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cpvn-my.sharepoint.com/personal/anhtuancp_cp_com_vn/Documents/Desktop/"/>
    </mc:Choice>
  </mc:AlternateContent>
  <xr:revisionPtr revIDLastSave="3299" documentId="8_{49FE58BA-9EC3-4B1C-94B9-814CAA2645C3}" xr6:coauthVersionLast="47" xr6:coauthVersionMax="47" xr10:uidLastSave="{37368B86-2B61-465D-A6FE-F848456BAB0F}"/>
  <bookViews>
    <workbookView xWindow="-120" yWindow="-120" windowWidth="20640" windowHeight="11040" tabRatio="620" firstSheet="17" activeTab="18" xr2:uid="{6CACC55E-54B9-44C3-BBA2-69D5E42EB267}"/>
  </bookViews>
  <sheets>
    <sheet name="W1.29-03-01-2026" sheetId="1" state="hidden" r:id="rId1"/>
    <sheet name="W2. 05-10-01-2025" sheetId="2" state="hidden" r:id="rId2"/>
    <sheet name="W3.12-17-01-2026 " sheetId="3" state="hidden" r:id="rId3"/>
    <sheet name="W4. 19-24-01-2025" sheetId="4" state="hidden" r:id="rId4"/>
    <sheet name="W5.25-31-01-2026" sheetId="5" state="hidden" r:id="rId5"/>
    <sheet name="W6. 01-07-02-2025" sheetId="6" state="hidden" r:id="rId6"/>
    <sheet name="W7.08-15-01-2026 " sheetId="7" state="hidden" r:id="rId7"/>
    <sheet name="W8. 20-21-02-2025 " sheetId="8" state="hidden" r:id="rId8"/>
    <sheet name="W9.23-28-02-2026 " sheetId="9" state="hidden" r:id="rId9"/>
    <sheet name="W10. 02-07-03-2025" sheetId="10" state="hidden" r:id="rId10"/>
    <sheet name="W11.09-14-03-2026" sheetId="11" state="hidden" r:id="rId11"/>
    <sheet name="W12. 16-21-03-2025" sheetId="12" state="hidden" r:id="rId12"/>
    <sheet name="W13.23-28-03-2026" sheetId="13" state="hidden" r:id="rId13"/>
    <sheet name="W14. 30-04-04-2025 " sheetId="14" state="hidden" r:id="rId14"/>
    <sheet name="W15.06-11-04-2026" sheetId="15" state="hidden" r:id="rId15"/>
    <sheet name="W16. 13-18-04-2025 " sheetId="16" r:id="rId16"/>
    <sheet name="W17.20-25-04-2026 " sheetId="17" state="hidden" r:id="rId17"/>
    <sheet name="W18. 27-03-05-2025" sheetId="18" r:id="rId18"/>
    <sheet name="W19.04-09-05-2026 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6" i="19" l="1"/>
  <c r="AC176" i="19"/>
  <c r="Z176" i="19"/>
  <c r="V176" i="19"/>
  <c r="U176" i="19"/>
  <c r="S176" i="19"/>
  <c r="O176" i="19"/>
  <c r="U694" i="19" l="1"/>
  <c r="R694" i="19"/>
  <c r="Q694" i="19"/>
  <c r="P694" i="19"/>
  <c r="O694" i="19"/>
  <c r="N694" i="19"/>
  <c r="M694" i="19"/>
  <c r="L694" i="19"/>
  <c r="K694" i="19"/>
  <c r="J694" i="19"/>
  <c r="U693" i="19"/>
  <c r="R693" i="19"/>
  <c r="Q693" i="19"/>
  <c r="P693" i="19"/>
  <c r="O693" i="19"/>
  <c r="N693" i="19"/>
  <c r="M693" i="19"/>
  <c r="L693" i="19"/>
  <c r="K693" i="19"/>
  <c r="J693" i="19"/>
  <c r="U692" i="19"/>
  <c r="R692" i="19"/>
  <c r="Q692" i="19"/>
  <c r="P692" i="19"/>
  <c r="O692" i="19"/>
  <c r="N692" i="19"/>
  <c r="M692" i="19"/>
  <c r="L692" i="19"/>
  <c r="K692" i="19"/>
  <c r="J692" i="19"/>
  <c r="U691" i="19"/>
  <c r="R691" i="19"/>
  <c r="Q691" i="19"/>
  <c r="P691" i="19"/>
  <c r="O691" i="19"/>
  <c r="N691" i="19"/>
  <c r="M691" i="19"/>
  <c r="L691" i="19"/>
  <c r="K691" i="19"/>
  <c r="J691" i="19"/>
  <c r="U690" i="19"/>
  <c r="R690" i="19"/>
  <c r="Q690" i="19"/>
  <c r="P690" i="19"/>
  <c r="O690" i="19"/>
  <c r="N690" i="19"/>
  <c r="M690" i="19"/>
  <c r="L690" i="19"/>
  <c r="K690" i="19"/>
  <c r="J690" i="19"/>
  <c r="U689" i="19"/>
  <c r="R689" i="19"/>
  <c r="Q689" i="19"/>
  <c r="P689" i="19"/>
  <c r="O689" i="19"/>
  <c r="N689" i="19"/>
  <c r="M689" i="19"/>
  <c r="L689" i="19"/>
  <c r="K689" i="19"/>
  <c r="J689" i="19"/>
  <c r="U688" i="19"/>
  <c r="R688" i="19"/>
  <c r="Q688" i="19"/>
  <c r="P688" i="19"/>
  <c r="O688" i="19"/>
  <c r="N688" i="19"/>
  <c r="M688" i="19"/>
  <c r="L688" i="19"/>
  <c r="K688" i="19"/>
  <c r="J688" i="19"/>
  <c r="U687" i="19"/>
  <c r="R687" i="19"/>
  <c r="Q687" i="19"/>
  <c r="P687" i="19"/>
  <c r="O687" i="19"/>
  <c r="N687" i="19"/>
  <c r="M687" i="19"/>
  <c r="L687" i="19"/>
  <c r="K687" i="19"/>
  <c r="J687" i="19"/>
  <c r="U686" i="19"/>
  <c r="R686" i="19"/>
  <c r="Q686" i="19"/>
  <c r="P686" i="19"/>
  <c r="O686" i="19"/>
  <c r="N686" i="19"/>
  <c r="M686" i="19"/>
  <c r="L686" i="19"/>
  <c r="K686" i="19"/>
  <c r="J686" i="19"/>
  <c r="Q685" i="19"/>
  <c r="P685" i="19"/>
  <c r="N685" i="19"/>
  <c r="M685" i="19"/>
  <c r="L685" i="19"/>
  <c r="K685" i="19"/>
  <c r="J685" i="19"/>
  <c r="Q684" i="19"/>
  <c r="P684" i="19"/>
  <c r="N684" i="19"/>
  <c r="M684" i="19"/>
  <c r="L684" i="19"/>
  <c r="K684" i="19"/>
  <c r="J684" i="19"/>
  <c r="R683" i="19"/>
  <c r="Q683" i="19"/>
  <c r="P683" i="19"/>
  <c r="N683" i="19"/>
  <c r="M683" i="19"/>
  <c r="L683" i="19"/>
  <c r="K683" i="19"/>
  <c r="J683" i="19"/>
  <c r="Q682" i="19"/>
  <c r="P682" i="19"/>
  <c r="N682" i="19"/>
  <c r="M682" i="19"/>
  <c r="L682" i="19"/>
  <c r="K682" i="19"/>
  <c r="J682" i="19"/>
  <c r="U681" i="19"/>
  <c r="R681" i="19"/>
  <c r="Q681" i="19"/>
  <c r="P681" i="19"/>
  <c r="O681" i="19"/>
  <c r="N681" i="19"/>
  <c r="M681" i="19"/>
  <c r="L681" i="19"/>
  <c r="K681" i="19"/>
  <c r="J681" i="19"/>
  <c r="U680" i="19"/>
  <c r="R680" i="19"/>
  <c r="Q680" i="19"/>
  <c r="P680" i="19"/>
  <c r="O680" i="19"/>
  <c r="N680" i="19"/>
  <c r="M680" i="19"/>
  <c r="L680" i="19"/>
  <c r="K680" i="19"/>
  <c r="J680" i="19"/>
  <c r="R679" i="19"/>
  <c r="Q679" i="19"/>
  <c r="P679" i="19"/>
  <c r="N679" i="19"/>
  <c r="M679" i="19"/>
  <c r="L679" i="19"/>
  <c r="K679" i="19"/>
  <c r="J679" i="19"/>
  <c r="Q678" i="19"/>
  <c r="P678" i="19"/>
  <c r="O678" i="19"/>
  <c r="N678" i="19"/>
  <c r="M678" i="19"/>
  <c r="L678" i="19"/>
  <c r="K678" i="19"/>
  <c r="J678" i="19"/>
  <c r="U677" i="19"/>
  <c r="R677" i="19"/>
  <c r="Q677" i="19"/>
  <c r="P677" i="19"/>
  <c r="O677" i="19"/>
  <c r="N677" i="19"/>
  <c r="M677" i="19"/>
  <c r="L677" i="19"/>
  <c r="K677" i="19"/>
  <c r="J677" i="19"/>
  <c r="U676" i="19"/>
  <c r="R676" i="19"/>
  <c r="Q676" i="19"/>
  <c r="P676" i="19"/>
  <c r="O676" i="19"/>
  <c r="N676" i="19"/>
  <c r="M676" i="19"/>
  <c r="L676" i="19"/>
  <c r="K676" i="19"/>
  <c r="J676" i="19"/>
  <c r="Q675" i="19"/>
  <c r="P675" i="19"/>
  <c r="O675" i="19"/>
  <c r="N675" i="19"/>
  <c r="M675" i="19"/>
  <c r="L675" i="19"/>
  <c r="K675" i="19"/>
  <c r="J675" i="19"/>
  <c r="Q674" i="19"/>
  <c r="P674" i="19"/>
  <c r="N674" i="19"/>
  <c r="M674" i="19"/>
  <c r="L674" i="19"/>
  <c r="K674" i="19"/>
  <c r="J674" i="19"/>
  <c r="U673" i="19"/>
  <c r="R673" i="19"/>
  <c r="Q673" i="19"/>
  <c r="P673" i="19"/>
  <c r="O673" i="19"/>
  <c r="N673" i="19"/>
  <c r="M673" i="19"/>
  <c r="L673" i="19"/>
  <c r="K673" i="19"/>
  <c r="J673" i="19"/>
  <c r="U672" i="19"/>
  <c r="R672" i="19"/>
  <c r="Q672" i="19"/>
  <c r="P672" i="19"/>
  <c r="O672" i="19"/>
  <c r="N672" i="19"/>
  <c r="M672" i="19"/>
  <c r="L672" i="19"/>
  <c r="K672" i="19"/>
  <c r="J672" i="19"/>
  <c r="U671" i="19"/>
  <c r="R671" i="19"/>
  <c r="Q671" i="19"/>
  <c r="P671" i="19"/>
  <c r="O671" i="19"/>
  <c r="N671" i="19"/>
  <c r="M671" i="19"/>
  <c r="L671" i="19"/>
  <c r="K671" i="19"/>
  <c r="J671" i="19"/>
  <c r="U670" i="19"/>
  <c r="R670" i="19"/>
  <c r="Q670" i="19"/>
  <c r="P670" i="19"/>
  <c r="O670" i="19"/>
  <c r="N670" i="19"/>
  <c r="M670" i="19"/>
  <c r="L670" i="19"/>
  <c r="K670" i="19"/>
  <c r="J670" i="19"/>
  <c r="U669" i="19"/>
  <c r="R669" i="19"/>
  <c r="Q669" i="19"/>
  <c r="P669" i="19"/>
  <c r="O669" i="19"/>
  <c r="N669" i="19"/>
  <c r="M669" i="19"/>
  <c r="L669" i="19"/>
  <c r="K669" i="19"/>
  <c r="J669" i="19"/>
  <c r="Q668" i="19"/>
  <c r="P668" i="19"/>
  <c r="O668" i="19"/>
  <c r="N668" i="19"/>
  <c r="M668" i="19"/>
  <c r="L668" i="19"/>
  <c r="K668" i="19"/>
  <c r="J668" i="19"/>
  <c r="U667" i="19"/>
  <c r="R667" i="19"/>
  <c r="Q667" i="19"/>
  <c r="P667" i="19"/>
  <c r="O667" i="19"/>
  <c r="N667" i="19"/>
  <c r="M667" i="19"/>
  <c r="L667" i="19"/>
  <c r="K667" i="19"/>
  <c r="J667" i="19"/>
  <c r="U666" i="19"/>
  <c r="R666" i="19"/>
  <c r="Q666" i="19"/>
  <c r="P666" i="19"/>
  <c r="O666" i="19"/>
  <c r="N666" i="19"/>
  <c r="M666" i="19"/>
  <c r="L666" i="19"/>
  <c r="K666" i="19"/>
  <c r="J666" i="19"/>
  <c r="Q665" i="19"/>
  <c r="P665" i="19"/>
  <c r="N665" i="19"/>
  <c r="M665" i="19"/>
  <c r="L665" i="19"/>
  <c r="K665" i="19"/>
  <c r="J665" i="19"/>
  <c r="U664" i="19"/>
  <c r="R664" i="19"/>
  <c r="Q664" i="19"/>
  <c r="P664" i="19"/>
  <c r="O664" i="19"/>
  <c r="N664" i="19"/>
  <c r="M664" i="19"/>
  <c r="L664" i="19"/>
  <c r="K664" i="19"/>
  <c r="J664" i="19"/>
  <c r="R663" i="19"/>
  <c r="Q663" i="19"/>
  <c r="P663" i="19"/>
  <c r="N663" i="19"/>
  <c r="M663" i="19"/>
  <c r="L663" i="19"/>
  <c r="K663" i="19"/>
  <c r="J663" i="19"/>
  <c r="Q662" i="19"/>
  <c r="P662" i="19"/>
  <c r="N662" i="19"/>
  <c r="M662" i="19"/>
  <c r="L662" i="19"/>
  <c r="K662" i="19"/>
  <c r="J662" i="19"/>
  <c r="U661" i="19"/>
  <c r="R661" i="19"/>
  <c r="Q661" i="19"/>
  <c r="P661" i="19"/>
  <c r="O661" i="19"/>
  <c r="N661" i="19"/>
  <c r="M661" i="19"/>
  <c r="L661" i="19"/>
  <c r="K661" i="19"/>
  <c r="J661" i="19"/>
  <c r="U660" i="19"/>
  <c r="R660" i="19"/>
  <c r="Q660" i="19"/>
  <c r="P660" i="19"/>
  <c r="O660" i="19"/>
  <c r="N660" i="19"/>
  <c r="M660" i="19"/>
  <c r="L660" i="19"/>
  <c r="K660" i="19"/>
  <c r="J660" i="19"/>
  <c r="Q659" i="19"/>
  <c r="P659" i="19"/>
  <c r="N659" i="19"/>
  <c r="M659" i="19"/>
  <c r="L659" i="19"/>
  <c r="K659" i="19"/>
  <c r="J659" i="19"/>
  <c r="Q658" i="19"/>
  <c r="P658" i="19"/>
  <c r="N658" i="19"/>
  <c r="M658" i="19"/>
  <c r="L658" i="19"/>
  <c r="K658" i="19"/>
  <c r="J658" i="19"/>
  <c r="Q657" i="19"/>
  <c r="P657" i="19"/>
  <c r="N657" i="19"/>
  <c r="M657" i="19"/>
  <c r="L657" i="19"/>
  <c r="K657" i="19"/>
  <c r="J657" i="19"/>
  <c r="R656" i="19"/>
  <c r="Q656" i="19"/>
  <c r="P656" i="19"/>
  <c r="N656" i="19"/>
  <c r="M656" i="19"/>
  <c r="L656" i="19"/>
  <c r="K656" i="19"/>
  <c r="J656" i="19"/>
  <c r="Q655" i="19"/>
  <c r="P655" i="19"/>
  <c r="N655" i="19"/>
  <c r="M655" i="19"/>
  <c r="L655" i="19"/>
  <c r="K655" i="19"/>
  <c r="J655" i="19"/>
  <c r="Q654" i="19"/>
  <c r="P654" i="19"/>
  <c r="O654" i="19"/>
  <c r="N654" i="19"/>
  <c r="M654" i="19"/>
  <c r="L654" i="19"/>
  <c r="K654" i="19"/>
  <c r="J654" i="19"/>
  <c r="Q653" i="19"/>
  <c r="P653" i="19"/>
  <c r="O653" i="19"/>
  <c r="N653" i="19"/>
  <c r="M653" i="19"/>
  <c r="L653" i="19"/>
  <c r="K653" i="19"/>
  <c r="J653" i="19"/>
  <c r="Q652" i="19"/>
  <c r="P652" i="19"/>
  <c r="O652" i="19"/>
  <c r="N652" i="19"/>
  <c r="M652" i="19"/>
  <c r="L652" i="19"/>
  <c r="K652" i="19"/>
  <c r="J652" i="19"/>
  <c r="Q651" i="19"/>
  <c r="P651" i="19"/>
  <c r="O651" i="19"/>
  <c r="N651" i="19"/>
  <c r="M651" i="19"/>
  <c r="L651" i="19"/>
  <c r="K651" i="19"/>
  <c r="J651" i="19"/>
  <c r="Q650" i="19"/>
  <c r="P650" i="19"/>
  <c r="O650" i="19"/>
  <c r="N650" i="19"/>
  <c r="M650" i="19"/>
  <c r="L650" i="19"/>
  <c r="K650" i="19"/>
  <c r="J650" i="19"/>
  <c r="Q649" i="19"/>
  <c r="P649" i="19"/>
  <c r="O649" i="19"/>
  <c r="N649" i="19"/>
  <c r="M649" i="19"/>
  <c r="L649" i="19"/>
  <c r="K649" i="19"/>
  <c r="J649" i="19"/>
  <c r="R648" i="19"/>
  <c r="Q648" i="19"/>
  <c r="P648" i="19"/>
  <c r="N648" i="19"/>
  <c r="M648" i="19"/>
  <c r="L648" i="19"/>
  <c r="K648" i="19"/>
  <c r="J648" i="19"/>
  <c r="R647" i="19"/>
  <c r="Q647" i="19"/>
  <c r="P647" i="19"/>
  <c r="N647" i="19"/>
  <c r="M647" i="19"/>
  <c r="L647" i="19"/>
  <c r="K647" i="19"/>
  <c r="J647" i="19"/>
  <c r="U646" i="19"/>
  <c r="R646" i="19"/>
  <c r="Q646" i="19"/>
  <c r="P646" i="19"/>
  <c r="O646" i="19"/>
  <c r="N646" i="19"/>
  <c r="M646" i="19"/>
  <c r="L646" i="19"/>
  <c r="K646" i="19"/>
  <c r="J646" i="19"/>
  <c r="U645" i="19"/>
  <c r="R645" i="19"/>
  <c r="Q645" i="19"/>
  <c r="P645" i="19"/>
  <c r="O645" i="19"/>
  <c r="N645" i="19"/>
  <c r="M645" i="19"/>
  <c r="L645" i="19"/>
  <c r="K645" i="19"/>
  <c r="J645" i="19"/>
  <c r="Q644" i="19"/>
  <c r="P644" i="19"/>
  <c r="N644" i="19"/>
  <c r="M644" i="19"/>
  <c r="L644" i="19"/>
  <c r="K644" i="19"/>
  <c r="J644" i="19"/>
  <c r="Q643" i="19"/>
  <c r="P643" i="19"/>
  <c r="O643" i="19"/>
  <c r="N643" i="19"/>
  <c r="M643" i="19"/>
  <c r="L643" i="19"/>
  <c r="K643" i="19"/>
  <c r="J643" i="19"/>
  <c r="U642" i="19"/>
  <c r="R642" i="19"/>
  <c r="Q642" i="19"/>
  <c r="P642" i="19"/>
  <c r="O642" i="19"/>
  <c r="N642" i="19"/>
  <c r="M642" i="19"/>
  <c r="L642" i="19"/>
  <c r="K642" i="19"/>
  <c r="J642" i="19"/>
  <c r="U641" i="19"/>
  <c r="R641" i="19"/>
  <c r="Q641" i="19"/>
  <c r="P641" i="19"/>
  <c r="O641" i="19"/>
  <c r="N641" i="19"/>
  <c r="M641" i="19"/>
  <c r="L641" i="19"/>
  <c r="K641" i="19"/>
  <c r="J641" i="19"/>
  <c r="Q640" i="19"/>
  <c r="P640" i="19"/>
  <c r="O640" i="19"/>
  <c r="N640" i="19"/>
  <c r="M640" i="19"/>
  <c r="L640" i="19"/>
  <c r="K640" i="19"/>
  <c r="J640" i="19"/>
  <c r="Q639" i="19"/>
  <c r="P639" i="19"/>
  <c r="N639" i="19"/>
  <c r="M639" i="19"/>
  <c r="L639" i="19"/>
  <c r="K639" i="19"/>
  <c r="J639" i="19"/>
  <c r="Q638" i="19"/>
  <c r="P638" i="19"/>
  <c r="N638" i="19"/>
  <c r="M638" i="19"/>
  <c r="L638" i="19"/>
  <c r="K638" i="19"/>
  <c r="J638" i="19"/>
  <c r="U637" i="19"/>
  <c r="R637" i="19"/>
  <c r="Q637" i="19"/>
  <c r="P637" i="19"/>
  <c r="O637" i="19"/>
  <c r="N637" i="19"/>
  <c r="M637" i="19"/>
  <c r="L637" i="19"/>
  <c r="K637" i="19"/>
  <c r="J637" i="19"/>
  <c r="U636" i="19"/>
  <c r="R636" i="19"/>
  <c r="Q636" i="19"/>
  <c r="P636" i="19"/>
  <c r="O636" i="19"/>
  <c r="N636" i="19"/>
  <c r="M636" i="19"/>
  <c r="L636" i="19"/>
  <c r="K636" i="19"/>
  <c r="J636" i="19"/>
  <c r="U635" i="19"/>
  <c r="R635" i="19"/>
  <c r="Q635" i="19"/>
  <c r="P635" i="19"/>
  <c r="O635" i="19"/>
  <c r="N635" i="19"/>
  <c r="M635" i="19"/>
  <c r="L635" i="19"/>
  <c r="K635" i="19"/>
  <c r="J635" i="19"/>
  <c r="U634" i="19"/>
  <c r="R634" i="19"/>
  <c r="Q634" i="19"/>
  <c r="P634" i="19"/>
  <c r="O634" i="19"/>
  <c r="N634" i="19"/>
  <c r="M634" i="19"/>
  <c r="L634" i="19"/>
  <c r="K634" i="19"/>
  <c r="J634" i="19"/>
  <c r="U633" i="19"/>
  <c r="R633" i="19"/>
  <c r="Q633" i="19"/>
  <c r="P633" i="19"/>
  <c r="O633" i="19"/>
  <c r="N633" i="19"/>
  <c r="M633" i="19"/>
  <c r="L633" i="19"/>
  <c r="K633" i="19"/>
  <c r="J633" i="19"/>
  <c r="U632" i="19"/>
  <c r="R632" i="19"/>
  <c r="Q632" i="19"/>
  <c r="P632" i="19"/>
  <c r="O632" i="19"/>
  <c r="N632" i="19"/>
  <c r="M632" i="19"/>
  <c r="L632" i="19"/>
  <c r="K632" i="19"/>
  <c r="J632" i="19"/>
  <c r="U631" i="19"/>
  <c r="R631" i="19"/>
  <c r="Q631" i="19"/>
  <c r="P631" i="19"/>
  <c r="O631" i="19"/>
  <c r="N631" i="19"/>
  <c r="M631" i="19"/>
  <c r="L631" i="19"/>
  <c r="K631" i="19"/>
  <c r="J631" i="19"/>
  <c r="U630" i="19"/>
  <c r="R630" i="19"/>
  <c r="Q630" i="19"/>
  <c r="P630" i="19"/>
  <c r="O630" i="19"/>
  <c r="N630" i="19"/>
  <c r="M630" i="19"/>
  <c r="L630" i="19"/>
  <c r="K630" i="19"/>
  <c r="J630" i="19"/>
  <c r="U629" i="19"/>
  <c r="R629" i="19"/>
  <c r="Q629" i="19"/>
  <c r="P629" i="19"/>
  <c r="O629" i="19"/>
  <c r="N629" i="19"/>
  <c r="M629" i="19"/>
  <c r="L629" i="19"/>
  <c r="K629" i="19"/>
  <c r="J629" i="19"/>
  <c r="U628" i="19"/>
  <c r="R628" i="19"/>
  <c r="Q628" i="19"/>
  <c r="P628" i="19"/>
  <c r="O628" i="19"/>
  <c r="N628" i="19"/>
  <c r="M628" i="19"/>
  <c r="L628" i="19"/>
  <c r="K628" i="19"/>
  <c r="J628" i="19"/>
  <c r="U627" i="19"/>
  <c r="R627" i="19"/>
  <c r="Q627" i="19"/>
  <c r="P627" i="19"/>
  <c r="O627" i="19"/>
  <c r="N627" i="19"/>
  <c r="M627" i="19"/>
  <c r="L627" i="19"/>
  <c r="K627" i="19"/>
  <c r="J627" i="19"/>
  <c r="U626" i="19"/>
  <c r="R626" i="19"/>
  <c r="Q626" i="19"/>
  <c r="P626" i="19"/>
  <c r="O626" i="19"/>
  <c r="N626" i="19"/>
  <c r="M626" i="19"/>
  <c r="L626" i="19"/>
  <c r="K626" i="19"/>
  <c r="J626" i="19"/>
  <c r="U625" i="19"/>
  <c r="R625" i="19"/>
  <c r="Q625" i="19"/>
  <c r="P625" i="19"/>
  <c r="O625" i="19"/>
  <c r="N625" i="19"/>
  <c r="M625" i="19"/>
  <c r="L625" i="19"/>
  <c r="K625" i="19"/>
  <c r="J625" i="19"/>
  <c r="U624" i="19"/>
  <c r="R624" i="19"/>
  <c r="Q624" i="19"/>
  <c r="P624" i="19"/>
  <c r="O624" i="19"/>
  <c r="N624" i="19"/>
  <c r="M624" i="19"/>
  <c r="L624" i="19"/>
  <c r="K624" i="19"/>
  <c r="J624" i="19"/>
  <c r="U623" i="19"/>
  <c r="R623" i="19"/>
  <c r="Q623" i="19"/>
  <c r="P623" i="19"/>
  <c r="O623" i="19"/>
  <c r="N623" i="19"/>
  <c r="M623" i="19"/>
  <c r="L623" i="19"/>
  <c r="K623" i="19"/>
  <c r="J623" i="19"/>
  <c r="U622" i="19"/>
  <c r="R622" i="19"/>
  <c r="Q622" i="19"/>
  <c r="P622" i="19"/>
  <c r="O622" i="19"/>
  <c r="N622" i="19"/>
  <c r="M622" i="19"/>
  <c r="L622" i="19"/>
  <c r="K622" i="19"/>
  <c r="J622" i="19"/>
  <c r="U621" i="19"/>
  <c r="R621" i="19"/>
  <c r="Q621" i="19"/>
  <c r="P621" i="19"/>
  <c r="O621" i="19"/>
  <c r="N621" i="19"/>
  <c r="M621" i="19"/>
  <c r="L621" i="19"/>
  <c r="K621" i="19"/>
  <c r="J621" i="19"/>
  <c r="U620" i="19"/>
  <c r="R620" i="19"/>
  <c r="Q620" i="19"/>
  <c r="P620" i="19"/>
  <c r="O620" i="19"/>
  <c r="N620" i="19"/>
  <c r="M620" i="19"/>
  <c r="L620" i="19"/>
  <c r="K620" i="19"/>
  <c r="J620" i="19"/>
  <c r="U619" i="19"/>
  <c r="R619" i="19"/>
  <c r="Q619" i="19"/>
  <c r="P619" i="19"/>
  <c r="O619" i="19"/>
  <c r="N619" i="19"/>
  <c r="M619" i="19"/>
  <c r="L619" i="19"/>
  <c r="K619" i="19"/>
  <c r="J619" i="19"/>
  <c r="U618" i="19"/>
  <c r="R618" i="19"/>
  <c r="Q618" i="19"/>
  <c r="P618" i="19"/>
  <c r="O618" i="19"/>
  <c r="N618" i="19"/>
  <c r="M618" i="19"/>
  <c r="L618" i="19"/>
  <c r="K618" i="19"/>
  <c r="J618" i="19"/>
  <c r="U617" i="19"/>
  <c r="R617" i="19"/>
  <c r="Q617" i="19"/>
  <c r="P617" i="19"/>
  <c r="O617" i="19"/>
  <c r="N617" i="19"/>
  <c r="M617" i="19"/>
  <c r="L617" i="19"/>
  <c r="K617" i="19"/>
  <c r="J617" i="19"/>
  <c r="U616" i="19"/>
  <c r="R616" i="19"/>
  <c r="Q616" i="19"/>
  <c r="P616" i="19"/>
  <c r="O616" i="19"/>
  <c r="N616" i="19"/>
  <c r="M616" i="19"/>
  <c r="L616" i="19"/>
  <c r="K616" i="19"/>
  <c r="J616" i="19"/>
  <c r="U615" i="19"/>
  <c r="R615" i="19"/>
  <c r="Q615" i="19"/>
  <c r="P615" i="19"/>
  <c r="O615" i="19"/>
  <c r="N615" i="19"/>
  <c r="M615" i="19"/>
  <c r="L615" i="19"/>
  <c r="K615" i="19"/>
  <c r="J615" i="19"/>
  <c r="U614" i="19"/>
  <c r="R614" i="19"/>
  <c r="Q614" i="19"/>
  <c r="P614" i="19"/>
  <c r="O614" i="19"/>
  <c r="N614" i="19"/>
  <c r="M614" i="19"/>
  <c r="L614" i="19"/>
  <c r="K614" i="19"/>
  <c r="J614" i="19"/>
  <c r="U613" i="19"/>
  <c r="R613" i="19"/>
  <c r="Q613" i="19"/>
  <c r="P613" i="19"/>
  <c r="O613" i="19"/>
  <c r="N613" i="19"/>
  <c r="M613" i="19"/>
  <c r="L613" i="19"/>
  <c r="K613" i="19"/>
  <c r="J613" i="19"/>
  <c r="U612" i="19"/>
  <c r="R612" i="19"/>
  <c r="Q612" i="19"/>
  <c r="P612" i="19"/>
  <c r="O612" i="19"/>
  <c r="N612" i="19"/>
  <c r="M612" i="19"/>
  <c r="L612" i="19"/>
  <c r="K612" i="19"/>
  <c r="J612" i="19"/>
  <c r="U611" i="19"/>
  <c r="R611" i="19"/>
  <c r="Q611" i="19"/>
  <c r="P611" i="19"/>
  <c r="O611" i="19"/>
  <c r="N611" i="19"/>
  <c r="M611" i="19"/>
  <c r="L611" i="19"/>
  <c r="K611" i="19"/>
  <c r="J611" i="19"/>
  <c r="U610" i="19"/>
  <c r="R610" i="19"/>
  <c r="Q610" i="19"/>
  <c r="P610" i="19"/>
  <c r="O610" i="19"/>
  <c r="N610" i="19"/>
  <c r="M610" i="19"/>
  <c r="L610" i="19"/>
  <c r="K610" i="19"/>
  <c r="J610" i="19"/>
  <c r="U609" i="19"/>
  <c r="R609" i="19"/>
  <c r="Q609" i="19"/>
  <c r="P609" i="19"/>
  <c r="O609" i="19"/>
  <c r="N609" i="19"/>
  <c r="M609" i="19"/>
  <c r="L609" i="19"/>
  <c r="K609" i="19"/>
  <c r="J609" i="19"/>
  <c r="U608" i="19"/>
  <c r="R608" i="19"/>
  <c r="Q608" i="19"/>
  <c r="P608" i="19"/>
  <c r="O608" i="19"/>
  <c r="N608" i="19"/>
  <c r="M608" i="19"/>
  <c r="L608" i="19"/>
  <c r="K608" i="19"/>
  <c r="J608" i="19"/>
  <c r="U607" i="19"/>
  <c r="R607" i="19"/>
  <c r="Q607" i="19"/>
  <c r="P607" i="19"/>
  <c r="O607" i="19"/>
  <c r="N607" i="19"/>
  <c r="M607" i="19"/>
  <c r="L607" i="19"/>
  <c r="K607" i="19"/>
  <c r="J607" i="19"/>
  <c r="U606" i="19"/>
  <c r="R606" i="19"/>
  <c r="Q606" i="19"/>
  <c r="P606" i="19"/>
  <c r="O606" i="19"/>
  <c r="N606" i="19"/>
  <c r="M606" i="19"/>
  <c r="L606" i="19"/>
  <c r="K606" i="19"/>
  <c r="J606" i="19"/>
  <c r="R605" i="19"/>
  <c r="Q605" i="19"/>
  <c r="P605" i="19"/>
  <c r="O605" i="19"/>
  <c r="N605" i="19"/>
  <c r="M605" i="19"/>
  <c r="L605" i="19"/>
  <c r="K605" i="19"/>
  <c r="J605" i="19"/>
  <c r="U604" i="19"/>
  <c r="R604" i="19"/>
  <c r="Q604" i="19"/>
  <c r="P604" i="19"/>
  <c r="O604" i="19"/>
  <c r="N604" i="19"/>
  <c r="M604" i="19"/>
  <c r="L604" i="19"/>
  <c r="K604" i="19"/>
  <c r="J604" i="19"/>
  <c r="U603" i="19"/>
  <c r="R603" i="19"/>
  <c r="Q603" i="19"/>
  <c r="P603" i="19"/>
  <c r="O603" i="19"/>
  <c r="N603" i="19"/>
  <c r="M603" i="19"/>
  <c r="L603" i="19"/>
  <c r="K603" i="19"/>
  <c r="J603" i="19"/>
  <c r="U602" i="19"/>
  <c r="R602" i="19"/>
  <c r="Q602" i="19"/>
  <c r="P602" i="19"/>
  <c r="O602" i="19"/>
  <c r="N602" i="19"/>
  <c r="M602" i="19"/>
  <c r="L602" i="19"/>
  <c r="K602" i="19"/>
  <c r="J602" i="19"/>
  <c r="U601" i="19"/>
  <c r="R601" i="19"/>
  <c r="Q601" i="19"/>
  <c r="P601" i="19"/>
  <c r="O601" i="19"/>
  <c r="N601" i="19"/>
  <c r="M601" i="19"/>
  <c r="L601" i="19"/>
  <c r="K601" i="19"/>
  <c r="J601" i="19"/>
  <c r="U600" i="19"/>
  <c r="R600" i="19"/>
  <c r="Q600" i="19"/>
  <c r="P600" i="19"/>
  <c r="O600" i="19"/>
  <c r="N600" i="19"/>
  <c r="M600" i="19"/>
  <c r="L600" i="19"/>
  <c r="K600" i="19"/>
  <c r="J600" i="19"/>
  <c r="U599" i="19"/>
  <c r="R599" i="19"/>
  <c r="Q599" i="19"/>
  <c r="P599" i="19"/>
  <c r="O599" i="19"/>
  <c r="N599" i="19"/>
  <c r="M599" i="19"/>
  <c r="L599" i="19"/>
  <c r="K599" i="19"/>
  <c r="J599" i="19"/>
  <c r="U598" i="19"/>
  <c r="R598" i="19"/>
  <c r="Q598" i="19"/>
  <c r="P598" i="19"/>
  <c r="O598" i="19"/>
  <c r="N598" i="19"/>
  <c r="M598" i="19"/>
  <c r="L598" i="19"/>
  <c r="K598" i="19"/>
  <c r="J598" i="19"/>
  <c r="U597" i="19"/>
  <c r="R597" i="19"/>
  <c r="Q597" i="19"/>
  <c r="P597" i="19"/>
  <c r="O597" i="19"/>
  <c r="N597" i="19"/>
  <c r="M597" i="19"/>
  <c r="L597" i="19"/>
  <c r="K597" i="19"/>
  <c r="J597" i="19"/>
  <c r="U596" i="19"/>
  <c r="R596" i="19"/>
  <c r="Q596" i="19"/>
  <c r="P596" i="19"/>
  <c r="O596" i="19"/>
  <c r="N596" i="19"/>
  <c r="M596" i="19"/>
  <c r="L596" i="19"/>
  <c r="K596" i="19"/>
  <c r="J596" i="19"/>
  <c r="U595" i="19"/>
  <c r="R595" i="19"/>
  <c r="Q595" i="19"/>
  <c r="P595" i="19"/>
  <c r="O595" i="19"/>
  <c r="N595" i="19"/>
  <c r="M595" i="19"/>
  <c r="L595" i="19"/>
  <c r="K595" i="19"/>
  <c r="J595" i="19"/>
  <c r="U594" i="19"/>
  <c r="R594" i="19"/>
  <c r="Q594" i="19"/>
  <c r="P594" i="19"/>
  <c r="O594" i="19"/>
  <c r="N594" i="19"/>
  <c r="M594" i="19"/>
  <c r="L594" i="19"/>
  <c r="K594" i="19"/>
  <c r="J594" i="19"/>
  <c r="U593" i="19"/>
  <c r="R593" i="19"/>
  <c r="Q593" i="19"/>
  <c r="P593" i="19"/>
  <c r="O593" i="19"/>
  <c r="N593" i="19"/>
  <c r="M593" i="19"/>
  <c r="L593" i="19"/>
  <c r="K593" i="19"/>
  <c r="J593" i="19"/>
  <c r="U592" i="19"/>
  <c r="R592" i="19"/>
  <c r="Q592" i="19"/>
  <c r="P592" i="19"/>
  <c r="O592" i="19"/>
  <c r="N592" i="19"/>
  <c r="M592" i="19"/>
  <c r="L592" i="19"/>
  <c r="K592" i="19"/>
  <c r="J592" i="19"/>
  <c r="U591" i="19"/>
  <c r="R591" i="19"/>
  <c r="Q591" i="19"/>
  <c r="P591" i="19"/>
  <c r="O591" i="19"/>
  <c r="N591" i="19"/>
  <c r="M591" i="19"/>
  <c r="L591" i="19"/>
  <c r="K591" i="19"/>
  <c r="J591" i="19"/>
  <c r="U590" i="19"/>
  <c r="R590" i="19"/>
  <c r="Q590" i="19"/>
  <c r="P590" i="19"/>
  <c r="O590" i="19"/>
  <c r="N590" i="19"/>
  <c r="M590" i="19"/>
  <c r="L590" i="19"/>
  <c r="K590" i="19"/>
  <c r="J590" i="19"/>
  <c r="U589" i="19"/>
  <c r="R589" i="19"/>
  <c r="Q589" i="19"/>
  <c r="P589" i="19"/>
  <c r="O589" i="19"/>
  <c r="N589" i="19"/>
  <c r="M589" i="19"/>
  <c r="L589" i="19"/>
  <c r="K589" i="19"/>
  <c r="J589" i="19"/>
  <c r="U588" i="19"/>
  <c r="R588" i="19"/>
  <c r="Q588" i="19"/>
  <c r="P588" i="19"/>
  <c r="O588" i="19"/>
  <c r="N588" i="19"/>
  <c r="M588" i="19"/>
  <c r="L588" i="19"/>
  <c r="K588" i="19"/>
  <c r="J588" i="19"/>
  <c r="U587" i="19"/>
  <c r="R587" i="19"/>
  <c r="Q587" i="19"/>
  <c r="P587" i="19"/>
  <c r="O587" i="19"/>
  <c r="N587" i="19"/>
  <c r="M587" i="19"/>
  <c r="L587" i="19"/>
  <c r="K587" i="19"/>
  <c r="J587" i="19"/>
  <c r="U586" i="19"/>
  <c r="R586" i="19"/>
  <c r="Q586" i="19"/>
  <c r="P586" i="19"/>
  <c r="O586" i="19"/>
  <c r="N586" i="19"/>
  <c r="M586" i="19"/>
  <c r="L586" i="19"/>
  <c r="K586" i="19"/>
  <c r="J586" i="19"/>
  <c r="U585" i="19"/>
  <c r="R585" i="19"/>
  <c r="Q585" i="19"/>
  <c r="P585" i="19"/>
  <c r="O585" i="19"/>
  <c r="N585" i="19"/>
  <c r="M585" i="19"/>
  <c r="L585" i="19"/>
  <c r="K585" i="19"/>
  <c r="J585" i="19"/>
  <c r="U584" i="19"/>
  <c r="R584" i="19"/>
  <c r="Q584" i="19"/>
  <c r="P584" i="19"/>
  <c r="O584" i="19"/>
  <c r="N584" i="19"/>
  <c r="M584" i="19"/>
  <c r="L584" i="19"/>
  <c r="K584" i="19"/>
  <c r="J584" i="19"/>
  <c r="U583" i="19"/>
  <c r="R583" i="19"/>
  <c r="Q583" i="19"/>
  <c r="P583" i="19"/>
  <c r="O583" i="19"/>
  <c r="N583" i="19"/>
  <c r="M583" i="19"/>
  <c r="L583" i="19"/>
  <c r="K583" i="19"/>
  <c r="J583" i="19"/>
  <c r="Q582" i="19"/>
  <c r="P582" i="19"/>
  <c r="O582" i="19"/>
  <c r="N582" i="19"/>
  <c r="M582" i="19"/>
  <c r="L582" i="19"/>
  <c r="K582" i="19"/>
  <c r="J582" i="19"/>
  <c r="U581" i="19"/>
  <c r="R581" i="19"/>
  <c r="Q581" i="19"/>
  <c r="P581" i="19"/>
  <c r="O581" i="19"/>
  <c r="N581" i="19"/>
  <c r="M581" i="19"/>
  <c r="L581" i="19"/>
  <c r="K581" i="19"/>
  <c r="J581" i="19"/>
  <c r="U580" i="19"/>
  <c r="R580" i="19"/>
  <c r="Q580" i="19"/>
  <c r="P580" i="19"/>
  <c r="O580" i="19"/>
  <c r="N580" i="19"/>
  <c r="M580" i="19"/>
  <c r="L580" i="19"/>
  <c r="K580" i="19"/>
  <c r="J580" i="19"/>
  <c r="U579" i="19"/>
  <c r="R579" i="19"/>
  <c r="Q579" i="19"/>
  <c r="P579" i="19"/>
  <c r="O579" i="19"/>
  <c r="N579" i="19"/>
  <c r="M579" i="19"/>
  <c r="L579" i="19"/>
  <c r="K579" i="19"/>
  <c r="J579" i="19"/>
  <c r="Q578" i="19"/>
  <c r="P578" i="19"/>
  <c r="O578" i="19"/>
  <c r="N578" i="19"/>
  <c r="M578" i="19"/>
  <c r="L578" i="19"/>
  <c r="K578" i="19"/>
  <c r="J578" i="19"/>
  <c r="Q577" i="19"/>
  <c r="P577" i="19"/>
  <c r="O577" i="19"/>
  <c r="N577" i="19"/>
  <c r="M577" i="19"/>
  <c r="L577" i="19"/>
  <c r="K577" i="19"/>
  <c r="J577" i="19"/>
  <c r="U576" i="19"/>
  <c r="R576" i="19"/>
  <c r="Q576" i="19"/>
  <c r="P576" i="19"/>
  <c r="O576" i="19"/>
  <c r="N576" i="19"/>
  <c r="M576" i="19"/>
  <c r="L576" i="19"/>
  <c r="K576" i="19"/>
  <c r="J576" i="19"/>
  <c r="U575" i="19"/>
  <c r="R575" i="19"/>
  <c r="Q575" i="19"/>
  <c r="P575" i="19"/>
  <c r="O575" i="19"/>
  <c r="N575" i="19"/>
  <c r="M575" i="19"/>
  <c r="L575" i="19"/>
  <c r="K575" i="19"/>
  <c r="J575" i="19"/>
  <c r="U574" i="19"/>
  <c r="R574" i="19"/>
  <c r="Q574" i="19"/>
  <c r="P574" i="19"/>
  <c r="O574" i="19"/>
  <c r="N574" i="19"/>
  <c r="M574" i="19"/>
  <c r="L574" i="19"/>
  <c r="K574" i="19"/>
  <c r="J574" i="19"/>
  <c r="U573" i="19"/>
  <c r="R573" i="19"/>
  <c r="Q573" i="19"/>
  <c r="P573" i="19"/>
  <c r="O573" i="19"/>
  <c r="N573" i="19"/>
  <c r="M573" i="19"/>
  <c r="L573" i="19"/>
  <c r="K573" i="19"/>
  <c r="J573" i="19"/>
  <c r="U572" i="19"/>
  <c r="R572" i="19"/>
  <c r="Q572" i="19"/>
  <c r="P572" i="19"/>
  <c r="O572" i="19"/>
  <c r="N572" i="19"/>
  <c r="M572" i="19"/>
  <c r="L572" i="19"/>
  <c r="K572" i="19"/>
  <c r="J572" i="19"/>
  <c r="U571" i="19"/>
  <c r="R571" i="19"/>
  <c r="Q571" i="19"/>
  <c r="P571" i="19"/>
  <c r="O571" i="19"/>
  <c r="N571" i="19"/>
  <c r="M571" i="19"/>
  <c r="L571" i="19"/>
  <c r="K571" i="19"/>
  <c r="J571" i="19"/>
  <c r="U570" i="19"/>
  <c r="R570" i="19"/>
  <c r="Q570" i="19"/>
  <c r="P570" i="19"/>
  <c r="O570" i="19"/>
  <c r="N570" i="19"/>
  <c r="M570" i="19"/>
  <c r="L570" i="19"/>
  <c r="K570" i="19"/>
  <c r="J570" i="19"/>
  <c r="U569" i="19"/>
  <c r="R569" i="19"/>
  <c r="Q569" i="19"/>
  <c r="P569" i="19"/>
  <c r="O569" i="19"/>
  <c r="N569" i="19"/>
  <c r="M569" i="19"/>
  <c r="L569" i="19"/>
  <c r="K569" i="19"/>
  <c r="J569" i="19"/>
  <c r="Q568" i="19"/>
  <c r="P568" i="19"/>
  <c r="O568" i="19"/>
  <c r="N568" i="19"/>
  <c r="M568" i="19"/>
  <c r="L568" i="19"/>
  <c r="K568" i="19"/>
  <c r="J568" i="19"/>
  <c r="U567" i="19"/>
  <c r="R567" i="19"/>
  <c r="Q567" i="19"/>
  <c r="P567" i="19"/>
  <c r="O567" i="19"/>
  <c r="N567" i="19"/>
  <c r="M567" i="19"/>
  <c r="L567" i="19"/>
  <c r="K567" i="19"/>
  <c r="J567" i="19"/>
  <c r="U566" i="19"/>
  <c r="R566" i="19"/>
  <c r="Q566" i="19"/>
  <c r="P566" i="19"/>
  <c r="O566" i="19"/>
  <c r="N566" i="19"/>
  <c r="M566" i="19"/>
  <c r="L566" i="19"/>
  <c r="K566" i="19"/>
  <c r="J566" i="19"/>
  <c r="U565" i="19"/>
  <c r="R565" i="19"/>
  <c r="Q565" i="19"/>
  <c r="P565" i="19"/>
  <c r="O565" i="19"/>
  <c r="N565" i="19"/>
  <c r="M565" i="19"/>
  <c r="L565" i="19"/>
  <c r="K565" i="19"/>
  <c r="J565" i="19"/>
  <c r="U564" i="19"/>
  <c r="R564" i="19"/>
  <c r="Q564" i="19"/>
  <c r="P564" i="19"/>
  <c r="O564" i="19"/>
  <c r="N564" i="19"/>
  <c r="M564" i="19"/>
  <c r="L564" i="19"/>
  <c r="K564" i="19"/>
  <c r="J564" i="19"/>
  <c r="Q563" i="19"/>
  <c r="P563" i="19"/>
  <c r="N563" i="19"/>
  <c r="M563" i="19"/>
  <c r="L563" i="19"/>
  <c r="K563" i="19"/>
  <c r="J563" i="19"/>
  <c r="R562" i="19"/>
  <c r="Q562" i="19"/>
  <c r="P562" i="19"/>
  <c r="N562" i="19"/>
  <c r="M562" i="19"/>
  <c r="L562" i="19"/>
  <c r="K562" i="19"/>
  <c r="J562" i="19"/>
  <c r="Q561" i="19"/>
  <c r="P561" i="19"/>
  <c r="N561" i="19"/>
  <c r="M561" i="19"/>
  <c r="L561" i="19"/>
  <c r="K561" i="19"/>
  <c r="J561" i="19"/>
  <c r="Q560" i="19"/>
  <c r="P560" i="19"/>
  <c r="N560" i="19"/>
  <c r="M560" i="19"/>
  <c r="L560" i="19"/>
  <c r="K560" i="19"/>
  <c r="J560" i="19"/>
  <c r="R559" i="19"/>
  <c r="Q559" i="19"/>
  <c r="P559" i="19"/>
  <c r="N559" i="19"/>
  <c r="M559" i="19"/>
  <c r="L559" i="19"/>
  <c r="K559" i="19"/>
  <c r="J559" i="19"/>
  <c r="R558" i="19"/>
  <c r="Q558" i="19"/>
  <c r="P558" i="19"/>
  <c r="N558" i="19"/>
  <c r="M558" i="19"/>
  <c r="L558" i="19"/>
  <c r="K558" i="19"/>
  <c r="J558" i="19"/>
  <c r="R557" i="19"/>
  <c r="Q557" i="19"/>
  <c r="P557" i="19"/>
  <c r="N557" i="19"/>
  <c r="M557" i="19"/>
  <c r="L557" i="19"/>
  <c r="K557" i="19"/>
  <c r="J557" i="19"/>
  <c r="R556" i="19"/>
  <c r="Q556" i="19"/>
  <c r="P556" i="19"/>
  <c r="N556" i="19"/>
  <c r="M556" i="19"/>
  <c r="L556" i="19"/>
  <c r="K556" i="19"/>
  <c r="J556" i="19"/>
  <c r="Q555" i="19"/>
  <c r="P555" i="19"/>
  <c r="N555" i="19"/>
  <c r="M555" i="19"/>
  <c r="L555" i="19"/>
  <c r="K555" i="19"/>
  <c r="J555" i="19"/>
  <c r="Q554" i="19"/>
  <c r="P554" i="19"/>
  <c r="N554" i="19"/>
  <c r="M554" i="19"/>
  <c r="L554" i="19"/>
  <c r="K554" i="19"/>
  <c r="J554" i="19"/>
  <c r="R553" i="19"/>
  <c r="Q553" i="19"/>
  <c r="P553" i="19"/>
  <c r="N553" i="19"/>
  <c r="M553" i="19"/>
  <c r="L553" i="19"/>
  <c r="K553" i="19"/>
  <c r="J553" i="19"/>
  <c r="R552" i="19"/>
  <c r="Q552" i="19"/>
  <c r="P552" i="19"/>
  <c r="N552" i="19"/>
  <c r="M552" i="19"/>
  <c r="L552" i="19"/>
  <c r="K552" i="19"/>
  <c r="J552" i="19"/>
  <c r="R551" i="19"/>
  <c r="Q551" i="19"/>
  <c r="P551" i="19"/>
  <c r="N551" i="19"/>
  <c r="M551" i="19"/>
  <c r="L551" i="19"/>
  <c r="K551" i="19"/>
  <c r="J551" i="19"/>
  <c r="R550" i="19"/>
  <c r="Q550" i="19"/>
  <c r="P550" i="19"/>
  <c r="N550" i="19"/>
  <c r="M550" i="19"/>
  <c r="L550" i="19"/>
  <c r="K550" i="19"/>
  <c r="J550" i="19"/>
  <c r="R549" i="19"/>
  <c r="Q549" i="19"/>
  <c r="P549" i="19"/>
  <c r="N549" i="19"/>
  <c r="M549" i="19"/>
  <c r="L549" i="19"/>
  <c r="K549" i="19"/>
  <c r="J549" i="19"/>
  <c r="R548" i="19"/>
  <c r="Q548" i="19"/>
  <c r="P548" i="19"/>
  <c r="N548" i="19"/>
  <c r="M548" i="19"/>
  <c r="L548" i="19"/>
  <c r="K548" i="19"/>
  <c r="J548" i="19"/>
  <c r="R547" i="19"/>
  <c r="Q547" i="19"/>
  <c r="P547" i="19"/>
  <c r="N547" i="19"/>
  <c r="M547" i="19"/>
  <c r="L547" i="19"/>
  <c r="K547" i="19"/>
  <c r="J547" i="19"/>
  <c r="R546" i="19"/>
  <c r="Q546" i="19"/>
  <c r="P546" i="19"/>
  <c r="N546" i="19"/>
  <c r="M546" i="19"/>
  <c r="L546" i="19"/>
  <c r="K546" i="19"/>
  <c r="J546" i="19"/>
  <c r="R545" i="19"/>
  <c r="Q545" i="19"/>
  <c r="P545" i="19"/>
  <c r="N545" i="19"/>
  <c r="M545" i="19"/>
  <c r="L545" i="19"/>
  <c r="K545" i="19"/>
  <c r="J545" i="19"/>
  <c r="Q544" i="19"/>
  <c r="P544" i="19"/>
  <c r="N544" i="19"/>
  <c r="M544" i="19"/>
  <c r="L544" i="19"/>
  <c r="K544" i="19"/>
  <c r="J544" i="19"/>
  <c r="Q543" i="19"/>
  <c r="P543" i="19"/>
  <c r="N543" i="19"/>
  <c r="M543" i="19"/>
  <c r="L543" i="19"/>
  <c r="K543" i="19"/>
  <c r="J543" i="19"/>
  <c r="Q542" i="19"/>
  <c r="P542" i="19"/>
  <c r="N542" i="19"/>
  <c r="M542" i="19"/>
  <c r="L542" i="19"/>
  <c r="K542" i="19"/>
  <c r="J542" i="19"/>
  <c r="Q541" i="19"/>
  <c r="P541" i="19"/>
  <c r="N541" i="19"/>
  <c r="M541" i="19"/>
  <c r="L541" i="19"/>
  <c r="K541" i="19"/>
  <c r="J541" i="19"/>
  <c r="Q540" i="19"/>
  <c r="P540" i="19"/>
  <c r="N540" i="19"/>
  <c r="M540" i="19"/>
  <c r="L540" i="19"/>
  <c r="K540" i="19"/>
  <c r="J540" i="19"/>
  <c r="Q539" i="19"/>
  <c r="P539" i="19"/>
  <c r="N539" i="19"/>
  <c r="M539" i="19"/>
  <c r="L539" i="19"/>
  <c r="K539" i="19"/>
  <c r="J539" i="19"/>
  <c r="Q538" i="19"/>
  <c r="P538" i="19"/>
  <c r="N538" i="19"/>
  <c r="M538" i="19"/>
  <c r="L538" i="19"/>
  <c r="K538" i="19"/>
  <c r="J538" i="19"/>
  <c r="Q537" i="19"/>
  <c r="P537" i="19"/>
  <c r="N537" i="19"/>
  <c r="M537" i="19"/>
  <c r="L537" i="19"/>
  <c r="K537" i="19"/>
  <c r="J537" i="19"/>
  <c r="Q536" i="19"/>
  <c r="P536" i="19"/>
  <c r="N536" i="19"/>
  <c r="M536" i="19"/>
  <c r="L536" i="19"/>
  <c r="K536" i="19"/>
  <c r="J536" i="19"/>
  <c r="Q535" i="19"/>
  <c r="P535" i="19"/>
  <c r="N535" i="19"/>
  <c r="M535" i="19"/>
  <c r="L535" i="19"/>
  <c r="K535" i="19"/>
  <c r="J535" i="19"/>
  <c r="Q534" i="19"/>
  <c r="P534" i="19"/>
  <c r="N534" i="19"/>
  <c r="M534" i="19"/>
  <c r="L534" i="19"/>
  <c r="K534" i="19"/>
  <c r="J534" i="19"/>
  <c r="Q533" i="19"/>
  <c r="P533" i="19"/>
  <c r="N533" i="19"/>
  <c r="M533" i="19"/>
  <c r="L533" i="19"/>
  <c r="K533" i="19"/>
  <c r="J533" i="19"/>
  <c r="Q532" i="19"/>
  <c r="P532" i="19"/>
  <c r="N532" i="19"/>
  <c r="M532" i="19"/>
  <c r="L532" i="19"/>
  <c r="K532" i="19"/>
  <c r="J532" i="19"/>
  <c r="Q531" i="19"/>
  <c r="P531" i="19"/>
  <c r="N531" i="19"/>
  <c r="M531" i="19"/>
  <c r="L531" i="19"/>
  <c r="K531" i="19"/>
  <c r="J531" i="19"/>
  <c r="Q530" i="19"/>
  <c r="P530" i="19"/>
  <c r="N530" i="19"/>
  <c r="M530" i="19"/>
  <c r="L530" i="19"/>
  <c r="K530" i="19"/>
  <c r="J530" i="19"/>
  <c r="U529" i="19"/>
  <c r="R529" i="19"/>
  <c r="Q529" i="19"/>
  <c r="P529" i="19"/>
  <c r="O529" i="19"/>
  <c r="N529" i="19"/>
  <c r="M529" i="19"/>
  <c r="L529" i="19"/>
  <c r="K529" i="19"/>
  <c r="J529" i="19"/>
  <c r="Q528" i="19"/>
  <c r="P528" i="19"/>
  <c r="N528" i="19"/>
  <c r="M528" i="19"/>
  <c r="L528" i="19"/>
  <c r="K528" i="19"/>
  <c r="J528" i="19"/>
  <c r="R527" i="19"/>
  <c r="Q527" i="19"/>
  <c r="P527" i="19"/>
  <c r="N527" i="19"/>
  <c r="M527" i="19"/>
  <c r="L527" i="19"/>
  <c r="K527" i="19"/>
  <c r="J527" i="19"/>
  <c r="R526" i="19"/>
  <c r="Q526" i="19"/>
  <c r="P526" i="19"/>
  <c r="N526" i="19"/>
  <c r="M526" i="19"/>
  <c r="L526" i="19"/>
  <c r="K526" i="19"/>
  <c r="J526" i="19"/>
  <c r="Q525" i="19"/>
  <c r="P525" i="19"/>
  <c r="N525" i="19"/>
  <c r="M525" i="19"/>
  <c r="L525" i="19"/>
  <c r="K525" i="19"/>
  <c r="J525" i="19"/>
  <c r="Q524" i="19"/>
  <c r="P524" i="19"/>
  <c r="N524" i="19"/>
  <c r="M524" i="19"/>
  <c r="L524" i="19"/>
  <c r="K524" i="19"/>
  <c r="J524" i="19"/>
  <c r="Q523" i="19"/>
  <c r="P523" i="19"/>
  <c r="N523" i="19"/>
  <c r="M523" i="19"/>
  <c r="L523" i="19"/>
  <c r="K523" i="19"/>
  <c r="J523" i="19"/>
  <c r="Q522" i="19"/>
  <c r="P522" i="19"/>
  <c r="N522" i="19"/>
  <c r="M522" i="19"/>
  <c r="L522" i="19"/>
  <c r="K522" i="19"/>
  <c r="J522" i="19"/>
  <c r="Q521" i="19"/>
  <c r="P521" i="19"/>
  <c r="N521" i="19"/>
  <c r="M521" i="19"/>
  <c r="L521" i="19"/>
  <c r="K521" i="19"/>
  <c r="J521" i="19"/>
  <c r="Q520" i="19"/>
  <c r="P520" i="19"/>
  <c r="N520" i="19"/>
  <c r="M520" i="19"/>
  <c r="L520" i="19"/>
  <c r="K520" i="19"/>
  <c r="J520" i="19"/>
  <c r="Q519" i="19"/>
  <c r="P519" i="19"/>
  <c r="N519" i="19"/>
  <c r="M519" i="19"/>
  <c r="L519" i="19"/>
  <c r="K519" i="19"/>
  <c r="J519" i="19"/>
  <c r="Q518" i="19"/>
  <c r="P518" i="19"/>
  <c r="N518" i="19"/>
  <c r="M518" i="19"/>
  <c r="L518" i="19"/>
  <c r="K518" i="19"/>
  <c r="J518" i="19"/>
  <c r="Q517" i="19"/>
  <c r="P517" i="19"/>
  <c r="O517" i="19"/>
  <c r="N517" i="19"/>
  <c r="M517" i="19"/>
  <c r="L517" i="19"/>
  <c r="K517" i="19"/>
  <c r="J517" i="19"/>
  <c r="Q516" i="19"/>
  <c r="P516" i="19"/>
  <c r="N516" i="19"/>
  <c r="M516" i="19"/>
  <c r="L516" i="19"/>
  <c r="K516" i="19"/>
  <c r="J516" i="19"/>
  <c r="Q515" i="19"/>
  <c r="P515" i="19"/>
  <c r="N515" i="19"/>
  <c r="M515" i="19"/>
  <c r="L515" i="19"/>
  <c r="K515" i="19"/>
  <c r="J515" i="19"/>
  <c r="Q514" i="19"/>
  <c r="P514" i="19"/>
  <c r="N514" i="19"/>
  <c r="M514" i="19"/>
  <c r="L514" i="19"/>
  <c r="K514" i="19"/>
  <c r="J514" i="19"/>
  <c r="Q513" i="19"/>
  <c r="P513" i="19"/>
  <c r="N513" i="19"/>
  <c r="M513" i="19"/>
  <c r="L513" i="19"/>
  <c r="K513" i="19"/>
  <c r="J513" i="19"/>
  <c r="Q512" i="19"/>
  <c r="P512" i="19"/>
  <c r="N512" i="19"/>
  <c r="M512" i="19"/>
  <c r="L512" i="19"/>
  <c r="K512" i="19"/>
  <c r="J512" i="19"/>
  <c r="U511" i="19"/>
  <c r="R511" i="19"/>
  <c r="Q511" i="19"/>
  <c r="P511" i="19"/>
  <c r="O511" i="19"/>
  <c r="N511" i="19"/>
  <c r="M511" i="19"/>
  <c r="L511" i="19"/>
  <c r="K511" i="19"/>
  <c r="J511" i="19"/>
  <c r="Q510" i="19"/>
  <c r="P510" i="19"/>
  <c r="N510" i="19"/>
  <c r="M510" i="19"/>
  <c r="L510" i="19"/>
  <c r="K510" i="19"/>
  <c r="J510" i="19"/>
  <c r="U509" i="19"/>
  <c r="R509" i="19"/>
  <c r="Q509" i="19"/>
  <c r="P509" i="19"/>
  <c r="O509" i="19"/>
  <c r="N509" i="19"/>
  <c r="M509" i="19"/>
  <c r="L509" i="19"/>
  <c r="K509" i="19"/>
  <c r="J509" i="19"/>
  <c r="Q508" i="19"/>
  <c r="P508" i="19"/>
  <c r="O508" i="19"/>
  <c r="N508" i="19"/>
  <c r="M508" i="19"/>
  <c r="L508" i="19"/>
  <c r="K508" i="19"/>
  <c r="J508" i="19"/>
  <c r="Q507" i="19"/>
  <c r="P507" i="19"/>
  <c r="N507" i="19"/>
  <c r="M507" i="19"/>
  <c r="L507" i="19"/>
  <c r="K507" i="19"/>
  <c r="J507" i="19"/>
  <c r="Q506" i="19"/>
  <c r="P506" i="19"/>
  <c r="O506" i="19"/>
  <c r="N506" i="19"/>
  <c r="M506" i="19"/>
  <c r="L506" i="19"/>
  <c r="K506" i="19"/>
  <c r="J506" i="19"/>
  <c r="Q505" i="19"/>
  <c r="P505" i="19"/>
  <c r="N505" i="19"/>
  <c r="M505" i="19"/>
  <c r="L505" i="19"/>
  <c r="K505" i="19"/>
  <c r="J505" i="19"/>
  <c r="Q504" i="19"/>
  <c r="P504" i="19"/>
  <c r="N504" i="19"/>
  <c r="M504" i="19"/>
  <c r="L504" i="19"/>
  <c r="K504" i="19"/>
  <c r="J504" i="19"/>
  <c r="Q503" i="19"/>
  <c r="P503" i="19"/>
  <c r="N503" i="19"/>
  <c r="M503" i="19"/>
  <c r="L503" i="19"/>
  <c r="K503" i="19"/>
  <c r="J503" i="19"/>
  <c r="Q502" i="19"/>
  <c r="P502" i="19"/>
  <c r="N502" i="19"/>
  <c r="M502" i="19"/>
  <c r="L502" i="19"/>
  <c r="K502" i="19"/>
  <c r="J502" i="19"/>
  <c r="Q501" i="19"/>
  <c r="P501" i="19"/>
  <c r="N501" i="19"/>
  <c r="M501" i="19"/>
  <c r="L501" i="19"/>
  <c r="K501" i="19"/>
  <c r="J501" i="19"/>
  <c r="U500" i="19"/>
  <c r="R500" i="19"/>
  <c r="Q500" i="19"/>
  <c r="P500" i="19"/>
  <c r="O500" i="19"/>
  <c r="N500" i="19"/>
  <c r="M500" i="19"/>
  <c r="L500" i="19"/>
  <c r="K500" i="19"/>
  <c r="J500" i="19"/>
  <c r="U499" i="19"/>
  <c r="R499" i="19"/>
  <c r="Q499" i="19"/>
  <c r="P499" i="19"/>
  <c r="O499" i="19"/>
  <c r="N499" i="19"/>
  <c r="M499" i="19"/>
  <c r="L499" i="19"/>
  <c r="K499" i="19"/>
  <c r="J499" i="19"/>
  <c r="U498" i="19"/>
  <c r="R498" i="19"/>
  <c r="Q498" i="19"/>
  <c r="P498" i="19"/>
  <c r="O498" i="19"/>
  <c r="N498" i="19"/>
  <c r="M498" i="19"/>
  <c r="L498" i="19"/>
  <c r="K498" i="19"/>
  <c r="J498" i="19"/>
  <c r="Q497" i="19"/>
  <c r="P497" i="19"/>
  <c r="O497" i="19"/>
  <c r="N497" i="19"/>
  <c r="M497" i="19"/>
  <c r="L497" i="19"/>
  <c r="K497" i="19"/>
  <c r="J497" i="19"/>
  <c r="U496" i="19"/>
  <c r="R496" i="19"/>
  <c r="Q496" i="19"/>
  <c r="P496" i="19"/>
  <c r="O496" i="19"/>
  <c r="N496" i="19"/>
  <c r="M496" i="19"/>
  <c r="L496" i="19"/>
  <c r="K496" i="19"/>
  <c r="J496" i="19"/>
  <c r="Q495" i="19"/>
  <c r="P495" i="19"/>
  <c r="N495" i="19"/>
  <c r="M495" i="19"/>
  <c r="L495" i="19"/>
  <c r="K495" i="19"/>
  <c r="J495" i="19"/>
  <c r="Q494" i="19"/>
  <c r="P494" i="19"/>
  <c r="N494" i="19"/>
  <c r="M494" i="19"/>
  <c r="L494" i="19"/>
  <c r="K494" i="19"/>
  <c r="J494" i="19"/>
  <c r="Q493" i="19"/>
  <c r="P493" i="19"/>
  <c r="N493" i="19"/>
  <c r="M493" i="19"/>
  <c r="L493" i="19"/>
  <c r="K493" i="19"/>
  <c r="J493" i="19"/>
  <c r="Q492" i="19"/>
  <c r="P492" i="19"/>
  <c r="N492" i="19"/>
  <c r="M492" i="19"/>
  <c r="L492" i="19"/>
  <c r="K492" i="19"/>
  <c r="J492" i="19"/>
  <c r="U491" i="19"/>
  <c r="R491" i="19"/>
  <c r="Q491" i="19"/>
  <c r="P491" i="19"/>
  <c r="O491" i="19"/>
  <c r="N491" i="19"/>
  <c r="M491" i="19"/>
  <c r="L491" i="19"/>
  <c r="K491" i="19"/>
  <c r="J491" i="19"/>
  <c r="Q490" i="19"/>
  <c r="P490" i="19"/>
  <c r="N490" i="19"/>
  <c r="M490" i="19"/>
  <c r="L490" i="19"/>
  <c r="K490" i="19"/>
  <c r="J490" i="19"/>
  <c r="R489" i="19"/>
  <c r="Q489" i="19"/>
  <c r="P489" i="19"/>
  <c r="N489" i="19"/>
  <c r="M489" i="19"/>
  <c r="L489" i="19"/>
  <c r="K489" i="19"/>
  <c r="J489" i="19"/>
  <c r="Q488" i="19"/>
  <c r="P488" i="19"/>
  <c r="N488" i="19"/>
  <c r="M488" i="19"/>
  <c r="L488" i="19"/>
  <c r="K488" i="19"/>
  <c r="J488" i="19"/>
  <c r="Q487" i="19"/>
  <c r="P487" i="19"/>
  <c r="O487" i="19"/>
  <c r="N487" i="19"/>
  <c r="M487" i="19"/>
  <c r="L487" i="19"/>
  <c r="K487" i="19"/>
  <c r="J487" i="19"/>
  <c r="Q486" i="19"/>
  <c r="P486" i="19"/>
  <c r="O486" i="19"/>
  <c r="N486" i="19"/>
  <c r="M486" i="19"/>
  <c r="L486" i="19"/>
  <c r="K486" i="19"/>
  <c r="J486" i="19"/>
  <c r="Q485" i="19"/>
  <c r="P485" i="19"/>
  <c r="O485" i="19"/>
  <c r="N485" i="19"/>
  <c r="M485" i="19"/>
  <c r="L485" i="19"/>
  <c r="K485" i="19"/>
  <c r="J485" i="19"/>
  <c r="R484" i="19"/>
  <c r="Q484" i="19"/>
  <c r="P484" i="19"/>
  <c r="N484" i="19"/>
  <c r="M484" i="19"/>
  <c r="L484" i="19"/>
  <c r="K484" i="19"/>
  <c r="J484" i="19"/>
  <c r="Q483" i="19"/>
  <c r="P483" i="19"/>
  <c r="N483" i="19"/>
  <c r="M483" i="19"/>
  <c r="L483" i="19"/>
  <c r="K483" i="19"/>
  <c r="J483" i="19"/>
  <c r="Q482" i="19"/>
  <c r="P482" i="19"/>
  <c r="N482" i="19"/>
  <c r="M482" i="19"/>
  <c r="L482" i="19"/>
  <c r="K482" i="19"/>
  <c r="J482" i="19"/>
  <c r="Q481" i="19"/>
  <c r="P481" i="19"/>
  <c r="N481" i="19"/>
  <c r="M481" i="19"/>
  <c r="L481" i="19"/>
  <c r="K481" i="19"/>
  <c r="J481" i="19"/>
  <c r="R480" i="19"/>
  <c r="Q480" i="19"/>
  <c r="P480" i="19"/>
  <c r="N480" i="19"/>
  <c r="M480" i="19"/>
  <c r="L480" i="19"/>
  <c r="K480" i="19"/>
  <c r="J480" i="19"/>
  <c r="Q479" i="19"/>
  <c r="P479" i="19"/>
  <c r="N479" i="19"/>
  <c r="M479" i="19"/>
  <c r="L479" i="19"/>
  <c r="K479" i="19"/>
  <c r="J479" i="19"/>
  <c r="Q478" i="19"/>
  <c r="P478" i="19"/>
  <c r="N478" i="19"/>
  <c r="M478" i="19"/>
  <c r="L478" i="19"/>
  <c r="K478" i="19"/>
  <c r="J478" i="19"/>
  <c r="Q477" i="19"/>
  <c r="P477" i="19"/>
  <c r="N477" i="19"/>
  <c r="M477" i="19"/>
  <c r="L477" i="19"/>
  <c r="K477" i="19"/>
  <c r="J477" i="19"/>
  <c r="Q476" i="19"/>
  <c r="P476" i="19"/>
  <c r="N476" i="19"/>
  <c r="M476" i="19"/>
  <c r="L476" i="19"/>
  <c r="K476" i="19"/>
  <c r="J476" i="19"/>
  <c r="Q475" i="19"/>
  <c r="P475" i="19"/>
  <c r="O475" i="19"/>
  <c r="N475" i="19"/>
  <c r="M475" i="19"/>
  <c r="L475" i="19"/>
  <c r="K475" i="19"/>
  <c r="J475" i="19"/>
  <c r="U474" i="19"/>
  <c r="R474" i="19"/>
  <c r="Q474" i="19"/>
  <c r="P474" i="19"/>
  <c r="O474" i="19"/>
  <c r="N474" i="19"/>
  <c r="M474" i="19"/>
  <c r="L474" i="19"/>
  <c r="K474" i="19"/>
  <c r="J474" i="19"/>
  <c r="R473" i="19"/>
  <c r="Q473" i="19"/>
  <c r="P473" i="19"/>
  <c r="N473" i="19"/>
  <c r="M473" i="19"/>
  <c r="L473" i="19"/>
  <c r="K473" i="19"/>
  <c r="J473" i="19"/>
  <c r="R472" i="19"/>
  <c r="Q472" i="19"/>
  <c r="P472" i="19"/>
  <c r="N472" i="19"/>
  <c r="M472" i="19"/>
  <c r="L472" i="19"/>
  <c r="K472" i="19"/>
  <c r="J472" i="19"/>
  <c r="R471" i="19"/>
  <c r="Q471" i="19"/>
  <c r="P471" i="19"/>
  <c r="N471" i="19"/>
  <c r="M471" i="19"/>
  <c r="L471" i="19"/>
  <c r="K471" i="19"/>
  <c r="J471" i="19"/>
  <c r="Q470" i="19"/>
  <c r="P470" i="19"/>
  <c r="N470" i="19"/>
  <c r="M470" i="19"/>
  <c r="L470" i="19"/>
  <c r="K470" i="19"/>
  <c r="J470" i="19"/>
  <c r="Q469" i="19"/>
  <c r="P469" i="19"/>
  <c r="N469" i="19"/>
  <c r="M469" i="19"/>
  <c r="L469" i="19"/>
  <c r="K469" i="19"/>
  <c r="J469" i="19"/>
  <c r="U468" i="19"/>
  <c r="R468" i="19"/>
  <c r="Q468" i="19"/>
  <c r="P468" i="19"/>
  <c r="O468" i="19"/>
  <c r="N468" i="19"/>
  <c r="M468" i="19"/>
  <c r="L468" i="19"/>
  <c r="K468" i="19"/>
  <c r="J468" i="19"/>
  <c r="Q467" i="19"/>
  <c r="P467" i="19"/>
  <c r="N467" i="19"/>
  <c r="M467" i="19"/>
  <c r="L467" i="19"/>
  <c r="K467" i="19"/>
  <c r="J467" i="19"/>
  <c r="Q466" i="19"/>
  <c r="P466" i="19"/>
  <c r="N466" i="19"/>
  <c r="M466" i="19"/>
  <c r="L466" i="19"/>
  <c r="K466" i="19"/>
  <c r="J466" i="19"/>
  <c r="Q465" i="19"/>
  <c r="P465" i="19"/>
  <c r="N465" i="19"/>
  <c r="M465" i="19"/>
  <c r="L465" i="19"/>
  <c r="K465" i="19"/>
  <c r="J465" i="19"/>
  <c r="R464" i="19"/>
  <c r="Q464" i="19"/>
  <c r="P464" i="19"/>
  <c r="N464" i="19"/>
  <c r="M464" i="19"/>
  <c r="L464" i="19"/>
  <c r="K464" i="19"/>
  <c r="J464" i="19"/>
  <c r="R463" i="19"/>
  <c r="Q463" i="19"/>
  <c r="P463" i="19"/>
  <c r="N463" i="19"/>
  <c r="M463" i="19"/>
  <c r="L463" i="19"/>
  <c r="K463" i="19"/>
  <c r="J463" i="19"/>
  <c r="R462" i="19"/>
  <c r="Q462" i="19"/>
  <c r="P462" i="19"/>
  <c r="N462" i="19"/>
  <c r="M462" i="19"/>
  <c r="L462" i="19"/>
  <c r="K462" i="19"/>
  <c r="J462" i="19"/>
  <c r="R461" i="19"/>
  <c r="Q461" i="19"/>
  <c r="P461" i="19"/>
  <c r="N461" i="19"/>
  <c r="M461" i="19"/>
  <c r="L461" i="19"/>
  <c r="K461" i="19"/>
  <c r="J461" i="19"/>
  <c r="Q460" i="19"/>
  <c r="P460" i="19"/>
  <c r="N460" i="19"/>
  <c r="M460" i="19"/>
  <c r="L460" i="19"/>
  <c r="K460" i="19"/>
  <c r="J460" i="19"/>
  <c r="U459" i="19"/>
  <c r="R459" i="19"/>
  <c r="Q459" i="19"/>
  <c r="P459" i="19"/>
  <c r="O459" i="19"/>
  <c r="N459" i="19"/>
  <c r="M459" i="19"/>
  <c r="L459" i="19"/>
  <c r="K459" i="19"/>
  <c r="J459" i="19"/>
  <c r="Q458" i="19"/>
  <c r="P458" i="19"/>
  <c r="N458" i="19"/>
  <c r="M458" i="19"/>
  <c r="L458" i="19"/>
  <c r="K458" i="19"/>
  <c r="J458" i="19"/>
  <c r="R457" i="19"/>
  <c r="Q457" i="19"/>
  <c r="P457" i="19"/>
  <c r="N457" i="19"/>
  <c r="M457" i="19"/>
  <c r="L457" i="19"/>
  <c r="K457" i="19"/>
  <c r="J457" i="19"/>
  <c r="R456" i="19"/>
  <c r="Q456" i="19"/>
  <c r="P456" i="19"/>
  <c r="N456" i="19"/>
  <c r="M456" i="19"/>
  <c r="L456" i="19"/>
  <c r="K456" i="19"/>
  <c r="J456" i="19"/>
  <c r="Q455" i="19"/>
  <c r="P455" i="19"/>
  <c r="N455" i="19"/>
  <c r="M455" i="19"/>
  <c r="L455" i="19"/>
  <c r="K455" i="19"/>
  <c r="J455" i="19"/>
  <c r="Q454" i="19"/>
  <c r="P454" i="19"/>
  <c r="N454" i="19"/>
  <c r="M454" i="19"/>
  <c r="L454" i="19"/>
  <c r="K454" i="19"/>
  <c r="J454" i="19"/>
  <c r="Q453" i="19"/>
  <c r="P453" i="19"/>
  <c r="N453" i="19"/>
  <c r="M453" i="19"/>
  <c r="L453" i="19"/>
  <c r="K453" i="19"/>
  <c r="J453" i="19"/>
  <c r="Q452" i="19"/>
  <c r="P452" i="19"/>
  <c r="N452" i="19"/>
  <c r="M452" i="19"/>
  <c r="L452" i="19"/>
  <c r="K452" i="19"/>
  <c r="J452" i="19"/>
  <c r="Q451" i="19"/>
  <c r="P451" i="19"/>
  <c r="N451" i="19"/>
  <c r="M451" i="19"/>
  <c r="L451" i="19"/>
  <c r="K451" i="19"/>
  <c r="J451" i="19"/>
  <c r="Q450" i="19"/>
  <c r="P450" i="19"/>
  <c r="N450" i="19"/>
  <c r="M450" i="19"/>
  <c r="L450" i="19"/>
  <c r="K450" i="19"/>
  <c r="J450" i="19"/>
  <c r="Q449" i="19"/>
  <c r="P449" i="19"/>
  <c r="N449" i="19"/>
  <c r="M449" i="19"/>
  <c r="L449" i="19"/>
  <c r="K449" i="19"/>
  <c r="J449" i="19"/>
  <c r="Q448" i="19"/>
  <c r="P448" i="19"/>
  <c r="N448" i="19"/>
  <c r="M448" i="19"/>
  <c r="L448" i="19"/>
  <c r="K448" i="19"/>
  <c r="J448" i="19"/>
  <c r="Q447" i="19"/>
  <c r="P447" i="19"/>
  <c r="N447" i="19"/>
  <c r="M447" i="19"/>
  <c r="L447" i="19"/>
  <c r="K447" i="19"/>
  <c r="J447" i="19"/>
  <c r="Q446" i="19"/>
  <c r="P446" i="19"/>
  <c r="N446" i="19"/>
  <c r="M446" i="19"/>
  <c r="L446" i="19"/>
  <c r="K446" i="19"/>
  <c r="J446" i="19"/>
  <c r="Q445" i="19"/>
  <c r="P445" i="19"/>
  <c r="N445" i="19"/>
  <c r="M445" i="19"/>
  <c r="L445" i="19"/>
  <c r="K445" i="19"/>
  <c r="J445" i="19"/>
  <c r="Q444" i="19"/>
  <c r="P444" i="19"/>
  <c r="N444" i="19"/>
  <c r="M444" i="19"/>
  <c r="L444" i="19"/>
  <c r="K444" i="19"/>
  <c r="J444" i="19"/>
  <c r="Q443" i="19"/>
  <c r="P443" i="19"/>
  <c r="N443" i="19"/>
  <c r="M443" i="19"/>
  <c r="L443" i="19"/>
  <c r="K443" i="19"/>
  <c r="J443" i="19"/>
  <c r="Q442" i="19"/>
  <c r="P442" i="19"/>
  <c r="N442" i="19"/>
  <c r="M442" i="19"/>
  <c r="L442" i="19"/>
  <c r="K442" i="19"/>
  <c r="J442" i="19"/>
  <c r="Q441" i="19"/>
  <c r="P441" i="19"/>
  <c r="N441" i="19"/>
  <c r="M441" i="19"/>
  <c r="L441" i="19"/>
  <c r="K441" i="19"/>
  <c r="J441" i="19"/>
  <c r="Q440" i="19"/>
  <c r="P440" i="19"/>
  <c r="N440" i="19"/>
  <c r="M440" i="19"/>
  <c r="L440" i="19"/>
  <c r="K440" i="19"/>
  <c r="J440" i="19"/>
  <c r="Q439" i="19"/>
  <c r="P439" i="19"/>
  <c r="N439" i="19"/>
  <c r="M439" i="19"/>
  <c r="L439" i="19"/>
  <c r="K439" i="19"/>
  <c r="J439" i="19"/>
  <c r="Q438" i="19"/>
  <c r="P438" i="19"/>
  <c r="N438" i="19"/>
  <c r="M438" i="19"/>
  <c r="L438" i="19"/>
  <c r="K438" i="19"/>
  <c r="J438" i="19"/>
  <c r="Q437" i="19"/>
  <c r="P437" i="19"/>
  <c r="N437" i="19"/>
  <c r="M437" i="19"/>
  <c r="L437" i="19"/>
  <c r="K437" i="19"/>
  <c r="J437" i="19"/>
  <c r="Q436" i="19"/>
  <c r="P436" i="19"/>
  <c r="N436" i="19"/>
  <c r="M436" i="19"/>
  <c r="L436" i="19"/>
  <c r="K436" i="19"/>
  <c r="J436" i="19"/>
  <c r="Q435" i="19"/>
  <c r="P435" i="19"/>
  <c r="N435" i="19"/>
  <c r="M435" i="19"/>
  <c r="L435" i="19"/>
  <c r="K435" i="19"/>
  <c r="J435" i="19"/>
  <c r="R434" i="19"/>
  <c r="Q434" i="19"/>
  <c r="P434" i="19"/>
  <c r="N434" i="19"/>
  <c r="M434" i="19"/>
  <c r="L434" i="19"/>
  <c r="K434" i="19"/>
  <c r="J434" i="19"/>
  <c r="Q433" i="19"/>
  <c r="P433" i="19"/>
  <c r="O433" i="19"/>
  <c r="N433" i="19"/>
  <c r="M433" i="19"/>
  <c r="L433" i="19"/>
  <c r="K433" i="19"/>
  <c r="J433" i="19"/>
  <c r="R432" i="19"/>
  <c r="Q432" i="19"/>
  <c r="P432" i="19"/>
  <c r="N432" i="19"/>
  <c r="M432" i="19"/>
  <c r="L432" i="19"/>
  <c r="K432" i="19"/>
  <c r="J432" i="19"/>
  <c r="R431" i="19"/>
  <c r="Q431" i="19"/>
  <c r="P431" i="19"/>
  <c r="N431" i="19"/>
  <c r="M431" i="19"/>
  <c r="L431" i="19"/>
  <c r="K431" i="19"/>
  <c r="J431" i="19"/>
  <c r="Q430" i="19"/>
  <c r="P430" i="19"/>
  <c r="N430" i="19"/>
  <c r="M430" i="19"/>
  <c r="L430" i="19"/>
  <c r="K430" i="19"/>
  <c r="J430" i="19"/>
  <c r="Q429" i="19"/>
  <c r="P429" i="19"/>
  <c r="N429" i="19"/>
  <c r="M429" i="19"/>
  <c r="L429" i="19"/>
  <c r="K429" i="19"/>
  <c r="J429" i="19"/>
  <c r="Q428" i="19"/>
  <c r="P428" i="19"/>
  <c r="N428" i="19"/>
  <c r="M428" i="19"/>
  <c r="L428" i="19"/>
  <c r="K428" i="19"/>
  <c r="J428" i="19"/>
  <c r="R427" i="19"/>
  <c r="Q427" i="19"/>
  <c r="P427" i="19"/>
  <c r="N427" i="19"/>
  <c r="M427" i="19"/>
  <c r="L427" i="19"/>
  <c r="K427" i="19"/>
  <c r="J427" i="19"/>
  <c r="Q426" i="19"/>
  <c r="P426" i="19"/>
  <c r="N426" i="19"/>
  <c r="M426" i="19"/>
  <c r="L426" i="19"/>
  <c r="K426" i="19"/>
  <c r="J426" i="19"/>
  <c r="Q425" i="19"/>
  <c r="P425" i="19"/>
  <c r="N425" i="19"/>
  <c r="M425" i="19"/>
  <c r="L425" i="19"/>
  <c r="K425" i="19"/>
  <c r="J425" i="19"/>
  <c r="U424" i="19"/>
  <c r="R424" i="19"/>
  <c r="Q424" i="19"/>
  <c r="P424" i="19"/>
  <c r="O424" i="19"/>
  <c r="N424" i="19"/>
  <c r="M424" i="19"/>
  <c r="L424" i="19"/>
  <c r="K424" i="19"/>
  <c r="J424" i="19"/>
  <c r="U423" i="19"/>
  <c r="R423" i="19"/>
  <c r="Q423" i="19"/>
  <c r="P423" i="19"/>
  <c r="O423" i="19"/>
  <c r="N423" i="19"/>
  <c r="M423" i="19"/>
  <c r="L423" i="19"/>
  <c r="K423" i="19"/>
  <c r="J423" i="19"/>
  <c r="Q422" i="19"/>
  <c r="P422" i="19"/>
  <c r="N422" i="19"/>
  <c r="M422" i="19"/>
  <c r="L422" i="19"/>
  <c r="K422" i="19"/>
  <c r="J422" i="19"/>
  <c r="Q421" i="19"/>
  <c r="P421" i="19"/>
  <c r="N421" i="19"/>
  <c r="M421" i="19"/>
  <c r="L421" i="19"/>
  <c r="K421" i="19"/>
  <c r="J421" i="19"/>
  <c r="U420" i="19"/>
  <c r="R420" i="19"/>
  <c r="Q420" i="19"/>
  <c r="P420" i="19"/>
  <c r="O420" i="19"/>
  <c r="N420" i="19"/>
  <c r="M420" i="19"/>
  <c r="L420" i="19"/>
  <c r="K420" i="19"/>
  <c r="J420" i="19"/>
  <c r="Q419" i="19"/>
  <c r="P419" i="19"/>
  <c r="N419" i="19"/>
  <c r="M419" i="19"/>
  <c r="L419" i="19"/>
  <c r="K419" i="19"/>
  <c r="J419" i="19"/>
  <c r="U418" i="19"/>
  <c r="R418" i="19"/>
  <c r="Q418" i="19"/>
  <c r="P418" i="19"/>
  <c r="O418" i="19"/>
  <c r="N418" i="19"/>
  <c r="M418" i="19"/>
  <c r="L418" i="19"/>
  <c r="K418" i="19"/>
  <c r="J418" i="19"/>
  <c r="Q417" i="19"/>
  <c r="P417" i="19"/>
  <c r="N417" i="19"/>
  <c r="M417" i="19"/>
  <c r="L417" i="19"/>
  <c r="K417" i="19"/>
  <c r="J417" i="19"/>
  <c r="Q416" i="19"/>
  <c r="P416" i="19"/>
  <c r="N416" i="19"/>
  <c r="M416" i="19"/>
  <c r="L416" i="19"/>
  <c r="K416" i="19"/>
  <c r="J416" i="19"/>
  <c r="U415" i="19"/>
  <c r="R415" i="19"/>
  <c r="Q415" i="19"/>
  <c r="P415" i="19"/>
  <c r="O415" i="19"/>
  <c r="N415" i="19"/>
  <c r="M415" i="19"/>
  <c r="L415" i="19"/>
  <c r="K415" i="19"/>
  <c r="J415" i="19"/>
  <c r="Q414" i="19"/>
  <c r="P414" i="19"/>
  <c r="N414" i="19"/>
  <c r="M414" i="19"/>
  <c r="L414" i="19"/>
  <c r="K414" i="19"/>
  <c r="J414" i="19"/>
  <c r="Q413" i="19"/>
  <c r="P413" i="19"/>
  <c r="N413" i="19"/>
  <c r="M413" i="19"/>
  <c r="L413" i="19"/>
  <c r="K413" i="19"/>
  <c r="J413" i="19"/>
  <c r="Q412" i="19"/>
  <c r="P412" i="19"/>
  <c r="N412" i="19"/>
  <c r="M412" i="19"/>
  <c r="L412" i="19"/>
  <c r="K412" i="19"/>
  <c r="J412" i="19"/>
  <c r="U411" i="19"/>
  <c r="R411" i="19"/>
  <c r="Q411" i="19"/>
  <c r="P411" i="19"/>
  <c r="O411" i="19"/>
  <c r="N411" i="19"/>
  <c r="M411" i="19"/>
  <c r="L411" i="19"/>
  <c r="K411" i="19"/>
  <c r="J411" i="19"/>
  <c r="U410" i="19"/>
  <c r="R410" i="19"/>
  <c r="Q410" i="19"/>
  <c r="P410" i="19"/>
  <c r="O410" i="19"/>
  <c r="N410" i="19"/>
  <c r="M410" i="19"/>
  <c r="L410" i="19"/>
  <c r="K410" i="19"/>
  <c r="J410" i="19"/>
  <c r="U409" i="19"/>
  <c r="R409" i="19"/>
  <c r="Q409" i="19"/>
  <c r="P409" i="19"/>
  <c r="O409" i="19"/>
  <c r="N409" i="19"/>
  <c r="M409" i="19"/>
  <c r="L409" i="19"/>
  <c r="K409" i="19"/>
  <c r="J409" i="19"/>
  <c r="U408" i="19"/>
  <c r="R408" i="19"/>
  <c r="Q408" i="19"/>
  <c r="P408" i="19"/>
  <c r="O408" i="19"/>
  <c r="N408" i="19"/>
  <c r="M408" i="19"/>
  <c r="L408" i="19"/>
  <c r="K408" i="19"/>
  <c r="J408" i="19"/>
  <c r="U407" i="19"/>
  <c r="R407" i="19"/>
  <c r="Q407" i="19"/>
  <c r="P407" i="19"/>
  <c r="O407" i="19"/>
  <c r="N407" i="19"/>
  <c r="M407" i="19"/>
  <c r="L407" i="19"/>
  <c r="K407" i="19"/>
  <c r="J407" i="19"/>
  <c r="U406" i="19"/>
  <c r="R406" i="19"/>
  <c r="Q406" i="19"/>
  <c r="P406" i="19"/>
  <c r="O406" i="19"/>
  <c r="N406" i="19"/>
  <c r="M406" i="19"/>
  <c r="L406" i="19"/>
  <c r="K406" i="19"/>
  <c r="J406" i="19"/>
  <c r="U405" i="19"/>
  <c r="R405" i="19"/>
  <c r="Q405" i="19"/>
  <c r="P405" i="19"/>
  <c r="O405" i="19"/>
  <c r="N405" i="19"/>
  <c r="M405" i="19"/>
  <c r="L405" i="19"/>
  <c r="K405" i="19"/>
  <c r="J405" i="19"/>
  <c r="U404" i="19"/>
  <c r="R404" i="19"/>
  <c r="Q404" i="19"/>
  <c r="P404" i="19"/>
  <c r="O404" i="19"/>
  <c r="N404" i="19"/>
  <c r="M404" i="19"/>
  <c r="L404" i="19"/>
  <c r="K404" i="19"/>
  <c r="J404" i="19"/>
  <c r="U403" i="19"/>
  <c r="R403" i="19"/>
  <c r="Q403" i="19"/>
  <c r="P403" i="19"/>
  <c r="O403" i="19"/>
  <c r="N403" i="19"/>
  <c r="M403" i="19"/>
  <c r="L403" i="19"/>
  <c r="K403" i="19"/>
  <c r="J403" i="19"/>
  <c r="U402" i="19"/>
  <c r="R402" i="19"/>
  <c r="Q402" i="19"/>
  <c r="P402" i="19"/>
  <c r="O402" i="19"/>
  <c r="N402" i="19"/>
  <c r="M402" i="19"/>
  <c r="L402" i="19"/>
  <c r="K402" i="19"/>
  <c r="J402" i="19"/>
  <c r="U401" i="19"/>
  <c r="R401" i="19"/>
  <c r="Q401" i="19"/>
  <c r="P401" i="19"/>
  <c r="O401" i="19"/>
  <c r="N401" i="19"/>
  <c r="M401" i="19"/>
  <c r="L401" i="19"/>
  <c r="K401" i="19"/>
  <c r="J401" i="19"/>
  <c r="U400" i="19"/>
  <c r="R400" i="19"/>
  <c r="Q400" i="19"/>
  <c r="P400" i="19"/>
  <c r="O400" i="19"/>
  <c r="N400" i="19"/>
  <c r="M400" i="19"/>
  <c r="L400" i="19"/>
  <c r="K400" i="19"/>
  <c r="J400" i="19"/>
  <c r="Q399" i="19"/>
  <c r="P399" i="19"/>
  <c r="N399" i="19"/>
  <c r="M399" i="19"/>
  <c r="L399" i="19"/>
  <c r="K399" i="19"/>
  <c r="J399" i="19"/>
  <c r="U398" i="19"/>
  <c r="R398" i="19"/>
  <c r="Q398" i="19"/>
  <c r="P398" i="19"/>
  <c r="O398" i="19"/>
  <c r="N398" i="19"/>
  <c r="M398" i="19"/>
  <c r="L398" i="19"/>
  <c r="K398" i="19"/>
  <c r="J398" i="19"/>
  <c r="R397" i="19"/>
  <c r="Q397" i="19"/>
  <c r="P397" i="19"/>
  <c r="N397" i="19"/>
  <c r="M397" i="19"/>
  <c r="L397" i="19"/>
  <c r="K397" i="19"/>
  <c r="J397" i="19"/>
  <c r="Q396" i="19"/>
  <c r="P396" i="19"/>
  <c r="N396" i="19"/>
  <c r="M396" i="19"/>
  <c r="L396" i="19"/>
  <c r="K396" i="19"/>
  <c r="J396" i="19"/>
  <c r="R395" i="19"/>
  <c r="Q395" i="19"/>
  <c r="P395" i="19"/>
  <c r="N395" i="19"/>
  <c r="M395" i="19"/>
  <c r="L395" i="19"/>
  <c r="K395" i="19"/>
  <c r="J395" i="19"/>
  <c r="R394" i="19"/>
  <c r="Q394" i="19"/>
  <c r="P394" i="19"/>
  <c r="N394" i="19"/>
  <c r="M394" i="19"/>
  <c r="L394" i="19"/>
  <c r="K394" i="19"/>
  <c r="J394" i="19"/>
  <c r="U393" i="19"/>
  <c r="R393" i="19"/>
  <c r="Q393" i="19"/>
  <c r="P393" i="19"/>
  <c r="O393" i="19"/>
  <c r="N393" i="19"/>
  <c r="M393" i="19"/>
  <c r="L393" i="19"/>
  <c r="K393" i="19"/>
  <c r="J393" i="19"/>
  <c r="U392" i="19"/>
  <c r="R392" i="19"/>
  <c r="Q392" i="19"/>
  <c r="P392" i="19"/>
  <c r="O392" i="19"/>
  <c r="N392" i="19"/>
  <c r="M392" i="19"/>
  <c r="L392" i="19"/>
  <c r="K392" i="19"/>
  <c r="J392" i="19"/>
  <c r="R391" i="19"/>
  <c r="Q391" i="19"/>
  <c r="P391" i="19"/>
  <c r="N391" i="19"/>
  <c r="M391" i="19"/>
  <c r="L391" i="19"/>
  <c r="K391" i="19"/>
  <c r="J391" i="19"/>
  <c r="Q390" i="19"/>
  <c r="P390" i="19"/>
  <c r="N390" i="19"/>
  <c r="M390" i="19"/>
  <c r="L390" i="19"/>
  <c r="K390" i="19"/>
  <c r="J390" i="19"/>
  <c r="Q389" i="19"/>
  <c r="P389" i="19"/>
  <c r="N389" i="19"/>
  <c r="M389" i="19"/>
  <c r="L389" i="19"/>
  <c r="K389" i="19"/>
  <c r="J389" i="19"/>
  <c r="U388" i="19"/>
  <c r="R388" i="19"/>
  <c r="Q388" i="19"/>
  <c r="P388" i="19"/>
  <c r="O388" i="19"/>
  <c r="N388" i="19"/>
  <c r="M388" i="19"/>
  <c r="L388" i="19"/>
  <c r="K388" i="19"/>
  <c r="J388" i="19"/>
  <c r="U387" i="19"/>
  <c r="R387" i="19"/>
  <c r="Q387" i="19"/>
  <c r="P387" i="19"/>
  <c r="O387" i="19"/>
  <c r="N387" i="19"/>
  <c r="M387" i="19"/>
  <c r="L387" i="19"/>
  <c r="K387" i="19"/>
  <c r="J387" i="19"/>
  <c r="R386" i="19"/>
  <c r="Q386" i="19"/>
  <c r="P386" i="19"/>
  <c r="N386" i="19"/>
  <c r="M386" i="19"/>
  <c r="L386" i="19"/>
  <c r="K386" i="19"/>
  <c r="J386" i="19"/>
  <c r="Q385" i="19"/>
  <c r="P385" i="19"/>
  <c r="N385" i="19"/>
  <c r="M385" i="19"/>
  <c r="L385" i="19"/>
  <c r="K385" i="19"/>
  <c r="J385" i="19"/>
  <c r="Q384" i="19"/>
  <c r="P384" i="19"/>
  <c r="N384" i="19"/>
  <c r="M384" i="19"/>
  <c r="L384" i="19"/>
  <c r="K384" i="19"/>
  <c r="J384" i="19"/>
  <c r="U383" i="19"/>
  <c r="R383" i="19"/>
  <c r="Q383" i="19"/>
  <c r="P383" i="19"/>
  <c r="O383" i="19"/>
  <c r="N383" i="19"/>
  <c r="M383" i="19"/>
  <c r="L383" i="19"/>
  <c r="K383" i="19"/>
  <c r="J383" i="19"/>
  <c r="R382" i="19"/>
  <c r="Q382" i="19"/>
  <c r="P382" i="19"/>
  <c r="N382" i="19"/>
  <c r="M382" i="19"/>
  <c r="L382" i="19"/>
  <c r="K382" i="19"/>
  <c r="J382" i="19"/>
  <c r="U381" i="19"/>
  <c r="R381" i="19"/>
  <c r="Q381" i="19"/>
  <c r="P381" i="19"/>
  <c r="O381" i="19"/>
  <c r="N381" i="19"/>
  <c r="M381" i="19"/>
  <c r="L381" i="19"/>
  <c r="K381" i="19"/>
  <c r="J381" i="19"/>
  <c r="Q380" i="19"/>
  <c r="P380" i="19"/>
  <c r="N380" i="19"/>
  <c r="M380" i="19"/>
  <c r="L380" i="19"/>
  <c r="K380" i="19"/>
  <c r="J380" i="19"/>
  <c r="U379" i="19"/>
  <c r="R379" i="19"/>
  <c r="Q379" i="19"/>
  <c r="P379" i="19"/>
  <c r="O379" i="19"/>
  <c r="N379" i="19"/>
  <c r="M379" i="19"/>
  <c r="L379" i="19"/>
  <c r="K379" i="19"/>
  <c r="J379" i="19"/>
  <c r="Q378" i="19"/>
  <c r="P378" i="19"/>
  <c r="N378" i="19"/>
  <c r="M378" i="19"/>
  <c r="L378" i="19"/>
  <c r="K378" i="19"/>
  <c r="J378" i="19"/>
  <c r="R377" i="19"/>
  <c r="Q377" i="19"/>
  <c r="P377" i="19"/>
  <c r="N377" i="19"/>
  <c r="M377" i="19"/>
  <c r="L377" i="19"/>
  <c r="K377" i="19"/>
  <c r="J377" i="19"/>
  <c r="U376" i="19"/>
  <c r="R376" i="19"/>
  <c r="Q376" i="19"/>
  <c r="P376" i="19"/>
  <c r="O376" i="19"/>
  <c r="N376" i="19"/>
  <c r="M376" i="19"/>
  <c r="L376" i="19"/>
  <c r="K376" i="19"/>
  <c r="J376" i="19"/>
  <c r="U375" i="19"/>
  <c r="R375" i="19"/>
  <c r="Q375" i="19"/>
  <c r="P375" i="19"/>
  <c r="O375" i="19"/>
  <c r="N375" i="19"/>
  <c r="M375" i="19"/>
  <c r="L375" i="19"/>
  <c r="K375" i="19"/>
  <c r="J375" i="19"/>
  <c r="U374" i="19"/>
  <c r="R374" i="19"/>
  <c r="Q374" i="19"/>
  <c r="P374" i="19"/>
  <c r="O374" i="19"/>
  <c r="N374" i="19"/>
  <c r="M374" i="19"/>
  <c r="L374" i="19"/>
  <c r="K374" i="19"/>
  <c r="J374" i="19"/>
  <c r="U373" i="19"/>
  <c r="R373" i="19"/>
  <c r="Q373" i="19"/>
  <c r="P373" i="19"/>
  <c r="O373" i="19"/>
  <c r="N373" i="19"/>
  <c r="M373" i="19"/>
  <c r="L373" i="19"/>
  <c r="K373" i="19"/>
  <c r="J373" i="19"/>
  <c r="Q372" i="19"/>
  <c r="P372" i="19"/>
  <c r="N372" i="19"/>
  <c r="M372" i="19"/>
  <c r="L372" i="19"/>
  <c r="K372" i="19"/>
  <c r="J372" i="19"/>
  <c r="R371" i="19"/>
  <c r="Q371" i="19"/>
  <c r="P371" i="19"/>
  <c r="N371" i="19"/>
  <c r="M371" i="19"/>
  <c r="L371" i="19"/>
  <c r="K371" i="19"/>
  <c r="J371" i="19"/>
  <c r="U370" i="19"/>
  <c r="R370" i="19"/>
  <c r="Q370" i="19"/>
  <c r="P370" i="19"/>
  <c r="O370" i="19"/>
  <c r="N370" i="19"/>
  <c r="M370" i="19"/>
  <c r="L370" i="19"/>
  <c r="K370" i="19"/>
  <c r="J370" i="19"/>
  <c r="Q369" i="19"/>
  <c r="P369" i="19"/>
  <c r="N369" i="19"/>
  <c r="M369" i="19"/>
  <c r="L369" i="19"/>
  <c r="K369" i="19"/>
  <c r="J369" i="19"/>
  <c r="Q368" i="19"/>
  <c r="P368" i="19"/>
  <c r="N368" i="19"/>
  <c r="M368" i="19"/>
  <c r="L368" i="19"/>
  <c r="K368" i="19"/>
  <c r="J368" i="19"/>
  <c r="Q367" i="19"/>
  <c r="P367" i="19"/>
  <c r="N367" i="19"/>
  <c r="M367" i="19"/>
  <c r="L367" i="19"/>
  <c r="K367" i="19"/>
  <c r="J367" i="19"/>
  <c r="Q366" i="19"/>
  <c r="P366" i="19"/>
  <c r="N366" i="19"/>
  <c r="M366" i="19"/>
  <c r="L366" i="19"/>
  <c r="K366" i="19"/>
  <c r="J366" i="19"/>
  <c r="R365" i="19"/>
  <c r="Q365" i="19"/>
  <c r="P365" i="19"/>
  <c r="N365" i="19"/>
  <c r="M365" i="19"/>
  <c r="L365" i="19"/>
  <c r="K365" i="19"/>
  <c r="J365" i="19"/>
  <c r="Q364" i="19"/>
  <c r="P364" i="19"/>
  <c r="O364" i="19"/>
  <c r="N364" i="19"/>
  <c r="M364" i="19"/>
  <c r="L364" i="19"/>
  <c r="K364" i="19"/>
  <c r="J364" i="19"/>
  <c r="Q363" i="19"/>
  <c r="P363" i="19"/>
  <c r="O363" i="19"/>
  <c r="N363" i="19"/>
  <c r="M363" i="19"/>
  <c r="L363" i="19"/>
  <c r="K363" i="19"/>
  <c r="J363" i="19"/>
  <c r="Q362" i="19"/>
  <c r="P362" i="19"/>
  <c r="N362" i="19"/>
  <c r="M362" i="19"/>
  <c r="L362" i="19"/>
  <c r="K362" i="19"/>
  <c r="J362" i="19"/>
  <c r="Q361" i="19"/>
  <c r="P361" i="19"/>
  <c r="J361" i="19"/>
  <c r="R360" i="19"/>
  <c r="Q360" i="19"/>
  <c r="P360" i="19"/>
  <c r="N360" i="19"/>
  <c r="M360" i="19"/>
  <c r="L360" i="19"/>
  <c r="K360" i="19"/>
  <c r="J360" i="19"/>
  <c r="R359" i="19"/>
  <c r="Q359" i="19"/>
  <c r="P359" i="19"/>
  <c r="N359" i="19"/>
  <c r="M359" i="19"/>
  <c r="L359" i="19"/>
  <c r="K359" i="19"/>
  <c r="J359" i="19"/>
  <c r="R358" i="19"/>
  <c r="Q358" i="19"/>
  <c r="P358" i="19"/>
  <c r="N358" i="19"/>
  <c r="M358" i="19"/>
  <c r="L358" i="19"/>
  <c r="K358" i="19"/>
  <c r="J358" i="19"/>
  <c r="R357" i="19"/>
  <c r="Q357" i="19"/>
  <c r="P357" i="19"/>
  <c r="N357" i="19"/>
  <c r="M357" i="19"/>
  <c r="L357" i="19"/>
  <c r="K357" i="19"/>
  <c r="J357" i="19"/>
  <c r="Q356" i="19"/>
  <c r="P356" i="19"/>
  <c r="O356" i="19"/>
  <c r="N356" i="19"/>
  <c r="M356" i="19"/>
  <c r="L356" i="19"/>
  <c r="K356" i="19"/>
  <c r="J356" i="19"/>
  <c r="Q355" i="19"/>
  <c r="P355" i="19"/>
  <c r="O355" i="19"/>
  <c r="N355" i="19"/>
  <c r="M355" i="19"/>
  <c r="L355" i="19"/>
  <c r="K355" i="19"/>
  <c r="J355" i="19"/>
  <c r="U354" i="19"/>
  <c r="R354" i="19"/>
  <c r="Q354" i="19"/>
  <c r="P354" i="19"/>
  <c r="O354" i="19"/>
  <c r="N354" i="19"/>
  <c r="M354" i="19"/>
  <c r="L354" i="19"/>
  <c r="K354" i="19"/>
  <c r="J354" i="19"/>
  <c r="R353" i="19"/>
  <c r="Q353" i="19"/>
  <c r="P353" i="19"/>
  <c r="N353" i="19"/>
  <c r="M353" i="19"/>
  <c r="L353" i="19"/>
  <c r="K353" i="19"/>
  <c r="J353" i="19"/>
  <c r="Q352" i="19"/>
  <c r="P352" i="19"/>
  <c r="N352" i="19"/>
  <c r="M352" i="19"/>
  <c r="L352" i="19"/>
  <c r="K352" i="19"/>
  <c r="J352" i="19"/>
  <c r="R351" i="19"/>
  <c r="Q351" i="19"/>
  <c r="P351" i="19"/>
  <c r="N351" i="19"/>
  <c r="L351" i="19"/>
  <c r="K351" i="19"/>
  <c r="J351" i="19"/>
  <c r="Q350" i="19"/>
  <c r="P350" i="19"/>
  <c r="N350" i="19"/>
  <c r="M350" i="19"/>
  <c r="L350" i="19"/>
  <c r="K350" i="19"/>
  <c r="J350" i="19"/>
  <c r="R349" i="19"/>
  <c r="Q349" i="19"/>
  <c r="P349" i="19"/>
  <c r="N349" i="19"/>
  <c r="M349" i="19"/>
  <c r="L349" i="19"/>
  <c r="K349" i="19"/>
  <c r="J349" i="19"/>
  <c r="R348" i="19"/>
  <c r="Q348" i="19"/>
  <c r="P348" i="19"/>
  <c r="N348" i="19"/>
  <c r="M348" i="19"/>
  <c r="L348" i="19"/>
  <c r="K348" i="19"/>
  <c r="J348" i="19"/>
  <c r="U347" i="19"/>
  <c r="R347" i="19"/>
  <c r="Q347" i="19"/>
  <c r="P347" i="19"/>
  <c r="O347" i="19"/>
  <c r="N347" i="19"/>
  <c r="L347" i="19"/>
  <c r="K347" i="19"/>
  <c r="J347" i="19"/>
  <c r="U346" i="19"/>
  <c r="R346" i="19"/>
  <c r="Q346" i="19"/>
  <c r="P346" i="19"/>
  <c r="O346" i="19"/>
  <c r="N346" i="19"/>
  <c r="M346" i="19"/>
  <c r="L346" i="19"/>
  <c r="K346" i="19"/>
  <c r="J346" i="19"/>
  <c r="U345" i="19"/>
  <c r="R345" i="19"/>
  <c r="Q345" i="19"/>
  <c r="P345" i="19"/>
  <c r="O345" i="19"/>
  <c r="N345" i="19"/>
  <c r="M345" i="19"/>
  <c r="L345" i="19"/>
  <c r="K345" i="19"/>
  <c r="J345" i="19"/>
  <c r="R344" i="19"/>
  <c r="Q344" i="19"/>
  <c r="P344" i="19"/>
  <c r="N344" i="19"/>
  <c r="L344" i="19"/>
  <c r="K344" i="19"/>
  <c r="J344" i="19"/>
  <c r="Q343" i="19"/>
  <c r="P343" i="19"/>
  <c r="O343" i="19"/>
  <c r="N343" i="19"/>
  <c r="M343" i="19"/>
  <c r="L343" i="19"/>
  <c r="K343" i="19"/>
  <c r="J343" i="19"/>
  <c r="U342" i="19"/>
  <c r="R342" i="19"/>
  <c r="Q342" i="19"/>
  <c r="P342" i="19"/>
  <c r="O342" i="19"/>
  <c r="N342" i="19"/>
  <c r="L342" i="19"/>
  <c r="K342" i="19"/>
  <c r="J342" i="19"/>
  <c r="T341" i="19"/>
  <c r="R341" i="19"/>
  <c r="Q341" i="19"/>
  <c r="P341" i="19"/>
  <c r="N341" i="19"/>
  <c r="M341" i="19"/>
  <c r="L341" i="19"/>
  <c r="K341" i="19"/>
  <c r="J341" i="19"/>
  <c r="R340" i="19"/>
  <c r="Q340" i="19"/>
  <c r="P340" i="19"/>
  <c r="N340" i="19"/>
  <c r="M340" i="19"/>
  <c r="L340" i="19"/>
  <c r="K340" i="19"/>
  <c r="J340" i="19"/>
  <c r="U339" i="19"/>
  <c r="R339" i="19"/>
  <c r="Q339" i="19"/>
  <c r="P339" i="19"/>
  <c r="O339" i="19"/>
  <c r="N339" i="19"/>
  <c r="M339" i="19"/>
  <c r="L339" i="19"/>
  <c r="K339" i="19"/>
  <c r="J339" i="19"/>
  <c r="R338" i="19"/>
  <c r="Q338" i="19"/>
  <c r="P338" i="19"/>
  <c r="N338" i="19"/>
  <c r="M338" i="19"/>
  <c r="L338" i="19"/>
  <c r="K338" i="19"/>
  <c r="J338" i="19"/>
  <c r="Q337" i="19"/>
  <c r="P337" i="19"/>
  <c r="N337" i="19"/>
  <c r="M337" i="19"/>
  <c r="L337" i="19"/>
  <c r="K337" i="19"/>
  <c r="J337" i="19"/>
  <c r="N334" i="19"/>
  <c r="M334" i="19"/>
  <c r="L334" i="19"/>
  <c r="K334" i="19"/>
  <c r="J334" i="19"/>
  <c r="AC333" i="19"/>
  <c r="AE333" i="19" s="1"/>
  <c r="Y333" i="19"/>
  <c r="S333" i="19"/>
  <c r="U333" i="19" s="1"/>
  <c r="O333" i="19"/>
  <c r="O556" i="19" s="1"/>
  <c r="AB332" i="19"/>
  <c r="AC332" i="19" s="1"/>
  <c r="AE332" i="19" s="1"/>
  <c r="O332" i="19"/>
  <c r="O559" i="19" s="1"/>
  <c r="AE331" i="19"/>
  <c r="AC331" i="19"/>
  <c r="Y331" i="19"/>
  <c r="Y334" i="19" s="1"/>
  <c r="O331" i="19"/>
  <c r="O557" i="19" s="1"/>
  <c r="AC330" i="19"/>
  <c r="Y330" i="19"/>
  <c r="O330" i="19"/>
  <c r="Q329" i="19"/>
  <c r="P329" i="19"/>
  <c r="N329" i="19"/>
  <c r="M329" i="19"/>
  <c r="L329" i="19"/>
  <c r="K329" i="19"/>
  <c r="J329" i="19"/>
  <c r="AB328" i="19"/>
  <c r="AA328" i="19"/>
  <c r="Z328" i="19"/>
  <c r="Y328" i="19"/>
  <c r="X328" i="19"/>
  <c r="R328" i="19"/>
  <c r="O328" i="19"/>
  <c r="AE327" i="19"/>
  <c r="AC327" i="19"/>
  <c r="R327" i="19"/>
  <c r="O327" i="19"/>
  <c r="AB326" i="19"/>
  <c r="AA326" i="19"/>
  <c r="Z326" i="19"/>
  <c r="Y326" i="19"/>
  <c r="X326" i="19"/>
  <c r="R326" i="19"/>
  <c r="O326" i="19"/>
  <c r="O539" i="19" s="1"/>
  <c r="AB325" i="19"/>
  <c r="AA325" i="19"/>
  <c r="Z325" i="19"/>
  <c r="Y325" i="19"/>
  <c r="X325" i="19"/>
  <c r="R325" i="19"/>
  <c r="O325" i="19"/>
  <c r="AB324" i="19"/>
  <c r="AA324" i="19"/>
  <c r="Z324" i="19"/>
  <c r="Y324" i="19"/>
  <c r="X324" i="19"/>
  <c r="S324" i="19"/>
  <c r="U324" i="19" s="1"/>
  <c r="R324" i="19"/>
  <c r="O324" i="19"/>
  <c r="O543" i="19" s="1"/>
  <c r="AC323" i="19"/>
  <c r="AE323" i="19" s="1"/>
  <c r="R323" i="19"/>
  <c r="R544" i="19" s="1"/>
  <c r="O323" i="19"/>
  <c r="O544" i="19" s="1"/>
  <c r="AC322" i="19"/>
  <c r="AE322" i="19" s="1"/>
  <c r="R322" i="19"/>
  <c r="R542" i="19" s="1"/>
  <c r="O322" i="19"/>
  <c r="AC321" i="19"/>
  <c r="AE321" i="19" s="1"/>
  <c r="R321" i="19"/>
  <c r="R541" i="19" s="1"/>
  <c r="O321" i="19"/>
  <c r="AD320" i="19"/>
  <c r="AB320" i="19"/>
  <c r="AA320" i="19"/>
  <c r="AC320" i="19" s="1"/>
  <c r="Z320" i="19"/>
  <c r="Y320" i="19"/>
  <c r="X320" i="19"/>
  <c r="R320" i="19"/>
  <c r="R536" i="19" s="1"/>
  <c r="O320" i="19"/>
  <c r="S320" i="19" s="1"/>
  <c r="U320" i="19" s="1"/>
  <c r="AD319" i="19"/>
  <c r="AB319" i="19"/>
  <c r="AC319" i="19" s="1"/>
  <c r="AE319" i="19" s="1"/>
  <c r="AA319" i="19"/>
  <c r="Z319" i="19"/>
  <c r="Y319" i="19"/>
  <c r="X319" i="19"/>
  <c r="R319" i="19"/>
  <c r="R520" i="19" s="1"/>
  <c r="O319" i="19"/>
  <c r="AB318" i="19"/>
  <c r="AA318" i="19"/>
  <c r="Z318" i="19"/>
  <c r="Y318" i="19"/>
  <c r="X318" i="19"/>
  <c r="AC318" i="19" s="1"/>
  <c r="R318" i="19"/>
  <c r="R519" i="19" s="1"/>
  <c r="O318" i="19"/>
  <c r="O519" i="19" s="1"/>
  <c r="AB317" i="19"/>
  <c r="AA317" i="19"/>
  <c r="Z317" i="19"/>
  <c r="Y317" i="19"/>
  <c r="X317" i="19"/>
  <c r="R317" i="19"/>
  <c r="O317" i="19"/>
  <c r="O518" i="19" s="1"/>
  <c r="AB316" i="19"/>
  <c r="AA316" i="19"/>
  <c r="Z316" i="19"/>
  <c r="Y316" i="19"/>
  <c r="X316" i="19"/>
  <c r="R316" i="19"/>
  <c r="O316" i="19"/>
  <c r="S316" i="19" s="1"/>
  <c r="U316" i="19" s="1"/>
  <c r="U522" i="19" s="1"/>
  <c r="AB315" i="19"/>
  <c r="AA315" i="19"/>
  <c r="Z315" i="19"/>
  <c r="Y315" i="19"/>
  <c r="X315" i="19"/>
  <c r="S315" i="19"/>
  <c r="U315" i="19" s="1"/>
  <c r="V315" i="19" s="1"/>
  <c r="R315" i="19"/>
  <c r="AD315" i="19" s="1"/>
  <c r="O315" i="19"/>
  <c r="AB314" i="19"/>
  <c r="AA314" i="19"/>
  <c r="Z314" i="19"/>
  <c r="Y314" i="19"/>
  <c r="X314" i="19"/>
  <c r="U314" i="19"/>
  <c r="U538" i="19" s="1"/>
  <c r="S314" i="19"/>
  <c r="R314" i="19"/>
  <c r="R538" i="19" s="1"/>
  <c r="O314" i="19"/>
  <c r="O538" i="19" s="1"/>
  <c r="AB313" i="19"/>
  <c r="AA313" i="19"/>
  <c r="Z313" i="19"/>
  <c r="Y313" i="19"/>
  <c r="X313" i="19"/>
  <c r="R313" i="19"/>
  <c r="O313" i="19"/>
  <c r="AB312" i="19"/>
  <c r="AA312" i="19"/>
  <c r="Z312" i="19"/>
  <c r="Y312" i="19"/>
  <c r="X312" i="19"/>
  <c r="R312" i="19"/>
  <c r="O312" i="19"/>
  <c r="AD311" i="19"/>
  <c r="AB311" i="19"/>
  <c r="AA311" i="19"/>
  <c r="Z311" i="19"/>
  <c r="Y311" i="19"/>
  <c r="X311" i="19"/>
  <c r="R311" i="19"/>
  <c r="O311" i="19"/>
  <c r="S311" i="19" s="1"/>
  <c r="U311" i="19" s="1"/>
  <c r="V311" i="19" s="1"/>
  <c r="AD310" i="19"/>
  <c r="AB310" i="19"/>
  <c r="AA310" i="19"/>
  <c r="Z310" i="19"/>
  <c r="Y310" i="19"/>
  <c r="X310" i="19"/>
  <c r="AC310" i="19" s="1"/>
  <c r="AE310" i="19" s="1"/>
  <c r="R310" i="19"/>
  <c r="O310" i="19"/>
  <c r="AB309" i="19"/>
  <c r="AA309" i="19"/>
  <c r="Z309" i="19"/>
  <c r="Y309" i="19"/>
  <c r="X309" i="19"/>
  <c r="R309" i="19"/>
  <c r="R528" i="19" s="1"/>
  <c r="O309" i="19"/>
  <c r="AB308" i="19"/>
  <c r="AA308" i="19"/>
  <c r="Z308" i="19"/>
  <c r="Y308" i="19"/>
  <c r="O308" i="19"/>
  <c r="O527" i="19" s="1"/>
  <c r="AB307" i="19"/>
  <c r="AA307" i="19"/>
  <c r="Z307" i="19"/>
  <c r="Y307" i="19"/>
  <c r="O307" i="19"/>
  <c r="AB306" i="19"/>
  <c r="AA306" i="19"/>
  <c r="Z306" i="19"/>
  <c r="Y306" i="19"/>
  <c r="X306" i="19"/>
  <c r="R306" i="19"/>
  <c r="O306" i="19"/>
  <c r="AB305" i="19"/>
  <c r="AA305" i="19"/>
  <c r="Z305" i="19"/>
  <c r="Y305" i="19"/>
  <c r="X305" i="19"/>
  <c r="R305" i="19"/>
  <c r="R524" i="19" s="1"/>
  <c r="O305" i="19"/>
  <c r="AB304" i="19"/>
  <c r="AA304" i="19"/>
  <c r="Z304" i="19"/>
  <c r="Y304" i="19"/>
  <c r="X304" i="19"/>
  <c r="R304" i="19"/>
  <c r="O304" i="19"/>
  <c r="AB303" i="19"/>
  <c r="AA303" i="19"/>
  <c r="Z303" i="19"/>
  <c r="Y303" i="19"/>
  <c r="X303" i="19"/>
  <c r="R303" i="19"/>
  <c r="O303" i="19"/>
  <c r="AB302" i="19"/>
  <c r="AA302" i="19"/>
  <c r="Z302" i="19"/>
  <c r="Y302" i="19"/>
  <c r="X302" i="19"/>
  <c r="R302" i="19"/>
  <c r="O302" i="19"/>
  <c r="AB301" i="19"/>
  <c r="AA301" i="19"/>
  <c r="Z301" i="19"/>
  <c r="Y301" i="19"/>
  <c r="X301" i="19"/>
  <c r="R301" i="19"/>
  <c r="AD301" i="19" s="1"/>
  <c r="O301" i="19"/>
  <c r="AB300" i="19"/>
  <c r="AA300" i="19"/>
  <c r="Z300" i="19"/>
  <c r="Y300" i="19"/>
  <c r="AC300" i="19" s="1"/>
  <c r="X300" i="19"/>
  <c r="R300" i="19"/>
  <c r="S300" i="19" s="1"/>
  <c r="U300" i="19" s="1"/>
  <c r="O300" i="19"/>
  <c r="AB299" i="19"/>
  <c r="AA299" i="19"/>
  <c r="Z299" i="19"/>
  <c r="Y299" i="19"/>
  <c r="X299" i="19"/>
  <c r="R299" i="19"/>
  <c r="O299" i="19"/>
  <c r="AB298" i="19"/>
  <c r="AA298" i="19"/>
  <c r="Z298" i="19"/>
  <c r="Y298" i="19"/>
  <c r="X298" i="19"/>
  <c r="R298" i="19"/>
  <c r="O298" i="19"/>
  <c r="O533" i="19" s="1"/>
  <c r="AB297" i="19"/>
  <c r="AA297" i="19"/>
  <c r="Z297" i="19"/>
  <c r="Y297" i="19"/>
  <c r="X297" i="19"/>
  <c r="R297" i="19"/>
  <c r="O297" i="19"/>
  <c r="O555" i="19" s="1"/>
  <c r="AB296" i="19"/>
  <c r="AA296" i="19"/>
  <c r="Z296" i="19"/>
  <c r="Y296" i="19"/>
  <c r="X296" i="19"/>
  <c r="R296" i="19"/>
  <c r="O296" i="19"/>
  <c r="O554" i="19" s="1"/>
  <c r="AB295" i="19"/>
  <c r="AA295" i="19"/>
  <c r="Z295" i="19"/>
  <c r="Y295" i="19"/>
  <c r="X295" i="19"/>
  <c r="R295" i="19"/>
  <c r="O295" i="19"/>
  <c r="O532" i="19" s="1"/>
  <c r="AB294" i="19"/>
  <c r="Z294" i="19"/>
  <c r="S294" i="19"/>
  <c r="U294" i="19" s="1"/>
  <c r="U546" i="19" s="1"/>
  <c r="O294" i="19"/>
  <c r="AB293" i="19"/>
  <c r="Z293" i="19"/>
  <c r="S293" i="19"/>
  <c r="U293" i="19" s="1"/>
  <c r="O293" i="19"/>
  <c r="O545" i="19" s="1"/>
  <c r="AC292" i="19"/>
  <c r="AE292" i="19" s="1"/>
  <c r="Z292" i="19"/>
  <c r="O292" i="19"/>
  <c r="S292" i="19" s="1"/>
  <c r="U292" i="19" s="1"/>
  <c r="U551" i="19" s="1"/>
  <c r="AC291" i="19"/>
  <c r="AE291" i="19" s="1"/>
  <c r="O291" i="19"/>
  <c r="AC290" i="19"/>
  <c r="AE290" i="19" s="1"/>
  <c r="O290" i="19"/>
  <c r="Z289" i="19"/>
  <c r="AC289" i="19" s="1"/>
  <c r="AE289" i="19" s="1"/>
  <c r="O289" i="19"/>
  <c r="O548" i="19" s="1"/>
  <c r="AE288" i="19"/>
  <c r="AC288" i="19"/>
  <c r="O288" i="19"/>
  <c r="O553" i="19" s="1"/>
  <c r="Z287" i="19"/>
  <c r="AC287" i="19" s="1"/>
  <c r="AE287" i="19" s="1"/>
  <c r="S287" i="19"/>
  <c r="U287" i="19" s="1"/>
  <c r="U552" i="19" s="1"/>
  <c r="O287" i="19"/>
  <c r="O552" i="19" s="1"/>
  <c r="Z286" i="19"/>
  <c r="AC286" i="19" s="1"/>
  <c r="AE286" i="19" s="1"/>
  <c r="S286" i="19"/>
  <c r="U286" i="19" s="1"/>
  <c r="O286" i="19"/>
  <c r="O547" i="19" s="1"/>
  <c r="AB285" i="19"/>
  <c r="AA285" i="19"/>
  <c r="Z285" i="19"/>
  <c r="AC285" i="19" s="1"/>
  <c r="AE285" i="19" s="1"/>
  <c r="O285" i="19"/>
  <c r="AD284" i="19"/>
  <c r="AB284" i="19"/>
  <c r="AA284" i="19"/>
  <c r="Z284" i="19"/>
  <c r="Y284" i="19"/>
  <c r="X284" i="19"/>
  <c r="R284" i="19"/>
  <c r="O284" i="19"/>
  <c r="Q283" i="19"/>
  <c r="P283" i="19"/>
  <c r="N283" i="19"/>
  <c r="M283" i="19"/>
  <c r="L283" i="19"/>
  <c r="K283" i="19"/>
  <c r="J283" i="19"/>
  <c r="AB282" i="19"/>
  <c r="AA282" i="19"/>
  <c r="Z282" i="19"/>
  <c r="Y282" i="19"/>
  <c r="X282" i="19"/>
  <c r="R282" i="19"/>
  <c r="R563" i="19" s="1"/>
  <c r="O282" i="19"/>
  <c r="O563" i="19" s="1"/>
  <c r="AB281" i="19"/>
  <c r="AA281" i="19"/>
  <c r="Z281" i="19"/>
  <c r="Y281" i="19"/>
  <c r="X281" i="19"/>
  <c r="R281" i="19"/>
  <c r="R561" i="19" s="1"/>
  <c r="O281" i="19"/>
  <c r="O561" i="19" s="1"/>
  <c r="O280" i="19"/>
  <c r="T280" i="19" s="1"/>
  <c r="T283" i="19" s="1"/>
  <c r="AB279" i="19"/>
  <c r="AA279" i="19"/>
  <c r="Z279" i="19"/>
  <c r="Y279" i="19"/>
  <c r="X279" i="19"/>
  <c r="O279" i="19"/>
  <c r="S279" i="19" s="1"/>
  <c r="U279" i="19" s="1"/>
  <c r="V279" i="19" s="1"/>
  <c r="AB278" i="19"/>
  <c r="AA278" i="19"/>
  <c r="Z278" i="19"/>
  <c r="Y278" i="19"/>
  <c r="X278" i="19"/>
  <c r="R278" i="19"/>
  <c r="O278" i="19"/>
  <c r="O560" i="19" s="1"/>
  <c r="Q277" i="19"/>
  <c r="P277" i="19"/>
  <c r="N277" i="19"/>
  <c r="M277" i="19"/>
  <c r="L277" i="19"/>
  <c r="K277" i="19"/>
  <c r="J277" i="19"/>
  <c r="AB276" i="19"/>
  <c r="AA276" i="19"/>
  <c r="Z276" i="19"/>
  <c r="Y276" i="19"/>
  <c r="X276" i="19"/>
  <c r="R276" i="19"/>
  <c r="O276" i="19"/>
  <c r="AB275" i="19"/>
  <c r="AA275" i="19"/>
  <c r="Z275" i="19"/>
  <c r="Y275" i="19"/>
  <c r="X275" i="19"/>
  <c r="R275" i="19"/>
  <c r="R445" i="19" s="1"/>
  <c r="O275" i="19"/>
  <c r="O445" i="19" s="1"/>
  <c r="AB274" i="19"/>
  <c r="AC274" i="19" s="1"/>
  <c r="AA274" i="19"/>
  <c r="Z274" i="19"/>
  <c r="Y274" i="19"/>
  <c r="X274" i="19"/>
  <c r="R274" i="19"/>
  <c r="O274" i="19"/>
  <c r="O443" i="19" s="1"/>
  <c r="AB273" i="19"/>
  <c r="AA273" i="19"/>
  <c r="Z273" i="19"/>
  <c r="Y273" i="19"/>
  <c r="X273" i="19"/>
  <c r="R273" i="19"/>
  <c r="R442" i="19" s="1"/>
  <c r="O273" i="19"/>
  <c r="AB272" i="19"/>
  <c r="AA272" i="19"/>
  <c r="Z272" i="19"/>
  <c r="Y272" i="19"/>
  <c r="X272" i="19"/>
  <c r="R272" i="19"/>
  <c r="AD272" i="19" s="1"/>
  <c r="O272" i="19"/>
  <c r="AB271" i="19"/>
  <c r="AA271" i="19"/>
  <c r="Z271" i="19"/>
  <c r="Y271" i="19"/>
  <c r="X271" i="19"/>
  <c r="R271" i="19"/>
  <c r="AD271" i="19" s="1"/>
  <c r="O271" i="19"/>
  <c r="AB270" i="19"/>
  <c r="AA270" i="19"/>
  <c r="Z270" i="19"/>
  <c r="Y270" i="19"/>
  <c r="X270" i="19"/>
  <c r="R270" i="19"/>
  <c r="S270" i="19" s="1"/>
  <c r="U270" i="19" s="1"/>
  <c r="O270" i="19"/>
  <c r="AB269" i="19"/>
  <c r="AA269" i="19"/>
  <c r="Z269" i="19"/>
  <c r="Y269" i="19"/>
  <c r="X269" i="19"/>
  <c r="R269" i="19"/>
  <c r="AD269" i="19" s="1"/>
  <c r="O269" i="19"/>
  <c r="AB268" i="19"/>
  <c r="AA268" i="19"/>
  <c r="Z268" i="19"/>
  <c r="Y268" i="19"/>
  <c r="X268" i="19"/>
  <c r="R268" i="19"/>
  <c r="O268" i="19"/>
  <c r="S268" i="19" s="1"/>
  <c r="U268" i="19" s="1"/>
  <c r="AB267" i="19"/>
  <c r="AA267" i="19"/>
  <c r="Z267" i="19"/>
  <c r="Y267" i="19"/>
  <c r="X267" i="19"/>
  <c r="R267" i="19"/>
  <c r="S267" i="19" s="1"/>
  <c r="U267" i="19" s="1"/>
  <c r="O267" i="19"/>
  <c r="AB266" i="19"/>
  <c r="AA266" i="19"/>
  <c r="Z266" i="19"/>
  <c r="Y266" i="19"/>
  <c r="AC266" i="19" s="1"/>
  <c r="X266" i="19"/>
  <c r="R266" i="19"/>
  <c r="R439" i="19" s="1"/>
  <c r="O266" i="19"/>
  <c r="AD265" i="19"/>
  <c r="AB265" i="19"/>
  <c r="AA265" i="19"/>
  <c r="Z265" i="19"/>
  <c r="Y265" i="19"/>
  <c r="X265" i="19"/>
  <c r="R265" i="19"/>
  <c r="R438" i="19" s="1"/>
  <c r="O265" i="19"/>
  <c r="AB264" i="19"/>
  <c r="AA264" i="19"/>
  <c r="Z264" i="19"/>
  <c r="Y264" i="19"/>
  <c r="AC264" i="19" s="1"/>
  <c r="X264" i="19"/>
  <c r="R264" i="19"/>
  <c r="O264" i="19"/>
  <c r="AB263" i="19"/>
  <c r="AA263" i="19"/>
  <c r="Z263" i="19"/>
  <c r="Y263" i="19"/>
  <c r="X263" i="19"/>
  <c r="R263" i="19"/>
  <c r="O263" i="19"/>
  <c r="O429" i="19" s="1"/>
  <c r="AD262" i="19"/>
  <c r="AB262" i="19"/>
  <c r="AA262" i="19"/>
  <c r="Z262" i="19"/>
  <c r="Y262" i="19"/>
  <c r="X262" i="19"/>
  <c r="V262" i="19"/>
  <c r="R262" i="19"/>
  <c r="O262" i="19"/>
  <c r="S262" i="19" s="1"/>
  <c r="U262" i="19" s="1"/>
  <c r="AD261" i="19"/>
  <c r="AB261" i="19"/>
  <c r="AA261" i="19"/>
  <c r="Z261" i="19"/>
  <c r="Y261" i="19"/>
  <c r="X261" i="19"/>
  <c r="R261" i="19"/>
  <c r="R430" i="19" s="1"/>
  <c r="O261" i="19"/>
  <c r="AB260" i="19"/>
  <c r="AA260" i="19"/>
  <c r="Z260" i="19"/>
  <c r="Y260" i="19"/>
  <c r="X260" i="19"/>
  <c r="AC260" i="19" s="1"/>
  <c r="R260" i="19"/>
  <c r="AD260" i="19" s="1"/>
  <c r="O260" i="19"/>
  <c r="AB259" i="19"/>
  <c r="AA259" i="19"/>
  <c r="Z259" i="19"/>
  <c r="Y259" i="19"/>
  <c r="X259" i="19"/>
  <c r="R259" i="19"/>
  <c r="O259" i="19"/>
  <c r="AD258" i="19"/>
  <c r="AE258" i="19" s="1"/>
  <c r="S258" i="19"/>
  <c r="U258" i="19" s="1"/>
  <c r="R258" i="19"/>
  <c r="T257" i="19"/>
  <c r="U257" i="19" s="1"/>
  <c r="R257" i="19"/>
  <c r="AB256" i="19"/>
  <c r="AA256" i="19"/>
  <c r="Y256" i="19"/>
  <c r="X256" i="19"/>
  <c r="R256" i="19"/>
  <c r="R255" i="19"/>
  <c r="AC254" i="19"/>
  <c r="AE254" i="19" s="1"/>
  <c r="X254" i="19"/>
  <c r="O254" i="19"/>
  <c r="O432" i="19" s="1"/>
  <c r="AD253" i="19"/>
  <c r="AB253" i="19"/>
  <c r="AA253" i="19"/>
  <c r="Z253" i="19"/>
  <c r="Y253" i="19"/>
  <c r="X253" i="19"/>
  <c r="O253" i="19"/>
  <c r="O431" i="19" s="1"/>
  <c r="AB252" i="19"/>
  <c r="AC252" i="19" s="1"/>
  <c r="AE252" i="19" s="1"/>
  <c r="S252" i="19"/>
  <c r="U252" i="19" s="1"/>
  <c r="U434" i="19" s="1"/>
  <c r="O252" i="19"/>
  <c r="AB251" i="19"/>
  <c r="AA251" i="19"/>
  <c r="Z251" i="19"/>
  <c r="Y251" i="19"/>
  <c r="X251" i="19"/>
  <c r="S251" i="19"/>
  <c r="U251" i="19" s="1"/>
  <c r="R251" i="19"/>
  <c r="R250" i="19"/>
  <c r="R249" i="19"/>
  <c r="O249" i="19"/>
  <c r="X248" i="19"/>
  <c r="AC248" i="19" s="1"/>
  <c r="AE248" i="19" s="1"/>
  <c r="O248" i="19"/>
  <c r="O427" i="19" s="1"/>
  <c r="AD247" i="19"/>
  <c r="AB247" i="19"/>
  <c r="AA247" i="19"/>
  <c r="Z247" i="19"/>
  <c r="Y247" i="19"/>
  <c r="X247" i="19"/>
  <c r="R247" i="19"/>
  <c r="R426" i="19" s="1"/>
  <c r="O247" i="19"/>
  <c r="O426" i="19" s="1"/>
  <c r="Q246" i="19"/>
  <c r="P246" i="19"/>
  <c r="N246" i="19"/>
  <c r="M246" i="19"/>
  <c r="L246" i="19"/>
  <c r="K246" i="19"/>
  <c r="J246" i="19"/>
  <c r="AB245" i="19"/>
  <c r="AA245" i="19"/>
  <c r="Z245" i="19"/>
  <c r="Y245" i="19"/>
  <c r="X245" i="19"/>
  <c r="R245" i="19"/>
  <c r="O245" i="19"/>
  <c r="AB244" i="19"/>
  <c r="AA244" i="19"/>
  <c r="AC244" i="19" s="1"/>
  <c r="Z244" i="19"/>
  <c r="Y244" i="19"/>
  <c r="X244" i="19"/>
  <c r="R244" i="19"/>
  <c r="O244" i="19"/>
  <c r="AB243" i="19"/>
  <c r="AA243" i="19"/>
  <c r="Z243" i="19"/>
  <c r="Y243" i="19"/>
  <c r="X243" i="19"/>
  <c r="R243" i="19"/>
  <c r="O243" i="19"/>
  <c r="O367" i="19" s="1"/>
  <c r="AD242" i="19"/>
  <c r="AB242" i="19"/>
  <c r="AA242" i="19"/>
  <c r="Z242" i="19"/>
  <c r="Y242" i="19"/>
  <c r="X242" i="19"/>
  <c r="R242" i="19"/>
  <c r="R366" i="19" s="1"/>
  <c r="O242" i="19"/>
  <c r="AB241" i="19"/>
  <c r="AA241" i="19"/>
  <c r="Z241" i="19"/>
  <c r="Y241" i="19"/>
  <c r="X241" i="19"/>
  <c r="AC241" i="19" s="1"/>
  <c r="R241" i="19"/>
  <c r="O241" i="19"/>
  <c r="AC240" i="19"/>
  <c r="AE240" i="19" s="1"/>
  <c r="U240" i="19"/>
  <c r="U380" i="19" s="1"/>
  <c r="R240" i="19"/>
  <c r="R380" i="19" s="1"/>
  <c r="O240" i="19"/>
  <c r="O380" i="19" s="1"/>
  <c r="AD239" i="19"/>
  <c r="AB239" i="19"/>
  <c r="AA239" i="19"/>
  <c r="Z239" i="19"/>
  <c r="Y239" i="19"/>
  <c r="X239" i="19"/>
  <c r="R239" i="19"/>
  <c r="R396" i="19" s="1"/>
  <c r="O239" i="19"/>
  <c r="O396" i="19" s="1"/>
  <c r="AD238" i="19"/>
  <c r="AB238" i="19"/>
  <c r="AA238" i="19"/>
  <c r="Z238" i="19"/>
  <c r="Y238" i="19"/>
  <c r="X238" i="19"/>
  <c r="R238" i="19"/>
  <c r="R389" i="19" s="1"/>
  <c r="O238" i="19"/>
  <c r="O389" i="19" s="1"/>
  <c r="AB237" i="19"/>
  <c r="AA237" i="19"/>
  <c r="Z237" i="19"/>
  <c r="Y237" i="19"/>
  <c r="X237" i="19"/>
  <c r="AC237" i="19" s="1"/>
  <c r="R237" i="19"/>
  <c r="AD237" i="19" s="1"/>
  <c r="O237" i="19"/>
  <c r="Z236" i="19"/>
  <c r="AC236" i="19" s="1"/>
  <c r="AE236" i="19" s="1"/>
  <c r="O236" i="19"/>
  <c r="O397" i="19" s="1"/>
  <c r="AE235" i="19"/>
  <c r="S235" i="19"/>
  <c r="U235" i="19" s="1"/>
  <c r="V235" i="19" s="1"/>
  <c r="O235" i="19"/>
  <c r="AB234" i="19"/>
  <c r="X234" i="19"/>
  <c r="O234" i="19"/>
  <c r="O395" i="19" s="1"/>
  <c r="AD233" i="19"/>
  <c r="AB233" i="19"/>
  <c r="AA233" i="19"/>
  <c r="Z233" i="19"/>
  <c r="Y233" i="19"/>
  <c r="X233" i="19"/>
  <c r="R233" i="19"/>
  <c r="O233" i="19"/>
  <c r="AC232" i="19"/>
  <c r="AE232" i="19" s="1"/>
  <c r="Z232" i="19"/>
  <c r="O232" i="19"/>
  <c r="S232" i="19" s="1"/>
  <c r="U232" i="19" s="1"/>
  <c r="U386" i="19" s="1"/>
  <c r="O231" i="19"/>
  <c r="T231" i="19" s="1"/>
  <c r="U231" i="19" s="1"/>
  <c r="U391" i="19" s="1"/>
  <c r="X230" i="19"/>
  <c r="AC230" i="19" s="1"/>
  <c r="AE230" i="19" s="1"/>
  <c r="S230" i="19"/>
  <c r="U230" i="19" s="1"/>
  <c r="V230" i="19" s="1"/>
  <c r="O230" i="19"/>
  <c r="AA229" i="19"/>
  <c r="AC229" i="19" s="1"/>
  <c r="AE229" i="19" s="1"/>
  <c r="S229" i="19"/>
  <c r="U229" i="19" s="1"/>
  <c r="O229" i="19"/>
  <c r="R228" i="19"/>
  <c r="O228" i="19"/>
  <c r="AC227" i="19"/>
  <c r="AE227" i="19" s="1"/>
  <c r="R227" i="19"/>
  <c r="R390" i="19" s="1"/>
  <c r="O227" i="19"/>
  <c r="V226" i="19"/>
  <c r="U226" i="19"/>
  <c r="O226" i="19"/>
  <c r="AB225" i="19"/>
  <c r="AC225" i="19" s="1"/>
  <c r="AE225" i="19" s="1"/>
  <c r="O225" i="19"/>
  <c r="AD224" i="19"/>
  <c r="AB224" i="19"/>
  <c r="AC224" i="19" s="1"/>
  <c r="AA224" i="19"/>
  <c r="Z224" i="19"/>
  <c r="Y224" i="19"/>
  <c r="X224" i="19"/>
  <c r="R224" i="19"/>
  <c r="R384" i="19" s="1"/>
  <c r="O224" i="19"/>
  <c r="AB223" i="19"/>
  <c r="AA223" i="19"/>
  <c r="Z223" i="19"/>
  <c r="Y223" i="19"/>
  <c r="X223" i="19"/>
  <c r="R223" i="19"/>
  <c r="R378" i="19" s="1"/>
  <c r="O223" i="19"/>
  <c r="O222" i="19"/>
  <c r="T222" i="19" s="1"/>
  <c r="U222" i="19" s="1"/>
  <c r="O221" i="19"/>
  <c r="X220" i="19"/>
  <c r="AC220" i="19" s="1"/>
  <c r="AE220" i="19" s="1"/>
  <c r="O220" i="19"/>
  <c r="O219" i="19"/>
  <c r="T219" i="19" s="1"/>
  <c r="X218" i="19"/>
  <c r="AC218" i="19" s="1"/>
  <c r="AE218" i="19" s="1"/>
  <c r="O218" i="19"/>
  <c r="S218" i="19" s="1"/>
  <c r="U218" i="19" s="1"/>
  <c r="U371" i="19" s="1"/>
  <c r="Z216" i="19"/>
  <c r="X216" i="19"/>
  <c r="O216" i="19"/>
  <c r="AB215" i="19"/>
  <c r="AA215" i="19"/>
  <c r="Z215" i="19"/>
  <c r="Y215" i="19"/>
  <c r="X215" i="19"/>
  <c r="R215" i="19"/>
  <c r="O215" i="19"/>
  <c r="T213" i="19"/>
  <c r="Q213" i="19"/>
  <c r="P213" i="19"/>
  <c r="N213" i="19"/>
  <c r="M213" i="19"/>
  <c r="L213" i="19"/>
  <c r="K213" i="19"/>
  <c r="J213" i="19"/>
  <c r="AB212" i="19"/>
  <c r="AA212" i="19"/>
  <c r="Z212" i="19"/>
  <c r="Y212" i="19"/>
  <c r="X212" i="19"/>
  <c r="R212" i="19"/>
  <c r="R639" i="19" s="1"/>
  <c r="O212" i="19"/>
  <c r="AB211" i="19"/>
  <c r="AA211" i="19"/>
  <c r="Z211" i="19"/>
  <c r="Y211" i="19"/>
  <c r="X211" i="19"/>
  <c r="S211" i="19"/>
  <c r="U211" i="19" s="1"/>
  <c r="R211" i="19"/>
  <c r="O211" i="19"/>
  <c r="T210" i="19"/>
  <c r="Q210" i="19"/>
  <c r="P210" i="19"/>
  <c r="P214" i="19" s="1"/>
  <c r="N210" i="19"/>
  <c r="M210" i="19"/>
  <c r="L210" i="19"/>
  <c r="K210" i="19"/>
  <c r="J210" i="19"/>
  <c r="AB209" i="19"/>
  <c r="AA209" i="19"/>
  <c r="Z209" i="19"/>
  <c r="Y209" i="19"/>
  <c r="X209" i="19"/>
  <c r="R209" i="19"/>
  <c r="AD209" i="19" s="1"/>
  <c r="O209" i="19"/>
  <c r="AB208" i="19"/>
  <c r="AA208" i="19"/>
  <c r="Z208" i="19"/>
  <c r="Y208" i="19"/>
  <c r="X208" i="19"/>
  <c r="R208" i="19"/>
  <c r="O208" i="19"/>
  <c r="AB207" i="19"/>
  <c r="AA207" i="19"/>
  <c r="Z207" i="19"/>
  <c r="Y207" i="19"/>
  <c r="X207" i="19"/>
  <c r="R207" i="19"/>
  <c r="O207" i="19"/>
  <c r="O422" i="19" s="1"/>
  <c r="AB206" i="19"/>
  <c r="AA206" i="19"/>
  <c r="Z206" i="19"/>
  <c r="Y206" i="19"/>
  <c r="X206" i="19"/>
  <c r="R206" i="19"/>
  <c r="O206" i="19"/>
  <c r="O419" i="19" s="1"/>
  <c r="AB205" i="19"/>
  <c r="AA205" i="19"/>
  <c r="Z205" i="19"/>
  <c r="Y205" i="19"/>
  <c r="X205" i="19"/>
  <c r="R205" i="19"/>
  <c r="O205" i="19"/>
  <c r="O417" i="19" s="1"/>
  <c r="AB204" i="19"/>
  <c r="AA204" i="19"/>
  <c r="Z204" i="19"/>
  <c r="Y204" i="19"/>
  <c r="X204" i="19"/>
  <c r="R204" i="19"/>
  <c r="AD204" i="19" s="1"/>
  <c r="O204" i="19"/>
  <c r="AB203" i="19"/>
  <c r="AA203" i="19"/>
  <c r="Z203" i="19"/>
  <c r="Y203" i="19"/>
  <c r="X203" i="19"/>
  <c r="AC203" i="19" s="1"/>
  <c r="R203" i="19"/>
  <c r="O203" i="19"/>
  <c r="AD202" i="19"/>
  <c r="AB202" i="19"/>
  <c r="AA202" i="19"/>
  <c r="Z202" i="19"/>
  <c r="Y202" i="19"/>
  <c r="X202" i="19"/>
  <c r="S202" i="19"/>
  <c r="U202" i="19" s="1"/>
  <c r="R202" i="19"/>
  <c r="R421" i="19" s="1"/>
  <c r="O202" i="19"/>
  <c r="O421" i="19" s="1"/>
  <c r="AB201" i="19"/>
  <c r="AA201" i="19"/>
  <c r="Z201" i="19"/>
  <c r="Y201" i="19"/>
  <c r="X201" i="19"/>
  <c r="S201" i="19"/>
  <c r="U201" i="19" s="1"/>
  <c r="V201" i="19" s="1"/>
  <c r="R201" i="19"/>
  <c r="AD201" i="19" s="1"/>
  <c r="O201" i="19"/>
  <c r="AB200" i="19"/>
  <c r="AA200" i="19"/>
  <c r="Z200" i="19"/>
  <c r="Y200" i="19"/>
  <c r="X200" i="19"/>
  <c r="R200" i="19"/>
  <c r="O200" i="19"/>
  <c r="AB199" i="19"/>
  <c r="AA199" i="19"/>
  <c r="Z199" i="19"/>
  <c r="Z210" i="19" s="1"/>
  <c r="Y199" i="19"/>
  <c r="X199" i="19"/>
  <c r="R199" i="19"/>
  <c r="R412" i="19" s="1"/>
  <c r="O199" i="19"/>
  <c r="Q198" i="19"/>
  <c r="P198" i="19"/>
  <c r="N198" i="19"/>
  <c r="M198" i="19"/>
  <c r="L198" i="19"/>
  <c r="K198" i="19"/>
  <c r="J198" i="19"/>
  <c r="AB197" i="19"/>
  <c r="AA197" i="19"/>
  <c r="Z197" i="19"/>
  <c r="Y197" i="19"/>
  <c r="X197" i="19"/>
  <c r="R197" i="19"/>
  <c r="AD197" i="19" s="1"/>
  <c r="R196" i="19"/>
  <c r="R364" i="19" s="1"/>
  <c r="AB195" i="19"/>
  <c r="AA195" i="19"/>
  <c r="Z195" i="19"/>
  <c r="Y195" i="19"/>
  <c r="X195" i="19"/>
  <c r="R195" i="19"/>
  <c r="R362" i="19" s="1"/>
  <c r="O195" i="19"/>
  <c r="AB194" i="19"/>
  <c r="AA194" i="19"/>
  <c r="Z194" i="19"/>
  <c r="Y194" i="19"/>
  <c r="X194" i="19"/>
  <c r="R194" i="19"/>
  <c r="R352" i="19" s="1"/>
  <c r="O194" i="19"/>
  <c r="AB193" i="19"/>
  <c r="AA193" i="19"/>
  <c r="Z193" i="19"/>
  <c r="Y193" i="19"/>
  <c r="X193" i="19"/>
  <c r="R193" i="19"/>
  <c r="O193" i="19"/>
  <c r="AB192" i="19"/>
  <c r="AA192" i="19"/>
  <c r="Z192" i="19"/>
  <c r="Y192" i="19"/>
  <c r="X192" i="19"/>
  <c r="AC192" i="19" s="1"/>
  <c r="AE192" i="19" s="1"/>
  <c r="O192" i="19"/>
  <c r="AB191" i="19"/>
  <c r="AA191" i="19"/>
  <c r="Z191" i="19"/>
  <c r="Y191" i="19"/>
  <c r="X191" i="19"/>
  <c r="O191" i="19"/>
  <c r="Z190" i="19"/>
  <c r="AC190" i="19" s="1"/>
  <c r="AE190" i="19" s="1"/>
  <c r="O190" i="19"/>
  <c r="R189" i="19"/>
  <c r="R577" i="19" s="1"/>
  <c r="R188" i="19"/>
  <c r="AD188" i="19" s="1"/>
  <c r="AE188" i="19" s="1"/>
  <c r="AB187" i="19"/>
  <c r="AA187" i="19"/>
  <c r="Z187" i="19"/>
  <c r="Y187" i="19"/>
  <c r="X187" i="19"/>
  <c r="R187" i="19"/>
  <c r="Z186" i="19"/>
  <c r="AC186" i="19" s="1"/>
  <c r="AE186" i="19" s="1"/>
  <c r="O186" i="19"/>
  <c r="S186" i="19" s="1"/>
  <c r="U186" i="19" s="1"/>
  <c r="V186" i="19" s="1"/>
  <c r="Z185" i="19"/>
  <c r="AC185" i="19" s="1"/>
  <c r="AE185" i="19" s="1"/>
  <c r="O185" i="19"/>
  <c r="S185" i="19" s="1"/>
  <c r="U185" i="19" s="1"/>
  <c r="AC184" i="19"/>
  <c r="AE184" i="19" s="1"/>
  <c r="O184" i="19"/>
  <c r="O349" i="19" s="1"/>
  <c r="Z183" i="19"/>
  <c r="X183" i="19"/>
  <c r="O183" i="19"/>
  <c r="S183" i="19" s="1"/>
  <c r="U183" i="19" s="1"/>
  <c r="V183" i="19" s="1"/>
  <c r="AE182" i="19"/>
  <c r="T182" i="19"/>
  <c r="U182" i="19" s="1"/>
  <c r="V182" i="19" s="1"/>
  <c r="O182" i="19"/>
  <c r="AE181" i="19"/>
  <c r="AD181" i="19"/>
  <c r="AB181" i="19"/>
  <c r="AA181" i="19"/>
  <c r="Z181" i="19"/>
  <c r="Y181" i="19"/>
  <c r="X181" i="19"/>
  <c r="R181" i="19"/>
  <c r="R582" i="19" s="1"/>
  <c r="AD180" i="19"/>
  <c r="AE180" i="19" s="1"/>
  <c r="R180" i="19"/>
  <c r="R355" i="19" s="1"/>
  <c r="R179" i="19"/>
  <c r="R356" i="19" s="1"/>
  <c r="AD178" i="19"/>
  <c r="AB178" i="19"/>
  <c r="AA178" i="19"/>
  <c r="Z178" i="19"/>
  <c r="Y178" i="19"/>
  <c r="X178" i="19"/>
  <c r="O178" i="19"/>
  <c r="O350" i="19" s="1"/>
  <c r="AC177" i="19"/>
  <c r="AE177" i="19" s="1"/>
  <c r="O177" i="19"/>
  <c r="O357" i="19" s="1"/>
  <c r="Z175" i="19"/>
  <c r="X175" i="19"/>
  <c r="O175" i="19"/>
  <c r="AB174" i="19"/>
  <c r="Z174" i="19"/>
  <c r="X174" i="19"/>
  <c r="O174" i="19"/>
  <c r="AC173" i="19"/>
  <c r="AE173" i="19" s="1"/>
  <c r="O173" i="19"/>
  <c r="T173" i="19" s="1"/>
  <c r="U173" i="19" s="1"/>
  <c r="AC172" i="19"/>
  <c r="AE172" i="19" s="1"/>
  <c r="X172" i="19"/>
  <c r="O172" i="19"/>
  <c r="R171" i="19"/>
  <c r="R170" i="19"/>
  <c r="AE169" i="19"/>
  <c r="AC169" i="19"/>
  <c r="O169" i="19"/>
  <c r="X168" i="19"/>
  <c r="AC168" i="19" s="1"/>
  <c r="AE168" i="19" s="1"/>
  <c r="O168" i="19"/>
  <c r="Z167" i="19"/>
  <c r="X167" i="19"/>
  <c r="AC167" i="19" s="1"/>
  <c r="AE167" i="19" s="1"/>
  <c r="O167" i="19"/>
  <c r="S167" i="19" s="1"/>
  <c r="U167" i="19" s="1"/>
  <c r="AE166" i="19"/>
  <c r="AC166" i="19"/>
  <c r="T166" i="19"/>
  <c r="O166" i="19"/>
  <c r="Z165" i="19"/>
  <c r="X165" i="19"/>
  <c r="AC165" i="19" s="1"/>
  <c r="AE165" i="19" s="1"/>
  <c r="O165" i="19"/>
  <c r="S165" i="19" s="1"/>
  <c r="U165" i="19" s="1"/>
  <c r="Z164" i="19"/>
  <c r="AC164" i="19" s="1"/>
  <c r="AE164" i="19" s="1"/>
  <c r="S164" i="19"/>
  <c r="O164" i="19"/>
  <c r="AB163" i="19"/>
  <c r="AA163" i="19"/>
  <c r="Z163" i="19"/>
  <c r="Y163" i="19"/>
  <c r="X163" i="19"/>
  <c r="R163" i="19"/>
  <c r="O163" i="19"/>
  <c r="S163" i="19" s="1"/>
  <c r="AB161" i="19"/>
  <c r="T161" i="19"/>
  <c r="Q161" i="19"/>
  <c r="P161" i="19"/>
  <c r="N161" i="19"/>
  <c r="M161" i="19"/>
  <c r="L161" i="19"/>
  <c r="K161" i="19"/>
  <c r="J161" i="19"/>
  <c r="AB160" i="19"/>
  <c r="AA160" i="19"/>
  <c r="Z160" i="19"/>
  <c r="Y160" i="19"/>
  <c r="X160" i="19"/>
  <c r="R160" i="19"/>
  <c r="AD160" i="19" s="1"/>
  <c r="O160" i="19"/>
  <c r="AB159" i="19"/>
  <c r="AA159" i="19"/>
  <c r="Z159" i="19"/>
  <c r="Y159" i="19"/>
  <c r="X159" i="19"/>
  <c r="R159" i="19"/>
  <c r="AD159" i="19" s="1"/>
  <c r="O159" i="19"/>
  <c r="S159" i="19" s="1"/>
  <c r="U159" i="19" s="1"/>
  <c r="AD158" i="19"/>
  <c r="AB158" i="19"/>
  <c r="AA158" i="19"/>
  <c r="Z158" i="19"/>
  <c r="Y158" i="19"/>
  <c r="X158" i="19"/>
  <c r="R158" i="19"/>
  <c r="R504" i="19" s="1"/>
  <c r="O158" i="19"/>
  <c r="O504" i="19" s="1"/>
  <c r="AD157" i="19"/>
  <c r="AB157" i="19"/>
  <c r="AC157" i="19" s="1"/>
  <c r="AE157" i="19" s="1"/>
  <c r="AA157" i="19"/>
  <c r="Z157" i="19"/>
  <c r="Y157" i="19"/>
  <c r="X157" i="19"/>
  <c r="R157" i="19"/>
  <c r="R503" i="19" s="1"/>
  <c r="O157" i="19"/>
  <c r="O503" i="19" s="1"/>
  <c r="AB156" i="19"/>
  <c r="AA156" i="19"/>
  <c r="Z156" i="19"/>
  <c r="Y156" i="19"/>
  <c r="X156" i="19"/>
  <c r="AC156" i="19" s="1"/>
  <c r="R156" i="19"/>
  <c r="S156" i="19" s="1"/>
  <c r="U156" i="19" s="1"/>
  <c r="V156" i="19" s="1"/>
  <c r="O156" i="19"/>
  <c r="AB155" i="19"/>
  <c r="AA155" i="19"/>
  <c r="Z155" i="19"/>
  <c r="Y155" i="19"/>
  <c r="X155" i="19"/>
  <c r="R155" i="19"/>
  <c r="AD155" i="19" s="1"/>
  <c r="O155" i="19"/>
  <c r="AB154" i="19"/>
  <c r="AA154" i="19"/>
  <c r="Z154" i="19"/>
  <c r="Y154" i="19"/>
  <c r="X154" i="19"/>
  <c r="R154" i="19"/>
  <c r="O154" i="19"/>
  <c r="O501" i="19" s="1"/>
  <c r="AB153" i="19"/>
  <c r="AA153" i="19"/>
  <c r="Z153" i="19"/>
  <c r="Y153" i="19"/>
  <c r="X153" i="19"/>
  <c r="R153" i="19"/>
  <c r="O153" i="19"/>
  <c r="O494" i="19" s="1"/>
  <c r="AB152" i="19"/>
  <c r="AA152" i="19"/>
  <c r="Z152" i="19"/>
  <c r="Y152" i="19"/>
  <c r="X152" i="19"/>
  <c r="R152" i="19"/>
  <c r="O152" i="19"/>
  <c r="O493" i="19" s="1"/>
  <c r="AD151" i="19"/>
  <c r="AB151" i="19"/>
  <c r="AA151" i="19"/>
  <c r="Z151" i="19"/>
  <c r="Y151" i="19"/>
  <c r="AC151" i="19" s="1"/>
  <c r="AE151" i="19" s="1"/>
  <c r="X151" i="19"/>
  <c r="R151" i="19"/>
  <c r="R482" i="19" s="1"/>
  <c r="O151" i="19"/>
  <c r="O482" i="19" s="1"/>
  <c r="AD150" i="19"/>
  <c r="AB150" i="19"/>
  <c r="AA150" i="19"/>
  <c r="Z150" i="19"/>
  <c r="Y150" i="19"/>
  <c r="X150" i="19"/>
  <c r="AC150" i="19" s="1"/>
  <c r="R150" i="19"/>
  <c r="R481" i="19" s="1"/>
  <c r="O150" i="19"/>
  <c r="Q149" i="19"/>
  <c r="P149" i="19"/>
  <c r="N149" i="19"/>
  <c r="M149" i="19"/>
  <c r="L149" i="19"/>
  <c r="K149" i="19"/>
  <c r="J149" i="19"/>
  <c r="AB148" i="19"/>
  <c r="AA148" i="19"/>
  <c r="Z148" i="19"/>
  <c r="Y148" i="19"/>
  <c r="X148" i="19"/>
  <c r="R148" i="19"/>
  <c r="O148" i="19"/>
  <c r="AD147" i="19"/>
  <c r="AB147" i="19"/>
  <c r="AA147" i="19"/>
  <c r="Z147" i="19"/>
  <c r="Y147" i="19"/>
  <c r="X147" i="19"/>
  <c r="U147" i="19"/>
  <c r="V147" i="19" s="1"/>
  <c r="S147" i="19"/>
  <c r="R147" i="19"/>
  <c r="O147" i="19"/>
  <c r="R146" i="19"/>
  <c r="O146" i="19"/>
  <c r="AB145" i="19"/>
  <c r="AA145" i="19"/>
  <c r="Z145" i="19"/>
  <c r="Y145" i="19"/>
  <c r="X145" i="19"/>
  <c r="R145" i="19"/>
  <c r="R684" i="19" s="1"/>
  <c r="O145" i="19"/>
  <c r="AB144" i="19"/>
  <c r="AA144" i="19"/>
  <c r="Z144" i="19"/>
  <c r="Y144" i="19"/>
  <c r="X144" i="19"/>
  <c r="AC144" i="19" s="1"/>
  <c r="R144" i="19"/>
  <c r="R143" i="19"/>
  <c r="T143" i="19" s="1"/>
  <c r="U143" i="19" s="1"/>
  <c r="AC142" i="19"/>
  <c r="AE142" i="19" s="1"/>
  <c r="R142" i="19"/>
  <c r="R514" i="19" s="1"/>
  <c r="O142" i="19"/>
  <c r="O514" i="19" s="1"/>
  <c r="AB141" i="19"/>
  <c r="AA141" i="19"/>
  <c r="Z141" i="19"/>
  <c r="Y141" i="19"/>
  <c r="X141" i="19"/>
  <c r="R141" i="19"/>
  <c r="R513" i="19" s="1"/>
  <c r="O141" i="19"/>
  <c r="O140" i="19"/>
  <c r="T140" i="19" s="1"/>
  <c r="U140" i="19" s="1"/>
  <c r="O139" i="19"/>
  <c r="AB138" i="19"/>
  <c r="AA138" i="19"/>
  <c r="Z138" i="19"/>
  <c r="Y138" i="19"/>
  <c r="X138" i="19"/>
  <c r="R138" i="19"/>
  <c r="R516" i="19" s="1"/>
  <c r="O138" i="19"/>
  <c r="S138" i="19" s="1"/>
  <c r="U138" i="19" s="1"/>
  <c r="U516" i="19" s="1"/>
  <c r="AB137" i="19"/>
  <c r="AA137" i="19"/>
  <c r="Z137" i="19"/>
  <c r="Y137" i="19"/>
  <c r="X137" i="19"/>
  <c r="R137" i="19"/>
  <c r="R515" i="19" s="1"/>
  <c r="O137" i="19"/>
  <c r="AB136" i="19"/>
  <c r="AA136" i="19"/>
  <c r="Z136" i="19"/>
  <c r="Y136" i="19"/>
  <c r="X136" i="19"/>
  <c r="R136" i="19"/>
  <c r="AD136" i="19" s="1"/>
  <c r="R135" i="19"/>
  <c r="T135" i="19" s="1"/>
  <c r="U135" i="19" s="1"/>
  <c r="V135" i="19" s="1"/>
  <c r="R134" i="19"/>
  <c r="O134" i="19"/>
  <c r="AB133" i="19"/>
  <c r="AA133" i="19"/>
  <c r="Z133" i="19"/>
  <c r="Y133" i="19"/>
  <c r="X133" i="19"/>
  <c r="AC133" i="19" s="1"/>
  <c r="R133" i="19"/>
  <c r="O133" i="19"/>
  <c r="AC132" i="19"/>
  <c r="AB132" i="19"/>
  <c r="AA132" i="19"/>
  <c r="Z132" i="19"/>
  <c r="Y132" i="19"/>
  <c r="X132" i="19"/>
  <c r="R132" i="19"/>
  <c r="O132" i="19"/>
  <c r="O512" i="19" s="1"/>
  <c r="AB131" i="19"/>
  <c r="AA131" i="19"/>
  <c r="Z131" i="19"/>
  <c r="Y131" i="19"/>
  <c r="X131" i="19"/>
  <c r="AC131" i="19" s="1"/>
  <c r="R131" i="19"/>
  <c r="R510" i="19" s="1"/>
  <c r="O131" i="19"/>
  <c r="O130" i="19"/>
  <c r="T130" i="19" s="1"/>
  <c r="U130" i="19" s="1"/>
  <c r="T129" i="19"/>
  <c r="U129" i="19" s="1"/>
  <c r="U679" i="19" s="1"/>
  <c r="O129" i="19"/>
  <c r="O679" i="19" s="1"/>
  <c r="R128" i="19"/>
  <c r="R127" i="19"/>
  <c r="AD127" i="19" s="1"/>
  <c r="AE127" i="19" s="1"/>
  <c r="R126" i="19"/>
  <c r="R675" i="19" s="1"/>
  <c r="T125" i="19"/>
  <c r="U125" i="19" s="1"/>
  <c r="R125" i="19"/>
  <c r="AB124" i="19"/>
  <c r="AA124" i="19"/>
  <c r="Z124" i="19"/>
  <c r="Y124" i="19"/>
  <c r="X124" i="19"/>
  <c r="AC124" i="19" s="1"/>
  <c r="R124" i="19"/>
  <c r="S124" i="19" s="1"/>
  <c r="U124" i="19" s="1"/>
  <c r="U678" i="19" s="1"/>
  <c r="AD123" i="19"/>
  <c r="AB123" i="19"/>
  <c r="AA123" i="19"/>
  <c r="Z123" i="19"/>
  <c r="Y123" i="19"/>
  <c r="X123" i="19"/>
  <c r="R123" i="19"/>
  <c r="R507" i="19" s="1"/>
  <c r="O123" i="19"/>
  <c r="S123" i="19" s="1"/>
  <c r="U123" i="19" s="1"/>
  <c r="O122" i="19"/>
  <c r="AC121" i="19"/>
  <c r="AE121" i="19" s="1"/>
  <c r="R121" i="19"/>
  <c r="R674" i="19" s="1"/>
  <c r="O121" i="19"/>
  <c r="O674" i="19" s="1"/>
  <c r="AB120" i="19"/>
  <c r="AA120" i="19"/>
  <c r="Z120" i="19"/>
  <c r="Y120" i="19"/>
  <c r="X120" i="19"/>
  <c r="R120" i="19"/>
  <c r="R506" i="19" s="1"/>
  <c r="AC119" i="19"/>
  <c r="AB119" i="19"/>
  <c r="AA119" i="19"/>
  <c r="Z119" i="19"/>
  <c r="Y119" i="19"/>
  <c r="X119" i="19"/>
  <c r="R119" i="19"/>
  <c r="R505" i="19" s="1"/>
  <c r="O119" i="19"/>
  <c r="O505" i="19" s="1"/>
  <c r="Q118" i="19"/>
  <c r="P118" i="19"/>
  <c r="N118" i="19"/>
  <c r="M118" i="19"/>
  <c r="L118" i="19"/>
  <c r="K118" i="19"/>
  <c r="J118" i="19"/>
  <c r="AB117" i="19"/>
  <c r="AA117" i="19"/>
  <c r="Z117" i="19"/>
  <c r="Y117" i="19"/>
  <c r="X117" i="19"/>
  <c r="AC117" i="19" s="1"/>
  <c r="AE117" i="19" s="1"/>
  <c r="R117" i="19"/>
  <c r="AD117" i="19" s="1"/>
  <c r="O117" i="19"/>
  <c r="S117" i="19" s="1"/>
  <c r="U117" i="19" s="1"/>
  <c r="V117" i="19" s="1"/>
  <c r="AB116" i="19"/>
  <c r="AA116" i="19"/>
  <c r="Z116" i="19"/>
  <c r="Y116" i="19"/>
  <c r="X116" i="19"/>
  <c r="AC116" i="19" s="1"/>
  <c r="R116" i="19"/>
  <c r="AD116" i="19" s="1"/>
  <c r="O116" i="19"/>
  <c r="AB115" i="19"/>
  <c r="AA115" i="19"/>
  <c r="Z115" i="19"/>
  <c r="Y115" i="19"/>
  <c r="X115" i="19"/>
  <c r="R115" i="19"/>
  <c r="AD115" i="19" s="1"/>
  <c r="O115" i="19"/>
  <c r="AB114" i="19"/>
  <c r="AA114" i="19"/>
  <c r="Z114" i="19"/>
  <c r="Y114" i="19"/>
  <c r="X114" i="19"/>
  <c r="AC114" i="19" s="1"/>
  <c r="R114" i="19"/>
  <c r="AD114" i="19" s="1"/>
  <c r="O114" i="19"/>
  <c r="AB113" i="19"/>
  <c r="AA113" i="19"/>
  <c r="Z113" i="19"/>
  <c r="Y113" i="19"/>
  <c r="X113" i="19"/>
  <c r="AC113" i="19" s="1"/>
  <c r="R113" i="19"/>
  <c r="O113" i="19"/>
  <c r="S113" i="19" s="1"/>
  <c r="U113" i="19" s="1"/>
  <c r="AB112" i="19"/>
  <c r="AA112" i="19"/>
  <c r="Z112" i="19"/>
  <c r="Y112" i="19"/>
  <c r="X112" i="19"/>
  <c r="R112" i="19"/>
  <c r="AD112" i="19" s="1"/>
  <c r="O112" i="19"/>
  <c r="S112" i="19" s="1"/>
  <c r="U112" i="19" s="1"/>
  <c r="AB111" i="19"/>
  <c r="AC111" i="19" s="1"/>
  <c r="AA111" i="19"/>
  <c r="Z111" i="19"/>
  <c r="Y111" i="19"/>
  <c r="X111" i="19"/>
  <c r="R111" i="19"/>
  <c r="O111" i="19"/>
  <c r="AD110" i="19"/>
  <c r="AB110" i="19"/>
  <c r="AA110" i="19"/>
  <c r="Z110" i="19"/>
  <c r="Y110" i="19"/>
  <c r="AC110" i="19" s="1"/>
  <c r="X110" i="19"/>
  <c r="R110" i="19"/>
  <c r="O110" i="19"/>
  <c r="S110" i="19" s="1"/>
  <c r="U110" i="19" s="1"/>
  <c r="AB109" i="19"/>
  <c r="AA109" i="19"/>
  <c r="Z109" i="19"/>
  <c r="Y109" i="19"/>
  <c r="X109" i="19"/>
  <c r="R109" i="19"/>
  <c r="AD109" i="19" s="1"/>
  <c r="O109" i="19"/>
  <c r="O451" i="19" s="1"/>
  <c r="AB108" i="19"/>
  <c r="AA108" i="19"/>
  <c r="Z108" i="19"/>
  <c r="Y108" i="19"/>
  <c r="X108" i="19"/>
  <c r="R108" i="19"/>
  <c r="AD108" i="19" s="1"/>
  <c r="O108" i="19"/>
  <c r="AB107" i="19"/>
  <c r="AA107" i="19"/>
  <c r="Z107" i="19"/>
  <c r="Y107" i="19"/>
  <c r="X107" i="19"/>
  <c r="AC107" i="19" s="1"/>
  <c r="R107" i="19"/>
  <c r="AD107" i="19" s="1"/>
  <c r="O107" i="19"/>
  <c r="S107" i="19" s="1"/>
  <c r="U107" i="19" s="1"/>
  <c r="V107" i="19" s="1"/>
  <c r="AB106" i="19"/>
  <c r="AA106" i="19"/>
  <c r="Z106" i="19"/>
  <c r="Y106" i="19"/>
  <c r="X106" i="19"/>
  <c r="R106" i="19"/>
  <c r="AD106" i="19" s="1"/>
  <c r="O106" i="19"/>
  <c r="AB105" i="19"/>
  <c r="AA105" i="19"/>
  <c r="AC105" i="19" s="1"/>
  <c r="Z105" i="19"/>
  <c r="Y105" i="19"/>
  <c r="X105" i="19"/>
  <c r="R105" i="19"/>
  <c r="O105" i="19"/>
  <c r="AB104" i="19"/>
  <c r="AA104" i="19"/>
  <c r="Z104" i="19"/>
  <c r="Y104" i="19"/>
  <c r="X104" i="19"/>
  <c r="AC104" i="19" s="1"/>
  <c r="R104" i="19"/>
  <c r="S104" i="19" s="1"/>
  <c r="U104" i="19" s="1"/>
  <c r="O104" i="19"/>
  <c r="AB103" i="19"/>
  <c r="AA103" i="19"/>
  <c r="Z103" i="19"/>
  <c r="Y103" i="19"/>
  <c r="X103" i="19"/>
  <c r="R103" i="19"/>
  <c r="O103" i="19"/>
  <c r="O448" i="19" s="1"/>
  <c r="AB102" i="19"/>
  <c r="AA102" i="19"/>
  <c r="Z102" i="19"/>
  <c r="Y102" i="19"/>
  <c r="X102" i="19"/>
  <c r="R102" i="19"/>
  <c r="AD102" i="19" s="1"/>
  <c r="O102" i="19"/>
  <c r="AD101" i="19"/>
  <c r="AB101" i="19"/>
  <c r="AA101" i="19"/>
  <c r="Z101" i="19"/>
  <c r="Y101" i="19"/>
  <c r="X101" i="19"/>
  <c r="AC101" i="19" s="1"/>
  <c r="AE101" i="19" s="1"/>
  <c r="S101" i="19"/>
  <c r="U101" i="19" s="1"/>
  <c r="R101" i="19"/>
  <c r="O101" i="19"/>
  <c r="AB100" i="19"/>
  <c r="AA100" i="19"/>
  <c r="Z100" i="19"/>
  <c r="Y100" i="19"/>
  <c r="X100" i="19"/>
  <c r="R100" i="19"/>
  <c r="AD100" i="19" s="1"/>
  <c r="O100" i="19"/>
  <c r="S100" i="19" s="1"/>
  <c r="U100" i="19" s="1"/>
  <c r="V100" i="19" s="1"/>
  <c r="AB99" i="19"/>
  <c r="AA99" i="19"/>
  <c r="Z99" i="19"/>
  <c r="Y99" i="19"/>
  <c r="X99" i="19"/>
  <c r="S99" i="19"/>
  <c r="U99" i="19" s="1"/>
  <c r="R99" i="19"/>
  <c r="O99" i="19"/>
  <c r="AD98" i="19"/>
  <c r="AB98" i="19"/>
  <c r="AA98" i="19"/>
  <c r="Z98" i="19"/>
  <c r="Y98" i="19"/>
  <c r="X98" i="19"/>
  <c r="R98" i="19"/>
  <c r="O98" i="19"/>
  <c r="S98" i="19" s="1"/>
  <c r="U98" i="19" s="1"/>
  <c r="AB97" i="19"/>
  <c r="AA97" i="19"/>
  <c r="Z97" i="19"/>
  <c r="Y97" i="19"/>
  <c r="X97" i="19"/>
  <c r="AC97" i="19" s="1"/>
  <c r="R97" i="19"/>
  <c r="R483" i="19" s="1"/>
  <c r="O97" i="19"/>
  <c r="O483" i="19" s="1"/>
  <c r="AB96" i="19"/>
  <c r="AA96" i="19"/>
  <c r="Z96" i="19"/>
  <c r="Y96" i="19"/>
  <c r="X96" i="19"/>
  <c r="R96" i="19"/>
  <c r="O96" i="19"/>
  <c r="X95" i="19"/>
  <c r="AC95" i="19" s="1"/>
  <c r="AE95" i="19" s="1"/>
  <c r="O95" i="19"/>
  <c r="O489" i="19" s="1"/>
  <c r="O94" i="19"/>
  <c r="AB93" i="19"/>
  <c r="AA93" i="19"/>
  <c r="Z93" i="19"/>
  <c r="Y93" i="19"/>
  <c r="X93" i="19"/>
  <c r="R93" i="19"/>
  <c r="S93" i="19" s="1"/>
  <c r="U93" i="19" s="1"/>
  <c r="V93" i="19" s="1"/>
  <c r="U92" i="19"/>
  <c r="T92" i="19"/>
  <c r="R92" i="19"/>
  <c r="AB91" i="19"/>
  <c r="AA91" i="19"/>
  <c r="Z91" i="19"/>
  <c r="Y91" i="19"/>
  <c r="X91" i="19"/>
  <c r="AC91" i="19" s="1"/>
  <c r="R91" i="19"/>
  <c r="S91" i="19" s="1"/>
  <c r="U91" i="19" s="1"/>
  <c r="R90" i="19"/>
  <c r="O90" i="19"/>
  <c r="O490" i="19" s="1"/>
  <c r="AB89" i="19"/>
  <c r="AA89" i="19"/>
  <c r="Z89" i="19"/>
  <c r="Y89" i="19"/>
  <c r="X89" i="19"/>
  <c r="R89" i="19"/>
  <c r="O89" i="19"/>
  <c r="S89" i="19" s="1"/>
  <c r="U89" i="19" s="1"/>
  <c r="V89" i="19" s="1"/>
  <c r="O88" i="19"/>
  <c r="AD87" i="19"/>
  <c r="AB87" i="19"/>
  <c r="AA87" i="19"/>
  <c r="Z87" i="19"/>
  <c r="Y87" i="19"/>
  <c r="X87" i="19"/>
  <c r="U87" i="19"/>
  <c r="U479" i="19" s="1"/>
  <c r="S87" i="19"/>
  <c r="R87" i="19"/>
  <c r="R479" i="19" s="1"/>
  <c r="O87" i="19"/>
  <c r="AB86" i="19"/>
  <c r="AA86" i="19"/>
  <c r="Z86" i="19"/>
  <c r="Y86" i="19"/>
  <c r="X86" i="19"/>
  <c r="O86" i="19"/>
  <c r="S86" i="19" s="1"/>
  <c r="U86" i="19" s="1"/>
  <c r="U663" i="19" s="1"/>
  <c r="AB85" i="19"/>
  <c r="AA85" i="19"/>
  <c r="Z85" i="19"/>
  <c r="Y85" i="19"/>
  <c r="X85" i="19"/>
  <c r="R85" i="19"/>
  <c r="R478" i="19" s="1"/>
  <c r="O85" i="19"/>
  <c r="R84" i="19"/>
  <c r="R486" i="19" s="1"/>
  <c r="AB83" i="19"/>
  <c r="AA83" i="19"/>
  <c r="Z83" i="19"/>
  <c r="Y83" i="19"/>
  <c r="X83" i="19"/>
  <c r="R83" i="19"/>
  <c r="R82" i="19"/>
  <c r="AB81" i="19"/>
  <c r="AA81" i="19"/>
  <c r="Z81" i="19"/>
  <c r="Y81" i="19"/>
  <c r="X81" i="19"/>
  <c r="AC81" i="19" s="1"/>
  <c r="R81" i="19"/>
  <c r="R487" i="19" s="1"/>
  <c r="AB80" i="19"/>
  <c r="AA80" i="19"/>
  <c r="Z80" i="19"/>
  <c r="Y80" i="19"/>
  <c r="X80" i="19"/>
  <c r="R80" i="19"/>
  <c r="R79" i="19"/>
  <c r="T79" i="19" s="1"/>
  <c r="U79" i="19" s="1"/>
  <c r="R78" i="19"/>
  <c r="AB77" i="19"/>
  <c r="AA77" i="19"/>
  <c r="Z77" i="19"/>
  <c r="Y77" i="19"/>
  <c r="AC77" i="19" s="1"/>
  <c r="X77" i="19"/>
  <c r="R77" i="19"/>
  <c r="O77" i="19"/>
  <c r="O665" i="19" s="1"/>
  <c r="AB76" i="19"/>
  <c r="AA76" i="19"/>
  <c r="Z76" i="19"/>
  <c r="Y76" i="19"/>
  <c r="X76" i="19"/>
  <c r="AC76" i="19" s="1"/>
  <c r="AE76" i="19" s="1"/>
  <c r="R76" i="19"/>
  <c r="AD76" i="19" s="1"/>
  <c r="O76" i="19"/>
  <c r="S76" i="19" s="1"/>
  <c r="U76" i="19" s="1"/>
  <c r="AB75" i="19"/>
  <c r="AA75" i="19"/>
  <c r="AC75" i="19" s="1"/>
  <c r="AE75" i="19" s="1"/>
  <c r="Z75" i="19"/>
  <c r="Y75" i="19"/>
  <c r="X75" i="19"/>
  <c r="R75" i="19"/>
  <c r="AD75" i="19" s="1"/>
  <c r="O75" i="19"/>
  <c r="S75" i="19" s="1"/>
  <c r="U75" i="19" s="1"/>
  <c r="O74" i="19"/>
  <c r="X73" i="19"/>
  <c r="AC73" i="19" s="1"/>
  <c r="AE73" i="19" s="1"/>
  <c r="O73" i="19"/>
  <c r="O480" i="19" s="1"/>
  <c r="AB72" i="19"/>
  <c r="AA72" i="19"/>
  <c r="AC72" i="19" s="1"/>
  <c r="Z72" i="19"/>
  <c r="Y72" i="19"/>
  <c r="X72" i="19"/>
  <c r="R72" i="19"/>
  <c r="R476" i="19" s="1"/>
  <c r="O72" i="19"/>
  <c r="O476" i="19" s="1"/>
  <c r="AD71" i="19"/>
  <c r="AB71" i="19"/>
  <c r="AA71" i="19"/>
  <c r="Z71" i="19"/>
  <c r="Y71" i="19"/>
  <c r="X71" i="19"/>
  <c r="O71" i="19"/>
  <c r="AB70" i="19"/>
  <c r="AA70" i="19"/>
  <c r="Z70" i="19"/>
  <c r="Y70" i="19"/>
  <c r="X70" i="19"/>
  <c r="AC70" i="19" s="1"/>
  <c r="O70" i="19"/>
  <c r="O473" i="19" s="1"/>
  <c r="AB69" i="19"/>
  <c r="AA69" i="19"/>
  <c r="Z69" i="19"/>
  <c r="Y69" i="19"/>
  <c r="X69" i="19"/>
  <c r="R69" i="19"/>
  <c r="R659" i="19" s="1"/>
  <c r="O69" i="19"/>
  <c r="O659" i="19" s="1"/>
  <c r="AB68" i="19"/>
  <c r="AA68" i="19"/>
  <c r="Z68" i="19"/>
  <c r="AC68" i="19" s="1"/>
  <c r="AE68" i="19" s="1"/>
  <c r="Y68" i="19"/>
  <c r="X68" i="19"/>
  <c r="R68" i="19"/>
  <c r="AD68" i="19" s="1"/>
  <c r="O68" i="19"/>
  <c r="S68" i="19" s="1"/>
  <c r="U68" i="19" s="1"/>
  <c r="AD67" i="19"/>
  <c r="AB67" i="19"/>
  <c r="AA67" i="19"/>
  <c r="Z67" i="19"/>
  <c r="Y67" i="19"/>
  <c r="X67" i="19"/>
  <c r="AC67" i="19" s="1"/>
  <c r="AE67" i="19" s="1"/>
  <c r="U67" i="19"/>
  <c r="S67" i="19"/>
  <c r="R67" i="19"/>
  <c r="O67" i="19"/>
  <c r="AB66" i="19"/>
  <c r="AA66" i="19"/>
  <c r="Z66" i="19"/>
  <c r="Y66" i="19"/>
  <c r="X66" i="19"/>
  <c r="R66" i="19"/>
  <c r="O66" i="19"/>
  <c r="O657" i="19" s="1"/>
  <c r="AB65" i="19"/>
  <c r="AA65" i="19"/>
  <c r="Z65" i="19"/>
  <c r="Y65" i="19"/>
  <c r="X65" i="19"/>
  <c r="R65" i="19"/>
  <c r="T64" i="19"/>
  <c r="U64" i="19" s="1"/>
  <c r="R64" i="19"/>
  <c r="R63" i="19"/>
  <c r="AD63" i="19" s="1"/>
  <c r="AE63" i="19" s="1"/>
  <c r="O63" i="19"/>
  <c r="AC62" i="19"/>
  <c r="AE62" i="19" s="1"/>
  <c r="R62" i="19"/>
  <c r="O62" i="19"/>
  <c r="AC61" i="19"/>
  <c r="AE61" i="19" s="1"/>
  <c r="R61" i="19"/>
  <c r="R470" i="19" s="1"/>
  <c r="O61" i="19"/>
  <c r="AD60" i="19"/>
  <c r="AB60" i="19"/>
  <c r="AA60" i="19"/>
  <c r="Z60" i="19"/>
  <c r="Y60" i="19"/>
  <c r="X60" i="19"/>
  <c r="AC60" i="19" s="1"/>
  <c r="AE60" i="19" s="1"/>
  <c r="O60" i="19"/>
  <c r="S60" i="19" s="1"/>
  <c r="O59" i="19"/>
  <c r="O58" i="19"/>
  <c r="T58" i="19" s="1"/>
  <c r="U58" i="19" s="1"/>
  <c r="X57" i="19"/>
  <c r="AC57" i="19" s="1"/>
  <c r="AE57" i="19" s="1"/>
  <c r="O57" i="19"/>
  <c r="S57" i="19" s="1"/>
  <c r="U57" i="19" s="1"/>
  <c r="O56" i="19"/>
  <c r="T56" i="19" s="1"/>
  <c r="U56" i="19" s="1"/>
  <c r="O55" i="19"/>
  <c r="Y54" i="19"/>
  <c r="X54" i="19"/>
  <c r="S54" i="19"/>
  <c r="U54" i="19" s="1"/>
  <c r="O54" i="19"/>
  <c r="X53" i="19"/>
  <c r="AC53" i="19" s="1"/>
  <c r="AE53" i="19" s="1"/>
  <c r="S53" i="19"/>
  <c r="U53" i="19" s="1"/>
  <c r="U656" i="19" s="1"/>
  <c r="O53" i="19"/>
  <c r="O656" i="19" s="1"/>
  <c r="AB52" i="19"/>
  <c r="AA52" i="19"/>
  <c r="Z52" i="19"/>
  <c r="Y52" i="19"/>
  <c r="X52" i="19"/>
  <c r="R52" i="19"/>
  <c r="R469" i="19" s="1"/>
  <c r="O52" i="19"/>
  <c r="O469" i="19" s="1"/>
  <c r="Q51" i="19"/>
  <c r="P51" i="19"/>
  <c r="N51" i="19"/>
  <c r="M51" i="19"/>
  <c r="L51" i="19"/>
  <c r="K51" i="19"/>
  <c r="J51" i="19"/>
  <c r="AB50" i="19"/>
  <c r="AA50" i="19"/>
  <c r="Z50" i="19"/>
  <c r="Y50" i="19"/>
  <c r="X50" i="19"/>
  <c r="AC50" i="19" s="1"/>
  <c r="R50" i="19"/>
  <c r="O50" i="19"/>
  <c r="O467" i="19" s="1"/>
  <c r="R49" i="19"/>
  <c r="R48" i="19"/>
  <c r="AD48" i="19" s="1"/>
  <c r="AE48" i="19" s="1"/>
  <c r="R47" i="19"/>
  <c r="S47" i="19" s="1"/>
  <c r="U47" i="19" s="1"/>
  <c r="V47" i="19" s="1"/>
  <c r="R46" i="19"/>
  <c r="R654" i="19" s="1"/>
  <c r="R45" i="19"/>
  <c r="R652" i="19" s="1"/>
  <c r="R44" i="19"/>
  <c r="AD44" i="19" s="1"/>
  <c r="AE44" i="19" s="1"/>
  <c r="R43" i="19"/>
  <c r="T43" i="19" s="1"/>
  <c r="U43" i="19" s="1"/>
  <c r="R42" i="19"/>
  <c r="O42" i="19"/>
  <c r="O655" i="19" s="1"/>
  <c r="X41" i="19"/>
  <c r="AC41" i="19" s="1"/>
  <c r="AE41" i="19" s="1"/>
  <c r="O41" i="19"/>
  <c r="O463" i="19" s="1"/>
  <c r="AD40" i="19"/>
  <c r="AB40" i="19"/>
  <c r="AA40" i="19"/>
  <c r="Z40" i="19"/>
  <c r="Y40" i="19"/>
  <c r="X40" i="19"/>
  <c r="S40" i="19"/>
  <c r="U40" i="19" s="1"/>
  <c r="O40" i="19"/>
  <c r="O39" i="19"/>
  <c r="AB38" i="19"/>
  <c r="AA38" i="19"/>
  <c r="AC38" i="19" s="1"/>
  <c r="Z38" i="19"/>
  <c r="Y38" i="19"/>
  <c r="X38" i="19"/>
  <c r="R38" i="19"/>
  <c r="AD38" i="19" s="1"/>
  <c r="O38" i="19"/>
  <c r="T37" i="19"/>
  <c r="U37" i="19" s="1"/>
  <c r="R37" i="19"/>
  <c r="O37" i="19"/>
  <c r="R36" i="19"/>
  <c r="R650" i="19" s="1"/>
  <c r="R35" i="19"/>
  <c r="AD35" i="19" s="1"/>
  <c r="AE35" i="19" s="1"/>
  <c r="R34" i="19"/>
  <c r="R649" i="19" s="1"/>
  <c r="AE33" i="19"/>
  <c r="R33" i="19"/>
  <c r="T33" i="19" s="1"/>
  <c r="U33" i="19" s="1"/>
  <c r="AB32" i="19"/>
  <c r="AA32" i="19"/>
  <c r="Z32" i="19"/>
  <c r="Y32" i="19"/>
  <c r="X32" i="19"/>
  <c r="R32" i="19"/>
  <c r="R465" i="19" s="1"/>
  <c r="O32" i="19"/>
  <c r="O465" i="19" s="1"/>
  <c r="X31" i="19"/>
  <c r="O31" i="19"/>
  <c r="O647" i="19" s="1"/>
  <c r="O30" i="19"/>
  <c r="O648" i="19" s="1"/>
  <c r="AB29" i="19"/>
  <c r="AA29" i="19"/>
  <c r="X29" i="19"/>
  <c r="O29" i="19"/>
  <c r="O461" i="19" s="1"/>
  <c r="AD28" i="19"/>
  <c r="AB28" i="19"/>
  <c r="AA28" i="19"/>
  <c r="Z28" i="19"/>
  <c r="Y28" i="19"/>
  <c r="AC28" i="19" s="1"/>
  <c r="AE28" i="19" s="1"/>
  <c r="X28" i="19"/>
  <c r="O28" i="19"/>
  <c r="S28" i="19" s="1"/>
  <c r="U28" i="19" s="1"/>
  <c r="X27" i="19"/>
  <c r="AC27" i="19" s="1"/>
  <c r="AE27" i="19" s="1"/>
  <c r="O27" i="19"/>
  <c r="T26" i="19"/>
  <c r="U26" i="19" s="1"/>
  <c r="V26" i="19" s="1"/>
  <c r="O26" i="19"/>
  <c r="AB25" i="19"/>
  <c r="AA25" i="19"/>
  <c r="Z25" i="19"/>
  <c r="Y25" i="19"/>
  <c r="X25" i="19"/>
  <c r="AC25" i="19" s="1"/>
  <c r="O25" i="19"/>
  <c r="O464" i="19" s="1"/>
  <c r="AB24" i="19"/>
  <c r="AA24" i="19"/>
  <c r="Z24" i="19"/>
  <c r="Y24" i="19"/>
  <c r="X24" i="19"/>
  <c r="R24" i="19"/>
  <c r="R460" i="19" s="1"/>
  <c r="O24" i="19"/>
  <c r="S24" i="19" s="1"/>
  <c r="U24" i="19" s="1"/>
  <c r="AB23" i="19"/>
  <c r="AA23" i="19"/>
  <c r="Z23" i="19"/>
  <c r="Y23" i="19"/>
  <c r="X23" i="19"/>
  <c r="R23" i="19"/>
  <c r="R644" i="19" s="1"/>
  <c r="O23" i="19"/>
  <c r="O644" i="19" s="1"/>
  <c r="AB22" i="19"/>
  <c r="AA22" i="19"/>
  <c r="Z22" i="19"/>
  <c r="Y22" i="19"/>
  <c r="X22" i="19"/>
  <c r="AC22" i="19" s="1"/>
  <c r="R22" i="19"/>
  <c r="R643" i="19" s="1"/>
  <c r="AD21" i="19"/>
  <c r="AB21" i="19"/>
  <c r="AA21" i="19"/>
  <c r="Z21" i="19"/>
  <c r="Y21" i="19"/>
  <c r="X21" i="19"/>
  <c r="R21" i="19"/>
  <c r="O21" i="19"/>
  <c r="O458" i="19" s="1"/>
  <c r="R20" i="19"/>
  <c r="T20" i="19" s="1"/>
  <c r="U20" i="19" s="1"/>
  <c r="O18" i="19"/>
  <c r="O456" i="19" s="1"/>
  <c r="AD17" i="19"/>
  <c r="AB17" i="19"/>
  <c r="AA17" i="19"/>
  <c r="Z17" i="19"/>
  <c r="Y17" i="19"/>
  <c r="X17" i="19"/>
  <c r="S17" i="19"/>
  <c r="U17" i="19" s="1"/>
  <c r="O17" i="19"/>
  <c r="Y16" i="19"/>
  <c r="X16" i="19"/>
  <c r="AC16" i="19" s="1"/>
  <c r="AE16" i="19" s="1"/>
  <c r="O16" i="19"/>
  <c r="S16" i="19" s="1"/>
  <c r="U16" i="19" s="1"/>
  <c r="O15" i="19"/>
  <c r="T15" i="19" s="1"/>
  <c r="U15" i="19" s="1"/>
  <c r="AB14" i="19"/>
  <c r="AA14" i="19"/>
  <c r="Z14" i="19"/>
  <c r="Y14" i="19"/>
  <c r="X14" i="19"/>
  <c r="O14" i="19"/>
  <c r="O457" i="19" s="1"/>
  <c r="AD13" i="19"/>
  <c r="AB13" i="19"/>
  <c r="AA13" i="19"/>
  <c r="Z13" i="19"/>
  <c r="Y13" i="19"/>
  <c r="X13" i="19"/>
  <c r="R13" i="19"/>
  <c r="O13" i="19"/>
  <c r="S13" i="19" s="1"/>
  <c r="U13" i="19" s="1"/>
  <c r="AB12" i="19"/>
  <c r="AA12" i="19"/>
  <c r="Z12" i="19"/>
  <c r="Y12" i="19"/>
  <c r="X12" i="19"/>
  <c r="R12" i="19"/>
  <c r="R455" i="19" s="1"/>
  <c r="O12" i="19"/>
  <c r="S12" i="19" s="1"/>
  <c r="U12" i="19" s="1"/>
  <c r="AB11" i="19"/>
  <c r="AA11" i="19"/>
  <c r="Z11" i="19"/>
  <c r="Y11" i="19"/>
  <c r="X11" i="19"/>
  <c r="R11" i="19"/>
  <c r="AD11" i="19" s="1"/>
  <c r="O11" i="19"/>
  <c r="S11" i="19" s="1"/>
  <c r="U11" i="19" s="1"/>
  <c r="AD10" i="19"/>
  <c r="AB10" i="19"/>
  <c r="AA10" i="19"/>
  <c r="Z10" i="19"/>
  <c r="Y10" i="19"/>
  <c r="X10" i="19"/>
  <c r="S10" i="19"/>
  <c r="U10" i="19" s="1"/>
  <c r="R10" i="19"/>
  <c r="O10" i="19"/>
  <c r="V756" i="18"/>
  <c r="V755" i="18"/>
  <c r="V754" i="18"/>
  <c r="U751" i="18"/>
  <c r="R751" i="18"/>
  <c r="Q751" i="18"/>
  <c r="P751" i="18"/>
  <c r="O751" i="18"/>
  <c r="N751" i="18"/>
  <c r="M751" i="18"/>
  <c r="L751" i="18"/>
  <c r="K751" i="18"/>
  <c r="J751" i="18"/>
  <c r="U750" i="18"/>
  <c r="R750" i="18"/>
  <c r="Q750" i="18"/>
  <c r="P750" i="18"/>
  <c r="O750" i="18"/>
  <c r="N750" i="18"/>
  <c r="M750" i="18"/>
  <c r="L750" i="18"/>
  <c r="K750" i="18"/>
  <c r="J750" i="18"/>
  <c r="U749" i="18"/>
  <c r="R749" i="18"/>
  <c r="Q749" i="18"/>
  <c r="P749" i="18"/>
  <c r="O749" i="18"/>
  <c r="N749" i="18"/>
  <c r="M749" i="18"/>
  <c r="L749" i="18"/>
  <c r="K749" i="18"/>
  <c r="J749" i="18"/>
  <c r="U748" i="18"/>
  <c r="R748" i="18"/>
  <c r="Q748" i="18"/>
  <c r="P748" i="18"/>
  <c r="O748" i="18"/>
  <c r="N748" i="18"/>
  <c r="M748" i="18"/>
  <c r="L748" i="18"/>
  <c r="K748" i="18"/>
  <c r="J748" i="18"/>
  <c r="U747" i="18"/>
  <c r="R747" i="18"/>
  <c r="Q747" i="18"/>
  <c r="P747" i="18"/>
  <c r="O747" i="18"/>
  <c r="N747" i="18"/>
  <c r="M747" i="18"/>
  <c r="L747" i="18"/>
  <c r="K747" i="18"/>
  <c r="J747" i="18"/>
  <c r="U746" i="18"/>
  <c r="R746" i="18"/>
  <c r="Q746" i="18"/>
  <c r="P746" i="18"/>
  <c r="O746" i="18"/>
  <c r="N746" i="18"/>
  <c r="M746" i="18"/>
  <c r="L746" i="18"/>
  <c r="K746" i="18"/>
  <c r="J746" i="18"/>
  <c r="U745" i="18"/>
  <c r="R745" i="18"/>
  <c r="Q745" i="18"/>
  <c r="P745" i="18"/>
  <c r="O745" i="18"/>
  <c r="N745" i="18"/>
  <c r="M745" i="18"/>
  <c r="L745" i="18"/>
  <c r="K745" i="18"/>
  <c r="J745" i="18"/>
  <c r="U744" i="18"/>
  <c r="R744" i="18"/>
  <c r="Q744" i="18"/>
  <c r="P744" i="18"/>
  <c r="O744" i="18"/>
  <c r="N744" i="18"/>
  <c r="M744" i="18"/>
  <c r="L744" i="18"/>
  <c r="K744" i="18"/>
  <c r="J744" i="18"/>
  <c r="U743" i="18"/>
  <c r="R743" i="18"/>
  <c r="Q743" i="18"/>
  <c r="P743" i="18"/>
  <c r="O743" i="18"/>
  <c r="N743" i="18"/>
  <c r="M743" i="18"/>
  <c r="L743" i="18"/>
  <c r="K743" i="18"/>
  <c r="J743" i="18"/>
  <c r="Q742" i="18"/>
  <c r="P742" i="18"/>
  <c r="O742" i="18"/>
  <c r="N742" i="18"/>
  <c r="M742" i="18"/>
  <c r="L742" i="18"/>
  <c r="K742" i="18"/>
  <c r="J742" i="18"/>
  <c r="Q741" i="18"/>
  <c r="P741" i="18"/>
  <c r="O741" i="18"/>
  <c r="N741" i="18"/>
  <c r="M741" i="18"/>
  <c r="L741" i="18"/>
  <c r="K741" i="18"/>
  <c r="J741" i="18"/>
  <c r="U740" i="18"/>
  <c r="R740" i="18"/>
  <c r="Q740" i="18"/>
  <c r="P740" i="18"/>
  <c r="O740" i="18"/>
  <c r="N740" i="18"/>
  <c r="M740" i="18"/>
  <c r="L740" i="18"/>
  <c r="K740" i="18"/>
  <c r="J740" i="18"/>
  <c r="U739" i="18"/>
  <c r="R739" i="18"/>
  <c r="Q739" i="18"/>
  <c r="P739" i="18"/>
  <c r="O739" i="18"/>
  <c r="N739" i="18"/>
  <c r="M739" i="18"/>
  <c r="L739" i="18"/>
  <c r="K739" i="18"/>
  <c r="J739" i="18"/>
  <c r="R738" i="18"/>
  <c r="Q738" i="18"/>
  <c r="P738" i="18"/>
  <c r="N738" i="18"/>
  <c r="M738" i="18"/>
  <c r="L738" i="18"/>
  <c r="K738" i="18"/>
  <c r="J738" i="18"/>
  <c r="Q737" i="18"/>
  <c r="P737" i="18"/>
  <c r="O737" i="18"/>
  <c r="N737" i="18"/>
  <c r="M737" i="18"/>
  <c r="L737" i="18"/>
  <c r="K737" i="18"/>
  <c r="J737" i="18"/>
  <c r="U736" i="18"/>
  <c r="R736" i="18"/>
  <c r="Q736" i="18"/>
  <c r="P736" i="18"/>
  <c r="O736" i="18"/>
  <c r="N736" i="18"/>
  <c r="M736" i="18"/>
  <c r="L736" i="18"/>
  <c r="K736" i="18"/>
  <c r="J736" i="18"/>
  <c r="Q735" i="18"/>
  <c r="P735" i="18"/>
  <c r="O735" i="18"/>
  <c r="N735" i="18"/>
  <c r="M735" i="18"/>
  <c r="L735" i="18"/>
  <c r="K735" i="18"/>
  <c r="J735" i="18"/>
  <c r="U734" i="18"/>
  <c r="R734" i="18"/>
  <c r="Q734" i="18"/>
  <c r="P734" i="18"/>
  <c r="O734" i="18"/>
  <c r="N734" i="18"/>
  <c r="M734" i="18"/>
  <c r="L734" i="18"/>
  <c r="K734" i="18"/>
  <c r="J734" i="18"/>
  <c r="U733" i="18"/>
  <c r="R733" i="18"/>
  <c r="Q733" i="18"/>
  <c r="P733" i="18"/>
  <c r="O733" i="18"/>
  <c r="N733" i="18"/>
  <c r="M733" i="18"/>
  <c r="L733" i="18"/>
  <c r="K733" i="18"/>
  <c r="J733" i="18"/>
  <c r="R732" i="18"/>
  <c r="Q732" i="18"/>
  <c r="P732" i="18"/>
  <c r="N732" i="18"/>
  <c r="M732" i="18"/>
  <c r="L732" i="18"/>
  <c r="K732" i="18"/>
  <c r="J732" i="18"/>
  <c r="Q731" i="18"/>
  <c r="P731" i="18"/>
  <c r="O731" i="18"/>
  <c r="N731" i="18"/>
  <c r="M731" i="18"/>
  <c r="L731" i="18"/>
  <c r="K731" i="18"/>
  <c r="J731" i="18"/>
  <c r="U730" i="18"/>
  <c r="R730" i="18"/>
  <c r="Q730" i="18"/>
  <c r="P730" i="18"/>
  <c r="O730" i="18"/>
  <c r="N730" i="18"/>
  <c r="M730" i="18"/>
  <c r="L730" i="18"/>
  <c r="K730" i="18"/>
  <c r="J730" i="18"/>
  <c r="U729" i="18"/>
  <c r="R729" i="18"/>
  <c r="Q729" i="18"/>
  <c r="P729" i="18"/>
  <c r="O729" i="18"/>
  <c r="N729" i="18"/>
  <c r="M729" i="18"/>
  <c r="L729" i="18"/>
  <c r="K729" i="18"/>
  <c r="J729" i="18"/>
  <c r="U728" i="18"/>
  <c r="R728" i="18"/>
  <c r="Q728" i="18"/>
  <c r="P728" i="18"/>
  <c r="O728" i="18"/>
  <c r="N728" i="18"/>
  <c r="M728" i="18"/>
  <c r="L728" i="18"/>
  <c r="K728" i="18"/>
  <c r="J728" i="18"/>
  <c r="R727" i="18"/>
  <c r="Q727" i="18"/>
  <c r="P727" i="18"/>
  <c r="N727" i="18"/>
  <c r="M727" i="18"/>
  <c r="L727" i="18"/>
  <c r="K727" i="18"/>
  <c r="J727" i="18"/>
  <c r="Q726" i="18"/>
  <c r="P726" i="18"/>
  <c r="O726" i="18"/>
  <c r="N726" i="18"/>
  <c r="M726" i="18"/>
  <c r="L726" i="18"/>
  <c r="K726" i="18"/>
  <c r="J726" i="18"/>
  <c r="Q725" i="18"/>
  <c r="P725" i="18"/>
  <c r="O725" i="18"/>
  <c r="N725" i="18"/>
  <c r="M725" i="18"/>
  <c r="L725" i="18"/>
  <c r="K725" i="18"/>
  <c r="J725" i="18"/>
  <c r="U724" i="18"/>
  <c r="R724" i="18"/>
  <c r="Q724" i="18"/>
  <c r="P724" i="18"/>
  <c r="O724" i="18"/>
  <c r="N724" i="18"/>
  <c r="M724" i="18"/>
  <c r="L724" i="18"/>
  <c r="K724" i="18"/>
  <c r="J724" i="18"/>
  <c r="U723" i="18"/>
  <c r="R723" i="18"/>
  <c r="Q723" i="18"/>
  <c r="P723" i="18"/>
  <c r="O723" i="18"/>
  <c r="N723" i="18"/>
  <c r="M723" i="18"/>
  <c r="L723" i="18"/>
  <c r="K723" i="18"/>
  <c r="J723" i="18"/>
  <c r="U722" i="18"/>
  <c r="R722" i="18"/>
  <c r="Q722" i="18"/>
  <c r="P722" i="18"/>
  <c r="O722" i="18"/>
  <c r="N722" i="18"/>
  <c r="M722" i="18"/>
  <c r="L722" i="18"/>
  <c r="K722" i="18"/>
  <c r="J722" i="18"/>
  <c r="U721" i="18"/>
  <c r="R721" i="18"/>
  <c r="Q721" i="18"/>
  <c r="P721" i="18"/>
  <c r="O721" i="18"/>
  <c r="N721" i="18"/>
  <c r="M721" i="18"/>
  <c r="L721" i="18"/>
  <c r="K721" i="18"/>
  <c r="J721" i="18"/>
  <c r="Q720" i="18"/>
  <c r="P720" i="18"/>
  <c r="O720" i="18"/>
  <c r="N720" i="18"/>
  <c r="M720" i="18"/>
  <c r="L720" i="18"/>
  <c r="K720" i="18"/>
  <c r="J720" i="18"/>
  <c r="U719" i="18"/>
  <c r="R719" i="18"/>
  <c r="Q719" i="18"/>
  <c r="P719" i="18"/>
  <c r="O719" i="18"/>
  <c r="N719" i="18"/>
  <c r="M719" i="18"/>
  <c r="L719" i="18"/>
  <c r="K719" i="18"/>
  <c r="J719" i="18"/>
  <c r="U718" i="18"/>
  <c r="R718" i="18"/>
  <c r="Q718" i="18"/>
  <c r="P718" i="18"/>
  <c r="O718" i="18"/>
  <c r="N718" i="18"/>
  <c r="M718" i="18"/>
  <c r="L718" i="18"/>
  <c r="K718" i="18"/>
  <c r="J718" i="18"/>
  <c r="U717" i="18"/>
  <c r="R717" i="18"/>
  <c r="Q717" i="18"/>
  <c r="P717" i="18"/>
  <c r="O717" i="18"/>
  <c r="N717" i="18"/>
  <c r="M717" i="18"/>
  <c r="L717" i="18"/>
  <c r="K717" i="18"/>
  <c r="J717" i="18"/>
  <c r="Q716" i="18"/>
  <c r="P716" i="18"/>
  <c r="O716" i="18"/>
  <c r="N716" i="18"/>
  <c r="M716" i="18"/>
  <c r="L716" i="18"/>
  <c r="K716" i="18"/>
  <c r="J716" i="18"/>
  <c r="U715" i="18"/>
  <c r="R715" i="18"/>
  <c r="Q715" i="18"/>
  <c r="P715" i="18"/>
  <c r="O715" i="18"/>
  <c r="N715" i="18"/>
  <c r="M715" i="18"/>
  <c r="L715" i="18"/>
  <c r="K715" i="18"/>
  <c r="J715" i="18"/>
  <c r="U714" i="18"/>
  <c r="R714" i="18"/>
  <c r="Q714" i="18"/>
  <c r="P714" i="18"/>
  <c r="O714" i="18"/>
  <c r="N714" i="18"/>
  <c r="M714" i="18"/>
  <c r="L714" i="18"/>
  <c r="K714" i="18"/>
  <c r="J714" i="18"/>
  <c r="Q713" i="18"/>
  <c r="P713" i="18"/>
  <c r="O713" i="18"/>
  <c r="N713" i="18"/>
  <c r="M713" i="18"/>
  <c r="L713" i="18"/>
  <c r="K713" i="18"/>
  <c r="J713" i="18"/>
  <c r="U712" i="18"/>
  <c r="R712" i="18"/>
  <c r="Q712" i="18"/>
  <c r="P712" i="18"/>
  <c r="O712" i="18"/>
  <c r="N712" i="18"/>
  <c r="M712" i="18"/>
  <c r="L712" i="18"/>
  <c r="K712" i="18"/>
  <c r="J712" i="18"/>
  <c r="U711" i="18"/>
  <c r="R711" i="18"/>
  <c r="Q711" i="18"/>
  <c r="P711" i="18"/>
  <c r="O711" i="18"/>
  <c r="N711" i="18"/>
  <c r="M711" i="18"/>
  <c r="L711" i="18"/>
  <c r="K711" i="18"/>
  <c r="J711" i="18"/>
  <c r="U710" i="18"/>
  <c r="R710" i="18"/>
  <c r="Q710" i="18"/>
  <c r="P710" i="18"/>
  <c r="O710" i="18"/>
  <c r="N710" i="18"/>
  <c r="M710" i="18"/>
  <c r="L710" i="18"/>
  <c r="K710" i="18"/>
  <c r="J710" i="18"/>
  <c r="Q709" i="18"/>
  <c r="P709" i="18"/>
  <c r="O709" i="18"/>
  <c r="N709" i="18"/>
  <c r="M709" i="18"/>
  <c r="L709" i="18"/>
  <c r="K709" i="18"/>
  <c r="J709" i="18"/>
  <c r="U708" i="18"/>
  <c r="R708" i="18"/>
  <c r="Q708" i="18"/>
  <c r="P708" i="18"/>
  <c r="O708" i="18"/>
  <c r="N708" i="18"/>
  <c r="M708" i="18"/>
  <c r="L708" i="18"/>
  <c r="K708" i="18"/>
  <c r="J708" i="18"/>
  <c r="U707" i="18"/>
  <c r="R707" i="18"/>
  <c r="Q707" i="18"/>
  <c r="P707" i="18"/>
  <c r="O707" i="18"/>
  <c r="N707" i="18"/>
  <c r="M707" i="18"/>
  <c r="L707" i="18"/>
  <c r="K707" i="18"/>
  <c r="J707" i="18"/>
  <c r="U706" i="18"/>
  <c r="R706" i="18"/>
  <c r="Q706" i="18"/>
  <c r="P706" i="18"/>
  <c r="O706" i="18"/>
  <c r="N706" i="18"/>
  <c r="M706" i="18"/>
  <c r="L706" i="18"/>
  <c r="K706" i="18"/>
  <c r="J706" i="18"/>
  <c r="R705" i="18"/>
  <c r="Q705" i="18"/>
  <c r="P705" i="18"/>
  <c r="N705" i="18"/>
  <c r="M705" i="18"/>
  <c r="L705" i="18"/>
  <c r="K705" i="18"/>
  <c r="J705" i="18"/>
  <c r="R704" i="18"/>
  <c r="Q704" i="18"/>
  <c r="P704" i="18"/>
  <c r="N704" i="18"/>
  <c r="M704" i="18"/>
  <c r="L704" i="18"/>
  <c r="K704" i="18"/>
  <c r="J704" i="18"/>
  <c r="Q703" i="18"/>
  <c r="P703" i="18"/>
  <c r="O703" i="18"/>
  <c r="N703" i="18"/>
  <c r="M703" i="18"/>
  <c r="L703" i="18"/>
  <c r="K703" i="18"/>
  <c r="J703" i="18"/>
  <c r="Q702" i="18"/>
  <c r="P702" i="18"/>
  <c r="O702" i="18"/>
  <c r="N702" i="18"/>
  <c r="M702" i="18"/>
  <c r="L702" i="18"/>
  <c r="K702" i="18"/>
  <c r="J702" i="18"/>
  <c r="Q701" i="18"/>
  <c r="P701" i="18"/>
  <c r="O701" i="18"/>
  <c r="N701" i="18"/>
  <c r="M701" i="18"/>
  <c r="L701" i="18"/>
  <c r="K701" i="18"/>
  <c r="J701" i="18"/>
  <c r="Q700" i="18"/>
  <c r="P700" i="18"/>
  <c r="O700" i="18"/>
  <c r="N700" i="18"/>
  <c r="M700" i="18"/>
  <c r="L700" i="18"/>
  <c r="K700" i="18"/>
  <c r="J700" i="18"/>
  <c r="Q699" i="18"/>
  <c r="P699" i="18"/>
  <c r="N699" i="18"/>
  <c r="M699" i="18"/>
  <c r="L699" i="18"/>
  <c r="K699" i="18"/>
  <c r="J699" i="18"/>
  <c r="Q698" i="18"/>
  <c r="P698" i="18"/>
  <c r="O698" i="18"/>
  <c r="N698" i="18"/>
  <c r="M698" i="18"/>
  <c r="L698" i="18"/>
  <c r="K698" i="18"/>
  <c r="J698" i="18"/>
  <c r="Q697" i="18"/>
  <c r="P697" i="18"/>
  <c r="O697" i="18"/>
  <c r="N697" i="18"/>
  <c r="M697" i="18"/>
  <c r="L697" i="18"/>
  <c r="K697" i="18"/>
  <c r="J697" i="18"/>
  <c r="R696" i="18"/>
  <c r="Q696" i="18"/>
  <c r="P696" i="18"/>
  <c r="N696" i="18"/>
  <c r="M696" i="18"/>
  <c r="L696" i="18"/>
  <c r="K696" i="18"/>
  <c r="J696" i="18"/>
  <c r="Q695" i="18"/>
  <c r="P695" i="18"/>
  <c r="N695" i="18"/>
  <c r="M695" i="18"/>
  <c r="L695" i="18"/>
  <c r="K695" i="18"/>
  <c r="J695" i="18"/>
  <c r="U694" i="18"/>
  <c r="R694" i="18"/>
  <c r="Q694" i="18"/>
  <c r="P694" i="18"/>
  <c r="O694" i="18"/>
  <c r="N694" i="18"/>
  <c r="M694" i="18"/>
  <c r="L694" i="18"/>
  <c r="K694" i="18"/>
  <c r="J694" i="18"/>
  <c r="U693" i="18"/>
  <c r="R693" i="18"/>
  <c r="Q693" i="18"/>
  <c r="P693" i="18"/>
  <c r="O693" i="18"/>
  <c r="N693" i="18"/>
  <c r="M693" i="18"/>
  <c r="L693" i="18"/>
  <c r="K693" i="18"/>
  <c r="J693" i="18"/>
  <c r="Q692" i="18"/>
  <c r="P692" i="18"/>
  <c r="N692" i="18"/>
  <c r="M692" i="18"/>
  <c r="L692" i="18"/>
  <c r="K692" i="18"/>
  <c r="J692" i="18"/>
  <c r="Q691" i="18"/>
  <c r="P691" i="18"/>
  <c r="O691" i="18"/>
  <c r="N691" i="18"/>
  <c r="M691" i="18"/>
  <c r="L691" i="18"/>
  <c r="K691" i="18"/>
  <c r="J691" i="18"/>
  <c r="U690" i="18"/>
  <c r="R690" i="18"/>
  <c r="Q690" i="18"/>
  <c r="P690" i="18"/>
  <c r="O690" i="18"/>
  <c r="N690" i="18"/>
  <c r="M690" i="18"/>
  <c r="L690" i="18"/>
  <c r="K690" i="18"/>
  <c r="J690" i="18"/>
  <c r="U689" i="18"/>
  <c r="R689" i="18"/>
  <c r="Q689" i="18"/>
  <c r="P689" i="18"/>
  <c r="O689" i="18"/>
  <c r="N689" i="18"/>
  <c r="M689" i="18"/>
  <c r="L689" i="18"/>
  <c r="K689" i="18"/>
  <c r="J689" i="18"/>
  <c r="Q688" i="18"/>
  <c r="P688" i="18"/>
  <c r="O688" i="18"/>
  <c r="N688" i="18"/>
  <c r="M688" i="18"/>
  <c r="L688" i="18"/>
  <c r="K688" i="18"/>
  <c r="J688" i="18"/>
  <c r="Q687" i="18"/>
  <c r="P687" i="18"/>
  <c r="N687" i="18"/>
  <c r="M687" i="18"/>
  <c r="L687" i="18"/>
  <c r="K687" i="18"/>
  <c r="J687" i="18"/>
  <c r="Q686" i="18"/>
  <c r="P686" i="18"/>
  <c r="N686" i="18"/>
  <c r="M686" i="18"/>
  <c r="L686" i="18"/>
  <c r="K686" i="18"/>
  <c r="J686" i="18"/>
  <c r="U685" i="18"/>
  <c r="R685" i="18"/>
  <c r="Q685" i="18"/>
  <c r="P685" i="18"/>
  <c r="O685" i="18"/>
  <c r="N685" i="18"/>
  <c r="M685" i="18"/>
  <c r="L685" i="18"/>
  <c r="K685" i="18"/>
  <c r="J685" i="18"/>
  <c r="U684" i="18"/>
  <c r="R684" i="18"/>
  <c r="Q684" i="18"/>
  <c r="P684" i="18"/>
  <c r="O684" i="18"/>
  <c r="N684" i="18"/>
  <c r="M684" i="18"/>
  <c r="L684" i="18"/>
  <c r="K684" i="18"/>
  <c r="J684" i="18"/>
  <c r="Q683" i="18"/>
  <c r="P683" i="18"/>
  <c r="O683" i="18"/>
  <c r="N683" i="18"/>
  <c r="M683" i="18"/>
  <c r="L683" i="18"/>
  <c r="K683" i="18"/>
  <c r="J683" i="18"/>
  <c r="U682" i="18"/>
  <c r="R682" i="18"/>
  <c r="Q682" i="18"/>
  <c r="P682" i="18"/>
  <c r="O682" i="18"/>
  <c r="N682" i="18"/>
  <c r="M682" i="18"/>
  <c r="L682" i="18"/>
  <c r="K682" i="18"/>
  <c r="J682" i="18"/>
  <c r="U681" i="18"/>
  <c r="R681" i="18"/>
  <c r="Q681" i="18"/>
  <c r="P681" i="18"/>
  <c r="O681" i="18"/>
  <c r="N681" i="18"/>
  <c r="M681" i="18"/>
  <c r="L681" i="18"/>
  <c r="K681" i="18"/>
  <c r="J681" i="18"/>
  <c r="U680" i="18"/>
  <c r="R680" i="18"/>
  <c r="Q680" i="18"/>
  <c r="P680" i="18"/>
  <c r="O680" i="18"/>
  <c r="N680" i="18"/>
  <c r="M680" i="18"/>
  <c r="L680" i="18"/>
  <c r="K680" i="18"/>
  <c r="J680" i="18"/>
  <c r="U679" i="18"/>
  <c r="R679" i="18"/>
  <c r="Q679" i="18"/>
  <c r="P679" i="18"/>
  <c r="O679" i="18"/>
  <c r="N679" i="18"/>
  <c r="M679" i="18"/>
  <c r="L679" i="18"/>
  <c r="K679" i="18"/>
  <c r="J679" i="18"/>
  <c r="Q678" i="18"/>
  <c r="P678" i="18"/>
  <c r="N678" i="18"/>
  <c r="M678" i="18"/>
  <c r="L678" i="18"/>
  <c r="K678" i="18"/>
  <c r="J678" i="18"/>
  <c r="Q677" i="18"/>
  <c r="P677" i="18"/>
  <c r="N677" i="18"/>
  <c r="M677" i="18"/>
  <c r="L677" i="18"/>
  <c r="K677" i="18"/>
  <c r="J677" i="18"/>
  <c r="Q676" i="18"/>
  <c r="P676" i="18"/>
  <c r="N676" i="18"/>
  <c r="M676" i="18"/>
  <c r="L676" i="18"/>
  <c r="K676" i="18"/>
  <c r="J676" i="18"/>
  <c r="U675" i="18"/>
  <c r="R675" i="18"/>
  <c r="Q675" i="18"/>
  <c r="P675" i="18"/>
  <c r="O675" i="18"/>
  <c r="N675" i="18"/>
  <c r="M675" i="18"/>
  <c r="L675" i="18"/>
  <c r="K675" i="18"/>
  <c r="J675" i="18"/>
  <c r="U674" i="18"/>
  <c r="R674" i="18"/>
  <c r="Q674" i="18"/>
  <c r="P674" i="18"/>
  <c r="O674" i="18"/>
  <c r="N674" i="18"/>
  <c r="M674" i="18"/>
  <c r="L674" i="18"/>
  <c r="K674" i="18"/>
  <c r="J674" i="18"/>
  <c r="U673" i="18"/>
  <c r="R673" i="18"/>
  <c r="Q673" i="18"/>
  <c r="P673" i="18"/>
  <c r="O673" i="18"/>
  <c r="N673" i="18"/>
  <c r="M673" i="18"/>
  <c r="L673" i="18"/>
  <c r="K673" i="18"/>
  <c r="J673" i="18"/>
  <c r="Q672" i="18"/>
  <c r="P672" i="18"/>
  <c r="O672" i="18"/>
  <c r="N672" i="18"/>
  <c r="M672" i="18"/>
  <c r="L672" i="18"/>
  <c r="K672" i="18"/>
  <c r="J672" i="18"/>
  <c r="U671" i="18"/>
  <c r="R671" i="18"/>
  <c r="Q671" i="18"/>
  <c r="P671" i="18"/>
  <c r="O671" i="18"/>
  <c r="N671" i="18"/>
  <c r="M671" i="18"/>
  <c r="L671" i="18"/>
  <c r="K671" i="18"/>
  <c r="J671" i="18"/>
  <c r="U670" i="18"/>
  <c r="R670" i="18"/>
  <c r="Q670" i="18"/>
  <c r="P670" i="18"/>
  <c r="O670" i="18"/>
  <c r="N670" i="18"/>
  <c r="M670" i="18"/>
  <c r="L670" i="18"/>
  <c r="K670" i="18"/>
  <c r="J670" i="18"/>
  <c r="Q669" i="18"/>
  <c r="P669" i="18"/>
  <c r="O669" i="18"/>
  <c r="N669" i="18"/>
  <c r="M669" i="18"/>
  <c r="L669" i="18"/>
  <c r="K669" i="18"/>
  <c r="J669" i="18"/>
  <c r="Q668" i="18"/>
  <c r="P668" i="18"/>
  <c r="N668" i="18"/>
  <c r="M668" i="18"/>
  <c r="L668" i="18"/>
  <c r="K668" i="18"/>
  <c r="J668" i="18"/>
  <c r="Q667" i="18"/>
  <c r="P667" i="18"/>
  <c r="N667" i="18"/>
  <c r="M667" i="18"/>
  <c r="L667" i="18"/>
  <c r="K667" i="18"/>
  <c r="J667" i="18"/>
  <c r="Q666" i="18"/>
  <c r="P666" i="18"/>
  <c r="N666" i="18"/>
  <c r="M666" i="18"/>
  <c r="L666" i="18"/>
  <c r="K666" i="18"/>
  <c r="J666" i="18"/>
  <c r="Q665" i="18"/>
  <c r="P665" i="18"/>
  <c r="N665" i="18"/>
  <c r="M665" i="18"/>
  <c r="L665" i="18"/>
  <c r="K665" i="18"/>
  <c r="J665" i="18"/>
  <c r="Q664" i="18"/>
  <c r="P664" i="18"/>
  <c r="N664" i="18"/>
  <c r="M664" i="18"/>
  <c r="L664" i="18"/>
  <c r="K664" i="18"/>
  <c r="J664" i="18"/>
  <c r="Q663" i="18"/>
  <c r="P663" i="18"/>
  <c r="N663" i="18"/>
  <c r="M663" i="18"/>
  <c r="L663" i="18"/>
  <c r="K663" i="18"/>
  <c r="J663" i="18"/>
  <c r="Q662" i="18"/>
  <c r="P662" i="18"/>
  <c r="N662" i="18"/>
  <c r="M662" i="18"/>
  <c r="L662" i="18"/>
  <c r="K662" i="18"/>
  <c r="J662" i="18"/>
  <c r="U661" i="18"/>
  <c r="R661" i="18"/>
  <c r="Q661" i="18"/>
  <c r="P661" i="18"/>
  <c r="O661" i="18"/>
  <c r="N661" i="18"/>
  <c r="M661" i="18"/>
  <c r="L661" i="18"/>
  <c r="K661" i="18"/>
  <c r="J661" i="18"/>
  <c r="Q660" i="18"/>
  <c r="P660" i="18"/>
  <c r="O660" i="18"/>
  <c r="N660" i="18"/>
  <c r="M660" i="18"/>
  <c r="L660" i="18"/>
  <c r="K660" i="18"/>
  <c r="J660" i="18"/>
  <c r="U659" i="18"/>
  <c r="R659" i="18"/>
  <c r="Q659" i="18"/>
  <c r="P659" i="18"/>
  <c r="O659" i="18"/>
  <c r="N659" i="18"/>
  <c r="M659" i="18"/>
  <c r="L659" i="18"/>
  <c r="K659" i="18"/>
  <c r="J659" i="18"/>
  <c r="U658" i="18"/>
  <c r="R658" i="18"/>
  <c r="Q658" i="18"/>
  <c r="P658" i="18"/>
  <c r="O658" i="18"/>
  <c r="N658" i="18"/>
  <c r="M658" i="18"/>
  <c r="L658" i="18"/>
  <c r="K658" i="18"/>
  <c r="J658" i="18"/>
  <c r="Q657" i="18"/>
  <c r="P657" i="18"/>
  <c r="N657" i="18"/>
  <c r="M657" i="18"/>
  <c r="L657" i="18"/>
  <c r="K657" i="18"/>
  <c r="J657" i="18"/>
  <c r="Q656" i="18"/>
  <c r="P656" i="18"/>
  <c r="N656" i="18"/>
  <c r="M656" i="18"/>
  <c r="L656" i="18"/>
  <c r="K656" i="18"/>
  <c r="J656" i="18"/>
  <c r="Q655" i="18"/>
  <c r="P655" i="18"/>
  <c r="N655" i="18"/>
  <c r="M655" i="18"/>
  <c r="L655" i="18"/>
  <c r="K655" i="18"/>
  <c r="J655" i="18"/>
  <c r="Q654" i="18"/>
  <c r="P654" i="18"/>
  <c r="N654" i="18"/>
  <c r="M654" i="18"/>
  <c r="L654" i="18"/>
  <c r="K654" i="18"/>
  <c r="J654" i="18"/>
  <c r="R653" i="18"/>
  <c r="Q653" i="18"/>
  <c r="P653" i="18"/>
  <c r="O653" i="18"/>
  <c r="N653" i="18"/>
  <c r="M653" i="18"/>
  <c r="L653" i="18"/>
  <c r="K653" i="18"/>
  <c r="J653" i="18"/>
  <c r="U652" i="18"/>
  <c r="R652" i="18"/>
  <c r="Q652" i="18"/>
  <c r="P652" i="18"/>
  <c r="O652" i="18"/>
  <c r="N652" i="18"/>
  <c r="M652" i="18"/>
  <c r="L652" i="18"/>
  <c r="K652" i="18"/>
  <c r="J652" i="18"/>
  <c r="Q651" i="18"/>
  <c r="P651" i="18"/>
  <c r="N651" i="18"/>
  <c r="M651" i="18"/>
  <c r="L651" i="18"/>
  <c r="K651" i="18"/>
  <c r="J651" i="18"/>
  <c r="Q650" i="18"/>
  <c r="P650" i="18"/>
  <c r="N650" i="18"/>
  <c r="M650" i="18"/>
  <c r="L650" i="18"/>
  <c r="K650" i="18"/>
  <c r="J650" i="18"/>
  <c r="Q649" i="18"/>
  <c r="P649" i="18"/>
  <c r="N649" i="18"/>
  <c r="M649" i="18"/>
  <c r="L649" i="18"/>
  <c r="K649" i="18"/>
  <c r="J649" i="18"/>
  <c r="U648" i="18"/>
  <c r="R648" i="18"/>
  <c r="Q648" i="18"/>
  <c r="P648" i="18"/>
  <c r="O648" i="18"/>
  <c r="N648" i="18"/>
  <c r="M648" i="18"/>
  <c r="L648" i="18"/>
  <c r="K648" i="18"/>
  <c r="J648" i="18"/>
  <c r="U647" i="18"/>
  <c r="R647" i="18"/>
  <c r="Q647" i="18"/>
  <c r="P647" i="18"/>
  <c r="O647" i="18"/>
  <c r="N647" i="18"/>
  <c r="M647" i="18"/>
  <c r="L647" i="18"/>
  <c r="K647" i="18"/>
  <c r="J647" i="18"/>
  <c r="Q646" i="18"/>
  <c r="P646" i="18"/>
  <c r="N646" i="18"/>
  <c r="M646" i="18"/>
  <c r="L646" i="18"/>
  <c r="K646" i="18"/>
  <c r="J646" i="18"/>
  <c r="Q645" i="18"/>
  <c r="P645" i="18"/>
  <c r="N645" i="18"/>
  <c r="M645" i="18"/>
  <c r="L645" i="18"/>
  <c r="K645" i="18"/>
  <c r="J645" i="18"/>
  <c r="Q644" i="18"/>
  <c r="P644" i="18"/>
  <c r="N644" i="18"/>
  <c r="M644" i="18"/>
  <c r="L644" i="18"/>
  <c r="K644" i="18"/>
  <c r="J644" i="18"/>
  <c r="U643" i="18"/>
  <c r="R643" i="18"/>
  <c r="Q643" i="18"/>
  <c r="P643" i="18"/>
  <c r="O643" i="18"/>
  <c r="N643" i="18"/>
  <c r="M643" i="18"/>
  <c r="L643" i="18"/>
  <c r="K643" i="18"/>
  <c r="J643" i="18"/>
  <c r="U642" i="18"/>
  <c r="R642" i="18"/>
  <c r="Q642" i="18"/>
  <c r="P642" i="18"/>
  <c r="O642" i="18"/>
  <c r="N642" i="18"/>
  <c r="M642" i="18"/>
  <c r="L642" i="18"/>
  <c r="K642" i="18"/>
  <c r="J642" i="18"/>
  <c r="U641" i="18"/>
  <c r="R641" i="18"/>
  <c r="Q641" i="18"/>
  <c r="P641" i="18"/>
  <c r="O641" i="18"/>
  <c r="N641" i="18"/>
  <c r="M641" i="18"/>
  <c r="L641" i="18"/>
  <c r="K641" i="18"/>
  <c r="J641" i="18"/>
  <c r="U640" i="18"/>
  <c r="R640" i="18"/>
  <c r="Q640" i="18"/>
  <c r="P640" i="18"/>
  <c r="O640" i="18"/>
  <c r="N640" i="18"/>
  <c r="M640" i="18"/>
  <c r="L640" i="18"/>
  <c r="K640" i="18"/>
  <c r="J640" i="18"/>
  <c r="U639" i="18"/>
  <c r="R639" i="18"/>
  <c r="Q639" i="18"/>
  <c r="P639" i="18"/>
  <c r="O639" i="18"/>
  <c r="N639" i="18"/>
  <c r="M639" i="18"/>
  <c r="L639" i="18"/>
  <c r="K639" i="18"/>
  <c r="J639" i="18"/>
  <c r="U638" i="18"/>
  <c r="R638" i="18"/>
  <c r="Q638" i="18"/>
  <c r="P638" i="18"/>
  <c r="O638" i="18"/>
  <c r="N638" i="18"/>
  <c r="M638" i="18"/>
  <c r="L638" i="18"/>
  <c r="K638" i="18"/>
  <c r="J638" i="18"/>
  <c r="U637" i="18"/>
  <c r="R637" i="18"/>
  <c r="Q637" i="18"/>
  <c r="P637" i="18"/>
  <c r="O637" i="18"/>
  <c r="N637" i="18"/>
  <c r="M637" i="18"/>
  <c r="L637" i="18"/>
  <c r="K637" i="18"/>
  <c r="J637" i="18"/>
  <c r="U636" i="18"/>
  <c r="R636" i="18"/>
  <c r="Q636" i="18"/>
  <c r="P636" i="18"/>
  <c r="O636" i="18"/>
  <c r="N636" i="18"/>
  <c r="M636" i="18"/>
  <c r="L636" i="18"/>
  <c r="K636" i="18"/>
  <c r="J636" i="18"/>
  <c r="U635" i="18"/>
  <c r="R635" i="18"/>
  <c r="Q635" i="18"/>
  <c r="P635" i="18"/>
  <c r="O635" i="18"/>
  <c r="N635" i="18"/>
  <c r="M635" i="18"/>
  <c r="L635" i="18"/>
  <c r="K635" i="18"/>
  <c r="J635" i="18"/>
  <c r="U634" i="18"/>
  <c r="R634" i="18"/>
  <c r="Q634" i="18"/>
  <c r="P634" i="18"/>
  <c r="O634" i="18"/>
  <c r="N634" i="18"/>
  <c r="M634" i="18"/>
  <c r="L634" i="18"/>
  <c r="K634" i="18"/>
  <c r="J634" i="18"/>
  <c r="Q633" i="18"/>
  <c r="P633" i="18"/>
  <c r="N633" i="18"/>
  <c r="M633" i="18"/>
  <c r="L633" i="18"/>
  <c r="K633" i="18"/>
  <c r="J633" i="18"/>
  <c r="Q632" i="18"/>
  <c r="P632" i="18"/>
  <c r="O632" i="18"/>
  <c r="N632" i="18"/>
  <c r="M632" i="18"/>
  <c r="L632" i="18"/>
  <c r="K632" i="18"/>
  <c r="J632" i="18"/>
  <c r="U631" i="18"/>
  <c r="R631" i="18"/>
  <c r="Q631" i="18"/>
  <c r="P631" i="18"/>
  <c r="O631" i="18"/>
  <c r="N631" i="18"/>
  <c r="M631" i="18"/>
  <c r="L631" i="18"/>
  <c r="K631" i="18"/>
  <c r="J631" i="18"/>
  <c r="U630" i="18"/>
  <c r="R630" i="18"/>
  <c r="Q630" i="18"/>
  <c r="P630" i="18"/>
  <c r="O630" i="18"/>
  <c r="N630" i="18"/>
  <c r="M630" i="18"/>
  <c r="L630" i="18"/>
  <c r="K630" i="18"/>
  <c r="J630" i="18"/>
  <c r="U629" i="18"/>
  <c r="R629" i="18"/>
  <c r="Q629" i="18"/>
  <c r="P629" i="18"/>
  <c r="O629" i="18"/>
  <c r="N629" i="18"/>
  <c r="M629" i="18"/>
  <c r="L629" i="18"/>
  <c r="K629" i="18"/>
  <c r="J629" i="18"/>
  <c r="U628" i="18"/>
  <c r="R628" i="18"/>
  <c r="Q628" i="18"/>
  <c r="P628" i="18"/>
  <c r="O628" i="18"/>
  <c r="N628" i="18"/>
  <c r="M628" i="18"/>
  <c r="L628" i="18"/>
  <c r="K628" i="18"/>
  <c r="J628" i="18"/>
  <c r="U627" i="18"/>
  <c r="R627" i="18"/>
  <c r="Q627" i="18"/>
  <c r="P627" i="18"/>
  <c r="O627" i="18"/>
  <c r="N627" i="18"/>
  <c r="M627" i="18"/>
  <c r="L627" i="18"/>
  <c r="K627" i="18"/>
  <c r="J627" i="18"/>
  <c r="U626" i="18"/>
  <c r="R626" i="18"/>
  <c r="Q626" i="18"/>
  <c r="P626" i="18"/>
  <c r="O626" i="18"/>
  <c r="N626" i="18"/>
  <c r="M626" i="18"/>
  <c r="L626" i="18"/>
  <c r="K626" i="18"/>
  <c r="J626" i="18"/>
  <c r="Q625" i="18"/>
  <c r="P625" i="18"/>
  <c r="O625" i="18"/>
  <c r="N625" i="18"/>
  <c r="M625" i="18"/>
  <c r="L625" i="18"/>
  <c r="K625" i="18"/>
  <c r="J625" i="18"/>
  <c r="U624" i="18"/>
  <c r="R624" i="18"/>
  <c r="Q624" i="18"/>
  <c r="P624" i="18"/>
  <c r="O624" i="18"/>
  <c r="N624" i="18"/>
  <c r="M624" i="18"/>
  <c r="L624" i="18"/>
  <c r="K624" i="18"/>
  <c r="J624" i="18"/>
  <c r="U623" i="18"/>
  <c r="R623" i="18"/>
  <c r="Q623" i="18"/>
  <c r="P623" i="18"/>
  <c r="O623" i="18"/>
  <c r="N623" i="18"/>
  <c r="M623" i="18"/>
  <c r="L623" i="18"/>
  <c r="K623" i="18"/>
  <c r="J623" i="18"/>
  <c r="U622" i="18"/>
  <c r="R622" i="18"/>
  <c r="Q622" i="18"/>
  <c r="P622" i="18"/>
  <c r="O622" i="18"/>
  <c r="N622" i="18"/>
  <c r="M622" i="18"/>
  <c r="L622" i="18"/>
  <c r="K622" i="18"/>
  <c r="J622" i="18"/>
  <c r="U621" i="18"/>
  <c r="R621" i="18"/>
  <c r="Q621" i="18"/>
  <c r="P621" i="18"/>
  <c r="O621" i="18"/>
  <c r="N621" i="18"/>
  <c r="M621" i="18"/>
  <c r="L621" i="18"/>
  <c r="K621" i="18"/>
  <c r="J621" i="18"/>
  <c r="U620" i="18"/>
  <c r="R620" i="18"/>
  <c r="Q620" i="18"/>
  <c r="P620" i="18"/>
  <c r="O620" i="18"/>
  <c r="N620" i="18"/>
  <c r="M620" i="18"/>
  <c r="L620" i="18"/>
  <c r="K620" i="18"/>
  <c r="J620" i="18"/>
  <c r="U619" i="18"/>
  <c r="R619" i="18"/>
  <c r="Q619" i="18"/>
  <c r="P619" i="18"/>
  <c r="O619" i="18"/>
  <c r="N619" i="18"/>
  <c r="M619" i="18"/>
  <c r="L619" i="18"/>
  <c r="K619" i="18"/>
  <c r="J619" i="18"/>
  <c r="U618" i="18"/>
  <c r="R618" i="18"/>
  <c r="Q618" i="18"/>
  <c r="P618" i="18"/>
  <c r="O618" i="18"/>
  <c r="N618" i="18"/>
  <c r="M618" i="18"/>
  <c r="L618" i="18"/>
  <c r="K618" i="18"/>
  <c r="J618" i="18"/>
  <c r="Q617" i="18"/>
  <c r="P617" i="18"/>
  <c r="O617" i="18"/>
  <c r="N617" i="18"/>
  <c r="M617" i="18"/>
  <c r="L617" i="18"/>
  <c r="K617" i="18"/>
  <c r="J617" i="18"/>
  <c r="U616" i="18"/>
  <c r="R616" i="18"/>
  <c r="Q616" i="18"/>
  <c r="P616" i="18"/>
  <c r="O616" i="18"/>
  <c r="N616" i="18"/>
  <c r="M616" i="18"/>
  <c r="L616" i="18"/>
  <c r="K616" i="18"/>
  <c r="J616" i="18"/>
  <c r="U615" i="18"/>
  <c r="R615" i="18"/>
  <c r="Q615" i="18"/>
  <c r="P615" i="18"/>
  <c r="O615" i="18"/>
  <c r="N615" i="18"/>
  <c r="M615" i="18"/>
  <c r="L615" i="18"/>
  <c r="K615" i="18"/>
  <c r="J615" i="18"/>
  <c r="U614" i="18"/>
  <c r="R614" i="18"/>
  <c r="Q614" i="18"/>
  <c r="P614" i="18"/>
  <c r="O614" i="18"/>
  <c r="N614" i="18"/>
  <c r="M614" i="18"/>
  <c r="L614" i="18"/>
  <c r="K614" i="18"/>
  <c r="J614" i="18"/>
  <c r="Q613" i="18"/>
  <c r="P613" i="18"/>
  <c r="N613" i="18"/>
  <c r="M613" i="18"/>
  <c r="L613" i="18"/>
  <c r="K613" i="18"/>
  <c r="J613" i="18"/>
  <c r="R612" i="18"/>
  <c r="Q612" i="18"/>
  <c r="P612" i="18"/>
  <c r="N612" i="18"/>
  <c r="M612" i="18"/>
  <c r="L612" i="18"/>
  <c r="K612" i="18"/>
  <c r="J612" i="18"/>
  <c r="R611" i="18"/>
  <c r="Q611" i="18"/>
  <c r="P611" i="18"/>
  <c r="N611" i="18"/>
  <c r="M611" i="18"/>
  <c r="L611" i="18"/>
  <c r="K611" i="18"/>
  <c r="J611" i="18"/>
  <c r="R610" i="18"/>
  <c r="Q610" i="18"/>
  <c r="P610" i="18"/>
  <c r="N610" i="18"/>
  <c r="M610" i="18"/>
  <c r="L610" i="18"/>
  <c r="K610" i="18"/>
  <c r="J610" i="18"/>
  <c r="R609" i="18"/>
  <c r="Q609" i="18"/>
  <c r="P609" i="18"/>
  <c r="N609" i="18"/>
  <c r="M609" i="18"/>
  <c r="L609" i="18"/>
  <c r="K609" i="18"/>
  <c r="J609" i="18"/>
  <c r="R608" i="18"/>
  <c r="Q608" i="18"/>
  <c r="P608" i="18"/>
  <c r="N608" i="18"/>
  <c r="M608" i="18"/>
  <c r="L608" i="18"/>
  <c r="K608" i="18"/>
  <c r="J608" i="18"/>
  <c r="R607" i="18"/>
  <c r="Q607" i="18"/>
  <c r="P607" i="18"/>
  <c r="N607" i="18"/>
  <c r="M607" i="18"/>
  <c r="L607" i="18"/>
  <c r="K607" i="18"/>
  <c r="J607" i="18"/>
  <c r="R606" i="18"/>
  <c r="Q606" i="18"/>
  <c r="P606" i="18"/>
  <c r="N606" i="18"/>
  <c r="M606" i="18"/>
  <c r="L606" i="18"/>
  <c r="K606" i="18"/>
  <c r="J606" i="18"/>
  <c r="R605" i="18"/>
  <c r="Q605" i="18"/>
  <c r="P605" i="18"/>
  <c r="N605" i="18"/>
  <c r="M605" i="18"/>
  <c r="L605" i="18"/>
  <c r="K605" i="18"/>
  <c r="J605" i="18"/>
  <c r="R604" i="18"/>
  <c r="Q604" i="18"/>
  <c r="P604" i="18"/>
  <c r="N604" i="18"/>
  <c r="M604" i="18"/>
  <c r="L604" i="18"/>
  <c r="K604" i="18"/>
  <c r="J604" i="18"/>
  <c r="R603" i="18"/>
  <c r="Q603" i="18"/>
  <c r="P603" i="18"/>
  <c r="O603" i="18"/>
  <c r="N603" i="18"/>
  <c r="M603" i="18"/>
  <c r="L603" i="18"/>
  <c r="K603" i="18"/>
  <c r="J603" i="18"/>
  <c r="R602" i="18"/>
  <c r="Q602" i="18"/>
  <c r="P602" i="18"/>
  <c r="N602" i="18"/>
  <c r="M602" i="18"/>
  <c r="L602" i="18"/>
  <c r="K602" i="18"/>
  <c r="J602" i="18"/>
  <c r="R601" i="18"/>
  <c r="Q601" i="18"/>
  <c r="P601" i="18"/>
  <c r="N601" i="18"/>
  <c r="M601" i="18"/>
  <c r="L601" i="18"/>
  <c r="K601" i="18"/>
  <c r="J601" i="18"/>
  <c r="R600" i="18"/>
  <c r="Q600" i="18"/>
  <c r="P600" i="18"/>
  <c r="N600" i="18"/>
  <c r="M600" i="18"/>
  <c r="L600" i="18"/>
  <c r="K600" i="18"/>
  <c r="J600" i="18"/>
  <c r="R599" i="18"/>
  <c r="Q599" i="18"/>
  <c r="P599" i="18"/>
  <c r="N599" i="18"/>
  <c r="M599" i="18"/>
  <c r="L599" i="18"/>
  <c r="K599" i="18"/>
  <c r="J599" i="18"/>
  <c r="R598" i="18"/>
  <c r="Q598" i="18"/>
  <c r="P598" i="18"/>
  <c r="N598" i="18"/>
  <c r="M598" i="18"/>
  <c r="L598" i="18"/>
  <c r="K598" i="18"/>
  <c r="J598" i="18"/>
  <c r="R597" i="18"/>
  <c r="Q597" i="18"/>
  <c r="P597" i="18"/>
  <c r="N597" i="18"/>
  <c r="M597" i="18"/>
  <c r="L597" i="18"/>
  <c r="K597" i="18"/>
  <c r="J597" i="18"/>
  <c r="R596" i="18"/>
  <c r="Q596" i="18"/>
  <c r="P596" i="18"/>
  <c r="N596" i="18"/>
  <c r="M596" i="18"/>
  <c r="L596" i="18"/>
  <c r="K596" i="18"/>
  <c r="J596" i="18"/>
  <c r="R595" i="18"/>
  <c r="Q595" i="18"/>
  <c r="P595" i="18"/>
  <c r="N595" i="18"/>
  <c r="M595" i="18"/>
  <c r="L595" i="18"/>
  <c r="K595" i="18"/>
  <c r="J595" i="18"/>
  <c r="R594" i="18"/>
  <c r="Q594" i="18"/>
  <c r="P594" i="18"/>
  <c r="N594" i="18"/>
  <c r="M594" i="18"/>
  <c r="L594" i="18"/>
  <c r="K594" i="18"/>
  <c r="J594" i="18"/>
  <c r="Q593" i="18"/>
  <c r="P593" i="18"/>
  <c r="N593" i="18"/>
  <c r="M593" i="18"/>
  <c r="L593" i="18"/>
  <c r="K593" i="18"/>
  <c r="J593" i="18"/>
  <c r="Q592" i="18"/>
  <c r="P592" i="18"/>
  <c r="N592" i="18"/>
  <c r="M592" i="18"/>
  <c r="L592" i="18"/>
  <c r="K592" i="18"/>
  <c r="J592" i="18"/>
  <c r="Q591" i="18"/>
  <c r="P591" i="18"/>
  <c r="N591" i="18"/>
  <c r="M591" i="18"/>
  <c r="L591" i="18"/>
  <c r="K591" i="18"/>
  <c r="J591" i="18"/>
  <c r="Q590" i="18"/>
  <c r="P590" i="18"/>
  <c r="N590" i="18"/>
  <c r="M590" i="18"/>
  <c r="L590" i="18"/>
  <c r="K590" i="18"/>
  <c r="J590" i="18"/>
  <c r="Q589" i="18"/>
  <c r="P589" i="18"/>
  <c r="N589" i="18"/>
  <c r="M589" i="18"/>
  <c r="L589" i="18"/>
  <c r="K589" i="18"/>
  <c r="J589" i="18"/>
  <c r="Q588" i="18"/>
  <c r="P588" i="18"/>
  <c r="N588" i="18"/>
  <c r="M588" i="18"/>
  <c r="L588" i="18"/>
  <c r="K588" i="18"/>
  <c r="J588" i="18"/>
  <c r="Q587" i="18"/>
  <c r="P587" i="18"/>
  <c r="N587" i="18"/>
  <c r="M587" i="18"/>
  <c r="L587" i="18"/>
  <c r="K587" i="18"/>
  <c r="J587" i="18"/>
  <c r="Q586" i="18"/>
  <c r="P586" i="18"/>
  <c r="N586" i="18"/>
  <c r="M586" i="18"/>
  <c r="L586" i="18"/>
  <c r="K586" i="18"/>
  <c r="J586" i="18"/>
  <c r="Q585" i="18"/>
  <c r="P585" i="18"/>
  <c r="N585" i="18"/>
  <c r="M585" i="18"/>
  <c r="L585" i="18"/>
  <c r="K585" i="18"/>
  <c r="J585" i="18"/>
  <c r="Q584" i="18"/>
  <c r="P584" i="18"/>
  <c r="N584" i="18"/>
  <c r="M584" i="18"/>
  <c r="L584" i="18"/>
  <c r="K584" i="18"/>
  <c r="J584" i="18"/>
  <c r="R583" i="18"/>
  <c r="Q583" i="18"/>
  <c r="P583" i="18"/>
  <c r="N583" i="18"/>
  <c r="M583" i="18"/>
  <c r="L583" i="18"/>
  <c r="K583" i="18"/>
  <c r="J583" i="18"/>
  <c r="R582" i="18"/>
  <c r="Q582" i="18"/>
  <c r="P582" i="18"/>
  <c r="N582" i="18"/>
  <c r="M582" i="18"/>
  <c r="L582" i="18"/>
  <c r="K582" i="18"/>
  <c r="J582" i="18"/>
  <c r="R581" i="18"/>
  <c r="Q581" i="18"/>
  <c r="P581" i="18"/>
  <c r="N581" i="18"/>
  <c r="M581" i="18"/>
  <c r="L581" i="18"/>
  <c r="K581" i="18"/>
  <c r="J581" i="18"/>
  <c r="Q580" i="18"/>
  <c r="P580" i="18"/>
  <c r="N580" i="18"/>
  <c r="M580" i="18"/>
  <c r="L580" i="18"/>
  <c r="K580" i="18"/>
  <c r="J580" i="18"/>
  <c r="R579" i="18"/>
  <c r="Q579" i="18"/>
  <c r="P579" i="18"/>
  <c r="N579" i="18"/>
  <c r="M579" i="18"/>
  <c r="L579" i="18"/>
  <c r="K579" i="18"/>
  <c r="J579" i="18"/>
  <c r="U578" i="18"/>
  <c r="R578" i="18"/>
  <c r="Q578" i="18"/>
  <c r="P578" i="18"/>
  <c r="O578" i="18"/>
  <c r="N578" i="18"/>
  <c r="M578" i="18"/>
  <c r="L578" i="18"/>
  <c r="K578" i="18"/>
  <c r="J578" i="18"/>
  <c r="Q577" i="18"/>
  <c r="P577" i="18"/>
  <c r="N577" i="18"/>
  <c r="M577" i="18"/>
  <c r="L577" i="18"/>
  <c r="K577" i="18"/>
  <c r="J577" i="18"/>
  <c r="R576" i="18"/>
  <c r="Q576" i="18"/>
  <c r="P576" i="18"/>
  <c r="N576" i="18"/>
  <c r="M576" i="18"/>
  <c r="L576" i="18"/>
  <c r="K576" i="18"/>
  <c r="J576" i="18"/>
  <c r="R575" i="18"/>
  <c r="Q575" i="18"/>
  <c r="P575" i="18"/>
  <c r="N575" i="18"/>
  <c r="M575" i="18"/>
  <c r="L575" i="18"/>
  <c r="K575" i="18"/>
  <c r="J575" i="18"/>
  <c r="Q574" i="18"/>
  <c r="P574" i="18"/>
  <c r="N574" i="18"/>
  <c r="M574" i="18"/>
  <c r="L574" i="18"/>
  <c r="K574" i="18"/>
  <c r="J574" i="18"/>
  <c r="R573" i="18"/>
  <c r="Q573" i="18"/>
  <c r="P573" i="18"/>
  <c r="N573" i="18"/>
  <c r="M573" i="18"/>
  <c r="L573" i="18"/>
  <c r="K573" i="18"/>
  <c r="J573" i="18"/>
  <c r="R572" i="18"/>
  <c r="Q572" i="18"/>
  <c r="P572" i="18"/>
  <c r="N572" i="18"/>
  <c r="M572" i="18"/>
  <c r="L572" i="18"/>
  <c r="K572" i="18"/>
  <c r="J572" i="18"/>
  <c r="Q571" i="18"/>
  <c r="P571" i="18"/>
  <c r="N571" i="18"/>
  <c r="M571" i="18"/>
  <c r="L571" i="18"/>
  <c r="K571" i="18"/>
  <c r="J571" i="18"/>
  <c r="R570" i="18"/>
  <c r="Q570" i="18"/>
  <c r="P570" i="18"/>
  <c r="N570" i="18"/>
  <c r="M570" i="18"/>
  <c r="L570" i="18"/>
  <c r="K570" i="18"/>
  <c r="J570" i="18"/>
  <c r="Q569" i="18"/>
  <c r="P569" i="18"/>
  <c r="N569" i="18"/>
  <c r="M569" i="18"/>
  <c r="L569" i="18"/>
  <c r="K569" i="18"/>
  <c r="J569" i="18"/>
  <c r="Q568" i="18"/>
  <c r="P568" i="18"/>
  <c r="N568" i="18"/>
  <c r="M568" i="18"/>
  <c r="L568" i="18"/>
  <c r="K568" i="18"/>
  <c r="J568" i="18"/>
  <c r="Q567" i="18"/>
  <c r="P567" i="18"/>
  <c r="N567" i="18"/>
  <c r="M567" i="18"/>
  <c r="L567" i="18"/>
  <c r="K567" i="18"/>
  <c r="J567" i="18"/>
  <c r="U566" i="18"/>
  <c r="R566" i="18"/>
  <c r="Q566" i="18"/>
  <c r="P566" i="18"/>
  <c r="O566" i="18"/>
  <c r="N566" i="18"/>
  <c r="M566" i="18"/>
  <c r="L566" i="18"/>
  <c r="K566" i="18"/>
  <c r="J566" i="18"/>
  <c r="R565" i="18"/>
  <c r="Q565" i="18"/>
  <c r="P565" i="18"/>
  <c r="N565" i="18"/>
  <c r="M565" i="18"/>
  <c r="L565" i="18"/>
  <c r="K565" i="18"/>
  <c r="J565" i="18"/>
  <c r="Q564" i="18"/>
  <c r="P564" i="18"/>
  <c r="N564" i="18"/>
  <c r="M564" i="18"/>
  <c r="L564" i="18"/>
  <c r="K564" i="18"/>
  <c r="J564" i="18"/>
  <c r="Q563" i="18"/>
  <c r="P563" i="18"/>
  <c r="N563" i="18"/>
  <c r="M563" i="18"/>
  <c r="L563" i="18"/>
  <c r="K563" i="18"/>
  <c r="J563" i="18"/>
  <c r="R562" i="18"/>
  <c r="Q562" i="18"/>
  <c r="P562" i="18"/>
  <c r="N562" i="18"/>
  <c r="M562" i="18"/>
  <c r="L562" i="18"/>
  <c r="K562" i="18"/>
  <c r="J562" i="18"/>
  <c r="U561" i="18"/>
  <c r="R561" i="18"/>
  <c r="Q561" i="18"/>
  <c r="P561" i="18"/>
  <c r="O561" i="18"/>
  <c r="N561" i="18"/>
  <c r="M561" i="18"/>
  <c r="L561" i="18"/>
  <c r="K561" i="18"/>
  <c r="J561" i="18"/>
  <c r="U560" i="18"/>
  <c r="R560" i="18"/>
  <c r="Q560" i="18"/>
  <c r="P560" i="18"/>
  <c r="O560" i="18"/>
  <c r="N560" i="18"/>
  <c r="M560" i="18"/>
  <c r="L560" i="18"/>
  <c r="K560" i="18"/>
  <c r="J560" i="18"/>
  <c r="R559" i="18"/>
  <c r="Q559" i="18"/>
  <c r="P559" i="18"/>
  <c r="N559" i="18"/>
  <c r="M559" i="18"/>
  <c r="L559" i="18"/>
  <c r="K559" i="18"/>
  <c r="J559" i="18"/>
  <c r="U558" i="18"/>
  <c r="R558" i="18"/>
  <c r="Q558" i="18"/>
  <c r="P558" i="18"/>
  <c r="O558" i="18"/>
  <c r="N558" i="18"/>
  <c r="M558" i="18"/>
  <c r="L558" i="18"/>
  <c r="K558" i="18"/>
  <c r="J558" i="18"/>
  <c r="Q557" i="18"/>
  <c r="P557" i="18"/>
  <c r="O557" i="18"/>
  <c r="N557" i="18"/>
  <c r="M557" i="18"/>
  <c r="L557" i="18"/>
  <c r="K557" i="18"/>
  <c r="J557" i="18"/>
  <c r="R556" i="18"/>
  <c r="Q556" i="18"/>
  <c r="P556" i="18"/>
  <c r="N556" i="18"/>
  <c r="M556" i="18"/>
  <c r="L556" i="18"/>
  <c r="K556" i="18"/>
  <c r="J556" i="18"/>
  <c r="Q555" i="18"/>
  <c r="P555" i="18"/>
  <c r="O555" i="18"/>
  <c r="N555" i="18"/>
  <c r="M555" i="18"/>
  <c r="L555" i="18"/>
  <c r="K555" i="18"/>
  <c r="J555" i="18"/>
  <c r="R554" i="18"/>
  <c r="Q554" i="18"/>
  <c r="P554" i="18"/>
  <c r="N554" i="18"/>
  <c r="M554" i="18"/>
  <c r="L554" i="18"/>
  <c r="K554" i="18"/>
  <c r="J554" i="18"/>
  <c r="Q553" i="18"/>
  <c r="P553" i="18"/>
  <c r="N553" i="18"/>
  <c r="M553" i="18"/>
  <c r="L553" i="18"/>
  <c r="K553" i="18"/>
  <c r="J553" i="18"/>
  <c r="Q552" i="18"/>
  <c r="P552" i="18"/>
  <c r="N552" i="18"/>
  <c r="M552" i="18"/>
  <c r="L552" i="18"/>
  <c r="K552" i="18"/>
  <c r="J552" i="18"/>
  <c r="Q551" i="18"/>
  <c r="P551" i="18"/>
  <c r="N551" i="18"/>
  <c r="M551" i="18"/>
  <c r="L551" i="18"/>
  <c r="K551" i="18"/>
  <c r="J551" i="18"/>
  <c r="Q550" i="18"/>
  <c r="P550" i="18"/>
  <c r="N550" i="18"/>
  <c r="M550" i="18"/>
  <c r="L550" i="18"/>
  <c r="K550" i="18"/>
  <c r="J550" i="18"/>
  <c r="U549" i="18"/>
  <c r="R549" i="18"/>
  <c r="Q549" i="18"/>
  <c r="P549" i="18"/>
  <c r="O549" i="18"/>
  <c r="N549" i="18"/>
  <c r="M549" i="18"/>
  <c r="L549" i="18"/>
  <c r="K549" i="18"/>
  <c r="J549" i="18"/>
  <c r="U548" i="18"/>
  <c r="R548" i="18"/>
  <c r="Q548" i="18"/>
  <c r="P548" i="18"/>
  <c r="O548" i="18"/>
  <c r="N548" i="18"/>
  <c r="M548" i="18"/>
  <c r="L548" i="18"/>
  <c r="K548" i="18"/>
  <c r="J548" i="18"/>
  <c r="U547" i="18"/>
  <c r="R547" i="18"/>
  <c r="Q547" i="18"/>
  <c r="P547" i="18"/>
  <c r="O547" i="18"/>
  <c r="N547" i="18"/>
  <c r="M547" i="18"/>
  <c r="L547" i="18"/>
  <c r="K547" i="18"/>
  <c r="J547" i="18"/>
  <c r="U546" i="18"/>
  <c r="R546" i="18"/>
  <c r="Q546" i="18"/>
  <c r="P546" i="18"/>
  <c r="O546" i="18"/>
  <c r="N546" i="18"/>
  <c r="M546" i="18"/>
  <c r="L546" i="18"/>
  <c r="K546" i="18"/>
  <c r="J546" i="18"/>
  <c r="U545" i="18"/>
  <c r="R545" i="18"/>
  <c r="Q545" i="18"/>
  <c r="P545" i="18"/>
  <c r="O545" i="18"/>
  <c r="N545" i="18"/>
  <c r="M545" i="18"/>
  <c r="L545" i="18"/>
  <c r="K545" i="18"/>
  <c r="J545" i="18"/>
  <c r="U544" i="18"/>
  <c r="R544" i="18"/>
  <c r="Q544" i="18"/>
  <c r="P544" i="18"/>
  <c r="O544" i="18"/>
  <c r="N544" i="18"/>
  <c r="M544" i="18"/>
  <c r="L544" i="18"/>
  <c r="K544" i="18"/>
  <c r="J544" i="18"/>
  <c r="Q543" i="18"/>
  <c r="P543" i="18"/>
  <c r="N543" i="18"/>
  <c r="M543" i="18"/>
  <c r="L543" i="18"/>
  <c r="K543" i="18"/>
  <c r="J543" i="18"/>
  <c r="Q542" i="18"/>
  <c r="P542" i="18"/>
  <c r="N542" i="18"/>
  <c r="M542" i="18"/>
  <c r="L542" i="18"/>
  <c r="K542" i="18"/>
  <c r="J542" i="18"/>
  <c r="Q541" i="18"/>
  <c r="P541" i="18"/>
  <c r="N541" i="18"/>
  <c r="M541" i="18"/>
  <c r="L541" i="18"/>
  <c r="K541" i="18"/>
  <c r="J541" i="18"/>
  <c r="Q540" i="18"/>
  <c r="P540" i="18"/>
  <c r="N540" i="18"/>
  <c r="M540" i="18"/>
  <c r="L540" i="18"/>
  <c r="K540" i="18"/>
  <c r="J540" i="18"/>
  <c r="U539" i="18"/>
  <c r="R539" i="18"/>
  <c r="Q539" i="18"/>
  <c r="P539" i="18"/>
  <c r="O539" i="18"/>
  <c r="N539" i="18"/>
  <c r="M539" i="18"/>
  <c r="L539" i="18"/>
  <c r="K539" i="18"/>
  <c r="J539" i="18"/>
  <c r="Q538" i="18"/>
  <c r="P538" i="18"/>
  <c r="N538" i="18"/>
  <c r="M538" i="18"/>
  <c r="L538" i="18"/>
  <c r="K538" i="18"/>
  <c r="J538" i="18"/>
  <c r="R537" i="18"/>
  <c r="Q537" i="18"/>
  <c r="P537" i="18"/>
  <c r="N537" i="18"/>
  <c r="M537" i="18"/>
  <c r="L537" i="18"/>
  <c r="K537" i="18"/>
  <c r="J537" i="18"/>
  <c r="R536" i="18"/>
  <c r="Q536" i="18"/>
  <c r="P536" i="18"/>
  <c r="N536" i="18"/>
  <c r="M536" i="18"/>
  <c r="L536" i="18"/>
  <c r="K536" i="18"/>
  <c r="J536" i="18"/>
  <c r="U535" i="18"/>
  <c r="R535" i="18"/>
  <c r="Q535" i="18"/>
  <c r="P535" i="18"/>
  <c r="O535" i="18"/>
  <c r="N535" i="18"/>
  <c r="M535" i="18"/>
  <c r="L535" i="18"/>
  <c r="K535" i="18"/>
  <c r="J535" i="18"/>
  <c r="Q534" i="18"/>
  <c r="P534" i="18"/>
  <c r="O534" i="18"/>
  <c r="N534" i="18"/>
  <c r="M534" i="18"/>
  <c r="L534" i="18"/>
  <c r="K534" i="18"/>
  <c r="J534" i="18"/>
  <c r="R533" i="18"/>
  <c r="Q533" i="18"/>
  <c r="P533" i="18"/>
  <c r="N533" i="18"/>
  <c r="M533" i="18"/>
  <c r="L533" i="18"/>
  <c r="K533" i="18"/>
  <c r="J533" i="18"/>
  <c r="R532" i="18"/>
  <c r="Q532" i="18"/>
  <c r="P532" i="18"/>
  <c r="N532" i="18"/>
  <c r="M532" i="18"/>
  <c r="L532" i="18"/>
  <c r="K532" i="18"/>
  <c r="J532" i="18"/>
  <c r="Q531" i="18"/>
  <c r="P531" i="18"/>
  <c r="N531" i="18"/>
  <c r="M531" i="18"/>
  <c r="L531" i="18"/>
  <c r="K531" i="18"/>
  <c r="J531" i="18"/>
  <c r="Q530" i="18"/>
  <c r="P530" i="18"/>
  <c r="N530" i="18"/>
  <c r="M530" i="18"/>
  <c r="L530" i="18"/>
  <c r="K530" i="18"/>
  <c r="J530" i="18"/>
  <c r="R529" i="18"/>
  <c r="Q529" i="18"/>
  <c r="P529" i="18"/>
  <c r="N529" i="18"/>
  <c r="M529" i="18"/>
  <c r="L529" i="18"/>
  <c r="K529" i="18"/>
  <c r="J529" i="18"/>
  <c r="R528" i="18"/>
  <c r="Q528" i="18"/>
  <c r="P528" i="18"/>
  <c r="N528" i="18"/>
  <c r="M528" i="18"/>
  <c r="L528" i="18"/>
  <c r="K528" i="18"/>
  <c r="J528" i="18"/>
  <c r="R527" i="18"/>
  <c r="Q527" i="18"/>
  <c r="P527" i="18"/>
  <c r="N527" i="18"/>
  <c r="M527" i="18"/>
  <c r="L527" i="18"/>
  <c r="K527" i="18"/>
  <c r="J527" i="18"/>
  <c r="Q526" i="18"/>
  <c r="P526" i="18"/>
  <c r="N526" i="18"/>
  <c r="M526" i="18"/>
  <c r="L526" i="18"/>
  <c r="K526" i="18"/>
  <c r="J526" i="18"/>
  <c r="R525" i="18"/>
  <c r="Q525" i="18"/>
  <c r="P525" i="18"/>
  <c r="N525" i="18"/>
  <c r="M525" i="18"/>
  <c r="L525" i="18"/>
  <c r="K525" i="18"/>
  <c r="J525" i="18"/>
  <c r="U524" i="18"/>
  <c r="R524" i="18"/>
  <c r="Q524" i="18"/>
  <c r="P524" i="18"/>
  <c r="O524" i="18"/>
  <c r="N524" i="18"/>
  <c r="M524" i="18"/>
  <c r="L524" i="18"/>
  <c r="K524" i="18"/>
  <c r="J524" i="18"/>
  <c r="U523" i="18"/>
  <c r="R523" i="18"/>
  <c r="Q523" i="18"/>
  <c r="P523" i="18"/>
  <c r="O523" i="18"/>
  <c r="N523" i="18"/>
  <c r="M523" i="18"/>
  <c r="L523" i="18"/>
  <c r="K523" i="18"/>
  <c r="J523" i="18"/>
  <c r="R522" i="18"/>
  <c r="Q522" i="18"/>
  <c r="P522" i="18"/>
  <c r="N522" i="18"/>
  <c r="M522" i="18"/>
  <c r="L522" i="18"/>
  <c r="K522" i="18"/>
  <c r="J522" i="18"/>
  <c r="R521" i="18"/>
  <c r="Q521" i="18"/>
  <c r="P521" i="18"/>
  <c r="N521" i="18"/>
  <c r="M521" i="18"/>
  <c r="L521" i="18"/>
  <c r="K521" i="18"/>
  <c r="J521" i="18"/>
  <c r="R520" i="18"/>
  <c r="Q520" i="18"/>
  <c r="P520" i="18"/>
  <c r="N520" i="18"/>
  <c r="M520" i="18"/>
  <c r="L520" i="18"/>
  <c r="K520" i="18"/>
  <c r="J520" i="18"/>
  <c r="Q519" i="18"/>
  <c r="P519" i="18"/>
  <c r="N519" i="18"/>
  <c r="M519" i="18"/>
  <c r="L519" i="18"/>
  <c r="K519" i="18"/>
  <c r="J519" i="18"/>
  <c r="Q518" i="18"/>
  <c r="P518" i="18"/>
  <c r="N518" i="18"/>
  <c r="M518" i="18"/>
  <c r="L518" i="18"/>
  <c r="K518" i="18"/>
  <c r="J518" i="18"/>
  <c r="U517" i="18"/>
  <c r="R517" i="18"/>
  <c r="Q517" i="18"/>
  <c r="P517" i="18"/>
  <c r="O517" i="18"/>
  <c r="N517" i="18"/>
  <c r="M517" i="18"/>
  <c r="L517" i="18"/>
  <c r="K517" i="18"/>
  <c r="J517" i="18"/>
  <c r="U516" i="18"/>
  <c r="R516" i="18"/>
  <c r="Q516" i="18"/>
  <c r="P516" i="18"/>
  <c r="O516" i="18"/>
  <c r="N516" i="18"/>
  <c r="M516" i="18"/>
  <c r="L516" i="18"/>
  <c r="K516" i="18"/>
  <c r="J516" i="18"/>
  <c r="U515" i="18"/>
  <c r="R515" i="18"/>
  <c r="Q515" i="18"/>
  <c r="P515" i="18"/>
  <c r="O515" i="18"/>
  <c r="N515" i="18"/>
  <c r="M515" i="18"/>
  <c r="L515" i="18"/>
  <c r="K515" i="18"/>
  <c r="J515" i="18"/>
  <c r="R514" i="18"/>
  <c r="Q514" i="18"/>
  <c r="P514" i="18"/>
  <c r="N514" i="18"/>
  <c r="M514" i="18"/>
  <c r="L514" i="18"/>
  <c r="K514" i="18"/>
  <c r="J514" i="18"/>
  <c r="R513" i="18"/>
  <c r="Q513" i="18"/>
  <c r="P513" i="18"/>
  <c r="N513" i="18"/>
  <c r="M513" i="18"/>
  <c r="L513" i="18"/>
  <c r="K513" i="18"/>
  <c r="J513" i="18"/>
  <c r="R512" i="18"/>
  <c r="Q512" i="18"/>
  <c r="P512" i="18"/>
  <c r="N512" i="18"/>
  <c r="M512" i="18"/>
  <c r="L512" i="18"/>
  <c r="K512" i="18"/>
  <c r="J512" i="18"/>
  <c r="R511" i="18"/>
  <c r="Q511" i="18"/>
  <c r="P511" i="18"/>
  <c r="N511" i="18"/>
  <c r="M511" i="18"/>
  <c r="L511" i="18"/>
  <c r="K511" i="18"/>
  <c r="J511" i="18"/>
  <c r="R510" i="18"/>
  <c r="Q510" i="18"/>
  <c r="P510" i="18"/>
  <c r="N510" i="18"/>
  <c r="M510" i="18"/>
  <c r="L510" i="18"/>
  <c r="K510" i="18"/>
  <c r="J510" i="18"/>
  <c r="R509" i="18"/>
  <c r="Q509" i="18"/>
  <c r="P509" i="18"/>
  <c r="N509" i="18"/>
  <c r="M509" i="18"/>
  <c r="L509" i="18"/>
  <c r="K509" i="18"/>
  <c r="J509" i="18"/>
  <c r="R508" i="18"/>
  <c r="Q508" i="18"/>
  <c r="P508" i="18"/>
  <c r="N508" i="18"/>
  <c r="M508" i="18"/>
  <c r="L508" i="18"/>
  <c r="K508" i="18"/>
  <c r="J508" i="18"/>
  <c r="U507" i="18"/>
  <c r="R507" i="18"/>
  <c r="Q507" i="18"/>
  <c r="P507" i="18"/>
  <c r="O507" i="18"/>
  <c r="N507" i="18"/>
  <c r="M507" i="18"/>
  <c r="L507" i="18"/>
  <c r="K507" i="18"/>
  <c r="J507" i="18"/>
  <c r="Q506" i="18"/>
  <c r="P506" i="18"/>
  <c r="N506" i="18"/>
  <c r="M506" i="18"/>
  <c r="L506" i="18"/>
  <c r="K506" i="18"/>
  <c r="J506" i="18"/>
  <c r="R505" i="18"/>
  <c r="Q505" i="18"/>
  <c r="P505" i="18"/>
  <c r="N505" i="18"/>
  <c r="M505" i="18"/>
  <c r="L505" i="18"/>
  <c r="K505" i="18"/>
  <c r="J505" i="18"/>
  <c r="R504" i="18"/>
  <c r="Q504" i="18"/>
  <c r="P504" i="18"/>
  <c r="N504" i="18"/>
  <c r="M504" i="18"/>
  <c r="L504" i="18"/>
  <c r="K504" i="18"/>
  <c r="J504" i="18"/>
  <c r="Q503" i="18"/>
  <c r="P503" i="18"/>
  <c r="N503" i="18"/>
  <c r="M503" i="18"/>
  <c r="L503" i="18"/>
  <c r="K503" i="18"/>
  <c r="J503" i="18"/>
  <c r="Q502" i="18"/>
  <c r="P502" i="18"/>
  <c r="N502" i="18"/>
  <c r="M502" i="18"/>
  <c r="L502" i="18"/>
  <c r="K502" i="18"/>
  <c r="J502" i="18"/>
  <c r="Q501" i="18"/>
  <c r="P501" i="18"/>
  <c r="N501" i="18"/>
  <c r="M501" i="18"/>
  <c r="L501" i="18"/>
  <c r="K501" i="18"/>
  <c r="J501" i="18"/>
  <c r="Q500" i="18"/>
  <c r="P500" i="18"/>
  <c r="N500" i="18"/>
  <c r="M500" i="18"/>
  <c r="L500" i="18"/>
  <c r="K500" i="18"/>
  <c r="J500" i="18"/>
  <c r="Q499" i="18"/>
  <c r="P499" i="18"/>
  <c r="N499" i="18"/>
  <c r="M499" i="18"/>
  <c r="L499" i="18"/>
  <c r="K499" i="18"/>
  <c r="J499" i="18"/>
  <c r="Q498" i="18"/>
  <c r="P498" i="18"/>
  <c r="N498" i="18"/>
  <c r="M498" i="18"/>
  <c r="L498" i="18"/>
  <c r="K498" i="18"/>
  <c r="J498" i="18"/>
  <c r="Q497" i="18"/>
  <c r="P497" i="18"/>
  <c r="N497" i="18"/>
  <c r="M497" i="18"/>
  <c r="L497" i="18"/>
  <c r="K497" i="18"/>
  <c r="J497" i="18"/>
  <c r="Q496" i="18"/>
  <c r="P496" i="18"/>
  <c r="N496" i="18"/>
  <c r="M496" i="18"/>
  <c r="L496" i="18"/>
  <c r="K496" i="18"/>
  <c r="J496" i="18"/>
  <c r="Q495" i="18"/>
  <c r="P495" i="18"/>
  <c r="N495" i="18"/>
  <c r="M495" i="18"/>
  <c r="L495" i="18"/>
  <c r="K495" i="18"/>
  <c r="J495" i="18"/>
  <c r="Q494" i="18"/>
  <c r="P494" i="18"/>
  <c r="N494" i="18"/>
  <c r="M494" i="18"/>
  <c r="L494" i="18"/>
  <c r="K494" i="18"/>
  <c r="J494" i="18"/>
  <c r="Q493" i="18"/>
  <c r="P493" i="18"/>
  <c r="N493" i="18"/>
  <c r="M493" i="18"/>
  <c r="L493" i="18"/>
  <c r="K493" i="18"/>
  <c r="J493" i="18"/>
  <c r="Q492" i="18"/>
  <c r="P492" i="18"/>
  <c r="N492" i="18"/>
  <c r="M492" i="18"/>
  <c r="L492" i="18"/>
  <c r="K492" i="18"/>
  <c r="J492" i="18"/>
  <c r="Q491" i="18"/>
  <c r="P491" i="18"/>
  <c r="N491" i="18"/>
  <c r="M491" i="18"/>
  <c r="L491" i="18"/>
  <c r="K491" i="18"/>
  <c r="J491" i="18"/>
  <c r="Q490" i="18"/>
  <c r="P490" i="18"/>
  <c r="N490" i="18"/>
  <c r="M490" i="18"/>
  <c r="L490" i="18"/>
  <c r="K490" i="18"/>
  <c r="J490" i="18"/>
  <c r="Q489" i="18"/>
  <c r="P489" i="18"/>
  <c r="N489" i="18"/>
  <c r="M489" i="18"/>
  <c r="L489" i="18"/>
  <c r="K489" i="18"/>
  <c r="J489" i="18"/>
  <c r="R488" i="18"/>
  <c r="Q488" i="18"/>
  <c r="P488" i="18"/>
  <c r="N488" i="18"/>
  <c r="M488" i="18"/>
  <c r="L488" i="18"/>
  <c r="K488" i="18"/>
  <c r="J488" i="18"/>
  <c r="Q487" i="18"/>
  <c r="P487" i="18"/>
  <c r="N487" i="18"/>
  <c r="M487" i="18"/>
  <c r="L487" i="18"/>
  <c r="K487" i="18"/>
  <c r="J487" i="18"/>
  <c r="Q486" i="18"/>
  <c r="P486" i="18"/>
  <c r="N486" i="18"/>
  <c r="M486" i="18"/>
  <c r="L486" i="18"/>
  <c r="K486" i="18"/>
  <c r="J486" i="18"/>
  <c r="Q485" i="18"/>
  <c r="P485" i="18"/>
  <c r="N485" i="18"/>
  <c r="M485" i="18"/>
  <c r="L485" i="18"/>
  <c r="K485" i="18"/>
  <c r="J485" i="18"/>
  <c r="Q484" i="18"/>
  <c r="P484" i="18"/>
  <c r="N484" i="18"/>
  <c r="M484" i="18"/>
  <c r="L484" i="18"/>
  <c r="K484" i="18"/>
  <c r="J484" i="18"/>
  <c r="Q483" i="18"/>
  <c r="P483" i="18"/>
  <c r="N483" i="18"/>
  <c r="M483" i="18"/>
  <c r="L483" i="18"/>
  <c r="K483" i="18"/>
  <c r="J483" i="18"/>
  <c r="R482" i="18"/>
  <c r="Q482" i="18"/>
  <c r="P482" i="18"/>
  <c r="N482" i="18"/>
  <c r="M482" i="18"/>
  <c r="L482" i="18"/>
  <c r="K482" i="18"/>
  <c r="J482" i="18"/>
  <c r="Q481" i="18"/>
  <c r="P481" i="18"/>
  <c r="O481" i="18"/>
  <c r="N481" i="18"/>
  <c r="M481" i="18"/>
  <c r="L481" i="18"/>
  <c r="K481" i="18"/>
  <c r="J481" i="18"/>
  <c r="R480" i="18"/>
  <c r="Q480" i="18"/>
  <c r="P480" i="18"/>
  <c r="N480" i="18"/>
  <c r="M480" i="18"/>
  <c r="L480" i="18"/>
  <c r="K480" i="18"/>
  <c r="J480" i="18"/>
  <c r="R479" i="18"/>
  <c r="Q479" i="18"/>
  <c r="P479" i="18"/>
  <c r="N479" i="18"/>
  <c r="M479" i="18"/>
  <c r="L479" i="18"/>
  <c r="K479" i="18"/>
  <c r="J479" i="18"/>
  <c r="Q478" i="18"/>
  <c r="P478" i="18"/>
  <c r="N478" i="18"/>
  <c r="M478" i="18"/>
  <c r="L478" i="18"/>
  <c r="K478" i="18"/>
  <c r="J478" i="18"/>
  <c r="Q477" i="18"/>
  <c r="P477" i="18"/>
  <c r="N477" i="18"/>
  <c r="M477" i="18"/>
  <c r="L477" i="18"/>
  <c r="K477" i="18"/>
  <c r="J477" i="18"/>
  <c r="Q476" i="18"/>
  <c r="P476" i="18"/>
  <c r="O476" i="18"/>
  <c r="N476" i="18"/>
  <c r="M476" i="18"/>
  <c r="L476" i="18"/>
  <c r="K476" i="18"/>
  <c r="J476" i="18"/>
  <c r="R475" i="18"/>
  <c r="Q475" i="18"/>
  <c r="P475" i="18"/>
  <c r="N475" i="18"/>
  <c r="M475" i="18"/>
  <c r="L475" i="18"/>
  <c r="K475" i="18"/>
  <c r="J475" i="18"/>
  <c r="R474" i="18"/>
  <c r="Q474" i="18"/>
  <c r="P474" i="18"/>
  <c r="N474" i="18"/>
  <c r="M474" i="18"/>
  <c r="L474" i="18"/>
  <c r="K474" i="18"/>
  <c r="J474" i="18"/>
  <c r="Q473" i="18"/>
  <c r="P473" i="18"/>
  <c r="N473" i="18"/>
  <c r="M473" i="18"/>
  <c r="L473" i="18"/>
  <c r="K473" i="18"/>
  <c r="J473" i="18"/>
  <c r="Q472" i="18"/>
  <c r="P472" i="18"/>
  <c r="N472" i="18"/>
  <c r="M472" i="18"/>
  <c r="L472" i="18"/>
  <c r="K472" i="18"/>
  <c r="J472" i="18"/>
  <c r="U471" i="18"/>
  <c r="R471" i="18"/>
  <c r="Q471" i="18"/>
  <c r="P471" i="18"/>
  <c r="O471" i="18"/>
  <c r="N471" i="18"/>
  <c r="M471" i="18"/>
  <c r="L471" i="18"/>
  <c r="K471" i="18"/>
  <c r="J471" i="18"/>
  <c r="Q470" i="18"/>
  <c r="P470" i="18"/>
  <c r="N470" i="18"/>
  <c r="M470" i="18"/>
  <c r="L470" i="18"/>
  <c r="K470" i="18"/>
  <c r="J470" i="18"/>
  <c r="Q469" i="18"/>
  <c r="P469" i="18"/>
  <c r="N469" i="18"/>
  <c r="M469" i="18"/>
  <c r="L469" i="18"/>
  <c r="K469" i="18"/>
  <c r="J469" i="18"/>
  <c r="U468" i="18"/>
  <c r="R468" i="18"/>
  <c r="Q468" i="18"/>
  <c r="P468" i="18"/>
  <c r="O468" i="18"/>
  <c r="N468" i="18"/>
  <c r="M468" i="18"/>
  <c r="L468" i="18"/>
  <c r="K468" i="18"/>
  <c r="J468" i="18"/>
  <c r="Q467" i="18"/>
  <c r="P467" i="18"/>
  <c r="N467" i="18"/>
  <c r="M467" i="18"/>
  <c r="L467" i="18"/>
  <c r="K467" i="18"/>
  <c r="J467" i="18"/>
  <c r="U466" i="18"/>
  <c r="R466" i="18"/>
  <c r="Q466" i="18"/>
  <c r="P466" i="18"/>
  <c r="O466" i="18"/>
  <c r="N466" i="18"/>
  <c r="M466" i="18"/>
  <c r="L466" i="18"/>
  <c r="K466" i="18"/>
  <c r="J466" i="18"/>
  <c r="R465" i="18"/>
  <c r="Q465" i="18"/>
  <c r="P465" i="18"/>
  <c r="N465" i="18"/>
  <c r="M465" i="18"/>
  <c r="L465" i="18"/>
  <c r="K465" i="18"/>
  <c r="J465" i="18"/>
  <c r="Q464" i="18"/>
  <c r="P464" i="18"/>
  <c r="N464" i="18"/>
  <c r="M464" i="18"/>
  <c r="L464" i="18"/>
  <c r="K464" i="18"/>
  <c r="J464" i="18"/>
  <c r="U463" i="18"/>
  <c r="R463" i="18"/>
  <c r="Q463" i="18"/>
  <c r="P463" i="18"/>
  <c r="O463" i="18"/>
  <c r="N463" i="18"/>
  <c r="M463" i="18"/>
  <c r="L463" i="18"/>
  <c r="K463" i="18"/>
  <c r="J463" i="18"/>
  <c r="Q462" i="18"/>
  <c r="P462" i="18"/>
  <c r="N462" i="18"/>
  <c r="M462" i="18"/>
  <c r="L462" i="18"/>
  <c r="K462" i="18"/>
  <c r="J462" i="18"/>
  <c r="Q461" i="18"/>
  <c r="P461" i="18"/>
  <c r="N461" i="18"/>
  <c r="M461" i="18"/>
  <c r="L461" i="18"/>
  <c r="K461" i="18"/>
  <c r="J461" i="18"/>
  <c r="Q460" i="18"/>
  <c r="P460" i="18"/>
  <c r="N460" i="18"/>
  <c r="M460" i="18"/>
  <c r="L460" i="18"/>
  <c r="K460" i="18"/>
  <c r="J460" i="18"/>
  <c r="Q459" i="18"/>
  <c r="P459" i="18"/>
  <c r="N459" i="18"/>
  <c r="M459" i="18"/>
  <c r="L459" i="18"/>
  <c r="K459" i="18"/>
  <c r="J459" i="18"/>
  <c r="Q458" i="18"/>
  <c r="P458" i="18"/>
  <c r="O458" i="18"/>
  <c r="N458" i="18"/>
  <c r="M458" i="18"/>
  <c r="L458" i="18"/>
  <c r="K458" i="18"/>
  <c r="J458" i="18"/>
  <c r="Q457" i="18"/>
  <c r="P457" i="18"/>
  <c r="O457" i="18"/>
  <c r="N457" i="18"/>
  <c r="M457" i="18"/>
  <c r="L457" i="18"/>
  <c r="K457" i="18"/>
  <c r="J457" i="18"/>
  <c r="Q456" i="18"/>
  <c r="P456" i="18"/>
  <c r="N456" i="18"/>
  <c r="M456" i="18"/>
  <c r="L456" i="18"/>
  <c r="K456" i="18"/>
  <c r="J456" i="18"/>
  <c r="Q455" i="18"/>
  <c r="P455" i="18"/>
  <c r="N455" i="18"/>
  <c r="M455" i="18"/>
  <c r="L455" i="18"/>
  <c r="K455" i="18"/>
  <c r="J455" i="18"/>
  <c r="Q454" i="18"/>
  <c r="P454" i="18"/>
  <c r="N454" i="18"/>
  <c r="M454" i="18"/>
  <c r="L454" i="18"/>
  <c r="K454" i="18"/>
  <c r="J454" i="18"/>
  <c r="Q453" i="18"/>
  <c r="P453" i="18"/>
  <c r="N453" i="18"/>
  <c r="M453" i="18"/>
  <c r="L453" i="18"/>
  <c r="K453" i="18"/>
  <c r="J453" i="18"/>
  <c r="Q452" i="18"/>
  <c r="P452" i="18"/>
  <c r="N452" i="18"/>
  <c r="M452" i="18"/>
  <c r="L452" i="18"/>
  <c r="K452" i="18"/>
  <c r="J452" i="18"/>
  <c r="Q451" i="18"/>
  <c r="P451" i="18"/>
  <c r="N451" i="18"/>
  <c r="M451" i="18"/>
  <c r="L451" i="18"/>
  <c r="K451" i="18"/>
  <c r="J451" i="18"/>
  <c r="Q450" i="18"/>
  <c r="P450" i="18"/>
  <c r="N450" i="18"/>
  <c r="M450" i="18"/>
  <c r="L450" i="18"/>
  <c r="K450" i="18"/>
  <c r="J450" i="18"/>
  <c r="Q449" i="18"/>
  <c r="P449" i="18"/>
  <c r="N449" i="18"/>
  <c r="M449" i="18"/>
  <c r="L449" i="18"/>
  <c r="K449" i="18"/>
  <c r="J449" i="18"/>
  <c r="Q448" i="18"/>
  <c r="P448" i="18"/>
  <c r="N448" i="18"/>
  <c r="M448" i="18"/>
  <c r="L448" i="18"/>
  <c r="K448" i="18"/>
  <c r="J448" i="18"/>
  <c r="U447" i="18"/>
  <c r="R447" i="18"/>
  <c r="Q447" i="18"/>
  <c r="P447" i="18"/>
  <c r="O447" i="18"/>
  <c r="N447" i="18"/>
  <c r="M447" i="18"/>
  <c r="L447" i="18"/>
  <c r="K447" i="18"/>
  <c r="J447" i="18"/>
  <c r="R446" i="18"/>
  <c r="Q446" i="18"/>
  <c r="P446" i="18"/>
  <c r="N446" i="18"/>
  <c r="M446" i="18"/>
  <c r="L446" i="18"/>
  <c r="K446" i="18"/>
  <c r="J446" i="18"/>
  <c r="Q445" i="18"/>
  <c r="P445" i="18"/>
  <c r="N445" i="18"/>
  <c r="M445" i="18"/>
  <c r="L445" i="18"/>
  <c r="K445" i="18"/>
  <c r="J445" i="18"/>
  <c r="R444" i="18"/>
  <c r="Q444" i="18"/>
  <c r="P444" i="18"/>
  <c r="N444" i="18"/>
  <c r="M444" i="18"/>
  <c r="L444" i="18"/>
  <c r="K444" i="18"/>
  <c r="J444" i="18"/>
  <c r="R443" i="18"/>
  <c r="Q443" i="18"/>
  <c r="P443" i="18"/>
  <c r="N443" i="18"/>
  <c r="M443" i="18"/>
  <c r="L443" i="18"/>
  <c r="K443" i="18"/>
  <c r="J443" i="18"/>
  <c r="U442" i="18"/>
  <c r="R442" i="18"/>
  <c r="Q442" i="18"/>
  <c r="P442" i="18"/>
  <c r="O442" i="18"/>
  <c r="N442" i="18"/>
  <c r="M442" i="18"/>
  <c r="L442" i="18"/>
  <c r="K442" i="18"/>
  <c r="J442" i="18"/>
  <c r="U441" i="18"/>
  <c r="R441" i="18"/>
  <c r="Q441" i="18"/>
  <c r="P441" i="18"/>
  <c r="O441" i="18"/>
  <c r="N441" i="18"/>
  <c r="M441" i="18"/>
  <c r="L441" i="18"/>
  <c r="K441" i="18"/>
  <c r="J441" i="18"/>
  <c r="R440" i="18"/>
  <c r="Q440" i="18"/>
  <c r="P440" i="18"/>
  <c r="N440" i="18"/>
  <c r="M440" i="18"/>
  <c r="L440" i="18"/>
  <c r="K440" i="18"/>
  <c r="J440" i="18"/>
  <c r="Q439" i="18"/>
  <c r="P439" i="18"/>
  <c r="N439" i="18"/>
  <c r="M439" i="18"/>
  <c r="L439" i="18"/>
  <c r="K439" i="18"/>
  <c r="J439" i="18"/>
  <c r="Q438" i="18"/>
  <c r="P438" i="18"/>
  <c r="N438" i="18"/>
  <c r="M438" i="18"/>
  <c r="L438" i="18"/>
  <c r="K438" i="18"/>
  <c r="J438" i="18"/>
  <c r="Q437" i="18"/>
  <c r="P437" i="18"/>
  <c r="N437" i="18"/>
  <c r="M437" i="18"/>
  <c r="L437" i="18"/>
  <c r="K437" i="18"/>
  <c r="J437" i="18"/>
  <c r="Q436" i="18"/>
  <c r="P436" i="18"/>
  <c r="N436" i="18"/>
  <c r="M436" i="18"/>
  <c r="L436" i="18"/>
  <c r="K436" i="18"/>
  <c r="J436" i="18"/>
  <c r="R435" i="18"/>
  <c r="Q435" i="18"/>
  <c r="P435" i="18"/>
  <c r="N435" i="18"/>
  <c r="M435" i="18"/>
  <c r="L435" i="18"/>
  <c r="K435" i="18"/>
  <c r="J435" i="18"/>
  <c r="Q434" i="18"/>
  <c r="P434" i="18"/>
  <c r="N434" i="18"/>
  <c r="M434" i="18"/>
  <c r="L434" i="18"/>
  <c r="K434" i="18"/>
  <c r="J434" i="18"/>
  <c r="R433" i="18"/>
  <c r="Q433" i="18"/>
  <c r="P433" i="18"/>
  <c r="N433" i="18"/>
  <c r="M433" i="18"/>
  <c r="L433" i="18"/>
  <c r="K433" i="18"/>
  <c r="J433" i="18"/>
  <c r="U432" i="18"/>
  <c r="R432" i="18"/>
  <c r="Q432" i="18"/>
  <c r="P432" i="18"/>
  <c r="O432" i="18"/>
  <c r="N432" i="18"/>
  <c r="M432" i="18"/>
  <c r="L432" i="18"/>
  <c r="K432" i="18"/>
  <c r="J432" i="18"/>
  <c r="R431" i="18"/>
  <c r="Q431" i="18"/>
  <c r="P431" i="18"/>
  <c r="N431" i="18"/>
  <c r="M431" i="18"/>
  <c r="L431" i="18"/>
  <c r="K431" i="18"/>
  <c r="J431" i="18"/>
  <c r="U430" i="18"/>
  <c r="R430" i="18"/>
  <c r="Q430" i="18"/>
  <c r="P430" i="18"/>
  <c r="O430" i="18"/>
  <c r="N430" i="18"/>
  <c r="M430" i="18"/>
  <c r="L430" i="18"/>
  <c r="K430" i="18"/>
  <c r="J430" i="18"/>
  <c r="U429" i="18"/>
  <c r="R429" i="18"/>
  <c r="Q429" i="18"/>
  <c r="P429" i="18"/>
  <c r="O429" i="18"/>
  <c r="N429" i="18"/>
  <c r="M429" i="18"/>
  <c r="L429" i="18"/>
  <c r="K429" i="18"/>
  <c r="J429" i="18"/>
  <c r="U428" i="18"/>
  <c r="R428" i="18"/>
  <c r="Q428" i="18"/>
  <c r="P428" i="18"/>
  <c r="O428" i="18"/>
  <c r="N428" i="18"/>
  <c r="M428" i="18"/>
  <c r="L428" i="18"/>
  <c r="K428" i="18"/>
  <c r="J428" i="18"/>
  <c r="R427" i="18"/>
  <c r="Q427" i="18"/>
  <c r="P427" i="18"/>
  <c r="N427" i="18"/>
  <c r="M427" i="18"/>
  <c r="L427" i="18"/>
  <c r="K427" i="18"/>
  <c r="J427" i="18"/>
  <c r="R426" i="18"/>
  <c r="Q426" i="18"/>
  <c r="P426" i="18"/>
  <c r="N426" i="18"/>
  <c r="M426" i="18"/>
  <c r="L426" i="18"/>
  <c r="K426" i="18"/>
  <c r="J426" i="18"/>
  <c r="U425" i="18"/>
  <c r="R425" i="18"/>
  <c r="Q425" i="18"/>
  <c r="P425" i="18"/>
  <c r="O425" i="18"/>
  <c r="N425" i="18"/>
  <c r="M425" i="18"/>
  <c r="L425" i="18"/>
  <c r="K425" i="18"/>
  <c r="J425" i="18"/>
  <c r="U424" i="18"/>
  <c r="R424" i="18"/>
  <c r="Q424" i="18"/>
  <c r="P424" i="18"/>
  <c r="O424" i="18"/>
  <c r="N424" i="18"/>
  <c r="M424" i="18"/>
  <c r="L424" i="18"/>
  <c r="K424" i="18"/>
  <c r="J424" i="18"/>
  <c r="U423" i="18"/>
  <c r="R423" i="18"/>
  <c r="Q423" i="18"/>
  <c r="P423" i="18"/>
  <c r="O423" i="18"/>
  <c r="N423" i="18"/>
  <c r="M423" i="18"/>
  <c r="L423" i="18"/>
  <c r="K423" i="18"/>
  <c r="J423" i="18"/>
  <c r="U422" i="18"/>
  <c r="R422" i="18"/>
  <c r="Q422" i="18"/>
  <c r="P422" i="18"/>
  <c r="O422" i="18"/>
  <c r="N422" i="18"/>
  <c r="M422" i="18"/>
  <c r="L422" i="18"/>
  <c r="K422" i="18"/>
  <c r="J422" i="18"/>
  <c r="R421" i="18"/>
  <c r="Q421" i="18"/>
  <c r="P421" i="18"/>
  <c r="N421" i="18"/>
  <c r="M421" i="18"/>
  <c r="L421" i="18"/>
  <c r="K421" i="18"/>
  <c r="J421" i="18"/>
  <c r="R420" i="18"/>
  <c r="Q420" i="18"/>
  <c r="P420" i="18"/>
  <c r="N420" i="18"/>
  <c r="M420" i="18"/>
  <c r="L420" i="18"/>
  <c r="K420" i="18"/>
  <c r="J420" i="18"/>
  <c r="Q419" i="18"/>
  <c r="P419" i="18"/>
  <c r="N419" i="18"/>
  <c r="M419" i="18"/>
  <c r="L419" i="18"/>
  <c r="K419" i="18"/>
  <c r="J419" i="18"/>
  <c r="Q418" i="18"/>
  <c r="P418" i="18"/>
  <c r="N418" i="18"/>
  <c r="M418" i="18"/>
  <c r="L418" i="18"/>
  <c r="K418" i="18"/>
  <c r="J418" i="18"/>
  <c r="Q417" i="18"/>
  <c r="P417" i="18"/>
  <c r="N417" i="18"/>
  <c r="M417" i="18"/>
  <c r="L417" i="18"/>
  <c r="K417" i="18"/>
  <c r="J417" i="18"/>
  <c r="Q416" i="18"/>
  <c r="P416" i="18"/>
  <c r="N416" i="18"/>
  <c r="M416" i="18"/>
  <c r="L416" i="18"/>
  <c r="K416" i="18"/>
  <c r="J416" i="18"/>
  <c r="R415" i="18"/>
  <c r="Q415" i="18"/>
  <c r="P415" i="18"/>
  <c r="N415" i="18"/>
  <c r="M415" i="18"/>
  <c r="L415" i="18"/>
  <c r="K415" i="18"/>
  <c r="J415" i="18"/>
  <c r="Q414" i="18"/>
  <c r="P414" i="18"/>
  <c r="O414" i="18"/>
  <c r="N414" i="18"/>
  <c r="M414" i="18"/>
  <c r="L414" i="18"/>
  <c r="K414" i="18"/>
  <c r="J414" i="18"/>
  <c r="Q413" i="18"/>
  <c r="P413" i="18"/>
  <c r="N413" i="18"/>
  <c r="M413" i="18"/>
  <c r="L413" i="18"/>
  <c r="K413" i="18"/>
  <c r="J413" i="18"/>
  <c r="Q412" i="18"/>
  <c r="P412" i="18"/>
  <c r="N412" i="18"/>
  <c r="M412" i="18"/>
  <c r="L412" i="18"/>
  <c r="K412" i="18"/>
  <c r="J412" i="18"/>
  <c r="R411" i="18"/>
  <c r="N411" i="18"/>
  <c r="M411" i="18"/>
  <c r="L411" i="18"/>
  <c r="K411" i="18"/>
  <c r="J411" i="18"/>
  <c r="U410" i="18"/>
  <c r="R410" i="18"/>
  <c r="O410" i="18"/>
  <c r="N410" i="18"/>
  <c r="M410" i="18"/>
  <c r="L410" i="18"/>
  <c r="K410" i="18"/>
  <c r="J410" i="18"/>
  <c r="R409" i="18"/>
  <c r="Q409" i="18"/>
  <c r="N409" i="18"/>
  <c r="M409" i="18"/>
  <c r="L409" i="18"/>
  <c r="K409" i="18"/>
  <c r="J409" i="18"/>
  <c r="R408" i="18"/>
  <c r="N408" i="18"/>
  <c r="M408" i="18"/>
  <c r="L408" i="18"/>
  <c r="K408" i="18"/>
  <c r="J408" i="18"/>
  <c r="R407" i="18"/>
  <c r="Q407" i="18"/>
  <c r="P407" i="18"/>
  <c r="N407" i="18"/>
  <c r="M407" i="18"/>
  <c r="L407" i="18"/>
  <c r="K407" i="18"/>
  <c r="J407" i="18"/>
  <c r="Q406" i="18"/>
  <c r="P406" i="18"/>
  <c r="O406" i="18"/>
  <c r="N406" i="18"/>
  <c r="M406" i="18"/>
  <c r="L406" i="18"/>
  <c r="K406" i="18"/>
  <c r="J406" i="18"/>
  <c r="Q405" i="18"/>
  <c r="P405" i="18"/>
  <c r="O405" i="18"/>
  <c r="N405" i="18"/>
  <c r="M405" i="18"/>
  <c r="L405" i="18"/>
  <c r="K405" i="18"/>
  <c r="J405" i="18"/>
  <c r="Q404" i="18"/>
  <c r="P404" i="18"/>
  <c r="N404" i="18"/>
  <c r="M404" i="18"/>
  <c r="L404" i="18"/>
  <c r="K404" i="18"/>
  <c r="J404" i="18"/>
  <c r="R403" i="18"/>
  <c r="Q403" i="18"/>
  <c r="P403" i="18"/>
  <c r="N403" i="18"/>
  <c r="K403" i="18"/>
  <c r="J403" i="18"/>
  <c r="Q402" i="18"/>
  <c r="P402" i="18"/>
  <c r="N402" i="18"/>
  <c r="M402" i="18"/>
  <c r="L402" i="18"/>
  <c r="K402" i="18"/>
  <c r="J402" i="18"/>
  <c r="R401" i="18"/>
  <c r="Q401" i="18"/>
  <c r="P401" i="18"/>
  <c r="N401" i="18"/>
  <c r="K401" i="18"/>
  <c r="J401" i="18"/>
  <c r="Q400" i="18"/>
  <c r="P400" i="18"/>
  <c r="N400" i="18"/>
  <c r="M400" i="18"/>
  <c r="L400" i="18"/>
  <c r="K400" i="18"/>
  <c r="J400" i="18"/>
  <c r="R399" i="18"/>
  <c r="Q399" i="18"/>
  <c r="P399" i="18"/>
  <c r="N399" i="18"/>
  <c r="M399" i="18"/>
  <c r="L399" i="18"/>
  <c r="K399" i="18"/>
  <c r="J399" i="18"/>
  <c r="R398" i="18"/>
  <c r="Q398" i="18"/>
  <c r="P398" i="18"/>
  <c r="N398" i="18"/>
  <c r="M398" i="18"/>
  <c r="L398" i="18"/>
  <c r="K398" i="18"/>
  <c r="J398" i="18"/>
  <c r="Q397" i="18"/>
  <c r="P397" i="18"/>
  <c r="O397" i="18"/>
  <c r="N397" i="18"/>
  <c r="K397" i="18"/>
  <c r="J397" i="18"/>
  <c r="Q396" i="18"/>
  <c r="P396" i="18"/>
  <c r="O396" i="18"/>
  <c r="N396" i="18"/>
  <c r="M396" i="18"/>
  <c r="L396" i="18"/>
  <c r="K396" i="18"/>
  <c r="J396" i="18"/>
  <c r="U395" i="18"/>
  <c r="R395" i="18"/>
  <c r="Q395" i="18"/>
  <c r="P395" i="18"/>
  <c r="O395" i="18"/>
  <c r="N395" i="18"/>
  <c r="M395" i="18"/>
  <c r="L395" i="18"/>
  <c r="K395" i="18"/>
  <c r="J395" i="18"/>
  <c r="R394" i="18"/>
  <c r="Q394" i="18"/>
  <c r="P394" i="18"/>
  <c r="N394" i="18"/>
  <c r="K394" i="18"/>
  <c r="J394" i="18"/>
  <c r="Q393" i="18"/>
  <c r="P393" i="18"/>
  <c r="N393" i="18"/>
  <c r="M393" i="18"/>
  <c r="L393" i="18"/>
  <c r="K393" i="18"/>
  <c r="J393" i="18"/>
  <c r="R392" i="18"/>
  <c r="Q392" i="18"/>
  <c r="P392" i="18"/>
  <c r="N392" i="18"/>
  <c r="M392" i="18"/>
  <c r="L392" i="18"/>
  <c r="K392" i="18"/>
  <c r="J392" i="18"/>
  <c r="R391" i="18"/>
  <c r="Q391" i="18"/>
  <c r="P391" i="18"/>
  <c r="N391" i="18"/>
  <c r="L391" i="18"/>
  <c r="K391" i="18"/>
  <c r="J391" i="18"/>
  <c r="Q390" i="18"/>
  <c r="P390" i="18"/>
  <c r="O390" i="18"/>
  <c r="N390" i="18"/>
  <c r="K390" i="18"/>
  <c r="J390" i="18"/>
  <c r="U389" i="18"/>
  <c r="R389" i="18"/>
  <c r="Q389" i="18"/>
  <c r="P389" i="18"/>
  <c r="O389" i="18"/>
  <c r="N389" i="18"/>
  <c r="K389" i="18"/>
  <c r="J389" i="18"/>
  <c r="U388" i="18"/>
  <c r="R388" i="18"/>
  <c r="Q388" i="18"/>
  <c r="P388" i="18"/>
  <c r="O388" i="18"/>
  <c r="N388" i="18"/>
  <c r="M388" i="18"/>
  <c r="L388" i="18"/>
  <c r="K388" i="18"/>
  <c r="J388" i="18"/>
  <c r="R387" i="18"/>
  <c r="Q387" i="18"/>
  <c r="P387" i="18"/>
  <c r="N387" i="18"/>
  <c r="M387" i="18"/>
  <c r="L387" i="18"/>
  <c r="K387" i="18"/>
  <c r="J387" i="18"/>
  <c r="R386" i="18"/>
  <c r="Q386" i="18"/>
  <c r="P386" i="18"/>
  <c r="N386" i="18"/>
  <c r="M386" i="18"/>
  <c r="L386" i="18"/>
  <c r="K386" i="18"/>
  <c r="J386" i="18"/>
  <c r="V385" i="18"/>
  <c r="N383" i="18"/>
  <c r="M383" i="18"/>
  <c r="L383" i="18"/>
  <c r="K383" i="18"/>
  <c r="J383" i="18"/>
  <c r="Y382" i="18"/>
  <c r="AC382" i="18" s="1"/>
  <c r="AE382" i="18" s="1"/>
  <c r="O382" i="18"/>
  <c r="O606" i="18" s="1"/>
  <c r="AB381" i="18"/>
  <c r="AC381" i="18" s="1"/>
  <c r="AE381" i="18" s="1"/>
  <c r="O381" i="18"/>
  <c r="O609" i="18" s="1"/>
  <c r="Y380" i="18"/>
  <c r="AC380" i="18" s="1"/>
  <c r="AE380" i="18" s="1"/>
  <c r="O380" i="18"/>
  <c r="O607" i="18" s="1"/>
  <c r="Y379" i="18"/>
  <c r="AC379" i="18" s="1"/>
  <c r="AE379" i="18" s="1"/>
  <c r="O379" i="18"/>
  <c r="O608" i="18" s="1"/>
  <c r="Q378" i="18"/>
  <c r="P378" i="18"/>
  <c r="N378" i="18"/>
  <c r="M378" i="18"/>
  <c r="L378" i="18"/>
  <c r="K378" i="18"/>
  <c r="J378" i="18"/>
  <c r="AB377" i="18"/>
  <c r="AA377" i="18"/>
  <c r="Z377" i="18"/>
  <c r="Y377" i="18"/>
  <c r="X377" i="18"/>
  <c r="R377" i="18"/>
  <c r="O377" i="18"/>
  <c r="AC376" i="18"/>
  <c r="AE376" i="18" s="1"/>
  <c r="R376" i="18"/>
  <c r="O376" i="18"/>
  <c r="O586" i="18" s="1"/>
  <c r="AB375" i="18"/>
  <c r="AA375" i="18"/>
  <c r="Z375" i="18"/>
  <c r="Y375" i="18"/>
  <c r="X375" i="18"/>
  <c r="R375" i="18"/>
  <c r="R588" i="18" s="1"/>
  <c r="O375" i="18"/>
  <c r="O588" i="18" s="1"/>
  <c r="AB374" i="18"/>
  <c r="AA374" i="18"/>
  <c r="Z374" i="18"/>
  <c r="Y374" i="18"/>
  <c r="X374" i="18"/>
  <c r="R374" i="18"/>
  <c r="R589" i="18" s="1"/>
  <c r="O374" i="18"/>
  <c r="O589" i="18" s="1"/>
  <c r="AB373" i="18"/>
  <c r="AA373" i="18"/>
  <c r="Z373" i="18"/>
  <c r="Y373" i="18"/>
  <c r="X373" i="18"/>
  <c r="R373" i="18"/>
  <c r="R592" i="18" s="1"/>
  <c r="O373" i="18"/>
  <c r="O592" i="18" s="1"/>
  <c r="AC372" i="18"/>
  <c r="AE372" i="18" s="1"/>
  <c r="R372" i="18"/>
  <c r="R593" i="18" s="1"/>
  <c r="O372" i="18"/>
  <c r="O593" i="18" s="1"/>
  <c r="AC371" i="18"/>
  <c r="AE371" i="18" s="1"/>
  <c r="R371" i="18"/>
  <c r="R591" i="18" s="1"/>
  <c r="O371" i="18"/>
  <c r="O591" i="18" s="1"/>
  <c r="AC370" i="18"/>
  <c r="AE370" i="18" s="1"/>
  <c r="R370" i="18"/>
  <c r="O370" i="18"/>
  <c r="O590" i="18" s="1"/>
  <c r="AB369" i="18"/>
  <c r="AA369" i="18"/>
  <c r="Z369" i="18"/>
  <c r="Y369" i="18"/>
  <c r="X369" i="18"/>
  <c r="R369" i="18"/>
  <c r="R585" i="18" s="1"/>
  <c r="O369" i="18"/>
  <c r="AB368" i="18"/>
  <c r="AA368" i="18"/>
  <c r="Z368" i="18"/>
  <c r="Y368" i="18"/>
  <c r="X368" i="18"/>
  <c r="R368" i="18"/>
  <c r="R569" i="18" s="1"/>
  <c r="O368" i="18"/>
  <c r="O569" i="18" s="1"/>
  <c r="AB367" i="18"/>
  <c r="AA367" i="18"/>
  <c r="Z367" i="18"/>
  <c r="Y367" i="18"/>
  <c r="X367" i="18"/>
  <c r="R367" i="18"/>
  <c r="R568" i="18" s="1"/>
  <c r="O367" i="18"/>
  <c r="O568" i="18" s="1"/>
  <c r="AB366" i="18"/>
  <c r="AA366" i="18"/>
  <c r="Z366" i="18"/>
  <c r="Y366" i="18"/>
  <c r="X366" i="18"/>
  <c r="R366" i="18"/>
  <c r="R567" i="18" s="1"/>
  <c r="O366" i="18"/>
  <c r="O567" i="18" s="1"/>
  <c r="AB365" i="18"/>
  <c r="AA365" i="18"/>
  <c r="Z365" i="18"/>
  <c r="Y365" i="18"/>
  <c r="X365" i="18"/>
  <c r="R365" i="18"/>
  <c r="R571" i="18" s="1"/>
  <c r="O365" i="18"/>
  <c r="O571" i="18" s="1"/>
  <c r="AB364" i="18"/>
  <c r="AA364" i="18"/>
  <c r="Z364" i="18"/>
  <c r="Y364" i="18"/>
  <c r="X364" i="18"/>
  <c r="R364" i="18"/>
  <c r="AD364" i="18" s="1"/>
  <c r="O364" i="18"/>
  <c r="AB363" i="18"/>
  <c r="AA363" i="18"/>
  <c r="Z363" i="18"/>
  <c r="Y363" i="18"/>
  <c r="X363" i="18"/>
  <c r="R363" i="18"/>
  <c r="R587" i="18" s="1"/>
  <c r="O363" i="18"/>
  <c r="O587" i="18" s="1"/>
  <c r="AB362" i="18"/>
  <c r="AA362" i="18"/>
  <c r="Z362" i="18"/>
  <c r="Y362" i="18"/>
  <c r="X362" i="18"/>
  <c r="R362" i="18"/>
  <c r="AD362" i="18" s="1"/>
  <c r="O362" i="18"/>
  <c r="AB361" i="18"/>
  <c r="AA361" i="18"/>
  <c r="Z361" i="18"/>
  <c r="Y361" i="18"/>
  <c r="X361" i="18"/>
  <c r="R361" i="18"/>
  <c r="AD361" i="18" s="1"/>
  <c r="O361" i="18"/>
  <c r="AB360" i="18"/>
  <c r="AA360" i="18"/>
  <c r="Z360" i="18"/>
  <c r="Y360" i="18"/>
  <c r="X360" i="18"/>
  <c r="R360" i="18"/>
  <c r="O360" i="18"/>
  <c r="AB359" i="18"/>
  <c r="AA359" i="18"/>
  <c r="Z359" i="18"/>
  <c r="Y359" i="18"/>
  <c r="X359" i="18"/>
  <c r="R359" i="18"/>
  <c r="AD359" i="18" s="1"/>
  <c r="O359" i="18"/>
  <c r="AB358" i="18"/>
  <c r="AA358" i="18"/>
  <c r="Z358" i="18"/>
  <c r="Y358" i="18"/>
  <c r="X358" i="18"/>
  <c r="R358" i="18"/>
  <c r="R577" i="18" s="1"/>
  <c r="O358" i="18"/>
  <c r="AB357" i="18"/>
  <c r="AA357" i="18"/>
  <c r="Z357" i="18"/>
  <c r="Y357" i="18"/>
  <c r="O357" i="18"/>
  <c r="O576" i="18" s="1"/>
  <c r="AB356" i="18"/>
  <c r="AA356" i="18"/>
  <c r="Z356" i="18"/>
  <c r="O356" i="18"/>
  <c r="O575" i="18" s="1"/>
  <c r="AD355" i="18"/>
  <c r="AB355" i="18"/>
  <c r="AA355" i="18"/>
  <c r="Z355" i="18"/>
  <c r="Y355" i="18"/>
  <c r="X355" i="18"/>
  <c r="O355" i="18"/>
  <c r="AB354" i="18"/>
  <c r="AA354" i="18"/>
  <c r="Z354" i="18"/>
  <c r="Y354" i="18"/>
  <c r="X354" i="18"/>
  <c r="O354" i="18"/>
  <c r="O573" i="18" s="1"/>
  <c r="AD353" i="18"/>
  <c r="AB353" i="18"/>
  <c r="AA353" i="18"/>
  <c r="Z353" i="18"/>
  <c r="Y353" i="18"/>
  <c r="X353" i="18"/>
  <c r="O353" i="18"/>
  <c r="O579" i="18" s="1"/>
  <c r="AD352" i="18"/>
  <c r="AB352" i="18"/>
  <c r="AA352" i="18"/>
  <c r="Z352" i="18"/>
  <c r="Y352" i="18"/>
  <c r="X352" i="18"/>
  <c r="O352" i="18"/>
  <c r="S352" i="18" s="1"/>
  <c r="U352" i="18" s="1"/>
  <c r="V352" i="18" s="1"/>
  <c r="AD351" i="18"/>
  <c r="AB351" i="18"/>
  <c r="AA351" i="18"/>
  <c r="Z351" i="18"/>
  <c r="Y351" i="18"/>
  <c r="X351" i="18"/>
  <c r="O351" i="18"/>
  <c r="AD350" i="18"/>
  <c r="AB350" i="18"/>
  <c r="AA350" i="18"/>
  <c r="Z350" i="18"/>
  <c r="Y350" i="18"/>
  <c r="X350" i="18"/>
  <c r="O350" i="18"/>
  <c r="S350" i="18" s="1"/>
  <c r="U350" i="18" s="1"/>
  <c r="V350" i="18" s="1"/>
  <c r="AD349" i="18"/>
  <c r="AB349" i="18"/>
  <c r="AA349" i="18"/>
  <c r="Z349" i="18"/>
  <c r="Y349" i="18"/>
  <c r="X349" i="18"/>
  <c r="O349" i="18"/>
  <c r="AD348" i="18"/>
  <c r="AB348" i="18"/>
  <c r="AA348" i="18"/>
  <c r="Z348" i="18"/>
  <c r="Y348" i="18"/>
  <c r="X348" i="18"/>
  <c r="O348" i="18"/>
  <c r="O583" i="18" s="1"/>
  <c r="AD347" i="18"/>
  <c r="AB347" i="18"/>
  <c r="AA347" i="18"/>
  <c r="Z347" i="18"/>
  <c r="Y347" i="18"/>
  <c r="X347" i="18"/>
  <c r="O347" i="18"/>
  <c r="O582" i="18" s="1"/>
  <c r="AD346" i="18"/>
  <c r="AB346" i="18"/>
  <c r="AA346" i="18"/>
  <c r="Z346" i="18"/>
  <c r="Y346" i="18"/>
  <c r="X346" i="18"/>
  <c r="O346" i="18"/>
  <c r="O605" i="18" s="1"/>
  <c r="AD345" i="18"/>
  <c r="AB345" i="18"/>
  <c r="AA345" i="18"/>
  <c r="Z345" i="18"/>
  <c r="Y345" i="18"/>
  <c r="X345" i="18"/>
  <c r="O345" i="18"/>
  <c r="O604" i="18" s="1"/>
  <c r="AD344" i="18"/>
  <c r="AB344" i="18"/>
  <c r="AA344" i="18"/>
  <c r="Z344" i="18"/>
  <c r="Y344" i="18"/>
  <c r="X344" i="18"/>
  <c r="O344" i="18"/>
  <c r="O581" i="18" s="1"/>
  <c r="AB343" i="18"/>
  <c r="AA343" i="18"/>
  <c r="Z343" i="18"/>
  <c r="O343" i="18"/>
  <c r="S343" i="18" s="1"/>
  <c r="U343" i="18" s="1"/>
  <c r="AB342" i="18"/>
  <c r="AA342" i="18"/>
  <c r="Z342" i="18"/>
  <c r="O342" i="18"/>
  <c r="Z341" i="18"/>
  <c r="AC341" i="18" s="1"/>
  <c r="AE341" i="18" s="1"/>
  <c r="O341" i="18"/>
  <c r="O597" i="18" s="1"/>
  <c r="U340" i="18"/>
  <c r="U603" i="18" s="1"/>
  <c r="Z339" i="18"/>
  <c r="AC339" i="18" s="1"/>
  <c r="AE339" i="18" s="1"/>
  <c r="O339" i="18"/>
  <c r="O602" i="18" s="1"/>
  <c r="Z338" i="18"/>
  <c r="AC338" i="18" s="1"/>
  <c r="AE338" i="18" s="1"/>
  <c r="O338" i="18"/>
  <c r="O601" i="18" s="1"/>
  <c r="O337" i="18"/>
  <c r="O600" i="18" s="1"/>
  <c r="O336" i="18"/>
  <c r="O599" i="18" s="1"/>
  <c r="AB335" i="18"/>
  <c r="AA335" i="18"/>
  <c r="Z335" i="18"/>
  <c r="O335" i="18"/>
  <c r="O598" i="18" s="1"/>
  <c r="AB334" i="18"/>
  <c r="AA334" i="18"/>
  <c r="Z334" i="18"/>
  <c r="O334" i="18"/>
  <c r="AB333" i="18"/>
  <c r="AA333" i="18"/>
  <c r="Z333" i="18"/>
  <c r="O333" i="18"/>
  <c r="S333" i="18" s="1"/>
  <c r="U333" i="18" s="1"/>
  <c r="AD332" i="18"/>
  <c r="AB332" i="18"/>
  <c r="AA332" i="18"/>
  <c r="Z332" i="18"/>
  <c r="Y332" i="18"/>
  <c r="X332" i="18"/>
  <c r="S332" i="18"/>
  <c r="U332" i="18" s="1"/>
  <c r="O332" i="18"/>
  <c r="Q331" i="18"/>
  <c r="P331" i="18"/>
  <c r="N331" i="18"/>
  <c r="M331" i="18"/>
  <c r="L331" i="18"/>
  <c r="K331" i="18"/>
  <c r="J331" i="18"/>
  <c r="AB330" i="18"/>
  <c r="AA330" i="18"/>
  <c r="Z330" i="18"/>
  <c r="Y330" i="18"/>
  <c r="X330" i="18"/>
  <c r="R330" i="18"/>
  <c r="O330" i="18"/>
  <c r="O613" i="18" s="1"/>
  <c r="AD329" i="18"/>
  <c r="AB329" i="18"/>
  <c r="AA329" i="18"/>
  <c r="Z329" i="18"/>
  <c r="Y329" i="18"/>
  <c r="X329" i="18"/>
  <c r="O329" i="18"/>
  <c r="O611" i="18" s="1"/>
  <c r="AB328" i="18"/>
  <c r="AA328" i="18"/>
  <c r="Z328" i="18"/>
  <c r="Y328" i="18"/>
  <c r="X328" i="18"/>
  <c r="O328" i="18"/>
  <c r="O327" i="18"/>
  <c r="AD326" i="18"/>
  <c r="AB326" i="18"/>
  <c r="AA326" i="18"/>
  <c r="Z326" i="18"/>
  <c r="Y326" i="18"/>
  <c r="X326" i="18"/>
  <c r="O326" i="18"/>
  <c r="O610" i="18" s="1"/>
  <c r="Q325" i="18"/>
  <c r="P325" i="18"/>
  <c r="N325" i="18"/>
  <c r="M325" i="18"/>
  <c r="L325" i="18"/>
  <c r="K325" i="18"/>
  <c r="J325" i="18"/>
  <c r="AB324" i="18"/>
  <c r="AA324" i="18"/>
  <c r="Z324" i="18"/>
  <c r="Y324" i="18"/>
  <c r="X324" i="18"/>
  <c r="R324" i="18"/>
  <c r="O324" i="18"/>
  <c r="O473" i="18" s="1"/>
  <c r="AB323" i="18"/>
  <c r="AA323" i="18"/>
  <c r="Z323" i="18"/>
  <c r="Y323" i="18"/>
  <c r="X323" i="18"/>
  <c r="R323" i="18"/>
  <c r="R493" i="18" s="1"/>
  <c r="O323" i="18"/>
  <c r="O493" i="18" s="1"/>
  <c r="AB322" i="18"/>
  <c r="AA322" i="18"/>
  <c r="Z322" i="18"/>
  <c r="Y322" i="18"/>
  <c r="X322" i="18"/>
  <c r="R322" i="18"/>
  <c r="R491" i="18" s="1"/>
  <c r="O322" i="18"/>
  <c r="O491" i="18" s="1"/>
  <c r="AB321" i="18"/>
  <c r="AA321" i="18"/>
  <c r="Z321" i="18"/>
  <c r="Y321" i="18"/>
  <c r="X321" i="18"/>
  <c r="R321" i="18"/>
  <c r="R490" i="18" s="1"/>
  <c r="O321" i="18"/>
  <c r="O490" i="18" s="1"/>
  <c r="AB320" i="18"/>
  <c r="AA320" i="18"/>
  <c r="Z320" i="18"/>
  <c r="Y320" i="18"/>
  <c r="X320" i="18"/>
  <c r="R320" i="18"/>
  <c r="AD320" i="18" s="1"/>
  <c r="O320" i="18"/>
  <c r="AB319" i="18"/>
  <c r="AA319" i="18"/>
  <c r="Z319" i="18"/>
  <c r="Y319" i="18"/>
  <c r="X319" i="18"/>
  <c r="R319" i="18"/>
  <c r="O319" i="18"/>
  <c r="AD318" i="18"/>
  <c r="AB318" i="18"/>
  <c r="AA318" i="18"/>
  <c r="Y318" i="18"/>
  <c r="O318" i="18"/>
  <c r="S318" i="18" s="1"/>
  <c r="U318" i="18" s="1"/>
  <c r="V318" i="18" s="1"/>
  <c r="AD317" i="18"/>
  <c r="AB317" i="18"/>
  <c r="AA317" i="18"/>
  <c r="Z317" i="18"/>
  <c r="Y317" i="18"/>
  <c r="O317" i="18"/>
  <c r="O488" i="18" s="1"/>
  <c r="AB316" i="18"/>
  <c r="AA316" i="18"/>
  <c r="Z316" i="18"/>
  <c r="Y316" i="18"/>
  <c r="X316" i="18"/>
  <c r="R316" i="18"/>
  <c r="O316" i="18"/>
  <c r="AB315" i="18"/>
  <c r="AA315" i="18"/>
  <c r="Z315" i="18"/>
  <c r="Y315" i="18"/>
  <c r="X315" i="18"/>
  <c r="R315" i="18"/>
  <c r="O315" i="18"/>
  <c r="AB314" i="18"/>
  <c r="AA314" i="18"/>
  <c r="Z314" i="18"/>
  <c r="Y314" i="18"/>
  <c r="X314" i="18"/>
  <c r="R314" i="18"/>
  <c r="O314" i="18"/>
  <c r="O487" i="18" s="1"/>
  <c r="AB313" i="18"/>
  <c r="AA313" i="18"/>
  <c r="Z313" i="18"/>
  <c r="Y313" i="18"/>
  <c r="X313" i="18"/>
  <c r="R313" i="18"/>
  <c r="R486" i="18" s="1"/>
  <c r="O313" i="18"/>
  <c r="O486" i="18" s="1"/>
  <c r="AB312" i="18"/>
  <c r="AA312" i="18"/>
  <c r="Z312" i="18"/>
  <c r="Y312" i="18"/>
  <c r="X312" i="18"/>
  <c r="R312" i="18"/>
  <c r="R485" i="18" s="1"/>
  <c r="O312" i="18"/>
  <c r="O485" i="18" s="1"/>
  <c r="AB311" i="18"/>
  <c r="AA311" i="18"/>
  <c r="Z311" i="18"/>
  <c r="Y311" i="18"/>
  <c r="X311" i="18"/>
  <c r="R311" i="18"/>
  <c r="O311" i="18"/>
  <c r="O477" i="18" s="1"/>
  <c r="AB310" i="18"/>
  <c r="AA310" i="18"/>
  <c r="AC310" i="18" s="1"/>
  <c r="Z310" i="18"/>
  <c r="Y310" i="18"/>
  <c r="X310" i="18"/>
  <c r="R310" i="18"/>
  <c r="R483" i="18" s="1"/>
  <c r="O310" i="18"/>
  <c r="S310" i="18" s="1"/>
  <c r="U310" i="18" s="1"/>
  <c r="AB309" i="18"/>
  <c r="AA309" i="18"/>
  <c r="Z309" i="18"/>
  <c r="Y309" i="18"/>
  <c r="X309" i="18"/>
  <c r="R309" i="18"/>
  <c r="R478" i="18" s="1"/>
  <c r="O309" i="18"/>
  <c r="AB308" i="18"/>
  <c r="AA308" i="18"/>
  <c r="Z308" i="18"/>
  <c r="Y308" i="18"/>
  <c r="X308" i="18"/>
  <c r="R308" i="18"/>
  <c r="AD308" i="18" s="1"/>
  <c r="O308" i="18"/>
  <c r="AD307" i="18"/>
  <c r="AB307" i="18"/>
  <c r="AA307" i="18"/>
  <c r="Z307" i="18"/>
  <c r="Y307" i="18"/>
  <c r="X307" i="18"/>
  <c r="O307" i="18"/>
  <c r="S307" i="18" s="1"/>
  <c r="U307" i="18" s="1"/>
  <c r="R306" i="18"/>
  <c r="AD306" i="18" s="1"/>
  <c r="AE306" i="18" s="1"/>
  <c r="R305" i="18"/>
  <c r="AB304" i="18"/>
  <c r="AA304" i="18"/>
  <c r="Z304" i="18"/>
  <c r="Y304" i="18"/>
  <c r="X304" i="18"/>
  <c r="R304" i="18"/>
  <c r="S304" i="18" s="1"/>
  <c r="U304" i="18" s="1"/>
  <c r="V304" i="18" s="1"/>
  <c r="R303" i="18"/>
  <c r="X302" i="18"/>
  <c r="AC302" i="18" s="1"/>
  <c r="AE302" i="18" s="1"/>
  <c r="O302" i="18"/>
  <c r="O480" i="18" s="1"/>
  <c r="AD301" i="18"/>
  <c r="AB301" i="18"/>
  <c r="AA301" i="18"/>
  <c r="Z301" i="18"/>
  <c r="Y301" i="18"/>
  <c r="X301" i="18"/>
  <c r="O301" i="18"/>
  <c r="O479" i="18" s="1"/>
  <c r="AB300" i="18"/>
  <c r="AC300" i="18" s="1"/>
  <c r="AE300" i="18" s="1"/>
  <c r="O300" i="18"/>
  <c r="O482" i="18" s="1"/>
  <c r="AB299" i="18"/>
  <c r="AA299" i="18"/>
  <c r="Z299" i="18"/>
  <c r="Y299" i="18"/>
  <c r="X299" i="18"/>
  <c r="R299" i="18"/>
  <c r="AD299" i="18" s="1"/>
  <c r="T298" i="18"/>
  <c r="U298" i="18" s="1"/>
  <c r="U688" i="18" s="1"/>
  <c r="R298" i="18"/>
  <c r="R688" i="18" s="1"/>
  <c r="R297" i="18"/>
  <c r="X296" i="18"/>
  <c r="AC296" i="18" s="1"/>
  <c r="AE296" i="18" s="1"/>
  <c r="O296" i="18"/>
  <c r="AD295" i="18"/>
  <c r="AB295" i="18"/>
  <c r="AA295" i="18"/>
  <c r="Z295" i="18"/>
  <c r="Y295" i="18"/>
  <c r="X295" i="18"/>
  <c r="O295" i="18"/>
  <c r="Q294" i="18"/>
  <c r="P294" i="18"/>
  <c r="N294" i="18"/>
  <c r="M294" i="18"/>
  <c r="K294" i="18"/>
  <c r="J294" i="18"/>
  <c r="AB293" i="18"/>
  <c r="AA293" i="18"/>
  <c r="Z293" i="18"/>
  <c r="Y293" i="18"/>
  <c r="X293" i="18"/>
  <c r="R293" i="18"/>
  <c r="R419" i="18" s="1"/>
  <c r="O293" i="18"/>
  <c r="AB292" i="18"/>
  <c r="AA292" i="18"/>
  <c r="Z292" i="18"/>
  <c r="Y292" i="18"/>
  <c r="X292" i="18"/>
  <c r="R292" i="18"/>
  <c r="AD292" i="18" s="1"/>
  <c r="O292" i="18"/>
  <c r="O418" i="18" s="1"/>
  <c r="AB291" i="18"/>
  <c r="AA291" i="18"/>
  <c r="Z291" i="18"/>
  <c r="Y291" i="18"/>
  <c r="X291" i="18"/>
  <c r="R291" i="18"/>
  <c r="R417" i="18" s="1"/>
  <c r="O291" i="18"/>
  <c r="O417" i="18" s="1"/>
  <c r="AB290" i="18"/>
  <c r="AA290" i="18"/>
  <c r="Z290" i="18"/>
  <c r="Y290" i="18"/>
  <c r="X290" i="18"/>
  <c r="R290" i="18"/>
  <c r="O290" i="18"/>
  <c r="AB289" i="18"/>
  <c r="AA289" i="18"/>
  <c r="Z289" i="18"/>
  <c r="Y289" i="18"/>
  <c r="X289" i="18"/>
  <c r="R289" i="18"/>
  <c r="O289" i="18"/>
  <c r="AB288" i="18"/>
  <c r="AA288" i="18"/>
  <c r="Z288" i="18"/>
  <c r="Y288" i="18"/>
  <c r="X288" i="18"/>
  <c r="R288" i="18"/>
  <c r="R445" i="18" s="1"/>
  <c r="O288" i="18"/>
  <c r="O445" i="18" s="1"/>
  <c r="AB287" i="18"/>
  <c r="AA287" i="18"/>
  <c r="Z287" i="18"/>
  <c r="Y287" i="18"/>
  <c r="X287" i="18"/>
  <c r="R287" i="18"/>
  <c r="R438" i="18" s="1"/>
  <c r="O287" i="18"/>
  <c r="AB286" i="18"/>
  <c r="AA286" i="18"/>
  <c r="Z286" i="18"/>
  <c r="Y286" i="18"/>
  <c r="X286" i="18"/>
  <c r="R286" i="18"/>
  <c r="O286" i="18"/>
  <c r="AB285" i="18"/>
  <c r="AA285" i="18"/>
  <c r="Z285" i="18"/>
  <c r="Y285" i="18"/>
  <c r="X285" i="18"/>
  <c r="S285" i="18"/>
  <c r="U285" i="18" s="1"/>
  <c r="V285" i="18" s="1"/>
  <c r="R285" i="18"/>
  <c r="AD285" i="18" s="1"/>
  <c r="O285" i="18"/>
  <c r="AB284" i="18"/>
  <c r="AA284" i="18"/>
  <c r="Z284" i="18"/>
  <c r="Y284" i="18"/>
  <c r="X284" i="18"/>
  <c r="R284" i="18"/>
  <c r="AD284" i="18" s="1"/>
  <c r="O284" i="18"/>
  <c r="AB283" i="18"/>
  <c r="AA283" i="18"/>
  <c r="Z283" i="18"/>
  <c r="Y283" i="18"/>
  <c r="X283" i="18"/>
  <c r="R283" i="18"/>
  <c r="R646" i="18" s="1"/>
  <c r="O283" i="18"/>
  <c r="AB282" i="18"/>
  <c r="AA282" i="18"/>
  <c r="Z282" i="18"/>
  <c r="Y282" i="18"/>
  <c r="X282" i="18"/>
  <c r="R282" i="18"/>
  <c r="R645" i="18" s="1"/>
  <c r="O282" i="18"/>
  <c r="O645" i="18" s="1"/>
  <c r="AB281" i="18"/>
  <c r="AA281" i="18"/>
  <c r="Z281" i="18"/>
  <c r="Y281" i="18"/>
  <c r="X281" i="18"/>
  <c r="R281" i="18"/>
  <c r="R644" i="18" s="1"/>
  <c r="O281" i="18"/>
  <c r="AB280" i="18"/>
  <c r="AA280" i="18"/>
  <c r="Z280" i="18"/>
  <c r="Y280" i="18"/>
  <c r="X280" i="18"/>
  <c r="R280" i="18"/>
  <c r="AD280" i="18" s="1"/>
  <c r="O280" i="18"/>
  <c r="R279" i="18"/>
  <c r="T279" i="18" s="1"/>
  <c r="U279" i="18" s="1"/>
  <c r="V279" i="18" s="1"/>
  <c r="AB278" i="18"/>
  <c r="AA278" i="18"/>
  <c r="Z278" i="18"/>
  <c r="Y278" i="18"/>
  <c r="X278" i="18"/>
  <c r="R278" i="18"/>
  <c r="O278" i="18"/>
  <c r="AB277" i="18"/>
  <c r="AA277" i="18"/>
  <c r="Z277" i="18"/>
  <c r="Y277" i="18"/>
  <c r="X277" i="18"/>
  <c r="R277" i="18"/>
  <c r="O277" i="18"/>
  <c r="O276" i="18"/>
  <c r="X275" i="18"/>
  <c r="O275" i="18"/>
  <c r="V275" i="18" s="1"/>
  <c r="Z274" i="18"/>
  <c r="AC274" i="18" s="1"/>
  <c r="AE274" i="18" s="1"/>
  <c r="O274" i="18"/>
  <c r="AD273" i="18"/>
  <c r="AB273" i="18"/>
  <c r="AA273" i="18"/>
  <c r="Z273" i="18"/>
  <c r="Y273" i="18"/>
  <c r="X273" i="18"/>
  <c r="O273" i="18"/>
  <c r="S273" i="18" s="1"/>
  <c r="U273" i="18" s="1"/>
  <c r="V273" i="18" s="1"/>
  <c r="X272" i="18"/>
  <c r="AC272" i="18" s="1"/>
  <c r="AE272" i="18" s="1"/>
  <c r="O272" i="18"/>
  <c r="AC271" i="18"/>
  <c r="AE271" i="18" s="1"/>
  <c r="X271" i="18"/>
  <c r="O271" i="18"/>
  <c r="O270" i="18"/>
  <c r="T270" i="18" s="1"/>
  <c r="U270" i="18" s="1"/>
  <c r="V270" i="18" s="1"/>
  <c r="O269" i="18"/>
  <c r="O440" i="18" s="1"/>
  <c r="AA268" i="18"/>
  <c r="AC268" i="18" s="1"/>
  <c r="AE268" i="18" s="1"/>
  <c r="O268" i="18"/>
  <c r="S268" i="18" s="1"/>
  <c r="U268" i="18" s="1"/>
  <c r="AB267" i="18"/>
  <c r="AC267" i="18" s="1"/>
  <c r="AE267" i="18" s="1"/>
  <c r="O267" i="18"/>
  <c r="O444" i="18" s="1"/>
  <c r="AC266" i="18"/>
  <c r="AE266" i="18" s="1"/>
  <c r="R266" i="18"/>
  <c r="R439" i="18" s="1"/>
  <c r="O266" i="18"/>
  <c r="AB265" i="18"/>
  <c r="AC265" i="18" s="1"/>
  <c r="AE265" i="18" s="1"/>
  <c r="O265" i="18"/>
  <c r="S265" i="18" s="1"/>
  <c r="U265" i="18" s="1"/>
  <c r="V265" i="18" s="1"/>
  <c r="O264" i="18"/>
  <c r="AD263" i="18"/>
  <c r="AB263" i="18"/>
  <c r="AA263" i="18"/>
  <c r="Z263" i="18"/>
  <c r="Y263" i="18"/>
  <c r="X263" i="18"/>
  <c r="O263" i="18"/>
  <c r="AD262" i="18"/>
  <c r="AB262" i="18"/>
  <c r="AA262" i="18"/>
  <c r="Z262" i="18"/>
  <c r="Y262" i="18"/>
  <c r="X262" i="18"/>
  <c r="O262" i="18"/>
  <c r="S262" i="18" s="1"/>
  <c r="U262" i="18" s="1"/>
  <c r="V262" i="18" s="1"/>
  <c r="AC261" i="18"/>
  <c r="AE261" i="18" s="1"/>
  <c r="X261" i="18"/>
  <c r="O261" i="18"/>
  <c r="O420" i="18" s="1"/>
  <c r="X260" i="18"/>
  <c r="AC260" i="18" s="1"/>
  <c r="AE260" i="18" s="1"/>
  <c r="O260" i="18"/>
  <c r="O259" i="18"/>
  <c r="AB258" i="18"/>
  <c r="AA258" i="18"/>
  <c r="Z258" i="18"/>
  <c r="Y258" i="18"/>
  <c r="X258" i="18"/>
  <c r="O258" i="18"/>
  <c r="S258" i="18" s="1"/>
  <c r="U258" i="18" s="1"/>
  <c r="O257" i="18"/>
  <c r="T257" i="18" s="1"/>
  <c r="U257" i="18" s="1"/>
  <c r="O256" i="18"/>
  <c r="T256" i="18" s="1"/>
  <c r="AD255" i="18"/>
  <c r="AB255" i="18"/>
  <c r="AA255" i="18"/>
  <c r="Z255" i="18"/>
  <c r="Y255" i="18"/>
  <c r="X255" i="18"/>
  <c r="O255" i="18"/>
  <c r="Q253" i="18"/>
  <c r="P253" i="18"/>
  <c r="N253" i="18"/>
  <c r="M253" i="18"/>
  <c r="L253" i="18"/>
  <c r="K253" i="18"/>
  <c r="J253" i="18"/>
  <c r="AB252" i="18"/>
  <c r="AA252" i="18"/>
  <c r="Z252" i="18"/>
  <c r="Y252" i="18"/>
  <c r="X252" i="18"/>
  <c r="R252" i="18"/>
  <c r="R687" i="18" s="1"/>
  <c r="O252" i="18"/>
  <c r="AB251" i="18"/>
  <c r="AA251" i="18"/>
  <c r="Z251" i="18"/>
  <c r="Y251" i="18"/>
  <c r="X251" i="18"/>
  <c r="R251" i="18"/>
  <c r="O251" i="18"/>
  <c r="AC250" i="18"/>
  <c r="AE250" i="18" s="1"/>
  <c r="R250" i="18"/>
  <c r="R459" i="18" s="1"/>
  <c r="O250" i="18"/>
  <c r="O459" i="18" s="1"/>
  <c r="R249" i="18"/>
  <c r="R683" i="18" s="1"/>
  <c r="R248" i="18"/>
  <c r="R458" i="18" s="1"/>
  <c r="R247" i="18"/>
  <c r="T247" i="18" s="1"/>
  <c r="U247" i="18" s="1"/>
  <c r="V247" i="18" s="1"/>
  <c r="T246" i="18"/>
  <c r="U246" i="18" s="1"/>
  <c r="U457" i="18" s="1"/>
  <c r="R246" i="18"/>
  <c r="R457" i="18" s="1"/>
  <c r="R245" i="18"/>
  <c r="R244" i="18"/>
  <c r="R669" i="18" s="1"/>
  <c r="AC243" i="18"/>
  <c r="AE243" i="18" s="1"/>
  <c r="R243" i="18"/>
  <c r="O243" i="18"/>
  <c r="T243" i="18" s="1"/>
  <c r="U243" i="18" s="1"/>
  <c r="AC242" i="18"/>
  <c r="AE242" i="18" s="1"/>
  <c r="R242" i="18"/>
  <c r="R667" i="18" s="1"/>
  <c r="O242" i="18"/>
  <c r="AB241" i="18"/>
  <c r="AA241" i="18"/>
  <c r="Z241" i="18"/>
  <c r="Y241" i="18"/>
  <c r="X241" i="18"/>
  <c r="R241" i="18"/>
  <c r="O241" i="18"/>
  <c r="O666" i="18" s="1"/>
  <c r="AC240" i="18"/>
  <c r="AE240" i="18" s="1"/>
  <c r="R240" i="18"/>
  <c r="R665" i="18" s="1"/>
  <c r="O240" i="18"/>
  <c r="AC239" i="18"/>
  <c r="AE239" i="18" s="1"/>
  <c r="R239" i="18"/>
  <c r="O239" i="18"/>
  <c r="AB238" i="18"/>
  <c r="AA238" i="18"/>
  <c r="Z238" i="18"/>
  <c r="Y238" i="18"/>
  <c r="X238" i="18"/>
  <c r="R238" i="18"/>
  <c r="AD238" i="18" s="1"/>
  <c r="O238" i="18"/>
  <c r="AB237" i="18"/>
  <c r="AA237" i="18"/>
  <c r="Z237" i="18"/>
  <c r="Y237" i="18"/>
  <c r="X237" i="18"/>
  <c r="R237" i="18"/>
  <c r="O237" i="18"/>
  <c r="AB236" i="18"/>
  <c r="AA236" i="18"/>
  <c r="Z236" i="18"/>
  <c r="Y236" i="18"/>
  <c r="X236" i="18"/>
  <c r="R236" i="18"/>
  <c r="AD236" i="18" s="1"/>
  <c r="O236" i="18"/>
  <c r="AB235" i="18"/>
  <c r="AA235" i="18"/>
  <c r="Z235" i="18"/>
  <c r="Y235" i="18"/>
  <c r="X235" i="18"/>
  <c r="R235" i="18"/>
  <c r="O235" i="18"/>
  <c r="AB234" i="18"/>
  <c r="AA234" i="18"/>
  <c r="Z234" i="18"/>
  <c r="Y234" i="18"/>
  <c r="X234" i="18"/>
  <c r="R234" i="18"/>
  <c r="AD234" i="18" s="1"/>
  <c r="O234" i="18"/>
  <c r="AB233" i="18"/>
  <c r="AA233" i="18"/>
  <c r="Z233" i="18"/>
  <c r="Y233" i="18"/>
  <c r="X233" i="18"/>
  <c r="R233" i="18"/>
  <c r="R677" i="18" s="1"/>
  <c r="O233" i="18"/>
  <c r="AB232" i="18"/>
  <c r="AA232" i="18"/>
  <c r="Z232" i="18"/>
  <c r="Y232" i="18"/>
  <c r="X232" i="18"/>
  <c r="R232" i="18"/>
  <c r="AD232" i="18" s="1"/>
  <c r="O232" i="18"/>
  <c r="S232" i="18" s="1"/>
  <c r="AB231" i="18"/>
  <c r="AA231" i="18"/>
  <c r="Z231" i="18"/>
  <c r="Y231" i="18"/>
  <c r="X231" i="18"/>
  <c r="R231" i="18"/>
  <c r="O231" i="18"/>
  <c r="T231" i="18" s="1"/>
  <c r="AB230" i="18"/>
  <c r="AA230" i="18"/>
  <c r="Z230" i="18"/>
  <c r="Y230" i="18"/>
  <c r="X230" i="18"/>
  <c r="R230" i="18"/>
  <c r="O230" i="18"/>
  <c r="AB229" i="18"/>
  <c r="AA229" i="18"/>
  <c r="Z229" i="18"/>
  <c r="Y229" i="18"/>
  <c r="X229" i="18"/>
  <c r="R229" i="18"/>
  <c r="O229" i="18"/>
  <c r="AC228" i="18"/>
  <c r="AE228" i="18" s="1"/>
  <c r="R228" i="18"/>
  <c r="T228" i="18" s="1"/>
  <c r="U228" i="18" s="1"/>
  <c r="O228" i="18"/>
  <c r="AB227" i="18"/>
  <c r="AA227" i="18"/>
  <c r="Z227" i="18"/>
  <c r="Y227" i="18"/>
  <c r="X227" i="18"/>
  <c r="R227" i="18"/>
  <c r="AD227" i="18" s="1"/>
  <c r="O227" i="18"/>
  <c r="AB226" i="18"/>
  <c r="AA226" i="18"/>
  <c r="Z226" i="18"/>
  <c r="Y226" i="18"/>
  <c r="X226" i="18"/>
  <c r="R226" i="18"/>
  <c r="AD226" i="18" s="1"/>
  <c r="O226" i="18"/>
  <c r="AB225" i="18"/>
  <c r="AA225" i="18"/>
  <c r="Z225" i="18"/>
  <c r="Y225" i="18"/>
  <c r="X225" i="18"/>
  <c r="R225" i="18"/>
  <c r="O225" i="18"/>
  <c r="O663" i="18" s="1"/>
  <c r="AB224" i="18"/>
  <c r="AA224" i="18"/>
  <c r="Z224" i="18"/>
  <c r="Y224" i="18"/>
  <c r="X224" i="18"/>
  <c r="R224" i="18"/>
  <c r="R662" i="18" s="1"/>
  <c r="O224" i="18"/>
  <c r="O662" i="18" s="1"/>
  <c r="AC223" i="18"/>
  <c r="AE223" i="18" s="1"/>
  <c r="R223" i="18"/>
  <c r="O223" i="18"/>
  <c r="AB222" i="18"/>
  <c r="AA222" i="18"/>
  <c r="Z222" i="18"/>
  <c r="Y222" i="18"/>
  <c r="X222" i="18"/>
  <c r="R222" i="18"/>
  <c r="O222" i="18"/>
  <c r="AB221" i="18"/>
  <c r="AA221" i="18"/>
  <c r="Z221" i="18"/>
  <c r="Y221" i="18"/>
  <c r="X221" i="18"/>
  <c r="R221" i="18"/>
  <c r="AD221" i="18" s="1"/>
  <c r="O221" i="18"/>
  <c r="AB220" i="18"/>
  <c r="AA220" i="18"/>
  <c r="Z220" i="18"/>
  <c r="Y220" i="18"/>
  <c r="X220" i="18"/>
  <c r="R220" i="18"/>
  <c r="O220" i="18"/>
  <c r="O655" i="18" s="1"/>
  <c r="AB219" i="18"/>
  <c r="AA219" i="18"/>
  <c r="Z219" i="18"/>
  <c r="Y219" i="18"/>
  <c r="X219" i="18"/>
  <c r="R219" i="18"/>
  <c r="R654" i="18" s="1"/>
  <c r="O219" i="18"/>
  <c r="O654" i="18" s="1"/>
  <c r="R218" i="18"/>
  <c r="AE217" i="18"/>
  <c r="AC217" i="18"/>
  <c r="R217" i="18"/>
  <c r="R657" i="18" s="1"/>
  <c r="O217" i="18"/>
  <c r="O657" i="18" s="1"/>
  <c r="AB216" i="18"/>
  <c r="AA216" i="18"/>
  <c r="Z216" i="18"/>
  <c r="Y216" i="18"/>
  <c r="X216" i="18"/>
  <c r="R216" i="18"/>
  <c r="R656" i="18" s="1"/>
  <c r="O216" i="18"/>
  <c r="O656" i="18" s="1"/>
  <c r="AB215" i="18"/>
  <c r="AA215" i="18"/>
  <c r="Z215" i="18"/>
  <c r="Y215" i="18"/>
  <c r="X215" i="18"/>
  <c r="R215" i="18"/>
  <c r="O215" i="18"/>
  <c r="O454" i="18" s="1"/>
  <c r="AC214" i="18"/>
  <c r="AE214" i="18" s="1"/>
  <c r="R214" i="18"/>
  <c r="O214" i="18"/>
  <c r="AB213" i="18"/>
  <c r="AA213" i="18"/>
  <c r="Z213" i="18"/>
  <c r="Y213" i="18"/>
  <c r="X213" i="18"/>
  <c r="R213" i="18"/>
  <c r="AD213" i="18" s="1"/>
  <c r="O213" i="18"/>
  <c r="AB212" i="18"/>
  <c r="AA212" i="18"/>
  <c r="Z212" i="18"/>
  <c r="Y212" i="18"/>
  <c r="X212" i="18"/>
  <c r="R212" i="18"/>
  <c r="AD212" i="18" s="1"/>
  <c r="O212" i="18"/>
  <c r="AB211" i="18"/>
  <c r="AA211" i="18"/>
  <c r="Z211" i="18"/>
  <c r="Y211" i="18"/>
  <c r="X211" i="18"/>
  <c r="R211" i="18"/>
  <c r="R453" i="18" s="1"/>
  <c r="O211" i="18"/>
  <c r="O453" i="18" s="1"/>
  <c r="AB210" i="18"/>
  <c r="AA210" i="18"/>
  <c r="Z210" i="18"/>
  <c r="Y210" i="18"/>
  <c r="X210" i="18"/>
  <c r="R210" i="18"/>
  <c r="AD210" i="18" s="1"/>
  <c r="O210" i="18"/>
  <c r="AB209" i="18"/>
  <c r="AA209" i="18"/>
  <c r="Z209" i="18"/>
  <c r="Y209" i="18"/>
  <c r="X209" i="18"/>
  <c r="R209" i="18"/>
  <c r="R651" i="18" s="1"/>
  <c r="O209" i="18"/>
  <c r="AB208" i="18"/>
  <c r="AA208" i="18"/>
  <c r="Z208" i="18"/>
  <c r="Y208" i="18"/>
  <c r="X208" i="18"/>
  <c r="R208" i="18"/>
  <c r="O208" i="18"/>
  <c r="AB207" i="18"/>
  <c r="AA207" i="18"/>
  <c r="Z207" i="18"/>
  <c r="Y207" i="18"/>
  <c r="X207" i="18"/>
  <c r="R207" i="18"/>
  <c r="O207" i="18"/>
  <c r="S207" i="18" s="1"/>
  <c r="U207" i="18" s="1"/>
  <c r="U649" i="18" s="1"/>
  <c r="AB206" i="18"/>
  <c r="AA206" i="18"/>
  <c r="Z206" i="18"/>
  <c r="Y206" i="18"/>
  <c r="X206" i="18"/>
  <c r="R206" i="18"/>
  <c r="AD206" i="18" s="1"/>
  <c r="O206" i="18"/>
  <c r="AB205" i="18"/>
  <c r="AA205" i="18"/>
  <c r="Z205" i="18"/>
  <c r="Y205" i="18"/>
  <c r="X205" i="18"/>
  <c r="R205" i="18"/>
  <c r="R450" i="18" s="1"/>
  <c r="O205" i="18"/>
  <c r="O450" i="18" s="1"/>
  <c r="AB204" i="18"/>
  <c r="AA204" i="18"/>
  <c r="Z204" i="18"/>
  <c r="Y204" i="18"/>
  <c r="X204" i="18"/>
  <c r="R204" i="18"/>
  <c r="R650" i="18" s="1"/>
  <c r="O204" i="18"/>
  <c r="O650" i="18" s="1"/>
  <c r="AB203" i="18"/>
  <c r="AA203" i="18"/>
  <c r="Z203" i="18"/>
  <c r="Y203" i="18"/>
  <c r="X203" i="18"/>
  <c r="R203" i="18"/>
  <c r="AD203" i="18" s="1"/>
  <c r="O203" i="18"/>
  <c r="T202" i="18"/>
  <c r="Q202" i="18"/>
  <c r="P202" i="18"/>
  <c r="N202" i="18"/>
  <c r="M202" i="18"/>
  <c r="L202" i="18"/>
  <c r="K202" i="18"/>
  <c r="J202" i="18"/>
  <c r="AB201" i="18"/>
  <c r="AA201" i="18"/>
  <c r="Z201" i="18"/>
  <c r="Y201" i="18"/>
  <c r="X201" i="18"/>
  <c r="R201" i="18"/>
  <c r="AD201" i="18" s="1"/>
  <c r="O201" i="18"/>
  <c r="AB200" i="18"/>
  <c r="AA200" i="18"/>
  <c r="Z200" i="18"/>
  <c r="Y200" i="18"/>
  <c r="X200" i="18"/>
  <c r="R200" i="18"/>
  <c r="AD200" i="18" s="1"/>
  <c r="O200" i="18"/>
  <c r="AB199" i="18"/>
  <c r="AA199" i="18"/>
  <c r="Z199" i="18"/>
  <c r="Y199" i="18"/>
  <c r="X199" i="18"/>
  <c r="R199" i="18"/>
  <c r="R470" i="18" s="1"/>
  <c r="O199" i="18"/>
  <c r="O470" i="18" s="1"/>
  <c r="AB198" i="18"/>
  <c r="AA198" i="18"/>
  <c r="Z198" i="18"/>
  <c r="Y198" i="18"/>
  <c r="X198" i="18"/>
  <c r="R198" i="18"/>
  <c r="R467" i="18" s="1"/>
  <c r="O198" i="18"/>
  <c r="AD197" i="18"/>
  <c r="AB197" i="18"/>
  <c r="AA197" i="18"/>
  <c r="Z197" i="18"/>
  <c r="Y197" i="18"/>
  <c r="X197" i="18"/>
  <c r="O197" i="18"/>
  <c r="O465" i="18" s="1"/>
  <c r="AD196" i="18"/>
  <c r="AB196" i="18"/>
  <c r="AA196" i="18"/>
  <c r="Z196" i="18"/>
  <c r="Y196" i="18"/>
  <c r="X196" i="18"/>
  <c r="O196" i="18"/>
  <c r="AB195" i="18"/>
  <c r="AA195" i="18"/>
  <c r="Z195" i="18"/>
  <c r="Y195" i="18"/>
  <c r="X195" i="18"/>
  <c r="R195" i="18"/>
  <c r="O195" i="18"/>
  <c r="AB194" i="18"/>
  <c r="AA194" i="18"/>
  <c r="Z194" i="18"/>
  <c r="Y194" i="18"/>
  <c r="X194" i="18"/>
  <c r="R194" i="18"/>
  <c r="O194" i="18"/>
  <c r="O469" i="18" s="1"/>
  <c r="AB193" i="18"/>
  <c r="AA193" i="18"/>
  <c r="Z193" i="18"/>
  <c r="Y193" i="18"/>
  <c r="X193" i="18"/>
  <c r="R193" i="18"/>
  <c r="R464" i="18" s="1"/>
  <c r="O193" i="18"/>
  <c r="AD192" i="18"/>
  <c r="AB192" i="18"/>
  <c r="AA192" i="18"/>
  <c r="Z192" i="18"/>
  <c r="Y192" i="18"/>
  <c r="X192" i="18"/>
  <c r="O192" i="18"/>
  <c r="S192" i="18" s="1"/>
  <c r="U192" i="18" s="1"/>
  <c r="AB191" i="18"/>
  <c r="AA191" i="18"/>
  <c r="Z191" i="18"/>
  <c r="Y191" i="18"/>
  <c r="X191" i="18"/>
  <c r="R191" i="18"/>
  <c r="O191" i="18"/>
  <c r="Q190" i="18"/>
  <c r="P190" i="18"/>
  <c r="N190" i="18"/>
  <c r="M190" i="18"/>
  <c r="L190" i="18"/>
  <c r="K190" i="18"/>
  <c r="J190" i="18"/>
  <c r="AB189" i="18"/>
  <c r="AA189" i="18"/>
  <c r="Z189" i="18"/>
  <c r="Y189" i="18"/>
  <c r="X189" i="18"/>
  <c r="R189" i="18"/>
  <c r="AD189" i="18" s="1"/>
  <c r="O189" i="18"/>
  <c r="AB188" i="18"/>
  <c r="AA188" i="18"/>
  <c r="Z188" i="18"/>
  <c r="Y188" i="18"/>
  <c r="X188" i="18"/>
  <c r="R188" i="18"/>
  <c r="AD188" i="18" s="1"/>
  <c r="O188" i="18"/>
  <c r="AB187" i="18"/>
  <c r="AA187" i="18"/>
  <c r="Z187" i="18"/>
  <c r="Y187" i="18"/>
  <c r="X187" i="18"/>
  <c r="R187" i="18"/>
  <c r="O187" i="18"/>
  <c r="O633" i="18" s="1"/>
  <c r="AB186" i="18"/>
  <c r="AA186" i="18"/>
  <c r="Z186" i="18"/>
  <c r="Y186" i="18"/>
  <c r="X186" i="18"/>
  <c r="R186" i="18"/>
  <c r="AD186" i="18" s="1"/>
  <c r="R185" i="18"/>
  <c r="T185" i="18" s="1"/>
  <c r="U185" i="18" s="1"/>
  <c r="V185" i="18" s="1"/>
  <c r="AB184" i="18"/>
  <c r="AA184" i="18"/>
  <c r="Z184" i="18"/>
  <c r="Y184" i="18"/>
  <c r="X184" i="18"/>
  <c r="R184" i="18"/>
  <c r="R414" i="18" s="1"/>
  <c r="AB183" i="18"/>
  <c r="AA183" i="18"/>
  <c r="Z183" i="18"/>
  <c r="Y183" i="18"/>
  <c r="X183" i="18"/>
  <c r="R183" i="18"/>
  <c r="R412" i="18" s="1"/>
  <c r="O183" i="18"/>
  <c r="O182" i="18"/>
  <c r="R402" i="18"/>
  <c r="U402" i="18"/>
  <c r="R404" i="18"/>
  <c r="O404" i="18"/>
  <c r="AB181" i="18"/>
  <c r="AA181" i="18"/>
  <c r="Z181" i="18"/>
  <c r="Y181" i="18"/>
  <c r="X181" i="18"/>
  <c r="O181" i="18"/>
  <c r="O401" i="18" s="1"/>
  <c r="AB180" i="18"/>
  <c r="AA180" i="18"/>
  <c r="Z180" i="18"/>
  <c r="Y180" i="18"/>
  <c r="X180" i="18"/>
  <c r="O180" i="18"/>
  <c r="O408" i="18" s="1"/>
  <c r="Z179" i="18"/>
  <c r="AC179" i="18" s="1"/>
  <c r="AE179" i="18" s="1"/>
  <c r="O179" i="18"/>
  <c r="AB178" i="18"/>
  <c r="AA178" i="18"/>
  <c r="Z178" i="18"/>
  <c r="Y178" i="18"/>
  <c r="X178" i="18"/>
  <c r="R178" i="18"/>
  <c r="R177" i="18"/>
  <c r="R625" i="18" s="1"/>
  <c r="R176" i="18"/>
  <c r="R397" i="18" s="1"/>
  <c r="AD175" i="18"/>
  <c r="AB175" i="18"/>
  <c r="AA175" i="18"/>
  <c r="Z175" i="18"/>
  <c r="Y175" i="18"/>
  <c r="X175" i="18"/>
  <c r="S175" i="18"/>
  <c r="U175" i="18" s="1"/>
  <c r="U393" i="18" s="1"/>
  <c r="R175" i="18"/>
  <c r="R393" i="18" s="1"/>
  <c r="O175" i="18"/>
  <c r="O393" i="18" s="1"/>
  <c r="Z174" i="18"/>
  <c r="AC174" i="18" s="1"/>
  <c r="AE174" i="18" s="1"/>
  <c r="O174" i="18"/>
  <c r="O173" i="18"/>
  <c r="T173" i="18" s="1"/>
  <c r="U173" i="18" s="1"/>
  <c r="AB172" i="18"/>
  <c r="AA172" i="18"/>
  <c r="Z172" i="18"/>
  <c r="Y172" i="18"/>
  <c r="X172" i="18"/>
  <c r="O172" i="18"/>
  <c r="S172" i="18" s="1"/>
  <c r="U172" i="18" s="1"/>
  <c r="Z171" i="18"/>
  <c r="AC171" i="18" s="1"/>
  <c r="AE171" i="18" s="1"/>
  <c r="O171" i="18"/>
  <c r="S171" i="18" s="1"/>
  <c r="U171" i="18" s="1"/>
  <c r="X170" i="18"/>
  <c r="AC170" i="18" s="1"/>
  <c r="AE170" i="18" s="1"/>
  <c r="O170" i="18"/>
  <c r="O394" i="18" s="1"/>
  <c r="AB169" i="18"/>
  <c r="AA169" i="18"/>
  <c r="Z169" i="18"/>
  <c r="Y169" i="18"/>
  <c r="X169" i="18"/>
  <c r="R169" i="18"/>
  <c r="R168" i="18"/>
  <c r="R167" i="18"/>
  <c r="R632" i="18" s="1"/>
  <c r="R166" i="18"/>
  <c r="R406" i="18" s="1"/>
  <c r="AB165" i="18"/>
  <c r="AA165" i="18"/>
  <c r="Z165" i="18"/>
  <c r="Y165" i="18"/>
  <c r="X165" i="18"/>
  <c r="R165" i="18"/>
  <c r="S165" i="18" s="1"/>
  <c r="U165" i="18" s="1"/>
  <c r="V165" i="18" s="1"/>
  <c r="O165" i="18"/>
  <c r="X164" i="18"/>
  <c r="AC164" i="18" s="1"/>
  <c r="AE164" i="18" s="1"/>
  <c r="O164" i="18"/>
  <c r="O403" i="18" s="1"/>
  <c r="Z163" i="18"/>
  <c r="AC163" i="18" s="1"/>
  <c r="AE163" i="18" s="1"/>
  <c r="O163" i="18"/>
  <c r="S163" i="18" s="1"/>
  <c r="U163" i="18" s="1"/>
  <c r="U409" i="18" s="1"/>
  <c r="AC162" i="18"/>
  <c r="AE162" i="18" s="1"/>
  <c r="Z162" i="18"/>
  <c r="O162" i="18"/>
  <c r="S162" i="18" s="1"/>
  <c r="U162" i="18" s="1"/>
  <c r="V162" i="18" s="1"/>
  <c r="O161" i="18"/>
  <c r="AB160" i="18"/>
  <c r="Z160" i="18"/>
  <c r="X160" i="18"/>
  <c r="O160" i="18"/>
  <c r="O159" i="18"/>
  <c r="T159" i="18" s="1"/>
  <c r="R158" i="18"/>
  <c r="R617" i="18" s="1"/>
  <c r="R157" i="18"/>
  <c r="AD157" i="18" s="1"/>
  <c r="X156" i="18"/>
  <c r="O156" i="18"/>
  <c r="O387" i="18" s="1"/>
  <c r="Z155" i="18"/>
  <c r="AC155" i="18" s="1"/>
  <c r="AE155" i="18" s="1"/>
  <c r="O155" i="18"/>
  <c r="S155" i="18" s="1"/>
  <c r="U155" i="18" s="1"/>
  <c r="Z154" i="18"/>
  <c r="AC154" i="18" s="1"/>
  <c r="AE154" i="18" s="1"/>
  <c r="O154" i="18"/>
  <c r="S154" i="18" s="1"/>
  <c r="U154" i="18" s="1"/>
  <c r="V154" i="18" s="1"/>
  <c r="Z153" i="18"/>
  <c r="AC153" i="18" s="1"/>
  <c r="AE153" i="18" s="1"/>
  <c r="S153" i="18"/>
  <c r="U153" i="18" s="1"/>
  <c r="O153" i="18"/>
  <c r="O152" i="18"/>
  <c r="Z151" i="18"/>
  <c r="X151" i="18"/>
  <c r="O151" i="18"/>
  <c r="S151" i="18" s="1"/>
  <c r="U151" i="18" s="1"/>
  <c r="V151" i="18" s="1"/>
  <c r="AE150" i="18"/>
  <c r="AC150" i="18"/>
  <c r="O150" i="18"/>
  <c r="AD149" i="18"/>
  <c r="AB149" i="18"/>
  <c r="AA149" i="18"/>
  <c r="Z149" i="18"/>
  <c r="Y149" i="18"/>
  <c r="X149" i="18"/>
  <c r="O149" i="18"/>
  <c r="T147" i="18"/>
  <c r="Q147" i="18"/>
  <c r="P147" i="18"/>
  <c r="N147" i="18"/>
  <c r="M147" i="18"/>
  <c r="L147" i="18"/>
  <c r="K147" i="18"/>
  <c r="J147" i="18"/>
  <c r="AB146" i="18"/>
  <c r="AA146" i="18"/>
  <c r="Z146" i="18"/>
  <c r="Y146" i="18"/>
  <c r="X146" i="18"/>
  <c r="R146" i="18"/>
  <c r="AD146" i="18" s="1"/>
  <c r="O146" i="18"/>
  <c r="AB145" i="18"/>
  <c r="AA145" i="18"/>
  <c r="Z145" i="18"/>
  <c r="Y145" i="18"/>
  <c r="X145" i="18"/>
  <c r="R145" i="18"/>
  <c r="AD145" i="18" s="1"/>
  <c r="O145" i="18"/>
  <c r="AB144" i="18"/>
  <c r="AA144" i="18"/>
  <c r="Z144" i="18"/>
  <c r="Y144" i="18"/>
  <c r="X144" i="18"/>
  <c r="R144" i="18"/>
  <c r="O144" i="18"/>
  <c r="O553" i="18" s="1"/>
  <c r="AB143" i="18"/>
  <c r="AA143" i="18"/>
  <c r="Z143" i="18"/>
  <c r="Y143" i="18"/>
  <c r="X143" i="18"/>
  <c r="R143" i="18"/>
  <c r="R552" i="18" s="1"/>
  <c r="O143" i="18"/>
  <c r="AB142" i="18"/>
  <c r="AA142" i="18"/>
  <c r="Z142" i="18"/>
  <c r="Y142" i="18"/>
  <c r="X142" i="18"/>
  <c r="R142" i="18"/>
  <c r="O142" i="18"/>
  <c r="AB141" i="18"/>
  <c r="AA141" i="18"/>
  <c r="Z141" i="18"/>
  <c r="Y141" i="18"/>
  <c r="X141" i="18"/>
  <c r="R141" i="18"/>
  <c r="AD141" i="18" s="1"/>
  <c r="O141" i="18"/>
  <c r="AB140" i="18"/>
  <c r="AA140" i="18"/>
  <c r="Z140" i="18"/>
  <c r="Y140" i="18"/>
  <c r="X140" i="18"/>
  <c r="R140" i="18"/>
  <c r="O140" i="18"/>
  <c r="AB139" i="18"/>
  <c r="AA139" i="18"/>
  <c r="Z139" i="18"/>
  <c r="Y139" i="18"/>
  <c r="X139" i="18"/>
  <c r="R139" i="18"/>
  <c r="O139" i="18"/>
  <c r="O542" i="18" s="1"/>
  <c r="AB138" i="18"/>
  <c r="AA138" i="18"/>
  <c r="Z138" i="18"/>
  <c r="Y138" i="18"/>
  <c r="X138" i="18"/>
  <c r="R138" i="18"/>
  <c r="O138" i="18"/>
  <c r="O541" i="18" s="1"/>
  <c r="AB137" i="18"/>
  <c r="AA137" i="18"/>
  <c r="Z137" i="18"/>
  <c r="Y137" i="18"/>
  <c r="X137" i="18"/>
  <c r="R137" i="18"/>
  <c r="R531" i="18" s="1"/>
  <c r="O137" i="18"/>
  <c r="O531" i="18" s="1"/>
  <c r="AB136" i="18"/>
  <c r="AA136" i="18"/>
  <c r="Z136" i="18"/>
  <c r="Y136" i="18"/>
  <c r="X136" i="18"/>
  <c r="R136" i="18"/>
  <c r="R530" i="18" s="1"/>
  <c r="O136" i="18"/>
  <c r="Q135" i="18"/>
  <c r="P135" i="18"/>
  <c r="N135" i="18"/>
  <c r="M135" i="18"/>
  <c r="L135" i="18"/>
  <c r="K135" i="18"/>
  <c r="J135" i="18"/>
  <c r="AB134" i="18"/>
  <c r="AA134" i="18"/>
  <c r="Z134" i="18"/>
  <c r="Y134" i="18"/>
  <c r="X134" i="18"/>
  <c r="R134" i="18"/>
  <c r="AD134" i="18" s="1"/>
  <c r="R133" i="18"/>
  <c r="AD133" i="18" s="1"/>
  <c r="AE133" i="18" s="1"/>
  <c r="R132" i="18"/>
  <c r="R131" i="18"/>
  <c r="AC130" i="18"/>
  <c r="AE130" i="18" s="1"/>
  <c r="R130" i="18"/>
  <c r="R563" i="18" s="1"/>
  <c r="O130" i="18"/>
  <c r="AD129" i="18"/>
  <c r="AB129" i="18"/>
  <c r="AA129" i="18"/>
  <c r="Z129" i="18"/>
  <c r="Y129" i="18"/>
  <c r="X129" i="18"/>
  <c r="O129" i="18"/>
  <c r="S129" i="18" s="1"/>
  <c r="U129" i="18" s="1"/>
  <c r="O128" i="18"/>
  <c r="T128" i="18" s="1"/>
  <c r="U128" i="18" s="1"/>
  <c r="O127" i="18"/>
  <c r="AD126" i="18"/>
  <c r="AB126" i="18"/>
  <c r="AA126" i="18"/>
  <c r="Z126" i="18"/>
  <c r="Y126" i="18"/>
  <c r="X126" i="18"/>
  <c r="O126" i="18"/>
  <c r="AB125" i="18"/>
  <c r="AA125" i="18"/>
  <c r="Z125" i="18"/>
  <c r="Y125" i="18"/>
  <c r="X125" i="18"/>
  <c r="R125" i="18"/>
  <c r="O125" i="18"/>
  <c r="AB124" i="18"/>
  <c r="AA124" i="18"/>
  <c r="Z124" i="18"/>
  <c r="Y124" i="18"/>
  <c r="X124" i="18"/>
  <c r="R124" i="18"/>
  <c r="AD124" i="18" s="1"/>
  <c r="R123" i="18"/>
  <c r="R122" i="18"/>
  <c r="T122" i="18" s="1"/>
  <c r="U122" i="18" s="1"/>
  <c r="V122" i="18" s="1"/>
  <c r="AB121" i="18"/>
  <c r="AA121" i="18"/>
  <c r="Z121" i="18"/>
  <c r="Y121" i="18"/>
  <c r="X121" i="18"/>
  <c r="R121" i="18"/>
  <c r="AD120" i="18"/>
  <c r="AB120" i="18"/>
  <c r="AA120" i="18"/>
  <c r="Z120" i="18"/>
  <c r="Y120" i="18"/>
  <c r="X120" i="18"/>
  <c r="O120" i="18"/>
  <c r="S120" i="18" s="1"/>
  <c r="U120" i="18" s="1"/>
  <c r="V120" i="18" s="1"/>
  <c r="O119" i="18"/>
  <c r="O118" i="18"/>
  <c r="R117" i="18"/>
  <c r="AD117" i="18" s="1"/>
  <c r="AE117" i="18" s="1"/>
  <c r="R116" i="18"/>
  <c r="AD116" i="18" s="1"/>
  <c r="AE116" i="18" s="1"/>
  <c r="R115" i="18"/>
  <c r="AB114" i="18"/>
  <c r="AA114" i="18"/>
  <c r="Z114" i="18"/>
  <c r="Y114" i="18"/>
  <c r="X114" i="18"/>
  <c r="R114" i="18"/>
  <c r="R557" i="18" s="1"/>
  <c r="AD113" i="18"/>
  <c r="AB113" i="18"/>
  <c r="AA113" i="18"/>
  <c r="Z113" i="18"/>
  <c r="Y113" i="18"/>
  <c r="X113" i="18"/>
  <c r="O113" i="18"/>
  <c r="S113" i="18" s="1"/>
  <c r="U113" i="18" s="1"/>
  <c r="V113" i="18" s="1"/>
  <c r="O112" i="18"/>
  <c r="T112" i="18" s="1"/>
  <c r="U112" i="18" s="1"/>
  <c r="T111" i="18"/>
  <c r="U111" i="18" s="1"/>
  <c r="U727" i="18" s="1"/>
  <c r="O111" i="18"/>
  <c r="AB110" i="18"/>
  <c r="AA110" i="18"/>
  <c r="Z110" i="18"/>
  <c r="Y110" i="18"/>
  <c r="X110" i="18"/>
  <c r="R110" i="18"/>
  <c r="AD110" i="18" s="1"/>
  <c r="R109" i="18"/>
  <c r="S108" i="18"/>
  <c r="U108" i="18" s="1"/>
  <c r="U725" i="18" s="1"/>
  <c r="R108" i="18"/>
  <c r="R725" i="18" s="1"/>
  <c r="R107" i="18"/>
  <c r="T107" i="18" s="1"/>
  <c r="U107" i="18" s="1"/>
  <c r="AD106" i="18"/>
  <c r="AB106" i="18"/>
  <c r="AA106" i="18"/>
  <c r="Z106" i="18"/>
  <c r="Y106" i="18"/>
  <c r="X106" i="18"/>
  <c r="O106" i="18"/>
  <c r="Q105" i="18"/>
  <c r="P105" i="18"/>
  <c r="N105" i="18"/>
  <c r="M105" i="18"/>
  <c r="L105" i="18"/>
  <c r="K105" i="18"/>
  <c r="J105" i="18"/>
  <c r="AB104" i="18"/>
  <c r="AA104" i="18"/>
  <c r="Z104" i="18"/>
  <c r="Y104" i="18"/>
  <c r="X104" i="18"/>
  <c r="R104" i="18"/>
  <c r="AD104" i="18" s="1"/>
  <c r="O104" i="18"/>
  <c r="AB103" i="18"/>
  <c r="AA103" i="18"/>
  <c r="Z103" i="18"/>
  <c r="Y103" i="18"/>
  <c r="X103" i="18"/>
  <c r="R103" i="18"/>
  <c r="AD103" i="18" s="1"/>
  <c r="O103" i="18"/>
  <c r="AB102" i="18"/>
  <c r="AA102" i="18"/>
  <c r="Z102" i="18"/>
  <c r="Y102" i="18"/>
  <c r="X102" i="18"/>
  <c r="R102" i="18"/>
  <c r="AD102" i="18" s="1"/>
  <c r="O102" i="18"/>
  <c r="AB101" i="18"/>
  <c r="AA101" i="18"/>
  <c r="Z101" i="18"/>
  <c r="Y101" i="18"/>
  <c r="X101" i="18"/>
  <c r="R101" i="18"/>
  <c r="AD101" i="18" s="1"/>
  <c r="O101" i="18"/>
  <c r="AB100" i="18"/>
  <c r="AA100" i="18"/>
  <c r="Z100" i="18"/>
  <c r="Y100" i="18"/>
  <c r="X100" i="18"/>
  <c r="R100" i="18"/>
  <c r="AD100" i="18" s="1"/>
  <c r="O100" i="18"/>
  <c r="S100" i="18" s="1"/>
  <c r="U100" i="18" s="1"/>
  <c r="V100" i="18" s="1"/>
  <c r="AB99" i="18"/>
  <c r="AA99" i="18"/>
  <c r="Z99" i="18"/>
  <c r="Y99" i="18"/>
  <c r="X99" i="18"/>
  <c r="R99" i="18"/>
  <c r="O99" i="18"/>
  <c r="AB98" i="18"/>
  <c r="AA98" i="18"/>
  <c r="Z98" i="18"/>
  <c r="Y98" i="18"/>
  <c r="X98" i="18"/>
  <c r="R98" i="18"/>
  <c r="AD98" i="18" s="1"/>
  <c r="O98" i="18"/>
  <c r="O497" i="18" s="1"/>
  <c r="AB97" i="18"/>
  <c r="AA97" i="18"/>
  <c r="Z97" i="18"/>
  <c r="Y97" i="18"/>
  <c r="X97" i="18"/>
  <c r="R97" i="18"/>
  <c r="O97" i="18"/>
  <c r="AB96" i="18"/>
  <c r="AA96" i="18"/>
  <c r="Z96" i="18"/>
  <c r="Y96" i="18"/>
  <c r="X96" i="18"/>
  <c r="R96" i="18"/>
  <c r="O96" i="18"/>
  <c r="AB95" i="18"/>
  <c r="AA95" i="18"/>
  <c r="Z95" i="18"/>
  <c r="Y95" i="18"/>
  <c r="X95" i="18"/>
  <c r="R95" i="18"/>
  <c r="AD95" i="18" s="1"/>
  <c r="O95" i="18"/>
  <c r="AB94" i="18"/>
  <c r="AA94" i="18"/>
  <c r="Z94" i="18"/>
  <c r="Y94" i="18"/>
  <c r="X94" i="18"/>
  <c r="R94" i="18"/>
  <c r="AD94" i="18" s="1"/>
  <c r="O94" i="18"/>
  <c r="AB93" i="18"/>
  <c r="AA93" i="18"/>
  <c r="Z93" i="18"/>
  <c r="Y93" i="18"/>
  <c r="X93" i="18"/>
  <c r="R93" i="18"/>
  <c r="AD93" i="18" s="1"/>
  <c r="O93" i="18"/>
  <c r="AB92" i="18"/>
  <c r="AA92" i="18"/>
  <c r="Z92" i="18"/>
  <c r="Y92" i="18"/>
  <c r="X92" i="18"/>
  <c r="R92" i="18"/>
  <c r="AD92" i="18" s="1"/>
  <c r="O92" i="18"/>
  <c r="AB91" i="18"/>
  <c r="AA91" i="18"/>
  <c r="Z91" i="18"/>
  <c r="Y91" i="18"/>
  <c r="X91" i="18"/>
  <c r="R91" i="18"/>
  <c r="AD91" i="18" s="1"/>
  <c r="O91" i="18"/>
  <c r="AB90" i="18"/>
  <c r="AA90" i="18"/>
  <c r="Z90" i="18"/>
  <c r="Y90" i="18"/>
  <c r="X90" i="18"/>
  <c r="R90" i="18"/>
  <c r="O90" i="18"/>
  <c r="AB89" i="18"/>
  <c r="AA89" i="18"/>
  <c r="Z89" i="18"/>
  <c r="Y89" i="18"/>
  <c r="X89" i="18"/>
  <c r="R89" i="18"/>
  <c r="O89" i="18"/>
  <c r="AB88" i="18"/>
  <c r="AA88" i="18"/>
  <c r="Z88" i="18"/>
  <c r="Y88" i="18"/>
  <c r="X88" i="18"/>
  <c r="R88" i="18"/>
  <c r="AD88" i="18" s="1"/>
  <c r="O88" i="18"/>
  <c r="AB87" i="18"/>
  <c r="AA87" i="18"/>
  <c r="Z87" i="18"/>
  <c r="Y87" i="18"/>
  <c r="X87" i="18"/>
  <c r="R87" i="18"/>
  <c r="AD87" i="18" s="1"/>
  <c r="O87" i="18"/>
  <c r="AB86" i="18"/>
  <c r="AA86" i="18"/>
  <c r="Z86" i="18"/>
  <c r="Y86" i="18"/>
  <c r="X86" i="18"/>
  <c r="R86" i="18"/>
  <c r="AD86" i="18" s="1"/>
  <c r="O86" i="18"/>
  <c r="AD85" i="18"/>
  <c r="AB85" i="18"/>
  <c r="AA85" i="18"/>
  <c r="Z85" i="18"/>
  <c r="Y85" i="18"/>
  <c r="X85" i="18"/>
  <c r="O85" i="18"/>
  <c r="S85" i="18" s="1"/>
  <c r="U85" i="18" s="1"/>
  <c r="AB84" i="18"/>
  <c r="X84" i="18"/>
  <c r="O84" i="18"/>
  <c r="O532" i="18" s="1"/>
  <c r="AB83" i="18"/>
  <c r="AA83" i="18"/>
  <c r="Z83" i="18"/>
  <c r="Y83" i="18"/>
  <c r="X83" i="18"/>
  <c r="R83" i="18"/>
  <c r="R540" i="18" s="1"/>
  <c r="O83" i="18"/>
  <c r="AD82" i="18"/>
  <c r="AB82" i="18"/>
  <c r="AA82" i="18"/>
  <c r="Z82" i="18"/>
  <c r="Y82" i="18"/>
  <c r="X82" i="18"/>
  <c r="O82" i="18"/>
  <c r="S82" i="18" s="1"/>
  <c r="U82" i="18" s="1"/>
  <c r="V82" i="18" s="1"/>
  <c r="O81" i="18"/>
  <c r="T81" i="18" s="1"/>
  <c r="U81" i="18" s="1"/>
  <c r="X80" i="18"/>
  <c r="AC80" i="18" s="1"/>
  <c r="AE80" i="18" s="1"/>
  <c r="O80" i="18"/>
  <c r="O537" i="18" s="1"/>
  <c r="T79" i="18"/>
  <c r="U79" i="18" s="1"/>
  <c r="O79" i="18"/>
  <c r="AB78" i="18"/>
  <c r="AA78" i="18"/>
  <c r="Z78" i="18"/>
  <c r="Y78" i="18"/>
  <c r="X78" i="18"/>
  <c r="R78" i="18"/>
  <c r="AD78" i="18" s="1"/>
  <c r="O78" i="18"/>
  <c r="R77" i="18"/>
  <c r="AD76" i="18"/>
  <c r="AB76" i="18"/>
  <c r="AA76" i="18"/>
  <c r="Z76" i="18"/>
  <c r="Y76" i="18"/>
  <c r="X76" i="18"/>
  <c r="O76" i="18"/>
  <c r="S76" i="18" s="1"/>
  <c r="U76" i="18" s="1"/>
  <c r="O75" i="18"/>
  <c r="T75" i="18" s="1"/>
  <c r="U75" i="18" s="1"/>
  <c r="AD74" i="18"/>
  <c r="AB74" i="18"/>
  <c r="AA74" i="18"/>
  <c r="Z74" i="18"/>
  <c r="Y74" i="18"/>
  <c r="X74" i="18"/>
  <c r="O74" i="18"/>
  <c r="O528" i="18" s="1"/>
  <c r="AD72" i="18"/>
  <c r="AB72" i="18"/>
  <c r="AA72" i="18"/>
  <c r="Z72" i="18"/>
  <c r="Y72" i="18"/>
  <c r="X72" i="18"/>
  <c r="O72" i="18"/>
  <c r="O527" i="18" s="1"/>
  <c r="AB71" i="18"/>
  <c r="AA71" i="18"/>
  <c r="Z71" i="18"/>
  <c r="Y71" i="18"/>
  <c r="X71" i="18"/>
  <c r="R71" i="18"/>
  <c r="AD71" i="18" s="1"/>
  <c r="R70" i="18"/>
  <c r="R69" i="18"/>
  <c r="T69" i="18" s="1"/>
  <c r="U69" i="18" s="1"/>
  <c r="X68" i="18"/>
  <c r="R68" i="18"/>
  <c r="S68" i="18" s="1"/>
  <c r="U68" i="18" s="1"/>
  <c r="AB67" i="18"/>
  <c r="AA67" i="18"/>
  <c r="Z67" i="18"/>
  <c r="Y67" i="18"/>
  <c r="X67" i="18"/>
  <c r="R67" i="18"/>
  <c r="R716" i="18" s="1"/>
  <c r="AB66" i="18"/>
  <c r="AA66" i="18"/>
  <c r="Z66" i="18"/>
  <c r="Y66" i="18"/>
  <c r="X66" i="18"/>
  <c r="R66" i="18"/>
  <c r="R526" i="18" s="1"/>
  <c r="O66" i="18"/>
  <c r="AD65" i="18"/>
  <c r="AB65" i="18"/>
  <c r="AA65" i="18"/>
  <c r="Z65" i="18"/>
  <c r="Y65" i="18"/>
  <c r="X65" i="18"/>
  <c r="O65" i="18"/>
  <c r="O64" i="18"/>
  <c r="X63" i="18"/>
  <c r="AC63" i="18" s="1"/>
  <c r="AE63" i="18" s="1"/>
  <c r="O63" i="18"/>
  <c r="S63" i="18" s="1"/>
  <c r="U63" i="18" s="1"/>
  <c r="U529" i="18" s="1"/>
  <c r="AD62" i="18"/>
  <c r="AB62" i="18"/>
  <c r="AA62" i="18"/>
  <c r="Z62" i="18"/>
  <c r="Y62" i="18"/>
  <c r="X62" i="18"/>
  <c r="O62" i="18"/>
  <c r="S62" i="18" s="1"/>
  <c r="U62" i="18" s="1"/>
  <c r="U525" i="18" s="1"/>
  <c r="X61" i="18"/>
  <c r="AC61" i="18" s="1"/>
  <c r="AE61" i="18" s="1"/>
  <c r="O61" i="18"/>
  <c r="O533" i="18" s="1"/>
  <c r="AB60" i="18"/>
  <c r="AA60" i="18"/>
  <c r="Z60" i="18"/>
  <c r="Y60" i="18"/>
  <c r="X60" i="18"/>
  <c r="O60" i="18"/>
  <c r="O522" i="18" s="1"/>
  <c r="R59" i="18"/>
  <c r="S59" i="18" s="1"/>
  <c r="U59" i="18" s="1"/>
  <c r="R58" i="18"/>
  <c r="AD58" i="18" s="1"/>
  <c r="AE58" i="18" s="1"/>
  <c r="AC57" i="18"/>
  <c r="AE57" i="18" s="1"/>
  <c r="R57" i="18"/>
  <c r="AC56" i="18"/>
  <c r="AE56" i="18" s="1"/>
  <c r="R56" i="18"/>
  <c r="R519" i="18" s="1"/>
  <c r="O56" i="18"/>
  <c r="AD55" i="18"/>
  <c r="AB55" i="18"/>
  <c r="AA55" i="18"/>
  <c r="Z55" i="18"/>
  <c r="Y55" i="18"/>
  <c r="X55" i="18"/>
  <c r="O55" i="18"/>
  <c r="O54" i="18"/>
  <c r="T54" i="18" s="1"/>
  <c r="U54" i="18" s="1"/>
  <c r="O53" i="18"/>
  <c r="X52" i="18"/>
  <c r="AC52" i="18" s="1"/>
  <c r="AE52" i="18" s="1"/>
  <c r="O52" i="18"/>
  <c r="S52" i="18" s="1"/>
  <c r="U52" i="18" s="1"/>
  <c r="O51" i="18"/>
  <c r="T51" i="18" s="1"/>
  <c r="U51" i="18" s="1"/>
  <c r="O50" i="18"/>
  <c r="Y49" i="18"/>
  <c r="X49" i="18"/>
  <c r="O49" i="18"/>
  <c r="O520" i="18" s="1"/>
  <c r="X48" i="18"/>
  <c r="AC48" i="18" s="1"/>
  <c r="AE48" i="18" s="1"/>
  <c r="O48" i="18"/>
  <c r="O705" i="18" s="1"/>
  <c r="AB47" i="18"/>
  <c r="AA47" i="18"/>
  <c r="Z47" i="18"/>
  <c r="Y47" i="18"/>
  <c r="X47" i="18"/>
  <c r="R47" i="18"/>
  <c r="O47" i="18"/>
  <c r="Q46" i="18"/>
  <c r="P46" i="18"/>
  <c r="N46" i="18"/>
  <c r="M46" i="18"/>
  <c r="L46" i="18"/>
  <c r="K46" i="18"/>
  <c r="J46" i="18"/>
  <c r="R45" i="18"/>
  <c r="AD45" i="18" s="1"/>
  <c r="AE45" i="18" s="1"/>
  <c r="R44" i="18"/>
  <c r="AD44" i="18" s="1"/>
  <c r="AE44" i="18" s="1"/>
  <c r="R43" i="18"/>
  <c r="R42" i="18"/>
  <c r="R701" i="18" s="1"/>
  <c r="R41" i="18"/>
  <c r="R700" i="18" s="1"/>
  <c r="R40" i="18"/>
  <c r="T40" i="18" s="1"/>
  <c r="U40" i="18" s="1"/>
  <c r="R39" i="18"/>
  <c r="AD38" i="18"/>
  <c r="X38" i="18"/>
  <c r="AC38" i="18" s="1"/>
  <c r="O38" i="18"/>
  <c r="O511" i="18" s="1"/>
  <c r="AD37" i="18"/>
  <c r="AB37" i="18"/>
  <c r="AA37" i="18"/>
  <c r="Z37" i="18"/>
  <c r="Y37" i="18"/>
  <c r="X37" i="18"/>
  <c r="O37" i="18"/>
  <c r="O36" i="18"/>
  <c r="O510" i="18" s="1"/>
  <c r="AB35" i="18"/>
  <c r="AA35" i="18"/>
  <c r="Z35" i="18"/>
  <c r="Y35" i="18"/>
  <c r="X35" i="18"/>
  <c r="R35" i="18"/>
  <c r="R695" i="18" s="1"/>
  <c r="O35" i="18"/>
  <c r="O695" i="18" s="1"/>
  <c r="R34" i="18"/>
  <c r="AD34" i="18" s="1"/>
  <c r="AE34" i="18" s="1"/>
  <c r="R33" i="18"/>
  <c r="AD33" i="18" s="1"/>
  <c r="AE33" i="18" s="1"/>
  <c r="R32" i="18"/>
  <c r="T32" i="18" s="1"/>
  <c r="U32" i="18" s="1"/>
  <c r="AE31" i="18"/>
  <c r="R31" i="18"/>
  <c r="R699" i="18" s="1"/>
  <c r="O31" i="18"/>
  <c r="O699" i="18" s="1"/>
  <c r="R30" i="18"/>
  <c r="R697" i="18" s="1"/>
  <c r="O29" i="18"/>
  <c r="O696" i="18" s="1"/>
  <c r="X28" i="18"/>
  <c r="AC28" i="18" s="1"/>
  <c r="AE28" i="18" s="1"/>
  <c r="O28" i="18"/>
  <c r="O509" i="18" s="1"/>
  <c r="AD27" i="18"/>
  <c r="AB27" i="18"/>
  <c r="AA27" i="18"/>
  <c r="Z27" i="18"/>
  <c r="Y27" i="18"/>
  <c r="X27" i="18"/>
  <c r="O27" i="18"/>
  <c r="O26" i="18"/>
  <c r="AB25" i="18"/>
  <c r="AC25" i="18" s="1"/>
  <c r="O25" i="18"/>
  <c r="O514" i="18" s="1"/>
  <c r="AB24" i="18"/>
  <c r="AA24" i="18"/>
  <c r="Z24" i="18"/>
  <c r="Y24" i="18"/>
  <c r="X24" i="18"/>
  <c r="O24" i="18"/>
  <c r="O512" i="18" s="1"/>
  <c r="O23" i="18"/>
  <c r="O513" i="18" s="1"/>
  <c r="AB22" i="18"/>
  <c r="AA22" i="18"/>
  <c r="Z22" i="18"/>
  <c r="Y22" i="18"/>
  <c r="X22" i="18"/>
  <c r="R22" i="18"/>
  <c r="R692" i="18" s="1"/>
  <c r="O22" i="18"/>
  <c r="O692" i="18" s="1"/>
  <c r="R21" i="18"/>
  <c r="R691" i="18" s="1"/>
  <c r="AB20" i="18"/>
  <c r="AA20" i="18"/>
  <c r="Z20" i="18"/>
  <c r="Y20" i="18"/>
  <c r="R20" i="18"/>
  <c r="O20" i="18"/>
  <c r="O506" i="18" s="1"/>
  <c r="R19" i="18"/>
  <c r="T19" i="18" s="1"/>
  <c r="U19" i="18" s="1"/>
  <c r="AD18" i="18"/>
  <c r="AB18" i="18"/>
  <c r="AA18" i="18"/>
  <c r="Z18" i="18"/>
  <c r="Y18" i="18"/>
  <c r="X18" i="18"/>
  <c r="O18" i="18"/>
  <c r="S18" i="18" s="1"/>
  <c r="U18" i="18" s="1"/>
  <c r="V18" i="18" s="1"/>
  <c r="O17" i="18"/>
  <c r="T17" i="18" s="1"/>
  <c r="U17" i="18" s="1"/>
  <c r="V17" i="18" s="1"/>
  <c r="X16" i="18"/>
  <c r="AC16" i="18" s="1"/>
  <c r="AE16" i="18" s="1"/>
  <c r="O16" i="18"/>
  <c r="S16" i="18" s="1"/>
  <c r="U16" i="18" s="1"/>
  <c r="V16" i="18" s="1"/>
  <c r="O15" i="18"/>
  <c r="AB14" i="18"/>
  <c r="AA14" i="18"/>
  <c r="Z14" i="18"/>
  <c r="Y14" i="18"/>
  <c r="X14" i="18"/>
  <c r="O14" i="18"/>
  <c r="O505" i="18" s="1"/>
  <c r="AB13" i="18"/>
  <c r="AA13" i="18"/>
  <c r="Z13" i="18"/>
  <c r="Y13" i="18"/>
  <c r="X13" i="18"/>
  <c r="R13" i="18"/>
  <c r="AD13" i="18" s="1"/>
  <c r="O13" i="18"/>
  <c r="AB12" i="18"/>
  <c r="AA12" i="18"/>
  <c r="Z12" i="18"/>
  <c r="Y12" i="18"/>
  <c r="X12" i="18"/>
  <c r="R12" i="18"/>
  <c r="O12" i="18"/>
  <c r="AB11" i="18"/>
  <c r="AA11" i="18"/>
  <c r="Z11" i="18"/>
  <c r="Y11" i="18"/>
  <c r="X11" i="18"/>
  <c r="R11" i="18"/>
  <c r="AD11" i="18" s="1"/>
  <c r="O11" i="18"/>
  <c r="AB10" i="18"/>
  <c r="AA10" i="18"/>
  <c r="Z10" i="18"/>
  <c r="Y10" i="18"/>
  <c r="X10" i="18"/>
  <c r="R10" i="18"/>
  <c r="AD10" i="18" s="1"/>
  <c r="O10" i="18"/>
  <c r="Q51" i="17"/>
  <c r="U693" i="17"/>
  <c r="R693" i="17"/>
  <c r="Q693" i="17"/>
  <c r="P693" i="17"/>
  <c r="O693" i="17"/>
  <c r="N693" i="17"/>
  <c r="M693" i="17"/>
  <c r="L693" i="17"/>
  <c r="K693" i="17"/>
  <c r="J693" i="17"/>
  <c r="U692" i="17"/>
  <c r="R692" i="17"/>
  <c r="Q692" i="17"/>
  <c r="P692" i="17"/>
  <c r="O692" i="17"/>
  <c r="N692" i="17"/>
  <c r="M692" i="17"/>
  <c r="L692" i="17"/>
  <c r="K692" i="17"/>
  <c r="J692" i="17"/>
  <c r="U691" i="17"/>
  <c r="R691" i="17"/>
  <c r="Q691" i="17"/>
  <c r="P691" i="17"/>
  <c r="O691" i="17"/>
  <c r="N691" i="17"/>
  <c r="M691" i="17"/>
  <c r="L691" i="17"/>
  <c r="K691" i="17"/>
  <c r="J691" i="17"/>
  <c r="U690" i="17"/>
  <c r="R690" i="17"/>
  <c r="Q690" i="17"/>
  <c r="P690" i="17"/>
  <c r="O690" i="17"/>
  <c r="N690" i="17"/>
  <c r="M690" i="17"/>
  <c r="L690" i="17"/>
  <c r="K690" i="17"/>
  <c r="J690" i="17"/>
  <c r="U689" i="17"/>
  <c r="R689" i="17"/>
  <c r="Q689" i="17"/>
  <c r="P689" i="17"/>
  <c r="O689" i="17"/>
  <c r="N689" i="17"/>
  <c r="M689" i="17"/>
  <c r="L689" i="17"/>
  <c r="K689" i="17"/>
  <c r="J689" i="17"/>
  <c r="U688" i="17"/>
  <c r="R688" i="17"/>
  <c r="Q688" i="17"/>
  <c r="P688" i="17"/>
  <c r="O688" i="17"/>
  <c r="N688" i="17"/>
  <c r="M688" i="17"/>
  <c r="L688" i="17"/>
  <c r="K688" i="17"/>
  <c r="J688" i="17"/>
  <c r="U687" i="17"/>
  <c r="R687" i="17"/>
  <c r="Q687" i="17"/>
  <c r="P687" i="17"/>
  <c r="O687" i="17"/>
  <c r="N687" i="17"/>
  <c r="M687" i="17"/>
  <c r="L687" i="17"/>
  <c r="K687" i="17"/>
  <c r="J687" i="17"/>
  <c r="U686" i="17"/>
  <c r="R686" i="17"/>
  <c r="Q686" i="17"/>
  <c r="P686" i="17"/>
  <c r="O686" i="17"/>
  <c r="N686" i="17"/>
  <c r="M686" i="17"/>
  <c r="L686" i="17"/>
  <c r="K686" i="17"/>
  <c r="J686" i="17"/>
  <c r="U685" i="17"/>
  <c r="R685" i="17"/>
  <c r="Q685" i="17"/>
  <c r="P685" i="17"/>
  <c r="O685" i="17"/>
  <c r="N685" i="17"/>
  <c r="M685" i="17"/>
  <c r="L685" i="17"/>
  <c r="K685" i="17"/>
  <c r="J685" i="17"/>
  <c r="Q684" i="17"/>
  <c r="P684" i="17"/>
  <c r="N684" i="17"/>
  <c r="M684" i="17"/>
  <c r="L684" i="17"/>
  <c r="K684" i="17"/>
  <c r="J684" i="17"/>
  <c r="Q683" i="17"/>
  <c r="P683" i="17"/>
  <c r="N683" i="17"/>
  <c r="M683" i="17"/>
  <c r="L683" i="17"/>
  <c r="K683" i="17"/>
  <c r="J683" i="17"/>
  <c r="R682" i="17"/>
  <c r="Q682" i="17"/>
  <c r="P682" i="17"/>
  <c r="N682" i="17"/>
  <c r="M682" i="17"/>
  <c r="L682" i="17"/>
  <c r="K682" i="17"/>
  <c r="J682" i="17"/>
  <c r="Q681" i="17"/>
  <c r="P681" i="17"/>
  <c r="N681" i="17"/>
  <c r="M681" i="17"/>
  <c r="L681" i="17"/>
  <c r="K681" i="17"/>
  <c r="J681" i="17"/>
  <c r="U680" i="17"/>
  <c r="R680" i="17"/>
  <c r="Q680" i="17"/>
  <c r="P680" i="17"/>
  <c r="O680" i="17"/>
  <c r="N680" i="17"/>
  <c r="M680" i="17"/>
  <c r="L680" i="17"/>
  <c r="K680" i="17"/>
  <c r="J680" i="17"/>
  <c r="U679" i="17"/>
  <c r="R679" i="17"/>
  <c r="Q679" i="17"/>
  <c r="P679" i="17"/>
  <c r="O679" i="17"/>
  <c r="N679" i="17"/>
  <c r="M679" i="17"/>
  <c r="L679" i="17"/>
  <c r="K679" i="17"/>
  <c r="J679" i="17"/>
  <c r="R678" i="17"/>
  <c r="Q678" i="17"/>
  <c r="P678" i="17"/>
  <c r="N678" i="17"/>
  <c r="M678" i="17"/>
  <c r="L678" i="17"/>
  <c r="K678" i="17"/>
  <c r="J678" i="17"/>
  <c r="Q677" i="17"/>
  <c r="P677" i="17"/>
  <c r="O677" i="17"/>
  <c r="N677" i="17"/>
  <c r="M677" i="17"/>
  <c r="L677" i="17"/>
  <c r="K677" i="17"/>
  <c r="J677" i="17"/>
  <c r="U676" i="17"/>
  <c r="R676" i="17"/>
  <c r="Q676" i="17"/>
  <c r="P676" i="17"/>
  <c r="O676" i="17"/>
  <c r="N676" i="17"/>
  <c r="M676" i="17"/>
  <c r="L676" i="17"/>
  <c r="K676" i="17"/>
  <c r="J676" i="17"/>
  <c r="U675" i="17"/>
  <c r="R675" i="17"/>
  <c r="Q675" i="17"/>
  <c r="P675" i="17"/>
  <c r="O675" i="17"/>
  <c r="N675" i="17"/>
  <c r="M675" i="17"/>
  <c r="L675" i="17"/>
  <c r="K675" i="17"/>
  <c r="J675" i="17"/>
  <c r="Q674" i="17"/>
  <c r="P674" i="17"/>
  <c r="O674" i="17"/>
  <c r="N674" i="17"/>
  <c r="M674" i="17"/>
  <c r="L674" i="17"/>
  <c r="K674" i="17"/>
  <c r="J674" i="17"/>
  <c r="Q673" i="17"/>
  <c r="P673" i="17"/>
  <c r="N673" i="17"/>
  <c r="M673" i="17"/>
  <c r="L673" i="17"/>
  <c r="K673" i="17"/>
  <c r="J673" i="17"/>
  <c r="U672" i="17"/>
  <c r="R672" i="17"/>
  <c r="Q672" i="17"/>
  <c r="P672" i="17"/>
  <c r="O672" i="17"/>
  <c r="N672" i="17"/>
  <c r="M672" i="17"/>
  <c r="L672" i="17"/>
  <c r="K672" i="17"/>
  <c r="J672" i="17"/>
  <c r="U671" i="17"/>
  <c r="R671" i="17"/>
  <c r="Q671" i="17"/>
  <c r="P671" i="17"/>
  <c r="O671" i="17"/>
  <c r="N671" i="17"/>
  <c r="M671" i="17"/>
  <c r="L671" i="17"/>
  <c r="K671" i="17"/>
  <c r="J671" i="17"/>
  <c r="U670" i="17"/>
  <c r="R670" i="17"/>
  <c r="Q670" i="17"/>
  <c r="P670" i="17"/>
  <c r="O670" i="17"/>
  <c r="N670" i="17"/>
  <c r="M670" i="17"/>
  <c r="L670" i="17"/>
  <c r="K670" i="17"/>
  <c r="J670" i="17"/>
  <c r="U669" i="17"/>
  <c r="R669" i="17"/>
  <c r="Q669" i="17"/>
  <c r="P669" i="17"/>
  <c r="O669" i="17"/>
  <c r="N669" i="17"/>
  <c r="M669" i="17"/>
  <c r="L669" i="17"/>
  <c r="K669" i="17"/>
  <c r="J669" i="17"/>
  <c r="U668" i="17"/>
  <c r="R668" i="17"/>
  <c r="Q668" i="17"/>
  <c r="P668" i="17"/>
  <c r="O668" i="17"/>
  <c r="N668" i="17"/>
  <c r="M668" i="17"/>
  <c r="L668" i="17"/>
  <c r="K668" i="17"/>
  <c r="J668" i="17"/>
  <c r="Q667" i="17"/>
  <c r="P667" i="17"/>
  <c r="O667" i="17"/>
  <c r="N667" i="17"/>
  <c r="M667" i="17"/>
  <c r="L667" i="17"/>
  <c r="K667" i="17"/>
  <c r="J667" i="17"/>
  <c r="U666" i="17"/>
  <c r="R666" i="17"/>
  <c r="Q666" i="17"/>
  <c r="P666" i="17"/>
  <c r="O666" i="17"/>
  <c r="N666" i="17"/>
  <c r="M666" i="17"/>
  <c r="L666" i="17"/>
  <c r="K666" i="17"/>
  <c r="J666" i="17"/>
  <c r="U665" i="17"/>
  <c r="R665" i="17"/>
  <c r="Q665" i="17"/>
  <c r="P665" i="17"/>
  <c r="O665" i="17"/>
  <c r="N665" i="17"/>
  <c r="M665" i="17"/>
  <c r="L665" i="17"/>
  <c r="K665" i="17"/>
  <c r="J665" i="17"/>
  <c r="Q664" i="17"/>
  <c r="P664" i="17"/>
  <c r="N664" i="17"/>
  <c r="M664" i="17"/>
  <c r="L664" i="17"/>
  <c r="K664" i="17"/>
  <c r="J664" i="17"/>
  <c r="U663" i="17"/>
  <c r="R663" i="17"/>
  <c r="Q663" i="17"/>
  <c r="P663" i="17"/>
  <c r="O663" i="17"/>
  <c r="N663" i="17"/>
  <c r="M663" i="17"/>
  <c r="L663" i="17"/>
  <c r="K663" i="17"/>
  <c r="J663" i="17"/>
  <c r="R662" i="17"/>
  <c r="Q662" i="17"/>
  <c r="P662" i="17"/>
  <c r="N662" i="17"/>
  <c r="M662" i="17"/>
  <c r="L662" i="17"/>
  <c r="K662" i="17"/>
  <c r="J662" i="17"/>
  <c r="Q661" i="17"/>
  <c r="P661" i="17"/>
  <c r="N661" i="17"/>
  <c r="M661" i="17"/>
  <c r="L661" i="17"/>
  <c r="K661" i="17"/>
  <c r="J661" i="17"/>
  <c r="U660" i="17"/>
  <c r="R660" i="17"/>
  <c r="Q660" i="17"/>
  <c r="P660" i="17"/>
  <c r="O660" i="17"/>
  <c r="N660" i="17"/>
  <c r="M660" i="17"/>
  <c r="L660" i="17"/>
  <c r="K660" i="17"/>
  <c r="J660" i="17"/>
  <c r="U659" i="17"/>
  <c r="R659" i="17"/>
  <c r="Q659" i="17"/>
  <c r="P659" i="17"/>
  <c r="O659" i="17"/>
  <c r="N659" i="17"/>
  <c r="M659" i="17"/>
  <c r="L659" i="17"/>
  <c r="K659" i="17"/>
  <c r="J659" i="17"/>
  <c r="Q658" i="17"/>
  <c r="P658" i="17"/>
  <c r="N658" i="17"/>
  <c r="M658" i="17"/>
  <c r="L658" i="17"/>
  <c r="K658" i="17"/>
  <c r="J658" i="17"/>
  <c r="Q657" i="17"/>
  <c r="P657" i="17"/>
  <c r="N657" i="17"/>
  <c r="M657" i="17"/>
  <c r="L657" i="17"/>
  <c r="K657" i="17"/>
  <c r="J657" i="17"/>
  <c r="Q656" i="17"/>
  <c r="P656" i="17"/>
  <c r="N656" i="17"/>
  <c r="M656" i="17"/>
  <c r="L656" i="17"/>
  <c r="K656" i="17"/>
  <c r="J656" i="17"/>
  <c r="R655" i="17"/>
  <c r="Q655" i="17"/>
  <c r="P655" i="17"/>
  <c r="N655" i="17"/>
  <c r="M655" i="17"/>
  <c r="L655" i="17"/>
  <c r="K655" i="17"/>
  <c r="J655" i="17"/>
  <c r="Q654" i="17"/>
  <c r="P654" i="17"/>
  <c r="N654" i="17"/>
  <c r="M654" i="17"/>
  <c r="L654" i="17"/>
  <c r="K654" i="17"/>
  <c r="J654" i="17"/>
  <c r="Q653" i="17"/>
  <c r="P653" i="17"/>
  <c r="O653" i="17"/>
  <c r="N653" i="17"/>
  <c r="M653" i="17"/>
  <c r="L653" i="17"/>
  <c r="K653" i="17"/>
  <c r="J653" i="17"/>
  <c r="Q652" i="17"/>
  <c r="P652" i="17"/>
  <c r="O652" i="17"/>
  <c r="N652" i="17"/>
  <c r="M652" i="17"/>
  <c r="L652" i="17"/>
  <c r="K652" i="17"/>
  <c r="J652" i="17"/>
  <c r="Q651" i="17"/>
  <c r="P651" i="17"/>
  <c r="O651" i="17"/>
  <c r="N651" i="17"/>
  <c r="M651" i="17"/>
  <c r="L651" i="17"/>
  <c r="K651" i="17"/>
  <c r="J651" i="17"/>
  <c r="Q650" i="17"/>
  <c r="P650" i="17"/>
  <c r="O650" i="17"/>
  <c r="N650" i="17"/>
  <c r="M650" i="17"/>
  <c r="L650" i="17"/>
  <c r="K650" i="17"/>
  <c r="J650" i="17"/>
  <c r="Q649" i="17"/>
  <c r="P649" i="17"/>
  <c r="O649" i="17"/>
  <c r="N649" i="17"/>
  <c r="M649" i="17"/>
  <c r="L649" i="17"/>
  <c r="K649" i="17"/>
  <c r="J649" i="17"/>
  <c r="Q648" i="17"/>
  <c r="P648" i="17"/>
  <c r="O648" i="17"/>
  <c r="N648" i="17"/>
  <c r="M648" i="17"/>
  <c r="L648" i="17"/>
  <c r="K648" i="17"/>
  <c r="J648" i="17"/>
  <c r="R647" i="17"/>
  <c r="Q647" i="17"/>
  <c r="P647" i="17"/>
  <c r="N647" i="17"/>
  <c r="M647" i="17"/>
  <c r="L647" i="17"/>
  <c r="K647" i="17"/>
  <c r="J647" i="17"/>
  <c r="R646" i="17"/>
  <c r="Q646" i="17"/>
  <c r="P646" i="17"/>
  <c r="N646" i="17"/>
  <c r="M646" i="17"/>
  <c r="L646" i="17"/>
  <c r="K646" i="17"/>
  <c r="J646" i="17"/>
  <c r="U645" i="17"/>
  <c r="R645" i="17"/>
  <c r="Q645" i="17"/>
  <c r="P645" i="17"/>
  <c r="O645" i="17"/>
  <c r="N645" i="17"/>
  <c r="M645" i="17"/>
  <c r="L645" i="17"/>
  <c r="K645" i="17"/>
  <c r="J645" i="17"/>
  <c r="U644" i="17"/>
  <c r="R644" i="17"/>
  <c r="Q644" i="17"/>
  <c r="P644" i="17"/>
  <c r="O644" i="17"/>
  <c r="N644" i="17"/>
  <c r="M644" i="17"/>
  <c r="L644" i="17"/>
  <c r="K644" i="17"/>
  <c r="J644" i="17"/>
  <c r="Q643" i="17"/>
  <c r="P643" i="17"/>
  <c r="N643" i="17"/>
  <c r="M643" i="17"/>
  <c r="L643" i="17"/>
  <c r="K643" i="17"/>
  <c r="J643" i="17"/>
  <c r="Q642" i="17"/>
  <c r="P642" i="17"/>
  <c r="O642" i="17"/>
  <c r="N642" i="17"/>
  <c r="M642" i="17"/>
  <c r="L642" i="17"/>
  <c r="K642" i="17"/>
  <c r="J642" i="17"/>
  <c r="U641" i="17"/>
  <c r="R641" i="17"/>
  <c r="Q641" i="17"/>
  <c r="P641" i="17"/>
  <c r="O641" i="17"/>
  <c r="N641" i="17"/>
  <c r="M641" i="17"/>
  <c r="L641" i="17"/>
  <c r="K641" i="17"/>
  <c r="J641" i="17"/>
  <c r="U640" i="17"/>
  <c r="R640" i="17"/>
  <c r="Q640" i="17"/>
  <c r="P640" i="17"/>
  <c r="O640" i="17"/>
  <c r="N640" i="17"/>
  <c r="M640" i="17"/>
  <c r="L640" i="17"/>
  <c r="K640" i="17"/>
  <c r="J640" i="17"/>
  <c r="Q639" i="17"/>
  <c r="P639" i="17"/>
  <c r="O639" i="17"/>
  <c r="N639" i="17"/>
  <c r="M639" i="17"/>
  <c r="L639" i="17"/>
  <c r="K639" i="17"/>
  <c r="J639" i="17"/>
  <c r="Q638" i="17"/>
  <c r="P638" i="17"/>
  <c r="N638" i="17"/>
  <c r="M638" i="17"/>
  <c r="L638" i="17"/>
  <c r="K638" i="17"/>
  <c r="J638" i="17"/>
  <c r="Q637" i="17"/>
  <c r="P637" i="17"/>
  <c r="N637" i="17"/>
  <c r="M637" i="17"/>
  <c r="L637" i="17"/>
  <c r="K637" i="17"/>
  <c r="J637" i="17"/>
  <c r="U636" i="17"/>
  <c r="R636" i="17"/>
  <c r="Q636" i="17"/>
  <c r="P636" i="17"/>
  <c r="O636" i="17"/>
  <c r="N636" i="17"/>
  <c r="M636" i="17"/>
  <c r="L636" i="17"/>
  <c r="K636" i="17"/>
  <c r="J636" i="17"/>
  <c r="U635" i="17"/>
  <c r="R635" i="17"/>
  <c r="Q635" i="17"/>
  <c r="P635" i="17"/>
  <c r="O635" i="17"/>
  <c r="N635" i="17"/>
  <c r="M635" i="17"/>
  <c r="L635" i="17"/>
  <c r="K635" i="17"/>
  <c r="J635" i="17"/>
  <c r="U634" i="17"/>
  <c r="R634" i="17"/>
  <c r="Q634" i="17"/>
  <c r="P634" i="17"/>
  <c r="O634" i="17"/>
  <c r="N634" i="17"/>
  <c r="M634" i="17"/>
  <c r="L634" i="17"/>
  <c r="K634" i="17"/>
  <c r="J634" i="17"/>
  <c r="U633" i="17"/>
  <c r="R633" i="17"/>
  <c r="Q633" i="17"/>
  <c r="P633" i="17"/>
  <c r="O633" i="17"/>
  <c r="N633" i="17"/>
  <c r="M633" i="17"/>
  <c r="L633" i="17"/>
  <c r="K633" i="17"/>
  <c r="J633" i="17"/>
  <c r="U632" i="17"/>
  <c r="R632" i="17"/>
  <c r="Q632" i="17"/>
  <c r="P632" i="17"/>
  <c r="O632" i="17"/>
  <c r="N632" i="17"/>
  <c r="M632" i="17"/>
  <c r="L632" i="17"/>
  <c r="K632" i="17"/>
  <c r="J632" i="17"/>
  <c r="U631" i="17"/>
  <c r="R631" i="17"/>
  <c r="Q631" i="17"/>
  <c r="P631" i="17"/>
  <c r="O631" i="17"/>
  <c r="N631" i="17"/>
  <c r="M631" i="17"/>
  <c r="L631" i="17"/>
  <c r="K631" i="17"/>
  <c r="J631" i="17"/>
  <c r="U630" i="17"/>
  <c r="R630" i="17"/>
  <c r="Q630" i="17"/>
  <c r="P630" i="17"/>
  <c r="O630" i="17"/>
  <c r="N630" i="17"/>
  <c r="M630" i="17"/>
  <c r="L630" i="17"/>
  <c r="K630" i="17"/>
  <c r="J630" i="17"/>
  <c r="U629" i="17"/>
  <c r="R629" i="17"/>
  <c r="Q629" i="17"/>
  <c r="P629" i="17"/>
  <c r="O629" i="17"/>
  <c r="N629" i="17"/>
  <c r="M629" i="17"/>
  <c r="L629" i="17"/>
  <c r="K629" i="17"/>
  <c r="J629" i="17"/>
  <c r="U628" i="17"/>
  <c r="R628" i="17"/>
  <c r="Q628" i="17"/>
  <c r="P628" i="17"/>
  <c r="O628" i="17"/>
  <c r="N628" i="17"/>
  <c r="M628" i="17"/>
  <c r="L628" i="17"/>
  <c r="K628" i="17"/>
  <c r="J628" i="17"/>
  <c r="U627" i="17"/>
  <c r="R627" i="17"/>
  <c r="Q627" i="17"/>
  <c r="P627" i="17"/>
  <c r="O627" i="17"/>
  <c r="N627" i="17"/>
  <c r="M627" i="17"/>
  <c r="L627" i="17"/>
  <c r="K627" i="17"/>
  <c r="J627" i="17"/>
  <c r="U626" i="17"/>
  <c r="R626" i="17"/>
  <c r="Q626" i="17"/>
  <c r="P626" i="17"/>
  <c r="O626" i="17"/>
  <c r="N626" i="17"/>
  <c r="M626" i="17"/>
  <c r="L626" i="17"/>
  <c r="K626" i="17"/>
  <c r="J626" i="17"/>
  <c r="U625" i="17"/>
  <c r="R625" i="17"/>
  <c r="Q625" i="17"/>
  <c r="P625" i="17"/>
  <c r="O625" i="17"/>
  <c r="N625" i="17"/>
  <c r="M625" i="17"/>
  <c r="L625" i="17"/>
  <c r="K625" i="17"/>
  <c r="J625" i="17"/>
  <c r="U624" i="17"/>
  <c r="R624" i="17"/>
  <c r="Q624" i="17"/>
  <c r="P624" i="17"/>
  <c r="O624" i="17"/>
  <c r="N624" i="17"/>
  <c r="M624" i="17"/>
  <c r="L624" i="17"/>
  <c r="K624" i="17"/>
  <c r="J624" i="17"/>
  <c r="U623" i="17"/>
  <c r="R623" i="17"/>
  <c r="Q623" i="17"/>
  <c r="P623" i="17"/>
  <c r="O623" i="17"/>
  <c r="N623" i="17"/>
  <c r="M623" i="17"/>
  <c r="L623" i="17"/>
  <c r="K623" i="17"/>
  <c r="J623" i="17"/>
  <c r="U622" i="17"/>
  <c r="R622" i="17"/>
  <c r="Q622" i="17"/>
  <c r="P622" i="17"/>
  <c r="O622" i="17"/>
  <c r="N622" i="17"/>
  <c r="M622" i="17"/>
  <c r="L622" i="17"/>
  <c r="K622" i="17"/>
  <c r="J622" i="17"/>
  <c r="U621" i="17"/>
  <c r="R621" i="17"/>
  <c r="Q621" i="17"/>
  <c r="P621" i="17"/>
  <c r="O621" i="17"/>
  <c r="N621" i="17"/>
  <c r="M621" i="17"/>
  <c r="L621" i="17"/>
  <c r="K621" i="17"/>
  <c r="J621" i="17"/>
  <c r="U620" i="17"/>
  <c r="R620" i="17"/>
  <c r="Q620" i="17"/>
  <c r="P620" i="17"/>
  <c r="O620" i="17"/>
  <c r="N620" i="17"/>
  <c r="M620" i="17"/>
  <c r="L620" i="17"/>
  <c r="K620" i="17"/>
  <c r="J620" i="17"/>
  <c r="U619" i="17"/>
  <c r="R619" i="17"/>
  <c r="Q619" i="17"/>
  <c r="P619" i="17"/>
  <c r="O619" i="17"/>
  <c r="N619" i="17"/>
  <c r="M619" i="17"/>
  <c r="L619" i="17"/>
  <c r="K619" i="17"/>
  <c r="J619" i="17"/>
  <c r="U618" i="17"/>
  <c r="R618" i="17"/>
  <c r="Q618" i="17"/>
  <c r="P618" i="17"/>
  <c r="O618" i="17"/>
  <c r="N618" i="17"/>
  <c r="M618" i="17"/>
  <c r="L618" i="17"/>
  <c r="K618" i="17"/>
  <c r="J618" i="17"/>
  <c r="U617" i="17"/>
  <c r="R617" i="17"/>
  <c r="Q617" i="17"/>
  <c r="P617" i="17"/>
  <c r="O617" i="17"/>
  <c r="N617" i="17"/>
  <c r="M617" i="17"/>
  <c r="L617" i="17"/>
  <c r="K617" i="17"/>
  <c r="J617" i="17"/>
  <c r="U616" i="17"/>
  <c r="R616" i="17"/>
  <c r="Q616" i="17"/>
  <c r="P616" i="17"/>
  <c r="O616" i="17"/>
  <c r="N616" i="17"/>
  <c r="M616" i="17"/>
  <c r="L616" i="17"/>
  <c r="K616" i="17"/>
  <c r="J616" i="17"/>
  <c r="U615" i="17"/>
  <c r="R615" i="17"/>
  <c r="Q615" i="17"/>
  <c r="P615" i="17"/>
  <c r="O615" i="17"/>
  <c r="N615" i="17"/>
  <c r="M615" i="17"/>
  <c r="L615" i="17"/>
  <c r="K615" i="17"/>
  <c r="J615" i="17"/>
  <c r="U614" i="17"/>
  <c r="R614" i="17"/>
  <c r="Q614" i="17"/>
  <c r="P614" i="17"/>
  <c r="O614" i="17"/>
  <c r="N614" i="17"/>
  <c r="M614" i="17"/>
  <c r="L614" i="17"/>
  <c r="K614" i="17"/>
  <c r="J614" i="17"/>
  <c r="U613" i="17"/>
  <c r="R613" i="17"/>
  <c r="Q613" i="17"/>
  <c r="P613" i="17"/>
  <c r="O613" i="17"/>
  <c r="N613" i="17"/>
  <c r="M613" i="17"/>
  <c r="L613" i="17"/>
  <c r="K613" i="17"/>
  <c r="J613" i="17"/>
  <c r="U612" i="17"/>
  <c r="R612" i="17"/>
  <c r="Q612" i="17"/>
  <c r="P612" i="17"/>
  <c r="O612" i="17"/>
  <c r="N612" i="17"/>
  <c r="M612" i="17"/>
  <c r="L612" i="17"/>
  <c r="K612" i="17"/>
  <c r="J612" i="17"/>
  <c r="U611" i="17"/>
  <c r="R611" i="17"/>
  <c r="Q611" i="17"/>
  <c r="P611" i="17"/>
  <c r="O611" i="17"/>
  <c r="N611" i="17"/>
  <c r="M611" i="17"/>
  <c r="L611" i="17"/>
  <c r="K611" i="17"/>
  <c r="J611" i="17"/>
  <c r="U610" i="17"/>
  <c r="R610" i="17"/>
  <c r="Q610" i="17"/>
  <c r="P610" i="17"/>
  <c r="O610" i="17"/>
  <c r="N610" i="17"/>
  <c r="M610" i="17"/>
  <c r="L610" i="17"/>
  <c r="K610" i="17"/>
  <c r="J610" i="17"/>
  <c r="U609" i="17"/>
  <c r="R609" i="17"/>
  <c r="Q609" i="17"/>
  <c r="P609" i="17"/>
  <c r="O609" i="17"/>
  <c r="N609" i="17"/>
  <c r="M609" i="17"/>
  <c r="L609" i="17"/>
  <c r="K609" i="17"/>
  <c r="J609" i="17"/>
  <c r="U608" i="17"/>
  <c r="R608" i="17"/>
  <c r="Q608" i="17"/>
  <c r="P608" i="17"/>
  <c r="O608" i="17"/>
  <c r="N608" i="17"/>
  <c r="M608" i="17"/>
  <c r="L608" i="17"/>
  <c r="K608" i="17"/>
  <c r="J608" i="17"/>
  <c r="U607" i="17"/>
  <c r="R607" i="17"/>
  <c r="Q607" i="17"/>
  <c r="P607" i="17"/>
  <c r="O607" i="17"/>
  <c r="N607" i="17"/>
  <c r="M607" i="17"/>
  <c r="L607" i="17"/>
  <c r="K607" i="17"/>
  <c r="J607" i="17"/>
  <c r="U606" i="17"/>
  <c r="R606" i="17"/>
  <c r="Q606" i="17"/>
  <c r="P606" i="17"/>
  <c r="O606" i="17"/>
  <c r="N606" i="17"/>
  <c r="M606" i="17"/>
  <c r="L606" i="17"/>
  <c r="K606" i="17"/>
  <c r="J606" i="17"/>
  <c r="U605" i="17"/>
  <c r="R605" i="17"/>
  <c r="Q605" i="17"/>
  <c r="P605" i="17"/>
  <c r="O605" i="17"/>
  <c r="N605" i="17"/>
  <c r="M605" i="17"/>
  <c r="L605" i="17"/>
  <c r="K605" i="17"/>
  <c r="J605" i="17"/>
  <c r="R604" i="17"/>
  <c r="Q604" i="17"/>
  <c r="P604" i="17"/>
  <c r="O604" i="17"/>
  <c r="N604" i="17"/>
  <c r="M604" i="17"/>
  <c r="L604" i="17"/>
  <c r="K604" i="17"/>
  <c r="J604" i="17"/>
  <c r="U603" i="17"/>
  <c r="R603" i="17"/>
  <c r="Q603" i="17"/>
  <c r="P603" i="17"/>
  <c r="O603" i="17"/>
  <c r="N603" i="17"/>
  <c r="M603" i="17"/>
  <c r="L603" i="17"/>
  <c r="K603" i="17"/>
  <c r="J603" i="17"/>
  <c r="U602" i="17"/>
  <c r="R602" i="17"/>
  <c r="Q602" i="17"/>
  <c r="P602" i="17"/>
  <c r="O602" i="17"/>
  <c r="N602" i="17"/>
  <c r="M602" i="17"/>
  <c r="L602" i="17"/>
  <c r="K602" i="17"/>
  <c r="J602" i="17"/>
  <c r="U601" i="17"/>
  <c r="R601" i="17"/>
  <c r="Q601" i="17"/>
  <c r="P601" i="17"/>
  <c r="O601" i="17"/>
  <c r="N601" i="17"/>
  <c r="M601" i="17"/>
  <c r="L601" i="17"/>
  <c r="K601" i="17"/>
  <c r="J601" i="17"/>
  <c r="U600" i="17"/>
  <c r="R600" i="17"/>
  <c r="Q600" i="17"/>
  <c r="P600" i="17"/>
  <c r="O600" i="17"/>
  <c r="N600" i="17"/>
  <c r="M600" i="17"/>
  <c r="L600" i="17"/>
  <c r="K600" i="17"/>
  <c r="J600" i="17"/>
  <c r="U599" i="17"/>
  <c r="R599" i="17"/>
  <c r="Q599" i="17"/>
  <c r="P599" i="17"/>
  <c r="O599" i="17"/>
  <c r="N599" i="17"/>
  <c r="M599" i="17"/>
  <c r="L599" i="17"/>
  <c r="K599" i="17"/>
  <c r="J599" i="17"/>
  <c r="U598" i="17"/>
  <c r="R598" i="17"/>
  <c r="Q598" i="17"/>
  <c r="P598" i="17"/>
  <c r="O598" i="17"/>
  <c r="N598" i="17"/>
  <c r="M598" i="17"/>
  <c r="L598" i="17"/>
  <c r="K598" i="17"/>
  <c r="J598" i="17"/>
  <c r="U597" i="17"/>
  <c r="R597" i="17"/>
  <c r="Q597" i="17"/>
  <c r="P597" i="17"/>
  <c r="O597" i="17"/>
  <c r="N597" i="17"/>
  <c r="M597" i="17"/>
  <c r="L597" i="17"/>
  <c r="K597" i="17"/>
  <c r="J597" i="17"/>
  <c r="U596" i="17"/>
  <c r="R596" i="17"/>
  <c r="Q596" i="17"/>
  <c r="P596" i="17"/>
  <c r="O596" i="17"/>
  <c r="N596" i="17"/>
  <c r="M596" i="17"/>
  <c r="L596" i="17"/>
  <c r="K596" i="17"/>
  <c r="J596" i="17"/>
  <c r="U595" i="17"/>
  <c r="R595" i="17"/>
  <c r="Q595" i="17"/>
  <c r="P595" i="17"/>
  <c r="O595" i="17"/>
  <c r="N595" i="17"/>
  <c r="M595" i="17"/>
  <c r="L595" i="17"/>
  <c r="K595" i="17"/>
  <c r="J595" i="17"/>
  <c r="U594" i="17"/>
  <c r="R594" i="17"/>
  <c r="Q594" i="17"/>
  <c r="P594" i="17"/>
  <c r="O594" i="17"/>
  <c r="N594" i="17"/>
  <c r="M594" i="17"/>
  <c r="L594" i="17"/>
  <c r="K594" i="17"/>
  <c r="J594" i="17"/>
  <c r="U593" i="17"/>
  <c r="R593" i="17"/>
  <c r="Q593" i="17"/>
  <c r="P593" i="17"/>
  <c r="O593" i="17"/>
  <c r="N593" i="17"/>
  <c r="M593" i="17"/>
  <c r="L593" i="17"/>
  <c r="K593" i="17"/>
  <c r="J593" i="17"/>
  <c r="U592" i="17"/>
  <c r="R592" i="17"/>
  <c r="Q592" i="17"/>
  <c r="P592" i="17"/>
  <c r="O592" i="17"/>
  <c r="N592" i="17"/>
  <c r="M592" i="17"/>
  <c r="L592" i="17"/>
  <c r="K592" i="17"/>
  <c r="J592" i="17"/>
  <c r="U591" i="17"/>
  <c r="R591" i="17"/>
  <c r="Q591" i="17"/>
  <c r="P591" i="17"/>
  <c r="O591" i="17"/>
  <c r="N591" i="17"/>
  <c r="M591" i="17"/>
  <c r="L591" i="17"/>
  <c r="K591" i="17"/>
  <c r="J591" i="17"/>
  <c r="U590" i="17"/>
  <c r="R590" i="17"/>
  <c r="Q590" i="17"/>
  <c r="P590" i="17"/>
  <c r="O590" i="17"/>
  <c r="N590" i="17"/>
  <c r="M590" i="17"/>
  <c r="L590" i="17"/>
  <c r="K590" i="17"/>
  <c r="J590" i="17"/>
  <c r="U589" i="17"/>
  <c r="R589" i="17"/>
  <c r="Q589" i="17"/>
  <c r="P589" i="17"/>
  <c r="O589" i="17"/>
  <c r="N589" i="17"/>
  <c r="M589" i="17"/>
  <c r="L589" i="17"/>
  <c r="K589" i="17"/>
  <c r="J589" i="17"/>
  <c r="U588" i="17"/>
  <c r="R588" i="17"/>
  <c r="Q588" i="17"/>
  <c r="P588" i="17"/>
  <c r="O588" i="17"/>
  <c r="N588" i="17"/>
  <c r="M588" i="17"/>
  <c r="L588" i="17"/>
  <c r="K588" i="17"/>
  <c r="J588" i="17"/>
  <c r="U587" i="17"/>
  <c r="R587" i="17"/>
  <c r="Q587" i="17"/>
  <c r="P587" i="17"/>
  <c r="O587" i="17"/>
  <c r="N587" i="17"/>
  <c r="M587" i="17"/>
  <c r="L587" i="17"/>
  <c r="K587" i="17"/>
  <c r="J587" i="17"/>
  <c r="U586" i="17"/>
  <c r="R586" i="17"/>
  <c r="Q586" i="17"/>
  <c r="P586" i="17"/>
  <c r="O586" i="17"/>
  <c r="N586" i="17"/>
  <c r="M586" i="17"/>
  <c r="L586" i="17"/>
  <c r="K586" i="17"/>
  <c r="J586" i="17"/>
  <c r="U585" i="17"/>
  <c r="R585" i="17"/>
  <c r="Q585" i="17"/>
  <c r="P585" i="17"/>
  <c r="O585" i="17"/>
  <c r="N585" i="17"/>
  <c r="M585" i="17"/>
  <c r="L585" i="17"/>
  <c r="K585" i="17"/>
  <c r="J585" i="17"/>
  <c r="U584" i="17"/>
  <c r="R584" i="17"/>
  <c r="Q584" i="17"/>
  <c r="P584" i="17"/>
  <c r="O584" i="17"/>
  <c r="N584" i="17"/>
  <c r="M584" i="17"/>
  <c r="L584" i="17"/>
  <c r="K584" i="17"/>
  <c r="J584" i="17"/>
  <c r="U583" i="17"/>
  <c r="R583" i="17"/>
  <c r="Q583" i="17"/>
  <c r="P583" i="17"/>
  <c r="O583" i="17"/>
  <c r="N583" i="17"/>
  <c r="M583" i="17"/>
  <c r="L583" i="17"/>
  <c r="K583" i="17"/>
  <c r="J583" i="17"/>
  <c r="U582" i="17"/>
  <c r="R582" i="17"/>
  <c r="Q582" i="17"/>
  <c r="P582" i="17"/>
  <c r="O582" i="17"/>
  <c r="N582" i="17"/>
  <c r="M582" i="17"/>
  <c r="L582" i="17"/>
  <c r="K582" i="17"/>
  <c r="J582" i="17"/>
  <c r="Q581" i="17"/>
  <c r="P581" i="17"/>
  <c r="O581" i="17"/>
  <c r="N581" i="17"/>
  <c r="M581" i="17"/>
  <c r="L581" i="17"/>
  <c r="K581" i="17"/>
  <c r="J581" i="17"/>
  <c r="U580" i="17"/>
  <c r="R580" i="17"/>
  <c r="Q580" i="17"/>
  <c r="P580" i="17"/>
  <c r="O580" i="17"/>
  <c r="N580" i="17"/>
  <c r="M580" i="17"/>
  <c r="L580" i="17"/>
  <c r="K580" i="17"/>
  <c r="J580" i="17"/>
  <c r="U579" i="17"/>
  <c r="R579" i="17"/>
  <c r="Q579" i="17"/>
  <c r="P579" i="17"/>
  <c r="O579" i="17"/>
  <c r="N579" i="17"/>
  <c r="M579" i="17"/>
  <c r="L579" i="17"/>
  <c r="K579" i="17"/>
  <c r="J579" i="17"/>
  <c r="U578" i="17"/>
  <c r="R578" i="17"/>
  <c r="Q578" i="17"/>
  <c r="P578" i="17"/>
  <c r="O578" i="17"/>
  <c r="N578" i="17"/>
  <c r="M578" i="17"/>
  <c r="L578" i="17"/>
  <c r="K578" i="17"/>
  <c r="J578" i="17"/>
  <c r="Q577" i="17"/>
  <c r="P577" i="17"/>
  <c r="O577" i="17"/>
  <c r="N577" i="17"/>
  <c r="M577" i="17"/>
  <c r="L577" i="17"/>
  <c r="K577" i="17"/>
  <c r="J577" i="17"/>
  <c r="Q576" i="17"/>
  <c r="P576" i="17"/>
  <c r="O576" i="17"/>
  <c r="N576" i="17"/>
  <c r="M576" i="17"/>
  <c r="L576" i="17"/>
  <c r="K576" i="17"/>
  <c r="J576" i="17"/>
  <c r="U575" i="17"/>
  <c r="R575" i="17"/>
  <c r="Q575" i="17"/>
  <c r="P575" i="17"/>
  <c r="O575" i="17"/>
  <c r="N575" i="17"/>
  <c r="M575" i="17"/>
  <c r="L575" i="17"/>
  <c r="K575" i="17"/>
  <c r="J575" i="17"/>
  <c r="U574" i="17"/>
  <c r="R574" i="17"/>
  <c r="Q574" i="17"/>
  <c r="P574" i="17"/>
  <c r="O574" i="17"/>
  <c r="N574" i="17"/>
  <c r="M574" i="17"/>
  <c r="L574" i="17"/>
  <c r="K574" i="17"/>
  <c r="J574" i="17"/>
  <c r="U573" i="17"/>
  <c r="R573" i="17"/>
  <c r="Q573" i="17"/>
  <c r="P573" i="17"/>
  <c r="O573" i="17"/>
  <c r="N573" i="17"/>
  <c r="M573" i="17"/>
  <c r="L573" i="17"/>
  <c r="K573" i="17"/>
  <c r="J573" i="17"/>
  <c r="U572" i="17"/>
  <c r="R572" i="17"/>
  <c r="Q572" i="17"/>
  <c r="P572" i="17"/>
  <c r="O572" i="17"/>
  <c r="N572" i="17"/>
  <c r="M572" i="17"/>
  <c r="L572" i="17"/>
  <c r="K572" i="17"/>
  <c r="J572" i="17"/>
  <c r="U571" i="17"/>
  <c r="R571" i="17"/>
  <c r="Q571" i="17"/>
  <c r="P571" i="17"/>
  <c r="O571" i="17"/>
  <c r="N571" i="17"/>
  <c r="M571" i="17"/>
  <c r="L571" i="17"/>
  <c r="K571" i="17"/>
  <c r="J571" i="17"/>
  <c r="U570" i="17"/>
  <c r="R570" i="17"/>
  <c r="Q570" i="17"/>
  <c r="P570" i="17"/>
  <c r="O570" i="17"/>
  <c r="N570" i="17"/>
  <c r="M570" i="17"/>
  <c r="L570" i="17"/>
  <c r="K570" i="17"/>
  <c r="J570" i="17"/>
  <c r="U569" i="17"/>
  <c r="R569" i="17"/>
  <c r="Q569" i="17"/>
  <c r="P569" i="17"/>
  <c r="O569" i="17"/>
  <c r="N569" i="17"/>
  <c r="M569" i="17"/>
  <c r="L569" i="17"/>
  <c r="K569" i="17"/>
  <c r="J569" i="17"/>
  <c r="U568" i="17"/>
  <c r="R568" i="17"/>
  <c r="Q568" i="17"/>
  <c r="P568" i="17"/>
  <c r="O568" i="17"/>
  <c r="N568" i="17"/>
  <c r="M568" i="17"/>
  <c r="L568" i="17"/>
  <c r="K568" i="17"/>
  <c r="J568" i="17"/>
  <c r="Q567" i="17"/>
  <c r="P567" i="17"/>
  <c r="O567" i="17"/>
  <c r="N567" i="17"/>
  <c r="M567" i="17"/>
  <c r="L567" i="17"/>
  <c r="K567" i="17"/>
  <c r="J567" i="17"/>
  <c r="U566" i="17"/>
  <c r="R566" i="17"/>
  <c r="Q566" i="17"/>
  <c r="P566" i="17"/>
  <c r="O566" i="17"/>
  <c r="N566" i="17"/>
  <c r="M566" i="17"/>
  <c r="L566" i="17"/>
  <c r="K566" i="17"/>
  <c r="J566" i="17"/>
  <c r="U565" i="17"/>
  <c r="R565" i="17"/>
  <c r="Q565" i="17"/>
  <c r="P565" i="17"/>
  <c r="O565" i="17"/>
  <c r="N565" i="17"/>
  <c r="M565" i="17"/>
  <c r="L565" i="17"/>
  <c r="K565" i="17"/>
  <c r="J565" i="17"/>
  <c r="U564" i="17"/>
  <c r="R564" i="17"/>
  <c r="Q564" i="17"/>
  <c r="P564" i="17"/>
  <c r="O564" i="17"/>
  <c r="N564" i="17"/>
  <c r="M564" i="17"/>
  <c r="L564" i="17"/>
  <c r="K564" i="17"/>
  <c r="J564" i="17"/>
  <c r="U563" i="17"/>
  <c r="R563" i="17"/>
  <c r="Q563" i="17"/>
  <c r="P563" i="17"/>
  <c r="O563" i="17"/>
  <c r="N563" i="17"/>
  <c r="M563" i="17"/>
  <c r="L563" i="17"/>
  <c r="K563" i="17"/>
  <c r="J563" i="17"/>
  <c r="Q562" i="17"/>
  <c r="P562" i="17"/>
  <c r="N562" i="17"/>
  <c r="M562" i="17"/>
  <c r="L562" i="17"/>
  <c r="K562" i="17"/>
  <c r="J562" i="17"/>
  <c r="R561" i="17"/>
  <c r="Q561" i="17"/>
  <c r="P561" i="17"/>
  <c r="N561" i="17"/>
  <c r="M561" i="17"/>
  <c r="L561" i="17"/>
  <c r="K561" i="17"/>
  <c r="J561" i="17"/>
  <c r="Q560" i="17"/>
  <c r="P560" i="17"/>
  <c r="N560" i="17"/>
  <c r="M560" i="17"/>
  <c r="L560" i="17"/>
  <c r="K560" i="17"/>
  <c r="J560" i="17"/>
  <c r="Q559" i="17"/>
  <c r="P559" i="17"/>
  <c r="N559" i="17"/>
  <c r="M559" i="17"/>
  <c r="L559" i="17"/>
  <c r="K559" i="17"/>
  <c r="J559" i="17"/>
  <c r="R558" i="17"/>
  <c r="Q558" i="17"/>
  <c r="P558" i="17"/>
  <c r="N558" i="17"/>
  <c r="M558" i="17"/>
  <c r="L558" i="17"/>
  <c r="K558" i="17"/>
  <c r="J558" i="17"/>
  <c r="R557" i="17"/>
  <c r="Q557" i="17"/>
  <c r="P557" i="17"/>
  <c r="N557" i="17"/>
  <c r="M557" i="17"/>
  <c r="L557" i="17"/>
  <c r="K557" i="17"/>
  <c r="J557" i="17"/>
  <c r="R556" i="17"/>
  <c r="Q556" i="17"/>
  <c r="P556" i="17"/>
  <c r="N556" i="17"/>
  <c r="M556" i="17"/>
  <c r="L556" i="17"/>
  <c r="K556" i="17"/>
  <c r="J556" i="17"/>
  <c r="R555" i="17"/>
  <c r="Q555" i="17"/>
  <c r="P555" i="17"/>
  <c r="N555" i="17"/>
  <c r="M555" i="17"/>
  <c r="L555" i="17"/>
  <c r="K555" i="17"/>
  <c r="J555" i="17"/>
  <c r="Q554" i="17"/>
  <c r="P554" i="17"/>
  <c r="N554" i="17"/>
  <c r="M554" i="17"/>
  <c r="L554" i="17"/>
  <c r="K554" i="17"/>
  <c r="J554" i="17"/>
  <c r="Q553" i="17"/>
  <c r="P553" i="17"/>
  <c r="N553" i="17"/>
  <c r="M553" i="17"/>
  <c r="L553" i="17"/>
  <c r="K553" i="17"/>
  <c r="J553" i="17"/>
  <c r="R552" i="17"/>
  <c r="Q552" i="17"/>
  <c r="P552" i="17"/>
  <c r="N552" i="17"/>
  <c r="M552" i="17"/>
  <c r="L552" i="17"/>
  <c r="K552" i="17"/>
  <c r="J552" i="17"/>
  <c r="R551" i="17"/>
  <c r="Q551" i="17"/>
  <c r="P551" i="17"/>
  <c r="N551" i="17"/>
  <c r="M551" i="17"/>
  <c r="L551" i="17"/>
  <c r="K551" i="17"/>
  <c r="J551" i="17"/>
  <c r="R550" i="17"/>
  <c r="Q550" i="17"/>
  <c r="P550" i="17"/>
  <c r="N550" i="17"/>
  <c r="M550" i="17"/>
  <c r="L550" i="17"/>
  <c r="K550" i="17"/>
  <c r="J550" i="17"/>
  <c r="R549" i="17"/>
  <c r="Q549" i="17"/>
  <c r="P549" i="17"/>
  <c r="N549" i="17"/>
  <c r="M549" i="17"/>
  <c r="L549" i="17"/>
  <c r="K549" i="17"/>
  <c r="J549" i="17"/>
  <c r="R548" i="17"/>
  <c r="Q548" i="17"/>
  <c r="P548" i="17"/>
  <c r="N548" i="17"/>
  <c r="M548" i="17"/>
  <c r="L548" i="17"/>
  <c r="K548" i="17"/>
  <c r="J548" i="17"/>
  <c r="R547" i="17"/>
  <c r="Q547" i="17"/>
  <c r="P547" i="17"/>
  <c r="N547" i="17"/>
  <c r="M547" i="17"/>
  <c r="L547" i="17"/>
  <c r="K547" i="17"/>
  <c r="J547" i="17"/>
  <c r="R546" i="17"/>
  <c r="Q546" i="17"/>
  <c r="P546" i="17"/>
  <c r="N546" i="17"/>
  <c r="M546" i="17"/>
  <c r="L546" i="17"/>
  <c r="K546" i="17"/>
  <c r="J546" i="17"/>
  <c r="R545" i="17"/>
  <c r="Q545" i="17"/>
  <c r="P545" i="17"/>
  <c r="N545" i="17"/>
  <c r="M545" i="17"/>
  <c r="L545" i="17"/>
  <c r="K545" i="17"/>
  <c r="J545" i="17"/>
  <c r="R544" i="17"/>
  <c r="Q544" i="17"/>
  <c r="P544" i="17"/>
  <c r="N544" i="17"/>
  <c r="M544" i="17"/>
  <c r="L544" i="17"/>
  <c r="K544" i="17"/>
  <c r="J544" i="17"/>
  <c r="Q543" i="17"/>
  <c r="P543" i="17"/>
  <c r="N543" i="17"/>
  <c r="M543" i="17"/>
  <c r="L543" i="17"/>
  <c r="K543" i="17"/>
  <c r="J543" i="17"/>
  <c r="Q542" i="17"/>
  <c r="P542" i="17"/>
  <c r="N542" i="17"/>
  <c r="M542" i="17"/>
  <c r="L542" i="17"/>
  <c r="K542" i="17"/>
  <c r="J542" i="17"/>
  <c r="Q541" i="17"/>
  <c r="P541" i="17"/>
  <c r="N541" i="17"/>
  <c r="M541" i="17"/>
  <c r="L541" i="17"/>
  <c r="K541" i="17"/>
  <c r="J541" i="17"/>
  <c r="Q540" i="17"/>
  <c r="P540" i="17"/>
  <c r="N540" i="17"/>
  <c r="M540" i="17"/>
  <c r="L540" i="17"/>
  <c r="K540" i="17"/>
  <c r="J540" i="17"/>
  <c r="Q539" i="17"/>
  <c r="P539" i="17"/>
  <c r="N539" i="17"/>
  <c r="M539" i="17"/>
  <c r="L539" i="17"/>
  <c r="K539" i="17"/>
  <c r="J539" i="17"/>
  <c r="Q538" i="17"/>
  <c r="P538" i="17"/>
  <c r="N538" i="17"/>
  <c r="M538" i="17"/>
  <c r="L538" i="17"/>
  <c r="K538" i="17"/>
  <c r="J538" i="17"/>
  <c r="Q537" i="17"/>
  <c r="P537" i="17"/>
  <c r="N537" i="17"/>
  <c r="M537" i="17"/>
  <c r="L537" i="17"/>
  <c r="K537" i="17"/>
  <c r="J537" i="17"/>
  <c r="Q536" i="17"/>
  <c r="P536" i="17"/>
  <c r="N536" i="17"/>
  <c r="M536" i="17"/>
  <c r="L536" i="17"/>
  <c r="K536" i="17"/>
  <c r="J536" i="17"/>
  <c r="Q535" i="17"/>
  <c r="P535" i="17"/>
  <c r="N535" i="17"/>
  <c r="M535" i="17"/>
  <c r="L535" i="17"/>
  <c r="K535" i="17"/>
  <c r="J535" i="17"/>
  <c r="Q534" i="17"/>
  <c r="P534" i="17"/>
  <c r="N534" i="17"/>
  <c r="M534" i="17"/>
  <c r="L534" i="17"/>
  <c r="K534" i="17"/>
  <c r="J534" i="17"/>
  <c r="Q533" i="17"/>
  <c r="P533" i="17"/>
  <c r="N533" i="17"/>
  <c r="M533" i="17"/>
  <c r="L533" i="17"/>
  <c r="K533" i="17"/>
  <c r="J533" i="17"/>
  <c r="Q532" i="17"/>
  <c r="P532" i="17"/>
  <c r="N532" i="17"/>
  <c r="M532" i="17"/>
  <c r="L532" i="17"/>
  <c r="K532" i="17"/>
  <c r="J532" i="17"/>
  <c r="Q531" i="17"/>
  <c r="P531" i="17"/>
  <c r="N531" i="17"/>
  <c r="M531" i="17"/>
  <c r="L531" i="17"/>
  <c r="K531" i="17"/>
  <c r="J531" i="17"/>
  <c r="Q530" i="17"/>
  <c r="P530" i="17"/>
  <c r="N530" i="17"/>
  <c r="M530" i="17"/>
  <c r="L530" i="17"/>
  <c r="K530" i="17"/>
  <c r="J530" i="17"/>
  <c r="Q529" i="17"/>
  <c r="P529" i="17"/>
  <c r="N529" i="17"/>
  <c r="M529" i="17"/>
  <c r="L529" i="17"/>
  <c r="K529" i="17"/>
  <c r="J529" i="17"/>
  <c r="U528" i="17"/>
  <c r="R528" i="17"/>
  <c r="Q528" i="17"/>
  <c r="P528" i="17"/>
  <c r="O528" i="17"/>
  <c r="N528" i="17"/>
  <c r="M528" i="17"/>
  <c r="L528" i="17"/>
  <c r="K528" i="17"/>
  <c r="J528" i="17"/>
  <c r="Q527" i="17"/>
  <c r="P527" i="17"/>
  <c r="N527" i="17"/>
  <c r="M527" i="17"/>
  <c r="L527" i="17"/>
  <c r="K527" i="17"/>
  <c r="J527" i="17"/>
  <c r="R526" i="17"/>
  <c r="Q526" i="17"/>
  <c r="P526" i="17"/>
  <c r="N526" i="17"/>
  <c r="M526" i="17"/>
  <c r="L526" i="17"/>
  <c r="K526" i="17"/>
  <c r="J526" i="17"/>
  <c r="R525" i="17"/>
  <c r="Q525" i="17"/>
  <c r="P525" i="17"/>
  <c r="N525" i="17"/>
  <c r="M525" i="17"/>
  <c r="L525" i="17"/>
  <c r="K525" i="17"/>
  <c r="J525" i="17"/>
  <c r="Q524" i="17"/>
  <c r="P524" i="17"/>
  <c r="N524" i="17"/>
  <c r="M524" i="17"/>
  <c r="L524" i="17"/>
  <c r="K524" i="17"/>
  <c r="J524" i="17"/>
  <c r="Q523" i="17"/>
  <c r="P523" i="17"/>
  <c r="N523" i="17"/>
  <c r="M523" i="17"/>
  <c r="L523" i="17"/>
  <c r="K523" i="17"/>
  <c r="J523" i="17"/>
  <c r="Q522" i="17"/>
  <c r="P522" i="17"/>
  <c r="N522" i="17"/>
  <c r="M522" i="17"/>
  <c r="L522" i="17"/>
  <c r="K522" i="17"/>
  <c r="J522" i="17"/>
  <c r="Q521" i="17"/>
  <c r="P521" i="17"/>
  <c r="N521" i="17"/>
  <c r="M521" i="17"/>
  <c r="L521" i="17"/>
  <c r="K521" i="17"/>
  <c r="J521" i="17"/>
  <c r="Q520" i="17"/>
  <c r="P520" i="17"/>
  <c r="N520" i="17"/>
  <c r="M520" i="17"/>
  <c r="L520" i="17"/>
  <c r="K520" i="17"/>
  <c r="J520" i="17"/>
  <c r="Q519" i="17"/>
  <c r="P519" i="17"/>
  <c r="N519" i="17"/>
  <c r="M519" i="17"/>
  <c r="L519" i="17"/>
  <c r="K519" i="17"/>
  <c r="J519" i="17"/>
  <c r="Q518" i="17"/>
  <c r="P518" i="17"/>
  <c r="N518" i="17"/>
  <c r="M518" i="17"/>
  <c r="L518" i="17"/>
  <c r="K518" i="17"/>
  <c r="J518" i="17"/>
  <c r="Q517" i="17"/>
  <c r="P517" i="17"/>
  <c r="N517" i="17"/>
  <c r="M517" i="17"/>
  <c r="L517" i="17"/>
  <c r="K517" i="17"/>
  <c r="J517" i="17"/>
  <c r="Q516" i="17"/>
  <c r="P516" i="17"/>
  <c r="O516" i="17"/>
  <c r="N516" i="17"/>
  <c r="M516" i="17"/>
  <c r="L516" i="17"/>
  <c r="K516" i="17"/>
  <c r="J516" i="17"/>
  <c r="Q515" i="17"/>
  <c r="P515" i="17"/>
  <c r="N515" i="17"/>
  <c r="M515" i="17"/>
  <c r="L515" i="17"/>
  <c r="K515" i="17"/>
  <c r="J515" i="17"/>
  <c r="Q514" i="17"/>
  <c r="P514" i="17"/>
  <c r="N514" i="17"/>
  <c r="M514" i="17"/>
  <c r="L514" i="17"/>
  <c r="K514" i="17"/>
  <c r="J514" i="17"/>
  <c r="Q513" i="17"/>
  <c r="P513" i="17"/>
  <c r="N513" i="17"/>
  <c r="M513" i="17"/>
  <c r="L513" i="17"/>
  <c r="K513" i="17"/>
  <c r="J513" i="17"/>
  <c r="Q512" i="17"/>
  <c r="P512" i="17"/>
  <c r="N512" i="17"/>
  <c r="M512" i="17"/>
  <c r="L512" i="17"/>
  <c r="K512" i="17"/>
  <c r="J512" i="17"/>
  <c r="Q511" i="17"/>
  <c r="P511" i="17"/>
  <c r="N511" i="17"/>
  <c r="M511" i="17"/>
  <c r="L511" i="17"/>
  <c r="K511" i="17"/>
  <c r="J511" i="17"/>
  <c r="U510" i="17"/>
  <c r="R510" i="17"/>
  <c r="Q510" i="17"/>
  <c r="P510" i="17"/>
  <c r="O510" i="17"/>
  <c r="N510" i="17"/>
  <c r="M510" i="17"/>
  <c r="L510" i="17"/>
  <c r="K510" i="17"/>
  <c r="J510" i="17"/>
  <c r="Q509" i="17"/>
  <c r="P509" i="17"/>
  <c r="N509" i="17"/>
  <c r="M509" i="17"/>
  <c r="L509" i="17"/>
  <c r="K509" i="17"/>
  <c r="J509" i="17"/>
  <c r="U508" i="17"/>
  <c r="R508" i="17"/>
  <c r="Q508" i="17"/>
  <c r="P508" i="17"/>
  <c r="O508" i="17"/>
  <c r="N508" i="17"/>
  <c r="M508" i="17"/>
  <c r="L508" i="17"/>
  <c r="K508" i="17"/>
  <c r="J508" i="17"/>
  <c r="Q507" i="17"/>
  <c r="P507" i="17"/>
  <c r="O507" i="17"/>
  <c r="N507" i="17"/>
  <c r="M507" i="17"/>
  <c r="L507" i="17"/>
  <c r="K507" i="17"/>
  <c r="J507" i="17"/>
  <c r="Q506" i="17"/>
  <c r="P506" i="17"/>
  <c r="N506" i="17"/>
  <c r="M506" i="17"/>
  <c r="L506" i="17"/>
  <c r="K506" i="17"/>
  <c r="J506" i="17"/>
  <c r="Q505" i="17"/>
  <c r="P505" i="17"/>
  <c r="O505" i="17"/>
  <c r="N505" i="17"/>
  <c r="M505" i="17"/>
  <c r="L505" i="17"/>
  <c r="K505" i="17"/>
  <c r="J505" i="17"/>
  <c r="Q504" i="17"/>
  <c r="P504" i="17"/>
  <c r="N504" i="17"/>
  <c r="M504" i="17"/>
  <c r="L504" i="17"/>
  <c r="K504" i="17"/>
  <c r="J504" i="17"/>
  <c r="Q503" i="17"/>
  <c r="P503" i="17"/>
  <c r="N503" i="17"/>
  <c r="M503" i="17"/>
  <c r="L503" i="17"/>
  <c r="K503" i="17"/>
  <c r="J503" i="17"/>
  <c r="Q502" i="17"/>
  <c r="P502" i="17"/>
  <c r="N502" i="17"/>
  <c r="M502" i="17"/>
  <c r="L502" i="17"/>
  <c r="K502" i="17"/>
  <c r="J502" i="17"/>
  <c r="Q501" i="17"/>
  <c r="P501" i="17"/>
  <c r="N501" i="17"/>
  <c r="M501" i="17"/>
  <c r="L501" i="17"/>
  <c r="K501" i="17"/>
  <c r="J501" i="17"/>
  <c r="Q500" i="17"/>
  <c r="P500" i="17"/>
  <c r="N500" i="17"/>
  <c r="M500" i="17"/>
  <c r="L500" i="17"/>
  <c r="K500" i="17"/>
  <c r="J500" i="17"/>
  <c r="U499" i="17"/>
  <c r="R499" i="17"/>
  <c r="Q499" i="17"/>
  <c r="P499" i="17"/>
  <c r="O499" i="17"/>
  <c r="N499" i="17"/>
  <c r="M499" i="17"/>
  <c r="L499" i="17"/>
  <c r="K499" i="17"/>
  <c r="J499" i="17"/>
  <c r="U498" i="17"/>
  <c r="R498" i="17"/>
  <c r="Q498" i="17"/>
  <c r="P498" i="17"/>
  <c r="O498" i="17"/>
  <c r="N498" i="17"/>
  <c r="M498" i="17"/>
  <c r="L498" i="17"/>
  <c r="K498" i="17"/>
  <c r="J498" i="17"/>
  <c r="U497" i="17"/>
  <c r="R497" i="17"/>
  <c r="Q497" i="17"/>
  <c r="P497" i="17"/>
  <c r="O497" i="17"/>
  <c r="N497" i="17"/>
  <c r="M497" i="17"/>
  <c r="L497" i="17"/>
  <c r="K497" i="17"/>
  <c r="J497" i="17"/>
  <c r="Q496" i="17"/>
  <c r="P496" i="17"/>
  <c r="O496" i="17"/>
  <c r="N496" i="17"/>
  <c r="M496" i="17"/>
  <c r="L496" i="17"/>
  <c r="K496" i="17"/>
  <c r="J496" i="17"/>
  <c r="U495" i="17"/>
  <c r="R495" i="17"/>
  <c r="Q495" i="17"/>
  <c r="P495" i="17"/>
  <c r="O495" i="17"/>
  <c r="N495" i="17"/>
  <c r="M495" i="17"/>
  <c r="L495" i="17"/>
  <c r="K495" i="17"/>
  <c r="J495" i="17"/>
  <c r="Q494" i="17"/>
  <c r="P494" i="17"/>
  <c r="N494" i="17"/>
  <c r="M494" i="17"/>
  <c r="L494" i="17"/>
  <c r="K494" i="17"/>
  <c r="J494" i="17"/>
  <c r="Q493" i="17"/>
  <c r="P493" i="17"/>
  <c r="N493" i="17"/>
  <c r="M493" i="17"/>
  <c r="L493" i="17"/>
  <c r="K493" i="17"/>
  <c r="J493" i="17"/>
  <c r="Q492" i="17"/>
  <c r="P492" i="17"/>
  <c r="N492" i="17"/>
  <c r="M492" i="17"/>
  <c r="L492" i="17"/>
  <c r="K492" i="17"/>
  <c r="J492" i="17"/>
  <c r="Q491" i="17"/>
  <c r="P491" i="17"/>
  <c r="N491" i="17"/>
  <c r="M491" i="17"/>
  <c r="L491" i="17"/>
  <c r="K491" i="17"/>
  <c r="J491" i="17"/>
  <c r="U490" i="17"/>
  <c r="R490" i="17"/>
  <c r="Q490" i="17"/>
  <c r="P490" i="17"/>
  <c r="O490" i="17"/>
  <c r="N490" i="17"/>
  <c r="M490" i="17"/>
  <c r="L490" i="17"/>
  <c r="K490" i="17"/>
  <c r="J490" i="17"/>
  <c r="Q489" i="17"/>
  <c r="P489" i="17"/>
  <c r="N489" i="17"/>
  <c r="M489" i="17"/>
  <c r="L489" i="17"/>
  <c r="K489" i="17"/>
  <c r="J489" i="17"/>
  <c r="R488" i="17"/>
  <c r="Q488" i="17"/>
  <c r="P488" i="17"/>
  <c r="N488" i="17"/>
  <c r="M488" i="17"/>
  <c r="L488" i="17"/>
  <c r="K488" i="17"/>
  <c r="J488" i="17"/>
  <c r="Q487" i="17"/>
  <c r="P487" i="17"/>
  <c r="N487" i="17"/>
  <c r="M487" i="17"/>
  <c r="L487" i="17"/>
  <c r="K487" i="17"/>
  <c r="J487" i="17"/>
  <c r="Q486" i="17"/>
  <c r="P486" i="17"/>
  <c r="O486" i="17"/>
  <c r="N486" i="17"/>
  <c r="M486" i="17"/>
  <c r="L486" i="17"/>
  <c r="K486" i="17"/>
  <c r="J486" i="17"/>
  <c r="Q485" i="17"/>
  <c r="P485" i="17"/>
  <c r="O485" i="17"/>
  <c r="N485" i="17"/>
  <c r="M485" i="17"/>
  <c r="L485" i="17"/>
  <c r="K485" i="17"/>
  <c r="J485" i="17"/>
  <c r="Q484" i="17"/>
  <c r="P484" i="17"/>
  <c r="O484" i="17"/>
  <c r="N484" i="17"/>
  <c r="M484" i="17"/>
  <c r="L484" i="17"/>
  <c r="K484" i="17"/>
  <c r="J484" i="17"/>
  <c r="R483" i="17"/>
  <c r="Q483" i="17"/>
  <c r="P483" i="17"/>
  <c r="N483" i="17"/>
  <c r="M483" i="17"/>
  <c r="L483" i="17"/>
  <c r="K483" i="17"/>
  <c r="J483" i="17"/>
  <c r="Q482" i="17"/>
  <c r="P482" i="17"/>
  <c r="N482" i="17"/>
  <c r="M482" i="17"/>
  <c r="L482" i="17"/>
  <c r="K482" i="17"/>
  <c r="J482" i="17"/>
  <c r="Q481" i="17"/>
  <c r="P481" i="17"/>
  <c r="N481" i="17"/>
  <c r="M481" i="17"/>
  <c r="L481" i="17"/>
  <c r="K481" i="17"/>
  <c r="J481" i="17"/>
  <c r="Q480" i="17"/>
  <c r="P480" i="17"/>
  <c r="N480" i="17"/>
  <c r="M480" i="17"/>
  <c r="L480" i="17"/>
  <c r="K480" i="17"/>
  <c r="J480" i="17"/>
  <c r="R479" i="17"/>
  <c r="Q479" i="17"/>
  <c r="P479" i="17"/>
  <c r="N479" i="17"/>
  <c r="M479" i="17"/>
  <c r="L479" i="17"/>
  <c r="K479" i="17"/>
  <c r="J479" i="17"/>
  <c r="Q478" i="17"/>
  <c r="P478" i="17"/>
  <c r="N478" i="17"/>
  <c r="M478" i="17"/>
  <c r="L478" i="17"/>
  <c r="K478" i="17"/>
  <c r="J478" i="17"/>
  <c r="Q477" i="17"/>
  <c r="P477" i="17"/>
  <c r="N477" i="17"/>
  <c r="M477" i="17"/>
  <c r="L477" i="17"/>
  <c r="K477" i="17"/>
  <c r="J477" i="17"/>
  <c r="Q476" i="17"/>
  <c r="P476" i="17"/>
  <c r="N476" i="17"/>
  <c r="M476" i="17"/>
  <c r="L476" i="17"/>
  <c r="K476" i="17"/>
  <c r="J476" i="17"/>
  <c r="Q475" i="17"/>
  <c r="P475" i="17"/>
  <c r="N475" i="17"/>
  <c r="M475" i="17"/>
  <c r="L475" i="17"/>
  <c r="K475" i="17"/>
  <c r="J475" i="17"/>
  <c r="Q474" i="17"/>
  <c r="P474" i="17"/>
  <c r="O474" i="17"/>
  <c r="N474" i="17"/>
  <c r="M474" i="17"/>
  <c r="L474" i="17"/>
  <c r="K474" i="17"/>
  <c r="J474" i="17"/>
  <c r="U473" i="17"/>
  <c r="R473" i="17"/>
  <c r="Q473" i="17"/>
  <c r="P473" i="17"/>
  <c r="O473" i="17"/>
  <c r="N473" i="17"/>
  <c r="M473" i="17"/>
  <c r="L473" i="17"/>
  <c r="K473" i="17"/>
  <c r="J473" i="17"/>
  <c r="R472" i="17"/>
  <c r="Q472" i="17"/>
  <c r="P472" i="17"/>
  <c r="N472" i="17"/>
  <c r="M472" i="17"/>
  <c r="L472" i="17"/>
  <c r="K472" i="17"/>
  <c r="J472" i="17"/>
  <c r="R471" i="17"/>
  <c r="Q471" i="17"/>
  <c r="P471" i="17"/>
  <c r="N471" i="17"/>
  <c r="M471" i="17"/>
  <c r="L471" i="17"/>
  <c r="K471" i="17"/>
  <c r="J471" i="17"/>
  <c r="R470" i="17"/>
  <c r="Q470" i="17"/>
  <c r="P470" i="17"/>
  <c r="N470" i="17"/>
  <c r="M470" i="17"/>
  <c r="L470" i="17"/>
  <c r="K470" i="17"/>
  <c r="J470" i="17"/>
  <c r="Q469" i="17"/>
  <c r="P469" i="17"/>
  <c r="N469" i="17"/>
  <c r="M469" i="17"/>
  <c r="L469" i="17"/>
  <c r="K469" i="17"/>
  <c r="J469" i="17"/>
  <c r="Q468" i="17"/>
  <c r="P468" i="17"/>
  <c r="N468" i="17"/>
  <c r="M468" i="17"/>
  <c r="L468" i="17"/>
  <c r="K468" i="17"/>
  <c r="J468" i="17"/>
  <c r="U467" i="17"/>
  <c r="R467" i="17"/>
  <c r="Q467" i="17"/>
  <c r="P467" i="17"/>
  <c r="O467" i="17"/>
  <c r="N467" i="17"/>
  <c r="M467" i="17"/>
  <c r="L467" i="17"/>
  <c r="K467" i="17"/>
  <c r="J467" i="17"/>
  <c r="Q466" i="17"/>
  <c r="P466" i="17"/>
  <c r="N466" i="17"/>
  <c r="M466" i="17"/>
  <c r="L466" i="17"/>
  <c r="K466" i="17"/>
  <c r="J466" i="17"/>
  <c r="Q465" i="17"/>
  <c r="P465" i="17"/>
  <c r="N465" i="17"/>
  <c r="M465" i="17"/>
  <c r="L465" i="17"/>
  <c r="K465" i="17"/>
  <c r="J465" i="17"/>
  <c r="Q464" i="17"/>
  <c r="P464" i="17"/>
  <c r="N464" i="17"/>
  <c r="M464" i="17"/>
  <c r="L464" i="17"/>
  <c r="K464" i="17"/>
  <c r="J464" i="17"/>
  <c r="R463" i="17"/>
  <c r="Q463" i="17"/>
  <c r="P463" i="17"/>
  <c r="N463" i="17"/>
  <c r="M463" i="17"/>
  <c r="L463" i="17"/>
  <c r="K463" i="17"/>
  <c r="J463" i="17"/>
  <c r="R462" i="17"/>
  <c r="Q462" i="17"/>
  <c r="P462" i="17"/>
  <c r="N462" i="17"/>
  <c r="M462" i="17"/>
  <c r="L462" i="17"/>
  <c r="K462" i="17"/>
  <c r="J462" i="17"/>
  <c r="R461" i="17"/>
  <c r="Q461" i="17"/>
  <c r="P461" i="17"/>
  <c r="N461" i="17"/>
  <c r="M461" i="17"/>
  <c r="L461" i="17"/>
  <c r="K461" i="17"/>
  <c r="J461" i="17"/>
  <c r="R460" i="17"/>
  <c r="Q460" i="17"/>
  <c r="P460" i="17"/>
  <c r="N460" i="17"/>
  <c r="M460" i="17"/>
  <c r="L460" i="17"/>
  <c r="K460" i="17"/>
  <c r="J460" i="17"/>
  <c r="Q459" i="17"/>
  <c r="P459" i="17"/>
  <c r="N459" i="17"/>
  <c r="M459" i="17"/>
  <c r="L459" i="17"/>
  <c r="K459" i="17"/>
  <c r="J459" i="17"/>
  <c r="U458" i="17"/>
  <c r="R458" i="17"/>
  <c r="Q458" i="17"/>
  <c r="P458" i="17"/>
  <c r="O458" i="17"/>
  <c r="N458" i="17"/>
  <c r="M458" i="17"/>
  <c r="L458" i="17"/>
  <c r="K458" i="17"/>
  <c r="J458" i="17"/>
  <c r="Q457" i="17"/>
  <c r="P457" i="17"/>
  <c r="N457" i="17"/>
  <c r="M457" i="17"/>
  <c r="L457" i="17"/>
  <c r="K457" i="17"/>
  <c r="J457" i="17"/>
  <c r="R456" i="17"/>
  <c r="Q456" i="17"/>
  <c r="P456" i="17"/>
  <c r="N456" i="17"/>
  <c r="M456" i="17"/>
  <c r="L456" i="17"/>
  <c r="K456" i="17"/>
  <c r="J456" i="17"/>
  <c r="R455" i="17"/>
  <c r="Q455" i="17"/>
  <c r="P455" i="17"/>
  <c r="N455" i="17"/>
  <c r="M455" i="17"/>
  <c r="L455" i="17"/>
  <c r="K455" i="17"/>
  <c r="J455" i="17"/>
  <c r="Q454" i="17"/>
  <c r="P454" i="17"/>
  <c r="N454" i="17"/>
  <c r="M454" i="17"/>
  <c r="L454" i="17"/>
  <c r="K454" i="17"/>
  <c r="J454" i="17"/>
  <c r="Q453" i="17"/>
  <c r="P453" i="17"/>
  <c r="N453" i="17"/>
  <c r="M453" i="17"/>
  <c r="L453" i="17"/>
  <c r="K453" i="17"/>
  <c r="J453" i="17"/>
  <c r="Q452" i="17"/>
  <c r="P452" i="17"/>
  <c r="N452" i="17"/>
  <c r="M452" i="17"/>
  <c r="L452" i="17"/>
  <c r="K452" i="17"/>
  <c r="J452" i="17"/>
  <c r="Q451" i="17"/>
  <c r="P451" i="17"/>
  <c r="N451" i="17"/>
  <c r="M451" i="17"/>
  <c r="L451" i="17"/>
  <c r="K451" i="17"/>
  <c r="J451" i="17"/>
  <c r="Q450" i="17"/>
  <c r="P450" i="17"/>
  <c r="N450" i="17"/>
  <c r="M450" i="17"/>
  <c r="L450" i="17"/>
  <c r="K450" i="17"/>
  <c r="J450" i="17"/>
  <c r="Q449" i="17"/>
  <c r="P449" i="17"/>
  <c r="N449" i="17"/>
  <c r="M449" i="17"/>
  <c r="L449" i="17"/>
  <c r="K449" i="17"/>
  <c r="J449" i="17"/>
  <c r="Q448" i="17"/>
  <c r="P448" i="17"/>
  <c r="N448" i="17"/>
  <c r="M448" i="17"/>
  <c r="L448" i="17"/>
  <c r="K448" i="17"/>
  <c r="J448" i="17"/>
  <c r="Q447" i="17"/>
  <c r="P447" i="17"/>
  <c r="N447" i="17"/>
  <c r="M447" i="17"/>
  <c r="L447" i="17"/>
  <c r="K447" i="17"/>
  <c r="J447" i="17"/>
  <c r="Q446" i="17"/>
  <c r="P446" i="17"/>
  <c r="N446" i="17"/>
  <c r="M446" i="17"/>
  <c r="L446" i="17"/>
  <c r="K446" i="17"/>
  <c r="J446" i="17"/>
  <c r="Q445" i="17"/>
  <c r="P445" i="17"/>
  <c r="N445" i="17"/>
  <c r="M445" i="17"/>
  <c r="L445" i="17"/>
  <c r="K445" i="17"/>
  <c r="J445" i="17"/>
  <c r="Q444" i="17"/>
  <c r="P444" i="17"/>
  <c r="N444" i="17"/>
  <c r="M444" i="17"/>
  <c r="L444" i="17"/>
  <c r="K444" i="17"/>
  <c r="J444" i="17"/>
  <c r="Q443" i="17"/>
  <c r="P443" i="17"/>
  <c r="N443" i="17"/>
  <c r="M443" i="17"/>
  <c r="L443" i="17"/>
  <c r="K443" i="17"/>
  <c r="J443" i="17"/>
  <c r="Q442" i="17"/>
  <c r="P442" i="17"/>
  <c r="N442" i="17"/>
  <c r="M442" i="17"/>
  <c r="L442" i="17"/>
  <c r="K442" i="17"/>
  <c r="J442" i="17"/>
  <c r="Q441" i="17"/>
  <c r="P441" i="17"/>
  <c r="N441" i="17"/>
  <c r="M441" i="17"/>
  <c r="L441" i="17"/>
  <c r="K441" i="17"/>
  <c r="J441" i="17"/>
  <c r="Q440" i="17"/>
  <c r="P440" i="17"/>
  <c r="N440" i="17"/>
  <c r="M440" i="17"/>
  <c r="L440" i="17"/>
  <c r="K440" i="17"/>
  <c r="J440" i="17"/>
  <c r="Q439" i="17"/>
  <c r="P439" i="17"/>
  <c r="N439" i="17"/>
  <c r="M439" i="17"/>
  <c r="L439" i="17"/>
  <c r="K439" i="17"/>
  <c r="J439" i="17"/>
  <c r="Q438" i="17"/>
  <c r="P438" i="17"/>
  <c r="N438" i="17"/>
  <c r="M438" i="17"/>
  <c r="L438" i="17"/>
  <c r="K438" i="17"/>
  <c r="J438" i="17"/>
  <c r="Q437" i="17"/>
  <c r="P437" i="17"/>
  <c r="N437" i="17"/>
  <c r="M437" i="17"/>
  <c r="L437" i="17"/>
  <c r="K437" i="17"/>
  <c r="J437" i="17"/>
  <c r="Q436" i="17"/>
  <c r="P436" i="17"/>
  <c r="N436" i="17"/>
  <c r="M436" i="17"/>
  <c r="L436" i="17"/>
  <c r="K436" i="17"/>
  <c r="J436" i="17"/>
  <c r="Q435" i="17"/>
  <c r="P435" i="17"/>
  <c r="N435" i="17"/>
  <c r="M435" i="17"/>
  <c r="L435" i="17"/>
  <c r="K435" i="17"/>
  <c r="J435" i="17"/>
  <c r="Q434" i="17"/>
  <c r="P434" i="17"/>
  <c r="N434" i="17"/>
  <c r="M434" i="17"/>
  <c r="L434" i="17"/>
  <c r="K434" i="17"/>
  <c r="J434" i="17"/>
  <c r="R433" i="17"/>
  <c r="Q433" i="17"/>
  <c r="P433" i="17"/>
  <c r="N433" i="17"/>
  <c r="M433" i="17"/>
  <c r="L433" i="17"/>
  <c r="K433" i="17"/>
  <c r="J433" i="17"/>
  <c r="Q432" i="17"/>
  <c r="P432" i="17"/>
  <c r="O432" i="17"/>
  <c r="N432" i="17"/>
  <c r="M432" i="17"/>
  <c r="L432" i="17"/>
  <c r="K432" i="17"/>
  <c r="J432" i="17"/>
  <c r="R431" i="17"/>
  <c r="Q431" i="17"/>
  <c r="P431" i="17"/>
  <c r="N431" i="17"/>
  <c r="M431" i="17"/>
  <c r="L431" i="17"/>
  <c r="K431" i="17"/>
  <c r="J431" i="17"/>
  <c r="R430" i="17"/>
  <c r="Q430" i="17"/>
  <c r="P430" i="17"/>
  <c r="N430" i="17"/>
  <c r="M430" i="17"/>
  <c r="L430" i="17"/>
  <c r="K430" i="17"/>
  <c r="J430" i="17"/>
  <c r="Q429" i="17"/>
  <c r="P429" i="17"/>
  <c r="N429" i="17"/>
  <c r="M429" i="17"/>
  <c r="L429" i="17"/>
  <c r="K429" i="17"/>
  <c r="J429" i="17"/>
  <c r="Q428" i="17"/>
  <c r="P428" i="17"/>
  <c r="N428" i="17"/>
  <c r="M428" i="17"/>
  <c r="L428" i="17"/>
  <c r="K428" i="17"/>
  <c r="J428" i="17"/>
  <c r="Q427" i="17"/>
  <c r="P427" i="17"/>
  <c r="N427" i="17"/>
  <c r="M427" i="17"/>
  <c r="L427" i="17"/>
  <c r="K427" i="17"/>
  <c r="J427" i="17"/>
  <c r="R426" i="17"/>
  <c r="Q426" i="17"/>
  <c r="P426" i="17"/>
  <c r="N426" i="17"/>
  <c r="M426" i="17"/>
  <c r="L426" i="17"/>
  <c r="K426" i="17"/>
  <c r="J426" i="17"/>
  <c r="Q425" i="17"/>
  <c r="P425" i="17"/>
  <c r="N425" i="17"/>
  <c r="M425" i="17"/>
  <c r="L425" i="17"/>
  <c r="K425" i="17"/>
  <c r="J425" i="17"/>
  <c r="Q424" i="17"/>
  <c r="P424" i="17"/>
  <c r="N424" i="17"/>
  <c r="M424" i="17"/>
  <c r="L424" i="17"/>
  <c r="K424" i="17"/>
  <c r="J424" i="17"/>
  <c r="U423" i="17"/>
  <c r="R423" i="17"/>
  <c r="Q423" i="17"/>
  <c r="P423" i="17"/>
  <c r="O423" i="17"/>
  <c r="N423" i="17"/>
  <c r="M423" i="17"/>
  <c r="L423" i="17"/>
  <c r="K423" i="17"/>
  <c r="J423" i="17"/>
  <c r="U422" i="17"/>
  <c r="R422" i="17"/>
  <c r="Q422" i="17"/>
  <c r="P422" i="17"/>
  <c r="O422" i="17"/>
  <c r="N422" i="17"/>
  <c r="M422" i="17"/>
  <c r="L422" i="17"/>
  <c r="K422" i="17"/>
  <c r="J422" i="17"/>
  <c r="Q421" i="17"/>
  <c r="P421" i="17"/>
  <c r="N421" i="17"/>
  <c r="M421" i="17"/>
  <c r="L421" i="17"/>
  <c r="K421" i="17"/>
  <c r="J421" i="17"/>
  <c r="Q420" i="17"/>
  <c r="P420" i="17"/>
  <c r="N420" i="17"/>
  <c r="M420" i="17"/>
  <c r="L420" i="17"/>
  <c r="K420" i="17"/>
  <c r="J420" i="17"/>
  <c r="U419" i="17"/>
  <c r="R419" i="17"/>
  <c r="Q419" i="17"/>
  <c r="P419" i="17"/>
  <c r="O419" i="17"/>
  <c r="N419" i="17"/>
  <c r="M419" i="17"/>
  <c r="L419" i="17"/>
  <c r="K419" i="17"/>
  <c r="J419" i="17"/>
  <c r="Q418" i="17"/>
  <c r="P418" i="17"/>
  <c r="N418" i="17"/>
  <c r="M418" i="17"/>
  <c r="L418" i="17"/>
  <c r="K418" i="17"/>
  <c r="J418" i="17"/>
  <c r="U417" i="17"/>
  <c r="R417" i="17"/>
  <c r="Q417" i="17"/>
  <c r="P417" i="17"/>
  <c r="O417" i="17"/>
  <c r="N417" i="17"/>
  <c r="M417" i="17"/>
  <c r="L417" i="17"/>
  <c r="K417" i="17"/>
  <c r="J417" i="17"/>
  <c r="Q416" i="17"/>
  <c r="P416" i="17"/>
  <c r="N416" i="17"/>
  <c r="M416" i="17"/>
  <c r="L416" i="17"/>
  <c r="K416" i="17"/>
  <c r="J416" i="17"/>
  <c r="Q415" i="17"/>
  <c r="P415" i="17"/>
  <c r="N415" i="17"/>
  <c r="M415" i="17"/>
  <c r="L415" i="17"/>
  <c r="K415" i="17"/>
  <c r="J415" i="17"/>
  <c r="U414" i="17"/>
  <c r="R414" i="17"/>
  <c r="Q414" i="17"/>
  <c r="P414" i="17"/>
  <c r="O414" i="17"/>
  <c r="N414" i="17"/>
  <c r="M414" i="17"/>
  <c r="L414" i="17"/>
  <c r="K414" i="17"/>
  <c r="J414" i="17"/>
  <c r="Q413" i="17"/>
  <c r="P413" i="17"/>
  <c r="N413" i="17"/>
  <c r="M413" i="17"/>
  <c r="L413" i="17"/>
  <c r="K413" i="17"/>
  <c r="J413" i="17"/>
  <c r="Q412" i="17"/>
  <c r="P412" i="17"/>
  <c r="N412" i="17"/>
  <c r="M412" i="17"/>
  <c r="L412" i="17"/>
  <c r="K412" i="17"/>
  <c r="J412" i="17"/>
  <c r="Q411" i="17"/>
  <c r="P411" i="17"/>
  <c r="N411" i="17"/>
  <c r="M411" i="17"/>
  <c r="L411" i="17"/>
  <c r="K411" i="17"/>
  <c r="J411" i="17"/>
  <c r="U410" i="17"/>
  <c r="R410" i="17"/>
  <c r="Q410" i="17"/>
  <c r="P410" i="17"/>
  <c r="O410" i="17"/>
  <c r="N410" i="17"/>
  <c r="M410" i="17"/>
  <c r="L410" i="17"/>
  <c r="K410" i="17"/>
  <c r="J410" i="17"/>
  <c r="U409" i="17"/>
  <c r="R409" i="17"/>
  <c r="Q409" i="17"/>
  <c r="P409" i="17"/>
  <c r="O409" i="17"/>
  <c r="N409" i="17"/>
  <c r="M409" i="17"/>
  <c r="L409" i="17"/>
  <c r="K409" i="17"/>
  <c r="J409" i="17"/>
  <c r="U408" i="17"/>
  <c r="R408" i="17"/>
  <c r="Q408" i="17"/>
  <c r="P408" i="17"/>
  <c r="O408" i="17"/>
  <c r="N408" i="17"/>
  <c r="M408" i="17"/>
  <c r="L408" i="17"/>
  <c r="K408" i="17"/>
  <c r="J408" i="17"/>
  <c r="U407" i="17"/>
  <c r="R407" i="17"/>
  <c r="Q407" i="17"/>
  <c r="P407" i="17"/>
  <c r="O407" i="17"/>
  <c r="N407" i="17"/>
  <c r="M407" i="17"/>
  <c r="L407" i="17"/>
  <c r="K407" i="17"/>
  <c r="J407" i="17"/>
  <c r="U406" i="17"/>
  <c r="R406" i="17"/>
  <c r="Q406" i="17"/>
  <c r="P406" i="17"/>
  <c r="O406" i="17"/>
  <c r="N406" i="17"/>
  <c r="M406" i="17"/>
  <c r="L406" i="17"/>
  <c r="K406" i="17"/>
  <c r="J406" i="17"/>
  <c r="U405" i="17"/>
  <c r="R405" i="17"/>
  <c r="Q405" i="17"/>
  <c r="P405" i="17"/>
  <c r="O405" i="17"/>
  <c r="N405" i="17"/>
  <c r="M405" i="17"/>
  <c r="L405" i="17"/>
  <c r="K405" i="17"/>
  <c r="J405" i="17"/>
  <c r="U404" i="17"/>
  <c r="R404" i="17"/>
  <c r="Q404" i="17"/>
  <c r="P404" i="17"/>
  <c r="O404" i="17"/>
  <c r="N404" i="17"/>
  <c r="M404" i="17"/>
  <c r="L404" i="17"/>
  <c r="K404" i="17"/>
  <c r="J404" i="17"/>
  <c r="U403" i="17"/>
  <c r="R403" i="17"/>
  <c r="Q403" i="17"/>
  <c r="P403" i="17"/>
  <c r="O403" i="17"/>
  <c r="N403" i="17"/>
  <c r="M403" i="17"/>
  <c r="L403" i="17"/>
  <c r="K403" i="17"/>
  <c r="J403" i="17"/>
  <c r="U402" i="17"/>
  <c r="R402" i="17"/>
  <c r="Q402" i="17"/>
  <c r="P402" i="17"/>
  <c r="O402" i="17"/>
  <c r="N402" i="17"/>
  <c r="M402" i="17"/>
  <c r="L402" i="17"/>
  <c r="K402" i="17"/>
  <c r="J402" i="17"/>
  <c r="U401" i="17"/>
  <c r="R401" i="17"/>
  <c r="Q401" i="17"/>
  <c r="P401" i="17"/>
  <c r="O401" i="17"/>
  <c r="N401" i="17"/>
  <c r="M401" i="17"/>
  <c r="L401" i="17"/>
  <c r="K401" i="17"/>
  <c r="J401" i="17"/>
  <c r="U400" i="17"/>
  <c r="R400" i="17"/>
  <c r="Q400" i="17"/>
  <c r="P400" i="17"/>
  <c r="O400" i="17"/>
  <c r="N400" i="17"/>
  <c r="M400" i="17"/>
  <c r="L400" i="17"/>
  <c r="K400" i="17"/>
  <c r="J400" i="17"/>
  <c r="U399" i="17"/>
  <c r="R399" i="17"/>
  <c r="Q399" i="17"/>
  <c r="P399" i="17"/>
  <c r="O399" i="17"/>
  <c r="N399" i="17"/>
  <c r="M399" i="17"/>
  <c r="L399" i="17"/>
  <c r="K399" i="17"/>
  <c r="J399" i="17"/>
  <c r="Q398" i="17"/>
  <c r="P398" i="17"/>
  <c r="N398" i="17"/>
  <c r="M398" i="17"/>
  <c r="L398" i="17"/>
  <c r="K398" i="17"/>
  <c r="J398" i="17"/>
  <c r="U397" i="17"/>
  <c r="R397" i="17"/>
  <c r="Q397" i="17"/>
  <c r="P397" i="17"/>
  <c r="O397" i="17"/>
  <c r="N397" i="17"/>
  <c r="M397" i="17"/>
  <c r="L397" i="17"/>
  <c r="K397" i="17"/>
  <c r="J397" i="17"/>
  <c r="R396" i="17"/>
  <c r="Q396" i="17"/>
  <c r="P396" i="17"/>
  <c r="N396" i="17"/>
  <c r="M396" i="17"/>
  <c r="L396" i="17"/>
  <c r="K396" i="17"/>
  <c r="J396" i="17"/>
  <c r="Q395" i="17"/>
  <c r="P395" i="17"/>
  <c r="N395" i="17"/>
  <c r="M395" i="17"/>
  <c r="L395" i="17"/>
  <c r="K395" i="17"/>
  <c r="J395" i="17"/>
  <c r="R394" i="17"/>
  <c r="Q394" i="17"/>
  <c r="P394" i="17"/>
  <c r="N394" i="17"/>
  <c r="M394" i="17"/>
  <c r="L394" i="17"/>
  <c r="K394" i="17"/>
  <c r="J394" i="17"/>
  <c r="R393" i="17"/>
  <c r="Q393" i="17"/>
  <c r="P393" i="17"/>
  <c r="N393" i="17"/>
  <c r="M393" i="17"/>
  <c r="L393" i="17"/>
  <c r="K393" i="17"/>
  <c r="J393" i="17"/>
  <c r="U392" i="17"/>
  <c r="R392" i="17"/>
  <c r="Q392" i="17"/>
  <c r="P392" i="17"/>
  <c r="O392" i="17"/>
  <c r="N392" i="17"/>
  <c r="M392" i="17"/>
  <c r="L392" i="17"/>
  <c r="K392" i="17"/>
  <c r="J392" i="17"/>
  <c r="U391" i="17"/>
  <c r="R391" i="17"/>
  <c r="Q391" i="17"/>
  <c r="P391" i="17"/>
  <c r="O391" i="17"/>
  <c r="N391" i="17"/>
  <c r="M391" i="17"/>
  <c r="L391" i="17"/>
  <c r="K391" i="17"/>
  <c r="J391" i="17"/>
  <c r="R390" i="17"/>
  <c r="Q390" i="17"/>
  <c r="P390" i="17"/>
  <c r="N390" i="17"/>
  <c r="M390" i="17"/>
  <c r="L390" i="17"/>
  <c r="K390" i="17"/>
  <c r="J390" i="17"/>
  <c r="Q389" i="17"/>
  <c r="P389" i="17"/>
  <c r="N389" i="17"/>
  <c r="M389" i="17"/>
  <c r="L389" i="17"/>
  <c r="K389" i="17"/>
  <c r="J389" i="17"/>
  <c r="Q388" i="17"/>
  <c r="P388" i="17"/>
  <c r="N388" i="17"/>
  <c r="M388" i="17"/>
  <c r="L388" i="17"/>
  <c r="K388" i="17"/>
  <c r="J388" i="17"/>
  <c r="U387" i="17"/>
  <c r="R387" i="17"/>
  <c r="Q387" i="17"/>
  <c r="P387" i="17"/>
  <c r="O387" i="17"/>
  <c r="N387" i="17"/>
  <c r="M387" i="17"/>
  <c r="L387" i="17"/>
  <c r="K387" i="17"/>
  <c r="J387" i="17"/>
  <c r="U386" i="17"/>
  <c r="R386" i="17"/>
  <c r="Q386" i="17"/>
  <c r="P386" i="17"/>
  <c r="O386" i="17"/>
  <c r="N386" i="17"/>
  <c r="M386" i="17"/>
  <c r="L386" i="17"/>
  <c r="K386" i="17"/>
  <c r="J386" i="17"/>
  <c r="R385" i="17"/>
  <c r="Q385" i="17"/>
  <c r="P385" i="17"/>
  <c r="N385" i="17"/>
  <c r="M385" i="17"/>
  <c r="L385" i="17"/>
  <c r="K385" i="17"/>
  <c r="J385" i="17"/>
  <c r="Q384" i="17"/>
  <c r="P384" i="17"/>
  <c r="N384" i="17"/>
  <c r="M384" i="17"/>
  <c r="L384" i="17"/>
  <c r="K384" i="17"/>
  <c r="J384" i="17"/>
  <c r="Q383" i="17"/>
  <c r="P383" i="17"/>
  <c r="N383" i="17"/>
  <c r="M383" i="17"/>
  <c r="L383" i="17"/>
  <c r="K383" i="17"/>
  <c r="J383" i="17"/>
  <c r="U382" i="17"/>
  <c r="R382" i="17"/>
  <c r="Q382" i="17"/>
  <c r="P382" i="17"/>
  <c r="O382" i="17"/>
  <c r="N382" i="17"/>
  <c r="M382" i="17"/>
  <c r="L382" i="17"/>
  <c r="K382" i="17"/>
  <c r="J382" i="17"/>
  <c r="R381" i="17"/>
  <c r="Q381" i="17"/>
  <c r="P381" i="17"/>
  <c r="N381" i="17"/>
  <c r="M381" i="17"/>
  <c r="L381" i="17"/>
  <c r="K381" i="17"/>
  <c r="J381" i="17"/>
  <c r="U380" i="17"/>
  <c r="R380" i="17"/>
  <c r="Q380" i="17"/>
  <c r="P380" i="17"/>
  <c r="O380" i="17"/>
  <c r="N380" i="17"/>
  <c r="M380" i="17"/>
  <c r="L380" i="17"/>
  <c r="K380" i="17"/>
  <c r="J380" i="17"/>
  <c r="Q379" i="17"/>
  <c r="P379" i="17"/>
  <c r="N379" i="17"/>
  <c r="M379" i="17"/>
  <c r="L379" i="17"/>
  <c r="K379" i="17"/>
  <c r="J379" i="17"/>
  <c r="U378" i="17"/>
  <c r="R378" i="17"/>
  <c r="Q378" i="17"/>
  <c r="P378" i="17"/>
  <c r="O378" i="17"/>
  <c r="N378" i="17"/>
  <c r="M378" i="17"/>
  <c r="L378" i="17"/>
  <c r="K378" i="17"/>
  <c r="J378" i="17"/>
  <c r="Q377" i="17"/>
  <c r="P377" i="17"/>
  <c r="N377" i="17"/>
  <c r="M377" i="17"/>
  <c r="L377" i="17"/>
  <c r="K377" i="17"/>
  <c r="J377" i="17"/>
  <c r="R376" i="17"/>
  <c r="Q376" i="17"/>
  <c r="P376" i="17"/>
  <c r="N376" i="17"/>
  <c r="M376" i="17"/>
  <c r="L376" i="17"/>
  <c r="K376" i="17"/>
  <c r="J376" i="17"/>
  <c r="U375" i="17"/>
  <c r="R375" i="17"/>
  <c r="Q375" i="17"/>
  <c r="P375" i="17"/>
  <c r="O375" i="17"/>
  <c r="N375" i="17"/>
  <c r="M375" i="17"/>
  <c r="L375" i="17"/>
  <c r="K375" i="17"/>
  <c r="J375" i="17"/>
  <c r="U374" i="17"/>
  <c r="R374" i="17"/>
  <c r="Q374" i="17"/>
  <c r="P374" i="17"/>
  <c r="O374" i="17"/>
  <c r="N374" i="17"/>
  <c r="M374" i="17"/>
  <c r="L374" i="17"/>
  <c r="K374" i="17"/>
  <c r="J374" i="17"/>
  <c r="U373" i="17"/>
  <c r="R373" i="17"/>
  <c r="Q373" i="17"/>
  <c r="P373" i="17"/>
  <c r="O373" i="17"/>
  <c r="N373" i="17"/>
  <c r="M373" i="17"/>
  <c r="L373" i="17"/>
  <c r="K373" i="17"/>
  <c r="J373" i="17"/>
  <c r="U372" i="17"/>
  <c r="R372" i="17"/>
  <c r="Q372" i="17"/>
  <c r="P372" i="17"/>
  <c r="O372" i="17"/>
  <c r="N372" i="17"/>
  <c r="M372" i="17"/>
  <c r="L372" i="17"/>
  <c r="K372" i="17"/>
  <c r="J372" i="17"/>
  <c r="Q371" i="17"/>
  <c r="P371" i="17"/>
  <c r="N371" i="17"/>
  <c r="M371" i="17"/>
  <c r="L371" i="17"/>
  <c r="K371" i="17"/>
  <c r="J371" i="17"/>
  <c r="R370" i="17"/>
  <c r="Q370" i="17"/>
  <c r="P370" i="17"/>
  <c r="N370" i="17"/>
  <c r="M370" i="17"/>
  <c r="L370" i="17"/>
  <c r="K370" i="17"/>
  <c r="J370" i="17"/>
  <c r="U369" i="17"/>
  <c r="R369" i="17"/>
  <c r="Q369" i="17"/>
  <c r="P369" i="17"/>
  <c r="O369" i="17"/>
  <c r="N369" i="17"/>
  <c r="M369" i="17"/>
  <c r="L369" i="17"/>
  <c r="K369" i="17"/>
  <c r="J369" i="17"/>
  <c r="Q368" i="17"/>
  <c r="P368" i="17"/>
  <c r="N368" i="17"/>
  <c r="M368" i="17"/>
  <c r="L368" i="17"/>
  <c r="K368" i="17"/>
  <c r="J368" i="17"/>
  <c r="Q367" i="17"/>
  <c r="P367" i="17"/>
  <c r="N367" i="17"/>
  <c r="M367" i="17"/>
  <c r="L367" i="17"/>
  <c r="K367" i="17"/>
  <c r="J367" i="17"/>
  <c r="Q366" i="17"/>
  <c r="P366" i="17"/>
  <c r="N366" i="17"/>
  <c r="M366" i="17"/>
  <c r="L366" i="17"/>
  <c r="K366" i="17"/>
  <c r="J366" i="17"/>
  <c r="Q365" i="17"/>
  <c r="P365" i="17"/>
  <c r="N365" i="17"/>
  <c r="M365" i="17"/>
  <c r="L365" i="17"/>
  <c r="K365" i="17"/>
  <c r="J365" i="17"/>
  <c r="R364" i="17"/>
  <c r="Q364" i="17"/>
  <c r="P364" i="17"/>
  <c r="N364" i="17"/>
  <c r="M364" i="17"/>
  <c r="L364" i="17"/>
  <c r="K364" i="17"/>
  <c r="J364" i="17"/>
  <c r="Q363" i="17"/>
  <c r="P363" i="17"/>
  <c r="O363" i="17"/>
  <c r="N363" i="17"/>
  <c r="M363" i="17"/>
  <c r="L363" i="17"/>
  <c r="K363" i="17"/>
  <c r="J363" i="17"/>
  <c r="Q362" i="17"/>
  <c r="P362" i="17"/>
  <c r="O362" i="17"/>
  <c r="N362" i="17"/>
  <c r="M362" i="17"/>
  <c r="L362" i="17"/>
  <c r="K362" i="17"/>
  <c r="J362" i="17"/>
  <c r="Q361" i="17"/>
  <c r="P361" i="17"/>
  <c r="N361" i="17"/>
  <c r="M361" i="17"/>
  <c r="L361" i="17"/>
  <c r="K361" i="17"/>
  <c r="J361" i="17"/>
  <c r="Q360" i="17"/>
  <c r="P360" i="17"/>
  <c r="J360" i="17"/>
  <c r="R359" i="17"/>
  <c r="Q359" i="17"/>
  <c r="P359" i="17"/>
  <c r="N359" i="17"/>
  <c r="M359" i="17"/>
  <c r="L359" i="17"/>
  <c r="K359" i="17"/>
  <c r="J359" i="17"/>
  <c r="R358" i="17"/>
  <c r="Q358" i="17"/>
  <c r="P358" i="17"/>
  <c r="N358" i="17"/>
  <c r="M358" i="17"/>
  <c r="L358" i="17"/>
  <c r="K358" i="17"/>
  <c r="J358" i="17"/>
  <c r="R357" i="17"/>
  <c r="Q357" i="17"/>
  <c r="P357" i="17"/>
  <c r="N357" i="17"/>
  <c r="M357" i="17"/>
  <c r="L357" i="17"/>
  <c r="K357" i="17"/>
  <c r="J357" i="17"/>
  <c r="R356" i="17"/>
  <c r="Q356" i="17"/>
  <c r="P356" i="17"/>
  <c r="N356" i="17"/>
  <c r="M356" i="17"/>
  <c r="L356" i="17"/>
  <c r="K356" i="17"/>
  <c r="J356" i="17"/>
  <c r="Q355" i="17"/>
  <c r="P355" i="17"/>
  <c r="O355" i="17"/>
  <c r="N355" i="17"/>
  <c r="M355" i="17"/>
  <c r="L355" i="17"/>
  <c r="K355" i="17"/>
  <c r="J355" i="17"/>
  <c r="Q354" i="17"/>
  <c r="P354" i="17"/>
  <c r="O354" i="17"/>
  <c r="N354" i="17"/>
  <c r="M354" i="17"/>
  <c r="L354" i="17"/>
  <c r="K354" i="17"/>
  <c r="J354" i="17"/>
  <c r="U353" i="17"/>
  <c r="R353" i="17"/>
  <c r="Q353" i="17"/>
  <c r="P353" i="17"/>
  <c r="O353" i="17"/>
  <c r="N353" i="17"/>
  <c r="M353" i="17"/>
  <c r="L353" i="17"/>
  <c r="K353" i="17"/>
  <c r="J353" i="17"/>
  <c r="R352" i="17"/>
  <c r="Q352" i="17"/>
  <c r="P352" i="17"/>
  <c r="N352" i="17"/>
  <c r="M352" i="17"/>
  <c r="L352" i="17"/>
  <c r="K352" i="17"/>
  <c r="J352" i="17"/>
  <c r="Q351" i="17"/>
  <c r="P351" i="17"/>
  <c r="N351" i="17"/>
  <c r="M351" i="17"/>
  <c r="L351" i="17"/>
  <c r="K351" i="17"/>
  <c r="J351" i="17"/>
  <c r="R350" i="17"/>
  <c r="Q350" i="17"/>
  <c r="P350" i="17"/>
  <c r="N350" i="17"/>
  <c r="L350" i="17"/>
  <c r="K350" i="17"/>
  <c r="J350" i="17"/>
  <c r="Q349" i="17"/>
  <c r="P349" i="17"/>
  <c r="N349" i="17"/>
  <c r="M349" i="17"/>
  <c r="L349" i="17"/>
  <c r="K349" i="17"/>
  <c r="J349" i="17"/>
  <c r="R348" i="17"/>
  <c r="Q348" i="17"/>
  <c r="P348" i="17"/>
  <c r="N348" i="17"/>
  <c r="M348" i="17"/>
  <c r="L348" i="17"/>
  <c r="K348" i="17"/>
  <c r="J348" i="17"/>
  <c r="R347" i="17"/>
  <c r="Q347" i="17"/>
  <c r="P347" i="17"/>
  <c r="N347" i="17"/>
  <c r="M347" i="17"/>
  <c r="L347" i="17"/>
  <c r="K347" i="17"/>
  <c r="J347" i="17"/>
  <c r="U346" i="17"/>
  <c r="R346" i="17"/>
  <c r="Q346" i="17"/>
  <c r="P346" i="17"/>
  <c r="O346" i="17"/>
  <c r="N346" i="17"/>
  <c r="L346" i="17"/>
  <c r="K346" i="17"/>
  <c r="J346" i="17"/>
  <c r="U345" i="17"/>
  <c r="R345" i="17"/>
  <c r="Q345" i="17"/>
  <c r="P345" i="17"/>
  <c r="O345" i="17"/>
  <c r="N345" i="17"/>
  <c r="M345" i="17"/>
  <c r="L345" i="17"/>
  <c r="K345" i="17"/>
  <c r="J345" i="17"/>
  <c r="U344" i="17"/>
  <c r="R344" i="17"/>
  <c r="Q344" i="17"/>
  <c r="P344" i="17"/>
  <c r="O344" i="17"/>
  <c r="N344" i="17"/>
  <c r="M344" i="17"/>
  <c r="L344" i="17"/>
  <c r="K344" i="17"/>
  <c r="J344" i="17"/>
  <c r="R343" i="17"/>
  <c r="Q343" i="17"/>
  <c r="P343" i="17"/>
  <c r="N343" i="17"/>
  <c r="L343" i="17"/>
  <c r="K343" i="17"/>
  <c r="J343" i="17"/>
  <c r="Q342" i="17"/>
  <c r="P342" i="17"/>
  <c r="O342" i="17"/>
  <c r="N342" i="17"/>
  <c r="M342" i="17"/>
  <c r="L342" i="17"/>
  <c r="K342" i="17"/>
  <c r="J342" i="17"/>
  <c r="U341" i="17"/>
  <c r="R341" i="17"/>
  <c r="Q341" i="17"/>
  <c r="P341" i="17"/>
  <c r="O341" i="17"/>
  <c r="N341" i="17"/>
  <c r="L341" i="17"/>
  <c r="K341" i="17"/>
  <c r="J341" i="17"/>
  <c r="T340" i="17"/>
  <c r="R340" i="17"/>
  <c r="Q340" i="17"/>
  <c r="P340" i="17"/>
  <c r="N340" i="17"/>
  <c r="M340" i="17"/>
  <c r="L340" i="17"/>
  <c r="K340" i="17"/>
  <c r="J340" i="17"/>
  <c r="R339" i="17"/>
  <c r="Q339" i="17"/>
  <c r="P339" i="17"/>
  <c r="N339" i="17"/>
  <c r="M339" i="17"/>
  <c r="L339" i="17"/>
  <c r="K339" i="17"/>
  <c r="J339" i="17"/>
  <c r="U338" i="17"/>
  <c r="R338" i="17"/>
  <c r="Q338" i="17"/>
  <c r="P338" i="17"/>
  <c r="O338" i="17"/>
  <c r="N338" i="17"/>
  <c r="M338" i="17"/>
  <c r="L338" i="17"/>
  <c r="K338" i="17"/>
  <c r="J338" i="17"/>
  <c r="R337" i="17"/>
  <c r="Q337" i="17"/>
  <c r="P337" i="17"/>
  <c r="N337" i="17"/>
  <c r="M337" i="17"/>
  <c r="L337" i="17"/>
  <c r="K337" i="17"/>
  <c r="J337" i="17"/>
  <c r="Q336" i="17"/>
  <c r="P336" i="17"/>
  <c r="N336" i="17"/>
  <c r="M336" i="17"/>
  <c r="L336" i="17"/>
  <c r="K336" i="17"/>
  <c r="J336" i="17"/>
  <c r="N333" i="17"/>
  <c r="M333" i="17"/>
  <c r="L333" i="17"/>
  <c r="K333" i="17"/>
  <c r="J333" i="17"/>
  <c r="AC332" i="17"/>
  <c r="AE332" i="17" s="1"/>
  <c r="Y332" i="17"/>
  <c r="O332" i="17"/>
  <c r="O555" i="17" s="1"/>
  <c r="AC331" i="17"/>
  <c r="AE331" i="17" s="1"/>
  <c r="AB331" i="17"/>
  <c r="O331" i="17"/>
  <c r="Y330" i="17"/>
  <c r="AC330" i="17" s="1"/>
  <c r="AE330" i="17" s="1"/>
  <c r="S330" i="17"/>
  <c r="U330" i="17" s="1"/>
  <c r="U556" i="17" s="1"/>
  <c r="O330" i="17"/>
  <c r="Y329" i="17"/>
  <c r="O329" i="17"/>
  <c r="Q328" i="17"/>
  <c r="P328" i="17"/>
  <c r="N328" i="17"/>
  <c r="M328" i="17"/>
  <c r="L328" i="17"/>
  <c r="K328" i="17"/>
  <c r="J328" i="17"/>
  <c r="AB327" i="17"/>
  <c r="AA327" i="17"/>
  <c r="Z327" i="17"/>
  <c r="Y327" i="17"/>
  <c r="X327" i="17"/>
  <c r="R327" i="17"/>
  <c r="AD327" i="17" s="1"/>
  <c r="O327" i="17"/>
  <c r="AC326" i="17"/>
  <c r="AE326" i="17" s="1"/>
  <c r="R326" i="17"/>
  <c r="R536" i="17" s="1"/>
  <c r="O326" i="17"/>
  <c r="AB325" i="17"/>
  <c r="AA325" i="17"/>
  <c r="Z325" i="17"/>
  <c r="Y325" i="17"/>
  <c r="X325" i="17"/>
  <c r="R325" i="17"/>
  <c r="R538" i="17" s="1"/>
  <c r="O325" i="17"/>
  <c r="AD324" i="17"/>
  <c r="AB324" i="17"/>
  <c r="AA324" i="17"/>
  <c r="Z324" i="17"/>
  <c r="Y324" i="17"/>
  <c r="X324" i="17"/>
  <c r="R324" i="17"/>
  <c r="R539" i="17" s="1"/>
  <c r="O324" i="17"/>
  <c r="S324" i="17" s="1"/>
  <c r="U324" i="17" s="1"/>
  <c r="U539" i="17" s="1"/>
  <c r="AB323" i="17"/>
  <c r="AA323" i="17"/>
  <c r="Z323" i="17"/>
  <c r="Y323" i="17"/>
  <c r="X323" i="17"/>
  <c r="AC323" i="17" s="1"/>
  <c r="R323" i="17"/>
  <c r="O323" i="17"/>
  <c r="O542" i="17" s="1"/>
  <c r="AC322" i="17"/>
  <c r="AE322" i="17" s="1"/>
  <c r="U322" i="17"/>
  <c r="T322" i="17"/>
  <c r="R322" i="17"/>
  <c r="R543" i="17" s="1"/>
  <c r="O322" i="17"/>
  <c r="O543" i="17" s="1"/>
  <c r="AC321" i="17"/>
  <c r="AE321" i="17" s="1"/>
  <c r="U321" i="17"/>
  <c r="U541" i="17" s="1"/>
  <c r="T321" i="17"/>
  <c r="R321" i="17"/>
  <c r="R541" i="17" s="1"/>
  <c r="O321" i="17"/>
  <c r="O541" i="17" s="1"/>
  <c r="AC320" i="17"/>
  <c r="AE320" i="17" s="1"/>
  <c r="R320" i="17"/>
  <c r="R540" i="17" s="1"/>
  <c r="O320" i="17"/>
  <c r="AB319" i="17"/>
  <c r="AA319" i="17"/>
  <c r="Z319" i="17"/>
  <c r="Y319" i="17"/>
  <c r="X319" i="17"/>
  <c r="R319" i="17"/>
  <c r="R535" i="17" s="1"/>
  <c r="O319" i="17"/>
  <c r="AB318" i="17"/>
  <c r="AA318" i="17"/>
  <c r="Z318" i="17"/>
  <c r="Y318" i="17"/>
  <c r="X318" i="17"/>
  <c r="R318" i="17"/>
  <c r="R519" i="17" s="1"/>
  <c r="O318" i="17"/>
  <c r="AB317" i="17"/>
  <c r="AA317" i="17"/>
  <c r="Z317" i="17"/>
  <c r="AC317" i="17" s="1"/>
  <c r="Y317" i="17"/>
  <c r="X317" i="17"/>
  <c r="R317" i="17"/>
  <c r="O317" i="17"/>
  <c r="O518" i="17" s="1"/>
  <c r="AB316" i="17"/>
  <c r="AA316" i="17"/>
  <c r="Z316" i="17"/>
  <c r="Y316" i="17"/>
  <c r="X316" i="17"/>
  <c r="R316" i="17"/>
  <c r="R517" i="17" s="1"/>
  <c r="O316" i="17"/>
  <c r="O517" i="17" s="1"/>
  <c r="AD315" i="17"/>
  <c r="AB315" i="17"/>
  <c r="AA315" i="17"/>
  <c r="Z315" i="17"/>
  <c r="Y315" i="17"/>
  <c r="X315" i="17"/>
  <c r="R315" i="17"/>
  <c r="R521" i="17" s="1"/>
  <c r="O315" i="17"/>
  <c r="O521" i="17" s="1"/>
  <c r="AB314" i="17"/>
  <c r="AA314" i="17"/>
  <c r="Z314" i="17"/>
  <c r="Y314" i="17"/>
  <c r="X314" i="17"/>
  <c r="AC314" i="17" s="1"/>
  <c r="R314" i="17"/>
  <c r="O314" i="17"/>
  <c r="AB313" i="17"/>
  <c r="AA313" i="17"/>
  <c r="Z313" i="17"/>
  <c r="Y313" i="17"/>
  <c r="X313" i="17"/>
  <c r="R313" i="17"/>
  <c r="R537" i="17" s="1"/>
  <c r="O313" i="17"/>
  <c r="O537" i="17" s="1"/>
  <c r="AB312" i="17"/>
  <c r="AA312" i="17"/>
  <c r="Z312" i="17"/>
  <c r="Y312" i="17"/>
  <c r="X312" i="17"/>
  <c r="R312" i="17"/>
  <c r="O312" i="17"/>
  <c r="AB311" i="17"/>
  <c r="AA311" i="17"/>
  <c r="Z311" i="17"/>
  <c r="Y311" i="17"/>
  <c r="X311" i="17"/>
  <c r="R311" i="17"/>
  <c r="AD311" i="17" s="1"/>
  <c r="O311" i="17"/>
  <c r="AD310" i="17"/>
  <c r="AB310" i="17"/>
  <c r="AA310" i="17"/>
  <c r="Z310" i="17"/>
  <c r="AC310" i="17" s="1"/>
  <c r="AE310" i="17" s="1"/>
  <c r="Y310" i="17"/>
  <c r="X310" i="17"/>
  <c r="S310" i="17"/>
  <c r="U310" i="17" s="1"/>
  <c r="V310" i="17" s="1"/>
  <c r="R310" i="17"/>
  <c r="O310" i="17"/>
  <c r="AB309" i="17"/>
  <c r="AA309" i="17"/>
  <c r="AC309" i="17" s="1"/>
  <c r="Z309" i="17"/>
  <c r="Y309" i="17"/>
  <c r="X309" i="17"/>
  <c r="R309" i="17"/>
  <c r="AD309" i="17" s="1"/>
  <c r="O309" i="17"/>
  <c r="AB308" i="17"/>
  <c r="AA308" i="17"/>
  <c r="Z308" i="17"/>
  <c r="Y308" i="17"/>
  <c r="X308" i="17"/>
  <c r="R308" i="17"/>
  <c r="R527" i="17" s="1"/>
  <c r="O308" i="17"/>
  <c r="AB307" i="17"/>
  <c r="AA307" i="17"/>
  <c r="Z307" i="17"/>
  <c r="Y307" i="17"/>
  <c r="S307" i="17"/>
  <c r="U307" i="17" s="1"/>
  <c r="O307" i="17"/>
  <c r="O526" i="17" s="1"/>
  <c r="AB306" i="17"/>
  <c r="AA306" i="17"/>
  <c r="Z306" i="17"/>
  <c r="Y306" i="17"/>
  <c r="O306" i="17"/>
  <c r="O525" i="17" s="1"/>
  <c r="AB305" i="17"/>
  <c r="AA305" i="17"/>
  <c r="Z305" i="17"/>
  <c r="Y305" i="17"/>
  <c r="X305" i="17"/>
  <c r="R305" i="17"/>
  <c r="O305" i="17"/>
  <c r="AB304" i="17"/>
  <c r="AA304" i="17"/>
  <c r="Z304" i="17"/>
  <c r="Y304" i="17"/>
  <c r="X304" i="17"/>
  <c r="AC304" i="17" s="1"/>
  <c r="AE304" i="17" s="1"/>
  <c r="R304" i="17"/>
  <c r="R523" i="17" s="1"/>
  <c r="O304" i="17"/>
  <c r="O523" i="17" s="1"/>
  <c r="AB303" i="17"/>
  <c r="AA303" i="17"/>
  <c r="Z303" i="17"/>
  <c r="Y303" i="17"/>
  <c r="X303" i="17"/>
  <c r="R303" i="17"/>
  <c r="O303" i="17"/>
  <c r="O529" i="17" s="1"/>
  <c r="AB302" i="17"/>
  <c r="AC302" i="17" s="1"/>
  <c r="AA302" i="17"/>
  <c r="Z302" i="17"/>
  <c r="Y302" i="17"/>
  <c r="X302" i="17"/>
  <c r="R302" i="17"/>
  <c r="AD302" i="17" s="1"/>
  <c r="O302" i="17"/>
  <c r="S302" i="17" s="1"/>
  <c r="U302" i="17" s="1"/>
  <c r="V302" i="17" s="1"/>
  <c r="AD301" i="17"/>
  <c r="AB301" i="17"/>
  <c r="AA301" i="17"/>
  <c r="Z301" i="17"/>
  <c r="Y301" i="17"/>
  <c r="X301" i="17"/>
  <c r="AC301" i="17" s="1"/>
  <c r="AE301" i="17" s="1"/>
  <c r="R301" i="17"/>
  <c r="O301" i="17"/>
  <c r="AB300" i="17"/>
  <c r="AA300" i="17"/>
  <c r="Z300" i="17"/>
  <c r="Y300" i="17"/>
  <c r="X300" i="17"/>
  <c r="AC300" i="17" s="1"/>
  <c r="AE300" i="17" s="1"/>
  <c r="R300" i="17"/>
  <c r="AD300" i="17" s="1"/>
  <c r="O300" i="17"/>
  <c r="AB299" i="17"/>
  <c r="AA299" i="17"/>
  <c r="Z299" i="17"/>
  <c r="Y299" i="17"/>
  <c r="X299" i="17"/>
  <c r="R299" i="17"/>
  <c r="AD299" i="17" s="1"/>
  <c r="O299" i="17"/>
  <c r="AD298" i="17"/>
  <c r="AB298" i="17"/>
  <c r="AA298" i="17"/>
  <c r="Z298" i="17"/>
  <c r="Y298" i="17"/>
  <c r="X298" i="17"/>
  <c r="R298" i="17"/>
  <c r="R533" i="17" s="1"/>
  <c r="O298" i="17"/>
  <c r="AB297" i="17"/>
  <c r="AA297" i="17"/>
  <c r="Z297" i="17"/>
  <c r="Y297" i="17"/>
  <c r="X297" i="17"/>
  <c r="R297" i="17"/>
  <c r="O297" i="17"/>
  <c r="O532" i="17" s="1"/>
  <c r="AB296" i="17"/>
  <c r="AA296" i="17"/>
  <c r="Z296" i="17"/>
  <c r="Y296" i="17"/>
  <c r="X296" i="17"/>
  <c r="R296" i="17"/>
  <c r="R554" i="17" s="1"/>
  <c r="O296" i="17"/>
  <c r="O554" i="17" s="1"/>
  <c r="AB295" i="17"/>
  <c r="AA295" i="17"/>
  <c r="Z295" i="17"/>
  <c r="AC295" i="17" s="1"/>
  <c r="Y295" i="17"/>
  <c r="X295" i="17"/>
  <c r="R295" i="17"/>
  <c r="R553" i="17" s="1"/>
  <c r="O295" i="17"/>
  <c r="O553" i="17" s="1"/>
  <c r="AB294" i="17"/>
  <c r="AA294" i="17"/>
  <c r="Z294" i="17"/>
  <c r="Y294" i="17"/>
  <c r="X294" i="17"/>
  <c r="R294" i="17"/>
  <c r="R531" i="17" s="1"/>
  <c r="O294" i="17"/>
  <c r="O531" i="17" s="1"/>
  <c r="AB293" i="17"/>
  <c r="Z293" i="17"/>
  <c r="AC293" i="17" s="1"/>
  <c r="AE293" i="17" s="1"/>
  <c r="O293" i="17"/>
  <c r="AB292" i="17"/>
  <c r="Z292" i="17"/>
  <c r="AC292" i="17" s="1"/>
  <c r="AE292" i="17" s="1"/>
  <c r="O292" i="17"/>
  <c r="O544" i="17" s="1"/>
  <c r="Z291" i="17"/>
  <c r="AC291" i="17" s="1"/>
  <c r="AE291" i="17" s="1"/>
  <c r="O291" i="17"/>
  <c r="O550" i="17" s="1"/>
  <c r="AE290" i="17"/>
  <c r="AC290" i="17"/>
  <c r="O290" i="17"/>
  <c r="AC289" i="17"/>
  <c r="AE289" i="17" s="1"/>
  <c r="O289" i="17"/>
  <c r="Z288" i="17"/>
  <c r="AC288" i="17" s="1"/>
  <c r="AE288" i="17" s="1"/>
  <c r="O288" i="17"/>
  <c r="AE287" i="17"/>
  <c r="AC287" i="17"/>
  <c r="O287" i="17"/>
  <c r="O552" i="17" s="1"/>
  <c r="AC286" i="17"/>
  <c r="AE286" i="17" s="1"/>
  <c r="Z286" i="17"/>
  <c r="S286" i="17"/>
  <c r="U286" i="17" s="1"/>
  <c r="O286" i="17"/>
  <c r="O551" i="17" s="1"/>
  <c r="Z285" i="17"/>
  <c r="AC285" i="17" s="1"/>
  <c r="AE285" i="17" s="1"/>
  <c r="O285" i="17"/>
  <c r="O546" i="17" s="1"/>
  <c r="AB284" i="17"/>
  <c r="AA284" i="17"/>
  <c r="Z284" i="17"/>
  <c r="AC284" i="17" s="1"/>
  <c r="AE284" i="17" s="1"/>
  <c r="O284" i="17"/>
  <c r="O535" i="17" s="1"/>
  <c r="AB283" i="17"/>
  <c r="AA283" i="17"/>
  <c r="Z283" i="17"/>
  <c r="Y283" i="17"/>
  <c r="X283" i="17"/>
  <c r="AC283" i="17" s="1"/>
  <c r="R283" i="17"/>
  <c r="R530" i="17" s="1"/>
  <c r="O283" i="17"/>
  <c r="Q282" i="17"/>
  <c r="P282" i="17"/>
  <c r="N282" i="17"/>
  <c r="M282" i="17"/>
  <c r="L282" i="17"/>
  <c r="K282" i="17"/>
  <c r="J282" i="17"/>
  <c r="AB281" i="17"/>
  <c r="AA281" i="17"/>
  <c r="Z281" i="17"/>
  <c r="Y281" i="17"/>
  <c r="X281" i="17"/>
  <c r="R281" i="17"/>
  <c r="R562" i="17" s="1"/>
  <c r="O281" i="17"/>
  <c r="O562" i="17" s="1"/>
  <c r="AB280" i="17"/>
  <c r="AA280" i="17"/>
  <c r="Z280" i="17"/>
  <c r="Y280" i="17"/>
  <c r="X280" i="17"/>
  <c r="AC280" i="17" s="1"/>
  <c r="R280" i="17"/>
  <c r="R560" i="17" s="1"/>
  <c r="O280" i="17"/>
  <c r="O560" i="17" s="1"/>
  <c r="O282" i="17"/>
  <c r="O279" i="17"/>
  <c r="AB278" i="17"/>
  <c r="AA278" i="17"/>
  <c r="Z278" i="17"/>
  <c r="Y278" i="17"/>
  <c r="X278" i="17"/>
  <c r="AC278" i="17" s="1"/>
  <c r="AE278" i="17" s="1"/>
  <c r="O278" i="17"/>
  <c r="AB277" i="17"/>
  <c r="AA277" i="17"/>
  <c r="Z277" i="17"/>
  <c r="Y277" i="17"/>
  <c r="Y282" i="17" s="1"/>
  <c r="X277" i="17"/>
  <c r="R277" i="17"/>
  <c r="O277" i="17"/>
  <c r="O559" i="17" s="1"/>
  <c r="Q276" i="17"/>
  <c r="P276" i="17"/>
  <c r="N276" i="17"/>
  <c r="M276" i="17"/>
  <c r="L276" i="17"/>
  <c r="K276" i="17"/>
  <c r="J276" i="17"/>
  <c r="AB275" i="17"/>
  <c r="AA275" i="17"/>
  <c r="Z275" i="17"/>
  <c r="Y275" i="17"/>
  <c r="X275" i="17"/>
  <c r="S275" i="17"/>
  <c r="U275" i="17" s="1"/>
  <c r="U424" i="17" s="1"/>
  <c r="R275" i="17"/>
  <c r="R424" i="17" s="1"/>
  <c r="O275" i="17"/>
  <c r="O424" i="17" s="1"/>
  <c r="AB274" i="17"/>
  <c r="AA274" i="17"/>
  <c r="Z274" i="17"/>
  <c r="Y274" i="17"/>
  <c r="X274" i="17"/>
  <c r="R274" i="17"/>
  <c r="R444" i="17" s="1"/>
  <c r="O274" i="17"/>
  <c r="O444" i="17" s="1"/>
  <c r="AB273" i="17"/>
  <c r="AA273" i="17"/>
  <c r="Z273" i="17"/>
  <c r="Y273" i="17"/>
  <c r="X273" i="17"/>
  <c r="R273" i="17"/>
  <c r="O273" i="17"/>
  <c r="O442" i="17" s="1"/>
  <c r="AB272" i="17"/>
  <c r="AA272" i="17"/>
  <c r="Z272" i="17"/>
  <c r="Y272" i="17"/>
  <c r="X272" i="17"/>
  <c r="R272" i="17"/>
  <c r="R441" i="17" s="1"/>
  <c r="O272" i="17"/>
  <c r="O441" i="17" s="1"/>
  <c r="AD271" i="17"/>
  <c r="AB271" i="17"/>
  <c r="AA271" i="17"/>
  <c r="Z271" i="17"/>
  <c r="Y271" i="17"/>
  <c r="X271" i="17"/>
  <c r="R271" i="17"/>
  <c r="O271" i="17"/>
  <c r="S271" i="17" s="1"/>
  <c r="U271" i="17" s="1"/>
  <c r="V271" i="17" s="1"/>
  <c r="AB270" i="17"/>
  <c r="AA270" i="17"/>
  <c r="Z270" i="17"/>
  <c r="Y270" i="17"/>
  <c r="X270" i="17"/>
  <c r="R270" i="17"/>
  <c r="O270" i="17"/>
  <c r="AB269" i="17"/>
  <c r="AA269" i="17"/>
  <c r="Z269" i="17"/>
  <c r="Y269" i="17"/>
  <c r="X269" i="17"/>
  <c r="AC269" i="17" s="1"/>
  <c r="R269" i="17"/>
  <c r="O269" i="17"/>
  <c r="AB268" i="17"/>
  <c r="AA268" i="17"/>
  <c r="Z268" i="17"/>
  <c r="Y268" i="17"/>
  <c r="X268" i="17"/>
  <c r="AC268" i="17" s="1"/>
  <c r="AE268" i="17" s="1"/>
  <c r="R268" i="17"/>
  <c r="AD268" i="17" s="1"/>
  <c r="O268" i="17"/>
  <c r="S268" i="17" s="1"/>
  <c r="U268" i="17" s="1"/>
  <c r="AB267" i="17"/>
  <c r="AA267" i="17"/>
  <c r="Z267" i="17"/>
  <c r="Y267" i="17"/>
  <c r="X267" i="17"/>
  <c r="R267" i="17"/>
  <c r="AD267" i="17" s="1"/>
  <c r="O267" i="17"/>
  <c r="S267" i="17" s="1"/>
  <c r="U267" i="17" s="1"/>
  <c r="V267" i="17" s="1"/>
  <c r="AB266" i="17"/>
  <c r="AA266" i="17"/>
  <c r="Z266" i="17"/>
  <c r="Y266" i="17"/>
  <c r="X266" i="17"/>
  <c r="R266" i="17"/>
  <c r="O266" i="17"/>
  <c r="O443" i="17" s="1"/>
  <c r="AB265" i="17"/>
  <c r="AA265" i="17"/>
  <c r="AC265" i="17" s="1"/>
  <c r="Z265" i="17"/>
  <c r="Y265" i="17"/>
  <c r="X265" i="17"/>
  <c r="R265" i="17"/>
  <c r="R438" i="17" s="1"/>
  <c r="O265" i="17"/>
  <c r="O438" i="17" s="1"/>
  <c r="AB264" i="17"/>
  <c r="AA264" i="17"/>
  <c r="Z264" i="17"/>
  <c r="Y264" i="17"/>
  <c r="X264" i="17"/>
  <c r="S264" i="17"/>
  <c r="U264" i="17" s="1"/>
  <c r="U437" i="17" s="1"/>
  <c r="R264" i="17"/>
  <c r="R437" i="17" s="1"/>
  <c r="O264" i="17"/>
  <c r="O437" i="17" s="1"/>
  <c r="AB263" i="17"/>
  <c r="AA263" i="17"/>
  <c r="Z263" i="17"/>
  <c r="Y263" i="17"/>
  <c r="X263" i="17"/>
  <c r="R263" i="17"/>
  <c r="R436" i="17" s="1"/>
  <c r="O263" i="17"/>
  <c r="AB262" i="17"/>
  <c r="AA262" i="17"/>
  <c r="AC262" i="17" s="1"/>
  <c r="Z262" i="17"/>
  <c r="Y262" i="17"/>
  <c r="X262" i="17"/>
  <c r="R262" i="17"/>
  <c r="O262" i="17"/>
  <c r="O428" i="17" s="1"/>
  <c r="AB261" i="17"/>
  <c r="AA261" i="17"/>
  <c r="Z261" i="17"/>
  <c r="Y261" i="17"/>
  <c r="X261" i="17"/>
  <c r="S261" i="17"/>
  <c r="U261" i="17" s="1"/>
  <c r="R261" i="17"/>
  <c r="AD261" i="17" s="1"/>
  <c r="O261" i="17"/>
  <c r="AB260" i="17"/>
  <c r="AA260" i="17"/>
  <c r="Z260" i="17"/>
  <c r="Y260" i="17"/>
  <c r="X260" i="17"/>
  <c r="AC260" i="17" s="1"/>
  <c r="R260" i="17"/>
  <c r="R429" i="17" s="1"/>
  <c r="O260" i="17"/>
  <c r="O429" i="17" s="1"/>
  <c r="AD259" i="17"/>
  <c r="AB259" i="17"/>
  <c r="AA259" i="17"/>
  <c r="Z259" i="17"/>
  <c r="Y259" i="17"/>
  <c r="X259" i="17"/>
  <c r="AC259" i="17" s="1"/>
  <c r="R259" i="17"/>
  <c r="O259" i="17"/>
  <c r="O435" i="17" s="1"/>
  <c r="AB258" i="17"/>
  <c r="AA258" i="17"/>
  <c r="Z258" i="17"/>
  <c r="Y258" i="17"/>
  <c r="X258" i="17"/>
  <c r="AC258" i="17" s="1"/>
  <c r="R258" i="17"/>
  <c r="R434" i="17" s="1"/>
  <c r="O258" i="17"/>
  <c r="R257" i="17"/>
  <c r="AD257" i="17" s="1"/>
  <c r="AE257" i="17" s="1"/>
  <c r="R256" i="17"/>
  <c r="AB255" i="17"/>
  <c r="AA255" i="17"/>
  <c r="Y255" i="17"/>
  <c r="X255" i="17"/>
  <c r="S255" i="17"/>
  <c r="U255" i="17" s="1"/>
  <c r="R255" i="17"/>
  <c r="R254" i="17"/>
  <c r="T254" i="17" s="1"/>
  <c r="U254" i="17" s="1"/>
  <c r="X253" i="17"/>
  <c r="AC253" i="17" s="1"/>
  <c r="AE253" i="17" s="1"/>
  <c r="O253" i="17"/>
  <c r="O431" i="17" s="1"/>
  <c r="AD252" i="17"/>
  <c r="AB252" i="17"/>
  <c r="AA252" i="17"/>
  <c r="Z252" i="17"/>
  <c r="Y252" i="17"/>
  <c r="X252" i="17"/>
  <c r="O252" i="17"/>
  <c r="O430" i="17" s="1"/>
  <c r="AB251" i="17"/>
  <c r="AC251" i="17" s="1"/>
  <c r="AE251" i="17" s="1"/>
  <c r="O251" i="17"/>
  <c r="O433" i="17" s="1"/>
  <c r="AD250" i="17"/>
  <c r="AB250" i="17"/>
  <c r="AA250" i="17"/>
  <c r="Z250" i="17"/>
  <c r="Y250" i="17"/>
  <c r="X250" i="17"/>
  <c r="R250" i="17"/>
  <c r="S250" i="17" s="1"/>
  <c r="U250" i="17" s="1"/>
  <c r="V250" i="17" s="1"/>
  <c r="R249" i="17"/>
  <c r="R248" i="17"/>
  <c r="O248" i="17"/>
  <c r="X247" i="17"/>
  <c r="AC247" i="17" s="1"/>
  <c r="AE247" i="17" s="1"/>
  <c r="O247" i="17"/>
  <c r="AB246" i="17"/>
  <c r="AA246" i="17"/>
  <c r="Z246" i="17"/>
  <c r="Y246" i="17"/>
  <c r="X246" i="17"/>
  <c r="R246" i="17"/>
  <c r="O246" i="17"/>
  <c r="O425" i="17" s="1"/>
  <c r="Q245" i="17"/>
  <c r="P245" i="17"/>
  <c r="N245" i="17"/>
  <c r="M245" i="17"/>
  <c r="L245" i="17"/>
  <c r="K245" i="17"/>
  <c r="J245" i="17"/>
  <c r="AB244" i="17"/>
  <c r="AA244" i="17"/>
  <c r="Z244" i="17"/>
  <c r="Y244" i="17"/>
  <c r="X244" i="17"/>
  <c r="S244" i="17"/>
  <c r="U244" i="17" s="1"/>
  <c r="U368" i="17" s="1"/>
  <c r="R244" i="17"/>
  <c r="R368" i="17" s="1"/>
  <c r="O244" i="17"/>
  <c r="O368" i="17" s="1"/>
  <c r="AD243" i="17"/>
  <c r="AB243" i="17"/>
  <c r="AA243" i="17"/>
  <c r="Z243" i="17"/>
  <c r="Y243" i="17"/>
  <c r="X243" i="17"/>
  <c r="R243" i="17"/>
  <c r="R367" i="17" s="1"/>
  <c r="O243" i="17"/>
  <c r="AB242" i="17"/>
  <c r="AA242" i="17"/>
  <c r="Z242" i="17"/>
  <c r="Y242" i="17"/>
  <c r="X242" i="17"/>
  <c r="R242" i="17"/>
  <c r="O242" i="17"/>
  <c r="O366" i="17" s="1"/>
  <c r="AB241" i="17"/>
  <c r="AA241" i="17"/>
  <c r="AC241" i="17" s="1"/>
  <c r="Z241" i="17"/>
  <c r="Y241" i="17"/>
  <c r="X241" i="17"/>
  <c r="S241" i="17"/>
  <c r="U241" i="17" s="1"/>
  <c r="U365" i="17" s="1"/>
  <c r="R241" i="17"/>
  <c r="R365" i="17" s="1"/>
  <c r="O241" i="17"/>
  <c r="O365" i="17" s="1"/>
  <c r="AD240" i="17"/>
  <c r="AB240" i="17"/>
  <c r="AA240" i="17"/>
  <c r="Z240" i="17"/>
  <c r="Y240" i="17"/>
  <c r="AC240" i="17" s="1"/>
  <c r="X240" i="17"/>
  <c r="R240" i="17"/>
  <c r="R398" i="17" s="1"/>
  <c r="O240" i="17"/>
  <c r="O398" i="17" s="1"/>
  <c r="AC239" i="17"/>
  <c r="AE239" i="17" s="1"/>
  <c r="U239" i="17"/>
  <c r="U379" i="17" s="1"/>
  <c r="R239" i="17"/>
  <c r="R379" i="17" s="1"/>
  <c r="O239" i="17"/>
  <c r="O379" i="17" s="1"/>
  <c r="AB238" i="17"/>
  <c r="AA238" i="17"/>
  <c r="AC238" i="17" s="1"/>
  <c r="Z238" i="17"/>
  <c r="Y238" i="17"/>
  <c r="X238" i="17"/>
  <c r="R238" i="17"/>
  <c r="R395" i="17" s="1"/>
  <c r="O238" i="17"/>
  <c r="O395" i="17" s="1"/>
  <c r="AD237" i="17"/>
  <c r="AC237" i="17"/>
  <c r="AE237" i="17" s="1"/>
  <c r="AB237" i="17"/>
  <c r="AA237" i="17"/>
  <c r="Z237" i="17"/>
  <c r="Y237" i="17"/>
  <c r="X237" i="17"/>
  <c r="S237" i="17"/>
  <c r="U237" i="17" s="1"/>
  <c r="U388" i="17" s="1"/>
  <c r="R237" i="17"/>
  <c r="R388" i="17" s="1"/>
  <c r="O237" i="17"/>
  <c r="O388" i="17" s="1"/>
  <c r="AD236" i="17"/>
  <c r="AB236" i="17"/>
  <c r="AA236" i="17"/>
  <c r="Z236" i="17"/>
  <c r="Y236" i="17"/>
  <c r="X236" i="17"/>
  <c r="R236" i="17"/>
  <c r="O236" i="17"/>
  <c r="AE235" i="17"/>
  <c r="Z235" i="17"/>
  <c r="AC235" i="17" s="1"/>
  <c r="O235" i="17"/>
  <c r="O396" i="17" s="1"/>
  <c r="AE234" i="17"/>
  <c r="O234" i="17"/>
  <c r="AB233" i="17"/>
  <c r="X233" i="17"/>
  <c r="O233" i="17"/>
  <c r="O394" i="17" s="1"/>
  <c r="AB232" i="17"/>
  <c r="AA232" i="17"/>
  <c r="Z232" i="17"/>
  <c r="Y232" i="17"/>
  <c r="X232" i="17"/>
  <c r="R232" i="17"/>
  <c r="AD232" i="17" s="1"/>
  <c r="O232" i="17"/>
  <c r="Z231" i="17"/>
  <c r="AC231" i="17" s="1"/>
  <c r="AE231" i="17" s="1"/>
  <c r="O231" i="17"/>
  <c r="O230" i="17"/>
  <c r="O390" i="17" s="1"/>
  <c r="X229" i="17"/>
  <c r="AC229" i="17" s="1"/>
  <c r="AE229" i="17" s="1"/>
  <c r="O229" i="17"/>
  <c r="S229" i="17" s="1"/>
  <c r="U229" i="17" s="1"/>
  <c r="V229" i="17" s="1"/>
  <c r="AC228" i="17"/>
  <c r="AE228" i="17" s="1"/>
  <c r="AA228" i="17"/>
  <c r="S228" i="17"/>
  <c r="U228" i="17" s="1"/>
  <c r="O228" i="17"/>
  <c r="R227" i="17"/>
  <c r="O227" i="17"/>
  <c r="T227" i="17" s="1"/>
  <c r="U227" i="17" s="1"/>
  <c r="AE226" i="17"/>
  <c r="AC226" i="17"/>
  <c r="R226" i="17"/>
  <c r="R389" i="17" s="1"/>
  <c r="O226" i="17"/>
  <c r="O389" i="17" s="1"/>
  <c r="U225" i="17"/>
  <c r="O225" i="17"/>
  <c r="AB224" i="17"/>
  <c r="AC224" i="17" s="1"/>
  <c r="AE224" i="17" s="1"/>
  <c r="O224" i="17"/>
  <c r="AD223" i="17"/>
  <c r="AB223" i="17"/>
  <c r="AA223" i="17"/>
  <c r="Z223" i="17"/>
  <c r="Y223" i="17"/>
  <c r="X223" i="17"/>
  <c r="R223" i="17"/>
  <c r="R383" i="17" s="1"/>
  <c r="O223" i="17"/>
  <c r="O383" i="17" s="1"/>
  <c r="AB222" i="17"/>
  <c r="AA222" i="17"/>
  <c r="Z222" i="17"/>
  <c r="Y222" i="17"/>
  <c r="X222" i="17"/>
  <c r="R222" i="17"/>
  <c r="R377" i="17" s="1"/>
  <c r="O222" i="17"/>
  <c r="T221" i="17"/>
  <c r="U221" i="17" s="1"/>
  <c r="O221" i="17"/>
  <c r="O220" i="17"/>
  <c r="X219" i="17"/>
  <c r="AC219" i="17" s="1"/>
  <c r="AE219" i="17" s="1"/>
  <c r="O219" i="17"/>
  <c r="O218" i="17"/>
  <c r="AE217" i="17"/>
  <c r="AC217" i="17"/>
  <c r="X217" i="17"/>
  <c r="O217" i="17"/>
  <c r="O370" i="17" s="1"/>
  <c r="Z215" i="17"/>
  <c r="X215" i="17"/>
  <c r="O215" i="17"/>
  <c r="O376" i="17" s="1"/>
  <c r="AB214" i="17"/>
  <c r="AA214" i="17"/>
  <c r="Z214" i="17"/>
  <c r="Y214" i="17"/>
  <c r="X214" i="17"/>
  <c r="R214" i="17"/>
  <c r="R371" i="17" s="1"/>
  <c r="O214" i="17"/>
  <c r="N213" i="17"/>
  <c r="T212" i="17"/>
  <c r="R212" i="17"/>
  <c r="Q212" i="17"/>
  <c r="P212" i="17"/>
  <c r="P213" i="17" s="1"/>
  <c r="N212" i="17"/>
  <c r="M212" i="17"/>
  <c r="L212" i="17"/>
  <c r="K212" i="17"/>
  <c r="K213" i="17" s="1"/>
  <c r="J212" i="17"/>
  <c r="AD211" i="17"/>
  <c r="AB211" i="17"/>
  <c r="AA211" i="17"/>
  <c r="Z211" i="17"/>
  <c r="Y211" i="17"/>
  <c r="X211" i="17"/>
  <c r="R211" i="17"/>
  <c r="R638" i="17" s="1"/>
  <c r="O211" i="17"/>
  <c r="O638" i="17" s="1"/>
  <c r="AD210" i="17"/>
  <c r="AB210" i="17"/>
  <c r="AA210" i="17"/>
  <c r="Z210" i="17"/>
  <c r="Y210" i="17"/>
  <c r="X210" i="17"/>
  <c r="R210" i="17"/>
  <c r="R637" i="17" s="1"/>
  <c r="O210" i="17"/>
  <c r="O637" i="17" s="1"/>
  <c r="T209" i="17"/>
  <c r="Q209" i="17"/>
  <c r="P209" i="17"/>
  <c r="N209" i="17"/>
  <c r="M209" i="17"/>
  <c r="L209" i="17"/>
  <c r="K209" i="17"/>
  <c r="J209" i="17"/>
  <c r="AB208" i="17"/>
  <c r="AA208" i="17"/>
  <c r="Z208" i="17"/>
  <c r="Y208" i="17"/>
  <c r="X208" i="17"/>
  <c r="R208" i="17"/>
  <c r="O208" i="17"/>
  <c r="S208" i="17" s="1"/>
  <c r="U208" i="17" s="1"/>
  <c r="AB207" i="17"/>
  <c r="AA207" i="17"/>
  <c r="Z207" i="17"/>
  <c r="Y207" i="17"/>
  <c r="X207" i="17"/>
  <c r="R207" i="17"/>
  <c r="AD207" i="17" s="1"/>
  <c r="O207" i="17"/>
  <c r="AB206" i="17"/>
  <c r="AA206" i="17"/>
  <c r="Z206" i="17"/>
  <c r="Y206" i="17"/>
  <c r="X206" i="17"/>
  <c r="AC206" i="17" s="1"/>
  <c r="R206" i="17"/>
  <c r="R421" i="17" s="1"/>
  <c r="O206" i="17"/>
  <c r="O421" i="17" s="1"/>
  <c r="AB205" i="17"/>
  <c r="AA205" i="17"/>
  <c r="Z205" i="17"/>
  <c r="Y205" i="17"/>
  <c r="X205" i="17"/>
  <c r="R205" i="17"/>
  <c r="O205" i="17"/>
  <c r="AB204" i="17"/>
  <c r="AA204" i="17"/>
  <c r="Z204" i="17"/>
  <c r="Y204" i="17"/>
  <c r="X204" i="17"/>
  <c r="R204" i="17"/>
  <c r="O204" i="17"/>
  <c r="O416" i="17" s="1"/>
  <c r="AD203" i="17"/>
  <c r="AB203" i="17"/>
  <c r="AA203" i="17"/>
  <c r="Z203" i="17"/>
  <c r="Y203" i="17"/>
  <c r="X203" i="17"/>
  <c r="AC203" i="17" s="1"/>
  <c r="AE203" i="17" s="1"/>
  <c r="S203" i="17"/>
  <c r="U203" i="17" s="1"/>
  <c r="R203" i="17"/>
  <c r="O203" i="17"/>
  <c r="AB202" i="17"/>
  <c r="AA202" i="17"/>
  <c r="Z202" i="17"/>
  <c r="Y202" i="17"/>
  <c r="X202" i="17"/>
  <c r="R202" i="17"/>
  <c r="R413" i="17" s="1"/>
  <c r="O202" i="17"/>
  <c r="AB201" i="17"/>
  <c r="AA201" i="17"/>
  <c r="Z201" i="17"/>
  <c r="Y201" i="17"/>
  <c r="X201" i="17"/>
  <c r="R201" i="17"/>
  <c r="O201" i="17"/>
  <c r="AD200" i="17"/>
  <c r="AB200" i="17"/>
  <c r="AA200" i="17"/>
  <c r="Z200" i="17"/>
  <c r="Y200" i="17"/>
  <c r="X200" i="17"/>
  <c r="AC200" i="17" s="1"/>
  <c r="S200" i="17"/>
  <c r="U200" i="17" s="1"/>
  <c r="R200" i="17"/>
  <c r="O200" i="17"/>
  <c r="AC199" i="17"/>
  <c r="AB199" i="17"/>
  <c r="AA199" i="17"/>
  <c r="Z199" i="17"/>
  <c r="Y199" i="17"/>
  <c r="X199" i="17"/>
  <c r="S199" i="17"/>
  <c r="U199" i="17" s="1"/>
  <c r="U415" i="17" s="1"/>
  <c r="R199" i="17"/>
  <c r="AD199" i="17" s="1"/>
  <c r="O199" i="17"/>
  <c r="AB198" i="17"/>
  <c r="AA198" i="17"/>
  <c r="Z198" i="17"/>
  <c r="Y198" i="17"/>
  <c r="X198" i="17"/>
  <c r="R198" i="17"/>
  <c r="AD198" i="17" s="1"/>
  <c r="O198" i="17"/>
  <c r="Q197" i="17"/>
  <c r="P197" i="17"/>
  <c r="N197" i="17"/>
  <c r="M197" i="17"/>
  <c r="L197" i="17"/>
  <c r="K197" i="17"/>
  <c r="J197" i="17"/>
  <c r="AD196" i="17"/>
  <c r="AB196" i="17"/>
  <c r="AA196" i="17"/>
  <c r="Z196" i="17"/>
  <c r="Y196" i="17"/>
  <c r="X196" i="17"/>
  <c r="R196" i="17"/>
  <c r="AD195" i="17"/>
  <c r="AE195" i="17" s="1"/>
  <c r="R195" i="17"/>
  <c r="R363" i="17" s="1"/>
  <c r="AD194" i="17"/>
  <c r="AB194" i="17"/>
  <c r="AA194" i="17"/>
  <c r="Z194" i="17"/>
  <c r="Y194" i="17"/>
  <c r="X194" i="17"/>
  <c r="R194" i="17"/>
  <c r="R361" i="17" s="1"/>
  <c r="O194" i="17"/>
  <c r="AB193" i="17"/>
  <c r="AA193" i="17"/>
  <c r="Z193" i="17"/>
  <c r="Y193" i="17"/>
  <c r="X193" i="17"/>
  <c r="R193" i="17"/>
  <c r="O193" i="17"/>
  <c r="O351" i="17" s="1"/>
  <c r="AD192" i="17"/>
  <c r="AB192" i="17"/>
  <c r="AA192" i="17"/>
  <c r="Z192" i="17"/>
  <c r="Y192" i="17"/>
  <c r="X192" i="17"/>
  <c r="R192" i="17"/>
  <c r="R349" i="17" s="1"/>
  <c r="O192" i="17"/>
  <c r="AB191" i="17"/>
  <c r="AA191" i="17"/>
  <c r="Z191" i="17"/>
  <c r="Y191" i="17"/>
  <c r="AC191" i="17" s="1"/>
  <c r="AE191" i="17" s="1"/>
  <c r="X191" i="17"/>
  <c r="O191" i="17"/>
  <c r="S191" i="17" s="1"/>
  <c r="U191" i="17" s="1"/>
  <c r="U350" i="17" s="1"/>
  <c r="AB190" i="17"/>
  <c r="AA190" i="17"/>
  <c r="Z190" i="17"/>
  <c r="Y190" i="17"/>
  <c r="X190" i="17"/>
  <c r="O190" i="17"/>
  <c r="O357" i="17" s="1"/>
  <c r="Z189" i="17"/>
  <c r="AC189" i="17" s="1"/>
  <c r="AE189" i="17" s="1"/>
  <c r="S189" i="17"/>
  <c r="U189" i="17" s="1"/>
  <c r="U359" i="17" s="1"/>
  <c r="O189" i="17"/>
  <c r="O359" i="17" s="1"/>
  <c r="R188" i="17"/>
  <c r="R576" i="17" s="1"/>
  <c r="U187" i="17"/>
  <c r="S187" i="17"/>
  <c r="R187" i="17"/>
  <c r="R577" i="17" s="1"/>
  <c r="AD186" i="17"/>
  <c r="AB186" i="17"/>
  <c r="AA186" i="17"/>
  <c r="Z186" i="17"/>
  <c r="Y186" i="17"/>
  <c r="X186" i="17"/>
  <c r="R186" i="17"/>
  <c r="R342" i="17" s="1"/>
  <c r="Z185" i="17"/>
  <c r="AC185" i="17" s="1"/>
  <c r="AE185" i="17" s="1"/>
  <c r="O185" i="17"/>
  <c r="S185" i="17" s="1"/>
  <c r="U185" i="17" s="1"/>
  <c r="AC184" i="17"/>
  <c r="AE184" i="17" s="1"/>
  <c r="Z184" i="17"/>
  <c r="O184" i="17"/>
  <c r="S184" i="17" s="1"/>
  <c r="U184" i="17" s="1"/>
  <c r="AE183" i="17"/>
  <c r="AC183" i="17"/>
  <c r="O183" i="17"/>
  <c r="O348" i="17" s="1"/>
  <c r="Z182" i="17"/>
  <c r="X182" i="17"/>
  <c r="S182" i="17"/>
  <c r="U182" i="17" s="1"/>
  <c r="V182" i="17" s="1"/>
  <c r="O182" i="17"/>
  <c r="AE181" i="17"/>
  <c r="O181" i="17"/>
  <c r="AB180" i="17"/>
  <c r="AA180" i="17"/>
  <c r="Z180" i="17"/>
  <c r="Y180" i="17"/>
  <c r="X180" i="17"/>
  <c r="R180" i="17"/>
  <c r="R581" i="17" s="1"/>
  <c r="R179" i="17"/>
  <c r="R354" i="17" s="1"/>
  <c r="R178" i="17"/>
  <c r="AD177" i="17"/>
  <c r="AB177" i="17"/>
  <c r="AA177" i="17"/>
  <c r="Z177" i="17"/>
  <c r="Y177" i="17"/>
  <c r="X177" i="17"/>
  <c r="S177" i="17"/>
  <c r="U177" i="17" s="1"/>
  <c r="O177" i="17"/>
  <c r="AC176" i="17"/>
  <c r="AE176" i="17" s="1"/>
  <c r="T176" i="17"/>
  <c r="U176" i="17" s="1"/>
  <c r="U356" i="17" s="1"/>
  <c r="O176" i="17"/>
  <c r="O356" i="17" s="1"/>
  <c r="Z175" i="17"/>
  <c r="X175" i="17"/>
  <c r="AC175" i="17" s="1"/>
  <c r="AE175" i="17" s="1"/>
  <c r="O175" i="17"/>
  <c r="O358" i="17" s="1"/>
  <c r="AB174" i="17"/>
  <c r="Z174" i="17"/>
  <c r="X174" i="17"/>
  <c r="O174" i="17"/>
  <c r="AC173" i="17"/>
  <c r="AE173" i="17" s="1"/>
  <c r="O173" i="17"/>
  <c r="T173" i="17" s="1"/>
  <c r="U173" i="17" s="1"/>
  <c r="V173" i="17" s="1"/>
  <c r="X172" i="17"/>
  <c r="AC172" i="17" s="1"/>
  <c r="AE172" i="17" s="1"/>
  <c r="O172" i="17"/>
  <c r="R171" i="17"/>
  <c r="R567" i="17" s="1"/>
  <c r="R170" i="17"/>
  <c r="AD170" i="17" s="1"/>
  <c r="AE170" i="17" s="1"/>
  <c r="AC169" i="17"/>
  <c r="AE169" i="17" s="1"/>
  <c r="O169" i="17"/>
  <c r="S169" i="17" s="1"/>
  <c r="U169" i="17" s="1"/>
  <c r="X168" i="17"/>
  <c r="AC168" i="17" s="1"/>
  <c r="AE168" i="17" s="1"/>
  <c r="S168" i="17"/>
  <c r="U168" i="17" s="1"/>
  <c r="O168" i="17"/>
  <c r="Z167" i="17"/>
  <c r="X167" i="17"/>
  <c r="O167" i="17"/>
  <c r="AC166" i="17"/>
  <c r="AE166" i="17" s="1"/>
  <c r="O166" i="17"/>
  <c r="AC165" i="17"/>
  <c r="AE165" i="17" s="1"/>
  <c r="Z165" i="17"/>
  <c r="X165" i="17"/>
  <c r="O165" i="17"/>
  <c r="S165" i="17" s="1"/>
  <c r="U165" i="17" s="1"/>
  <c r="V165" i="17" s="1"/>
  <c r="AC164" i="17"/>
  <c r="AE164" i="17" s="1"/>
  <c r="Z164" i="17"/>
  <c r="O164" i="17"/>
  <c r="AB163" i="17"/>
  <c r="AA163" i="17"/>
  <c r="Z163" i="17"/>
  <c r="Y163" i="17"/>
  <c r="X163" i="17"/>
  <c r="R163" i="17"/>
  <c r="O163" i="17"/>
  <c r="O336" i="17" s="1"/>
  <c r="T161" i="17"/>
  <c r="Q161" i="17"/>
  <c r="P161" i="17"/>
  <c r="N161" i="17"/>
  <c r="M161" i="17"/>
  <c r="L161" i="17"/>
  <c r="K161" i="17"/>
  <c r="J161" i="17"/>
  <c r="AB160" i="17"/>
  <c r="AA160" i="17"/>
  <c r="Z160" i="17"/>
  <c r="Y160" i="17"/>
  <c r="X160" i="17"/>
  <c r="R160" i="17"/>
  <c r="AD160" i="17" s="1"/>
  <c r="O160" i="17"/>
  <c r="AB159" i="17"/>
  <c r="AA159" i="17"/>
  <c r="Z159" i="17"/>
  <c r="Y159" i="17"/>
  <c r="X159" i="17"/>
  <c r="AC159" i="17" s="1"/>
  <c r="R159" i="17"/>
  <c r="AD159" i="17" s="1"/>
  <c r="O159" i="17"/>
  <c r="S159" i="17" s="1"/>
  <c r="U159" i="17" s="1"/>
  <c r="V159" i="17" s="1"/>
  <c r="AD158" i="17"/>
  <c r="AB158" i="17"/>
  <c r="AA158" i="17"/>
  <c r="Z158" i="17"/>
  <c r="Y158" i="17"/>
  <c r="X158" i="17"/>
  <c r="R158" i="17"/>
  <c r="R503" i="17" s="1"/>
  <c r="O158" i="17"/>
  <c r="AB157" i="17"/>
  <c r="AA157" i="17"/>
  <c r="Z157" i="17"/>
  <c r="Y157" i="17"/>
  <c r="X157" i="17"/>
  <c r="AC157" i="17" s="1"/>
  <c r="R157" i="17"/>
  <c r="O157" i="17"/>
  <c r="O502" i="17" s="1"/>
  <c r="AB156" i="17"/>
  <c r="AA156" i="17"/>
  <c r="Z156" i="17"/>
  <c r="Y156" i="17"/>
  <c r="X156" i="17"/>
  <c r="AC156" i="17" s="1"/>
  <c r="R156" i="17"/>
  <c r="O156" i="17"/>
  <c r="AD155" i="17"/>
  <c r="AB155" i="17"/>
  <c r="AA155" i="17"/>
  <c r="Z155" i="17"/>
  <c r="Y155" i="17"/>
  <c r="X155" i="17"/>
  <c r="R155" i="17"/>
  <c r="O155" i="17"/>
  <c r="S155" i="17" s="1"/>
  <c r="U155" i="17" s="1"/>
  <c r="AD154" i="17"/>
  <c r="AB154" i="17"/>
  <c r="AA154" i="17"/>
  <c r="Z154" i="17"/>
  <c r="Y154" i="17"/>
  <c r="X154" i="17"/>
  <c r="R154" i="17"/>
  <c r="R500" i="17" s="1"/>
  <c r="O154" i="17"/>
  <c r="O500" i="17" s="1"/>
  <c r="AB153" i="17"/>
  <c r="AA153" i="17"/>
  <c r="Z153" i="17"/>
  <c r="Y153" i="17"/>
  <c r="X153" i="17"/>
  <c r="R153" i="17"/>
  <c r="S153" i="17" s="1"/>
  <c r="U153" i="17" s="1"/>
  <c r="O153" i="17"/>
  <c r="O493" i="17" s="1"/>
  <c r="AB152" i="17"/>
  <c r="AA152" i="17"/>
  <c r="Z152" i="17"/>
  <c r="Y152" i="17"/>
  <c r="X152" i="17"/>
  <c r="U152" i="17"/>
  <c r="S152" i="17"/>
  <c r="R152" i="17"/>
  <c r="R492" i="17" s="1"/>
  <c r="O152" i="17"/>
  <c r="O492" i="17" s="1"/>
  <c r="AC151" i="17"/>
  <c r="AB151" i="17"/>
  <c r="AA151" i="17"/>
  <c r="Z151" i="17"/>
  <c r="Y151" i="17"/>
  <c r="X151" i="17"/>
  <c r="S151" i="17"/>
  <c r="U151" i="17" s="1"/>
  <c r="U481" i="17" s="1"/>
  <c r="R151" i="17"/>
  <c r="R481" i="17" s="1"/>
  <c r="O151" i="17"/>
  <c r="O481" i="17" s="1"/>
  <c r="AB150" i="17"/>
  <c r="AA150" i="17"/>
  <c r="AA161" i="17" s="1"/>
  <c r="Z150" i="17"/>
  <c r="Y150" i="17"/>
  <c r="X150" i="17"/>
  <c r="R150" i="17"/>
  <c r="R480" i="17" s="1"/>
  <c r="O150" i="17"/>
  <c r="Q149" i="17"/>
  <c r="P149" i="17"/>
  <c r="N149" i="17"/>
  <c r="M149" i="17"/>
  <c r="L149" i="17"/>
  <c r="K149" i="17"/>
  <c r="J149" i="17"/>
  <c r="AB148" i="17"/>
  <c r="AA148" i="17"/>
  <c r="Z148" i="17"/>
  <c r="Y148" i="17"/>
  <c r="X148" i="17"/>
  <c r="R148" i="17"/>
  <c r="R684" i="17" s="1"/>
  <c r="O148" i="17"/>
  <c r="O684" i="17" s="1"/>
  <c r="AB147" i="17"/>
  <c r="AA147" i="17"/>
  <c r="Z147" i="17"/>
  <c r="Y147" i="17"/>
  <c r="X147" i="17"/>
  <c r="R147" i="17"/>
  <c r="AD147" i="17" s="1"/>
  <c r="O147" i="17"/>
  <c r="R146" i="17"/>
  <c r="O146" i="17"/>
  <c r="AB145" i="17"/>
  <c r="AA145" i="17"/>
  <c r="Z145" i="17"/>
  <c r="Y145" i="17"/>
  <c r="X145" i="17"/>
  <c r="R145" i="17"/>
  <c r="O145" i="17"/>
  <c r="AB144" i="17"/>
  <c r="AA144" i="17"/>
  <c r="Z144" i="17"/>
  <c r="AC144" i="17" s="1"/>
  <c r="Y144" i="17"/>
  <c r="X144" i="17"/>
  <c r="S144" i="17"/>
  <c r="U144" i="17" s="1"/>
  <c r="R144" i="17"/>
  <c r="AD144" i="17" s="1"/>
  <c r="R143" i="17"/>
  <c r="AC142" i="17"/>
  <c r="AE142" i="17" s="1"/>
  <c r="R142" i="17"/>
  <c r="R513" i="17" s="1"/>
  <c r="O142" i="17"/>
  <c r="O513" i="17" s="1"/>
  <c r="AB141" i="17"/>
  <c r="AA141" i="17"/>
  <c r="Z141" i="17"/>
  <c r="Y141" i="17"/>
  <c r="X141" i="17"/>
  <c r="R141" i="17"/>
  <c r="R512" i="17" s="1"/>
  <c r="O141" i="17"/>
  <c r="T140" i="17"/>
  <c r="U140" i="17" s="1"/>
  <c r="O140" i="17"/>
  <c r="O139" i="17"/>
  <c r="AB138" i="17"/>
  <c r="AA138" i="17"/>
  <c r="Z138" i="17"/>
  <c r="Y138" i="17"/>
  <c r="X138" i="17"/>
  <c r="R138" i="17"/>
  <c r="O138" i="17"/>
  <c r="O515" i="17" s="1"/>
  <c r="AB137" i="17"/>
  <c r="AA137" i="17"/>
  <c r="Z137" i="17"/>
  <c r="Y137" i="17"/>
  <c r="X137" i="17"/>
  <c r="R137" i="17"/>
  <c r="R514" i="17" s="1"/>
  <c r="O137" i="17"/>
  <c r="O514" i="17" s="1"/>
  <c r="AB136" i="17"/>
  <c r="AA136" i="17"/>
  <c r="Z136" i="17"/>
  <c r="Y136" i="17"/>
  <c r="X136" i="17"/>
  <c r="S136" i="17"/>
  <c r="U136" i="17" s="1"/>
  <c r="V136" i="17" s="1"/>
  <c r="R136" i="17"/>
  <c r="AD136" i="17" s="1"/>
  <c r="T135" i="17"/>
  <c r="U135" i="17" s="1"/>
  <c r="R135" i="17"/>
  <c r="R134" i="17"/>
  <c r="O134" i="17"/>
  <c r="AB133" i="17"/>
  <c r="AA133" i="17"/>
  <c r="Z133" i="17"/>
  <c r="Y133" i="17"/>
  <c r="X133" i="17"/>
  <c r="R133" i="17"/>
  <c r="O133" i="17"/>
  <c r="S133" i="17" s="1"/>
  <c r="U133" i="17" s="1"/>
  <c r="AB132" i="17"/>
  <c r="AA132" i="17"/>
  <c r="Z132" i="17"/>
  <c r="Y132" i="17"/>
  <c r="X132" i="17"/>
  <c r="R132" i="17"/>
  <c r="O132" i="17"/>
  <c r="O511" i="17" s="1"/>
  <c r="AB131" i="17"/>
  <c r="AA131" i="17"/>
  <c r="Z131" i="17"/>
  <c r="Y131" i="17"/>
  <c r="X131" i="17"/>
  <c r="R131" i="17"/>
  <c r="R509" i="17" s="1"/>
  <c r="O131" i="17"/>
  <c r="O130" i="17"/>
  <c r="O509" i="17" s="1"/>
  <c r="O129" i="17"/>
  <c r="T128" i="17"/>
  <c r="U128" i="17" s="1"/>
  <c r="V128" i="17" s="1"/>
  <c r="R128" i="17"/>
  <c r="R127" i="17"/>
  <c r="S127" i="17" s="1"/>
  <c r="U127" i="17" s="1"/>
  <c r="V127" i="17" s="1"/>
  <c r="S126" i="17"/>
  <c r="U126" i="17" s="1"/>
  <c r="U674" i="17" s="1"/>
  <c r="R126" i="17"/>
  <c r="R125" i="17"/>
  <c r="T125" i="17" s="1"/>
  <c r="U125" i="17" s="1"/>
  <c r="V125" i="17" s="1"/>
  <c r="AD124" i="17"/>
  <c r="AB124" i="17"/>
  <c r="AA124" i="17"/>
  <c r="Z124" i="17"/>
  <c r="Y124" i="17"/>
  <c r="X124" i="17"/>
  <c r="R124" i="17"/>
  <c r="R677" i="17" s="1"/>
  <c r="AB123" i="17"/>
  <c r="AA123" i="17"/>
  <c r="Z123" i="17"/>
  <c r="Y123" i="17"/>
  <c r="X123" i="17"/>
  <c r="R123" i="17"/>
  <c r="R506" i="17" s="1"/>
  <c r="O123" i="17"/>
  <c r="T122" i="17"/>
  <c r="U122" i="17" s="1"/>
  <c r="V122" i="17" s="1"/>
  <c r="O122" i="17"/>
  <c r="AC121" i="17"/>
  <c r="AE121" i="17" s="1"/>
  <c r="R121" i="17"/>
  <c r="R673" i="17" s="1"/>
  <c r="O121" i="17"/>
  <c r="O673" i="17" s="1"/>
  <c r="AD120" i="17"/>
  <c r="AB120" i="17"/>
  <c r="AA120" i="17"/>
  <c r="Z120" i="17"/>
  <c r="Y120" i="17"/>
  <c r="X120" i="17"/>
  <c r="R120" i="17"/>
  <c r="R505" i="17" s="1"/>
  <c r="AD119" i="17"/>
  <c r="AB119" i="17"/>
  <c r="AA119" i="17"/>
  <c r="Z119" i="17"/>
  <c r="Y119" i="17"/>
  <c r="X119" i="17"/>
  <c r="R119" i="17"/>
  <c r="R504" i="17" s="1"/>
  <c r="O119" i="17"/>
  <c r="Q118" i="17"/>
  <c r="P118" i="17"/>
  <c r="N118" i="17"/>
  <c r="M118" i="17"/>
  <c r="L118" i="17"/>
  <c r="K118" i="17"/>
  <c r="J118" i="17"/>
  <c r="AB117" i="17"/>
  <c r="AA117" i="17"/>
  <c r="Z117" i="17"/>
  <c r="Y117" i="17"/>
  <c r="X117" i="17"/>
  <c r="AC117" i="17" s="1"/>
  <c r="AE117" i="17" s="1"/>
  <c r="R117" i="17"/>
  <c r="AD117" i="17" s="1"/>
  <c r="O117" i="17"/>
  <c r="S117" i="17" s="1"/>
  <c r="U117" i="17" s="1"/>
  <c r="V117" i="17" s="1"/>
  <c r="AB116" i="17"/>
  <c r="AA116" i="17"/>
  <c r="AC116" i="17" s="1"/>
  <c r="Z116" i="17"/>
  <c r="Y116" i="17"/>
  <c r="X116" i="17"/>
  <c r="R116" i="17"/>
  <c r="AD116" i="17" s="1"/>
  <c r="AE116" i="17" s="1"/>
  <c r="O116" i="17"/>
  <c r="AB115" i="17"/>
  <c r="AA115" i="17"/>
  <c r="Z115" i="17"/>
  <c r="Y115" i="17"/>
  <c r="X115" i="17"/>
  <c r="R115" i="17"/>
  <c r="AD115" i="17" s="1"/>
  <c r="O115" i="17"/>
  <c r="AB114" i="17"/>
  <c r="AA114" i="17"/>
  <c r="Z114" i="17"/>
  <c r="Y114" i="17"/>
  <c r="X114" i="17"/>
  <c r="R114" i="17"/>
  <c r="AD114" i="17" s="1"/>
  <c r="O114" i="17"/>
  <c r="AB113" i="17"/>
  <c r="AA113" i="17"/>
  <c r="Z113" i="17"/>
  <c r="Y113" i="17"/>
  <c r="X113" i="17"/>
  <c r="R113" i="17"/>
  <c r="O113" i="17"/>
  <c r="AD112" i="17"/>
  <c r="AB112" i="17"/>
  <c r="AA112" i="17"/>
  <c r="Z112" i="17"/>
  <c r="Y112" i="17"/>
  <c r="X112" i="17"/>
  <c r="R112" i="17"/>
  <c r="O112" i="17"/>
  <c r="S112" i="17" s="1"/>
  <c r="U112" i="17" s="1"/>
  <c r="V112" i="17" s="1"/>
  <c r="AB111" i="17"/>
  <c r="AA111" i="17"/>
  <c r="Z111" i="17"/>
  <c r="Y111" i="17"/>
  <c r="X111" i="17"/>
  <c r="AC111" i="17" s="1"/>
  <c r="R111" i="17"/>
  <c r="R448" i="17" s="1"/>
  <c r="O111" i="17"/>
  <c r="O448" i="17" s="1"/>
  <c r="AB110" i="17"/>
  <c r="AA110" i="17"/>
  <c r="Z110" i="17"/>
  <c r="Y110" i="17"/>
  <c r="AC110" i="17" s="1"/>
  <c r="AE110" i="17" s="1"/>
  <c r="X110" i="17"/>
  <c r="S110" i="17"/>
  <c r="U110" i="17" s="1"/>
  <c r="R110" i="17"/>
  <c r="AD110" i="17" s="1"/>
  <c r="O110" i="17"/>
  <c r="AB109" i="17"/>
  <c r="AA109" i="17"/>
  <c r="Z109" i="17"/>
  <c r="Y109" i="17"/>
  <c r="X109" i="17"/>
  <c r="R109" i="17"/>
  <c r="R450" i="17" s="1"/>
  <c r="O109" i="17"/>
  <c r="AB108" i="17"/>
  <c r="AA108" i="17"/>
  <c r="Z108" i="17"/>
  <c r="Y108" i="17"/>
  <c r="X108" i="17"/>
  <c r="R108" i="17"/>
  <c r="AD108" i="17" s="1"/>
  <c r="O108" i="17"/>
  <c r="S108" i="17" s="1"/>
  <c r="U108" i="17" s="1"/>
  <c r="V108" i="17" s="1"/>
  <c r="AB107" i="17"/>
  <c r="AA107" i="17"/>
  <c r="Z107" i="17"/>
  <c r="Y107" i="17"/>
  <c r="X107" i="17"/>
  <c r="R107" i="17"/>
  <c r="AD107" i="17" s="1"/>
  <c r="O107" i="17"/>
  <c r="S107" i="17" s="1"/>
  <c r="U107" i="17" s="1"/>
  <c r="AB106" i="17"/>
  <c r="AA106" i="17"/>
  <c r="Z106" i="17"/>
  <c r="Y106" i="17"/>
  <c r="AC106" i="17" s="1"/>
  <c r="X106" i="17"/>
  <c r="R106" i="17"/>
  <c r="AD106" i="17" s="1"/>
  <c r="O106" i="17"/>
  <c r="S106" i="17" s="1"/>
  <c r="U106" i="17" s="1"/>
  <c r="V106" i="17" s="1"/>
  <c r="AD105" i="17"/>
  <c r="AB105" i="17"/>
  <c r="AA105" i="17"/>
  <c r="Z105" i="17"/>
  <c r="Y105" i="17"/>
  <c r="X105" i="17"/>
  <c r="U105" i="17"/>
  <c r="S105" i="17"/>
  <c r="R105" i="17"/>
  <c r="O105" i="17"/>
  <c r="AD104" i="17"/>
  <c r="AB104" i="17"/>
  <c r="AA104" i="17"/>
  <c r="Z104" i="17"/>
  <c r="Y104" i="17"/>
  <c r="X104" i="17"/>
  <c r="R104" i="17"/>
  <c r="O104" i="17"/>
  <c r="S104" i="17" s="1"/>
  <c r="U104" i="17" s="1"/>
  <c r="AB103" i="17"/>
  <c r="AA103" i="17"/>
  <c r="Z103" i="17"/>
  <c r="Y103" i="17"/>
  <c r="X103" i="17"/>
  <c r="R103" i="17"/>
  <c r="R447" i="17" s="1"/>
  <c r="O103" i="17"/>
  <c r="AB102" i="17"/>
  <c r="AA102" i="17"/>
  <c r="Z102" i="17"/>
  <c r="Y102" i="17"/>
  <c r="X102" i="17"/>
  <c r="R102" i="17"/>
  <c r="AD102" i="17" s="1"/>
  <c r="O102" i="17"/>
  <c r="S102" i="17" s="1"/>
  <c r="U102" i="17" s="1"/>
  <c r="AB101" i="17"/>
  <c r="AA101" i="17"/>
  <c r="Z101" i="17"/>
  <c r="Y101" i="17"/>
  <c r="X101" i="17"/>
  <c r="R101" i="17"/>
  <c r="O101" i="17"/>
  <c r="AB100" i="17"/>
  <c r="AA100" i="17"/>
  <c r="Z100" i="17"/>
  <c r="Y100" i="17"/>
  <c r="X100" i="17"/>
  <c r="R100" i="17"/>
  <c r="AD100" i="17" s="1"/>
  <c r="O100" i="17"/>
  <c r="AD99" i="17"/>
  <c r="AB99" i="17"/>
  <c r="AA99" i="17"/>
  <c r="Z99" i="17"/>
  <c r="Y99" i="17"/>
  <c r="X99" i="17"/>
  <c r="R99" i="17"/>
  <c r="O99" i="17"/>
  <c r="AD98" i="17"/>
  <c r="AB98" i="17"/>
  <c r="AA98" i="17"/>
  <c r="Z98" i="17"/>
  <c r="Y98" i="17"/>
  <c r="X98" i="17"/>
  <c r="R98" i="17"/>
  <c r="O98" i="17"/>
  <c r="O494" i="17" s="1"/>
  <c r="AB97" i="17"/>
  <c r="AA97" i="17"/>
  <c r="Z97" i="17"/>
  <c r="Y97" i="17"/>
  <c r="X97" i="17"/>
  <c r="R97" i="17"/>
  <c r="R482" i="17" s="1"/>
  <c r="O97" i="17"/>
  <c r="AB96" i="17"/>
  <c r="AA96" i="17"/>
  <c r="Z96" i="17"/>
  <c r="Y96" i="17"/>
  <c r="X96" i="17"/>
  <c r="R96" i="17"/>
  <c r="O96" i="17"/>
  <c r="X95" i="17"/>
  <c r="AC95" i="17" s="1"/>
  <c r="AE95" i="17" s="1"/>
  <c r="S95" i="17"/>
  <c r="U95" i="17" s="1"/>
  <c r="O95" i="17"/>
  <c r="O488" i="17" s="1"/>
  <c r="T94" i="17"/>
  <c r="U94" i="17" s="1"/>
  <c r="O94" i="17"/>
  <c r="AB93" i="17"/>
  <c r="AA93" i="17"/>
  <c r="Z93" i="17"/>
  <c r="Y93" i="17"/>
  <c r="X93" i="17"/>
  <c r="R93" i="17"/>
  <c r="AD93" i="17" s="1"/>
  <c r="R92" i="17"/>
  <c r="AB91" i="17"/>
  <c r="AA91" i="17"/>
  <c r="Z91" i="17"/>
  <c r="Y91" i="17"/>
  <c r="X91" i="17"/>
  <c r="R91" i="17"/>
  <c r="S91" i="17" s="1"/>
  <c r="U91" i="17" s="1"/>
  <c r="V91" i="17" s="1"/>
  <c r="R90" i="17"/>
  <c r="O90" i="17"/>
  <c r="O489" i="17" s="1"/>
  <c r="AD89" i="17"/>
  <c r="AB89" i="17"/>
  <c r="AA89" i="17"/>
  <c r="Z89" i="17"/>
  <c r="Y89" i="17"/>
  <c r="X89" i="17"/>
  <c r="R89" i="17"/>
  <c r="R487" i="17" s="1"/>
  <c r="O89" i="17"/>
  <c r="O88" i="17"/>
  <c r="O487" i="17" s="1"/>
  <c r="AB87" i="17"/>
  <c r="AA87" i="17"/>
  <c r="Z87" i="17"/>
  <c r="Y87" i="17"/>
  <c r="AC87" i="17" s="1"/>
  <c r="X87" i="17"/>
  <c r="R87" i="17"/>
  <c r="O87" i="17"/>
  <c r="O478" i="17" s="1"/>
  <c r="AB86" i="17"/>
  <c r="AA86" i="17"/>
  <c r="Z86" i="17"/>
  <c r="Y86" i="17"/>
  <c r="AC86" i="17" s="1"/>
  <c r="AE86" i="17" s="1"/>
  <c r="X86" i="17"/>
  <c r="O86" i="17"/>
  <c r="O662" i="17" s="1"/>
  <c r="AB85" i="17"/>
  <c r="AA85" i="17"/>
  <c r="Z85" i="17"/>
  <c r="Y85" i="17"/>
  <c r="X85" i="17"/>
  <c r="S85" i="17"/>
  <c r="U85" i="17" s="1"/>
  <c r="R85" i="17"/>
  <c r="O85" i="17"/>
  <c r="O477" i="17" s="1"/>
  <c r="R84" i="17"/>
  <c r="AD84" i="17" s="1"/>
  <c r="AE84" i="17" s="1"/>
  <c r="AB83" i="17"/>
  <c r="AA83" i="17"/>
  <c r="Z83" i="17"/>
  <c r="Y83" i="17"/>
  <c r="AC83" i="17" s="1"/>
  <c r="X83" i="17"/>
  <c r="R83" i="17"/>
  <c r="S83" i="17" s="1"/>
  <c r="U83" i="17" s="1"/>
  <c r="R82" i="17"/>
  <c r="AB81" i="17"/>
  <c r="AA81" i="17"/>
  <c r="Z81" i="17"/>
  <c r="Y81" i="17"/>
  <c r="X81" i="17"/>
  <c r="R81" i="17"/>
  <c r="S81" i="17" s="1"/>
  <c r="U81" i="17" s="1"/>
  <c r="U486" i="17" s="1"/>
  <c r="AB80" i="17"/>
  <c r="AA80" i="17"/>
  <c r="Z80" i="17"/>
  <c r="Y80" i="17"/>
  <c r="X80" i="17"/>
  <c r="R80" i="17"/>
  <c r="S80" i="17" s="1"/>
  <c r="U80" i="17" s="1"/>
  <c r="R79" i="17"/>
  <c r="U78" i="17"/>
  <c r="V78" i="17" s="1"/>
  <c r="R78" i="17"/>
  <c r="T78" i="17" s="1"/>
  <c r="AB77" i="17"/>
  <c r="AA77" i="17"/>
  <c r="Z77" i="17"/>
  <c r="Y77" i="17"/>
  <c r="X77" i="17"/>
  <c r="AC77" i="17" s="1"/>
  <c r="R77" i="17"/>
  <c r="R664" i="17" s="1"/>
  <c r="O77" i="17"/>
  <c r="O664" i="17" s="1"/>
  <c r="AB76" i="17"/>
  <c r="AA76" i="17"/>
  <c r="Z76" i="17"/>
  <c r="Y76" i="17"/>
  <c r="X76" i="17"/>
  <c r="R76" i="17"/>
  <c r="AD76" i="17" s="1"/>
  <c r="O76" i="17"/>
  <c r="AB75" i="17"/>
  <c r="AA75" i="17"/>
  <c r="Z75" i="17"/>
  <c r="Y75" i="17"/>
  <c r="X75" i="17"/>
  <c r="R75" i="17"/>
  <c r="R476" i="17" s="1"/>
  <c r="O75" i="17"/>
  <c r="O74" i="17"/>
  <c r="T74" i="17" s="1"/>
  <c r="U74" i="17" s="1"/>
  <c r="X73" i="17"/>
  <c r="AC73" i="17" s="1"/>
  <c r="AE73" i="17" s="1"/>
  <c r="O73" i="17"/>
  <c r="AD72" i="17"/>
  <c r="AB72" i="17"/>
  <c r="AA72" i="17"/>
  <c r="Z72" i="17"/>
  <c r="Y72" i="17"/>
  <c r="X72" i="17"/>
  <c r="R72" i="17"/>
  <c r="R475" i="17" s="1"/>
  <c r="O72" i="17"/>
  <c r="AD71" i="17"/>
  <c r="AB71" i="17"/>
  <c r="AA71" i="17"/>
  <c r="Z71" i="17"/>
  <c r="Y71" i="17"/>
  <c r="X71" i="17"/>
  <c r="O71" i="17"/>
  <c r="O483" i="17" s="1"/>
  <c r="AB70" i="17"/>
  <c r="AA70" i="17"/>
  <c r="Z70" i="17"/>
  <c r="Y70" i="17"/>
  <c r="X70" i="17"/>
  <c r="AC70" i="17" s="1"/>
  <c r="O70" i="17"/>
  <c r="AB69" i="17"/>
  <c r="AA69" i="17"/>
  <c r="Z69" i="17"/>
  <c r="Y69" i="17"/>
  <c r="X69" i="17"/>
  <c r="R69" i="17"/>
  <c r="R658" i="17" s="1"/>
  <c r="O69" i="17"/>
  <c r="AB68" i="17"/>
  <c r="AA68" i="17"/>
  <c r="Z68" i="17"/>
  <c r="Y68" i="17"/>
  <c r="X68" i="17"/>
  <c r="R68" i="17"/>
  <c r="AD68" i="17" s="1"/>
  <c r="O68" i="17"/>
  <c r="AB67" i="17"/>
  <c r="AA67" i="17"/>
  <c r="Z67" i="17"/>
  <c r="Y67" i="17"/>
  <c r="X67" i="17"/>
  <c r="R67" i="17"/>
  <c r="R657" i="17" s="1"/>
  <c r="O67" i="17"/>
  <c r="AB66" i="17"/>
  <c r="AA66" i="17"/>
  <c r="Z66" i="17"/>
  <c r="Y66" i="17"/>
  <c r="X66" i="17"/>
  <c r="R66" i="17"/>
  <c r="R656" i="17" s="1"/>
  <c r="O66" i="17"/>
  <c r="O656" i="17" s="1"/>
  <c r="AB65" i="17"/>
  <c r="AA65" i="17"/>
  <c r="Z65" i="17"/>
  <c r="Y65" i="17"/>
  <c r="X65" i="17"/>
  <c r="R65" i="17"/>
  <c r="AD65" i="17" s="1"/>
  <c r="R64" i="17"/>
  <c r="AE63" i="17"/>
  <c r="AD63" i="17"/>
  <c r="R63" i="17"/>
  <c r="O63" i="17"/>
  <c r="AC62" i="17"/>
  <c r="AE62" i="17" s="1"/>
  <c r="R62" i="17"/>
  <c r="O62" i="17"/>
  <c r="T62" i="17" s="1"/>
  <c r="U62" i="17" s="1"/>
  <c r="V62" i="17" s="1"/>
  <c r="AC61" i="17"/>
  <c r="AE61" i="17" s="1"/>
  <c r="R61" i="17"/>
  <c r="R469" i="17" s="1"/>
  <c r="O61" i="17"/>
  <c r="T61" i="17" s="1"/>
  <c r="U61" i="17" s="1"/>
  <c r="AD60" i="17"/>
  <c r="AB60" i="17"/>
  <c r="AA60" i="17"/>
  <c r="Z60" i="17"/>
  <c r="Y60" i="17"/>
  <c r="X60" i="17"/>
  <c r="O60" i="17"/>
  <c r="S60" i="17" s="1"/>
  <c r="U60" i="17" s="1"/>
  <c r="V60" i="17" s="1"/>
  <c r="O59" i="17"/>
  <c r="T59" i="17" s="1"/>
  <c r="U59" i="17" s="1"/>
  <c r="O58" i="17"/>
  <c r="T58" i="17" s="1"/>
  <c r="U58" i="17" s="1"/>
  <c r="V58" i="17" s="1"/>
  <c r="X57" i="17"/>
  <c r="AC57" i="17" s="1"/>
  <c r="AE57" i="17" s="1"/>
  <c r="O57" i="17"/>
  <c r="T56" i="17"/>
  <c r="U56" i="17" s="1"/>
  <c r="O56" i="17"/>
  <c r="O55" i="17"/>
  <c r="T55" i="17" s="1"/>
  <c r="AC54" i="17"/>
  <c r="AE54" i="17" s="1"/>
  <c r="Y54" i="17"/>
  <c r="X54" i="17"/>
  <c r="O54" i="17"/>
  <c r="S54" i="17" s="1"/>
  <c r="U54" i="17" s="1"/>
  <c r="X53" i="17"/>
  <c r="AC53" i="17" s="1"/>
  <c r="AE53" i="17" s="1"/>
  <c r="S53" i="17"/>
  <c r="U53" i="17" s="1"/>
  <c r="O53" i="17"/>
  <c r="O655" i="17" s="1"/>
  <c r="AB52" i="17"/>
  <c r="AA52" i="17"/>
  <c r="Z52" i="17"/>
  <c r="Y52" i="17"/>
  <c r="X52" i="17"/>
  <c r="R52" i="17"/>
  <c r="R468" i="17" s="1"/>
  <c r="O52" i="17"/>
  <c r="O468" i="17" s="1"/>
  <c r="P51" i="17"/>
  <c r="N51" i="17"/>
  <c r="M51" i="17"/>
  <c r="L51" i="17"/>
  <c r="L162" i="17" s="1"/>
  <c r="K51" i="17"/>
  <c r="J51" i="17"/>
  <c r="AB50" i="17"/>
  <c r="AA50" i="17"/>
  <c r="Z50" i="17"/>
  <c r="Y50" i="17"/>
  <c r="X50" i="17"/>
  <c r="R50" i="17"/>
  <c r="AD50" i="17" s="1"/>
  <c r="O50" i="17"/>
  <c r="O466" i="17" s="1"/>
  <c r="R49" i="17"/>
  <c r="R466" i="17" s="1"/>
  <c r="R48" i="17"/>
  <c r="AD48" i="17" s="1"/>
  <c r="AE48" i="17" s="1"/>
  <c r="R47" i="17"/>
  <c r="AD47" i="17" s="1"/>
  <c r="AE47" i="17" s="1"/>
  <c r="R46" i="17"/>
  <c r="R45" i="17"/>
  <c r="R651" i="17" s="1"/>
  <c r="R44" i="17"/>
  <c r="AD44" i="17" s="1"/>
  <c r="AE44" i="17" s="1"/>
  <c r="T43" i="17"/>
  <c r="U43" i="17" s="1"/>
  <c r="R43" i="17"/>
  <c r="R42" i="17"/>
  <c r="O42" i="17"/>
  <c r="O654" i="17" s="1"/>
  <c r="X41" i="17"/>
  <c r="AC41" i="17" s="1"/>
  <c r="AE41" i="17" s="1"/>
  <c r="O41" i="17"/>
  <c r="O462" i="17" s="1"/>
  <c r="AD40" i="17"/>
  <c r="AB40" i="17"/>
  <c r="AA40" i="17"/>
  <c r="Z40" i="17"/>
  <c r="Y40" i="17"/>
  <c r="X40" i="17"/>
  <c r="O40" i="17"/>
  <c r="O39" i="17"/>
  <c r="T39" i="17" s="1"/>
  <c r="U39" i="17" s="1"/>
  <c r="AD38" i="17"/>
  <c r="AB38" i="17"/>
  <c r="AA38" i="17"/>
  <c r="Z38" i="17"/>
  <c r="Y38" i="17"/>
  <c r="X38" i="17"/>
  <c r="R38" i="17"/>
  <c r="O38" i="17"/>
  <c r="S38" i="17" s="1"/>
  <c r="U38" i="17" s="1"/>
  <c r="V38" i="17" s="1"/>
  <c r="R37" i="17"/>
  <c r="O37" i="17"/>
  <c r="O465" i="17" s="1"/>
  <c r="R36" i="17"/>
  <c r="R649" i="17" s="1"/>
  <c r="R35" i="17"/>
  <c r="S35" i="17" s="1"/>
  <c r="U35" i="17" s="1"/>
  <c r="R34" i="17"/>
  <c r="R648" i="17" s="1"/>
  <c r="AE33" i="17"/>
  <c r="T33" i="17"/>
  <c r="U33" i="17" s="1"/>
  <c r="R33" i="17"/>
  <c r="AB32" i="17"/>
  <c r="AA32" i="17"/>
  <c r="Z32" i="17"/>
  <c r="Y32" i="17"/>
  <c r="X32" i="17"/>
  <c r="AC32" i="17" s="1"/>
  <c r="R32" i="17"/>
  <c r="R464" i="17" s="1"/>
  <c r="O32" i="17"/>
  <c r="O464" i="17" s="1"/>
  <c r="X31" i="17"/>
  <c r="O31" i="17"/>
  <c r="O646" i="17" s="1"/>
  <c r="O30" i="17"/>
  <c r="O647" i="17" s="1"/>
  <c r="AB29" i="17"/>
  <c r="AA29" i="17"/>
  <c r="X29" i="17"/>
  <c r="O29" i="17"/>
  <c r="O460" i="17" s="1"/>
  <c r="AD28" i="17"/>
  <c r="AB28" i="17"/>
  <c r="AA28" i="17"/>
  <c r="Z28" i="17"/>
  <c r="Y28" i="17"/>
  <c r="X28" i="17"/>
  <c r="O28" i="17"/>
  <c r="S28" i="17" s="1"/>
  <c r="U28" i="17" s="1"/>
  <c r="V28" i="17" s="1"/>
  <c r="X27" i="17"/>
  <c r="AC27" i="17" s="1"/>
  <c r="AE27" i="17" s="1"/>
  <c r="O27" i="17"/>
  <c r="S27" i="17" s="1"/>
  <c r="U27" i="17" s="1"/>
  <c r="V27" i="17" s="1"/>
  <c r="O26" i="17"/>
  <c r="AB25" i="17"/>
  <c r="AA25" i="17"/>
  <c r="Z25" i="17"/>
  <c r="Y25" i="17"/>
  <c r="AC25" i="17" s="1"/>
  <c r="X25" i="17"/>
  <c r="O25" i="17"/>
  <c r="O463" i="17" s="1"/>
  <c r="AD24" i="17"/>
  <c r="AB24" i="17"/>
  <c r="AA24" i="17"/>
  <c r="Z24" i="17"/>
  <c r="Y24" i="17"/>
  <c r="X24" i="17"/>
  <c r="R24" i="17"/>
  <c r="R459" i="17" s="1"/>
  <c r="O24" i="17"/>
  <c r="AB23" i="17"/>
  <c r="AA23" i="17"/>
  <c r="Z23" i="17"/>
  <c r="Y23" i="17"/>
  <c r="X23" i="17"/>
  <c r="R23" i="17"/>
  <c r="R643" i="17" s="1"/>
  <c r="O23" i="17"/>
  <c r="O643" i="17" s="1"/>
  <c r="AB22" i="17"/>
  <c r="AA22" i="17"/>
  <c r="Z22" i="17"/>
  <c r="Y22" i="17"/>
  <c r="X22" i="17"/>
  <c r="AC22" i="17" s="1"/>
  <c r="R22" i="17"/>
  <c r="R642" i="17" s="1"/>
  <c r="AB21" i="17"/>
  <c r="AA21" i="17"/>
  <c r="Z21" i="17"/>
  <c r="Y21" i="17"/>
  <c r="X21" i="17"/>
  <c r="R21" i="17"/>
  <c r="S21" i="17" s="1"/>
  <c r="U21" i="17" s="1"/>
  <c r="O21" i="17"/>
  <c r="O457" i="17" s="1"/>
  <c r="R20" i="17"/>
  <c r="O18" i="17"/>
  <c r="O455" i="17" s="1"/>
  <c r="AD17" i="17"/>
  <c r="AB17" i="17"/>
  <c r="AA17" i="17"/>
  <c r="Z17" i="17"/>
  <c r="Y17" i="17"/>
  <c r="X17" i="17"/>
  <c r="O17" i="17"/>
  <c r="Y16" i="17"/>
  <c r="X16" i="17"/>
  <c r="O16" i="17"/>
  <c r="O15" i="17"/>
  <c r="AB14" i="17"/>
  <c r="AA14" i="17"/>
  <c r="Z14" i="17"/>
  <c r="Y14" i="17"/>
  <c r="X14" i="17"/>
  <c r="O14" i="17"/>
  <c r="O456" i="17" s="1"/>
  <c r="AB13" i="17"/>
  <c r="AA13" i="17"/>
  <c r="Z13" i="17"/>
  <c r="Y13" i="17"/>
  <c r="X13" i="17"/>
  <c r="R13" i="17"/>
  <c r="AD13" i="17" s="1"/>
  <c r="O13" i="17"/>
  <c r="S13" i="17" s="1"/>
  <c r="U13" i="17" s="1"/>
  <c r="AB12" i="17"/>
  <c r="AA12" i="17"/>
  <c r="Z12" i="17"/>
  <c r="Y12" i="17"/>
  <c r="X12" i="17"/>
  <c r="R12" i="17"/>
  <c r="O12" i="17"/>
  <c r="S12" i="17" s="1"/>
  <c r="U12" i="17" s="1"/>
  <c r="AB11" i="17"/>
  <c r="AA11" i="17"/>
  <c r="Z11" i="17"/>
  <c r="Y11" i="17"/>
  <c r="X11" i="17"/>
  <c r="S11" i="17"/>
  <c r="U11" i="17" s="1"/>
  <c r="R11" i="17"/>
  <c r="AD11" i="17" s="1"/>
  <c r="O11" i="17"/>
  <c r="AB10" i="17"/>
  <c r="AA10" i="17"/>
  <c r="Z10" i="17"/>
  <c r="Y10" i="17"/>
  <c r="X10" i="17"/>
  <c r="R10" i="17"/>
  <c r="R453" i="17" s="1"/>
  <c r="O10" i="17"/>
  <c r="AC281" i="19" l="1"/>
  <c r="S247" i="19"/>
  <c r="U247" i="19" s="1"/>
  <c r="V247" i="19" s="1"/>
  <c r="AC234" i="19"/>
  <c r="AE234" i="19" s="1"/>
  <c r="Y246" i="19"/>
  <c r="S223" i="19"/>
  <c r="U223" i="19" s="1"/>
  <c r="S136" i="19"/>
  <c r="U136" i="19" s="1"/>
  <c r="R560" i="19"/>
  <c r="AD278" i="19"/>
  <c r="R283" i="19"/>
  <c r="AC187" i="19"/>
  <c r="AA51" i="19"/>
  <c r="S41" i="19"/>
  <c r="U41" i="19" s="1"/>
  <c r="U463" i="19" s="1"/>
  <c r="O685" i="19"/>
  <c r="S148" i="19"/>
  <c r="U148" i="19" s="1"/>
  <c r="U685" i="19" s="1"/>
  <c r="AB246" i="19"/>
  <c r="T55" i="19"/>
  <c r="U55" i="19" s="1"/>
  <c r="V55" i="19" s="1"/>
  <c r="R429" i="19"/>
  <c r="S263" i="19"/>
  <c r="U263" i="19" s="1"/>
  <c r="U429" i="19" s="1"/>
  <c r="AD263" i="19"/>
  <c r="O502" i="19"/>
  <c r="V165" i="19"/>
  <c r="V113" i="19"/>
  <c r="S114" i="19"/>
  <c r="U114" i="19" s="1"/>
  <c r="V114" i="19" s="1"/>
  <c r="O478" i="19"/>
  <c r="S85" i="19"/>
  <c r="U85" i="19" s="1"/>
  <c r="U478" i="19" s="1"/>
  <c r="S119" i="19"/>
  <c r="Z149" i="19"/>
  <c r="R682" i="19"/>
  <c r="AD133" i="19"/>
  <c r="O382" i="19"/>
  <c r="S220" i="19"/>
  <c r="U220" i="19" s="1"/>
  <c r="V220" i="19" s="1"/>
  <c r="AD312" i="19"/>
  <c r="S312" i="19"/>
  <c r="U312" i="19" s="1"/>
  <c r="V312" i="19" s="1"/>
  <c r="R518" i="19"/>
  <c r="S317" i="19"/>
  <c r="U317" i="19" s="1"/>
  <c r="U518" i="19" s="1"/>
  <c r="AD317" i="19"/>
  <c r="AC29" i="19"/>
  <c r="AE29" i="19" s="1"/>
  <c r="AC40" i="19"/>
  <c r="AE40" i="19" s="1"/>
  <c r="O484" i="19"/>
  <c r="S71" i="19"/>
  <c r="U71" i="19" s="1"/>
  <c r="U484" i="19" s="1"/>
  <c r="AC89" i="19"/>
  <c r="AC106" i="19"/>
  <c r="S108" i="19"/>
  <c r="U108" i="19" s="1"/>
  <c r="V108" i="19" s="1"/>
  <c r="O449" i="19"/>
  <c r="S111" i="19"/>
  <c r="U111" i="19" s="1"/>
  <c r="U449" i="19" s="1"/>
  <c r="AA149" i="19"/>
  <c r="V128" i="19"/>
  <c r="T128" i="19"/>
  <c r="U128" i="19" s="1"/>
  <c r="AB283" i="19"/>
  <c r="AC21" i="19"/>
  <c r="AE21" i="19" s="1"/>
  <c r="S38" i="19"/>
  <c r="U38" i="19" s="1"/>
  <c r="V38" i="19" s="1"/>
  <c r="S52" i="19"/>
  <c r="U52" i="19" s="1"/>
  <c r="U469" i="19" s="1"/>
  <c r="T61" i="19"/>
  <c r="U61" i="19" s="1"/>
  <c r="AC80" i="19"/>
  <c r="S96" i="19"/>
  <c r="U96" i="19" s="1"/>
  <c r="V96" i="19" s="1"/>
  <c r="O447" i="19"/>
  <c r="AC103" i="19"/>
  <c r="AB149" i="19"/>
  <c r="AB162" i="19" s="1"/>
  <c r="O507" i="19"/>
  <c r="AC138" i="19"/>
  <c r="AC147" i="19"/>
  <c r="AE147" i="19" s="1"/>
  <c r="S158" i="19"/>
  <c r="U158" i="19" s="1"/>
  <c r="U348" i="19"/>
  <c r="R523" i="19"/>
  <c r="AD302" i="19"/>
  <c r="S63" i="19"/>
  <c r="U63" i="19" s="1"/>
  <c r="V63" i="19" s="1"/>
  <c r="AC12" i="19"/>
  <c r="AE12" i="19" s="1"/>
  <c r="S103" i="19"/>
  <c r="U103" i="19" s="1"/>
  <c r="R678" i="19"/>
  <c r="AD124" i="19"/>
  <c r="AC11" i="19"/>
  <c r="AE11" i="19" s="1"/>
  <c r="AD12" i="19"/>
  <c r="AC17" i="19"/>
  <c r="AE17" i="19" s="1"/>
  <c r="AC32" i="19"/>
  <c r="AE32" i="19" s="1"/>
  <c r="AC66" i="19"/>
  <c r="AE66" i="19" s="1"/>
  <c r="AC87" i="19"/>
  <c r="AE87" i="19" s="1"/>
  <c r="R492" i="19"/>
  <c r="AD96" i="19"/>
  <c r="AC108" i="19"/>
  <c r="AE108" i="19" s="1"/>
  <c r="AE124" i="19"/>
  <c r="AC159" i="19"/>
  <c r="AE159" i="19" s="1"/>
  <c r="O639" i="19"/>
  <c r="S212" i="19"/>
  <c r="U212" i="19" s="1"/>
  <c r="U639" i="19" s="1"/>
  <c r="R369" i="19"/>
  <c r="AD245" i="19"/>
  <c r="R435" i="19"/>
  <c r="AD259" i="19"/>
  <c r="S32" i="19"/>
  <c r="U32" i="19" s="1"/>
  <c r="U465" i="19" s="1"/>
  <c r="R657" i="19"/>
  <c r="AD66" i="19"/>
  <c r="S72" i="19"/>
  <c r="U72" i="19" s="1"/>
  <c r="U476" i="19" s="1"/>
  <c r="AE133" i="19"/>
  <c r="Y51" i="19"/>
  <c r="AC23" i="19"/>
  <c r="AD32" i="19"/>
  <c r="X118" i="19"/>
  <c r="AC83" i="19"/>
  <c r="AC96" i="19"/>
  <c r="AE96" i="19" s="1"/>
  <c r="R450" i="19"/>
  <c r="S137" i="19"/>
  <c r="U137" i="19" s="1"/>
  <c r="U515" i="19" s="1"/>
  <c r="R161" i="19"/>
  <c r="AC233" i="19"/>
  <c r="AE233" i="19" s="1"/>
  <c r="S256" i="19"/>
  <c r="U256" i="19" s="1"/>
  <c r="V256" i="19"/>
  <c r="AD256" i="19"/>
  <c r="AE256" i="19" s="1"/>
  <c r="R443" i="19"/>
  <c r="AD274" i="19"/>
  <c r="AE274" i="19" s="1"/>
  <c r="S274" i="19"/>
  <c r="U274" i="19" s="1"/>
  <c r="S48" i="19"/>
  <c r="U48" i="19" s="1"/>
  <c r="V48" i="19" s="1"/>
  <c r="AC13" i="19"/>
  <c r="AE13" i="19" s="1"/>
  <c r="R337" i="19"/>
  <c r="AD163" i="19"/>
  <c r="R665" i="19"/>
  <c r="AC93" i="19"/>
  <c r="AD97" i="19"/>
  <c r="AE97" i="19" s="1"/>
  <c r="AC99" i="19"/>
  <c r="AD113" i="19"/>
  <c r="AE113" i="19" s="1"/>
  <c r="AC115" i="19"/>
  <c r="AE115" i="19" s="1"/>
  <c r="S120" i="19"/>
  <c r="U120" i="19" s="1"/>
  <c r="U506" i="19" s="1"/>
  <c r="L162" i="19"/>
  <c r="S179" i="19"/>
  <c r="U179" i="19" s="1"/>
  <c r="AC191" i="19"/>
  <c r="AE191" i="19" s="1"/>
  <c r="R350" i="19"/>
  <c r="AD193" i="19"/>
  <c r="AC199" i="19"/>
  <c r="X210" i="19"/>
  <c r="S313" i="19"/>
  <c r="U313" i="19" s="1"/>
  <c r="U535" i="19" s="1"/>
  <c r="AD313" i="19"/>
  <c r="AC324" i="19"/>
  <c r="AE324" i="19" s="1"/>
  <c r="AC109" i="19"/>
  <c r="AE109" i="19" s="1"/>
  <c r="AE116" i="19"/>
  <c r="AC10" i="19"/>
  <c r="Z51" i="19"/>
  <c r="S25" i="19"/>
  <c r="U25" i="19" s="1"/>
  <c r="U464" i="19" s="1"/>
  <c r="S31" i="19"/>
  <c r="U31" i="19" s="1"/>
  <c r="AD47" i="19"/>
  <c r="AE47" i="19" s="1"/>
  <c r="Z118" i="19"/>
  <c r="AC54" i="19"/>
  <c r="AE54" i="19" s="1"/>
  <c r="AC71" i="19"/>
  <c r="AE71" i="19" s="1"/>
  <c r="AD72" i="19"/>
  <c r="AE72" i="19" s="1"/>
  <c r="AC86" i="19"/>
  <c r="AE86" i="19" s="1"/>
  <c r="R490" i="19"/>
  <c r="AC120" i="19"/>
  <c r="AC123" i="19"/>
  <c r="AE123" i="19" s="1"/>
  <c r="AC137" i="19"/>
  <c r="AD179" i="19"/>
  <c r="AE179" i="19" s="1"/>
  <c r="Y210" i="19"/>
  <c r="AC328" i="19"/>
  <c r="AD223" i="19"/>
  <c r="AE237" i="19"/>
  <c r="AC263" i="19"/>
  <c r="AE263" i="19" s="1"/>
  <c r="AD267" i="19"/>
  <c r="AD270" i="19"/>
  <c r="AC278" i="19"/>
  <c r="AC299" i="19"/>
  <c r="M214" i="19"/>
  <c r="AC242" i="19"/>
  <c r="AE242" i="19" s="1"/>
  <c r="AC256" i="19"/>
  <c r="U280" i="19"/>
  <c r="AC296" i="19"/>
  <c r="AC304" i="19"/>
  <c r="S308" i="19"/>
  <c r="U308" i="19" s="1"/>
  <c r="U527" i="19" s="1"/>
  <c r="AD318" i="19"/>
  <c r="AC102" i="19"/>
  <c r="AE102" i="19" s="1"/>
  <c r="V110" i="19"/>
  <c r="AC136" i="19"/>
  <c r="AE136" i="19" s="1"/>
  <c r="O466" i="19"/>
  <c r="AB118" i="19"/>
  <c r="AC85" i="19"/>
  <c r="O446" i="19"/>
  <c r="Y149" i="19"/>
  <c r="S213" i="19"/>
  <c r="AC262" i="19"/>
  <c r="AE262" i="19" s="1"/>
  <c r="AC65" i="19"/>
  <c r="AC69" i="19"/>
  <c r="X149" i="19"/>
  <c r="AC178" i="19"/>
  <c r="AE178" i="19" s="1"/>
  <c r="S181" i="19"/>
  <c r="U181" i="19" s="1"/>
  <c r="U582" i="19" s="1"/>
  <c r="R416" i="19"/>
  <c r="O414" i="19"/>
  <c r="O454" i="19"/>
  <c r="AC152" i="19"/>
  <c r="AD189" i="19"/>
  <c r="AE189" i="19" s="1"/>
  <c r="S233" i="19"/>
  <c r="U233" i="19" s="1"/>
  <c r="V233" i="19" s="1"/>
  <c r="AB277" i="19"/>
  <c r="T288" i="19"/>
  <c r="U288" i="19" s="1"/>
  <c r="U553" i="19" s="1"/>
  <c r="AC294" i="19"/>
  <c r="AE294" i="19" s="1"/>
  <c r="AC306" i="19"/>
  <c r="AD314" i="19"/>
  <c r="R454" i="19"/>
  <c r="S21" i="19"/>
  <c r="U21" i="19" s="1"/>
  <c r="V21" i="19" s="1"/>
  <c r="AC24" i="19"/>
  <c r="R466" i="19"/>
  <c r="V40" i="19"/>
  <c r="S95" i="19"/>
  <c r="U95" i="19" s="1"/>
  <c r="U489" i="19" s="1"/>
  <c r="AC98" i="19"/>
  <c r="AE98" i="19" s="1"/>
  <c r="AC141" i="19"/>
  <c r="S151" i="19"/>
  <c r="U151" i="19" s="1"/>
  <c r="U482" i="19" s="1"/>
  <c r="AC158" i="19"/>
  <c r="S203" i="19"/>
  <c r="U203" i="19" s="1"/>
  <c r="V203" i="19" s="1"/>
  <c r="S206" i="19"/>
  <c r="U206" i="19" s="1"/>
  <c r="U419" i="19" s="1"/>
  <c r="AC209" i="19"/>
  <c r="AE209" i="19" s="1"/>
  <c r="S239" i="19"/>
  <c r="U239" i="19" s="1"/>
  <c r="S254" i="19"/>
  <c r="U254" i="19" s="1"/>
  <c r="AD266" i="19"/>
  <c r="AE266" i="19" s="1"/>
  <c r="AD275" i="19"/>
  <c r="O562" i="19"/>
  <c r="AC301" i="19"/>
  <c r="S310" i="19"/>
  <c r="U310" i="19" s="1"/>
  <c r="S331" i="19"/>
  <c r="U331" i="19" s="1"/>
  <c r="T134" i="19"/>
  <c r="U134" i="19" s="1"/>
  <c r="V134" i="19" s="1"/>
  <c r="AC148" i="19"/>
  <c r="O341" i="19"/>
  <c r="AC183" i="19"/>
  <c r="AE183" i="19" s="1"/>
  <c r="O372" i="19"/>
  <c r="O277" i="19"/>
  <c r="AC311" i="19"/>
  <c r="AE311" i="19" s="1"/>
  <c r="AC325" i="19"/>
  <c r="O684" i="19"/>
  <c r="AC160" i="19"/>
  <c r="AE160" i="19" s="1"/>
  <c r="AC200" i="19"/>
  <c r="AC206" i="19"/>
  <c r="R531" i="19"/>
  <c r="AC298" i="19"/>
  <c r="AC211" i="19"/>
  <c r="AC268" i="19"/>
  <c r="AE268" i="19" s="1"/>
  <c r="Z283" i="19"/>
  <c r="AC295" i="19"/>
  <c r="AC303" i="19"/>
  <c r="S318" i="19"/>
  <c r="U318" i="19" s="1"/>
  <c r="AC247" i="19"/>
  <c r="AE260" i="19"/>
  <c r="AC267" i="19"/>
  <c r="S289" i="19"/>
  <c r="U289" i="19" s="1"/>
  <c r="S297" i="19"/>
  <c r="U297" i="19" s="1"/>
  <c r="U555" i="19" s="1"/>
  <c r="S309" i="19"/>
  <c r="U309" i="19" s="1"/>
  <c r="U528" i="19" s="1"/>
  <c r="O522" i="19"/>
  <c r="AC208" i="19"/>
  <c r="R385" i="19"/>
  <c r="AC302" i="19"/>
  <c r="AE302" i="19" s="1"/>
  <c r="S332" i="19"/>
  <c r="U332" i="19" s="1"/>
  <c r="U559" i="19" s="1"/>
  <c r="O453" i="19"/>
  <c r="AC145" i="19"/>
  <c r="AC149" i="19" s="1"/>
  <c r="AC155" i="19"/>
  <c r="AE155" i="19" s="1"/>
  <c r="AC163" i="19"/>
  <c r="S237" i="19"/>
  <c r="U237" i="19" s="1"/>
  <c r="V237" i="19" s="1"/>
  <c r="AC269" i="19"/>
  <c r="AE269" i="19" s="1"/>
  <c r="O283" i="19"/>
  <c r="V287" i="19"/>
  <c r="V294" i="19"/>
  <c r="AC309" i="19"/>
  <c r="AE309" i="19" s="1"/>
  <c r="AC317" i="19"/>
  <c r="T177" i="19"/>
  <c r="U177" i="19" s="1"/>
  <c r="U357" i="19" s="1"/>
  <c r="AD195" i="19"/>
  <c r="S197" i="19"/>
  <c r="U197" i="19" s="1"/>
  <c r="U363" i="19" s="1"/>
  <c r="K214" i="19"/>
  <c r="R363" i="19"/>
  <c r="AC193" i="19"/>
  <c r="AE193" i="19" s="1"/>
  <c r="S196" i="19"/>
  <c r="U196" i="19" s="1"/>
  <c r="U364" i="19" s="1"/>
  <c r="AD194" i="19"/>
  <c r="AD196" i="19"/>
  <c r="AE196" i="19" s="1"/>
  <c r="AC197" i="19"/>
  <c r="AE197" i="19" s="1"/>
  <c r="AA198" i="19"/>
  <c r="AC194" i="19"/>
  <c r="L214" i="19"/>
  <c r="L335" i="19" s="1"/>
  <c r="T184" i="19"/>
  <c r="U184" i="19" s="1"/>
  <c r="X198" i="19"/>
  <c r="X214" i="19" s="1"/>
  <c r="AB51" i="19"/>
  <c r="S253" i="19"/>
  <c r="U253" i="19" s="1"/>
  <c r="V75" i="19"/>
  <c r="Y118" i="19"/>
  <c r="O477" i="19"/>
  <c r="S73" i="19"/>
  <c r="U73" i="19" s="1"/>
  <c r="U480" i="19" s="1"/>
  <c r="T18" i="19"/>
  <c r="U18" i="19" s="1"/>
  <c r="U456" i="19" s="1"/>
  <c r="AC14" i="19"/>
  <c r="AC51" i="19" s="1"/>
  <c r="S14" i="19"/>
  <c r="U14" i="19" s="1"/>
  <c r="X51" i="19"/>
  <c r="M162" i="19"/>
  <c r="T46" i="19"/>
  <c r="U46" i="19" s="1"/>
  <c r="U654" i="19" s="1"/>
  <c r="S189" i="19"/>
  <c r="U189" i="19" s="1"/>
  <c r="Q214" i="19"/>
  <c r="R512" i="19"/>
  <c r="V91" i="19"/>
  <c r="AD91" i="19"/>
  <c r="AE91" i="19" s="1"/>
  <c r="S44" i="19"/>
  <c r="U44" i="19" s="1"/>
  <c r="U651" i="19" s="1"/>
  <c r="AD36" i="19"/>
  <c r="AE36" i="19" s="1"/>
  <c r="R653" i="19"/>
  <c r="S35" i="19"/>
  <c r="U35" i="19" s="1"/>
  <c r="V35" i="19" s="1"/>
  <c r="AD34" i="19"/>
  <c r="AE34" i="19" s="1"/>
  <c r="P695" i="19"/>
  <c r="S22" i="19"/>
  <c r="U22" i="19" s="1"/>
  <c r="AD22" i="19"/>
  <c r="AE22" i="19" s="1"/>
  <c r="R458" i="19"/>
  <c r="U458" i="19"/>
  <c r="U547" i="19"/>
  <c r="V286" i="19"/>
  <c r="U472" i="19"/>
  <c r="V57" i="19"/>
  <c r="U495" i="19"/>
  <c r="V98" i="19"/>
  <c r="AE114" i="19"/>
  <c r="U455" i="19"/>
  <c r="V64" i="19"/>
  <c r="V15" i="19"/>
  <c r="V58" i="19"/>
  <c r="V101" i="19"/>
  <c r="V104" i="19"/>
  <c r="AE107" i="19"/>
  <c r="AE10" i="19"/>
  <c r="V68" i="19"/>
  <c r="V76" i="19"/>
  <c r="V16" i="19"/>
  <c r="U454" i="19"/>
  <c r="U643" i="19"/>
  <c r="V22" i="19"/>
  <c r="U647" i="19"/>
  <c r="V31" i="19"/>
  <c r="AE106" i="19"/>
  <c r="V17" i="19"/>
  <c r="AE38" i="19"/>
  <c r="V79" i="19"/>
  <c r="U447" i="19"/>
  <c r="V99" i="19"/>
  <c r="O460" i="19"/>
  <c r="AD85" i="19"/>
  <c r="AE85" i="19" s="1"/>
  <c r="O479" i="19"/>
  <c r="V87" i="19"/>
  <c r="O488" i="19"/>
  <c r="AD104" i="19"/>
  <c r="AE104" i="19" s="1"/>
  <c r="O683" i="19"/>
  <c r="Z161" i="19"/>
  <c r="Z162" i="19" s="1"/>
  <c r="P162" i="19"/>
  <c r="P335" i="19" s="1"/>
  <c r="O351" i="19"/>
  <c r="U638" i="19"/>
  <c r="U213" i="19"/>
  <c r="S221" i="19"/>
  <c r="U221" i="19" s="1"/>
  <c r="U378" i="19" s="1"/>
  <c r="O378" i="19"/>
  <c r="AE278" i="19"/>
  <c r="R533" i="19"/>
  <c r="AD298" i="19"/>
  <c r="S298" i="19"/>
  <c r="U298" i="19" s="1"/>
  <c r="U533" i="19" s="1"/>
  <c r="AC308" i="19"/>
  <c r="AE308" i="19" s="1"/>
  <c r="Y329" i="19"/>
  <c r="S23" i="19"/>
  <c r="U23" i="19" s="1"/>
  <c r="V28" i="19"/>
  <c r="S45" i="19"/>
  <c r="U45" i="19" s="1"/>
  <c r="AD50" i="19"/>
  <c r="AE50" i="19" s="1"/>
  <c r="AD65" i="19"/>
  <c r="AE65" i="19" s="1"/>
  <c r="T74" i="19"/>
  <c r="U74" i="19" s="1"/>
  <c r="AD80" i="19"/>
  <c r="AE80" i="19" s="1"/>
  <c r="AD81" i="19"/>
  <c r="AE81" i="19" s="1"/>
  <c r="T88" i="19"/>
  <c r="U88" i="19" s="1"/>
  <c r="U488" i="19" s="1"/>
  <c r="S102" i="19"/>
  <c r="U102" i="19" s="1"/>
  <c r="V102" i="19" s="1"/>
  <c r="R448" i="19"/>
  <c r="AD105" i="19"/>
  <c r="AE105" i="19" s="1"/>
  <c r="T122" i="19"/>
  <c r="U122" i="19" s="1"/>
  <c r="S127" i="19"/>
  <c r="U127" i="19" s="1"/>
  <c r="V127" i="19" s="1"/>
  <c r="V129" i="19"/>
  <c r="O515" i="19"/>
  <c r="V137" i="19"/>
  <c r="O516" i="19"/>
  <c r="V138" i="19"/>
  <c r="T139" i="19"/>
  <c r="U139" i="19" s="1"/>
  <c r="U683" i="19" s="1"/>
  <c r="R685" i="19"/>
  <c r="AD148" i="19"/>
  <c r="AA161" i="19"/>
  <c r="AD156" i="19"/>
  <c r="AE156" i="19" s="1"/>
  <c r="V159" i="19"/>
  <c r="Q162" i="19"/>
  <c r="O338" i="19"/>
  <c r="S168" i="19"/>
  <c r="U168" i="19" s="1"/>
  <c r="O353" i="19"/>
  <c r="S192" i="19"/>
  <c r="U192" i="19" s="1"/>
  <c r="U351" i="19" s="1"/>
  <c r="R422" i="19"/>
  <c r="AD207" i="19"/>
  <c r="AD268" i="19"/>
  <c r="V268" i="19"/>
  <c r="R651" i="19"/>
  <c r="O663" i="19"/>
  <c r="V86" i="19"/>
  <c r="O450" i="19"/>
  <c r="AE110" i="19"/>
  <c r="O118" i="19"/>
  <c r="O510" i="19"/>
  <c r="O513" i="19"/>
  <c r="R517" i="19"/>
  <c r="AE163" i="19"/>
  <c r="S172" i="19"/>
  <c r="U172" i="19" s="1"/>
  <c r="U353" i="19" s="1"/>
  <c r="AB198" i="19"/>
  <c r="AC174" i="19"/>
  <c r="AE174" i="19" s="1"/>
  <c r="V185" i="19"/>
  <c r="O348" i="19"/>
  <c r="AC195" i="19"/>
  <c r="AE195" i="19" s="1"/>
  <c r="S207" i="19"/>
  <c r="U207" i="19" s="1"/>
  <c r="U422" i="19" s="1"/>
  <c r="J214" i="19"/>
  <c r="R485" i="19"/>
  <c r="AC100" i="19"/>
  <c r="AE100" i="19" s="1"/>
  <c r="U448" i="19"/>
  <c r="N162" i="19"/>
  <c r="O359" i="19"/>
  <c r="S175" i="19"/>
  <c r="U175" i="19" s="1"/>
  <c r="U359" i="19" s="1"/>
  <c r="O455" i="19"/>
  <c r="V24" i="19"/>
  <c r="V25" i="19"/>
  <c r="S27" i="19"/>
  <c r="U27" i="19" s="1"/>
  <c r="U460" i="19" s="1"/>
  <c r="AD45" i="19"/>
  <c r="AE45" i="19" s="1"/>
  <c r="S50" i="19"/>
  <c r="U50" i="19" s="1"/>
  <c r="V50" i="19" s="1"/>
  <c r="V52" i="19"/>
  <c r="V53" i="19"/>
  <c r="U60" i="19"/>
  <c r="V60" i="19" s="1"/>
  <c r="S65" i="19"/>
  <c r="U65" i="19" s="1"/>
  <c r="V65" i="19" s="1"/>
  <c r="O658" i="19"/>
  <c r="S80" i="19"/>
  <c r="U80" i="19" s="1"/>
  <c r="U668" i="19" s="1"/>
  <c r="S81" i="19"/>
  <c r="U81" i="19" s="1"/>
  <c r="U487" i="19" s="1"/>
  <c r="T82" i="19"/>
  <c r="U82" i="19" s="1"/>
  <c r="R488" i="19"/>
  <c r="AD89" i="19"/>
  <c r="AE89" i="19" s="1"/>
  <c r="V103" i="19"/>
  <c r="S105" i="19"/>
  <c r="U105" i="19" s="1"/>
  <c r="O452" i="19"/>
  <c r="AD119" i="19"/>
  <c r="AD120" i="19"/>
  <c r="AE120" i="19" s="1"/>
  <c r="AD131" i="19"/>
  <c r="AE131" i="19" s="1"/>
  <c r="AD132" i="19"/>
  <c r="AE132" i="19" s="1"/>
  <c r="V136" i="19"/>
  <c r="AD144" i="19"/>
  <c r="AE144" i="19" s="1"/>
  <c r="V148" i="19"/>
  <c r="O149" i="19"/>
  <c r="R501" i="19"/>
  <c r="AD154" i="19"/>
  <c r="S155" i="19"/>
  <c r="U155" i="19" s="1"/>
  <c r="S157" i="19"/>
  <c r="U157" i="19" s="1"/>
  <c r="S341" i="19"/>
  <c r="U164" i="19"/>
  <c r="U166" i="19"/>
  <c r="AC175" i="19"/>
  <c r="AE175" i="19" s="1"/>
  <c r="V209" i="19"/>
  <c r="S209" i="19"/>
  <c r="U209" i="19" s="1"/>
  <c r="AC215" i="19"/>
  <c r="O549" i="19"/>
  <c r="T290" i="19"/>
  <c r="U290" i="19" s="1"/>
  <c r="U549" i="19" s="1"/>
  <c r="V18" i="19"/>
  <c r="V43" i="19"/>
  <c r="S66" i="19"/>
  <c r="U66" i="19" s="1"/>
  <c r="R658" i="19"/>
  <c r="AD69" i="19"/>
  <c r="AE69" i="19" s="1"/>
  <c r="R477" i="19"/>
  <c r="AD77" i="19"/>
  <c r="AE77" i="19" s="1"/>
  <c r="AD83" i="19"/>
  <c r="AE83" i="19" s="1"/>
  <c r="V85" i="19"/>
  <c r="T90" i="19"/>
  <c r="U90" i="19" s="1"/>
  <c r="V95" i="19"/>
  <c r="S106" i="19"/>
  <c r="U106" i="19" s="1"/>
  <c r="V106" i="19" s="1"/>
  <c r="S109" i="19"/>
  <c r="U109" i="19" s="1"/>
  <c r="R449" i="19"/>
  <c r="AD111" i="19"/>
  <c r="AE111" i="19" s="1"/>
  <c r="R452" i="19"/>
  <c r="R118" i="19"/>
  <c r="R508" i="19"/>
  <c r="V130" i="19"/>
  <c r="V140" i="19"/>
  <c r="AD141" i="19"/>
  <c r="AE141" i="19" s="1"/>
  <c r="V143" i="19"/>
  <c r="AD145" i="19"/>
  <c r="AE145" i="19" s="1"/>
  <c r="AE150" i="19"/>
  <c r="S154" i="19"/>
  <c r="U154" i="19" s="1"/>
  <c r="U501" i="19" s="1"/>
  <c r="O337" i="19"/>
  <c r="O198" i="19"/>
  <c r="R419" i="19"/>
  <c r="AD206" i="19"/>
  <c r="AC243" i="19"/>
  <c r="AC293" i="19"/>
  <c r="AE293" i="19" s="1"/>
  <c r="AB329" i="19"/>
  <c r="V61" i="19"/>
  <c r="V81" i="19"/>
  <c r="V82" i="19"/>
  <c r="O682" i="19"/>
  <c r="S133" i="19"/>
  <c r="U133" i="19" s="1"/>
  <c r="U682" i="19" s="1"/>
  <c r="O481" i="19"/>
  <c r="S150" i="19"/>
  <c r="R494" i="19"/>
  <c r="AD153" i="19"/>
  <c r="U504" i="19"/>
  <c r="V158" i="19"/>
  <c r="J162" i="19"/>
  <c r="U543" i="19"/>
  <c r="V324" i="19"/>
  <c r="U452" i="19"/>
  <c r="U508" i="19"/>
  <c r="S144" i="19"/>
  <c r="U144" i="19" s="1"/>
  <c r="V144" i="19" s="1"/>
  <c r="R149" i="19"/>
  <c r="R493" i="19"/>
  <c r="AD152" i="19"/>
  <c r="S153" i="19"/>
  <c r="U153" i="19" s="1"/>
  <c r="U494" i="19" s="1"/>
  <c r="K162" i="19"/>
  <c r="K335" i="19" s="1"/>
  <c r="U163" i="19"/>
  <c r="V163" i="19" s="1"/>
  <c r="V167" i="19"/>
  <c r="V173" i="19"/>
  <c r="T227" i="19"/>
  <c r="U227" i="19" s="1"/>
  <c r="U390" i="19" s="1"/>
  <c r="U466" i="19"/>
  <c r="U658" i="19"/>
  <c r="T30" i="19"/>
  <c r="U30" i="19" s="1"/>
  <c r="U648" i="19" s="1"/>
  <c r="V32" i="19"/>
  <c r="V33" i="19"/>
  <c r="V37" i="19"/>
  <c r="O51" i="19"/>
  <c r="AA118" i="19"/>
  <c r="O471" i="19"/>
  <c r="V67" i="19"/>
  <c r="S69" i="19"/>
  <c r="U69" i="19" s="1"/>
  <c r="U659" i="19" s="1"/>
  <c r="S70" i="19"/>
  <c r="U70" i="19" s="1"/>
  <c r="U473" i="19" s="1"/>
  <c r="V72" i="19"/>
  <c r="S77" i="19"/>
  <c r="U77" i="19" s="1"/>
  <c r="T78" i="19"/>
  <c r="U78" i="19" s="1"/>
  <c r="V78" i="19" s="1"/>
  <c r="S83" i="19"/>
  <c r="U83" i="19" s="1"/>
  <c r="V83" i="19" s="1"/>
  <c r="S84" i="19"/>
  <c r="U84" i="19" s="1"/>
  <c r="U486" i="19" s="1"/>
  <c r="R497" i="19"/>
  <c r="V111" i="19"/>
  <c r="V112" i="19"/>
  <c r="S115" i="19"/>
  <c r="U115" i="19" s="1"/>
  <c r="V115" i="19" s="1"/>
  <c r="R453" i="19"/>
  <c r="U119" i="19"/>
  <c r="V119" i="19" s="1"/>
  <c r="T121" i="19"/>
  <c r="V123" i="19"/>
  <c r="V124" i="19"/>
  <c r="V125" i="19"/>
  <c r="S131" i="19"/>
  <c r="U131" i="19" s="1"/>
  <c r="V131" i="19" s="1"/>
  <c r="S132" i="19"/>
  <c r="U132" i="19" s="1"/>
  <c r="U512" i="19" s="1"/>
  <c r="S141" i="19"/>
  <c r="U141" i="19" s="1"/>
  <c r="V141" i="19" s="1"/>
  <c r="S145" i="19"/>
  <c r="U145" i="19" s="1"/>
  <c r="S152" i="19"/>
  <c r="U152" i="19" s="1"/>
  <c r="U493" i="19" s="1"/>
  <c r="AC154" i="19"/>
  <c r="AE154" i="19" s="1"/>
  <c r="U356" i="19"/>
  <c r="V179" i="19"/>
  <c r="U421" i="19"/>
  <c r="V202" i="19"/>
  <c r="AE206" i="19"/>
  <c r="AE224" i="19"/>
  <c r="U396" i="19"/>
  <c r="V239" i="19"/>
  <c r="M335" i="19"/>
  <c r="AD328" i="19"/>
  <c r="AE328" i="19" s="1"/>
  <c r="S328" i="19"/>
  <c r="U328" i="19" s="1"/>
  <c r="V328" i="19" s="1"/>
  <c r="V20" i="19"/>
  <c r="V44" i="19"/>
  <c r="V46" i="19"/>
  <c r="O662" i="19"/>
  <c r="AD93" i="19"/>
  <c r="AE93" i="19" s="1"/>
  <c r="AC112" i="19"/>
  <c r="AE112" i="19" s="1"/>
  <c r="S116" i="19"/>
  <c r="U116" i="19" s="1"/>
  <c r="U453" i="19" s="1"/>
  <c r="V120" i="19"/>
  <c r="V132" i="19"/>
  <c r="T142" i="19"/>
  <c r="U142" i="19" s="1"/>
  <c r="U514" i="19" s="1"/>
  <c r="T146" i="19"/>
  <c r="U146" i="19" s="1"/>
  <c r="V146" i="19" s="1"/>
  <c r="AE158" i="19"/>
  <c r="Y198" i="19"/>
  <c r="Y214" i="19" s="1"/>
  <c r="R361" i="19"/>
  <c r="AD170" i="19"/>
  <c r="AE170" i="19" s="1"/>
  <c r="S170" i="19"/>
  <c r="U170" i="19" s="1"/>
  <c r="U361" i="19" s="1"/>
  <c r="R413" i="19"/>
  <c r="AD208" i="19"/>
  <c r="AE208" i="19" s="1"/>
  <c r="R399" i="19"/>
  <c r="AD241" i="19"/>
  <c r="AE241" i="19" s="1"/>
  <c r="S301" i="19"/>
  <c r="U301" i="19" s="1"/>
  <c r="V301" i="19"/>
  <c r="AD23" i="19"/>
  <c r="AD51" i="19" s="1"/>
  <c r="O462" i="19"/>
  <c r="R655" i="19"/>
  <c r="R467" i="19"/>
  <c r="AC52" i="19"/>
  <c r="U471" i="19"/>
  <c r="O470" i="19"/>
  <c r="R662" i="19"/>
  <c r="U497" i="19"/>
  <c r="S126" i="19"/>
  <c r="U126" i="19" s="1"/>
  <c r="U675" i="19" s="1"/>
  <c r="AD138" i="19"/>
  <c r="AE138" i="19" s="1"/>
  <c r="V145" i="19"/>
  <c r="X161" i="19"/>
  <c r="X162" i="19" s="1"/>
  <c r="V151" i="19"/>
  <c r="AC153" i="19"/>
  <c r="S160" i="19"/>
  <c r="U160" i="19" s="1"/>
  <c r="V160" i="19" s="1"/>
  <c r="Z198" i="19"/>
  <c r="Z214" i="19" s="1"/>
  <c r="O365" i="19"/>
  <c r="S187" i="19"/>
  <c r="U187" i="19" s="1"/>
  <c r="U343" i="19" s="1"/>
  <c r="R343" i="19"/>
  <c r="AD187" i="19"/>
  <c r="AE187" i="19" s="1"/>
  <c r="R417" i="19"/>
  <c r="V205" i="19"/>
  <c r="S205" i="19"/>
  <c r="U205" i="19" s="1"/>
  <c r="U417" i="19" s="1"/>
  <c r="AD205" i="19"/>
  <c r="S208" i="19"/>
  <c r="U208" i="19" s="1"/>
  <c r="U413" i="19" s="1"/>
  <c r="V211" i="19"/>
  <c r="AC279" i="19"/>
  <c r="AE279" i="19" s="1"/>
  <c r="AA283" i="19"/>
  <c r="AD24" i="19"/>
  <c r="AE24" i="19" s="1"/>
  <c r="S29" i="19"/>
  <c r="U29" i="19" s="1"/>
  <c r="U461" i="19" s="1"/>
  <c r="S34" i="19"/>
  <c r="U34" i="19" s="1"/>
  <c r="S36" i="19"/>
  <c r="U36" i="19" s="1"/>
  <c r="T39" i="19"/>
  <c r="U39" i="19" s="1"/>
  <c r="T42" i="19"/>
  <c r="U42" i="19" s="1"/>
  <c r="T49" i="19"/>
  <c r="U49" i="19" s="1"/>
  <c r="R51" i="19"/>
  <c r="AD52" i="19"/>
  <c r="V54" i="19"/>
  <c r="O472" i="19"/>
  <c r="T59" i="19"/>
  <c r="U59" i="19" s="1"/>
  <c r="T62" i="19"/>
  <c r="U62" i="19" s="1"/>
  <c r="R475" i="19"/>
  <c r="R668" i="19"/>
  <c r="AD84" i="19"/>
  <c r="AE84" i="19" s="1"/>
  <c r="V92" i="19"/>
  <c r="O492" i="19"/>
  <c r="T94" i="19"/>
  <c r="U94" i="19" s="1"/>
  <c r="S97" i="19"/>
  <c r="U97" i="19" s="1"/>
  <c r="R495" i="19"/>
  <c r="R447" i="19"/>
  <c r="AD99" i="19"/>
  <c r="AE99" i="19" s="1"/>
  <c r="R446" i="19"/>
  <c r="AD103" i="19"/>
  <c r="AE103" i="19" s="1"/>
  <c r="V116" i="19"/>
  <c r="AD137" i="19"/>
  <c r="AE137" i="19" s="1"/>
  <c r="Y161" i="19"/>
  <c r="Y162" i="19" s="1"/>
  <c r="O161" i="19"/>
  <c r="S174" i="19"/>
  <c r="U174" i="19" s="1"/>
  <c r="U365" i="19" s="1"/>
  <c r="U349" i="19"/>
  <c r="V184" i="19"/>
  <c r="V229" i="19"/>
  <c r="S261" i="19"/>
  <c r="U261" i="19" s="1"/>
  <c r="U430" i="19" s="1"/>
  <c r="O430" i="19"/>
  <c r="R568" i="19"/>
  <c r="AD171" i="19"/>
  <c r="AE171" i="19" s="1"/>
  <c r="O362" i="19"/>
  <c r="S195" i="19"/>
  <c r="U195" i="19" s="1"/>
  <c r="U362" i="19" s="1"/>
  <c r="O412" i="19"/>
  <c r="O210" i="19"/>
  <c r="O435" i="19"/>
  <c r="S259" i="19"/>
  <c r="U259" i="19" s="1"/>
  <c r="U435" i="19" s="1"/>
  <c r="O437" i="19"/>
  <c r="V264" i="19"/>
  <c r="S264" i="19"/>
  <c r="U264" i="19" s="1"/>
  <c r="U437" i="19" s="1"/>
  <c r="O536" i="19"/>
  <c r="S285" i="19"/>
  <c r="U285" i="19" s="1"/>
  <c r="U536" i="19" s="1"/>
  <c r="V285" i="19"/>
  <c r="R554" i="19"/>
  <c r="AD296" i="19"/>
  <c r="AE296" i="19" s="1"/>
  <c r="U521" i="19"/>
  <c r="R525" i="19"/>
  <c r="AD306" i="19"/>
  <c r="R502" i="19"/>
  <c r="S169" i="19"/>
  <c r="U169" i="19" s="1"/>
  <c r="V169" i="19" s="1"/>
  <c r="S171" i="19"/>
  <c r="U171" i="19" s="1"/>
  <c r="U568" i="19" s="1"/>
  <c r="U344" i="19"/>
  <c r="O352" i="19"/>
  <c r="S194" i="19"/>
  <c r="U194" i="19" s="1"/>
  <c r="U352" i="19" s="1"/>
  <c r="AC201" i="19"/>
  <c r="AE201" i="19" s="1"/>
  <c r="AC202" i="19"/>
  <c r="AE202" i="19" s="1"/>
  <c r="R210" i="19"/>
  <c r="R372" i="19"/>
  <c r="AD215" i="19"/>
  <c r="AC216" i="19"/>
  <c r="AE216" i="19" s="1"/>
  <c r="S238" i="19"/>
  <c r="U238" i="19" s="1"/>
  <c r="U389" i="19" s="1"/>
  <c r="V240" i="19"/>
  <c r="R367" i="19"/>
  <c r="S243" i="19"/>
  <c r="U243" i="19" s="1"/>
  <c r="R246" i="19"/>
  <c r="AE247" i="19"/>
  <c r="R428" i="19"/>
  <c r="T249" i="19"/>
  <c r="O434" i="19"/>
  <c r="V252" i="19"/>
  <c r="V270" i="19"/>
  <c r="S296" i="19"/>
  <c r="U296" i="19" s="1"/>
  <c r="U554" i="19" s="1"/>
  <c r="S303" i="19"/>
  <c r="U303" i="19" s="1"/>
  <c r="V303" i="19" s="1"/>
  <c r="S306" i="19"/>
  <c r="U306" i="19" s="1"/>
  <c r="U525" i="19" s="1"/>
  <c r="R198" i="19"/>
  <c r="S199" i="19"/>
  <c r="V212" i="19"/>
  <c r="N214" i="19"/>
  <c r="Z246" i="19"/>
  <c r="U382" i="19"/>
  <c r="AC223" i="19"/>
  <c r="AE223" i="19" s="1"/>
  <c r="O366" i="19"/>
  <c r="R640" i="19"/>
  <c r="T250" i="19"/>
  <c r="U250" i="19" s="1"/>
  <c r="U640" i="19" s="1"/>
  <c r="AC259" i="19"/>
  <c r="AE259" i="19" s="1"/>
  <c r="O440" i="19"/>
  <c r="S269" i="19"/>
  <c r="U269" i="19" s="1"/>
  <c r="U440" i="19" s="1"/>
  <c r="Y283" i="19"/>
  <c r="V299" i="19"/>
  <c r="O534" i="19"/>
  <c r="O523" i="19"/>
  <c r="AE306" i="19"/>
  <c r="V171" i="19"/>
  <c r="S178" i="19"/>
  <c r="U178" i="19" s="1"/>
  <c r="V181" i="19"/>
  <c r="S190" i="19"/>
  <c r="U190" i="19" s="1"/>
  <c r="U360" i="19" s="1"/>
  <c r="O360" i="19"/>
  <c r="V196" i="19"/>
  <c r="AC212" i="19"/>
  <c r="V238" i="19"/>
  <c r="AC239" i="19"/>
  <c r="AE239" i="19" s="1"/>
  <c r="Z277" i="19"/>
  <c r="V250" i="19"/>
  <c r="U432" i="19"/>
  <c r="V254" i="19"/>
  <c r="AC273" i="19"/>
  <c r="R532" i="19"/>
  <c r="R329" i="19"/>
  <c r="AD295" i="19"/>
  <c r="R534" i="19"/>
  <c r="AD299" i="19"/>
  <c r="AE299" i="19" s="1"/>
  <c r="V316" i="19"/>
  <c r="AC334" i="19"/>
  <c r="O340" i="19"/>
  <c r="R578" i="19"/>
  <c r="S188" i="19"/>
  <c r="U188" i="19" s="1"/>
  <c r="S193" i="19"/>
  <c r="U193" i="19" s="1"/>
  <c r="V193" i="19" s="1"/>
  <c r="O413" i="19"/>
  <c r="O371" i="19"/>
  <c r="V218" i="19"/>
  <c r="O390" i="19"/>
  <c r="S241" i="19"/>
  <c r="U241" i="19" s="1"/>
  <c r="U399" i="19" s="1"/>
  <c r="O399" i="19"/>
  <c r="V241" i="19"/>
  <c r="S242" i="19"/>
  <c r="U242" i="19" s="1"/>
  <c r="U366" i="19" s="1"/>
  <c r="X246" i="19"/>
  <c r="AA277" i="19"/>
  <c r="V251" i="19"/>
  <c r="AD251" i="19"/>
  <c r="AC270" i="19"/>
  <c r="O425" i="19"/>
  <c r="S276" i="19"/>
  <c r="U276" i="19" s="1"/>
  <c r="X283" i="19"/>
  <c r="O531" i="19"/>
  <c r="S284" i="19"/>
  <c r="O329" i="19"/>
  <c r="U545" i="19"/>
  <c r="V293" i="19"/>
  <c r="S295" i="19"/>
  <c r="U295" i="19" s="1"/>
  <c r="U532" i="19" s="1"/>
  <c r="S299" i="19"/>
  <c r="U299" i="19" s="1"/>
  <c r="U534" i="19" s="1"/>
  <c r="S302" i="19"/>
  <c r="U302" i="19" s="1"/>
  <c r="U523" i="19" s="1"/>
  <c r="O524" i="19"/>
  <c r="S305" i="19"/>
  <c r="U305" i="19" s="1"/>
  <c r="U524" i="19" s="1"/>
  <c r="AC312" i="19"/>
  <c r="AE312" i="19" s="1"/>
  <c r="AE318" i="19"/>
  <c r="U556" i="19"/>
  <c r="V333" i="19"/>
  <c r="AA210" i="19"/>
  <c r="AA246" i="19"/>
  <c r="U431" i="19"/>
  <c r="V253" i="19"/>
  <c r="R433" i="19"/>
  <c r="T255" i="19"/>
  <c r="U255" i="19" s="1"/>
  <c r="U433" i="19" s="1"/>
  <c r="U436" i="19"/>
  <c r="AC272" i="19"/>
  <c r="AE272" i="19" s="1"/>
  <c r="AC276" i="19"/>
  <c r="AE295" i="19"/>
  <c r="AD303" i="19"/>
  <c r="AE303" i="19" s="1"/>
  <c r="O526" i="19"/>
  <c r="O495" i="19"/>
  <c r="R451" i="19"/>
  <c r="S180" i="19"/>
  <c r="U180" i="19" s="1"/>
  <c r="S191" i="19"/>
  <c r="U191" i="19" s="1"/>
  <c r="O358" i="19"/>
  <c r="AB210" i="19"/>
  <c r="AD203" i="19"/>
  <c r="AE203" i="19" s="1"/>
  <c r="R414" i="19"/>
  <c r="S204" i="19"/>
  <c r="U204" i="19" s="1"/>
  <c r="V207" i="19"/>
  <c r="V208" i="19"/>
  <c r="AD212" i="19"/>
  <c r="O394" i="19"/>
  <c r="S225" i="19"/>
  <c r="U225" i="19" s="1"/>
  <c r="T228" i="19"/>
  <c r="U228" i="19" s="1"/>
  <c r="U385" i="19" s="1"/>
  <c r="O385" i="19"/>
  <c r="V228" i="19"/>
  <c r="S234" i="19"/>
  <c r="U234" i="19" s="1"/>
  <c r="U395" i="19" s="1"/>
  <c r="S236" i="19"/>
  <c r="U236" i="19" s="1"/>
  <c r="U397" i="19" s="1"/>
  <c r="O369" i="19"/>
  <c r="S245" i="19"/>
  <c r="U245" i="19" s="1"/>
  <c r="Y277" i="19"/>
  <c r="AC251" i="19"/>
  <c r="AE251" i="19" s="1"/>
  <c r="AC253" i="19"/>
  <c r="AE253" i="19" s="1"/>
  <c r="V258" i="19"/>
  <c r="AC261" i="19"/>
  <c r="AE261" i="19" s="1"/>
  <c r="O439" i="19"/>
  <c r="S266" i="19"/>
  <c r="U266" i="19" s="1"/>
  <c r="U439" i="19" s="1"/>
  <c r="AD273" i="19"/>
  <c r="Z329" i="19"/>
  <c r="O530" i="19"/>
  <c r="S304" i="19"/>
  <c r="U304" i="19" s="1"/>
  <c r="U530" i="19" s="1"/>
  <c r="S307" i="19"/>
  <c r="U307" i="19" s="1"/>
  <c r="U526" i="19" s="1"/>
  <c r="AC326" i="19"/>
  <c r="AE326" i="19" s="1"/>
  <c r="AC207" i="19"/>
  <c r="O384" i="19"/>
  <c r="S224" i="19"/>
  <c r="U224" i="19" s="1"/>
  <c r="AD243" i="19"/>
  <c r="O436" i="19"/>
  <c r="V260" i="19"/>
  <c r="S260" i="19"/>
  <c r="U260" i="19" s="1"/>
  <c r="U444" i="19"/>
  <c r="V267" i="19"/>
  <c r="S271" i="19"/>
  <c r="U271" i="19" s="1"/>
  <c r="U441" i="19" s="1"/>
  <c r="X277" i="19"/>
  <c r="AA329" i="19"/>
  <c r="R555" i="19"/>
  <c r="AD297" i="19"/>
  <c r="R530" i="19"/>
  <c r="AD304" i="19"/>
  <c r="AE304" i="19" s="1"/>
  <c r="AC315" i="19"/>
  <c r="AE315" i="19" s="1"/>
  <c r="O416" i="19"/>
  <c r="S200" i="19"/>
  <c r="U200" i="19" s="1"/>
  <c r="U416" i="19" s="1"/>
  <c r="U414" i="19"/>
  <c r="V204" i="19"/>
  <c r="AC205" i="19"/>
  <c r="AE205" i="19" s="1"/>
  <c r="O638" i="19"/>
  <c r="O213" i="19"/>
  <c r="O377" i="19"/>
  <c r="S216" i="19"/>
  <c r="U216" i="19" s="1"/>
  <c r="V236" i="19"/>
  <c r="O368" i="19"/>
  <c r="S244" i="19"/>
  <c r="U244" i="19" s="1"/>
  <c r="O438" i="19"/>
  <c r="S265" i="19"/>
  <c r="U265" i="19" s="1"/>
  <c r="U438" i="19" s="1"/>
  <c r="R441" i="19"/>
  <c r="AC275" i="19"/>
  <c r="AE275" i="19" s="1"/>
  <c r="AC282" i="19"/>
  <c r="O551" i="19"/>
  <c r="V292" i="19"/>
  <c r="AE298" i="19"/>
  <c r="O521" i="19"/>
  <c r="V300" i="19"/>
  <c r="AE301" i="19"/>
  <c r="U519" i="19"/>
  <c r="V318" i="19"/>
  <c r="AE320" i="19"/>
  <c r="X329" i="19"/>
  <c r="N695" i="19"/>
  <c r="AC204" i="19"/>
  <c r="AE204" i="19" s="1"/>
  <c r="R638" i="19"/>
  <c r="AD211" i="19"/>
  <c r="R213" i="19"/>
  <c r="U219" i="19"/>
  <c r="V219" i="19" s="1"/>
  <c r="V223" i="19"/>
  <c r="O391" i="19"/>
  <c r="V231" i="19"/>
  <c r="AD244" i="19"/>
  <c r="AE244" i="19" s="1"/>
  <c r="R368" i="19"/>
  <c r="U426" i="19"/>
  <c r="AC271" i="19"/>
  <c r="AE271" i="19" s="1"/>
  <c r="U443" i="19"/>
  <c r="V274" i="19"/>
  <c r="R521" i="19"/>
  <c r="AD300" i="19"/>
  <c r="AE300" i="19" s="1"/>
  <c r="O525" i="19"/>
  <c r="V306" i="19"/>
  <c r="AC314" i="19"/>
  <c r="T291" i="19"/>
  <c r="U291" i="19" s="1"/>
  <c r="U550" i="19" s="1"/>
  <c r="O550" i="19"/>
  <c r="V310" i="19"/>
  <c r="AD326" i="19"/>
  <c r="R539" i="19"/>
  <c r="J695" i="19"/>
  <c r="S272" i="19"/>
  <c r="U272" i="19" s="1"/>
  <c r="V272" i="19" s="1"/>
  <c r="AD276" i="19"/>
  <c r="R425" i="19"/>
  <c r="S281" i="19"/>
  <c r="U281" i="19" s="1"/>
  <c r="V309" i="19"/>
  <c r="V313" i="19"/>
  <c r="V314" i="19"/>
  <c r="AC316" i="19"/>
  <c r="V325" i="19"/>
  <c r="O540" i="19"/>
  <c r="S326" i="19"/>
  <c r="U326" i="19" s="1"/>
  <c r="U539" i="19" s="1"/>
  <c r="V332" i="19"/>
  <c r="K695" i="19"/>
  <c r="AC238" i="19"/>
  <c r="AE238" i="19" s="1"/>
  <c r="S248" i="19"/>
  <c r="U248" i="19" s="1"/>
  <c r="S275" i="19"/>
  <c r="U275" i="19" s="1"/>
  <c r="S282" i="19"/>
  <c r="U282" i="19" s="1"/>
  <c r="AC284" i="19"/>
  <c r="AC313" i="19"/>
  <c r="AE313" i="19" s="1"/>
  <c r="O542" i="19"/>
  <c r="T322" i="19"/>
  <c r="U322" i="19" s="1"/>
  <c r="R540" i="19"/>
  <c r="AD325" i="19"/>
  <c r="AE325" i="19" s="1"/>
  <c r="L695" i="19"/>
  <c r="O528" i="19"/>
  <c r="O546" i="19"/>
  <c r="V308" i="19"/>
  <c r="R543" i="19"/>
  <c r="AD324" i="19"/>
  <c r="S325" i="19"/>
  <c r="U325" i="19" s="1"/>
  <c r="U540" i="19" s="1"/>
  <c r="AE330" i="19"/>
  <c r="AE334" i="19" s="1"/>
  <c r="M695" i="19"/>
  <c r="O344" i="19"/>
  <c r="AD199" i="19"/>
  <c r="AD200" i="19"/>
  <c r="AE200" i="19" s="1"/>
  <c r="AD264" i="19"/>
  <c r="AE264" i="19" s="1"/>
  <c r="R437" i="19"/>
  <c r="O444" i="19"/>
  <c r="V296" i="19"/>
  <c r="V297" i="19"/>
  <c r="V298" i="19"/>
  <c r="Q695" i="19"/>
  <c r="O386" i="19"/>
  <c r="V232" i="19"/>
  <c r="O428" i="19"/>
  <c r="R436" i="19"/>
  <c r="R444" i="19"/>
  <c r="R277" i="19"/>
  <c r="AC297" i="19"/>
  <c r="AC307" i="19"/>
  <c r="AE307" i="19" s="1"/>
  <c r="V319" i="19"/>
  <c r="O520" i="19"/>
  <c r="O541" i="19"/>
  <c r="T321" i="19"/>
  <c r="U321" i="19" s="1"/>
  <c r="R522" i="19"/>
  <c r="AD316" i="19"/>
  <c r="O537" i="19"/>
  <c r="T327" i="19"/>
  <c r="U327" i="19" s="1"/>
  <c r="O334" i="19"/>
  <c r="O558" i="19"/>
  <c r="S215" i="19"/>
  <c r="AC245" i="19"/>
  <c r="AE245" i="19" s="1"/>
  <c r="O246" i="19"/>
  <c r="V257" i="19"/>
  <c r="V263" i="19"/>
  <c r="R440" i="19"/>
  <c r="S278" i="19"/>
  <c r="V280" i="19"/>
  <c r="AD281" i="19"/>
  <c r="AE281" i="19" s="1"/>
  <c r="V288" i="19"/>
  <c r="AC305" i="19"/>
  <c r="AE305" i="19" s="1"/>
  <c r="S319" i="19"/>
  <c r="U319" i="19" s="1"/>
  <c r="U520" i="19" s="1"/>
  <c r="T323" i="19"/>
  <c r="U323" i="19" s="1"/>
  <c r="R537" i="19"/>
  <c r="S330" i="19"/>
  <c r="AC265" i="19"/>
  <c r="AE265" i="19" s="1"/>
  <c r="O441" i="19"/>
  <c r="O442" i="19"/>
  <c r="S273" i="19"/>
  <c r="U273" i="19" s="1"/>
  <c r="U442" i="19" s="1"/>
  <c r="U562" i="19"/>
  <c r="AD282" i="19"/>
  <c r="V320" i="19"/>
  <c r="O535" i="19"/>
  <c r="R535" i="19"/>
  <c r="AC90" i="18"/>
  <c r="T229" i="18"/>
  <c r="AC332" i="18"/>
  <c r="AD310" i="18"/>
  <c r="S11" i="18"/>
  <c r="U11" i="18" s="1"/>
  <c r="AE38" i="18"/>
  <c r="AD205" i="18"/>
  <c r="AC301" i="18"/>
  <c r="S86" i="18"/>
  <c r="U86" i="18" s="1"/>
  <c r="S206" i="18"/>
  <c r="U206" i="18" s="1"/>
  <c r="S231" i="18"/>
  <c r="T238" i="18"/>
  <c r="S293" i="18"/>
  <c r="U293" i="18" s="1"/>
  <c r="U419" i="18" s="1"/>
  <c r="AC342" i="18"/>
  <c r="AE342" i="18" s="1"/>
  <c r="S361" i="18"/>
  <c r="U361" i="18" s="1"/>
  <c r="S93" i="18"/>
  <c r="U93" i="18" s="1"/>
  <c r="V93" i="18" s="1"/>
  <c r="S103" i="18"/>
  <c r="U103" i="18" s="1"/>
  <c r="S195" i="18"/>
  <c r="U195" i="18" s="1"/>
  <c r="S97" i="18"/>
  <c r="U97" i="18" s="1"/>
  <c r="S71" i="18"/>
  <c r="U71" i="18" s="1"/>
  <c r="V71" i="18" s="1"/>
  <c r="S212" i="18"/>
  <c r="U212" i="18" s="1"/>
  <c r="Y331" i="18"/>
  <c r="S20" i="18"/>
  <c r="U20" i="18" s="1"/>
  <c r="AD97" i="18"/>
  <c r="AC374" i="18"/>
  <c r="AC285" i="18"/>
  <c r="AE285" i="18" s="1"/>
  <c r="AD291" i="18"/>
  <c r="AC20" i="18"/>
  <c r="O472" i="18"/>
  <c r="R503" i="18"/>
  <c r="AD288" i="18"/>
  <c r="S61" i="18"/>
  <c r="U61" i="18" s="1"/>
  <c r="U533" i="18" s="1"/>
  <c r="V533" i="18" s="1"/>
  <c r="V76" i="18"/>
  <c r="S95" i="18"/>
  <c r="U95" i="18" s="1"/>
  <c r="V95" i="18" s="1"/>
  <c r="AC193" i="18"/>
  <c r="T230" i="18"/>
  <c r="S235" i="18"/>
  <c r="S284" i="18"/>
  <c r="U284" i="18" s="1"/>
  <c r="AC361" i="18"/>
  <c r="U231" i="18"/>
  <c r="AC224" i="18"/>
  <c r="S286" i="18"/>
  <c r="U286" i="18" s="1"/>
  <c r="V286" i="18" s="1"/>
  <c r="AC322" i="18"/>
  <c r="V332" i="18"/>
  <c r="S87" i="18"/>
  <c r="U87" i="18" s="1"/>
  <c r="AC368" i="18"/>
  <c r="S94" i="18"/>
  <c r="U94" i="18" s="1"/>
  <c r="S102" i="18"/>
  <c r="U102" i="18" s="1"/>
  <c r="S239" i="18"/>
  <c r="O504" i="18"/>
  <c r="S201" i="18"/>
  <c r="U201" i="18" s="1"/>
  <c r="V201" i="18" s="1"/>
  <c r="S369" i="18"/>
  <c r="U369" i="18" s="1"/>
  <c r="S223" i="18"/>
  <c r="S364" i="18"/>
  <c r="U364" i="18" s="1"/>
  <c r="V364" i="18" s="1"/>
  <c r="AD304" i="18"/>
  <c r="S323" i="18"/>
  <c r="U323" i="18" s="1"/>
  <c r="S176" i="18"/>
  <c r="U176" i="18" s="1"/>
  <c r="U397" i="18" s="1"/>
  <c r="AC104" i="18"/>
  <c r="AE104" i="18" s="1"/>
  <c r="S117" i="18"/>
  <c r="U117" i="18" s="1"/>
  <c r="V117" i="18" s="1"/>
  <c r="AC136" i="18"/>
  <c r="AC211" i="18"/>
  <c r="AD309" i="18"/>
  <c r="S373" i="18"/>
  <c r="U373" i="18" s="1"/>
  <c r="U592" i="18" s="1"/>
  <c r="R461" i="18"/>
  <c r="S238" i="18"/>
  <c r="U238" i="18" s="1"/>
  <c r="S316" i="18"/>
  <c r="U316" i="18" s="1"/>
  <c r="V316" i="18" s="1"/>
  <c r="S329" i="18"/>
  <c r="U329" i="18" s="1"/>
  <c r="U611" i="18" s="1"/>
  <c r="V611" i="18" s="1"/>
  <c r="AC366" i="18"/>
  <c r="AC37" i="18"/>
  <c r="AE37" i="18" s="1"/>
  <c r="R737" i="18"/>
  <c r="AC134" i="18"/>
  <c r="AD166" i="18"/>
  <c r="AE166" i="18" s="1"/>
  <c r="AD231" i="18"/>
  <c r="S42" i="18"/>
  <c r="U42" i="18" s="1"/>
  <c r="AC192" i="18"/>
  <c r="X294" i="18"/>
  <c r="S302" i="18"/>
  <c r="U302" i="18" s="1"/>
  <c r="U480" i="18" s="1"/>
  <c r="V480" i="18" s="1"/>
  <c r="AC311" i="18"/>
  <c r="AC146" i="18"/>
  <c r="AE146" i="18" s="1"/>
  <c r="S211" i="18"/>
  <c r="U211" i="18" s="1"/>
  <c r="U453" i="18" s="1"/>
  <c r="AC233" i="18"/>
  <c r="V243" i="18"/>
  <c r="S138" i="18"/>
  <c r="U138" i="18" s="1"/>
  <c r="AD321" i="18"/>
  <c r="AC323" i="18"/>
  <c r="S339" i="18"/>
  <c r="U339" i="18" s="1"/>
  <c r="R580" i="18"/>
  <c r="R702" i="18"/>
  <c r="AD68" i="18"/>
  <c r="AE68" i="18" s="1"/>
  <c r="S72" i="18"/>
  <c r="U72" i="18" s="1"/>
  <c r="AC106" i="18"/>
  <c r="AE106" i="18" s="1"/>
  <c r="S145" i="18"/>
  <c r="U145" i="18" s="1"/>
  <c r="AD193" i="18"/>
  <c r="AE193" i="18" s="1"/>
  <c r="O668" i="18"/>
  <c r="S280" i="18"/>
  <c r="U280" i="18" s="1"/>
  <c r="V280" i="18" s="1"/>
  <c r="AC356" i="18"/>
  <c r="AE356" i="18" s="1"/>
  <c r="AC358" i="18"/>
  <c r="AE358" i="18" s="1"/>
  <c r="O559" i="18"/>
  <c r="O678" i="18"/>
  <c r="O572" i="18"/>
  <c r="AD12" i="18"/>
  <c r="AC83" i="18"/>
  <c r="AC215" i="18"/>
  <c r="S13" i="18"/>
  <c r="U13" i="18" s="1"/>
  <c r="AC92" i="18"/>
  <c r="AE92" i="18" s="1"/>
  <c r="AC95" i="18"/>
  <c r="AE95" i="18" s="1"/>
  <c r="T119" i="18"/>
  <c r="U119" i="18" s="1"/>
  <c r="U559" i="18" s="1"/>
  <c r="T168" i="18"/>
  <c r="U168" i="18" s="1"/>
  <c r="V168" i="18" s="1"/>
  <c r="S191" i="18"/>
  <c r="AD252" i="18"/>
  <c r="S288" i="18"/>
  <c r="U288" i="18" s="1"/>
  <c r="U445" i="18" s="1"/>
  <c r="V445" i="18" s="1"/>
  <c r="AC35" i="18"/>
  <c r="S91" i="18"/>
  <c r="U91" i="18" s="1"/>
  <c r="U562" i="18"/>
  <c r="AD211" i="18"/>
  <c r="S226" i="18"/>
  <c r="AC315" i="18"/>
  <c r="AC13" i="18"/>
  <c r="AC120" i="18"/>
  <c r="AE120" i="18" s="1"/>
  <c r="AC263" i="18"/>
  <c r="AE263" i="18" s="1"/>
  <c r="S381" i="18"/>
  <c r="U381" i="18" s="1"/>
  <c r="AC10" i="18"/>
  <c r="S30" i="18"/>
  <c r="U30" i="18" s="1"/>
  <c r="U697" i="18" s="1"/>
  <c r="V697" i="18" s="1"/>
  <c r="S84" i="18"/>
  <c r="U84" i="18" s="1"/>
  <c r="AC89" i="18"/>
  <c r="V129" i="18"/>
  <c r="Y202" i="18"/>
  <c r="AC204" i="18"/>
  <c r="AD30" i="18"/>
  <c r="AE30" i="18" s="1"/>
  <c r="AC84" i="18"/>
  <c r="AE84" i="18" s="1"/>
  <c r="AC99" i="18"/>
  <c r="AC129" i="18"/>
  <c r="AE129" i="18" s="1"/>
  <c r="S188" i="18"/>
  <c r="U188" i="18" s="1"/>
  <c r="Z202" i="18"/>
  <c r="AC196" i="18"/>
  <c r="AE196" i="18" s="1"/>
  <c r="AC201" i="18"/>
  <c r="AE201" i="18" s="1"/>
  <c r="AC299" i="18"/>
  <c r="AE299" i="18" s="1"/>
  <c r="AC321" i="18"/>
  <c r="AC27" i="18"/>
  <c r="AE27" i="18" s="1"/>
  <c r="AC60" i="18"/>
  <c r="AC212" i="18"/>
  <c r="AE212" i="18" s="1"/>
  <c r="AC216" i="18"/>
  <c r="S221" i="18"/>
  <c r="AC230" i="18"/>
  <c r="AC231" i="18"/>
  <c r="AC369" i="18"/>
  <c r="U431" i="18"/>
  <c r="V258" i="18"/>
  <c r="AD67" i="18"/>
  <c r="Y46" i="18"/>
  <c r="AC22" i="18"/>
  <c r="S74" i="18"/>
  <c r="U74" i="18" s="1"/>
  <c r="U528" i="18" s="1"/>
  <c r="V528" i="18" s="1"/>
  <c r="AC100" i="18"/>
  <c r="AE100" i="18" s="1"/>
  <c r="S110" i="18"/>
  <c r="U110" i="18" s="1"/>
  <c r="R731" i="18"/>
  <c r="S157" i="18"/>
  <c r="U157" i="18" s="1"/>
  <c r="U390" i="18" s="1"/>
  <c r="AD177" i="18"/>
  <c r="AE177" i="18" s="1"/>
  <c r="AC180" i="18"/>
  <c r="AE180" i="18" s="1"/>
  <c r="AC183" i="18"/>
  <c r="AC189" i="18"/>
  <c r="AE189" i="18" s="1"/>
  <c r="AC209" i="18"/>
  <c r="AC219" i="18"/>
  <c r="R455" i="18"/>
  <c r="R664" i="18"/>
  <c r="T249" i="18"/>
  <c r="U249" i="18" s="1"/>
  <c r="U683" i="18" s="1"/>
  <c r="AC262" i="18"/>
  <c r="AE262" i="18" s="1"/>
  <c r="AC281" i="18"/>
  <c r="S313" i="18"/>
  <c r="U313" i="18" s="1"/>
  <c r="U486" i="18" s="1"/>
  <c r="V486" i="18" s="1"/>
  <c r="S341" i="18"/>
  <c r="U341" i="18" s="1"/>
  <c r="U597" i="18" s="1"/>
  <c r="V597" i="18" s="1"/>
  <c r="AE13" i="18"/>
  <c r="V40" i="18"/>
  <c r="AC55" i="18"/>
  <c r="AE55" i="18" s="1"/>
  <c r="AC76" i="18"/>
  <c r="AE76" i="18" s="1"/>
  <c r="S34" i="18"/>
  <c r="U34" i="18" s="1"/>
  <c r="V34" i="18" s="1"/>
  <c r="AC82" i="18"/>
  <c r="AE82" i="18" s="1"/>
  <c r="AC94" i="18"/>
  <c r="AE94" i="18" s="1"/>
  <c r="AC110" i="18"/>
  <c r="Y135" i="18"/>
  <c r="AA147" i="18"/>
  <c r="AD137" i="18"/>
  <c r="S166" i="18"/>
  <c r="U166" i="18" s="1"/>
  <c r="U406" i="18" s="1"/>
  <c r="O462" i="18"/>
  <c r="S205" i="18"/>
  <c r="U205" i="18" s="1"/>
  <c r="U450" i="18" s="1"/>
  <c r="T221" i="18"/>
  <c r="U221" i="18" s="1"/>
  <c r="V221" i="18" s="1"/>
  <c r="V231" i="18"/>
  <c r="O427" i="18"/>
  <c r="S267" i="18"/>
  <c r="U267" i="18" s="1"/>
  <c r="U444" i="18" s="1"/>
  <c r="V444" i="18" s="1"/>
  <c r="AC283" i="18"/>
  <c r="AC307" i="18"/>
  <c r="AE307" i="18" s="1"/>
  <c r="V313" i="18"/>
  <c r="AC316" i="18"/>
  <c r="S324" i="18"/>
  <c r="U324" i="18" s="1"/>
  <c r="U473" i="18" s="1"/>
  <c r="Z331" i="18"/>
  <c r="O570" i="18"/>
  <c r="AC357" i="18"/>
  <c r="AE357" i="18" s="1"/>
  <c r="O584" i="18"/>
  <c r="AB46" i="18"/>
  <c r="AE110" i="18"/>
  <c r="AD143" i="18"/>
  <c r="AD165" i="18"/>
  <c r="AE192" i="18"/>
  <c r="AE361" i="18"/>
  <c r="AA46" i="18"/>
  <c r="AC49" i="18"/>
  <c r="AE49" i="18" s="1"/>
  <c r="V79" i="18"/>
  <c r="AC87" i="18"/>
  <c r="AE87" i="18" s="1"/>
  <c r="AB147" i="18"/>
  <c r="AC178" i="18"/>
  <c r="AC186" i="18"/>
  <c r="AE186" i="18" s="1"/>
  <c r="X202" i="18"/>
  <c r="AC221" i="18"/>
  <c r="AE221" i="18" s="1"/>
  <c r="T244" i="18"/>
  <c r="U244" i="18" s="1"/>
  <c r="T259" i="18"/>
  <c r="U259" i="18" s="1"/>
  <c r="U427" i="18" s="1"/>
  <c r="S271" i="18"/>
  <c r="U271" i="18" s="1"/>
  <c r="V271" i="18" s="1"/>
  <c r="AD287" i="18"/>
  <c r="AC292" i="18"/>
  <c r="AE292" i="18" s="1"/>
  <c r="AC313" i="18"/>
  <c r="AC330" i="18"/>
  <c r="O580" i="18"/>
  <c r="AC333" i="18"/>
  <c r="AE333" i="18" s="1"/>
  <c r="S346" i="18"/>
  <c r="U346" i="18" s="1"/>
  <c r="S349" i="18"/>
  <c r="U349" i="18" s="1"/>
  <c r="AD360" i="18"/>
  <c r="R584" i="18"/>
  <c r="S380" i="18"/>
  <c r="AC12" i="18"/>
  <c r="S47" i="18"/>
  <c r="AC93" i="18"/>
  <c r="AE93" i="18" s="1"/>
  <c r="AD136" i="18"/>
  <c r="AC144" i="18"/>
  <c r="AD199" i="18"/>
  <c r="AC226" i="18"/>
  <c r="AE226" i="18" s="1"/>
  <c r="AD233" i="18"/>
  <c r="AC289" i="18"/>
  <c r="AB325" i="18"/>
  <c r="AC318" i="18"/>
  <c r="AE318" i="18" s="1"/>
  <c r="AC359" i="18"/>
  <c r="AE359" i="18" s="1"/>
  <c r="V361" i="18"/>
  <c r="AC362" i="18"/>
  <c r="AE362" i="18" s="1"/>
  <c r="AC365" i="18"/>
  <c r="AD369" i="18"/>
  <c r="AD375" i="18"/>
  <c r="V228" i="18"/>
  <c r="O421" i="18"/>
  <c r="R574" i="18"/>
  <c r="AC96" i="18"/>
  <c r="AD209" i="18"/>
  <c r="S143" i="18"/>
  <c r="U143" i="18" s="1"/>
  <c r="U552" i="18" s="1"/>
  <c r="S170" i="18"/>
  <c r="U170" i="18" s="1"/>
  <c r="U394" i="18" s="1"/>
  <c r="V394" i="18" s="1"/>
  <c r="AC14" i="18"/>
  <c r="AC18" i="18"/>
  <c r="AE18" i="18" s="1"/>
  <c r="S38" i="18"/>
  <c r="U38" i="18" s="1"/>
  <c r="U511" i="18" s="1"/>
  <c r="V511" i="18" s="1"/>
  <c r="S80" i="18"/>
  <c r="U80" i="18" s="1"/>
  <c r="S121" i="18"/>
  <c r="U121" i="18" s="1"/>
  <c r="S133" i="18"/>
  <c r="U133" i="18" s="1"/>
  <c r="V133" i="18" s="1"/>
  <c r="S137" i="18"/>
  <c r="U137" i="18" s="1"/>
  <c r="U531" i="18" s="1"/>
  <c r="V531" i="18" s="1"/>
  <c r="AC143" i="18"/>
  <c r="AC165" i="18"/>
  <c r="S167" i="18"/>
  <c r="U167" i="18" s="1"/>
  <c r="U632" i="18" s="1"/>
  <c r="V632" i="18" s="1"/>
  <c r="AC181" i="18"/>
  <c r="AE181" i="18" s="1"/>
  <c r="S184" i="18"/>
  <c r="U184" i="18" s="1"/>
  <c r="U414" i="18" s="1"/>
  <c r="V414" i="18" s="1"/>
  <c r="AC188" i="18"/>
  <c r="AE188" i="18" s="1"/>
  <c r="S194" i="18"/>
  <c r="U194" i="18" s="1"/>
  <c r="U469" i="18" s="1"/>
  <c r="AD198" i="18"/>
  <c r="AC200" i="18"/>
  <c r="AE200" i="18" s="1"/>
  <c r="S216" i="18"/>
  <c r="AC220" i="18"/>
  <c r="S234" i="18"/>
  <c r="S261" i="18"/>
  <c r="U261" i="18" s="1"/>
  <c r="U420" i="18" s="1"/>
  <c r="V420" i="18" s="1"/>
  <c r="O437" i="18"/>
  <c r="AC288" i="18"/>
  <c r="AE288" i="18" s="1"/>
  <c r="AC291" i="18"/>
  <c r="AE291" i="18" s="1"/>
  <c r="S300" i="18"/>
  <c r="U300" i="18" s="1"/>
  <c r="AA331" i="18"/>
  <c r="AC329" i="18"/>
  <c r="AE329" i="18" s="1"/>
  <c r="X378" i="18"/>
  <c r="S345" i="18"/>
  <c r="U345" i="18" s="1"/>
  <c r="S348" i="18"/>
  <c r="U348" i="18" s="1"/>
  <c r="S351" i="18"/>
  <c r="U351" i="18" s="1"/>
  <c r="V351" i="18" s="1"/>
  <c r="AC367" i="18"/>
  <c r="AC373" i="18"/>
  <c r="Z105" i="18"/>
  <c r="O543" i="18"/>
  <c r="O494" i="18"/>
  <c r="AC114" i="18"/>
  <c r="AC121" i="18"/>
  <c r="Z147" i="18"/>
  <c r="AC140" i="18"/>
  <c r="AC151" i="18"/>
  <c r="AE151" i="18" s="1"/>
  <c r="O464" i="18"/>
  <c r="S193" i="18"/>
  <c r="U193" i="18" s="1"/>
  <c r="V193" i="18" s="1"/>
  <c r="T216" i="18"/>
  <c r="T234" i="18"/>
  <c r="O436" i="18"/>
  <c r="AC280" i="18"/>
  <c r="AE280" i="18" s="1"/>
  <c r="AD313" i="18"/>
  <c r="AC317" i="18"/>
  <c r="AE317" i="18" s="1"/>
  <c r="AB331" i="18"/>
  <c r="AC343" i="18"/>
  <c r="AE343" i="18" s="1"/>
  <c r="AC364" i="18"/>
  <c r="AE364" i="18" s="1"/>
  <c r="AA105" i="18"/>
  <c r="O147" i="18"/>
  <c r="AC138" i="18"/>
  <c r="AC194" i="18"/>
  <c r="AC210" i="18"/>
  <c r="AE210" i="18" s="1"/>
  <c r="AE231" i="18"/>
  <c r="AA294" i="18"/>
  <c r="AC273" i="18"/>
  <c r="AE273" i="18" s="1"/>
  <c r="AC86" i="18"/>
  <c r="AE86" i="18" s="1"/>
  <c r="AC98" i="18"/>
  <c r="AE98" i="18" s="1"/>
  <c r="AC71" i="18"/>
  <c r="AE71" i="18" s="1"/>
  <c r="S88" i="18"/>
  <c r="U88" i="18" s="1"/>
  <c r="V88" i="18" s="1"/>
  <c r="AC234" i="18"/>
  <c r="AE234" i="18" s="1"/>
  <c r="AC287" i="18"/>
  <c r="AC290" i="18"/>
  <c r="S375" i="18"/>
  <c r="U375" i="18" s="1"/>
  <c r="U588" i="18" s="1"/>
  <c r="S382" i="18"/>
  <c r="U382" i="18" s="1"/>
  <c r="U606" i="18" s="1"/>
  <c r="V606" i="18" s="1"/>
  <c r="AC11" i="18"/>
  <c r="AE11" i="18" s="1"/>
  <c r="AC24" i="18"/>
  <c r="T31" i="18"/>
  <c r="U31" i="18" s="1"/>
  <c r="O556" i="18"/>
  <c r="S156" i="18"/>
  <c r="U156" i="18" s="1"/>
  <c r="S177" i="18"/>
  <c r="U177" i="18" s="1"/>
  <c r="AC187" i="18"/>
  <c r="S199" i="18"/>
  <c r="U199" i="18" s="1"/>
  <c r="U470" i="18" s="1"/>
  <c r="V470" i="18" s="1"/>
  <c r="AC203" i="18"/>
  <c r="AE203" i="18" s="1"/>
  <c r="S219" i="18"/>
  <c r="T224" i="18"/>
  <c r="R502" i="18"/>
  <c r="AC91" i="18"/>
  <c r="AE91" i="18" s="1"/>
  <c r="AC101" i="18"/>
  <c r="AE101" i="18" s="1"/>
  <c r="V112" i="18"/>
  <c r="X147" i="18"/>
  <c r="AC142" i="18"/>
  <c r="S164" i="18"/>
  <c r="U164" i="18" s="1"/>
  <c r="U403" i="18" s="1"/>
  <c r="V403" i="18" s="1"/>
  <c r="S183" i="18"/>
  <c r="U183" i="18" s="1"/>
  <c r="V183" i="18" s="1"/>
  <c r="V192" i="18"/>
  <c r="AC199" i="18"/>
  <c r="AD204" i="18"/>
  <c r="T219" i="18"/>
  <c r="U219" i="18" s="1"/>
  <c r="AC222" i="18"/>
  <c r="R456" i="18"/>
  <c r="AC238" i="18"/>
  <c r="T248" i="18"/>
  <c r="U248" i="18" s="1"/>
  <c r="U458" i="18" s="1"/>
  <c r="V458" i="18" s="1"/>
  <c r="T269" i="18"/>
  <c r="U269" i="18" s="1"/>
  <c r="U440" i="18" s="1"/>
  <c r="V440" i="18" s="1"/>
  <c r="AC293" i="18"/>
  <c r="S301" i="18"/>
  <c r="U301" i="18" s="1"/>
  <c r="U479" i="18" s="1"/>
  <c r="V479" i="18" s="1"/>
  <c r="AC319" i="18"/>
  <c r="AD323" i="18"/>
  <c r="AE323" i="18" s="1"/>
  <c r="AC335" i="18"/>
  <c r="AE335" i="18" s="1"/>
  <c r="V340" i="18"/>
  <c r="S347" i="18"/>
  <c r="U347" i="18" s="1"/>
  <c r="U582" i="18" s="1"/>
  <c r="V582" i="18" s="1"/>
  <c r="S353" i="18"/>
  <c r="U353" i="18" s="1"/>
  <c r="AC360" i="18"/>
  <c r="S366" i="18"/>
  <c r="U366" i="18" s="1"/>
  <c r="U567" i="18" s="1"/>
  <c r="V567" i="18" s="1"/>
  <c r="AC375" i="18"/>
  <c r="AC377" i="18"/>
  <c r="S379" i="18"/>
  <c r="U379" i="18" s="1"/>
  <c r="S186" i="18"/>
  <c r="U186" i="18" s="1"/>
  <c r="V186" i="18" s="1"/>
  <c r="AA190" i="18"/>
  <c r="Q254" i="18"/>
  <c r="Y190" i="18"/>
  <c r="Y254" i="18" s="1"/>
  <c r="AD183" i="18"/>
  <c r="AE183" i="18" s="1"/>
  <c r="AC184" i="18"/>
  <c r="R413" i="18"/>
  <c r="S181" i="18"/>
  <c r="U181" i="18" s="1"/>
  <c r="U401" i="18" s="1"/>
  <c r="V401" i="18" s="1"/>
  <c r="S354" i="18"/>
  <c r="U354" i="18" s="1"/>
  <c r="O399" i="18"/>
  <c r="U399" i="18"/>
  <c r="J254" i="18"/>
  <c r="V333" i="18"/>
  <c r="V653" i="18"/>
  <c r="O503" i="18"/>
  <c r="S78" i="18"/>
  <c r="U78" i="18" s="1"/>
  <c r="V78" i="18" s="1"/>
  <c r="S306" i="18"/>
  <c r="U306" i="18" s="1"/>
  <c r="V306" i="18" s="1"/>
  <c r="S299" i="18"/>
  <c r="U299" i="18" s="1"/>
  <c r="V299" i="18" s="1"/>
  <c r="AD158" i="18"/>
  <c r="AE158" i="18" s="1"/>
  <c r="S158" i="18"/>
  <c r="U158" i="18" s="1"/>
  <c r="U617" i="18" s="1"/>
  <c r="V617" i="18" s="1"/>
  <c r="AE134" i="18"/>
  <c r="S134" i="18"/>
  <c r="U134" i="18" s="1"/>
  <c r="V134" i="18" s="1"/>
  <c r="Q148" i="18"/>
  <c r="AB135" i="18"/>
  <c r="AC124" i="18"/>
  <c r="AE124" i="18" s="1"/>
  <c r="S67" i="18"/>
  <c r="U67" i="18" s="1"/>
  <c r="U716" i="18" s="1"/>
  <c r="V716" i="18" s="1"/>
  <c r="S45" i="18"/>
  <c r="U45" i="18" s="1"/>
  <c r="V45" i="18" s="1"/>
  <c r="R703" i="18"/>
  <c r="V747" i="18"/>
  <c r="M752" i="18"/>
  <c r="AD42" i="18"/>
  <c r="AE42" i="18" s="1"/>
  <c r="V673" i="18"/>
  <c r="V707" i="18"/>
  <c r="V712" i="18"/>
  <c r="V718" i="18"/>
  <c r="V468" i="18"/>
  <c r="V422" i="18"/>
  <c r="V546" i="18"/>
  <c r="V566" i="18"/>
  <c r="V578" i="18"/>
  <c r="V629" i="18"/>
  <c r="V637" i="18"/>
  <c r="V721" i="18"/>
  <c r="S33" i="18"/>
  <c r="U33" i="18" s="1"/>
  <c r="V33" i="18" s="1"/>
  <c r="V524" i="18"/>
  <c r="V441" i="18"/>
  <c r="V388" i="18"/>
  <c r="R46" i="18"/>
  <c r="V730" i="18"/>
  <c r="V545" i="18"/>
  <c r="V671" i="18"/>
  <c r="V724" i="18"/>
  <c r="V744" i="18"/>
  <c r="V750" i="18"/>
  <c r="P148" i="18"/>
  <c r="V517" i="18"/>
  <c r="V642" i="18"/>
  <c r="V670" i="18"/>
  <c r="V723" i="18"/>
  <c r="V739" i="18"/>
  <c r="V743" i="18"/>
  <c r="V410" i="18"/>
  <c r="V547" i="18"/>
  <c r="V560" i="18"/>
  <c r="V641" i="18"/>
  <c r="V708" i="18"/>
  <c r="V717" i="18"/>
  <c r="V719" i="18"/>
  <c r="V624" i="18"/>
  <c r="V544" i="18"/>
  <c r="V558" i="18"/>
  <c r="V639" i="18"/>
  <c r="V429" i="18"/>
  <c r="V516" i="18"/>
  <c r="V679" i="18"/>
  <c r="V684" i="18"/>
  <c r="V690" i="18"/>
  <c r="V549" i="18"/>
  <c r="V638" i="18"/>
  <c r="V710" i="18"/>
  <c r="V715" i="18"/>
  <c r="V622" i="18"/>
  <c r="V548" i="18"/>
  <c r="V561" i="18"/>
  <c r="V643" i="18"/>
  <c r="V740" i="18"/>
  <c r="V425" i="18"/>
  <c r="V432" i="18"/>
  <c r="V447" i="18"/>
  <c r="V616" i="18"/>
  <c r="V621" i="18"/>
  <c r="V659" i="18"/>
  <c r="V681" i="18"/>
  <c r="V661" i="18"/>
  <c r="V680" i="18"/>
  <c r="V682" i="18"/>
  <c r="V507" i="18"/>
  <c r="V634" i="18"/>
  <c r="V636" i="18"/>
  <c r="V648" i="18"/>
  <c r="V603" i="18"/>
  <c r="Z46" i="18"/>
  <c r="V423" i="18"/>
  <c r="V626" i="18"/>
  <c r="V647" i="18"/>
  <c r="V685" i="18"/>
  <c r="V714" i="18"/>
  <c r="V729" i="18"/>
  <c r="V733" i="18"/>
  <c r="V746" i="18"/>
  <c r="L148" i="18"/>
  <c r="V463" i="18"/>
  <c r="V523" i="18"/>
  <c r="V615" i="18"/>
  <c r="V620" i="18"/>
  <c r="V748" i="18"/>
  <c r="V728" i="18"/>
  <c r="V428" i="18"/>
  <c r="V535" i="18"/>
  <c r="V614" i="18"/>
  <c r="V619" i="18"/>
  <c r="V631" i="18"/>
  <c r="V652" i="18"/>
  <c r="V751" i="18"/>
  <c r="V618" i="18"/>
  <c r="V630" i="18"/>
  <c r="V635" i="18"/>
  <c r="V675" i="18"/>
  <c r="V745" i="18"/>
  <c r="V395" i="18"/>
  <c r="V515" i="18"/>
  <c r="V658" i="18"/>
  <c r="V640" i="18"/>
  <c r="V674" i="18"/>
  <c r="V693" i="18"/>
  <c r="V711" i="18"/>
  <c r="V722" i="18"/>
  <c r="V736" i="18"/>
  <c r="V749" i="18"/>
  <c r="V471" i="18"/>
  <c r="V628" i="18"/>
  <c r="V689" i="18"/>
  <c r="V694" i="18"/>
  <c r="V706" i="18"/>
  <c r="V389" i="18"/>
  <c r="V424" i="18"/>
  <c r="V623" i="18"/>
  <c r="V627" i="18"/>
  <c r="V734" i="18"/>
  <c r="S36" i="17"/>
  <c r="U36" i="17" s="1"/>
  <c r="U527" i="18"/>
  <c r="V527" i="18" s="1"/>
  <c r="V72" i="18"/>
  <c r="AE136" i="18"/>
  <c r="U506" i="18"/>
  <c r="V19" i="18"/>
  <c r="V67" i="18"/>
  <c r="V32" i="18"/>
  <c r="U532" i="18"/>
  <c r="V532" i="18" s="1"/>
  <c r="V84" i="18"/>
  <c r="U536" i="18"/>
  <c r="V75" i="18"/>
  <c r="U537" i="18"/>
  <c r="V537" i="18" s="1"/>
  <c r="V80" i="18"/>
  <c r="U541" i="18"/>
  <c r="V138" i="18"/>
  <c r="U701" i="18"/>
  <c r="V701" i="18" s="1"/>
  <c r="V42" i="18"/>
  <c r="U47" i="18"/>
  <c r="V47" i="18" s="1"/>
  <c r="U534" i="18"/>
  <c r="V68" i="18"/>
  <c r="AE10" i="18"/>
  <c r="O502" i="18"/>
  <c r="R518" i="18"/>
  <c r="R105" i="18"/>
  <c r="O498" i="18"/>
  <c r="S92" i="18"/>
  <c r="U92" i="18" s="1"/>
  <c r="S14" i="18"/>
  <c r="U14" i="18" s="1"/>
  <c r="U505" i="18" s="1"/>
  <c r="V505" i="18" s="1"/>
  <c r="R506" i="18"/>
  <c r="S22" i="18"/>
  <c r="U22" i="18" s="1"/>
  <c r="U692" i="18" s="1"/>
  <c r="V692" i="18" s="1"/>
  <c r="T23" i="18"/>
  <c r="U23" i="18" s="1"/>
  <c r="U513" i="18" s="1"/>
  <c r="V513" i="18" s="1"/>
  <c r="S27" i="18"/>
  <c r="U27" i="18" s="1"/>
  <c r="V27" i="18" s="1"/>
  <c r="S28" i="18"/>
  <c r="U28" i="18" s="1"/>
  <c r="U509" i="18" s="1"/>
  <c r="V509" i="18" s="1"/>
  <c r="S41" i="18"/>
  <c r="U41" i="18" s="1"/>
  <c r="U700" i="18" s="1"/>
  <c r="V700" i="18" s="1"/>
  <c r="T43" i="18"/>
  <c r="U43" i="18" s="1"/>
  <c r="V43" i="18" s="1"/>
  <c r="S48" i="18"/>
  <c r="U48" i="18" s="1"/>
  <c r="U705" i="18" s="1"/>
  <c r="V705" i="18" s="1"/>
  <c r="V52" i="18"/>
  <c r="S55" i="18"/>
  <c r="U55" i="18" s="1"/>
  <c r="V55" i="18" s="1"/>
  <c r="AD66" i="18"/>
  <c r="V74" i="18"/>
  <c r="O538" i="18"/>
  <c r="S83" i="18"/>
  <c r="U83" i="18" s="1"/>
  <c r="U540" i="18" s="1"/>
  <c r="R498" i="18"/>
  <c r="O500" i="18"/>
  <c r="S99" i="18"/>
  <c r="U99" i="18" s="1"/>
  <c r="S101" i="18"/>
  <c r="U101" i="18" s="1"/>
  <c r="V101" i="18" s="1"/>
  <c r="V108" i="18"/>
  <c r="S124" i="18"/>
  <c r="U124" i="18" s="1"/>
  <c r="V124" i="18" s="1"/>
  <c r="AC125" i="18"/>
  <c r="V137" i="18"/>
  <c r="O551" i="18"/>
  <c r="S141" i="18"/>
  <c r="U141" i="18" s="1"/>
  <c r="AC169" i="18"/>
  <c r="V176" i="18"/>
  <c r="O411" i="18"/>
  <c r="S179" i="18"/>
  <c r="U179" i="18" s="1"/>
  <c r="R460" i="18"/>
  <c r="AD191" i="18"/>
  <c r="R202" i="18"/>
  <c r="AA202" i="18"/>
  <c r="O664" i="18"/>
  <c r="S236" i="18"/>
  <c r="T236" i="18"/>
  <c r="U191" i="18"/>
  <c r="V191" i="18" s="1"/>
  <c r="S10" i="18"/>
  <c r="S12" i="18"/>
  <c r="U12" i="18" s="1"/>
  <c r="AD35" i="18"/>
  <c r="AE35" i="18" s="1"/>
  <c r="AC62" i="18"/>
  <c r="AE62" i="18" s="1"/>
  <c r="AC74" i="18"/>
  <c r="AE74" i="18" s="1"/>
  <c r="AD89" i="18"/>
  <c r="AE89" i="18" s="1"/>
  <c r="V91" i="18"/>
  <c r="AA135" i="18"/>
  <c r="AC137" i="18"/>
  <c r="AE137" i="18" s="1"/>
  <c r="AC145" i="18"/>
  <c r="AE145" i="18" s="1"/>
  <c r="Y147" i="18"/>
  <c r="O386" i="18"/>
  <c r="O190" i="18"/>
  <c r="S149" i="18"/>
  <c r="V393" i="18"/>
  <c r="X190" i="18"/>
  <c r="X254" i="18" s="1"/>
  <c r="AC156" i="18"/>
  <c r="AE156" i="18" s="1"/>
  <c r="AD20" i="18"/>
  <c r="AE20" i="18" s="1"/>
  <c r="V22" i="18"/>
  <c r="S25" i="18"/>
  <c r="U25" i="18" s="1"/>
  <c r="V28" i="18"/>
  <c r="O704" i="18"/>
  <c r="T50" i="18"/>
  <c r="O526" i="18"/>
  <c r="T64" i="18"/>
  <c r="U64" i="18" s="1"/>
  <c r="AC72" i="18"/>
  <c r="AE72" i="18" s="1"/>
  <c r="O496" i="18"/>
  <c r="AC102" i="18"/>
  <c r="AE102" i="18" s="1"/>
  <c r="O727" i="18"/>
  <c r="V727" i="18" s="1"/>
  <c r="V111" i="18"/>
  <c r="O738" i="18"/>
  <c r="T127" i="18"/>
  <c r="U127" i="18" s="1"/>
  <c r="U738" i="18" s="1"/>
  <c r="AC141" i="18"/>
  <c r="AE141" i="18" s="1"/>
  <c r="J148" i="18"/>
  <c r="AC160" i="18"/>
  <c r="AE160" i="18" s="1"/>
  <c r="V172" i="18"/>
  <c r="AC205" i="18"/>
  <c r="AE205" i="18" s="1"/>
  <c r="S208" i="18"/>
  <c r="U208" i="18" s="1"/>
  <c r="U449" i="18" s="1"/>
  <c r="AD41" i="18"/>
  <c r="AE41" i="18" s="1"/>
  <c r="X46" i="18"/>
  <c r="X105" i="18"/>
  <c r="R496" i="18"/>
  <c r="AD90" i="18"/>
  <c r="AE90" i="18" s="1"/>
  <c r="R497" i="18"/>
  <c r="S98" i="18"/>
  <c r="U98" i="18" s="1"/>
  <c r="U497" i="18" s="1"/>
  <c r="AC113" i="18"/>
  <c r="AE113" i="18" s="1"/>
  <c r="O732" i="18"/>
  <c r="R742" i="18"/>
  <c r="X135" i="18"/>
  <c r="O550" i="18"/>
  <c r="R553" i="18"/>
  <c r="S144" i="18"/>
  <c r="U144" i="18" s="1"/>
  <c r="U553" i="18" s="1"/>
  <c r="AD144" i="18"/>
  <c r="AE144" i="18" s="1"/>
  <c r="K148" i="18"/>
  <c r="R449" i="18"/>
  <c r="AD208" i="18"/>
  <c r="S24" i="18"/>
  <c r="U24" i="18" s="1"/>
  <c r="U512" i="18" s="1"/>
  <c r="V512" i="18" s="1"/>
  <c r="S35" i="18"/>
  <c r="U35" i="18" s="1"/>
  <c r="U695" i="18" s="1"/>
  <c r="V695" i="18" s="1"/>
  <c r="T36" i="18"/>
  <c r="U36" i="18" s="1"/>
  <c r="T39" i="18"/>
  <c r="U39" i="18" s="1"/>
  <c r="S44" i="18"/>
  <c r="U44" i="18" s="1"/>
  <c r="V44" i="18" s="1"/>
  <c r="Y105" i="18"/>
  <c r="T53" i="18"/>
  <c r="U53" i="18" s="1"/>
  <c r="V53" i="18" s="1"/>
  <c r="R713" i="18"/>
  <c r="AC78" i="18"/>
  <c r="AE78" i="18" s="1"/>
  <c r="S89" i="18"/>
  <c r="U89" i="18" s="1"/>
  <c r="V89" i="18" s="1"/>
  <c r="S90" i="18"/>
  <c r="U90" i="18" s="1"/>
  <c r="U496" i="18" s="1"/>
  <c r="V97" i="18"/>
  <c r="T118" i="18"/>
  <c r="U118" i="18" s="1"/>
  <c r="U732" i="18" s="1"/>
  <c r="T132" i="18"/>
  <c r="U132" i="18" s="1"/>
  <c r="R550" i="18"/>
  <c r="AD140" i="18"/>
  <c r="AE140" i="18" s="1"/>
  <c r="O552" i="18"/>
  <c r="AE157" i="18"/>
  <c r="R633" i="18"/>
  <c r="S187" i="18"/>
  <c r="U187" i="18" s="1"/>
  <c r="U633" i="18" s="1"/>
  <c r="AD187" i="18"/>
  <c r="V211" i="18"/>
  <c r="S21" i="18"/>
  <c r="U21" i="18" s="1"/>
  <c r="U691" i="18" s="1"/>
  <c r="V691" i="18" s="1"/>
  <c r="O521" i="18"/>
  <c r="T57" i="18"/>
  <c r="U57" i="18" s="1"/>
  <c r="U713" i="18" s="1"/>
  <c r="V59" i="18"/>
  <c r="S65" i="18"/>
  <c r="U65" i="18" s="1"/>
  <c r="V65" i="18" s="1"/>
  <c r="S66" i="18"/>
  <c r="U66" i="18" s="1"/>
  <c r="V66" i="18" s="1"/>
  <c r="AC67" i="18"/>
  <c r="AE67" i="18" s="1"/>
  <c r="R495" i="18"/>
  <c r="S104" i="18"/>
  <c r="U104" i="18" s="1"/>
  <c r="V104" i="18" s="1"/>
  <c r="R135" i="18"/>
  <c r="V110" i="18"/>
  <c r="U556" i="18"/>
  <c r="O565" i="18"/>
  <c r="S126" i="18"/>
  <c r="U126" i="18" s="1"/>
  <c r="U565" i="18" s="1"/>
  <c r="Z135" i="18"/>
  <c r="S140" i="18"/>
  <c r="U140" i="18" s="1"/>
  <c r="U550" i="18" s="1"/>
  <c r="M148" i="18"/>
  <c r="Z190" i="18"/>
  <c r="Z254" i="18" s="1"/>
  <c r="O407" i="18"/>
  <c r="T161" i="18"/>
  <c r="U161" i="18" s="1"/>
  <c r="O563" i="18"/>
  <c r="T130" i="18"/>
  <c r="U130" i="18" s="1"/>
  <c r="U563" i="18" s="1"/>
  <c r="N148" i="18"/>
  <c r="R396" i="18"/>
  <c r="S178" i="18"/>
  <c r="U178" i="18" s="1"/>
  <c r="U396" i="18" s="1"/>
  <c r="AD178" i="18"/>
  <c r="V36" i="18"/>
  <c r="U495" i="18"/>
  <c r="V87" i="18"/>
  <c r="O554" i="18"/>
  <c r="O135" i="18"/>
  <c r="O508" i="18"/>
  <c r="T29" i="18"/>
  <c r="U29" i="18" s="1"/>
  <c r="U696" i="18" s="1"/>
  <c r="V696" i="18" s="1"/>
  <c r="O46" i="18"/>
  <c r="AB105" i="18"/>
  <c r="AB148" i="18" s="1"/>
  <c r="S49" i="18"/>
  <c r="U49" i="18" s="1"/>
  <c r="U520" i="18" s="1"/>
  <c r="V520" i="18" s="1"/>
  <c r="O519" i="18"/>
  <c r="AC66" i="18"/>
  <c r="V69" i="18"/>
  <c r="V86" i="18"/>
  <c r="AC88" i="18"/>
  <c r="AE88" i="18" s="1"/>
  <c r="O499" i="18"/>
  <c r="S96" i="18"/>
  <c r="U96" i="18" s="1"/>
  <c r="U499" i="18" s="1"/>
  <c r="AC97" i="18"/>
  <c r="AE97" i="18" s="1"/>
  <c r="O501" i="18"/>
  <c r="V103" i="18"/>
  <c r="S106" i="18"/>
  <c r="R726" i="18"/>
  <c r="V128" i="18"/>
  <c r="R542" i="18"/>
  <c r="AD139" i="18"/>
  <c r="V155" i="18"/>
  <c r="AD59" i="18"/>
  <c r="AE59" i="18" s="1"/>
  <c r="V20" i="18"/>
  <c r="AD21" i="18"/>
  <c r="AE21" i="18" s="1"/>
  <c r="T26" i="18"/>
  <c r="U26" i="18" s="1"/>
  <c r="U508" i="18" s="1"/>
  <c r="S37" i="18"/>
  <c r="U37" i="18" s="1"/>
  <c r="V37" i="18" s="1"/>
  <c r="AC47" i="18"/>
  <c r="V51" i="18"/>
  <c r="O529" i="18"/>
  <c r="V529" i="18" s="1"/>
  <c r="V63" i="18"/>
  <c r="AC65" i="18"/>
  <c r="AE65" i="18" s="1"/>
  <c r="R720" i="18"/>
  <c r="T70" i="18"/>
  <c r="U70" i="18" s="1"/>
  <c r="U720" i="18" s="1"/>
  <c r="R499" i="18"/>
  <c r="AD96" i="18"/>
  <c r="AE96" i="18" s="1"/>
  <c r="R501" i="18"/>
  <c r="V107" i="18"/>
  <c r="S116" i="18"/>
  <c r="U116" i="18" s="1"/>
  <c r="U726" i="18" s="1"/>
  <c r="O564" i="18"/>
  <c r="S125" i="18"/>
  <c r="U125" i="18" s="1"/>
  <c r="U564" i="18" s="1"/>
  <c r="AC126" i="18"/>
  <c r="AE126" i="18" s="1"/>
  <c r="O530" i="18"/>
  <c r="S136" i="18"/>
  <c r="R541" i="18"/>
  <c r="AD138" i="18"/>
  <c r="AE138" i="18" s="1"/>
  <c r="S139" i="18"/>
  <c r="U139" i="18" s="1"/>
  <c r="U542" i="18" s="1"/>
  <c r="S146" i="18"/>
  <c r="U146" i="18" s="1"/>
  <c r="V146" i="18" s="1"/>
  <c r="AC149" i="18"/>
  <c r="AD22" i="18"/>
  <c r="AE22" i="18" s="1"/>
  <c r="AD47" i="18"/>
  <c r="AD83" i="18"/>
  <c r="AE83" i="18" s="1"/>
  <c r="AC85" i="18"/>
  <c r="AE85" i="18" s="1"/>
  <c r="V102" i="18"/>
  <c r="U737" i="18"/>
  <c r="R735" i="18"/>
  <c r="R564" i="18"/>
  <c r="AD125" i="18"/>
  <c r="R190" i="18"/>
  <c r="T15" i="18"/>
  <c r="R698" i="18"/>
  <c r="V38" i="18"/>
  <c r="O518" i="18"/>
  <c r="O105" i="18"/>
  <c r="V54" i="18"/>
  <c r="T56" i="18"/>
  <c r="U56" i="18" s="1"/>
  <c r="V56" i="18" s="1"/>
  <c r="R709" i="18"/>
  <c r="S58" i="18"/>
  <c r="U58" i="18" s="1"/>
  <c r="U709" i="18" s="1"/>
  <c r="O525" i="18"/>
  <c r="V525" i="18" s="1"/>
  <c r="V62" i="18"/>
  <c r="R538" i="18"/>
  <c r="T77" i="18"/>
  <c r="U77" i="18" s="1"/>
  <c r="V81" i="18"/>
  <c r="V94" i="18"/>
  <c r="AC103" i="18"/>
  <c r="AE103" i="18" s="1"/>
  <c r="V121" i="18"/>
  <c r="T123" i="18"/>
  <c r="U123" i="18" s="1"/>
  <c r="AC139" i="18"/>
  <c r="R543" i="18"/>
  <c r="S142" i="18"/>
  <c r="U142" i="18" s="1"/>
  <c r="U543" i="18" s="1"/>
  <c r="AD142" i="18"/>
  <c r="AE142" i="18" s="1"/>
  <c r="V145" i="18"/>
  <c r="R147" i="18"/>
  <c r="V153" i="18"/>
  <c r="U387" i="18"/>
  <c r="V387" i="18" s="1"/>
  <c r="V156" i="18"/>
  <c r="U159" i="18"/>
  <c r="U400" i="18" s="1"/>
  <c r="AD169" i="18"/>
  <c r="S169" i="18"/>
  <c r="U169" i="18" s="1"/>
  <c r="V169" i="18" s="1"/>
  <c r="S174" i="18"/>
  <c r="U174" i="18" s="1"/>
  <c r="U398" i="18" s="1"/>
  <c r="R500" i="18"/>
  <c r="R555" i="18"/>
  <c r="R741" i="18"/>
  <c r="R469" i="18"/>
  <c r="AD194" i="18"/>
  <c r="AE194" i="18" s="1"/>
  <c r="V195" i="18"/>
  <c r="O649" i="18"/>
  <c r="V207" i="18"/>
  <c r="T227" i="18"/>
  <c r="S227" i="18"/>
  <c r="AC232" i="18"/>
  <c r="AE232" i="18" s="1"/>
  <c r="AE238" i="18"/>
  <c r="AB294" i="18"/>
  <c r="T266" i="18"/>
  <c r="U266" i="18" s="1"/>
  <c r="U439" i="18" s="1"/>
  <c r="O439" i="18"/>
  <c r="S276" i="18"/>
  <c r="U276" i="18" s="1"/>
  <c r="V276" i="18" s="1"/>
  <c r="O536" i="18"/>
  <c r="V85" i="18"/>
  <c r="R494" i="18"/>
  <c r="T109" i="18"/>
  <c r="U109" i="18" s="1"/>
  <c r="S114" i="18"/>
  <c r="U114" i="18" s="1"/>
  <c r="T115" i="18"/>
  <c r="U115" i="18" s="1"/>
  <c r="O562" i="18"/>
  <c r="T131" i="18"/>
  <c r="U131" i="18" s="1"/>
  <c r="O391" i="18"/>
  <c r="S152" i="18"/>
  <c r="U152" i="18" s="1"/>
  <c r="V158" i="18"/>
  <c r="O409" i="18"/>
  <c r="V409" i="18" s="1"/>
  <c r="V163" i="18"/>
  <c r="V175" i="18"/>
  <c r="U464" i="18"/>
  <c r="R649" i="18"/>
  <c r="AD207" i="18"/>
  <c r="AC208" i="18"/>
  <c r="AE208" i="18" s="1"/>
  <c r="T223" i="18"/>
  <c r="U223" i="18" s="1"/>
  <c r="V223" i="18" s="1"/>
  <c r="AD230" i="18"/>
  <c r="AE230" i="18" s="1"/>
  <c r="R666" i="18"/>
  <c r="AD241" i="18"/>
  <c r="O686" i="18"/>
  <c r="S251" i="18"/>
  <c r="U251" i="18" s="1"/>
  <c r="U686" i="18" s="1"/>
  <c r="O392" i="18"/>
  <c r="S150" i="18"/>
  <c r="U150" i="18" s="1"/>
  <c r="U392" i="18" s="1"/>
  <c r="O398" i="18"/>
  <c r="AC175" i="18"/>
  <c r="AE175" i="18" s="1"/>
  <c r="AC195" i="18"/>
  <c r="T214" i="18"/>
  <c r="O455" i="18"/>
  <c r="T226" i="18"/>
  <c r="U226" i="18" s="1"/>
  <c r="O456" i="18"/>
  <c r="S229" i="18"/>
  <c r="U229" i="18" s="1"/>
  <c r="V229" i="18" s="1"/>
  <c r="AC236" i="18"/>
  <c r="AE236" i="18" s="1"/>
  <c r="R436" i="18"/>
  <c r="AD277" i="18"/>
  <c r="S277" i="18"/>
  <c r="U277" i="18" s="1"/>
  <c r="O467" i="18"/>
  <c r="S198" i="18"/>
  <c r="U198" i="18" s="1"/>
  <c r="U467" i="18" s="1"/>
  <c r="T235" i="18"/>
  <c r="U235" i="18" s="1"/>
  <c r="AD235" i="18"/>
  <c r="AC251" i="18"/>
  <c r="AC277" i="18"/>
  <c r="U437" i="18"/>
  <c r="V284" i="18"/>
  <c r="O438" i="18"/>
  <c r="S287" i="18"/>
  <c r="U287" i="18" s="1"/>
  <c r="O577" i="18"/>
  <c r="S358" i="18"/>
  <c r="U358" i="18" s="1"/>
  <c r="U577" i="18" s="1"/>
  <c r="O400" i="18"/>
  <c r="R472" i="18"/>
  <c r="V199" i="18"/>
  <c r="O448" i="18"/>
  <c r="S203" i="18"/>
  <c r="AC207" i="18"/>
  <c r="R452" i="18"/>
  <c r="T222" i="18"/>
  <c r="AD222" i="18"/>
  <c r="AE222" i="18" s="1"/>
  <c r="U595" i="18"/>
  <c r="V343" i="18"/>
  <c r="S222" i="18"/>
  <c r="U222" i="18" s="1"/>
  <c r="V222" i="18" s="1"/>
  <c r="R663" i="18"/>
  <c r="T225" i="18"/>
  <c r="AD225" i="18"/>
  <c r="AC229" i="18"/>
  <c r="O677" i="18"/>
  <c r="T233" i="18"/>
  <c r="S233" i="18"/>
  <c r="K254" i="18"/>
  <c r="R390" i="18"/>
  <c r="AC172" i="18"/>
  <c r="AE172" i="18" s="1"/>
  <c r="S189" i="18"/>
  <c r="U189" i="18" s="1"/>
  <c r="V189" i="18" s="1"/>
  <c r="S197" i="18"/>
  <c r="U197" i="18" s="1"/>
  <c r="U465" i="18" s="1"/>
  <c r="V465" i="18" s="1"/>
  <c r="AC198" i="18"/>
  <c r="V205" i="18"/>
  <c r="V206" i="18"/>
  <c r="T217" i="18"/>
  <c r="U217" i="18" s="1"/>
  <c r="U657" i="18" s="1"/>
  <c r="V657" i="18" s="1"/>
  <c r="S225" i="18"/>
  <c r="AC227" i="18"/>
  <c r="AE227" i="18" s="1"/>
  <c r="L254" i="18"/>
  <c r="L384" i="18" s="1"/>
  <c r="O646" i="18"/>
  <c r="S283" i="18"/>
  <c r="U283" i="18" s="1"/>
  <c r="U646" i="18" s="1"/>
  <c r="R476" i="18"/>
  <c r="R325" i="18"/>
  <c r="T297" i="18"/>
  <c r="AE332" i="18"/>
  <c r="AC334" i="18"/>
  <c r="AE334" i="18" s="1"/>
  <c r="AB378" i="18"/>
  <c r="S60" i="18"/>
  <c r="U60" i="18" s="1"/>
  <c r="O415" i="18"/>
  <c r="S160" i="18"/>
  <c r="U160" i="18" s="1"/>
  <c r="V188" i="18"/>
  <c r="AB202" i="18"/>
  <c r="AC206" i="18"/>
  <c r="AE206" i="18" s="1"/>
  <c r="O451" i="18"/>
  <c r="S210" i="18"/>
  <c r="U210" i="18" s="1"/>
  <c r="V212" i="18"/>
  <c r="S213" i="18"/>
  <c r="U213" i="18" s="1"/>
  <c r="V213" i="18" s="1"/>
  <c r="R454" i="18"/>
  <c r="AD215" i="18"/>
  <c r="AE215" i="18" s="1"/>
  <c r="M254" i="18"/>
  <c r="V397" i="18"/>
  <c r="AC191" i="18"/>
  <c r="S196" i="18"/>
  <c r="U196" i="18" s="1"/>
  <c r="V196" i="18" s="1"/>
  <c r="O651" i="18"/>
  <c r="S209" i="18"/>
  <c r="U209" i="18" s="1"/>
  <c r="U651" i="18" s="1"/>
  <c r="O665" i="18"/>
  <c r="S240" i="18"/>
  <c r="O667" i="18"/>
  <c r="T242" i="18"/>
  <c r="S242" i="18"/>
  <c r="U669" i="18"/>
  <c r="V669" i="18" s="1"/>
  <c r="V244" i="18"/>
  <c r="O687" i="18"/>
  <c r="S252" i="18"/>
  <c r="U252" i="18" s="1"/>
  <c r="U687" i="18" s="1"/>
  <c r="N254" i="18"/>
  <c r="O446" i="18"/>
  <c r="S274" i="18"/>
  <c r="U274" i="18" s="1"/>
  <c r="U446" i="18" s="1"/>
  <c r="O474" i="18"/>
  <c r="S295" i="18"/>
  <c r="O325" i="18"/>
  <c r="R613" i="18"/>
  <c r="AD330" i="18"/>
  <c r="AE330" i="18" s="1"/>
  <c r="R331" i="18"/>
  <c r="O402" i="18"/>
  <c r="V402" i="18" s="1"/>
  <c r="O412" i="18"/>
  <c r="AC197" i="18"/>
  <c r="AE197" i="18" s="1"/>
  <c r="AC213" i="18"/>
  <c r="AE213" i="18" s="1"/>
  <c r="R660" i="18"/>
  <c r="T218" i="18"/>
  <c r="U218" i="18" s="1"/>
  <c r="U660" i="18" s="1"/>
  <c r="R655" i="18"/>
  <c r="AD220" i="18"/>
  <c r="AC225" i="18"/>
  <c r="AE225" i="18" s="1"/>
  <c r="R668" i="18"/>
  <c r="AD237" i="18"/>
  <c r="R672" i="18"/>
  <c r="T245" i="18"/>
  <c r="U245" i="18" s="1"/>
  <c r="U672" i="18" s="1"/>
  <c r="O253" i="18"/>
  <c r="Y294" i="18"/>
  <c r="AC255" i="18"/>
  <c r="S278" i="18"/>
  <c r="U278" i="18" s="1"/>
  <c r="V278" i="18" s="1"/>
  <c r="AD278" i="18"/>
  <c r="R534" i="18"/>
  <c r="O540" i="18"/>
  <c r="O495" i="18"/>
  <c r="AD99" i="18"/>
  <c r="AE99" i="18" s="1"/>
  <c r="AD108" i="18"/>
  <c r="AD114" i="18"/>
  <c r="AE114" i="18" s="1"/>
  <c r="AD121" i="18"/>
  <c r="AE121" i="18" s="1"/>
  <c r="AB190" i="18"/>
  <c r="AD167" i="18"/>
  <c r="AE167" i="18" s="1"/>
  <c r="V171" i="18"/>
  <c r="S180" i="18"/>
  <c r="U180" i="18" s="1"/>
  <c r="U408" i="18" s="1"/>
  <c r="V408" i="18" s="1"/>
  <c r="U404" i="18"/>
  <c r="V404" i="18" s="1"/>
  <c r="T182" i="18"/>
  <c r="U182" i="18" s="1"/>
  <c r="O460" i="18"/>
  <c r="O202" i="18"/>
  <c r="R462" i="18"/>
  <c r="AD195" i="18"/>
  <c r="O449" i="18"/>
  <c r="V208" i="18"/>
  <c r="AD229" i="18"/>
  <c r="AE233" i="18"/>
  <c r="AC237" i="18"/>
  <c r="AE237" i="18" s="1"/>
  <c r="T240" i="18"/>
  <c r="AC252" i="18"/>
  <c r="AE252" i="18" s="1"/>
  <c r="P254" i="18"/>
  <c r="O435" i="18"/>
  <c r="S272" i="18"/>
  <c r="U272" i="18" s="1"/>
  <c r="U435" i="18" s="1"/>
  <c r="AD289" i="18"/>
  <c r="AE289" i="18" s="1"/>
  <c r="S289" i="18"/>
  <c r="U289" i="18" s="1"/>
  <c r="V289" i="18" s="1"/>
  <c r="R551" i="18"/>
  <c r="R400" i="18"/>
  <c r="R405" i="18"/>
  <c r="V194" i="18"/>
  <c r="O461" i="18"/>
  <c r="R448" i="18"/>
  <c r="S220" i="18"/>
  <c r="AD224" i="18"/>
  <c r="AE224" i="18" s="1"/>
  <c r="T232" i="18"/>
  <c r="U232" i="18" s="1"/>
  <c r="V232" i="18" s="1"/>
  <c r="S241" i="18"/>
  <c r="V246" i="18"/>
  <c r="AC258" i="18"/>
  <c r="AE258" i="18" s="1"/>
  <c r="S296" i="18"/>
  <c r="U296" i="18" s="1"/>
  <c r="U475" i="18" s="1"/>
  <c r="O475" i="18"/>
  <c r="O492" i="18"/>
  <c r="AC326" i="18"/>
  <c r="X331" i="18"/>
  <c r="U602" i="18"/>
  <c r="V602" i="18" s="1"/>
  <c r="V339" i="18"/>
  <c r="U604" i="18"/>
  <c r="V604" i="18" s="1"/>
  <c r="V345" i="18"/>
  <c r="U583" i="18"/>
  <c r="V583" i="18" s="1"/>
  <c r="V348" i="18"/>
  <c r="U572" i="18"/>
  <c r="V572" i="18" s="1"/>
  <c r="U573" i="18"/>
  <c r="V573" i="18" s="1"/>
  <c r="V354" i="18"/>
  <c r="U608" i="18"/>
  <c r="V608" i="18" s="1"/>
  <c r="V379" i="18"/>
  <c r="V450" i="18"/>
  <c r="T220" i="18"/>
  <c r="T241" i="18"/>
  <c r="V269" i="18"/>
  <c r="R434" i="18"/>
  <c r="AD286" i="18"/>
  <c r="V310" i="18"/>
  <c r="R477" i="18"/>
  <c r="AD311" i="18"/>
  <c r="AC312" i="18"/>
  <c r="AC345" i="18"/>
  <c r="AE345" i="18" s="1"/>
  <c r="AC348" i="18"/>
  <c r="AE348" i="18" s="1"/>
  <c r="AC351" i="18"/>
  <c r="AE351" i="18" s="1"/>
  <c r="AC354" i="18"/>
  <c r="AE354" i="18" s="1"/>
  <c r="O413" i="18"/>
  <c r="S200" i="18"/>
  <c r="U200" i="18" s="1"/>
  <c r="S204" i="18"/>
  <c r="U204" i="18" s="1"/>
  <c r="O452" i="18"/>
  <c r="S224" i="18"/>
  <c r="U224" i="18" s="1"/>
  <c r="R678" i="18"/>
  <c r="T250" i="18"/>
  <c r="U250" i="18" s="1"/>
  <c r="R253" i="18"/>
  <c r="R254" i="18" s="1"/>
  <c r="S255" i="18"/>
  <c r="U256" i="18"/>
  <c r="V256" i="18" s="1"/>
  <c r="AD282" i="18"/>
  <c r="O419" i="18"/>
  <c r="V419" i="18" s="1"/>
  <c r="V293" i="18"/>
  <c r="O478" i="18"/>
  <c r="S309" i="18"/>
  <c r="U309" i="18" s="1"/>
  <c r="S311" i="18"/>
  <c r="U311" i="18" s="1"/>
  <c r="S315" i="18"/>
  <c r="U315" i="18" s="1"/>
  <c r="U492" i="18" s="1"/>
  <c r="AE321" i="18"/>
  <c r="AE383" i="18"/>
  <c r="S320" i="18"/>
  <c r="U320" i="18" s="1"/>
  <c r="V320" i="18" s="1"/>
  <c r="R590" i="18"/>
  <c r="T370" i="18"/>
  <c r="U370" i="18" s="1"/>
  <c r="U590" i="18" s="1"/>
  <c r="AC241" i="18"/>
  <c r="AE241" i="18" s="1"/>
  <c r="U579" i="18"/>
  <c r="V579" i="18" s="1"/>
  <c r="V353" i="18"/>
  <c r="V373" i="18"/>
  <c r="S383" i="18"/>
  <c r="U380" i="18"/>
  <c r="U383" i="18" s="1"/>
  <c r="AC286" i="18"/>
  <c r="R418" i="18"/>
  <c r="S292" i="18"/>
  <c r="U292" i="18" s="1"/>
  <c r="U418" i="18" s="1"/>
  <c r="O294" i="18"/>
  <c r="AC295" i="18"/>
  <c r="V688" i="18"/>
  <c r="AE301" i="18"/>
  <c r="O484" i="18"/>
  <c r="S308" i="18"/>
  <c r="U308" i="18" s="1"/>
  <c r="V308" i="18" s="1"/>
  <c r="R487" i="18"/>
  <c r="AD314" i="18"/>
  <c r="S314" i="18"/>
  <c r="U314" i="18" s="1"/>
  <c r="U487" i="18" s="1"/>
  <c r="AD316" i="18"/>
  <c r="AC320" i="18"/>
  <c r="AE320" i="18" s="1"/>
  <c r="R473" i="18"/>
  <c r="V324" i="18"/>
  <c r="AD324" i="18"/>
  <c r="AC344" i="18"/>
  <c r="AE344" i="18" s="1"/>
  <c r="AC347" i="18"/>
  <c r="AE347" i="18" s="1"/>
  <c r="AC350" i="18"/>
  <c r="AE350" i="18" s="1"/>
  <c r="AC353" i="18"/>
  <c r="AE353" i="18" s="1"/>
  <c r="V369" i="18"/>
  <c r="R586" i="18"/>
  <c r="T376" i="18"/>
  <c r="U376" i="18" s="1"/>
  <c r="V376" i="18" s="1"/>
  <c r="O443" i="18"/>
  <c r="T264" i="18"/>
  <c r="U264" i="18" s="1"/>
  <c r="U443" i="18" s="1"/>
  <c r="U434" i="18"/>
  <c r="O644" i="18"/>
  <c r="Y325" i="18"/>
  <c r="U482" i="18"/>
  <c r="V482" i="18" s="1"/>
  <c r="V300" i="18"/>
  <c r="S359" i="18"/>
  <c r="U359" i="18" s="1"/>
  <c r="V359" i="18" s="1"/>
  <c r="AE360" i="18"/>
  <c r="R451" i="18"/>
  <c r="V453" i="18"/>
  <c r="S215" i="18"/>
  <c r="AD216" i="18"/>
  <c r="AE216" i="18" s="1"/>
  <c r="S230" i="18"/>
  <c r="U230" i="18" s="1"/>
  <c r="V230" i="18" s="1"/>
  <c r="O676" i="18"/>
  <c r="S237" i="18"/>
  <c r="V238" i="18"/>
  <c r="R686" i="18"/>
  <c r="AD251" i="18"/>
  <c r="Z294" i="18"/>
  <c r="O433" i="18"/>
  <c r="S263" i="18"/>
  <c r="U263" i="18" s="1"/>
  <c r="V268" i="18"/>
  <c r="AC278" i="18"/>
  <c r="S282" i="18"/>
  <c r="U282" i="18" s="1"/>
  <c r="U645" i="18" s="1"/>
  <c r="V645" i="18" s="1"/>
  <c r="AC284" i="18"/>
  <c r="AE284" i="18" s="1"/>
  <c r="S291" i="18"/>
  <c r="U291" i="18" s="1"/>
  <c r="U417" i="18" s="1"/>
  <c r="V417" i="18" s="1"/>
  <c r="Z325" i="18"/>
  <c r="V298" i="18"/>
  <c r="AC304" i="18"/>
  <c r="AE304" i="18" s="1"/>
  <c r="AC309" i="18"/>
  <c r="AE309" i="18" s="1"/>
  <c r="AC324" i="18"/>
  <c r="Y378" i="18"/>
  <c r="O594" i="18"/>
  <c r="S342" i="18"/>
  <c r="U342" i="18" s="1"/>
  <c r="U594" i="18" s="1"/>
  <c r="AC355" i="18"/>
  <c r="AE355" i="18" s="1"/>
  <c r="AC363" i="18"/>
  <c r="V588" i="18"/>
  <c r="O378" i="18"/>
  <c r="U609" i="18"/>
  <c r="V609" i="18" s="1"/>
  <c r="V381" i="18"/>
  <c r="T215" i="18"/>
  <c r="AD219" i="18"/>
  <c r="AE219" i="18" s="1"/>
  <c r="R676" i="18"/>
  <c r="AC235" i="18"/>
  <c r="T237" i="18"/>
  <c r="T239" i="18"/>
  <c r="U239" i="18" s="1"/>
  <c r="V239" i="18" s="1"/>
  <c r="V683" i="18"/>
  <c r="V259" i="18"/>
  <c r="S281" i="18"/>
  <c r="U281" i="18" s="1"/>
  <c r="U644" i="18" s="1"/>
  <c r="O416" i="18"/>
  <c r="S290" i="18"/>
  <c r="U290" i="18" s="1"/>
  <c r="U416" i="18" s="1"/>
  <c r="R294" i="18"/>
  <c r="AA325" i="18"/>
  <c r="O483" i="18"/>
  <c r="V307" i="18"/>
  <c r="AC308" i="18"/>
  <c r="AE308" i="18" s="1"/>
  <c r="AC314" i="18"/>
  <c r="X325" i="18"/>
  <c r="S328" i="18"/>
  <c r="U328" i="18" s="1"/>
  <c r="V328" i="18" s="1"/>
  <c r="Z378" i="18"/>
  <c r="O596" i="18"/>
  <c r="S334" i="18"/>
  <c r="U334" i="18" s="1"/>
  <c r="U596" i="18" s="1"/>
  <c r="U605" i="18"/>
  <c r="V605" i="18" s="1"/>
  <c r="V346" i="18"/>
  <c r="U570" i="18"/>
  <c r="V349" i="18"/>
  <c r="V457" i="18"/>
  <c r="O426" i="18"/>
  <c r="S260" i="18"/>
  <c r="U260" i="18" s="1"/>
  <c r="U426" i="18" s="1"/>
  <c r="AC282" i="18"/>
  <c r="R416" i="18"/>
  <c r="AD290" i="18"/>
  <c r="AE290" i="18" s="1"/>
  <c r="U483" i="18"/>
  <c r="R489" i="18"/>
  <c r="AD319" i="18"/>
  <c r="S319" i="18"/>
  <c r="U319" i="18" s="1"/>
  <c r="V319" i="18" s="1"/>
  <c r="U493" i="18"/>
  <c r="V493" i="18" s="1"/>
  <c r="V323" i="18"/>
  <c r="AC328" i="18"/>
  <c r="AE328" i="18" s="1"/>
  <c r="AA378" i="18"/>
  <c r="AC346" i="18"/>
  <c r="AE346" i="18" s="1"/>
  <c r="AC349" i="18"/>
  <c r="AE349" i="18" s="1"/>
  <c r="AC352" i="18"/>
  <c r="AE352" i="18" s="1"/>
  <c r="AE310" i="18"/>
  <c r="AD283" i="18"/>
  <c r="AE283" i="18" s="1"/>
  <c r="R492" i="18"/>
  <c r="AD322" i="18"/>
  <c r="AE322" i="18" s="1"/>
  <c r="O383" i="18"/>
  <c r="V539" i="18"/>
  <c r="O612" i="18"/>
  <c r="V375" i="18"/>
  <c r="R481" i="18"/>
  <c r="S317" i="18"/>
  <c r="U317" i="18" s="1"/>
  <c r="S321" i="18"/>
  <c r="U321" i="18" s="1"/>
  <c r="S326" i="18"/>
  <c r="T327" i="18"/>
  <c r="O585" i="18"/>
  <c r="S338" i="18"/>
  <c r="U338" i="18" s="1"/>
  <c r="U601" i="18" s="1"/>
  <c r="V601" i="18" s="1"/>
  <c r="S357" i="18"/>
  <c r="U357" i="18" s="1"/>
  <c r="U576" i="18" s="1"/>
  <c r="V576" i="18" s="1"/>
  <c r="S360" i="18"/>
  <c r="U360" i="18" s="1"/>
  <c r="V360" i="18" s="1"/>
  <c r="AD363" i="18"/>
  <c r="T372" i="18"/>
  <c r="U372" i="18" s="1"/>
  <c r="U593" i="18" s="1"/>
  <c r="V593" i="18" s="1"/>
  <c r="R378" i="18"/>
  <c r="V406" i="18"/>
  <c r="V725" i="18"/>
  <c r="O431" i="18"/>
  <c r="V431" i="18" s="1"/>
  <c r="R437" i="18"/>
  <c r="T303" i="18"/>
  <c r="U303" i="18" s="1"/>
  <c r="S322" i="18"/>
  <c r="U322" i="18" s="1"/>
  <c r="V382" i="18"/>
  <c r="J752" i="18"/>
  <c r="V430" i="18"/>
  <c r="U585" i="18"/>
  <c r="O574" i="18"/>
  <c r="S362" i="18"/>
  <c r="U362" i="18" s="1"/>
  <c r="AD365" i="18"/>
  <c r="AE365" i="18" s="1"/>
  <c r="AD377" i="18"/>
  <c r="AE377" i="18" s="1"/>
  <c r="Y383" i="18"/>
  <c r="K752" i="18"/>
  <c r="S355" i="18"/>
  <c r="U355" i="18" s="1"/>
  <c r="V355" i="18" s="1"/>
  <c r="S356" i="18"/>
  <c r="U356" i="18" s="1"/>
  <c r="S363" i="18"/>
  <c r="U363" i="18" s="1"/>
  <c r="AD366" i="18"/>
  <c r="AE366" i="18" s="1"/>
  <c r="AC383" i="18"/>
  <c r="L752" i="18"/>
  <c r="V466" i="18"/>
  <c r="R484" i="18"/>
  <c r="S330" i="18"/>
  <c r="U330" i="18" s="1"/>
  <c r="U613" i="18" s="1"/>
  <c r="T336" i="18"/>
  <c r="S344" i="18"/>
  <c r="U344" i="18" s="1"/>
  <c r="U581" i="18" s="1"/>
  <c r="V581" i="18" s="1"/>
  <c r="AD367" i="18"/>
  <c r="AE367" i="18" s="1"/>
  <c r="AD373" i="18"/>
  <c r="AE373" i="18" s="1"/>
  <c r="O595" i="18"/>
  <c r="T305" i="18"/>
  <c r="U305" i="18" s="1"/>
  <c r="AD312" i="18"/>
  <c r="V329" i="18"/>
  <c r="V341" i="18"/>
  <c r="S365" i="18"/>
  <c r="U365" i="18" s="1"/>
  <c r="U571" i="18" s="1"/>
  <c r="V571" i="18" s="1"/>
  <c r="AD368" i="18"/>
  <c r="T371" i="18"/>
  <c r="U371" i="18" s="1"/>
  <c r="V592" i="18"/>
  <c r="AD374" i="18"/>
  <c r="AE374" i="18" s="1"/>
  <c r="S377" i="18"/>
  <c r="U377" i="18" s="1"/>
  <c r="V377" i="18" s="1"/>
  <c r="N752" i="18"/>
  <c r="P752" i="18"/>
  <c r="V442" i="18"/>
  <c r="S335" i="18"/>
  <c r="U335" i="18" s="1"/>
  <c r="S367" i="18"/>
  <c r="U367" i="18" s="1"/>
  <c r="Q752" i="18"/>
  <c r="O434" i="18"/>
  <c r="AD281" i="18"/>
  <c r="AE281" i="18" s="1"/>
  <c r="AD293" i="18"/>
  <c r="AE293" i="18" s="1"/>
  <c r="V301" i="18"/>
  <c r="V302" i="18"/>
  <c r="S312" i="18"/>
  <c r="U312" i="18" s="1"/>
  <c r="U485" i="18" s="1"/>
  <c r="V485" i="18" s="1"/>
  <c r="AD315" i="18"/>
  <c r="AE315" i="18" s="1"/>
  <c r="O489" i="18"/>
  <c r="O331" i="18"/>
  <c r="T337" i="18"/>
  <c r="U337" i="18" s="1"/>
  <c r="U600" i="18" s="1"/>
  <c r="V600" i="18" s="1"/>
  <c r="V366" i="18"/>
  <c r="S368" i="18"/>
  <c r="U368" i="18" s="1"/>
  <c r="U569" i="18" s="1"/>
  <c r="V569" i="18" s="1"/>
  <c r="S374" i="18"/>
  <c r="U374" i="18" s="1"/>
  <c r="U589" i="18" s="1"/>
  <c r="V589" i="18" s="1"/>
  <c r="AC307" i="17"/>
  <c r="AE307" i="17" s="1"/>
  <c r="AE159" i="17"/>
  <c r="V92" i="17"/>
  <c r="Z51" i="17"/>
  <c r="S32" i="17"/>
  <c r="U32" i="17" s="1"/>
  <c r="U464" i="17" s="1"/>
  <c r="S41" i="17"/>
  <c r="U41" i="17" s="1"/>
  <c r="U462" i="17" s="1"/>
  <c r="AC85" i="17"/>
  <c r="S87" i="17"/>
  <c r="U87" i="17" s="1"/>
  <c r="U478" i="17" s="1"/>
  <c r="T92" i="17"/>
  <c r="U92" i="17" s="1"/>
  <c r="S100" i="17"/>
  <c r="U100" i="17" s="1"/>
  <c r="V100" i="17" s="1"/>
  <c r="AC103" i="17"/>
  <c r="AE103" i="17" s="1"/>
  <c r="AC112" i="17"/>
  <c r="AE112" i="17" s="1"/>
  <c r="AC152" i="17"/>
  <c r="S170" i="17"/>
  <c r="U170" i="17" s="1"/>
  <c r="U360" i="17" s="1"/>
  <c r="O349" i="17"/>
  <c r="S180" i="17"/>
  <c r="U180" i="17" s="1"/>
  <c r="U581" i="17" s="1"/>
  <c r="AC182" i="17"/>
  <c r="AE182" i="17" s="1"/>
  <c r="O209" i="17"/>
  <c r="AC215" i="17"/>
  <c r="AE215" i="17" s="1"/>
  <c r="R384" i="17"/>
  <c r="R440" i="17"/>
  <c r="AC273" i="17"/>
  <c r="S285" i="17"/>
  <c r="U285" i="17" s="1"/>
  <c r="U546" i="17" s="1"/>
  <c r="S296" i="17"/>
  <c r="U296" i="17" s="1"/>
  <c r="U554" i="17" s="1"/>
  <c r="AC297" i="17"/>
  <c r="AC325" i="17"/>
  <c r="S132" i="17"/>
  <c r="U132" i="17" s="1"/>
  <c r="AC138" i="17"/>
  <c r="O161" i="17"/>
  <c r="AB161" i="17"/>
  <c r="AC158" i="17"/>
  <c r="AE158" i="17" s="1"/>
  <c r="AC192" i="17"/>
  <c r="AE192" i="17" s="1"/>
  <c r="S232" i="17"/>
  <c r="U232" i="17" s="1"/>
  <c r="V232" i="17" s="1"/>
  <c r="AC264" i="17"/>
  <c r="AC270" i="17"/>
  <c r="Z282" i="17"/>
  <c r="Z328" i="17"/>
  <c r="AC305" i="17"/>
  <c r="AC315" i="17"/>
  <c r="AE315" i="17" s="1"/>
  <c r="AC10" i="17"/>
  <c r="V15" i="17"/>
  <c r="S29" i="17"/>
  <c r="U29" i="17" s="1"/>
  <c r="AA328" i="17"/>
  <c r="AB197" i="17"/>
  <c r="AD10" i="17"/>
  <c r="T130" i="17"/>
  <c r="U130" i="17" s="1"/>
  <c r="AC155" i="17"/>
  <c r="AE155" i="17" s="1"/>
  <c r="T183" i="17"/>
  <c r="U183" i="17" s="1"/>
  <c r="AB209" i="17"/>
  <c r="AB213" i="17" s="1"/>
  <c r="M213" i="17"/>
  <c r="V228" i="17"/>
  <c r="S235" i="17"/>
  <c r="U235" i="17" s="1"/>
  <c r="U396" i="17" s="1"/>
  <c r="AC255" i="17"/>
  <c r="R443" i="17"/>
  <c r="AC275" i="17"/>
  <c r="R522" i="17"/>
  <c r="AC303" i="17"/>
  <c r="AD313" i="17"/>
  <c r="S323" i="17"/>
  <c r="U323" i="17" s="1"/>
  <c r="AC67" i="17"/>
  <c r="Y209" i="17"/>
  <c r="T18" i="17"/>
  <c r="U18" i="17" s="1"/>
  <c r="U455" i="17" s="1"/>
  <c r="AC29" i="17"/>
  <c r="AE29" i="17" s="1"/>
  <c r="R465" i="17"/>
  <c r="AC71" i="17"/>
  <c r="AE71" i="17" s="1"/>
  <c r="AC13" i="17"/>
  <c r="AE13" i="17" s="1"/>
  <c r="R457" i="17"/>
  <c r="AC24" i="17"/>
  <c r="AE24" i="17" s="1"/>
  <c r="T37" i="17"/>
  <c r="U37" i="17" s="1"/>
  <c r="T42" i="17"/>
  <c r="U42" i="17" s="1"/>
  <c r="AC69" i="17"/>
  <c r="S93" i="17"/>
  <c r="U93" i="17" s="1"/>
  <c r="V93" i="17" s="1"/>
  <c r="AD111" i="17"/>
  <c r="AE111" i="17" s="1"/>
  <c r="S131" i="17"/>
  <c r="U131" i="17" s="1"/>
  <c r="V131" i="17" s="1"/>
  <c r="S137" i="17"/>
  <c r="U137" i="17" s="1"/>
  <c r="U514" i="17" s="1"/>
  <c r="AD141" i="17"/>
  <c r="Y161" i="17"/>
  <c r="S154" i="17"/>
  <c r="U154" i="17" s="1"/>
  <c r="AD171" i="17"/>
  <c r="AE171" i="17" s="1"/>
  <c r="S175" i="17"/>
  <c r="U175" i="17" s="1"/>
  <c r="U358" i="17" s="1"/>
  <c r="S186" i="17"/>
  <c r="U186" i="17" s="1"/>
  <c r="AD206" i="17"/>
  <c r="S211" i="17"/>
  <c r="U211" i="17" s="1"/>
  <c r="S240" i="17"/>
  <c r="U240" i="17" s="1"/>
  <c r="U398" i="17" s="1"/>
  <c r="AC261" i="17"/>
  <c r="AE261" i="17" s="1"/>
  <c r="AC266" i="17"/>
  <c r="AE266" i="17" s="1"/>
  <c r="AD280" i="17"/>
  <c r="AE280" i="17" s="1"/>
  <c r="AC299" i="17"/>
  <c r="AE299" i="17" s="1"/>
  <c r="S314" i="17"/>
  <c r="U314" i="17" s="1"/>
  <c r="AD318" i="17"/>
  <c r="AC324" i="17"/>
  <c r="AE324" i="17" s="1"/>
  <c r="R454" i="17"/>
  <c r="T15" i="17"/>
  <c r="U15" i="17" s="1"/>
  <c r="AC40" i="17"/>
  <c r="AE40" i="17" s="1"/>
  <c r="AA118" i="17"/>
  <c r="S68" i="17"/>
  <c r="U68" i="17" s="1"/>
  <c r="V68" i="17" s="1"/>
  <c r="AC76" i="17"/>
  <c r="AE76" i="17" s="1"/>
  <c r="S96" i="17"/>
  <c r="U96" i="17" s="1"/>
  <c r="V96" i="17" s="1"/>
  <c r="R446" i="17"/>
  <c r="AC100" i="17"/>
  <c r="AE100" i="17" s="1"/>
  <c r="AD103" i="17"/>
  <c r="AC147" i="17"/>
  <c r="AE147" i="17" s="1"/>
  <c r="AD148" i="17"/>
  <c r="O412" i="17"/>
  <c r="O212" i="17"/>
  <c r="V225" i="17"/>
  <c r="AC263" i="17"/>
  <c r="AD264" i="17"/>
  <c r="AC272" i="17"/>
  <c r="AD283" i="17"/>
  <c r="AC296" i="17"/>
  <c r="AE296" i="17" s="1"/>
  <c r="AC52" i="17"/>
  <c r="AB245" i="17"/>
  <c r="AE259" i="17"/>
  <c r="AD296" i="17"/>
  <c r="AE302" i="17"/>
  <c r="AE309" i="17"/>
  <c r="AD32" i="17"/>
  <c r="AE32" i="17" s="1"/>
  <c r="AC99" i="17"/>
  <c r="AE99" i="17" s="1"/>
  <c r="AE106" i="17"/>
  <c r="AC131" i="17"/>
  <c r="AE151" i="17"/>
  <c r="AE199" i="17"/>
  <c r="AC12" i="17"/>
  <c r="S17" i="17"/>
  <c r="U17" i="17" s="1"/>
  <c r="V17" i="17" s="1"/>
  <c r="AC21" i="17"/>
  <c r="T30" i="17"/>
  <c r="U30" i="17" s="1"/>
  <c r="U647" i="17" s="1"/>
  <c r="AC66" i="17"/>
  <c r="S75" i="17"/>
  <c r="U75" i="17" s="1"/>
  <c r="S89" i="17"/>
  <c r="U89" i="17" s="1"/>
  <c r="V89" i="17" s="1"/>
  <c r="AC91" i="17"/>
  <c r="AD97" i="17"/>
  <c r="AC102" i="17"/>
  <c r="AE102" i="17" s="1"/>
  <c r="AC115" i="17"/>
  <c r="AE115" i="17" s="1"/>
  <c r="AD123" i="17"/>
  <c r="T142" i="17"/>
  <c r="U142" i="17" s="1"/>
  <c r="U513" i="17" s="1"/>
  <c r="AD151" i="17"/>
  <c r="AC160" i="17"/>
  <c r="AD180" i="17"/>
  <c r="AE180" i="17" s="1"/>
  <c r="AC186" i="17"/>
  <c r="AE186" i="17" s="1"/>
  <c r="J213" i="17"/>
  <c r="AA209" i="17"/>
  <c r="AD202" i="17"/>
  <c r="S207" i="17"/>
  <c r="U207" i="17" s="1"/>
  <c r="AC211" i="17"/>
  <c r="AE211" i="17" s="1"/>
  <c r="AD214" i="17"/>
  <c r="R435" i="17"/>
  <c r="AC274" i="17"/>
  <c r="S281" i="17"/>
  <c r="U281" i="17" s="1"/>
  <c r="S284" i="17"/>
  <c r="U284" i="17" s="1"/>
  <c r="S291" i="17"/>
  <c r="U291" i="17" s="1"/>
  <c r="U550" i="17" s="1"/>
  <c r="AC298" i="17"/>
  <c r="AE298" i="17" s="1"/>
  <c r="S306" i="17"/>
  <c r="U306" i="17" s="1"/>
  <c r="AC319" i="17"/>
  <c r="AC17" i="17"/>
  <c r="AE17" i="17" s="1"/>
  <c r="AC23" i="17"/>
  <c r="AD150" i="17"/>
  <c r="O343" i="17"/>
  <c r="S204" i="17"/>
  <c r="U204" i="17" s="1"/>
  <c r="U416" i="17" s="1"/>
  <c r="AD244" i="17"/>
  <c r="AD260" i="17"/>
  <c r="AE260" i="17" s="1"/>
  <c r="AD263" i="17"/>
  <c r="AA282" i="17"/>
  <c r="AC281" i="17"/>
  <c r="R282" i="17"/>
  <c r="AC294" i="17"/>
  <c r="V104" i="17"/>
  <c r="AD109" i="17"/>
  <c r="S10" i="17"/>
  <c r="AD12" i="17"/>
  <c r="AC38" i="17"/>
  <c r="AE38" i="17" s="1"/>
  <c r="AD45" i="17"/>
  <c r="AE45" i="17" s="1"/>
  <c r="S65" i="17"/>
  <c r="U65" i="17" s="1"/>
  <c r="V65" i="17" s="1"/>
  <c r="AC89" i="17"/>
  <c r="AE89" i="17" s="1"/>
  <c r="AC104" i="17"/>
  <c r="AE104" i="17" s="1"/>
  <c r="AC105" i="17"/>
  <c r="AE105" i="17" s="1"/>
  <c r="V110" i="17"/>
  <c r="AC124" i="17"/>
  <c r="AE124" i="17" s="1"/>
  <c r="AC136" i="17"/>
  <c r="V169" i="17"/>
  <c r="S178" i="17"/>
  <c r="U178" i="17" s="1"/>
  <c r="U355" i="17" s="1"/>
  <c r="AC190" i="17"/>
  <c r="AE190" i="17" s="1"/>
  <c r="AC204" i="17"/>
  <c r="AC207" i="17"/>
  <c r="AE207" i="17" s="1"/>
  <c r="S215" i="17"/>
  <c r="U215" i="17" s="1"/>
  <c r="AD238" i="17"/>
  <c r="AE238" i="17" s="1"/>
  <c r="S253" i="17"/>
  <c r="U253" i="17" s="1"/>
  <c r="U431" i="17" s="1"/>
  <c r="AD266" i="17"/>
  <c r="AB282" i="17"/>
  <c r="S280" i="17"/>
  <c r="U280" i="17" s="1"/>
  <c r="U560" i="17" s="1"/>
  <c r="O530" i="17"/>
  <c r="AD295" i="17"/>
  <c r="AE295" i="17" s="1"/>
  <c r="AC11" i="17"/>
  <c r="AE11" i="17" s="1"/>
  <c r="R653" i="17"/>
  <c r="AC68" i="17"/>
  <c r="AE68" i="17" s="1"/>
  <c r="AC72" i="17"/>
  <c r="AE72" i="17" s="1"/>
  <c r="AC98" i="17"/>
  <c r="AE98" i="17" s="1"/>
  <c r="AC201" i="17"/>
  <c r="AB276" i="17"/>
  <c r="V261" i="17"/>
  <c r="AB328" i="17"/>
  <c r="S303" i="17"/>
  <c r="U303" i="17" s="1"/>
  <c r="AC306" i="17"/>
  <c r="AE306" i="17" s="1"/>
  <c r="AC308" i="17"/>
  <c r="AE308" i="17" s="1"/>
  <c r="AC311" i="17"/>
  <c r="AE311" i="17" s="1"/>
  <c r="AC327" i="17"/>
  <c r="AE327" i="17" s="1"/>
  <c r="X282" i="17"/>
  <c r="S252" i="17"/>
  <c r="U252" i="17" s="1"/>
  <c r="U430" i="17" s="1"/>
  <c r="AC252" i="17"/>
  <c r="AE252" i="17" s="1"/>
  <c r="AC233" i="17"/>
  <c r="AE233" i="17" s="1"/>
  <c r="AC232" i="17"/>
  <c r="AE232" i="17" s="1"/>
  <c r="O245" i="17"/>
  <c r="L213" i="17"/>
  <c r="T88" i="17"/>
  <c r="U88" i="17" s="1"/>
  <c r="U487" i="17" s="1"/>
  <c r="Z118" i="17"/>
  <c r="AC75" i="17"/>
  <c r="AC60" i="17"/>
  <c r="AE60" i="17" s="1"/>
  <c r="S40" i="17"/>
  <c r="U40" i="17" s="1"/>
  <c r="V40" i="17" s="1"/>
  <c r="K694" i="17"/>
  <c r="Y51" i="17"/>
  <c r="AC28" i="17"/>
  <c r="AE28" i="17" s="1"/>
  <c r="X51" i="17"/>
  <c r="AC14" i="17"/>
  <c r="J694" i="17"/>
  <c r="V255" i="17"/>
  <c r="AD255" i="17"/>
  <c r="R427" i="17"/>
  <c r="AD188" i="17"/>
  <c r="AE188" i="17" s="1"/>
  <c r="S179" i="17"/>
  <c r="U179" i="17" s="1"/>
  <c r="AD179" i="17"/>
  <c r="AE179" i="17" s="1"/>
  <c r="Q213" i="17"/>
  <c r="S171" i="17"/>
  <c r="U171" i="17" s="1"/>
  <c r="AE136" i="17"/>
  <c r="U511" i="17"/>
  <c r="AD91" i="17"/>
  <c r="R489" i="17"/>
  <c r="S47" i="17"/>
  <c r="U47" i="17" s="1"/>
  <c r="V47" i="17" s="1"/>
  <c r="Q694" i="17"/>
  <c r="S45" i="17"/>
  <c r="U45" i="17" s="1"/>
  <c r="U651" i="17" s="1"/>
  <c r="AD36" i="17"/>
  <c r="AE36" i="17" s="1"/>
  <c r="S34" i="17"/>
  <c r="U34" i="17" s="1"/>
  <c r="U648" i="17" s="1"/>
  <c r="AD34" i="17"/>
  <c r="AE34" i="17" s="1"/>
  <c r="Q162" i="17"/>
  <c r="Q334" i="17" s="1"/>
  <c r="U652" i="17"/>
  <c r="V33" i="17"/>
  <c r="V39" i="17"/>
  <c r="U655" i="17"/>
  <c r="V53" i="17"/>
  <c r="V88" i="17"/>
  <c r="U55" i="17"/>
  <c r="V55" i="17" s="1"/>
  <c r="U465" i="17"/>
  <c r="V37" i="17"/>
  <c r="U488" i="17"/>
  <c r="V95" i="17"/>
  <c r="V42" i="17"/>
  <c r="V54" i="17"/>
  <c r="U649" i="17"/>
  <c r="V36" i="17"/>
  <c r="AE10" i="17"/>
  <c r="U477" i="17"/>
  <c r="V85" i="17"/>
  <c r="U460" i="17"/>
  <c r="V29" i="17"/>
  <c r="U500" i="17"/>
  <c r="V154" i="17"/>
  <c r="R51" i="17"/>
  <c r="V35" i="17"/>
  <c r="S44" i="17"/>
  <c r="U44" i="17" s="1"/>
  <c r="U650" i="17" s="1"/>
  <c r="T46" i="17"/>
  <c r="U46" i="17" s="1"/>
  <c r="U653" i="17" s="1"/>
  <c r="S52" i="17"/>
  <c r="V61" i="17"/>
  <c r="R486" i="17"/>
  <c r="V81" i="17"/>
  <c r="AD81" i="17"/>
  <c r="R478" i="17"/>
  <c r="AD87" i="17"/>
  <c r="AE87" i="17" s="1"/>
  <c r="AC113" i="17"/>
  <c r="O504" i="17"/>
  <c r="O149" i="17"/>
  <c r="S119" i="17"/>
  <c r="O682" i="17"/>
  <c r="AE144" i="17"/>
  <c r="AC148" i="17"/>
  <c r="AE148" i="17" s="1"/>
  <c r="R502" i="17"/>
  <c r="S157" i="17"/>
  <c r="U157" i="17" s="1"/>
  <c r="U502" i="17" s="1"/>
  <c r="AD157" i="17"/>
  <c r="AE157" i="17" s="1"/>
  <c r="U348" i="17"/>
  <c r="V183" i="17"/>
  <c r="O361" i="17"/>
  <c r="S194" i="17"/>
  <c r="U194" i="17" s="1"/>
  <c r="U361" i="17" s="1"/>
  <c r="V194" i="17"/>
  <c r="AC196" i="17"/>
  <c r="AE196" i="17" s="1"/>
  <c r="AE200" i="17"/>
  <c r="R428" i="17"/>
  <c r="AD262" i="17"/>
  <c r="V262" i="17"/>
  <c r="S262" i="17"/>
  <c r="U262" i="17" s="1"/>
  <c r="U428" i="17" s="1"/>
  <c r="O475" i="17"/>
  <c r="O479" i="17"/>
  <c r="S76" i="17"/>
  <c r="U76" i="17" s="1"/>
  <c r="V76" i="17" s="1"/>
  <c r="R667" i="17"/>
  <c r="T79" i="17"/>
  <c r="U79" i="17" s="1"/>
  <c r="U667" i="17" s="1"/>
  <c r="AC93" i="17"/>
  <c r="AE93" i="17" s="1"/>
  <c r="S123" i="17"/>
  <c r="U123" i="17" s="1"/>
  <c r="V123" i="17" s="1"/>
  <c r="AC132" i="17"/>
  <c r="T139" i="17"/>
  <c r="U139" i="17" s="1"/>
  <c r="U682" i="17" s="1"/>
  <c r="U493" i="17"/>
  <c r="V153" i="17"/>
  <c r="N162" i="17"/>
  <c r="Z197" i="17"/>
  <c r="X197" i="17"/>
  <c r="AC318" i="17"/>
  <c r="AE318" i="17" s="1"/>
  <c r="Y328" i="17"/>
  <c r="V75" i="17"/>
  <c r="V102" i="17"/>
  <c r="O452" i="17"/>
  <c r="S116" i="17"/>
  <c r="U116" i="17" s="1"/>
  <c r="U452" i="17" s="1"/>
  <c r="U10" i="17"/>
  <c r="S16" i="17"/>
  <c r="U16" i="17" s="1"/>
  <c r="V16" i="17" s="1"/>
  <c r="T20" i="17"/>
  <c r="U20" i="17" s="1"/>
  <c r="U457" i="17" s="1"/>
  <c r="V32" i="17"/>
  <c r="AD35" i="17"/>
  <c r="AE35" i="17" s="1"/>
  <c r="AD21" i="17"/>
  <c r="AD22" i="17"/>
  <c r="AE22" i="17" s="1"/>
  <c r="V46" i="17"/>
  <c r="T49" i="17"/>
  <c r="U49" i="17" s="1"/>
  <c r="O661" i="17"/>
  <c r="R474" i="17"/>
  <c r="T64" i="17"/>
  <c r="U64" i="17" s="1"/>
  <c r="S73" i="17"/>
  <c r="U73" i="17" s="1"/>
  <c r="U479" i="17" s="1"/>
  <c r="V79" i="17"/>
  <c r="V83" i="17"/>
  <c r="S86" i="17"/>
  <c r="U86" i="17" s="1"/>
  <c r="R445" i="17"/>
  <c r="AC109" i="17"/>
  <c r="AE109" i="17" s="1"/>
  <c r="S115" i="17"/>
  <c r="U115" i="17" s="1"/>
  <c r="V115" i="17" s="1"/>
  <c r="AC119" i="17"/>
  <c r="S147" i="17"/>
  <c r="U147" i="17" s="1"/>
  <c r="V147" i="17" s="1"/>
  <c r="X149" i="17"/>
  <c r="AC153" i="17"/>
  <c r="AA197" i="17"/>
  <c r="U342" i="17"/>
  <c r="V186" i="17"/>
  <c r="U577" i="17"/>
  <c r="V187" i="17"/>
  <c r="AD23" i="17"/>
  <c r="AE23" i="17" s="1"/>
  <c r="O461" i="17"/>
  <c r="R654" i="17"/>
  <c r="V49" i="17"/>
  <c r="X118" i="17"/>
  <c r="R661" i="17"/>
  <c r="AD66" i="17"/>
  <c r="AE66" i="17" s="1"/>
  <c r="AD67" i="17"/>
  <c r="AE67" i="17" s="1"/>
  <c r="AD69" i="17"/>
  <c r="AE69" i="17" s="1"/>
  <c r="S71" i="17"/>
  <c r="U71" i="17" s="1"/>
  <c r="U483" i="17" s="1"/>
  <c r="S72" i="17"/>
  <c r="U72" i="17" s="1"/>
  <c r="U475" i="17" s="1"/>
  <c r="V80" i="17"/>
  <c r="AD80" i="17"/>
  <c r="AC81" i="17"/>
  <c r="AE81" i="17" s="1"/>
  <c r="R477" i="17"/>
  <c r="AD85" i="17"/>
  <c r="AE85" i="17" s="1"/>
  <c r="V87" i="17"/>
  <c r="T90" i="17"/>
  <c r="U90" i="17" s="1"/>
  <c r="O482" i="17"/>
  <c r="S97" i="17"/>
  <c r="U97" i="17" s="1"/>
  <c r="U482" i="17" s="1"/>
  <c r="S98" i="17"/>
  <c r="U98" i="17" s="1"/>
  <c r="S101" i="17"/>
  <c r="U101" i="17" s="1"/>
  <c r="U445" i="17" s="1"/>
  <c r="Y149" i="17"/>
  <c r="AC123" i="17"/>
  <c r="AE123" i="17" s="1"/>
  <c r="T134" i="17"/>
  <c r="U134" i="17" s="1"/>
  <c r="U681" i="17" s="1"/>
  <c r="AE160" i="17"/>
  <c r="AC167" i="17"/>
  <c r="AE167" i="17" s="1"/>
  <c r="AC174" i="17"/>
  <c r="AE174" i="17" s="1"/>
  <c r="U354" i="17"/>
  <c r="V179" i="17"/>
  <c r="R534" i="17"/>
  <c r="AD312" i="17"/>
  <c r="R683" i="17"/>
  <c r="AD145" i="17"/>
  <c r="U492" i="17"/>
  <c r="V152" i="17"/>
  <c r="AD156" i="17"/>
  <c r="AE156" i="17" s="1"/>
  <c r="O340" i="17"/>
  <c r="S164" i="17"/>
  <c r="V107" i="17"/>
  <c r="Z149" i="17"/>
  <c r="R515" i="17"/>
  <c r="AD138" i="17"/>
  <c r="V140" i="17"/>
  <c r="AB51" i="17"/>
  <c r="AC16" i="17"/>
  <c r="AE16" i="17" s="1"/>
  <c r="S22" i="17"/>
  <c r="U22" i="17" s="1"/>
  <c r="U642" i="17" s="1"/>
  <c r="O459" i="17"/>
  <c r="T26" i="17"/>
  <c r="U26" i="17" s="1"/>
  <c r="V26" i="17" s="1"/>
  <c r="S31" i="17"/>
  <c r="U31" i="17" s="1"/>
  <c r="U646" i="17" s="1"/>
  <c r="O469" i="17"/>
  <c r="O657" i="17"/>
  <c r="O658" i="17"/>
  <c r="S69" i="17"/>
  <c r="U69" i="17" s="1"/>
  <c r="O472" i="17"/>
  <c r="S70" i="17"/>
  <c r="U70" i="17" s="1"/>
  <c r="U472" i="17" s="1"/>
  <c r="V114" i="17"/>
  <c r="R118" i="17"/>
  <c r="V135" i="17"/>
  <c r="S138" i="17"/>
  <c r="U138" i="17" s="1"/>
  <c r="U515" i="17" s="1"/>
  <c r="S141" i="17"/>
  <c r="U141" i="17" s="1"/>
  <c r="U512" i="17" s="1"/>
  <c r="V142" i="17"/>
  <c r="V151" i="17"/>
  <c r="S156" i="17"/>
  <c r="U156" i="17" s="1"/>
  <c r="V156" i="17" s="1"/>
  <c r="U347" i="17"/>
  <c r="V184" i="17"/>
  <c r="S50" i="17"/>
  <c r="U50" i="17" s="1"/>
  <c r="AC80" i="17"/>
  <c r="AE80" i="17" s="1"/>
  <c r="R491" i="17"/>
  <c r="AD96" i="17"/>
  <c r="AC97" i="17"/>
  <c r="AE97" i="17" s="1"/>
  <c r="AC101" i="17"/>
  <c r="AC108" i="17"/>
  <c r="AE108" i="17" s="1"/>
  <c r="AB149" i="17"/>
  <c r="O681" i="17"/>
  <c r="V133" i="17"/>
  <c r="AC145" i="17"/>
  <c r="O503" i="17"/>
  <c r="V158" i="17"/>
  <c r="S158" i="17"/>
  <c r="U158" i="17" s="1"/>
  <c r="U503" i="17" s="1"/>
  <c r="U567" i="17"/>
  <c r="V171" i="17"/>
  <c r="U638" i="17"/>
  <c r="V211" i="17"/>
  <c r="AA51" i="17"/>
  <c r="U469" i="17"/>
  <c r="S66" i="17"/>
  <c r="U66" i="17" s="1"/>
  <c r="U656" i="17" s="1"/>
  <c r="V21" i="17"/>
  <c r="S24" i="17"/>
  <c r="U24" i="17" s="1"/>
  <c r="V24" i="17" s="1"/>
  <c r="S25" i="17"/>
  <c r="U25" i="17" s="1"/>
  <c r="U463" i="17" s="1"/>
  <c r="R650" i="17"/>
  <c r="AB118" i="17"/>
  <c r="V59" i="17"/>
  <c r="S67" i="17"/>
  <c r="U67" i="17" s="1"/>
  <c r="U657" i="17" s="1"/>
  <c r="O491" i="17"/>
  <c r="S114" i="17"/>
  <c r="U114" i="17" s="1"/>
  <c r="AA149" i="17"/>
  <c r="AA162" i="17" s="1"/>
  <c r="R681" i="17"/>
  <c r="AD133" i="17"/>
  <c r="AE138" i="17"/>
  <c r="AC141" i="17"/>
  <c r="AE141" i="17" s="1"/>
  <c r="R516" i="17"/>
  <c r="T143" i="17"/>
  <c r="U143" i="17" s="1"/>
  <c r="U516" i="17" s="1"/>
  <c r="K162" i="17"/>
  <c r="AC150" i="17"/>
  <c r="X161" i="17"/>
  <c r="AC177" i="17"/>
  <c r="AE177" i="17" s="1"/>
  <c r="AC193" i="17"/>
  <c r="U491" i="17"/>
  <c r="U449" i="17"/>
  <c r="AC107" i="17"/>
  <c r="AE107" i="17" s="1"/>
  <c r="AC114" i="17"/>
  <c r="AE114" i="17" s="1"/>
  <c r="Y118" i="17"/>
  <c r="Y162" i="17" s="1"/>
  <c r="O678" i="17"/>
  <c r="T129" i="17"/>
  <c r="U129" i="17" s="1"/>
  <c r="U678" i="17" s="1"/>
  <c r="V155" i="17"/>
  <c r="AA213" i="17"/>
  <c r="U412" i="17"/>
  <c r="V207" i="17"/>
  <c r="V284" i="17"/>
  <c r="O450" i="17"/>
  <c r="V109" i="17"/>
  <c r="S109" i="17"/>
  <c r="U109" i="17" s="1"/>
  <c r="U450" i="17" s="1"/>
  <c r="V50" i="17"/>
  <c r="O471" i="17"/>
  <c r="S57" i="17"/>
  <c r="U57" i="17" s="1"/>
  <c r="U471" i="17" s="1"/>
  <c r="V66" i="17"/>
  <c r="O453" i="17"/>
  <c r="O51" i="17"/>
  <c r="O454" i="17"/>
  <c r="S48" i="17"/>
  <c r="U48" i="17" s="1"/>
  <c r="V48" i="17" s="1"/>
  <c r="AC50" i="17"/>
  <c r="AE50" i="17" s="1"/>
  <c r="AD52" i="17"/>
  <c r="AE52" i="17" s="1"/>
  <c r="AC65" i="17"/>
  <c r="AE65" i="17" s="1"/>
  <c r="U476" i="17"/>
  <c r="AD75" i="17"/>
  <c r="AE75" i="17" s="1"/>
  <c r="AD77" i="17"/>
  <c r="AE77" i="17" s="1"/>
  <c r="R484" i="17"/>
  <c r="AD83" i="17"/>
  <c r="AE83" i="17" s="1"/>
  <c r="V94" i="17"/>
  <c r="O447" i="17"/>
  <c r="S103" i="17"/>
  <c r="U103" i="17" s="1"/>
  <c r="U447" i="17" s="1"/>
  <c r="V105" i="17"/>
  <c r="AD113" i="17"/>
  <c r="V137" i="17"/>
  <c r="M162" i="17"/>
  <c r="M334" i="17" s="1"/>
  <c r="J162" i="17"/>
  <c r="J334" i="17" s="1"/>
  <c r="S23" i="17"/>
  <c r="U23" i="17" s="1"/>
  <c r="U643" i="17" s="1"/>
  <c r="S14" i="17"/>
  <c r="U14" i="17" s="1"/>
  <c r="U456" i="17" s="1"/>
  <c r="V18" i="17"/>
  <c r="R652" i="17"/>
  <c r="V41" i="17"/>
  <c r="V43" i="17"/>
  <c r="S63" i="17"/>
  <c r="U63" i="17" s="1"/>
  <c r="U661" i="17" s="1"/>
  <c r="V74" i="17"/>
  <c r="T82" i="17"/>
  <c r="U82" i="17" s="1"/>
  <c r="U484" i="17" s="1"/>
  <c r="R485" i="17"/>
  <c r="S84" i="17"/>
  <c r="U84" i="17" s="1"/>
  <c r="AC96" i="17"/>
  <c r="AE96" i="17" s="1"/>
  <c r="AD101" i="17"/>
  <c r="S113" i="17"/>
  <c r="U113" i="17" s="1"/>
  <c r="V113" i="17" s="1"/>
  <c r="AC120" i="17"/>
  <c r="AE120" i="17" s="1"/>
  <c r="R674" i="17"/>
  <c r="V126" i="17"/>
  <c r="U509" i="17"/>
  <c r="R511" i="17"/>
  <c r="AD132" i="17"/>
  <c r="AC133" i="17"/>
  <c r="AE133" i="17" s="1"/>
  <c r="AC137" i="17"/>
  <c r="T146" i="17"/>
  <c r="U146" i="17" s="1"/>
  <c r="V146" i="17" s="1"/>
  <c r="R336" i="17"/>
  <c r="AD163" i="17"/>
  <c r="R197" i="17"/>
  <c r="S269" i="17"/>
  <c r="U269" i="17" s="1"/>
  <c r="V269" i="17" s="1"/>
  <c r="AD269" i="17"/>
  <c r="AE269" i="17" s="1"/>
  <c r="R507" i="17"/>
  <c r="AD127" i="17"/>
  <c r="AE127" i="17" s="1"/>
  <c r="S145" i="17"/>
  <c r="U145" i="17" s="1"/>
  <c r="U683" i="17" s="1"/>
  <c r="S163" i="17"/>
  <c r="V175" i="17"/>
  <c r="V180" i="17"/>
  <c r="O420" i="17"/>
  <c r="S201" i="17"/>
  <c r="U201" i="17" s="1"/>
  <c r="U420" i="17" s="1"/>
  <c r="V208" i="17"/>
  <c r="AD208" i="17"/>
  <c r="AE240" i="17"/>
  <c r="R366" i="17"/>
  <c r="AD242" i="17"/>
  <c r="R425" i="17"/>
  <c r="R276" i="17"/>
  <c r="AD246" i="17"/>
  <c r="AC277" i="17"/>
  <c r="O476" i="17"/>
  <c r="R496" i="17"/>
  <c r="O449" i="17"/>
  <c r="R452" i="17"/>
  <c r="S120" i="17"/>
  <c r="U120" i="17" s="1"/>
  <c r="S124" i="17"/>
  <c r="U124" i="17" s="1"/>
  <c r="V130" i="17"/>
  <c r="AD131" i="17"/>
  <c r="AE131" i="17" s="1"/>
  <c r="AD137" i="17"/>
  <c r="V144" i="17"/>
  <c r="R149" i="17"/>
  <c r="O480" i="17"/>
  <c r="S150" i="17"/>
  <c r="AD152" i="17"/>
  <c r="P162" i="17"/>
  <c r="P334" i="17" s="1"/>
  <c r="O339" i="17"/>
  <c r="O352" i="17"/>
  <c r="O364" i="17"/>
  <c r="V177" i="17"/>
  <c r="R351" i="17"/>
  <c r="AD193" i="17"/>
  <c r="R420" i="17"/>
  <c r="AD201" i="17"/>
  <c r="AE201" i="17" s="1"/>
  <c r="X276" i="17"/>
  <c r="R449" i="17"/>
  <c r="T121" i="17"/>
  <c r="U507" i="17"/>
  <c r="O501" i="17"/>
  <c r="T166" i="17"/>
  <c r="O337" i="17"/>
  <c r="R360" i="17"/>
  <c r="V170" i="17"/>
  <c r="S172" i="17"/>
  <c r="U172" i="17" s="1"/>
  <c r="U352" i="17" s="1"/>
  <c r="S174" i="17"/>
  <c r="U174" i="17" s="1"/>
  <c r="U364" i="17" s="1"/>
  <c r="S193" i="17"/>
  <c r="U193" i="17" s="1"/>
  <c r="U351" i="17" s="1"/>
  <c r="R362" i="17"/>
  <c r="O415" i="17"/>
  <c r="V199" i="17"/>
  <c r="V201" i="17"/>
  <c r="AC202" i="17"/>
  <c r="AE202" i="17" s="1"/>
  <c r="AC210" i="17"/>
  <c r="AE210" i="17" s="1"/>
  <c r="T218" i="17"/>
  <c r="V227" i="17"/>
  <c r="Y276" i="17"/>
  <c r="AE255" i="17"/>
  <c r="R532" i="17"/>
  <c r="AD297" i="17"/>
  <c r="S297" i="17"/>
  <c r="U297" i="17" s="1"/>
  <c r="U532" i="17" s="1"/>
  <c r="U496" i="17"/>
  <c r="R493" i="17"/>
  <c r="AD153" i="17"/>
  <c r="R501" i="17"/>
  <c r="R161" i="17"/>
  <c r="O347" i="17"/>
  <c r="O350" i="17"/>
  <c r="V191" i="17"/>
  <c r="S192" i="17"/>
  <c r="U192" i="17" s="1"/>
  <c r="V192" i="17" s="1"/>
  <c r="V193" i="17"/>
  <c r="AC194" i="17"/>
  <c r="AE194" i="17" s="1"/>
  <c r="S196" i="17"/>
  <c r="U196" i="17" s="1"/>
  <c r="U362" i="17" s="1"/>
  <c r="O411" i="17"/>
  <c r="S198" i="17"/>
  <c r="V200" i="17"/>
  <c r="AC208" i="17"/>
  <c r="V235" i="17"/>
  <c r="Z276" i="17"/>
  <c r="AE262" i="17"/>
  <c r="AC271" i="17"/>
  <c r="AE271" i="17" s="1"/>
  <c r="X328" i="17"/>
  <c r="U525" i="17"/>
  <c r="V306" i="17"/>
  <c r="V314" i="17"/>
  <c r="U542" i="17"/>
  <c r="V323" i="17"/>
  <c r="Y197" i="17"/>
  <c r="Y213" i="17" s="1"/>
  <c r="U337" i="17"/>
  <c r="O197" i="17"/>
  <c r="R411" i="17"/>
  <c r="R209" i="17"/>
  <c r="O381" i="17"/>
  <c r="S219" i="17"/>
  <c r="U219" i="17" s="1"/>
  <c r="U381" i="17" s="1"/>
  <c r="AC242" i="17"/>
  <c r="AE242" i="17" s="1"/>
  <c r="AA276" i="17"/>
  <c r="AC246" i="17"/>
  <c r="U439" i="17"/>
  <c r="V268" i="17"/>
  <c r="O520" i="17"/>
  <c r="S299" i="17"/>
  <c r="U299" i="17" s="1"/>
  <c r="K334" i="17"/>
  <c r="O418" i="17"/>
  <c r="S205" i="17"/>
  <c r="U205" i="17" s="1"/>
  <c r="U418" i="17" s="1"/>
  <c r="O385" i="17"/>
  <c r="S231" i="17"/>
  <c r="U231" i="17" s="1"/>
  <c r="U385" i="17" s="1"/>
  <c r="O436" i="17"/>
  <c r="S263" i="17"/>
  <c r="U263" i="17" s="1"/>
  <c r="U436" i="17" s="1"/>
  <c r="O548" i="17"/>
  <c r="T289" i="17"/>
  <c r="U289" i="17" s="1"/>
  <c r="U548" i="17" s="1"/>
  <c r="O545" i="17"/>
  <c r="S293" i="17"/>
  <c r="U293" i="17" s="1"/>
  <c r="U545" i="17" s="1"/>
  <c r="U529" i="17"/>
  <c r="V303" i="17"/>
  <c r="L334" i="17"/>
  <c r="R418" i="17"/>
  <c r="AD205" i="17"/>
  <c r="AE206" i="17"/>
  <c r="X209" i="17"/>
  <c r="X213" i="17" s="1"/>
  <c r="O377" i="17"/>
  <c r="V220" i="17"/>
  <c r="AC222" i="17"/>
  <c r="S236" i="17"/>
  <c r="U236" i="17" s="1"/>
  <c r="V236" i="17" s="1"/>
  <c r="O367" i="17"/>
  <c r="S243" i="17"/>
  <c r="U243" i="17" s="1"/>
  <c r="U367" i="17" s="1"/>
  <c r="O426" i="17"/>
  <c r="S247" i="17"/>
  <c r="U247" i="17" s="1"/>
  <c r="U426" i="17" s="1"/>
  <c r="R494" i="17"/>
  <c r="O446" i="17"/>
  <c r="O118" i="17"/>
  <c r="O506" i="17"/>
  <c r="V132" i="17"/>
  <c r="O512" i="17"/>
  <c r="S148" i="17"/>
  <c r="U148" i="17" s="1"/>
  <c r="U684" i="17" s="1"/>
  <c r="Z161" i="17"/>
  <c r="Z162" i="17" s="1"/>
  <c r="AC154" i="17"/>
  <c r="AE154" i="17" s="1"/>
  <c r="S167" i="17"/>
  <c r="U167" i="17" s="1"/>
  <c r="V167" i="17" s="1"/>
  <c r="V176" i="17"/>
  <c r="S190" i="17"/>
  <c r="U190" i="17" s="1"/>
  <c r="U357" i="17" s="1"/>
  <c r="AC198" i="17"/>
  <c r="V205" i="17"/>
  <c r="X245" i="17"/>
  <c r="AC214" i="17"/>
  <c r="S220" i="17"/>
  <c r="U220" i="17" s="1"/>
  <c r="AC244" i="17"/>
  <c r="AE244" i="17" s="1"/>
  <c r="N334" i="17"/>
  <c r="O451" i="17"/>
  <c r="V157" i="17"/>
  <c r="AC163" i="17"/>
  <c r="AC205" i="17"/>
  <c r="AE205" i="17" s="1"/>
  <c r="Y245" i="17"/>
  <c r="O427" i="17"/>
  <c r="AC267" i="17"/>
  <c r="AE267" i="17" s="1"/>
  <c r="AE283" i="17"/>
  <c r="U551" i="17"/>
  <c r="V286" i="17"/>
  <c r="O533" i="17"/>
  <c r="V298" i="17"/>
  <c r="S298" i="17"/>
  <c r="U298" i="17" s="1"/>
  <c r="U533" i="17" s="1"/>
  <c r="O470" i="17"/>
  <c r="S77" i="17"/>
  <c r="U77" i="17" s="1"/>
  <c r="U664" i="17" s="1"/>
  <c r="S99" i="17"/>
  <c r="U99" i="17" s="1"/>
  <c r="O445" i="17"/>
  <c r="S111" i="17"/>
  <c r="U111" i="17" s="1"/>
  <c r="R451" i="17"/>
  <c r="S160" i="17"/>
  <c r="U160" i="17" s="1"/>
  <c r="V160" i="17" s="1"/>
  <c r="T181" i="17"/>
  <c r="U181" i="17" s="1"/>
  <c r="V185" i="17"/>
  <c r="S188" i="17"/>
  <c r="U188" i="17" s="1"/>
  <c r="U576" i="17" s="1"/>
  <c r="Z209" i="17"/>
  <c r="Z213" i="17" s="1"/>
  <c r="V203" i="17"/>
  <c r="R416" i="17"/>
  <c r="AD204" i="17"/>
  <c r="AE204" i="17" s="1"/>
  <c r="Z245" i="17"/>
  <c r="U562" i="17"/>
  <c r="V281" i="17"/>
  <c r="U526" i="17"/>
  <c r="V307" i="17"/>
  <c r="O683" i="17"/>
  <c r="R355" i="17"/>
  <c r="AD178" i="17"/>
  <c r="AE178" i="17" s="1"/>
  <c r="O413" i="17"/>
  <c r="S202" i="17"/>
  <c r="U202" i="17" s="1"/>
  <c r="U413" i="17" s="1"/>
  <c r="AA245" i="17"/>
  <c r="AC223" i="17"/>
  <c r="AE223" i="17" s="1"/>
  <c r="S234" i="17"/>
  <c r="U234" i="17" s="1"/>
  <c r="U384" i="17" s="1"/>
  <c r="AC236" i="17"/>
  <c r="AE236" i="17" s="1"/>
  <c r="AC243" i="17"/>
  <c r="AE243" i="17" s="1"/>
  <c r="R639" i="17"/>
  <c r="T249" i="17"/>
  <c r="U249" i="17" s="1"/>
  <c r="U639" i="17" s="1"/>
  <c r="U432" i="17"/>
  <c r="V254" i="17"/>
  <c r="O434" i="17"/>
  <c r="S258" i="17"/>
  <c r="U258" i="17" s="1"/>
  <c r="U434" i="17" s="1"/>
  <c r="AE281" i="17"/>
  <c r="S309" i="17"/>
  <c r="U309" i="17" s="1"/>
  <c r="V309" i="17"/>
  <c r="S312" i="17"/>
  <c r="U312" i="17" s="1"/>
  <c r="U534" i="17" s="1"/>
  <c r="AD222" i="17"/>
  <c r="V240" i="17"/>
  <c r="S242" i="17"/>
  <c r="U242" i="17" s="1"/>
  <c r="U366" i="17" s="1"/>
  <c r="S246" i="17"/>
  <c r="AC250" i="17"/>
  <c r="AE250" i="17" s="1"/>
  <c r="AD265" i="17"/>
  <c r="AE265" i="17" s="1"/>
  <c r="O276" i="17"/>
  <c r="V291" i="17"/>
  <c r="R520" i="17"/>
  <c r="O527" i="17"/>
  <c r="S308" i="17"/>
  <c r="U308" i="17" s="1"/>
  <c r="AC313" i="17"/>
  <c r="AE313" i="17" s="1"/>
  <c r="AC316" i="17"/>
  <c r="V321" i="17"/>
  <c r="S327" i="17"/>
  <c r="U327" i="17" s="1"/>
  <c r="V327" i="17" s="1"/>
  <c r="AD187" i="17"/>
  <c r="AE187" i="17" s="1"/>
  <c r="S217" i="17"/>
  <c r="U217" i="17" s="1"/>
  <c r="U370" i="17" s="1"/>
  <c r="V241" i="17"/>
  <c r="V252" i="17"/>
  <c r="V253" i="17"/>
  <c r="S257" i="17"/>
  <c r="U257" i="17" s="1"/>
  <c r="T279" i="17"/>
  <c r="V285" i="17"/>
  <c r="T287" i="17"/>
  <c r="V296" i="17"/>
  <c r="S311" i="17"/>
  <c r="U311" i="17" s="1"/>
  <c r="V311" i="17" s="1"/>
  <c r="S331" i="17"/>
  <c r="U331" i="17" s="1"/>
  <c r="U558" i="17" s="1"/>
  <c r="O558" i="17"/>
  <c r="L694" i="17"/>
  <c r="O561" i="17"/>
  <c r="V297" i="17"/>
  <c r="AC312" i="17"/>
  <c r="AE312" i="17" s="1"/>
  <c r="AD319" i="17"/>
  <c r="AE319" i="17" s="1"/>
  <c r="M694" i="17"/>
  <c r="O371" i="17"/>
  <c r="S222" i="17"/>
  <c r="U222" i="17" s="1"/>
  <c r="V222" i="17" s="1"/>
  <c r="O393" i="17"/>
  <c r="T226" i="17"/>
  <c r="U226" i="17" s="1"/>
  <c r="U389" i="17" s="1"/>
  <c r="S238" i="17"/>
  <c r="U238" i="17" s="1"/>
  <c r="U395" i="17" s="1"/>
  <c r="V257" i="17"/>
  <c r="S265" i="17"/>
  <c r="U265" i="17" s="1"/>
  <c r="U438" i="17" s="1"/>
  <c r="AD270" i="17"/>
  <c r="AE270" i="17" s="1"/>
  <c r="R559" i="17"/>
  <c r="AD277" i="17"/>
  <c r="AD282" i="17" s="1"/>
  <c r="S278" i="17"/>
  <c r="U278" i="17" s="1"/>
  <c r="AD281" i="17"/>
  <c r="S283" i="17"/>
  <c r="N694" i="17"/>
  <c r="S223" i="17"/>
  <c r="U223" i="17" s="1"/>
  <c r="S224" i="17"/>
  <c r="U224" i="17" s="1"/>
  <c r="T230" i="17"/>
  <c r="U230" i="17" s="1"/>
  <c r="S233" i="17"/>
  <c r="U233" i="17" s="1"/>
  <c r="V237" i="17"/>
  <c r="V244" i="17"/>
  <c r="S251" i="17"/>
  <c r="U251" i="17" s="1"/>
  <c r="V264" i="17"/>
  <c r="S266" i="17"/>
  <c r="U266" i="17" s="1"/>
  <c r="O439" i="17"/>
  <c r="AD274" i="17"/>
  <c r="AE274" i="17" s="1"/>
  <c r="S277" i="17"/>
  <c r="O540" i="17"/>
  <c r="T320" i="17"/>
  <c r="U320" i="17" s="1"/>
  <c r="AD325" i="17"/>
  <c r="AE325" i="17" s="1"/>
  <c r="O328" i="17"/>
  <c r="O557" i="17"/>
  <c r="S329" i="17"/>
  <c r="O333" i="17"/>
  <c r="S195" i="17"/>
  <c r="U195" i="17" s="1"/>
  <c r="V204" i="17"/>
  <c r="S206" i="17"/>
  <c r="U206" i="17" s="1"/>
  <c r="R412" i="17"/>
  <c r="S210" i="17"/>
  <c r="S214" i="17"/>
  <c r="V238" i="17"/>
  <c r="V239" i="17"/>
  <c r="R432" i="17"/>
  <c r="AD258" i="17"/>
  <c r="AE258" i="17" s="1"/>
  <c r="R439" i="17"/>
  <c r="O440" i="17"/>
  <c r="S270" i="17"/>
  <c r="U270" i="17" s="1"/>
  <c r="U440" i="17" s="1"/>
  <c r="AD272" i="17"/>
  <c r="AE272" i="17" s="1"/>
  <c r="AD275" i="17"/>
  <c r="AE275" i="17" s="1"/>
  <c r="O549" i="17"/>
  <c r="T290" i="17"/>
  <c r="U290" i="17" s="1"/>
  <c r="AD314" i="17"/>
  <c r="AE314" i="17" s="1"/>
  <c r="AD316" i="17"/>
  <c r="P694" i="17"/>
  <c r="O547" i="17"/>
  <c r="AD294" i="17"/>
  <c r="O524" i="17"/>
  <c r="O519" i="17"/>
  <c r="V322" i="17"/>
  <c r="U543" i="17"/>
  <c r="O536" i="17"/>
  <c r="T326" i="17"/>
  <c r="U326" i="17" s="1"/>
  <c r="Y333" i="17"/>
  <c r="R442" i="17"/>
  <c r="AD273" i="17"/>
  <c r="AE273" i="17" s="1"/>
  <c r="V280" i="17"/>
  <c r="S288" i="17"/>
  <c r="U288" i="17" s="1"/>
  <c r="U547" i="17" s="1"/>
  <c r="R524" i="17"/>
  <c r="AD305" i="17"/>
  <c r="AE305" i="17" s="1"/>
  <c r="AD317" i="17"/>
  <c r="AE317" i="17" s="1"/>
  <c r="R518" i="17"/>
  <c r="S319" i="17"/>
  <c r="U319" i="17" s="1"/>
  <c r="V319" i="17" s="1"/>
  <c r="O538" i="17"/>
  <c r="R328" i="17"/>
  <c r="AC329" i="17"/>
  <c r="O384" i="17"/>
  <c r="AD241" i="17"/>
  <c r="AE241" i="17" s="1"/>
  <c r="T248" i="17"/>
  <c r="V270" i="17"/>
  <c r="S272" i="17"/>
  <c r="U272" i="17" s="1"/>
  <c r="U441" i="17" s="1"/>
  <c r="S273" i="17"/>
  <c r="U273" i="17" s="1"/>
  <c r="U442" i="17" s="1"/>
  <c r="S274" i="17"/>
  <c r="U274" i="17" s="1"/>
  <c r="U444" i="17" s="1"/>
  <c r="S305" i="17"/>
  <c r="U305" i="17" s="1"/>
  <c r="U524" i="17" s="1"/>
  <c r="S315" i="17"/>
  <c r="U315" i="17" s="1"/>
  <c r="U521" i="17" s="1"/>
  <c r="S317" i="17"/>
  <c r="U317" i="17" s="1"/>
  <c r="U518" i="17" s="1"/>
  <c r="S318" i="17"/>
  <c r="U318" i="17" s="1"/>
  <c r="U519" i="17" s="1"/>
  <c r="O539" i="17"/>
  <c r="V324" i="17"/>
  <c r="V326" i="17"/>
  <c r="R415" i="17"/>
  <c r="R245" i="17"/>
  <c r="T256" i="17"/>
  <c r="U256" i="17" s="1"/>
  <c r="S259" i="17"/>
  <c r="U259" i="17" s="1"/>
  <c r="V259" i="17" s="1"/>
  <c r="S294" i="17"/>
  <c r="U294" i="17" s="1"/>
  <c r="O522" i="17"/>
  <c r="S301" i="17"/>
  <c r="U301" i="17" s="1"/>
  <c r="U522" i="17" s="1"/>
  <c r="S316" i="17"/>
  <c r="U316" i="17" s="1"/>
  <c r="AD323" i="17"/>
  <c r="AE323" i="17" s="1"/>
  <c r="R542" i="17"/>
  <c r="S325" i="17"/>
  <c r="U325" i="17" s="1"/>
  <c r="U538" i="17" s="1"/>
  <c r="O556" i="17"/>
  <c r="V330" i="17"/>
  <c r="S260" i="17"/>
  <c r="U260" i="17" s="1"/>
  <c r="U429" i="17" s="1"/>
  <c r="V272" i="17"/>
  <c r="V273" i="17"/>
  <c r="V274" i="17"/>
  <c r="V275" i="17"/>
  <c r="S295" i="17"/>
  <c r="U295" i="17" s="1"/>
  <c r="U553" i="17" s="1"/>
  <c r="S300" i="17"/>
  <c r="U300" i="17" s="1"/>
  <c r="V300" i="17" s="1"/>
  <c r="R529" i="17"/>
  <c r="AD303" i="17"/>
  <c r="AE303" i="17" s="1"/>
  <c r="S304" i="17"/>
  <c r="U304" i="17" s="1"/>
  <c r="U523" i="17" s="1"/>
  <c r="V305" i="17"/>
  <c r="V312" i="17"/>
  <c r="O534" i="17"/>
  <c r="S313" i="17"/>
  <c r="U313" i="17" s="1"/>
  <c r="V317" i="17"/>
  <c r="S292" i="17"/>
  <c r="U292" i="17" s="1"/>
  <c r="S332" i="17"/>
  <c r="U332" i="17" s="1"/>
  <c r="V177" i="19" l="1"/>
  <c r="T198" i="19"/>
  <c r="T214" i="19" s="1"/>
  <c r="V206" i="19"/>
  <c r="V290" i="19"/>
  <c r="V271" i="19"/>
  <c r="AE276" i="19"/>
  <c r="V227" i="19"/>
  <c r="V84" i="19"/>
  <c r="U548" i="19"/>
  <c r="V289" i="19"/>
  <c r="U557" i="19"/>
  <c r="V331" i="19"/>
  <c r="AE316" i="19"/>
  <c r="V194" i="19"/>
  <c r="V69" i="19"/>
  <c r="V197" i="19"/>
  <c r="AE267" i="19"/>
  <c r="V291" i="19"/>
  <c r="V133" i="19"/>
  <c r="AE270" i="19"/>
  <c r="AD161" i="19"/>
  <c r="AE314" i="19"/>
  <c r="V266" i="19"/>
  <c r="AD277" i="19"/>
  <c r="V317" i="19"/>
  <c r="AD118" i="19"/>
  <c r="AE153" i="19"/>
  <c r="AD329" i="19"/>
  <c r="V259" i="19"/>
  <c r="U665" i="19"/>
  <c r="V73" i="19"/>
  <c r="AE148" i="19"/>
  <c r="AD210" i="19"/>
  <c r="V326" i="19"/>
  <c r="AE211" i="19"/>
  <c r="AE207" i="19"/>
  <c r="V41" i="19"/>
  <c r="AE317" i="19"/>
  <c r="AB214" i="19"/>
  <c r="AB335" i="19" s="1"/>
  <c r="AA214" i="19"/>
  <c r="AE194" i="19"/>
  <c r="V192" i="19"/>
  <c r="N335" i="19"/>
  <c r="AC198" i="19"/>
  <c r="V195" i="19"/>
  <c r="J335" i="19"/>
  <c r="X335" i="19"/>
  <c r="U457" i="19"/>
  <c r="V14" i="19"/>
  <c r="V255" i="19"/>
  <c r="Q335" i="19"/>
  <c r="U577" i="19"/>
  <c r="V189" i="19"/>
  <c r="U118" i="19"/>
  <c r="V118" i="19" s="1"/>
  <c r="U653" i="19"/>
  <c r="U51" i="19"/>
  <c r="R695" i="19"/>
  <c r="R162" i="19"/>
  <c r="U377" i="19"/>
  <c r="V216" i="19"/>
  <c r="U199" i="19"/>
  <c r="S210" i="19"/>
  <c r="T277" i="19"/>
  <c r="U249" i="19"/>
  <c r="U277" i="19" s="1"/>
  <c r="V277" i="19" s="1"/>
  <c r="U451" i="19"/>
  <c r="V109" i="19"/>
  <c r="U341" i="19"/>
  <c r="V164" i="19"/>
  <c r="V175" i="19"/>
  <c r="U517" i="19"/>
  <c r="S149" i="19"/>
  <c r="AE282" i="19"/>
  <c r="AE283" i="19" s="1"/>
  <c r="S329" i="19"/>
  <c r="U284" i="19"/>
  <c r="U350" i="19"/>
  <c r="V178" i="19"/>
  <c r="T149" i="19"/>
  <c r="U121" i="19"/>
  <c r="S51" i="19"/>
  <c r="V27" i="19"/>
  <c r="U544" i="19"/>
  <c r="V323" i="19"/>
  <c r="S246" i="19"/>
  <c r="U215" i="19"/>
  <c r="AE297" i="19"/>
  <c r="V213" i="19"/>
  <c r="O214" i="19"/>
  <c r="U483" i="19"/>
  <c r="V97" i="19"/>
  <c r="V174" i="19"/>
  <c r="AE199" i="19"/>
  <c r="AE210" i="19" s="1"/>
  <c r="U505" i="19"/>
  <c r="U149" i="19"/>
  <c r="V149" i="19" s="1"/>
  <c r="U503" i="19"/>
  <c r="V157" i="19"/>
  <c r="AD149" i="19"/>
  <c r="AD162" i="19" s="1"/>
  <c r="V200" i="19"/>
  <c r="S118" i="19"/>
  <c r="AE23" i="19"/>
  <c r="AE51" i="19" s="1"/>
  <c r="V80" i="19"/>
  <c r="AD283" i="19"/>
  <c r="AC329" i="19"/>
  <c r="AE284" i="19"/>
  <c r="U358" i="19"/>
  <c r="V191" i="19"/>
  <c r="V305" i="19"/>
  <c r="O162" i="19"/>
  <c r="U492" i="19"/>
  <c r="V94" i="19"/>
  <c r="U467" i="19"/>
  <c r="V49" i="19"/>
  <c r="V30" i="19"/>
  <c r="AC210" i="19"/>
  <c r="U490" i="19"/>
  <c r="V90" i="19"/>
  <c r="U502" i="19"/>
  <c r="V155" i="19"/>
  <c r="U477" i="19"/>
  <c r="V74" i="19"/>
  <c r="U513" i="19"/>
  <c r="U510" i="19"/>
  <c r="U563" i="19"/>
  <c r="V282" i="19"/>
  <c r="U394" i="19"/>
  <c r="V225" i="19"/>
  <c r="U355" i="19"/>
  <c r="V180" i="19"/>
  <c r="U425" i="19"/>
  <c r="V276" i="19"/>
  <c r="U367" i="19"/>
  <c r="V243" i="19"/>
  <c r="U655" i="19"/>
  <c r="V42" i="19"/>
  <c r="U450" i="19"/>
  <c r="V105" i="19"/>
  <c r="U338" i="19"/>
  <c r="AC283" i="19"/>
  <c r="AE152" i="19"/>
  <c r="AE161" i="19" s="1"/>
  <c r="U537" i="19"/>
  <c r="V327" i="19"/>
  <c r="U445" i="19"/>
  <c r="V275" i="19"/>
  <c r="U561" i="19"/>
  <c r="V281" i="19"/>
  <c r="V265" i="19"/>
  <c r="AE212" i="19"/>
  <c r="V302" i="19"/>
  <c r="V142" i="19"/>
  <c r="U462" i="19"/>
  <c r="V39" i="19"/>
  <c r="V77" i="19"/>
  <c r="V170" i="19"/>
  <c r="U684" i="19"/>
  <c r="S161" i="19"/>
  <c r="U150" i="19"/>
  <c r="AE243" i="19"/>
  <c r="T51" i="19"/>
  <c r="V139" i="19"/>
  <c r="U427" i="19"/>
  <c r="V248" i="19"/>
  <c r="V304" i="19"/>
  <c r="V242" i="19"/>
  <c r="U650" i="19"/>
  <c r="V36" i="19"/>
  <c r="V70" i="19"/>
  <c r="T118" i="19"/>
  <c r="AD198" i="19"/>
  <c r="S277" i="19"/>
  <c r="U368" i="19"/>
  <c r="V244" i="19"/>
  <c r="V307" i="19"/>
  <c r="V295" i="19"/>
  <c r="V261" i="19"/>
  <c r="V126" i="19"/>
  <c r="U649" i="19"/>
  <c r="V34" i="19"/>
  <c r="AC246" i="19"/>
  <c r="AE215" i="19"/>
  <c r="AE246" i="19" s="1"/>
  <c r="U652" i="19"/>
  <c r="V45" i="19"/>
  <c r="V221" i="19"/>
  <c r="U475" i="19"/>
  <c r="U278" i="19"/>
  <c r="S283" i="19"/>
  <c r="T329" i="19"/>
  <c r="V273" i="19"/>
  <c r="V152" i="19"/>
  <c r="V51" i="19"/>
  <c r="U337" i="19"/>
  <c r="U198" i="19"/>
  <c r="V198" i="19" s="1"/>
  <c r="U485" i="19"/>
  <c r="U507" i="19"/>
  <c r="V122" i="19"/>
  <c r="V29" i="19"/>
  <c r="V88" i="19"/>
  <c r="U446" i="19"/>
  <c r="U541" i="19"/>
  <c r="V321" i="19"/>
  <c r="Z335" i="19"/>
  <c r="U369" i="19"/>
  <c r="V245" i="19"/>
  <c r="U578" i="19"/>
  <c r="V188" i="19"/>
  <c r="AD246" i="19"/>
  <c r="U662" i="19"/>
  <c r="V62" i="19"/>
  <c r="S198" i="19"/>
  <c r="AC277" i="19"/>
  <c r="R214" i="19"/>
  <c r="V234" i="19"/>
  <c r="AE273" i="19"/>
  <c r="AE277" i="19" s="1"/>
  <c r="U470" i="19"/>
  <c r="V59" i="19"/>
  <c r="V153" i="19"/>
  <c r="U657" i="19"/>
  <c r="V66" i="19"/>
  <c r="AA162" i="19"/>
  <c r="AA335" i="19" s="1"/>
  <c r="U644" i="19"/>
  <c r="V23" i="19"/>
  <c r="AE119" i="19"/>
  <c r="AE149" i="19" s="1"/>
  <c r="S334" i="19"/>
  <c r="U330" i="19"/>
  <c r="U542" i="19"/>
  <c r="V322" i="19"/>
  <c r="T246" i="19"/>
  <c r="U384" i="19"/>
  <c r="V224" i="19"/>
  <c r="V269" i="19"/>
  <c r="V187" i="19"/>
  <c r="AC118" i="19"/>
  <c r="AE52" i="19"/>
  <c r="AE118" i="19" s="1"/>
  <c r="V154" i="19"/>
  <c r="O695" i="19"/>
  <c r="U340" i="19"/>
  <c r="V166" i="19"/>
  <c r="AE198" i="19"/>
  <c r="Y335" i="19"/>
  <c r="AC161" i="19"/>
  <c r="V562" i="18"/>
  <c r="V119" i="18"/>
  <c r="K384" i="18"/>
  <c r="V570" i="18"/>
  <c r="V559" i="18"/>
  <c r="V427" i="18"/>
  <c r="V473" i="18"/>
  <c r="V469" i="18"/>
  <c r="AE12" i="18"/>
  <c r="U703" i="18"/>
  <c r="V703" i="18" s="1"/>
  <c r="AE375" i="18"/>
  <c r="V249" i="18"/>
  <c r="V139" i="18"/>
  <c r="U405" i="18"/>
  <c r="V405" i="18" s="1"/>
  <c r="U216" i="18"/>
  <c r="V187" i="18"/>
  <c r="AE369" i="18"/>
  <c r="U236" i="18"/>
  <c r="U498" i="18"/>
  <c r="V498" i="18" s="1"/>
  <c r="AE187" i="18"/>
  <c r="AA148" i="18"/>
  <c r="U699" i="18"/>
  <c r="V699" i="18" s="1"/>
  <c r="AE319" i="18"/>
  <c r="U412" i="18"/>
  <c r="V412" i="18" s="1"/>
  <c r="AE220" i="18"/>
  <c r="AE368" i="18"/>
  <c r="U452" i="18"/>
  <c r="V452" i="18" s="1"/>
  <c r="V737" i="18"/>
  <c r="AC46" i="18"/>
  <c r="V197" i="18"/>
  <c r="V365" i="18"/>
  <c r="N384" i="18"/>
  <c r="U735" i="18"/>
  <c r="V735" i="18" s="1"/>
  <c r="V125" i="18"/>
  <c r="V126" i="18"/>
  <c r="U503" i="18"/>
  <c r="V503" i="18" s="1"/>
  <c r="AE204" i="18"/>
  <c r="V370" i="18"/>
  <c r="AE314" i="18"/>
  <c r="V464" i="18"/>
  <c r="U742" i="18"/>
  <c r="V742" i="18" s="1"/>
  <c r="U654" i="18"/>
  <c r="V654" i="18" s="1"/>
  <c r="V219" i="18"/>
  <c r="V342" i="18"/>
  <c r="V49" i="18"/>
  <c r="AE66" i="18"/>
  <c r="V14" i="18"/>
  <c r="V92" i="18"/>
  <c r="Q384" i="18"/>
  <c r="AE165" i="18"/>
  <c r="V116" i="18"/>
  <c r="V178" i="18"/>
  <c r="V184" i="18"/>
  <c r="AE287" i="18"/>
  <c r="V288" i="18"/>
  <c r="AE316" i="18"/>
  <c r="V143" i="18"/>
  <c r="V552" i="18"/>
  <c r="AE178" i="18"/>
  <c r="AE211" i="18"/>
  <c r="V296" i="18"/>
  <c r="V142" i="18"/>
  <c r="V181" i="18"/>
  <c r="V166" i="18"/>
  <c r="V30" i="18"/>
  <c r="AD331" i="18"/>
  <c r="U501" i="18"/>
  <c r="V501" i="18" s="1"/>
  <c r="AD147" i="18"/>
  <c r="V347" i="18"/>
  <c r="M384" i="18"/>
  <c r="J384" i="18"/>
  <c r="V556" i="18"/>
  <c r="AE363" i="18"/>
  <c r="V150" i="18"/>
  <c r="X148" i="18"/>
  <c r="X384" i="18" s="1"/>
  <c r="V374" i="18"/>
  <c r="V314" i="18"/>
  <c r="S378" i="18"/>
  <c r="V245" i="18"/>
  <c r="AE198" i="18"/>
  <c r="AE229" i="18"/>
  <c r="V29" i="18"/>
  <c r="AE313" i="18"/>
  <c r="V283" i="18"/>
  <c r="V98" i="18"/>
  <c r="V31" i="18"/>
  <c r="AD325" i="18"/>
  <c r="AE209" i="18"/>
  <c r="V267" i="18"/>
  <c r="V174" i="18"/>
  <c r="AE199" i="18"/>
  <c r="AE311" i="18"/>
  <c r="V290" i="18"/>
  <c r="V157" i="18"/>
  <c r="Y148" i="18"/>
  <c r="Y384" i="18" s="1"/>
  <c r="AE143" i="18"/>
  <c r="V344" i="18"/>
  <c r="U240" i="18"/>
  <c r="V390" i="18"/>
  <c r="V198" i="18"/>
  <c r="Z148" i="18"/>
  <c r="Z384" i="18" s="1"/>
  <c r="V399" i="18"/>
  <c r="U234" i="18"/>
  <c r="V234" i="18" s="1"/>
  <c r="AD378" i="18"/>
  <c r="S202" i="18"/>
  <c r="U625" i="18"/>
  <c r="V625" i="18" s="1"/>
  <c r="V177" i="18"/>
  <c r="V180" i="18"/>
  <c r="V96" i="18"/>
  <c r="V383" i="18"/>
  <c r="V264" i="18"/>
  <c r="V248" i="18"/>
  <c r="U233" i="18"/>
  <c r="AD294" i="18"/>
  <c r="U494" i="18"/>
  <c r="V494" i="18" s="1"/>
  <c r="V167" i="18"/>
  <c r="V164" i="18"/>
  <c r="P384" i="18"/>
  <c r="AB254" i="18"/>
  <c r="AB384" i="18" s="1"/>
  <c r="AA254" i="18"/>
  <c r="U413" i="18"/>
  <c r="V413" i="18" s="1"/>
  <c r="V337" i="18"/>
  <c r="V26" i="18"/>
  <c r="V132" i="18"/>
  <c r="V70" i="18"/>
  <c r="V534" i="18"/>
  <c r="O148" i="18"/>
  <c r="V123" i="18"/>
  <c r="V541" i="18"/>
  <c r="V396" i="18"/>
  <c r="V536" i="18"/>
  <c r="V497" i="18"/>
  <c r="V506" i="18"/>
  <c r="V41" i="18"/>
  <c r="R148" i="18"/>
  <c r="R384" i="18" s="1"/>
  <c r="V543" i="18"/>
  <c r="V726" i="18"/>
  <c r="V633" i="18"/>
  <c r="U698" i="18"/>
  <c r="V698" i="18" s="1"/>
  <c r="V495" i="18"/>
  <c r="V595" i="18"/>
  <c r="V449" i="18"/>
  <c r="V590" i="18"/>
  <c r="V21" i="18"/>
  <c r="V418" i="18"/>
  <c r="V475" i="18"/>
  <c r="V713" i="18"/>
  <c r="V553" i="18"/>
  <c r="V738" i="18"/>
  <c r="V446" i="18"/>
  <c r="V467" i="18"/>
  <c r="V649" i="18"/>
  <c r="V596" i="18"/>
  <c r="V392" i="18"/>
  <c r="V613" i="18"/>
  <c r="V487" i="18"/>
  <c r="V720" i="18"/>
  <c r="V437" i="18"/>
  <c r="V585" i="18"/>
  <c r="V594" i="18"/>
  <c r="V644" i="18"/>
  <c r="V542" i="18"/>
  <c r="V565" i="18"/>
  <c r="V672" i="18"/>
  <c r="V687" i="18"/>
  <c r="V709" i="18"/>
  <c r="V226" i="18"/>
  <c r="AE278" i="18"/>
  <c r="U461" i="18"/>
  <c r="V461" i="18" s="1"/>
  <c r="V200" i="18"/>
  <c r="V651" i="18"/>
  <c r="AC378" i="18"/>
  <c r="V358" i="18"/>
  <c r="U676" i="18"/>
  <c r="V676" i="18" s="1"/>
  <c r="V563" i="18"/>
  <c r="V83" i="18"/>
  <c r="U411" i="18"/>
  <c r="V411" i="18" s="1"/>
  <c r="V179" i="18"/>
  <c r="U500" i="18"/>
  <c r="V500" i="18" s="1"/>
  <c r="V99" i="18"/>
  <c r="U702" i="18"/>
  <c r="V702" i="18" s="1"/>
  <c r="U491" i="18"/>
  <c r="V491" i="18" s="1"/>
  <c r="V322" i="18"/>
  <c r="U488" i="18"/>
  <c r="V488" i="18" s="1"/>
  <c r="V317" i="18"/>
  <c r="U481" i="18"/>
  <c r="V481" i="18" s="1"/>
  <c r="V303" i="18"/>
  <c r="V416" i="18"/>
  <c r="U241" i="18"/>
  <c r="V577" i="18"/>
  <c r="V235" i="18"/>
  <c r="V398" i="18"/>
  <c r="U15" i="18"/>
  <c r="T46" i="18"/>
  <c r="V499" i="18"/>
  <c r="V508" i="18"/>
  <c r="V118" i="18"/>
  <c r="U514" i="18"/>
  <c r="V514" i="18" s="1"/>
  <c r="V25" i="18"/>
  <c r="V434" i="18"/>
  <c r="V426" i="18"/>
  <c r="U580" i="18"/>
  <c r="V580" i="18" s="1"/>
  <c r="U489" i="18"/>
  <c r="V489" i="18" s="1"/>
  <c r="V282" i="18"/>
  <c r="AE324" i="18"/>
  <c r="U433" i="18"/>
  <c r="V433" i="18" s="1"/>
  <c r="V263" i="18"/>
  <c r="U215" i="18"/>
  <c r="V540" i="18"/>
  <c r="S325" i="18"/>
  <c r="U295" i="18"/>
  <c r="U242" i="18"/>
  <c r="AC202" i="18"/>
  <c r="AE191" i="18"/>
  <c r="U456" i="18"/>
  <c r="V456" i="18" s="1"/>
  <c r="AE139" i="18"/>
  <c r="V24" i="18"/>
  <c r="U407" i="18"/>
  <c r="V407" i="18" s="1"/>
  <c r="V161" i="18"/>
  <c r="V732" i="18"/>
  <c r="V127" i="18"/>
  <c r="V23" i="18"/>
  <c r="S190" i="18"/>
  <c r="U149" i="18"/>
  <c r="U472" i="18"/>
  <c r="V472" i="18" s="1"/>
  <c r="U587" i="18"/>
  <c r="V587" i="18" s="1"/>
  <c r="V363" i="18"/>
  <c r="V368" i="18"/>
  <c r="V292" i="18"/>
  <c r="T294" i="18"/>
  <c r="AE326" i="18"/>
  <c r="AE331" i="18" s="1"/>
  <c r="AC331" i="18"/>
  <c r="V210" i="18"/>
  <c r="V182" i="18"/>
  <c r="U297" i="18"/>
  <c r="T325" i="18"/>
  <c r="U225" i="18"/>
  <c r="AE207" i="18"/>
  <c r="U227" i="18"/>
  <c r="V227" i="18" s="1"/>
  <c r="T190" i="18"/>
  <c r="U519" i="18"/>
  <c r="V519" i="18" s="1"/>
  <c r="S147" i="18"/>
  <c r="U136" i="18"/>
  <c r="U526" i="18"/>
  <c r="V526" i="18" s="1"/>
  <c r="V64" i="18"/>
  <c r="AE169" i="18"/>
  <c r="U591" i="18"/>
  <c r="V591" i="18" s="1"/>
  <c r="V371" i="18"/>
  <c r="U650" i="18"/>
  <c r="V650" i="18" s="1"/>
  <c r="V204" i="18"/>
  <c r="U336" i="18"/>
  <c r="T378" i="18"/>
  <c r="U575" i="18"/>
  <c r="V575" i="18" s="1"/>
  <c r="V356" i="18"/>
  <c r="S294" i="18"/>
  <c r="U255" i="18"/>
  <c r="V209" i="18"/>
  <c r="S253" i="18"/>
  <c r="U203" i="18"/>
  <c r="U438" i="18"/>
  <c r="V438" i="18" s="1"/>
  <c r="V287" i="18"/>
  <c r="U391" i="18"/>
  <c r="V391" i="18" s="1"/>
  <c r="V152" i="18"/>
  <c r="V130" i="18"/>
  <c r="T135" i="18"/>
  <c r="U664" i="18"/>
  <c r="V664" i="18" s="1"/>
  <c r="U551" i="18"/>
  <c r="V551" i="18" s="1"/>
  <c r="U521" i="18"/>
  <c r="V521" i="18" s="1"/>
  <c r="U555" i="18"/>
  <c r="V555" i="18" s="1"/>
  <c r="V109" i="18"/>
  <c r="U574" i="18"/>
  <c r="V574" i="18" s="1"/>
  <c r="V281" i="18"/>
  <c r="AE286" i="18"/>
  <c r="V315" i="18"/>
  <c r="U220" i="18"/>
  <c r="V274" i="18"/>
  <c r="AD105" i="18"/>
  <c r="U510" i="18"/>
  <c r="V510" i="18" s="1"/>
  <c r="U50" i="18"/>
  <c r="U105" i="18" s="1"/>
  <c r="V105" i="18" s="1"/>
  <c r="T105" i="18"/>
  <c r="O752" i="18"/>
  <c r="V236" i="18"/>
  <c r="V141" i="18"/>
  <c r="V58" i="18"/>
  <c r="AD46" i="18"/>
  <c r="AC147" i="18"/>
  <c r="U459" i="18"/>
  <c r="V459" i="18" s="1"/>
  <c r="V250" i="18"/>
  <c r="V492" i="18"/>
  <c r="U106" i="18"/>
  <c r="S135" i="18"/>
  <c r="V57" i="18"/>
  <c r="S105" i="18"/>
  <c r="AC325" i="18"/>
  <c r="AE295" i="18"/>
  <c r="V372" i="18"/>
  <c r="U477" i="18"/>
  <c r="V477" i="18" s="1"/>
  <c r="V311" i="18"/>
  <c r="V435" i="18"/>
  <c r="AE255" i="18"/>
  <c r="AC294" i="18"/>
  <c r="U415" i="18"/>
  <c r="V415" i="18" s="1"/>
  <c r="V160" i="18"/>
  <c r="U741" i="18"/>
  <c r="V741" i="18" s="1"/>
  <c r="V131" i="18"/>
  <c r="V39" i="18"/>
  <c r="U462" i="18"/>
  <c r="V462" i="18" s="1"/>
  <c r="V48" i="18"/>
  <c r="U518" i="18"/>
  <c r="V518" i="18" s="1"/>
  <c r="U568" i="18"/>
  <c r="V568" i="18" s="1"/>
  <c r="V367" i="18"/>
  <c r="U478" i="18"/>
  <c r="V478" i="18" s="1"/>
  <c r="V309" i="18"/>
  <c r="AE312" i="18"/>
  <c r="AE277" i="18"/>
  <c r="U214" i="18"/>
  <c r="V214" i="18" s="1"/>
  <c r="T253" i="18"/>
  <c r="V251" i="18"/>
  <c r="V564" i="18"/>
  <c r="AD190" i="18"/>
  <c r="V140" i="18"/>
  <c r="AE125" i="18"/>
  <c r="AE46" i="18"/>
  <c r="U490" i="18"/>
  <c r="V490" i="18" s="1"/>
  <c r="V321" i="18"/>
  <c r="R752" i="18"/>
  <c r="U584" i="18"/>
  <c r="V584" i="18" s="1"/>
  <c r="V362" i="18"/>
  <c r="AE235" i="18"/>
  <c r="U237" i="18"/>
  <c r="V443" i="18"/>
  <c r="U607" i="18"/>
  <c r="V607" i="18" s="1"/>
  <c r="V380" i="18"/>
  <c r="U662" i="18"/>
  <c r="V662" i="18" s="1"/>
  <c r="V224" i="18"/>
  <c r="V217" i="18"/>
  <c r="AD135" i="18"/>
  <c r="AE108" i="18"/>
  <c r="O254" i="18"/>
  <c r="V218" i="18"/>
  <c r="U522" i="18"/>
  <c r="V522" i="18" s="1"/>
  <c r="V60" i="18"/>
  <c r="V159" i="18"/>
  <c r="AE251" i="18"/>
  <c r="U436" i="18"/>
  <c r="V436" i="18" s="1"/>
  <c r="V686" i="18"/>
  <c r="U731" i="18"/>
  <c r="V731" i="18" s="1"/>
  <c r="V115" i="18"/>
  <c r="V266" i="18"/>
  <c r="U538" i="18"/>
  <c r="V538" i="18" s="1"/>
  <c r="V77" i="18"/>
  <c r="V35" i="18"/>
  <c r="V550" i="18"/>
  <c r="V90" i="18"/>
  <c r="U10" i="18"/>
  <c r="S46" i="18"/>
  <c r="V483" i="18"/>
  <c r="T331" i="18"/>
  <c r="U327" i="18"/>
  <c r="V312" i="18"/>
  <c r="U598" i="18"/>
  <c r="V598" i="18" s="1"/>
  <c r="V335" i="18"/>
  <c r="U484" i="18"/>
  <c r="V484" i="18" s="1"/>
  <c r="V305" i="18"/>
  <c r="V357" i="18"/>
  <c r="U326" i="18"/>
  <c r="S331" i="18"/>
  <c r="AA384" i="18"/>
  <c r="AE282" i="18"/>
  <c r="V334" i="18"/>
  <c r="V291" i="18"/>
  <c r="U586" i="18"/>
  <c r="V586" i="18" s="1"/>
  <c r="V660" i="18"/>
  <c r="V330" i="18"/>
  <c r="V252" i="18"/>
  <c r="V646" i="18"/>
  <c r="V400" i="18"/>
  <c r="V277" i="18"/>
  <c r="AE195" i="18"/>
  <c r="U557" i="18"/>
  <c r="V557" i="18" s="1"/>
  <c r="V114" i="18"/>
  <c r="V439" i="18"/>
  <c r="AC190" i="18"/>
  <c r="AE149" i="18"/>
  <c r="AE47" i="18"/>
  <c r="AE105" i="18" s="1"/>
  <c r="AC105" i="18"/>
  <c r="AC135" i="18"/>
  <c r="V144" i="18"/>
  <c r="V496" i="18"/>
  <c r="U460" i="18"/>
  <c r="V460" i="18" s="1"/>
  <c r="U202" i="18"/>
  <c r="V202" i="18" s="1"/>
  <c r="AD202" i="18"/>
  <c r="O162" i="17"/>
  <c r="AE297" i="17"/>
  <c r="AE328" i="17" s="1"/>
  <c r="V20" i="17"/>
  <c r="U376" i="17"/>
  <c r="V215" i="17"/>
  <c r="V258" i="17"/>
  <c r="V190" i="17"/>
  <c r="V31" i="17"/>
  <c r="AD328" i="17"/>
  <c r="V247" i="17"/>
  <c r="V263" i="17"/>
  <c r="AD161" i="17"/>
  <c r="AE12" i="17"/>
  <c r="V202" i="17"/>
  <c r="V178" i="17"/>
  <c r="V243" i="17"/>
  <c r="V219" i="17"/>
  <c r="U349" i="17"/>
  <c r="V325" i="17"/>
  <c r="AD245" i="17"/>
  <c r="AD149" i="17"/>
  <c r="AB162" i="17"/>
  <c r="AB334" i="17" s="1"/>
  <c r="V331" i="17"/>
  <c r="AE132" i="17"/>
  <c r="V139" i="17"/>
  <c r="V148" i="17"/>
  <c r="AE263" i="17"/>
  <c r="V231" i="17"/>
  <c r="V174" i="17"/>
  <c r="V315" i="17"/>
  <c r="V318" i="17"/>
  <c r="AE208" i="17"/>
  <c r="V134" i="17"/>
  <c r="V30" i="17"/>
  <c r="AE91" i="17"/>
  <c r="AE264" i="17"/>
  <c r="Z334" i="17"/>
  <c r="V73" i="17"/>
  <c r="V70" i="17"/>
  <c r="U461" i="17"/>
  <c r="U454" i="17"/>
  <c r="O694" i="17"/>
  <c r="X162" i="17"/>
  <c r="X334" i="17" s="1"/>
  <c r="V196" i="17"/>
  <c r="R213" i="17"/>
  <c r="V45" i="17"/>
  <c r="V44" i="17"/>
  <c r="V34" i="17"/>
  <c r="AD51" i="17"/>
  <c r="AA334" i="17"/>
  <c r="U555" i="17"/>
  <c r="V332" i="17"/>
  <c r="T149" i="17"/>
  <c r="U121" i="17"/>
  <c r="R694" i="17"/>
  <c r="AE152" i="17"/>
  <c r="AC149" i="17"/>
  <c r="AE119" i="17"/>
  <c r="AC51" i="17"/>
  <c r="T282" i="17"/>
  <c r="U279" i="17"/>
  <c r="V279" i="17" s="1"/>
  <c r="U448" i="17"/>
  <c r="V111" i="17"/>
  <c r="AC328" i="17"/>
  <c r="U544" i="17"/>
  <c r="V292" i="17"/>
  <c r="U394" i="17"/>
  <c r="V233" i="17"/>
  <c r="V304" i="17"/>
  <c r="V188" i="17"/>
  <c r="U677" i="17"/>
  <c r="V124" i="17"/>
  <c r="S197" i="17"/>
  <c r="U163" i="17"/>
  <c r="V103" i="17"/>
  <c r="V129" i="17"/>
  <c r="AC161" i="17"/>
  <c r="AE150" i="17"/>
  <c r="V67" i="17"/>
  <c r="V138" i="17"/>
  <c r="V97" i="17"/>
  <c r="V14" i="17"/>
  <c r="S118" i="17"/>
  <c r="U52" i="17"/>
  <c r="U531" i="17"/>
  <c r="V294" i="17"/>
  <c r="U549" i="17"/>
  <c r="V290" i="17"/>
  <c r="V226" i="17"/>
  <c r="U390" i="17"/>
  <c r="V230" i="17"/>
  <c r="V249" i="17"/>
  <c r="U446" i="17"/>
  <c r="V99" i="17"/>
  <c r="V289" i="17"/>
  <c r="AE294" i="17"/>
  <c r="U505" i="17"/>
  <c r="V120" i="17"/>
  <c r="V25" i="17"/>
  <c r="U506" i="17"/>
  <c r="U453" i="17"/>
  <c r="U51" i="17"/>
  <c r="V51" i="17" s="1"/>
  <c r="S149" i="17"/>
  <c r="U119" i="17"/>
  <c r="T51" i="17"/>
  <c r="AC209" i="17"/>
  <c r="AE198" i="17"/>
  <c r="AE209" i="17" s="1"/>
  <c r="U377" i="17"/>
  <c r="U520" i="17"/>
  <c r="U485" i="17"/>
  <c r="V84" i="17"/>
  <c r="U535" i="17"/>
  <c r="AE101" i="17"/>
  <c r="AE118" i="17" s="1"/>
  <c r="U489" i="17"/>
  <c r="V90" i="17"/>
  <c r="U451" i="17"/>
  <c r="U466" i="17"/>
  <c r="U654" i="17"/>
  <c r="S245" i="17"/>
  <c r="U214" i="17"/>
  <c r="U540" i="17"/>
  <c r="V320" i="17"/>
  <c r="U393" i="17"/>
  <c r="V224" i="17"/>
  <c r="V295" i="17"/>
  <c r="U537" i="17"/>
  <c r="V313" i="17"/>
  <c r="U435" i="17"/>
  <c r="V256" i="17"/>
  <c r="S212" i="17"/>
  <c r="U210" i="17"/>
  <c r="U383" i="17"/>
  <c r="V223" i="17"/>
  <c r="V242" i="17"/>
  <c r="AE214" i="17"/>
  <c r="AC245" i="17"/>
  <c r="V299" i="17"/>
  <c r="AE137" i="17"/>
  <c r="V23" i="17"/>
  <c r="V143" i="17"/>
  <c r="V141" i="17"/>
  <c r="V101" i="17"/>
  <c r="V72" i="17"/>
  <c r="U277" i="17"/>
  <c r="S282" i="17"/>
  <c r="V301" i="17"/>
  <c r="V82" i="17"/>
  <c r="V145" i="17"/>
  <c r="R162" i="17"/>
  <c r="U218" i="17"/>
  <c r="V218" i="17" s="1"/>
  <c r="T245" i="17"/>
  <c r="S161" i="17"/>
  <c r="U150" i="17"/>
  <c r="V63" i="17"/>
  <c r="U662" i="17"/>
  <c r="V86" i="17"/>
  <c r="AE113" i="17"/>
  <c r="AC118" i="17"/>
  <c r="U248" i="17"/>
  <c r="T276" i="17"/>
  <c r="U421" i="17"/>
  <c r="V206" i="17"/>
  <c r="S51" i="17"/>
  <c r="V288" i="17"/>
  <c r="U363" i="17"/>
  <c r="V195" i="17"/>
  <c r="U443" i="17"/>
  <c r="V266" i="17"/>
  <c r="S328" i="17"/>
  <c r="U283" i="17"/>
  <c r="V217" i="17"/>
  <c r="V260" i="17"/>
  <c r="V234" i="17"/>
  <c r="U343" i="17"/>
  <c r="V181" i="17"/>
  <c r="AC197" i="17"/>
  <c r="AE163" i="17"/>
  <c r="AE246" i="17"/>
  <c r="AE276" i="17" s="1"/>
  <c r="AC276" i="17"/>
  <c r="T197" i="17"/>
  <c r="T213" i="17" s="1"/>
  <c r="U166" i="17"/>
  <c r="V57" i="17"/>
  <c r="U459" i="17"/>
  <c r="S340" i="17"/>
  <c r="U164" i="17"/>
  <c r="Y334" i="17"/>
  <c r="AE329" i="17"/>
  <c r="AE333" i="17" s="1"/>
  <c r="AC333" i="17"/>
  <c r="V265" i="17"/>
  <c r="AE316" i="17"/>
  <c r="S209" i="17"/>
  <c r="U198" i="17"/>
  <c r="AC282" i="17"/>
  <c r="AE277" i="17"/>
  <c r="AE282" i="17" s="1"/>
  <c r="U501" i="17"/>
  <c r="V22" i="17"/>
  <c r="AE153" i="17"/>
  <c r="V77" i="17"/>
  <c r="U470" i="17"/>
  <c r="T118" i="17"/>
  <c r="S333" i="17"/>
  <c r="U329" i="17"/>
  <c r="U433" i="17"/>
  <c r="V251" i="17"/>
  <c r="U561" i="17"/>
  <c r="V278" i="17"/>
  <c r="T328" i="17"/>
  <c r="U287" i="17"/>
  <c r="S276" i="17"/>
  <c r="U246" i="17"/>
  <c r="AE193" i="17"/>
  <c r="AE145" i="17"/>
  <c r="V116" i="17"/>
  <c r="U517" i="17"/>
  <c r="V316" i="17"/>
  <c r="U536" i="17"/>
  <c r="U527" i="17"/>
  <c r="V308" i="17"/>
  <c r="AE222" i="17"/>
  <c r="V293" i="17"/>
  <c r="AD276" i="17"/>
  <c r="AD197" i="17"/>
  <c r="AD118" i="17"/>
  <c r="U658" i="17"/>
  <c r="V69" i="17"/>
  <c r="AD209" i="17"/>
  <c r="U494" i="17"/>
  <c r="V98" i="17"/>
  <c r="U474" i="17"/>
  <c r="V64" i="17"/>
  <c r="O213" i="17"/>
  <c r="AE21" i="17"/>
  <c r="AE51" i="17" s="1"/>
  <c r="AE329" i="19" l="1"/>
  <c r="AD214" i="19"/>
  <c r="AD335" i="19" s="1"/>
  <c r="AC214" i="19"/>
  <c r="AC162" i="19"/>
  <c r="O335" i="19"/>
  <c r="R335" i="19"/>
  <c r="S162" i="19"/>
  <c r="AE162" i="19"/>
  <c r="U560" i="19"/>
  <c r="U283" i="19"/>
  <c r="V283" i="19" s="1"/>
  <c r="V278" i="19"/>
  <c r="U372" i="19"/>
  <c r="V215" i="19"/>
  <c r="U246" i="19"/>
  <c r="V246" i="19" s="1"/>
  <c r="U531" i="19"/>
  <c r="U329" i="19"/>
  <c r="V284" i="19"/>
  <c r="S214" i="19"/>
  <c r="U412" i="19"/>
  <c r="U210" i="19"/>
  <c r="V199" i="19"/>
  <c r="AE214" i="19"/>
  <c r="U481" i="19"/>
  <c r="U161" i="19"/>
  <c r="V150" i="19"/>
  <c r="U674" i="19"/>
  <c r="V121" i="19"/>
  <c r="U558" i="19"/>
  <c r="V330" i="19"/>
  <c r="U334" i="19"/>
  <c r="V334" i="19" s="1"/>
  <c r="T162" i="19"/>
  <c r="T335" i="19" s="1"/>
  <c r="U428" i="19"/>
  <c r="V249" i="19"/>
  <c r="S254" i="18"/>
  <c r="O384" i="18"/>
  <c r="U656" i="18"/>
  <c r="V656" i="18" s="1"/>
  <c r="V216" i="18"/>
  <c r="AE378" i="18"/>
  <c r="AE147" i="18"/>
  <c r="T254" i="18"/>
  <c r="U677" i="18"/>
  <c r="V677" i="18" s="1"/>
  <c r="V233" i="18"/>
  <c r="AE135" i="18"/>
  <c r="U665" i="18"/>
  <c r="V665" i="18" s="1"/>
  <c r="V240" i="18"/>
  <c r="U678" i="18"/>
  <c r="V678" i="18" s="1"/>
  <c r="AE190" i="18"/>
  <c r="AD148" i="18"/>
  <c r="U610" i="18"/>
  <c r="V610" i="18" s="1"/>
  <c r="U331" i="18"/>
  <c r="V331" i="18" s="1"/>
  <c r="V326" i="18"/>
  <c r="U655" i="18"/>
  <c r="V655" i="18" s="1"/>
  <c r="V220" i="18"/>
  <c r="U554" i="18"/>
  <c r="V554" i="18" s="1"/>
  <c r="U135" i="18"/>
  <c r="V135" i="18" s="1"/>
  <c r="V106" i="18"/>
  <c r="U663" i="18"/>
  <c r="V663" i="18" s="1"/>
  <c r="V225" i="18"/>
  <c r="U502" i="18"/>
  <c r="V502" i="18" s="1"/>
  <c r="U46" i="18"/>
  <c r="V46" i="18" s="1"/>
  <c r="U448" i="18"/>
  <c r="V448" i="18" s="1"/>
  <c r="U253" i="18"/>
  <c r="V203" i="18"/>
  <c r="AD254" i="18"/>
  <c r="AE325" i="18"/>
  <c r="U704" i="18"/>
  <c r="V704" i="18" s="1"/>
  <c r="V50" i="18"/>
  <c r="U476" i="18"/>
  <c r="V476" i="18" s="1"/>
  <c r="V297" i="18"/>
  <c r="AE202" i="18"/>
  <c r="T148" i="18"/>
  <c r="U421" i="18"/>
  <c r="V421" i="18" s="1"/>
  <c r="U294" i="18"/>
  <c r="V294" i="18" s="1"/>
  <c r="V255" i="18"/>
  <c r="AC254" i="18"/>
  <c r="U504" i="18"/>
  <c r="V504" i="18" s="1"/>
  <c r="V15" i="18"/>
  <c r="U386" i="18"/>
  <c r="U190" i="18"/>
  <c r="V190" i="18" s="1"/>
  <c r="V149" i="18"/>
  <c r="U667" i="18"/>
  <c r="V667" i="18" s="1"/>
  <c r="V242" i="18"/>
  <c r="U474" i="18"/>
  <c r="V474" i="18" s="1"/>
  <c r="U325" i="18"/>
  <c r="V325" i="18" s="1"/>
  <c r="V295" i="18"/>
  <c r="U668" i="18"/>
  <c r="V668" i="18" s="1"/>
  <c r="V237" i="18"/>
  <c r="AC148" i="18"/>
  <c r="U530" i="18"/>
  <c r="V530" i="18" s="1"/>
  <c r="U147" i="18"/>
  <c r="V136" i="18"/>
  <c r="U612" i="18"/>
  <c r="V612" i="18" s="1"/>
  <c r="V327" i="18"/>
  <c r="S148" i="18"/>
  <c r="S384" i="18" s="1"/>
  <c r="U451" i="18"/>
  <c r="V451" i="18" s="1"/>
  <c r="U455" i="18"/>
  <c r="V455" i="18" s="1"/>
  <c r="U599" i="18"/>
  <c r="V599" i="18" s="1"/>
  <c r="V336" i="18"/>
  <c r="U378" i="18"/>
  <c r="U454" i="18"/>
  <c r="V454" i="18" s="1"/>
  <c r="V215" i="18"/>
  <c r="AE294" i="18"/>
  <c r="U666" i="18"/>
  <c r="V666" i="18" s="1"/>
  <c r="V241" i="18"/>
  <c r="AD162" i="17"/>
  <c r="S162" i="17"/>
  <c r="AE161" i="17"/>
  <c r="R334" i="17"/>
  <c r="AE197" i="17"/>
  <c r="AE213" i="17" s="1"/>
  <c r="U480" i="17"/>
  <c r="U161" i="17"/>
  <c r="V150" i="17"/>
  <c r="U559" i="17"/>
  <c r="V277" i="17"/>
  <c r="U282" i="17"/>
  <c r="V282" i="17" s="1"/>
  <c r="U673" i="17"/>
  <c r="V121" i="17"/>
  <c r="U371" i="17"/>
  <c r="U245" i="17"/>
  <c r="V245" i="17" s="1"/>
  <c r="V214" i="17"/>
  <c r="U336" i="17"/>
  <c r="U197" i="17"/>
  <c r="V197" i="17" s="1"/>
  <c r="V163" i="17"/>
  <c r="T162" i="17"/>
  <c r="T334" i="17" s="1"/>
  <c r="U637" i="17"/>
  <c r="U212" i="17"/>
  <c r="V210" i="17"/>
  <c r="U340" i="17"/>
  <c r="V164" i="17"/>
  <c r="U425" i="17"/>
  <c r="U276" i="17"/>
  <c r="V276" i="17" s="1"/>
  <c r="V246" i="17"/>
  <c r="U552" i="17"/>
  <c r="V287" i="17"/>
  <c r="S213" i="17"/>
  <c r="U468" i="17"/>
  <c r="U118" i="17"/>
  <c r="V118" i="17" s="1"/>
  <c r="V52" i="17"/>
  <c r="AC213" i="17"/>
  <c r="U427" i="17"/>
  <c r="V248" i="17"/>
  <c r="U504" i="17"/>
  <c r="U149" i="17"/>
  <c r="V149" i="17" s="1"/>
  <c r="V119" i="17"/>
  <c r="AD213" i="17"/>
  <c r="U530" i="17"/>
  <c r="U328" i="17"/>
  <c r="V283" i="17"/>
  <c r="U411" i="17"/>
  <c r="U209" i="17"/>
  <c r="V209" i="17" s="1"/>
  <c r="V198" i="17"/>
  <c r="U339" i="17"/>
  <c r="V166" i="17"/>
  <c r="AE149" i="17"/>
  <c r="U557" i="17"/>
  <c r="U333" i="17"/>
  <c r="V333" i="17" s="1"/>
  <c r="V329" i="17"/>
  <c r="AE245" i="17"/>
  <c r="AC162" i="17"/>
  <c r="O334" i="17"/>
  <c r="AC335" i="19" l="1"/>
  <c r="S335" i="19"/>
  <c r="AE335" i="19"/>
  <c r="U695" i="19"/>
  <c r="V329" i="19"/>
  <c r="U162" i="19"/>
  <c r="V162" i="19" s="1"/>
  <c r="V161" i="19"/>
  <c r="V210" i="19"/>
  <c r="U214" i="19"/>
  <c r="V214" i="19" s="1"/>
  <c r="AE148" i="18"/>
  <c r="T384" i="18"/>
  <c r="AE254" i="18"/>
  <c r="AD384" i="18"/>
  <c r="AC384" i="18"/>
  <c r="V378" i="18"/>
  <c r="U148" i="18"/>
  <c r="V148" i="18" s="1"/>
  <c r="V147" i="18"/>
  <c r="U752" i="18"/>
  <c r="V386" i="18"/>
  <c r="U254" i="18"/>
  <c r="V254" i="18" s="1"/>
  <c r="V253" i="18"/>
  <c r="AC334" i="17"/>
  <c r="AD334" i="17"/>
  <c r="S334" i="17"/>
  <c r="U213" i="17"/>
  <c r="V213" i="17" s="1"/>
  <c r="V212" i="17"/>
  <c r="U162" i="17"/>
  <c r="V162" i="17" s="1"/>
  <c r="V161" i="17"/>
  <c r="U694" i="17"/>
  <c r="V328" i="17"/>
  <c r="AE162" i="17"/>
  <c r="AE334" i="17" s="1"/>
  <c r="U335" i="19" l="1"/>
  <c r="AE384" i="18"/>
  <c r="U384" i="18"/>
  <c r="V384" i="18" s="1"/>
  <c r="V752" i="18"/>
  <c r="U334" i="17"/>
  <c r="V334" i="17" s="1"/>
  <c r="V335" i="19" l="1"/>
  <c r="U696" i="19"/>
  <c r="U753" i="18"/>
  <c r="V753" i="18" s="1"/>
  <c r="U695" i="17"/>
  <c r="J606" i="16" l="1"/>
  <c r="K606" i="16"/>
  <c r="L606" i="16"/>
  <c r="M606" i="16"/>
  <c r="N606" i="16"/>
  <c r="O606" i="16"/>
  <c r="P606" i="16"/>
  <c r="Q606" i="16"/>
  <c r="R606" i="16"/>
  <c r="U606" i="16"/>
  <c r="V606" i="16" s="1"/>
  <c r="Z343" i="16"/>
  <c r="AC343" i="16" s="1"/>
  <c r="AE343" i="16" s="1"/>
  <c r="O343" i="16"/>
  <c r="S343" i="16" s="1"/>
  <c r="U343" i="16" s="1"/>
  <c r="V761" i="16" l="1"/>
  <c r="V760" i="16"/>
  <c r="V759" i="16"/>
  <c r="U756" i="16"/>
  <c r="R756" i="16"/>
  <c r="Q756" i="16"/>
  <c r="P756" i="16"/>
  <c r="O756" i="16"/>
  <c r="N756" i="16"/>
  <c r="M756" i="16"/>
  <c r="L756" i="16"/>
  <c r="K756" i="16"/>
  <c r="J756" i="16"/>
  <c r="U755" i="16"/>
  <c r="R755" i="16"/>
  <c r="Q755" i="16"/>
  <c r="P755" i="16"/>
  <c r="O755" i="16"/>
  <c r="N755" i="16"/>
  <c r="M755" i="16"/>
  <c r="L755" i="16"/>
  <c r="K755" i="16"/>
  <c r="J755" i="16"/>
  <c r="U754" i="16"/>
  <c r="R754" i="16"/>
  <c r="Q754" i="16"/>
  <c r="P754" i="16"/>
  <c r="O754" i="16"/>
  <c r="N754" i="16"/>
  <c r="M754" i="16"/>
  <c r="L754" i="16"/>
  <c r="K754" i="16"/>
  <c r="J754" i="16"/>
  <c r="U753" i="16"/>
  <c r="R753" i="16"/>
  <c r="Q753" i="16"/>
  <c r="P753" i="16"/>
  <c r="O753" i="16"/>
  <c r="N753" i="16"/>
  <c r="M753" i="16"/>
  <c r="L753" i="16"/>
  <c r="K753" i="16"/>
  <c r="J753" i="16"/>
  <c r="U752" i="16"/>
  <c r="R752" i="16"/>
  <c r="Q752" i="16"/>
  <c r="P752" i="16"/>
  <c r="O752" i="16"/>
  <c r="N752" i="16"/>
  <c r="M752" i="16"/>
  <c r="L752" i="16"/>
  <c r="K752" i="16"/>
  <c r="J752" i="16"/>
  <c r="U751" i="16"/>
  <c r="R751" i="16"/>
  <c r="Q751" i="16"/>
  <c r="P751" i="16"/>
  <c r="O751" i="16"/>
  <c r="N751" i="16"/>
  <c r="M751" i="16"/>
  <c r="L751" i="16"/>
  <c r="K751" i="16"/>
  <c r="J751" i="16"/>
  <c r="U750" i="16"/>
  <c r="R750" i="16"/>
  <c r="Q750" i="16"/>
  <c r="P750" i="16"/>
  <c r="O750" i="16"/>
  <c r="N750" i="16"/>
  <c r="M750" i="16"/>
  <c r="L750" i="16"/>
  <c r="K750" i="16"/>
  <c r="J750" i="16"/>
  <c r="U749" i="16"/>
  <c r="R749" i="16"/>
  <c r="Q749" i="16"/>
  <c r="P749" i="16"/>
  <c r="O749" i="16"/>
  <c r="N749" i="16"/>
  <c r="M749" i="16"/>
  <c r="L749" i="16"/>
  <c r="K749" i="16"/>
  <c r="J749" i="16"/>
  <c r="U748" i="16"/>
  <c r="R748" i="16"/>
  <c r="Q748" i="16"/>
  <c r="P748" i="16"/>
  <c r="O748" i="16"/>
  <c r="N748" i="16"/>
  <c r="M748" i="16"/>
  <c r="L748" i="16"/>
  <c r="K748" i="16"/>
  <c r="J748" i="16"/>
  <c r="Q747" i="16"/>
  <c r="P747" i="16"/>
  <c r="O747" i="16"/>
  <c r="N747" i="16"/>
  <c r="M747" i="16"/>
  <c r="L747" i="16"/>
  <c r="K747" i="16"/>
  <c r="J747" i="16"/>
  <c r="Q746" i="16"/>
  <c r="P746" i="16"/>
  <c r="O746" i="16"/>
  <c r="N746" i="16"/>
  <c r="M746" i="16"/>
  <c r="L746" i="16"/>
  <c r="K746" i="16"/>
  <c r="J746" i="16"/>
  <c r="U745" i="16"/>
  <c r="R745" i="16"/>
  <c r="Q745" i="16"/>
  <c r="P745" i="16"/>
  <c r="O745" i="16"/>
  <c r="N745" i="16"/>
  <c r="M745" i="16"/>
  <c r="L745" i="16"/>
  <c r="K745" i="16"/>
  <c r="J745" i="16"/>
  <c r="U744" i="16"/>
  <c r="R744" i="16"/>
  <c r="Q744" i="16"/>
  <c r="P744" i="16"/>
  <c r="O744" i="16"/>
  <c r="N744" i="16"/>
  <c r="M744" i="16"/>
  <c r="L744" i="16"/>
  <c r="K744" i="16"/>
  <c r="J744" i="16"/>
  <c r="R743" i="16"/>
  <c r="Q743" i="16"/>
  <c r="P743" i="16"/>
  <c r="N743" i="16"/>
  <c r="M743" i="16"/>
  <c r="L743" i="16"/>
  <c r="K743" i="16"/>
  <c r="J743" i="16"/>
  <c r="Q742" i="16"/>
  <c r="P742" i="16"/>
  <c r="O742" i="16"/>
  <c r="N742" i="16"/>
  <c r="M742" i="16"/>
  <c r="L742" i="16"/>
  <c r="K742" i="16"/>
  <c r="J742" i="16"/>
  <c r="U741" i="16"/>
  <c r="R741" i="16"/>
  <c r="Q741" i="16"/>
  <c r="P741" i="16"/>
  <c r="O741" i="16"/>
  <c r="N741" i="16"/>
  <c r="M741" i="16"/>
  <c r="L741" i="16"/>
  <c r="K741" i="16"/>
  <c r="J741" i="16"/>
  <c r="Q740" i="16"/>
  <c r="P740" i="16"/>
  <c r="O740" i="16"/>
  <c r="N740" i="16"/>
  <c r="M740" i="16"/>
  <c r="L740" i="16"/>
  <c r="K740" i="16"/>
  <c r="J740" i="16"/>
  <c r="U739" i="16"/>
  <c r="R739" i="16"/>
  <c r="Q739" i="16"/>
  <c r="P739" i="16"/>
  <c r="O739" i="16"/>
  <c r="N739" i="16"/>
  <c r="M739" i="16"/>
  <c r="L739" i="16"/>
  <c r="K739" i="16"/>
  <c r="J739" i="16"/>
  <c r="U738" i="16"/>
  <c r="R738" i="16"/>
  <c r="Q738" i="16"/>
  <c r="P738" i="16"/>
  <c r="O738" i="16"/>
  <c r="N738" i="16"/>
  <c r="M738" i="16"/>
  <c r="L738" i="16"/>
  <c r="K738" i="16"/>
  <c r="J738" i="16"/>
  <c r="R737" i="16"/>
  <c r="Q737" i="16"/>
  <c r="P737" i="16"/>
  <c r="N737" i="16"/>
  <c r="M737" i="16"/>
  <c r="L737" i="16"/>
  <c r="K737" i="16"/>
  <c r="J737" i="16"/>
  <c r="Q736" i="16"/>
  <c r="P736" i="16"/>
  <c r="O736" i="16"/>
  <c r="N736" i="16"/>
  <c r="M736" i="16"/>
  <c r="L736" i="16"/>
  <c r="K736" i="16"/>
  <c r="J736" i="16"/>
  <c r="U735" i="16"/>
  <c r="R735" i="16"/>
  <c r="Q735" i="16"/>
  <c r="P735" i="16"/>
  <c r="O735" i="16"/>
  <c r="N735" i="16"/>
  <c r="M735" i="16"/>
  <c r="L735" i="16"/>
  <c r="K735" i="16"/>
  <c r="J735" i="16"/>
  <c r="U734" i="16"/>
  <c r="R734" i="16"/>
  <c r="Q734" i="16"/>
  <c r="P734" i="16"/>
  <c r="O734" i="16"/>
  <c r="N734" i="16"/>
  <c r="M734" i="16"/>
  <c r="L734" i="16"/>
  <c r="K734" i="16"/>
  <c r="J734" i="16"/>
  <c r="U733" i="16"/>
  <c r="R733" i="16"/>
  <c r="Q733" i="16"/>
  <c r="P733" i="16"/>
  <c r="O733" i="16"/>
  <c r="N733" i="16"/>
  <c r="M733" i="16"/>
  <c r="L733" i="16"/>
  <c r="K733" i="16"/>
  <c r="J733" i="16"/>
  <c r="R732" i="16"/>
  <c r="Q732" i="16"/>
  <c r="P732" i="16"/>
  <c r="N732" i="16"/>
  <c r="M732" i="16"/>
  <c r="L732" i="16"/>
  <c r="K732" i="16"/>
  <c r="J732" i="16"/>
  <c r="Q731" i="16"/>
  <c r="P731" i="16"/>
  <c r="O731" i="16"/>
  <c r="N731" i="16"/>
  <c r="M731" i="16"/>
  <c r="L731" i="16"/>
  <c r="K731" i="16"/>
  <c r="J731" i="16"/>
  <c r="Q730" i="16"/>
  <c r="P730" i="16"/>
  <c r="O730" i="16"/>
  <c r="N730" i="16"/>
  <c r="M730" i="16"/>
  <c r="L730" i="16"/>
  <c r="K730" i="16"/>
  <c r="J730" i="16"/>
  <c r="U729" i="16"/>
  <c r="R729" i="16"/>
  <c r="Q729" i="16"/>
  <c r="P729" i="16"/>
  <c r="O729" i="16"/>
  <c r="N729" i="16"/>
  <c r="M729" i="16"/>
  <c r="L729" i="16"/>
  <c r="K729" i="16"/>
  <c r="J729" i="16"/>
  <c r="U728" i="16"/>
  <c r="R728" i="16"/>
  <c r="Q728" i="16"/>
  <c r="P728" i="16"/>
  <c r="O728" i="16"/>
  <c r="N728" i="16"/>
  <c r="M728" i="16"/>
  <c r="L728" i="16"/>
  <c r="K728" i="16"/>
  <c r="J728" i="16"/>
  <c r="U727" i="16"/>
  <c r="R727" i="16"/>
  <c r="Q727" i="16"/>
  <c r="P727" i="16"/>
  <c r="O727" i="16"/>
  <c r="N727" i="16"/>
  <c r="M727" i="16"/>
  <c r="L727" i="16"/>
  <c r="K727" i="16"/>
  <c r="J727" i="16"/>
  <c r="U726" i="16"/>
  <c r="R726" i="16"/>
  <c r="Q726" i="16"/>
  <c r="P726" i="16"/>
  <c r="O726" i="16"/>
  <c r="N726" i="16"/>
  <c r="M726" i="16"/>
  <c r="L726" i="16"/>
  <c r="K726" i="16"/>
  <c r="J726" i="16"/>
  <c r="Q725" i="16"/>
  <c r="P725" i="16"/>
  <c r="O725" i="16"/>
  <c r="N725" i="16"/>
  <c r="M725" i="16"/>
  <c r="L725" i="16"/>
  <c r="K725" i="16"/>
  <c r="J725" i="16"/>
  <c r="U724" i="16"/>
  <c r="R724" i="16"/>
  <c r="Q724" i="16"/>
  <c r="P724" i="16"/>
  <c r="O724" i="16"/>
  <c r="N724" i="16"/>
  <c r="M724" i="16"/>
  <c r="L724" i="16"/>
  <c r="K724" i="16"/>
  <c r="J724" i="16"/>
  <c r="U723" i="16"/>
  <c r="R723" i="16"/>
  <c r="Q723" i="16"/>
  <c r="P723" i="16"/>
  <c r="O723" i="16"/>
  <c r="N723" i="16"/>
  <c r="M723" i="16"/>
  <c r="L723" i="16"/>
  <c r="K723" i="16"/>
  <c r="J723" i="16"/>
  <c r="U722" i="16"/>
  <c r="R722" i="16"/>
  <c r="Q722" i="16"/>
  <c r="P722" i="16"/>
  <c r="O722" i="16"/>
  <c r="N722" i="16"/>
  <c r="M722" i="16"/>
  <c r="L722" i="16"/>
  <c r="K722" i="16"/>
  <c r="J722" i="16"/>
  <c r="Q721" i="16"/>
  <c r="P721" i="16"/>
  <c r="O721" i="16"/>
  <c r="N721" i="16"/>
  <c r="M721" i="16"/>
  <c r="L721" i="16"/>
  <c r="K721" i="16"/>
  <c r="J721" i="16"/>
  <c r="U720" i="16"/>
  <c r="R720" i="16"/>
  <c r="Q720" i="16"/>
  <c r="P720" i="16"/>
  <c r="O720" i="16"/>
  <c r="N720" i="16"/>
  <c r="M720" i="16"/>
  <c r="L720" i="16"/>
  <c r="K720" i="16"/>
  <c r="J720" i="16"/>
  <c r="U719" i="16"/>
  <c r="R719" i="16"/>
  <c r="Q719" i="16"/>
  <c r="P719" i="16"/>
  <c r="O719" i="16"/>
  <c r="N719" i="16"/>
  <c r="M719" i="16"/>
  <c r="L719" i="16"/>
  <c r="K719" i="16"/>
  <c r="J719" i="16"/>
  <c r="Q718" i="16"/>
  <c r="P718" i="16"/>
  <c r="O718" i="16"/>
  <c r="N718" i="16"/>
  <c r="M718" i="16"/>
  <c r="L718" i="16"/>
  <c r="K718" i="16"/>
  <c r="J718" i="16"/>
  <c r="U717" i="16"/>
  <c r="R717" i="16"/>
  <c r="Q717" i="16"/>
  <c r="P717" i="16"/>
  <c r="O717" i="16"/>
  <c r="N717" i="16"/>
  <c r="M717" i="16"/>
  <c r="L717" i="16"/>
  <c r="K717" i="16"/>
  <c r="J717" i="16"/>
  <c r="U716" i="16"/>
  <c r="R716" i="16"/>
  <c r="Q716" i="16"/>
  <c r="P716" i="16"/>
  <c r="O716" i="16"/>
  <c r="N716" i="16"/>
  <c r="M716" i="16"/>
  <c r="L716" i="16"/>
  <c r="K716" i="16"/>
  <c r="J716" i="16"/>
  <c r="U715" i="16"/>
  <c r="R715" i="16"/>
  <c r="Q715" i="16"/>
  <c r="P715" i="16"/>
  <c r="O715" i="16"/>
  <c r="N715" i="16"/>
  <c r="M715" i="16"/>
  <c r="L715" i="16"/>
  <c r="K715" i="16"/>
  <c r="J715" i="16"/>
  <c r="Q714" i="16"/>
  <c r="P714" i="16"/>
  <c r="O714" i="16"/>
  <c r="N714" i="16"/>
  <c r="M714" i="16"/>
  <c r="L714" i="16"/>
  <c r="K714" i="16"/>
  <c r="J714" i="16"/>
  <c r="U713" i="16"/>
  <c r="R713" i="16"/>
  <c r="Q713" i="16"/>
  <c r="P713" i="16"/>
  <c r="O713" i="16"/>
  <c r="N713" i="16"/>
  <c r="M713" i="16"/>
  <c r="L713" i="16"/>
  <c r="K713" i="16"/>
  <c r="J713" i="16"/>
  <c r="U712" i="16"/>
  <c r="R712" i="16"/>
  <c r="Q712" i="16"/>
  <c r="P712" i="16"/>
  <c r="O712" i="16"/>
  <c r="N712" i="16"/>
  <c r="M712" i="16"/>
  <c r="L712" i="16"/>
  <c r="K712" i="16"/>
  <c r="J712" i="16"/>
  <c r="U711" i="16"/>
  <c r="R711" i="16"/>
  <c r="Q711" i="16"/>
  <c r="P711" i="16"/>
  <c r="O711" i="16"/>
  <c r="N711" i="16"/>
  <c r="M711" i="16"/>
  <c r="L711" i="16"/>
  <c r="K711" i="16"/>
  <c r="J711" i="16"/>
  <c r="R710" i="16"/>
  <c r="Q710" i="16"/>
  <c r="P710" i="16"/>
  <c r="N710" i="16"/>
  <c r="M710" i="16"/>
  <c r="L710" i="16"/>
  <c r="K710" i="16"/>
  <c r="J710" i="16"/>
  <c r="R709" i="16"/>
  <c r="Q709" i="16"/>
  <c r="P709" i="16"/>
  <c r="N709" i="16"/>
  <c r="M709" i="16"/>
  <c r="L709" i="16"/>
  <c r="K709" i="16"/>
  <c r="J709" i="16"/>
  <c r="Q708" i="16"/>
  <c r="P708" i="16"/>
  <c r="O708" i="16"/>
  <c r="N708" i="16"/>
  <c r="M708" i="16"/>
  <c r="L708" i="16"/>
  <c r="K708" i="16"/>
  <c r="J708" i="16"/>
  <c r="Q707" i="16"/>
  <c r="P707" i="16"/>
  <c r="O707" i="16"/>
  <c r="N707" i="16"/>
  <c r="M707" i="16"/>
  <c r="L707" i="16"/>
  <c r="K707" i="16"/>
  <c r="J707" i="16"/>
  <c r="Q706" i="16"/>
  <c r="P706" i="16"/>
  <c r="O706" i="16"/>
  <c r="N706" i="16"/>
  <c r="M706" i="16"/>
  <c r="L706" i="16"/>
  <c r="K706" i="16"/>
  <c r="J706" i="16"/>
  <c r="Q705" i="16"/>
  <c r="P705" i="16"/>
  <c r="O705" i="16"/>
  <c r="N705" i="16"/>
  <c r="M705" i="16"/>
  <c r="L705" i="16"/>
  <c r="K705" i="16"/>
  <c r="J705" i="16"/>
  <c r="Q704" i="16"/>
  <c r="P704" i="16"/>
  <c r="N704" i="16"/>
  <c r="M704" i="16"/>
  <c r="L704" i="16"/>
  <c r="K704" i="16"/>
  <c r="J704" i="16"/>
  <c r="Q703" i="16"/>
  <c r="P703" i="16"/>
  <c r="O703" i="16"/>
  <c r="N703" i="16"/>
  <c r="M703" i="16"/>
  <c r="L703" i="16"/>
  <c r="K703" i="16"/>
  <c r="J703" i="16"/>
  <c r="Q702" i="16"/>
  <c r="P702" i="16"/>
  <c r="O702" i="16"/>
  <c r="N702" i="16"/>
  <c r="M702" i="16"/>
  <c r="L702" i="16"/>
  <c r="K702" i="16"/>
  <c r="J702" i="16"/>
  <c r="R701" i="16"/>
  <c r="Q701" i="16"/>
  <c r="P701" i="16"/>
  <c r="N701" i="16"/>
  <c r="M701" i="16"/>
  <c r="L701" i="16"/>
  <c r="K701" i="16"/>
  <c r="J701" i="16"/>
  <c r="Q700" i="16"/>
  <c r="P700" i="16"/>
  <c r="N700" i="16"/>
  <c r="M700" i="16"/>
  <c r="L700" i="16"/>
  <c r="K700" i="16"/>
  <c r="J700" i="16"/>
  <c r="U699" i="16"/>
  <c r="R699" i="16"/>
  <c r="Q699" i="16"/>
  <c r="P699" i="16"/>
  <c r="O699" i="16"/>
  <c r="N699" i="16"/>
  <c r="M699" i="16"/>
  <c r="L699" i="16"/>
  <c r="K699" i="16"/>
  <c r="J699" i="16"/>
  <c r="U698" i="16"/>
  <c r="R698" i="16"/>
  <c r="Q698" i="16"/>
  <c r="P698" i="16"/>
  <c r="O698" i="16"/>
  <c r="N698" i="16"/>
  <c r="M698" i="16"/>
  <c r="L698" i="16"/>
  <c r="K698" i="16"/>
  <c r="J698" i="16"/>
  <c r="Q697" i="16"/>
  <c r="P697" i="16"/>
  <c r="N697" i="16"/>
  <c r="M697" i="16"/>
  <c r="L697" i="16"/>
  <c r="K697" i="16"/>
  <c r="J697" i="16"/>
  <c r="Q696" i="16"/>
  <c r="P696" i="16"/>
  <c r="O696" i="16"/>
  <c r="N696" i="16"/>
  <c r="M696" i="16"/>
  <c r="L696" i="16"/>
  <c r="K696" i="16"/>
  <c r="J696" i="16"/>
  <c r="U695" i="16"/>
  <c r="R695" i="16"/>
  <c r="Q695" i="16"/>
  <c r="P695" i="16"/>
  <c r="O695" i="16"/>
  <c r="N695" i="16"/>
  <c r="M695" i="16"/>
  <c r="L695" i="16"/>
  <c r="K695" i="16"/>
  <c r="J695" i="16"/>
  <c r="U694" i="16"/>
  <c r="R694" i="16"/>
  <c r="Q694" i="16"/>
  <c r="P694" i="16"/>
  <c r="O694" i="16"/>
  <c r="N694" i="16"/>
  <c r="M694" i="16"/>
  <c r="L694" i="16"/>
  <c r="K694" i="16"/>
  <c r="J694" i="16"/>
  <c r="Q693" i="16"/>
  <c r="P693" i="16"/>
  <c r="O693" i="16"/>
  <c r="N693" i="16"/>
  <c r="M693" i="16"/>
  <c r="L693" i="16"/>
  <c r="K693" i="16"/>
  <c r="J693" i="16"/>
  <c r="Q692" i="16"/>
  <c r="P692" i="16"/>
  <c r="N692" i="16"/>
  <c r="M692" i="16"/>
  <c r="L692" i="16"/>
  <c r="K692" i="16"/>
  <c r="J692" i="16"/>
  <c r="Q691" i="16"/>
  <c r="P691" i="16"/>
  <c r="N691" i="16"/>
  <c r="M691" i="16"/>
  <c r="L691" i="16"/>
  <c r="K691" i="16"/>
  <c r="J691" i="16"/>
  <c r="U690" i="16"/>
  <c r="R690" i="16"/>
  <c r="Q690" i="16"/>
  <c r="P690" i="16"/>
  <c r="O690" i="16"/>
  <c r="N690" i="16"/>
  <c r="M690" i="16"/>
  <c r="L690" i="16"/>
  <c r="K690" i="16"/>
  <c r="J690" i="16"/>
  <c r="U689" i="16"/>
  <c r="R689" i="16"/>
  <c r="Q689" i="16"/>
  <c r="P689" i="16"/>
  <c r="O689" i="16"/>
  <c r="N689" i="16"/>
  <c r="M689" i="16"/>
  <c r="L689" i="16"/>
  <c r="K689" i="16"/>
  <c r="J689" i="16"/>
  <c r="Q688" i="16"/>
  <c r="P688" i="16"/>
  <c r="O688" i="16"/>
  <c r="N688" i="16"/>
  <c r="M688" i="16"/>
  <c r="L688" i="16"/>
  <c r="K688" i="16"/>
  <c r="J688" i="16"/>
  <c r="U687" i="16"/>
  <c r="R687" i="16"/>
  <c r="Q687" i="16"/>
  <c r="P687" i="16"/>
  <c r="O687" i="16"/>
  <c r="N687" i="16"/>
  <c r="M687" i="16"/>
  <c r="L687" i="16"/>
  <c r="K687" i="16"/>
  <c r="J687" i="16"/>
  <c r="U686" i="16"/>
  <c r="R686" i="16"/>
  <c r="Q686" i="16"/>
  <c r="P686" i="16"/>
  <c r="O686" i="16"/>
  <c r="N686" i="16"/>
  <c r="M686" i="16"/>
  <c r="L686" i="16"/>
  <c r="K686" i="16"/>
  <c r="J686" i="16"/>
  <c r="U685" i="16"/>
  <c r="R685" i="16"/>
  <c r="Q685" i="16"/>
  <c r="P685" i="16"/>
  <c r="O685" i="16"/>
  <c r="N685" i="16"/>
  <c r="M685" i="16"/>
  <c r="L685" i="16"/>
  <c r="K685" i="16"/>
  <c r="J685" i="16"/>
  <c r="U684" i="16"/>
  <c r="R684" i="16"/>
  <c r="Q684" i="16"/>
  <c r="P684" i="16"/>
  <c r="O684" i="16"/>
  <c r="N684" i="16"/>
  <c r="M684" i="16"/>
  <c r="L684" i="16"/>
  <c r="K684" i="16"/>
  <c r="J684" i="16"/>
  <c r="Q683" i="16"/>
  <c r="P683" i="16"/>
  <c r="N683" i="16"/>
  <c r="M683" i="16"/>
  <c r="L683" i="16"/>
  <c r="K683" i="16"/>
  <c r="J683" i="16"/>
  <c r="Q682" i="16"/>
  <c r="P682" i="16"/>
  <c r="N682" i="16"/>
  <c r="M682" i="16"/>
  <c r="L682" i="16"/>
  <c r="K682" i="16"/>
  <c r="J682" i="16"/>
  <c r="Q681" i="16"/>
  <c r="P681" i="16"/>
  <c r="N681" i="16"/>
  <c r="M681" i="16"/>
  <c r="L681" i="16"/>
  <c r="K681" i="16"/>
  <c r="J681" i="16"/>
  <c r="U680" i="16"/>
  <c r="R680" i="16"/>
  <c r="Q680" i="16"/>
  <c r="P680" i="16"/>
  <c r="O680" i="16"/>
  <c r="N680" i="16"/>
  <c r="M680" i="16"/>
  <c r="L680" i="16"/>
  <c r="K680" i="16"/>
  <c r="J680" i="16"/>
  <c r="U679" i="16"/>
  <c r="R679" i="16"/>
  <c r="Q679" i="16"/>
  <c r="P679" i="16"/>
  <c r="O679" i="16"/>
  <c r="N679" i="16"/>
  <c r="M679" i="16"/>
  <c r="L679" i="16"/>
  <c r="K679" i="16"/>
  <c r="J679" i="16"/>
  <c r="U678" i="16"/>
  <c r="R678" i="16"/>
  <c r="Q678" i="16"/>
  <c r="P678" i="16"/>
  <c r="O678" i="16"/>
  <c r="N678" i="16"/>
  <c r="M678" i="16"/>
  <c r="L678" i="16"/>
  <c r="K678" i="16"/>
  <c r="J678" i="16"/>
  <c r="Q677" i="16"/>
  <c r="P677" i="16"/>
  <c r="O677" i="16"/>
  <c r="N677" i="16"/>
  <c r="M677" i="16"/>
  <c r="L677" i="16"/>
  <c r="K677" i="16"/>
  <c r="J677" i="16"/>
  <c r="U676" i="16"/>
  <c r="R676" i="16"/>
  <c r="Q676" i="16"/>
  <c r="P676" i="16"/>
  <c r="O676" i="16"/>
  <c r="N676" i="16"/>
  <c r="M676" i="16"/>
  <c r="L676" i="16"/>
  <c r="K676" i="16"/>
  <c r="J676" i="16"/>
  <c r="U675" i="16"/>
  <c r="R675" i="16"/>
  <c r="Q675" i="16"/>
  <c r="P675" i="16"/>
  <c r="O675" i="16"/>
  <c r="N675" i="16"/>
  <c r="M675" i="16"/>
  <c r="L675" i="16"/>
  <c r="K675" i="16"/>
  <c r="J675" i="16"/>
  <c r="Q674" i="16"/>
  <c r="P674" i="16"/>
  <c r="O674" i="16"/>
  <c r="N674" i="16"/>
  <c r="M674" i="16"/>
  <c r="L674" i="16"/>
  <c r="K674" i="16"/>
  <c r="J674" i="16"/>
  <c r="Q673" i="16"/>
  <c r="P673" i="16"/>
  <c r="N673" i="16"/>
  <c r="M673" i="16"/>
  <c r="L673" i="16"/>
  <c r="K673" i="16"/>
  <c r="J673" i="16"/>
  <c r="Q672" i="16"/>
  <c r="P672" i="16"/>
  <c r="N672" i="16"/>
  <c r="M672" i="16"/>
  <c r="L672" i="16"/>
  <c r="K672" i="16"/>
  <c r="J672" i="16"/>
  <c r="Q671" i="16"/>
  <c r="P671" i="16"/>
  <c r="N671" i="16"/>
  <c r="M671" i="16"/>
  <c r="L671" i="16"/>
  <c r="K671" i="16"/>
  <c r="J671" i="16"/>
  <c r="Q670" i="16"/>
  <c r="P670" i="16"/>
  <c r="N670" i="16"/>
  <c r="M670" i="16"/>
  <c r="L670" i="16"/>
  <c r="K670" i="16"/>
  <c r="J670" i="16"/>
  <c r="Q669" i="16"/>
  <c r="P669" i="16"/>
  <c r="N669" i="16"/>
  <c r="M669" i="16"/>
  <c r="L669" i="16"/>
  <c r="K669" i="16"/>
  <c r="J669" i="16"/>
  <c r="Q668" i="16"/>
  <c r="P668" i="16"/>
  <c r="N668" i="16"/>
  <c r="M668" i="16"/>
  <c r="L668" i="16"/>
  <c r="K668" i="16"/>
  <c r="J668" i="16"/>
  <c r="Q667" i="16"/>
  <c r="P667" i="16"/>
  <c r="N667" i="16"/>
  <c r="M667" i="16"/>
  <c r="L667" i="16"/>
  <c r="K667" i="16"/>
  <c r="J667" i="16"/>
  <c r="U666" i="16"/>
  <c r="R666" i="16"/>
  <c r="Q666" i="16"/>
  <c r="P666" i="16"/>
  <c r="O666" i="16"/>
  <c r="N666" i="16"/>
  <c r="M666" i="16"/>
  <c r="L666" i="16"/>
  <c r="K666" i="16"/>
  <c r="J666" i="16"/>
  <c r="Q665" i="16"/>
  <c r="P665" i="16"/>
  <c r="O665" i="16"/>
  <c r="N665" i="16"/>
  <c r="M665" i="16"/>
  <c r="L665" i="16"/>
  <c r="K665" i="16"/>
  <c r="J665" i="16"/>
  <c r="U664" i="16"/>
  <c r="R664" i="16"/>
  <c r="Q664" i="16"/>
  <c r="P664" i="16"/>
  <c r="O664" i="16"/>
  <c r="N664" i="16"/>
  <c r="M664" i="16"/>
  <c r="L664" i="16"/>
  <c r="K664" i="16"/>
  <c r="J664" i="16"/>
  <c r="U663" i="16"/>
  <c r="R663" i="16"/>
  <c r="Q663" i="16"/>
  <c r="P663" i="16"/>
  <c r="O663" i="16"/>
  <c r="N663" i="16"/>
  <c r="M663" i="16"/>
  <c r="L663" i="16"/>
  <c r="K663" i="16"/>
  <c r="J663" i="16"/>
  <c r="Q662" i="16"/>
  <c r="P662" i="16"/>
  <c r="N662" i="16"/>
  <c r="M662" i="16"/>
  <c r="L662" i="16"/>
  <c r="K662" i="16"/>
  <c r="J662" i="16"/>
  <c r="Q661" i="16"/>
  <c r="P661" i="16"/>
  <c r="N661" i="16"/>
  <c r="M661" i="16"/>
  <c r="L661" i="16"/>
  <c r="K661" i="16"/>
  <c r="J661" i="16"/>
  <c r="Q660" i="16"/>
  <c r="P660" i="16"/>
  <c r="N660" i="16"/>
  <c r="M660" i="16"/>
  <c r="L660" i="16"/>
  <c r="K660" i="16"/>
  <c r="J660" i="16"/>
  <c r="Q659" i="16"/>
  <c r="P659" i="16"/>
  <c r="N659" i="16"/>
  <c r="M659" i="16"/>
  <c r="L659" i="16"/>
  <c r="K659" i="16"/>
  <c r="J659" i="16"/>
  <c r="R658" i="16"/>
  <c r="Q658" i="16"/>
  <c r="P658" i="16"/>
  <c r="O658" i="16"/>
  <c r="N658" i="16"/>
  <c r="M658" i="16"/>
  <c r="L658" i="16"/>
  <c r="K658" i="16"/>
  <c r="J658" i="16"/>
  <c r="U657" i="16"/>
  <c r="R657" i="16"/>
  <c r="Q657" i="16"/>
  <c r="P657" i="16"/>
  <c r="O657" i="16"/>
  <c r="N657" i="16"/>
  <c r="M657" i="16"/>
  <c r="L657" i="16"/>
  <c r="K657" i="16"/>
  <c r="J657" i="16"/>
  <c r="Q656" i="16"/>
  <c r="P656" i="16"/>
  <c r="N656" i="16"/>
  <c r="M656" i="16"/>
  <c r="L656" i="16"/>
  <c r="K656" i="16"/>
  <c r="J656" i="16"/>
  <c r="Q655" i="16"/>
  <c r="P655" i="16"/>
  <c r="N655" i="16"/>
  <c r="M655" i="16"/>
  <c r="L655" i="16"/>
  <c r="K655" i="16"/>
  <c r="J655" i="16"/>
  <c r="Q654" i="16"/>
  <c r="P654" i="16"/>
  <c r="N654" i="16"/>
  <c r="M654" i="16"/>
  <c r="L654" i="16"/>
  <c r="K654" i="16"/>
  <c r="J654" i="16"/>
  <c r="U653" i="16"/>
  <c r="R653" i="16"/>
  <c r="Q653" i="16"/>
  <c r="P653" i="16"/>
  <c r="O653" i="16"/>
  <c r="N653" i="16"/>
  <c r="M653" i="16"/>
  <c r="L653" i="16"/>
  <c r="K653" i="16"/>
  <c r="J653" i="16"/>
  <c r="U652" i="16"/>
  <c r="R652" i="16"/>
  <c r="Q652" i="16"/>
  <c r="P652" i="16"/>
  <c r="O652" i="16"/>
  <c r="N652" i="16"/>
  <c r="M652" i="16"/>
  <c r="L652" i="16"/>
  <c r="K652" i="16"/>
  <c r="J652" i="16"/>
  <c r="Q651" i="16"/>
  <c r="P651" i="16"/>
  <c r="N651" i="16"/>
  <c r="M651" i="16"/>
  <c r="L651" i="16"/>
  <c r="K651" i="16"/>
  <c r="J651" i="16"/>
  <c r="Q650" i="16"/>
  <c r="P650" i="16"/>
  <c r="N650" i="16"/>
  <c r="M650" i="16"/>
  <c r="L650" i="16"/>
  <c r="K650" i="16"/>
  <c r="J650" i="16"/>
  <c r="Q649" i="16"/>
  <c r="P649" i="16"/>
  <c r="N649" i="16"/>
  <c r="M649" i="16"/>
  <c r="L649" i="16"/>
  <c r="K649" i="16"/>
  <c r="J649" i="16"/>
  <c r="U648" i="16"/>
  <c r="R648" i="16"/>
  <c r="Q648" i="16"/>
  <c r="P648" i="16"/>
  <c r="O648" i="16"/>
  <c r="N648" i="16"/>
  <c r="M648" i="16"/>
  <c r="L648" i="16"/>
  <c r="K648" i="16"/>
  <c r="J648" i="16"/>
  <c r="U647" i="16"/>
  <c r="R647" i="16"/>
  <c r="Q647" i="16"/>
  <c r="P647" i="16"/>
  <c r="O647" i="16"/>
  <c r="N647" i="16"/>
  <c r="M647" i="16"/>
  <c r="L647" i="16"/>
  <c r="K647" i="16"/>
  <c r="J647" i="16"/>
  <c r="U646" i="16"/>
  <c r="R646" i="16"/>
  <c r="Q646" i="16"/>
  <c r="P646" i="16"/>
  <c r="O646" i="16"/>
  <c r="N646" i="16"/>
  <c r="M646" i="16"/>
  <c r="L646" i="16"/>
  <c r="K646" i="16"/>
  <c r="J646" i="16"/>
  <c r="U645" i="16"/>
  <c r="R645" i="16"/>
  <c r="Q645" i="16"/>
  <c r="P645" i="16"/>
  <c r="O645" i="16"/>
  <c r="N645" i="16"/>
  <c r="M645" i="16"/>
  <c r="L645" i="16"/>
  <c r="K645" i="16"/>
  <c r="J645" i="16"/>
  <c r="U644" i="16"/>
  <c r="R644" i="16"/>
  <c r="Q644" i="16"/>
  <c r="P644" i="16"/>
  <c r="O644" i="16"/>
  <c r="N644" i="16"/>
  <c r="M644" i="16"/>
  <c r="L644" i="16"/>
  <c r="K644" i="16"/>
  <c r="J644" i="16"/>
  <c r="U643" i="16"/>
  <c r="R643" i="16"/>
  <c r="Q643" i="16"/>
  <c r="P643" i="16"/>
  <c r="O643" i="16"/>
  <c r="N643" i="16"/>
  <c r="M643" i="16"/>
  <c r="L643" i="16"/>
  <c r="K643" i="16"/>
  <c r="J643" i="16"/>
  <c r="U642" i="16"/>
  <c r="R642" i="16"/>
  <c r="Q642" i="16"/>
  <c r="P642" i="16"/>
  <c r="O642" i="16"/>
  <c r="N642" i="16"/>
  <c r="M642" i="16"/>
  <c r="L642" i="16"/>
  <c r="K642" i="16"/>
  <c r="J642" i="16"/>
  <c r="U641" i="16"/>
  <c r="R641" i="16"/>
  <c r="Q641" i="16"/>
  <c r="P641" i="16"/>
  <c r="O641" i="16"/>
  <c r="N641" i="16"/>
  <c r="M641" i="16"/>
  <c r="L641" i="16"/>
  <c r="K641" i="16"/>
  <c r="J641" i="16"/>
  <c r="U640" i="16"/>
  <c r="R640" i="16"/>
  <c r="Q640" i="16"/>
  <c r="P640" i="16"/>
  <c r="O640" i="16"/>
  <c r="N640" i="16"/>
  <c r="M640" i="16"/>
  <c r="L640" i="16"/>
  <c r="K640" i="16"/>
  <c r="J640" i="16"/>
  <c r="U639" i="16"/>
  <c r="R639" i="16"/>
  <c r="Q639" i="16"/>
  <c r="P639" i="16"/>
  <c r="O639" i="16"/>
  <c r="N639" i="16"/>
  <c r="M639" i="16"/>
  <c r="L639" i="16"/>
  <c r="K639" i="16"/>
  <c r="J639" i="16"/>
  <c r="Q638" i="16"/>
  <c r="P638" i="16"/>
  <c r="N638" i="16"/>
  <c r="M638" i="16"/>
  <c r="L638" i="16"/>
  <c r="K638" i="16"/>
  <c r="J638" i="16"/>
  <c r="Q637" i="16"/>
  <c r="P637" i="16"/>
  <c r="O637" i="16"/>
  <c r="N637" i="16"/>
  <c r="M637" i="16"/>
  <c r="L637" i="16"/>
  <c r="K637" i="16"/>
  <c r="J637" i="16"/>
  <c r="U636" i="16"/>
  <c r="R636" i="16"/>
  <c r="Q636" i="16"/>
  <c r="P636" i="16"/>
  <c r="O636" i="16"/>
  <c r="N636" i="16"/>
  <c r="M636" i="16"/>
  <c r="L636" i="16"/>
  <c r="K636" i="16"/>
  <c r="J636" i="16"/>
  <c r="U635" i="16"/>
  <c r="R635" i="16"/>
  <c r="Q635" i="16"/>
  <c r="P635" i="16"/>
  <c r="O635" i="16"/>
  <c r="N635" i="16"/>
  <c r="M635" i="16"/>
  <c r="L635" i="16"/>
  <c r="K635" i="16"/>
  <c r="J635" i="16"/>
  <c r="U634" i="16"/>
  <c r="R634" i="16"/>
  <c r="Q634" i="16"/>
  <c r="P634" i="16"/>
  <c r="O634" i="16"/>
  <c r="N634" i="16"/>
  <c r="M634" i="16"/>
  <c r="L634" i="16"/>
  <c r="K634" i="16"/>
  <c r="J634" i="16"/>
  <c r="U633" i="16"/>
  <c r="R633" i="16"/>
  <c r="Q633" i="16"/>
  <c r="P633" i="16"/>
  <c r="O633" i="16"/>
  <c r="N633" i="16"/>
  <c r="M633" i="16"/>
  <c r="L633" i="16"/>
  <c r="K633" i="16"/>
  <c r="J633" i="16"/>
  <c r="U632" i="16"/>
  <c r="R632" i="16"/>
  <c r="Q632" i="16"/>
  <c r="P632" i="16"/>
  <c r="O632" i="16"/>
  <c r="N632" i="16"/>
  <c r="M632" i="16"/>
  <c r="L632" i="16"/>
  <c r="K632" i="16"/>
  <c r="J632" i="16"/>
  <c r="U631" i="16"/>
  <c r="R631" i="16"/>
  <c r="Q631" i="16"/>
  <c r="P631" i="16"/>
  <c r="O631" i="16"/>
  <c r="N631" i="16"/>
  <c r="M631" i="16"/>
  <c r="L631" i="16"/>
  <c r="K631" i="16"/>
  <c r="J631" i="16"/>
  <c r="Q630" i="16"/>
  <c r="P630" i="16"/>
  <c r="O630" i="16"/>
  <c r="N630" i="16"/>
  <c r="M630" i="16"/>
  <c r="L630" i="16"/>
  <c r="K630" i="16"/>
  <c r="J630" i="16"/>
  <c r="U629" i="16"/>
  <c r="R629" i="16"/>
  <c r="Q629" i="16"/>
  <c r="P629" i="16"/>
  <c r="O629" i="16"/>
  <c r="N629" i="16"/>
  <c r="M629" i="16"/>
  <c r="L629" i="16"/>
  <c r="K629" i="16"/>
  <c r="J629" i="16"/>
  <c r="U628" i="16"/>
  <c r="R628" i="16"/>
  <c r="Q628" i="16"/>
  <c r="P628" i="16"/>
  <c r="O628" i="16"/>
  <c r="N628" i="16"/>
  <c r="M628" i="16"/>
  <c r="L628" i="16"/>
  <c r="K628" i="16"/>
  <c r="J628" i="16"/>
  <c r="U627" i="16"/>
  <c r="R627" i="16"/>
  <c r="Q627" i="16"/>
  <c r="P627" i="16"/>
  <c r="O627" i="16"/>
  <c r="N627" i="16"/>
  <c r="M627" i="16"/>
  <c r="L627" i="16"/>
  <c r="K627" i="16"/>
  <c r="J627" i="16"/>
  <c r="U626" i="16"/>
  <c r="R626" i="16"/>
  <c r="Q626" i="16"/>
  <c r="P626" i="16"/>
  <c r="O626" i="16"/>
  <c r="N626" i="16"/>
  <c r="M626" i="16"/>
  <c r="L626" i="16"/>
  <c r="K626" i="16"/>
  <c r="J626" i="16"/>
  <c r="U625" i="16"/>
  <c r="R625" i="16"/>
  <c r="Q625" i="16"/>
  <c r="P625" i="16"/>
  <c r="O625" i="16"/>
  <c r="N625" i="16"/>
  <c r="M625" i="16"/>
  <c r="L625" i="16"/>
  <c r="K625" i="16"/>
  <c r="J625" i="16"/>
  <c r="U624" i="16"/>
  <c r="R624" i="16"/>
  <c r="Q624" i="16"/>
  <c r="P624" i="16"/>
  <c r="O624" i="16"/>
  <c r="N624" i="16"/>
  <c r="M624" i="16"/>
  <c r="L624" i="16"/>
  <c r="K624" i="16"/>
  <c r="J624" i="16"/>
  <c r="U623" i="16"/>
  <c r="R623" i="16"/>
  <c r="Q623" i="16"/>
  <c r="P623" i="16"/>
  <c r="O623" i="16"/>
  <c r="N623" i="16"/>
  <c r="M623" i="16"/>
  <c r="L623" i="16"/>
  <c r="K623" i="16"/>
  <c r="J623" i="16"/>
  <c r="Q622" i="16"/>
  <c r="P622" i="16"/>
  <c r="O622" i="16"/>
  <c r="N622" i="16"/>
  <c r="M622" i="16"/>
  <c r="L622" i="16"/>
  <c r="K622" i="16"/>
  <c r="J622" i="16"/>
  <c r="U621" i="16"/>
  <c r="R621" i="16"/>
  <c r="Q621" i="16"/>
  <c r="P621" i="16"/>
  <c r="O621" i="16"/>
  <c r="N621" i="16"/>
  <c r="M621" i="16"/>
  <c r="L621" i="16"/>
  <c r="K621" i="16"/>
  <c r="J621" i="16"/>
  <c r="U620" i="16"/>
  <c r="R620" i="16"/>
  <c r="Q620" i="16"/>
  <c r="P620" i="16"/>
  <c r="O620" i="16"/>
  <c r="N620" i="16"/>
  <c r="M620" i="16"/>
  <c r="L620" i="16"/>
  <c r="K620" i="16"/>
  <c r="J620" i="16"/>
  <c r="U619" i="16"/>
  <c r="R619" i="16"/>
  <c r="Q619" i="16"/>
  <c r="P619" i="16"/>
  <c r="O619" i="16"/>
  <c r="N619" i="16"/>
  <c r="M619" i="16"/>
  <c r="L619" i="16"/>
  <c r="K619" i="16"/>
  <c r="J619" i="16"/>
  <c r="Q618" i="16"/>
  <c r="P618" i="16"/>
  <c r="N618" i="16"/>
  <c r="M618" i="16"/>
  <c r="L618" i="16"/>
  <c r="K618" i="16"/>
  <c r="J618" i="16"/>
  <c r="R617" i="16"/>
  <c r="Q617" i="16"/>
  <c r="P617" i="16"/>
  <c r="N617" i="16"/>
  <c r="M617" i="16"/>
  <c r="L617" i="16"/>
  <c r="K617" i="16"/>
  <c r="J617" i="16"/>
  <c r="R616" i="16"/>
  <c r="Q616" i="16"/>
  <c r="P616" i="16"/>
  <c r="N616" i="16"/>
  <c r="M616" i="16"/>
  <c r="L616" i="16"/>
  <c r="K616" i="16"/>
  <c r="J616" i="16"/>
  <c r="R615" i="16"/>
  <c r="Q615" i="16"/>
  <c r="P615" i="16"/>
  <c r="N615" i="16"/>
  <c r="M615" i="16"/>
  <c r="L615" i="16"/>
  <c r="K615" i="16"/>
  <c r="J615" i="16"/>
  <c r="R614" i="16"/>
  <c r="Q614" i="16"/>
  <c r="P614" i="16"/>
  <c r="N614" i="16"/>
  <c r="M614" i="16"/>
  <c r="L614" i="16"/>
  <c r="K614" i="16"/>
  <c r="J614" i="16"/>
  <c r="R613" i="16"/>
  <c r="Q613" i="16"/>
  <c r="P613" i="16"/>
  <c r="N613" i="16"/>
  <c r="M613" i="16"/>
  <c r="L613" i="16"/>
  <c r="K613" i="16"/>
  <c r="J613" i="16"/>
  <c r="R612" i="16"/>
  <c r="Q612" i="16"/>
  <c r="P612" i="16"/>
  <c r="N612" i="16"/>
  <c r="M612" i="16"/>
  <c r="L612" i="16"/>
  <c r="K612" i="16"/>
  <c r="J612" i="16"/>
  <c r="R611" i="16"/>
  <c r="Q611" i="16"/>
  <c r="P611" i="16"/>
  <c r="N611" i="16"/>
  <c r="M611" i="16"/>
  <c r="L611" i="16"/>
  <c r="K611" i="16"/>
  <c r="J611" i="16"/>
  <c r="R610" i="16"/>
  <c r="Q610" i="16"/>
  <c r="P610" i="16"/>
  <c r="N610" i="16"/>
  <c r="M610" i="16"/>
  <c r="L610" i="16"/>
  <c r="K610" i="16"/>
  <c r="J610" i="16"/>
  <c r="R609" i="16"/>
  <c r="Q609" i="16"/>
  <c r="P609" i="16"/>
  <c r="N609" i="16"/>
  <c r="M609" i="16"/>
  <c r="L609" i="16"/>
  <c r="K609" i="16"/>
  <c r="J609" i="16"/>
  <c r="R608" i="16"/>
  <c r="Q608" i="16"/>
  <c r="P608" i="16"/>
  <c r="O608" i="16"/>
  <c r="N608" i="16"/>
  <c r="M608" i="16"/>
  <c r="L608" i="16"/>
  <c r="K608" i="16"/>
  <c r="J608" i="16"/>
  <c r="R607" i="16"/>
  <c r="Q607" i="16"/>
  <c r="P607" i="16"/>
  <c r="N607" i="16"/>
  <c r="M607" i="16"/>
  <c r="L607" i="16"/>
  <c r="K607" i="16"/>
  <c r="J607" i="16"/>
  <c r="R605" i="16"/>
  <c r="Q605" i="16"/>
  <c r="P605" i="16"/>
  <c r="N605" i="16"/>
  <c r="M605" i="16"/>
  <c r="L605" i="16"/>
  <c r="K605" i="16"/>
  <c r="J605" i="16"/>
  <c r="R604" i="16"/>
  <c r="Q604" i="16"/>
  <c r="P604" i="16"/>
  <c r="N604" i="16"/>
  <c r="M604" i="16"/>
  <c r="L604" i="16"/>
  <c r="K604" i="16"/>
  <c r="J604" i="16"/>
  <c r="R603" i="16"/>
  <c r="Q603" i="16"/>
  <c r="P603" i="16"/>
  <c r="N603" i="16"/>
  <c r="M603" i="16"/>
  <c r="L603" i="16"/>
  <c r="K603" i="16"/>
  <c r="J603" i="16"/>
  <c r="R602" i="16"/>
  <c r="Q602" i="16"/>
  <c r="P602" i="16"/>
  <c r="N602" i="16"/>
  <c r="M602" i="16"/>
  <c r="L602" i="16"/>
  <c r="K602" i="16"/>
  <c r="J602" i="16"/>
  <c r="R601" i="16"/>
  <c r="Q601" i="16"/>
  <c r="P601" i="16"/>
  <c r="N601" i="16"/>
  <c r="M601" i="16"/>
  <c r="L601" i="16"/>
  <c r="K601" i="16"/>
  <c r="J601" i="16"/>
  <c r="R600" i="16"/>
  <c r="Q600" i="16"/>
  <c r="P600" i="16"/>
  <c r="N600" i="16"/>
  <c r="M600" i="16"/>
  <c r="L600" i="16"/>
  <c r="K600" i="16"/>
  <c r="J600" i="16"/>
  <c r="R599" i="16"/>
  <c r="Q599" i="16"/>
  <c r="P599" i="16"/>
  <c r="N599" i="16"/>
  <c r="M599" i="16"/>
  <c r="L599" i="16"/>
  <c r="K599" i="16"/>
  <c r="J599" i="16"/>
  <c r="Q598" i="16"/>
  <c r="P598" i="16"/>
  <c r="N598" i="16"/>
  <c r="M598" i="16"/>
  <c r="L598" i="16"/>
  <c r="K598" i="16"/>
  <c r="J598" i="16"/>
  <c r="Q597" i="16"/>
  <c r="P597" i="16"/>
  <c r="N597" i="16"/>
  <c r="M597" i="16"/>
  <c r="L597" i="16"/>
  <c r="K597" i="16"/>
  <c r="J597" i="16"/>
  <c r="Q596" i="16"/>
  <c r="P596" i="16"/>
  <c r="N596" i="16"/>
  <c r="M596" i="16"/>
  <c r="L596" i="16"/>
  <c r="K596" i="16"/>
  <c r="J596" i="16"/>
  <c r="Q595" i="16"/>
  <c r="P595" i="16"/>
  <c r="N595" i="16"/>
  <c r="M595" i="16"/>
  <c r="L595" i="16"/>
  <c r="K595" i="16"/>
  <c r="J595" i="16"/>
  <c r="Q594" i="16"/>
  <c r="P594" i="16"/>
  <c r="N594" i="16"/>
  <c r="M594" i="16"/>
  <c r="L594" i="16"/>
  <c r="K594" i="16"/>
  <c r="J594" i="16"/>
  <c r="Q593" i="16"/>
  <c r="P593" i="16"/>
  <c r="N593" i="16"/>
  <c r="M593" i="16"/>
  <c r="L593" i="16"/>
  <c r="K593" i="16"/>
  <c r="J593" i="16"/>
  <c r="Q592" i="16"/>
  <c r="P592" i="16"/>
  <c r="N592" i="16"/>
  <c r="M592" i="16"/>
  <c r="L592" i="16"/>
  <c r="K592" i="16"/>
  <c r="J592" i="16"/>
  <c r="Q591" i="16"/>
  <c r="P591" i="16"/>
  <c r="N591" i="16"/>
  <c r="M591" i="16"/>
  <c r="L591" i="16"/>
  <c r="K591" i="16"/>
  <c r="J591" i="16"/>
  <c r="Q590" i="16"/>
  <c r="P590" i="16"/>
  <c r="N590" i="16"/>
  <c r="M590" i="16"/>
  <c r="L590" i="16"/>
  <c r="K590" i="16"/>
  <c r="J590" i="16"/>
  <c r="Q589" i="16"/>
  <c r="P589" i="16"/>
  <c r="N589" i="16"/>
  <c r="M589" i="16"/>
  <c r="L589" i="16"/>
  <c r="K589" i="16"/>
  <c r="J589" i="16"/>
  <c r="R588" i="16"/>
  <c r="Q588" i="16"/>
  <c r="P588" i="16"/>
  <c r="N588" i="16"/>
  <c r="M588" i="16"/>
  <c r="L588" i="16"/>
  <c r="K588" i="16"/>
  <c r="J588" i="16"/>
  <c r="R587" i="16"/>
  <c r="Q587" i="16"/>
  <c r="P587" i="16"/>
  <c r="N587" i="16"/>
  <c r="M587" i="16"/>
  <c r="L587" i="16"/>
  <c r="K587" i="16"/>
  <c r="J587" i="16"/>
  <c r="R586" i="16"/>
  <c r="Q586" i="16"/>
  <c r="P586" i="16"/>
  <c r="N586" i="16"/>
  <c r="M586" i="16"/>
  <c r="L586" i="16"/>
  <c r="K586" i="16"/>
  <c r="J586" i="16"/>
  <c r="Q585" i="16"/>
  <c r="P585" i="16"/>
  <c r="N585" i="16"/>
  <c r="M585" i="16"/>
  <c r="L585" i="16"/>
  <c r="K585" i="16"/>
  <c r="J585" i="16"/>
  <c r="R584" i="16"/>
  <c r="Q584" i="16"/>
  <c r="P584" i="16"/>
  <c r="N584" i="16"/>
  <c r="M584" i="16"/>
  <c r="L584" i="16"/>
  <c r="K584" i="16"/>
  <c r="J584" i="16"/>
  <c r="U583" i="16"/>
  <c r="R583" i="16"/>
  <c r="Q583" i="16"/>
  <c r="P583" i="16"/>
  <c r="O583" i="16"/>
  <c r="N583" i="16"/>
  <c r="M583" i="16"/>
  <c r="L583" i="16"/>
  <c r="K583" i="16"/>
  <c r="J583" i="16"/>
  <c r="Q582" i="16"/>
  <c r="P582" i="16"/>
  <c r="N582" i="16"/>
  <c r="M582" i="16"/>
  <c r="L582" i="16"/>
  <c r="K582" i="16"/>
  <c r="J582" i="16"/>
  <c r="R581" i="16"/>
  <c r="Q581" i="16"/>
  <c r="P581" i="16"/>
  <c r="N581" i="16"/>
  <c r="M581" i="16"/>
  <c r="L581" i="16"/>
  <c r="K581" i="16"/>
  <c r="J581" i="16"/>
  <c r="R580" i="16"/>
  <c r="Q580" i="16"/>
  <c r="P580" i="16"/>
  <c r="N580" i="16"/>
  <c r="M580" i="16"/>
  <c r="L580" i="16"/>
  <c r="K580" i="16"/>
  <c r="J580" i="16"/>
  <c r="Q579" i="16"/>
  <c r="P579" i="16"/>
  <c r="N579" i="16"/>
  <c r="M579" i="16"/>
  <c r="L579" i="16"/>
  <c r="K579" i="16"/>
  <c r="J579" i="16"/>
  <c r="R578" i="16"/>
  <c r="Q578" i="16"/>
  <c r="P578" i="16"/>
  <c r="N578" i="16"/>
  <c r="M578" i="16"/>
  <c r="L578" i="16"/>
  <c r="K578" i="16"/>
  <c r="J578" i="16"/>
  <c r="R577" i="16"/>
  <c r="Q577" i="16"/>
  <c r="P577" i="16"/>
  <c r="N577" i="16"/>
  <c r="M577" i="16"/>
  <c r="L577" i="16"/>
  <c r="K577" i="16"/>
  <c r="J577" i="16"/>
  <c r="Q576" i="16"/>
  <c r="P576" i="16"/>
  <c r="N576" i="16"/>
  <c r="M576" i="16"/>
  <c r="L576" i="16"/>
  <c r="K576" i="16"/>
  <c r="J576" i="16"/>
  <c r="R575" i="16"/>
  <c r="Q575" i="16"/>
  <c r="P575" i="16"/>
  <c r="N575" i="16"/>
  <c r="M575" i="16"/>
  <c r="L575" i="16"/>
  <c r="K575" i="16"/>
  <c r="J575" i="16"/>
  <c r="Q574" i="16"/>
  <c r="P574" i="16"/>
  <c r="N574" i="16"/>
  <c r="M574" i="16"/>
  <c r="L574" i="16"/>
  <c r="K574" i="16"/>
  <c r="J574" i="16"/>
  <c r="Q573" i="16"/>
  <c r="P573" i="16"/>
  <c r="N573" i="16"/>
  <c r="M573" i="16"/>
  <c r="L573" i="16"/>
  <c r="K573" i="16"/>
  <c r="J573" i="16"/>
  <c r="Q572" i="16"/>
  <c r="P572" i="16"/>
  <c r="N572" i="16"/>
  <c r="M572" i="16"/>
  <c r="L572" i="16"/>
  <c r="K572" i="16"/>
  <c r="J572" i="16"/>
  <c r="U571" i="16"/>
  <c r="R571" i="16"/>
  <c r="Q571" i="16"/>
  <c r="P571" i="16"/>
  <c r="O571" i="16"/>
  <c r="N571" i="16"/>
  <c r="M571" i="16"/>
  <c r="L571" i="16"/>
  <c r="K571" i="16"/>
  <c r="J571" i="16"/>
  <c r="R570" i="16"/>
  <c r="Q570" i="16"/>
  <c r="P570" i="16"/>
  <c r="N570" i="16"/>
  <c r="M570" i="16"/>
  <c r="L570" i="16"/>
  <c r="K570" i="16"/>
  <c r="J570" i="16"/>
  <c r="Q569" i="16"/>
  <c r="P569" i="16"/>
  <c r="N569" i="16"/>
  <c r="M569" i="16"/>
  <c r="L569" i="16"/>
  <c r="K569" i="16"/>
  <c r="J569" i="16"/>
  <c r="Q568" i="16"/>
  <c r="P568" i="16"/>
  <c r="N568" i="16"/>
  <c r="M568" i="16"/>
  <c r="L568" i="16"/>
  <c r="K568" i="16"/>
  <c r="J568" i="16"/>
  <c r="R567" i="16"/>
  <c r="Q567" i="16"/>
  <c r="P567" i="16"/>
  <c r="N567" i="16"/>
  <c r="M567" i="16"/>
  <c r="L567" i="16"/>
  <c r="K567" i="16"/>
  <c r="J567" i="16"/>
  <c r="U566" i="16"/>
  <c r="R566" i="16"/>
  <c r="Q566" i="16"/>
  <c r="P566" i="16"/>
  <c r="O566" i="16"/>
  <c r="N566" i="16"/>
  <c r="M566" i="16"/>
  <c r="L566" i="16"/>
  <c r="K566" i="16"/>
  <c r="J566" i="16"/>
  <c r="U565" i="16"/>
  <c r="R565" i="16"/>
  <c r="Q565" i="16"/>
  <c r="P565" i="16"/>
  <c r="O565" i="16"/>
  <c r="N565" i="16"/>
  <c r="M565" i="16"/>
  <c r="L565" i="16"/>
  <c r="K565" i="16"/>
  <c r="J565" i="16"/>
  <c r="R564" i="16"/>
  <c r="Q564" i="16"/>
  <c r="P564" i="16"/>
  <c r="N564" i="16"/>
  <c r="M564" i="16"/>
  <c r="L564" i="16"/>
  <c r="K564" i="16"/>
  <c r="J564" i="16"/>
  <c r="U563" i="16"/>
  <c r="R563" i="16"/>
  <c r="Q563" i="16"/>
  <c r="P563" i="16"/>
  <c r="O563" i="16"/>
  <c r="N563" i="16"/>
  <c r="M563" i="16"/>
  <c r="L563" i="16"/>
  <c r="K563" i="16"/>
  <c r="J563" i="16"/>
  <c r="Q562" i="16"/>
  <c r="P562" i="16"/>
  <c r="O562" i="16"/>
  <c r="N562" i="16"/>
  <c r="M562" i="16"/>
  <c r="L562" i="16"/>
  <c r="K562" i="16"/>
  <c r="J562" i="16"/>
  <c r="R561" i="16"/>
  <c r="Q561" i="16"/>
  <c r="P561" i="16"/>
  <c r="N561" i="16"/>
  <c r="M561" i="16"/>
  <c r="L561" i="16"/>
  <c r="K561" i="16"/>
  <c r="J561" i="16"/>
  <c r="Q560" i="16"/>
  <c r="P560" i="16"/>
  <c r="O560" i="16"/>
  <c r="N560" i="16"/>
  <c r="M560" i="16"/>
  <c r="L560" i="16"/>
  <c r="K560" i="16"/>
  <c r="J560" i="16"/>
  <c r="R559" i="16"/>
  <c r="Q559" i="16"/>
  <c r="P559" i="16"/>
  <c r="N559" i="16"/>
  <c r="M559" i="16"/>
  <c r="L559" i="16"/>
  <c r="K559" i="16"/>
  <c r="J559" i="16"/>
  <c r="Q558" i="16"/>
  <c r="P558" i="16"/>
  <c r="N558" i="16"/>
  <c r="M558" i="16"/>
  <c r="L558" i="16"/>
  <c r="K558" i="16"/>
  <c r="J558" i="16"/>
  <c r="Q557" i="16"/>
  <c r="P557" i="16"/>
  <c r="N557" i="16"/>
  <c r="M557" i="16"/>
  <c r="L557" i="16"/>
  <c r="K557" i="16"/>
  <c r="J557" i="16"/>
  <c r="Q556" i="16"/>
  <c r="P556" i="16"/>
  <c r="N556" i="16"/>
  <c r="M556" i="16"/>
  <c r="L556" i="16"/>
  <c r="K556" i="16"/>
  <c r="J556" i="16"/>
  <c r="Q555" i="16"/>
  <c r="P555" i="16"/>
  <c r="N555" i="16"/>
  <c r="M555" i="16"/>
  <c r="L555" i="16"/>
  <c r="K555" i="16"/>
  <c r="J555" i="16"/>
  <c r="U554" i="16"/>
  <c r="R554" i="16"/>
  <c r="Q554" i="16"/>
  <c r="P554" i="16"/>
  <c r="O554" i="16"/>
  <c r="N554" i="16"/>
  <c r="M554" i="16"/>
  <c r="L554" i="16"/>
  <c r="K554" i="16"/>
  <c r="J554" i="16"/>
  <c r="U553" i="16"/>
  <c r="R553" i="16"/>
  <c r="Q553" i="16"/>
  <c r="P553" i="16"/>
  <c r="O553" i="16"/>
  <c r="N553" i="16"/>
  <c r="M553" i="16"/>
  <c r="L553" i="16"/>
  <c r="K553" i="16"/>
  <c r="J553" i="16"/>
  <c r="U552" i="16"/>
  <c r="R552" i="16"/>
  <c r="Q552" i="16"/>
  <c r="P552" i="16"/>
  <c r="O552" i="16"/>
  <c r="N552" i="16"/>
  <c r="M552" i="16"/>
  <c r="L552" i="16"/>
  <c r="K552" i="16"/>
  <c r="J552" i="16"/>
  <c r="U551" i="16"/>
  <c r="R551" i="16"/>
  <c r="Q551" i="16"/>
  <c r="P551" i="16"/>
  <c r="O551" i="16"/>
  <c r="N551" i="16"/>
  <c r="M551" i="16"/>
  <c r="L551" i="16"/>
  <c r="K551" i="16"/>
  <c r="J551" i="16"/>
  <c r="U550" i="16"/>
  <c r="R550" i="16"/>
  <c r="Q550" i="16"/>
  <c r="P550" i="16"/>
  <c r="O550" i="16"/>
  <c r="N550" i="16"/>
  <c r="M550" i="16"/>
  <c r="L550" i="16"/>
  <c r="K550" i="16"/>
  <c r="J550" i="16"/>
  <c r="U549" i="16"/>
  <c r="R549" i="16"/>
  <c r="Q549" i="16"/>
  <c r="P549" i="16"/>
  <c r="O549" i="16"/>
  <c r="N549" i="16"/>
  <c r="M549" i="16"/>
  <c r="L549" i="16"/>
  <c r="K549" i="16"/>
  <c r="J549" i="16"/>
  <c r="Q548" i="16"/>
  <c r="P548" i="16"/>
  <c r="N548" i="16"/>
  <c r="M548" i="16"/>
  <c r="L548" i="16"/>
  <c r="K548" i="16"/>
  <c r="J548" i="16"/>
  <c r="Q547" i="16"/>
  <c r="P547" i="16"/>
  <c r="N547" i="16"/>
  <c r="M547" i="16"/>
  <c r="L547" i="16"/>
  <c r="K547" i="16"/>
  <c r="J547" i="16"/>
  <c r="Q546" i="16"/>
  <c r="P546" i="16"/>
  <c r="N546" i="16"/>
  <c r="M546" i="16"/>
  <c r="L546" i="16"/>
  <c r="K546" i="16"/>
  <c r="J546" i="16"/>
  <c r="Q545" i="16"/>
  <c r="P545" i="16"/>
  <c r="N545" i="16"/>
  <c r="M545" i="16"/>
  <c r="L545" i="16"/>
  <c r="K545" i="16"/>
  <c r="J545" i="16"/>
  <c r="U544" i="16"/>
  <c r="R544" i="16"/>
  <c r="Q544" i="16"/>
  <c r="P544" i="16"/>
  <c r="O544" i="16"/>
  <c r="N544" i="16"/>
  <c r="M544" i="16"/>
  <c r="L544" i="16"/>
  <c r="K544" i="16"/>
  <c r="J544" i="16"/>
  <c r="Q543" i="16"/>
  <c r="P543" i="16"/>
  <c r="N543" i="16"/>
  <c r="M543" i="16"/>
  <c r="L543" i="16"/>
  <c r="K543" i="16"/>
  <c r="J543" i="16"/>
  <c r="R542" i="16"/>
  <c r="Q542" i="16"/>
  <c r="P542" i="16"/>
  <c r="N542" i="16"/>
  <c r="M542" i="16"/>
  <c r="L542" i="16"/>
  <c r="K542" i="16"/>
  <c r="J542" i="16"/>
  <c r="R541" i="16"/>
  <c r="Q541" i="16"/>
  <c r="P541" i="16"/>
  <c r="N541" i="16"/>
  <c r="M541" i="16"/>
  <c r="L541" i="16"/>
  <c r="K541" i="16"/>
  <c r="J541" i="16"/>
  <c r="U540" i="16"/>
  <c r="R540" i="16"/>
  <c r="Q540" i="16"/>
  <c r="P540" i="16"/>
  <c r="O540" i="16"/>
  <c r="N540" i="16"/>
  <c r="M540" i="16"/>
  <c r="L540" i="16"/>
  <c r="K540" i="16"/>
  <c r="J540" i="16"/>
  <c r="Q539" i="16"/>
  <c r="P539" i="16"/>
  <c r="O539" i="16"/>
  <c r="N539" i="16"/>
  <c r="M539" i="16"/>
  <c r="L539" i="16"/>
  <c r="K539" i="16"/>
  <c r="J539" i="16"/>
  <c r="R538" i="16"/>
  <c r="Q538" i="16"/>
  <c r="P538" i="16"/>
  <c r="N538" i="16"/>
  <c r="M538" i="16"/>
  <c r="L538" i="16"/>
  <c r="K538" i="16"/>
  <c r="J538" i="16"/>
  <c r="R537" i="16"/>
  <c r="Q537" i="16"/>
  <c r="P537" i="16"/>
  <c r="N537" i="16"/>
  <c r="M537" i="16"/>
  <c r="L537" i="16"/>
  <c r="K537" i="16"/>
  <c r="J537" i="16"/>
  <c r="Q536" i="16"/>
  <c r="P536" i="16"/>
  <c r="N536" i="16"/>
  <c r="M536" i="16"/>
  <c r="L536" i="16"/>
  <c r="K536" i="16"/>
  <c r="J536" i="16"/>
  <c r="Q535" i="16"/>
  <c r="P535" i="16"/>
  <c r="N535" i="16"/>
  <c r="M535" i="16"/>
  <c r="L535" i="16"/>
  <c r="K535" i="16"/>
  <c r="J535" i="16"/>
  <c r="R534" i="16"/>
  <c r="Q534" i="16"/>
  <c r="P534" i="16"/>
  <c r="N534" i="16"/>
  <c r="M534" i="16"/>
  <c r="L534" i="16"/>
  <c r="K534" i="16"/>
  <c r="J534" i="16"/>
  <c r="R533" i="16"/>
  <c r="Q533" i="16"/>
  <c r="P533" i="16"/>
  <c r="N533" i="16"/>
  <c r="M533" i="16"/>
  <c r="L533" i="16"/>
  <c r="K533" i="16"/>
  <c r="J533" i="16"/>
  <c r="R532" i="16"/>
  <c r="Q532" i="16"/>
  <c r="P532" i="16"/>
  <c r="N532" i="16"/>
  <c r="M532" i="16"/>
  <c r="L532" i="16"/>
  <c r="K532" i="16"/>
  <c r="J532" i="16"/>
  <c r="Q531" i="16"/>
  <c r="P531" i="16"/>
  <c r="N531" i="16"/>
  <c r="M531" i="16"/>
  <c r="L531" i="16"/>
  <c r="K531" i="16"/>
  <c r="J531" i="16"/>
  <c r="R530" i="16"/>
  <c r="Q530" i="16"/>
  <c r="P530" i="16"/>
  <c r="N530" i="16"/>
  <c r="M530" i="16"/>
  <c r="L530" i="16"/>
  <c r="K530" i="16"/>
  <c r="J530" i="16"/>
  <c r="U529" i="16"/>
  <c r="R529" i="16"/>
  <c r="Q529" i="16"/>
  <c r="P529" i="16"/>
  <c r="O529" i="16"/>
  <c r="N529" i="16"/>
  <c r="M529" i="16"/>
  <c r="L529" i="16"/>
  <c r="K529" i="16"/>
  <c r="J529" i="16"/>
  <c r="U528" i="16"/>
  <c r="R528" i="16"/>
  <c r="Q528" i="16"/>
  <c r="P528" i="16"/>
  <c r="O528" i="16"/>
  <c r="N528" i="16"/>
  <c r="M528" i="16"/>
  <c r="L528" i="16"/>
  <c r="K528" i="16"/>
  <c r="J528" i="16"/>
  <c r="R527" i="16"/>
  <c r="Q527" i="16"/>
  <c r="P527" i="16"/>
  <c r="N527" i="16"/>
  <c r="M527" i="16"/>
  <c r="L527" i="16"/>
  <c r="K527" i="16"/>
  <c r="J527" i="16"/>
  <c r="R526" i="16"/>
  <c r="Q526" i="16"/>
  <c r="P526" i="16"/>
  <c r="N526" i="16"/>
  <c r="M526" i="16"/>
  <c r="L526" i="16"/>
  <c r="K526" i="16"/>
  <c r="J526" i="16"/>
  <c r="R525" i="16"/>
  <c r="Q525" i="16"/>
  <c r="P525" i="16"/>
  <c r="N525" i="16"/>
  <c r="M525" i="16"/>
  <c r="L525" i="16"/>
  <c r="K525" i="16"/>
  <c r="J525" i="16"/>
  <c r="Q524" i="16"/>
  <c r="P524" i="16"/>
  <c r="N524" i="16"/>
  <c r="M524" i="16"/>
  <c r="L524" i="16"/>
  <c r="K524" i="16"/>
  <c r="J524" i="16"/>
  <c r="Q523" i="16"/>
  <c r="P523" i="16"/>
  <c r="N523" i="16"/>
  <c r="M523" i="16"/>
  <c r="L523" i="16"/>
  <c r="K523" i="16"/>
  <c r="J523" i="16"/>
  <c r="U522" i="16"/>
  <c r="R522" i="16"/>
  <c r="Q522" i="16"/>
  <c r="P522" i="16"/>
  <c r="O522" i="16"/>
  <c r="N522" i="16"/>
  <c r="M522" i="16"/>
  <c r="L522" i="16"/>
  <c r="K522" i="16"/>
  <c r="J522" i="16"/>
  <c r="U521" i="16"/>
  <c r="R521" i="16"/>
  <c r="Q521" i="16"/>
  <c r="P521" i="16"/>
  <c r="O521" i="16"/>
  <c r="N521" i="16"/>
  <c r="M521" i="16"/>
  <c r="L521" i="16"/>
  <c r="K521" i="16"/>
  <c r="J521" i="16"/>
  <c r="U520" i="16"/>
  <c r="R520" i="16"/>
  <c r="Q520" i="16"/>
  <c r="P520" i="16"/>
  <c r="O520" i="16"/>
  <c r="N520" i="16"/>
  <c r="M520" i="16"/>
  <c r="L520" i="16"/>
  <c r="K520" i="16"/>
  <c r="J520" i="16"/>
  <c r="R519" i="16"/>
  <c r="Q519" i="16"/>
  <c r="P519" i="16"/>
  <c r="N519" i="16"/>
  <c r="M519" i="16"/>
  <c r="L519" i="16"/>
  <c r="K519" i="16"/>
  <c r="J519" i="16"/>
  <c r="R518" i="16"/>
  <c r="Q518" i="16"/>
  <c r="P518" i="16"/>
  <c r="N518" i="16"/>
  <c r="M518" i="16"/>
  <c r="L518" i="16"/>
  <c r="K518" i="16"/>
  <c r="J518" i="16"/>
  <c r="R517" i="16"/>
  <c r="Q517" i="16"/>
  <c r="P517" i="16"/>
  <c r="N517" i="16"/>
  <c r="M517" i="16"/>
  <c r="L517" i="16"/>
  <c r="K517" i="16"/>
  <c r="J517" i="16"/>
  <c r="R516" i="16"/>
  <c r="Q516" i="16"/>
  <c r="P516" i="16"/>
  <c r="N516" i="16"/>
  <c r="M516" i="16"/>
  <c r="L516" i="16"/>
  <c r="K516" i="16"/>
  <c r="J516" i="16"/>
  <c r="R515" i="16"/>
  <c r="Q515" i="16"/>
  <c r="P515" i="16"/>
  <c r="N515" i="16"/>
  <c r="M515" i="16"/>
  <c r="L515" i="16"/>
  <c r="K515" i="16"/>
  <c r="J515" i="16"/>
  <c r="R514" i="16"/>
  <c r="Q514" i="16"/>
  <c r="P514" i="16"/>
  <c r="N514" i="16"/>
  <c r="M514" i="16"/>
  <c r="L514" i="16"/>
  <c r="K514" i="16"/>
  <c r="J514" i="16"/>
  <c r="R513" i="16"/>
  <c r="Q513" i="16"/>
  <c r="P513" i="16"/>
  <c r="N513" i="16"/>
  <c r="M513" i="16"/>
  <c r="L513" i="16"/>
  <c r="K513" i="16"/>
  <c r="J513" i="16"/>
  <c r="U512" i="16"/>
  <c r="R512" i="16"/>
  <c r="Q512" i="16"/>
  <c r="P512" i="16"/>
  <c r="O512" i="16"/>
  <c r="N512" i="16"/>
  <c r="M512" i="16"/>
  <c r="L512" i="16"/>
  <c r="K512" i="16"/>
  <c r="J512" i="16"/>
  <c r="Q511" i="16"/>
  <c r="P511" i="16"/>
  <c r="N511" i="16"/>
  <c r="M511" i="16"/>
  <c r="L511" i="16"/>
  <c r="K511" i="16"/>
  <c r="J511" i="16"/>
  <c r="R510" i="16"/>
  <c r="Q510" i="16"/>
  <c r="P510" i="16"/>
  <c r="N510" i="16"/>
  <c r="M510" i="16"/>
  <c r="L510" i="16"/>
  <c r="K510" i="16"/>
  <c r="J510" i="16"/>
  <c r="R509" i="16"/>
  <c r="Q509" i="16"/>
  <c r="P509" i="16"/>
  <c r="N509" i="16"/>
  <c r="M509" i="16"/>
  <c r="L509" i="16"/>
  <c r="K509" i="16"/>
  <c r="J509" i="16"/>
  <c r="Q508" i="16"/>
  <c r="P508" i="16"/>
  <c r="N508" i="16"/>
  <c r="M508" i="16"/>
  <c r="L508" i="16"/>
  <c r="K508" i="16"/>
  <c r="J508" i="16"/>
  <c r="Q507" i="16"/>
  <c r="P507" i="16"/>
  <c r="N507" i="16"/>
  <c r="M507" i="16"/>
  <c r="L507" i="16"/>
  <c r="K507" i="16"/>
  <c r="J507" i="16"/>
  <c r="Q506" i="16"/>
  <c r="P506" i="16"/>
  <c r="N506" i="16"/>
  <c r="M506" i="16"/>
  <c r="L506" i="16"/>
  <c r="K506" i="16"/>
  <c r="J506" i="16"/>
  <c r="Q505" i="16"/>
  <c r="P505" i="16"/>
  <c r="N505" i="16"/>
  <c r="M505" i="16"/>
  <c r="L505" i="16"/>
  <c r="K505" i="16"/>
  <c r="J505" i="16"/>
  <c r="Q504" i="16"/>
  <c r="P504" i="16"/>
  <c r="N504" i="16"/>
  <c r="M504" i="16"/>
  <c r="L504" i="16"/>
  <c r="K504" i="16"/>
  <c r="J504" i="16"/>
  <c r="Q503" i="16"/>
  <c r="P503" i="16"/>
  <c r="N503" i="16"/>
  <c r="M503" i="16"/>
  <c r="L503" i="16"/>
  <c r="K503" i="16"/>
  <c r="J503" i="16"/>
  <c r="Q502" i="16"/>
  <c r="P502" i="16"/>
  <c r="N502" i="16"/>
  <c r="M502" i="16"/>
  <c r="L502" i="16"/>
  <c r="K502" i="16"/>
  <c r="J502" i="16"/>
  <c r="Q501" i="16"/>
  <c r="P501" i="16"/>
  <c r="N501" i="16"/>
  <c r="M501" i="16"/>
  <c r="L501" i="16"/>
  <c r="K501" i="16"/>
  <c r="J501" i="16"/>
  <c r="Q500" i="16"/>
  <c r="P500" i="16"/>
  <c r="N500" i="16"/>
  <c r="M500" i="16"/>
  <c r="L500" i="16"/>
  <c r="K500" i="16"/>
  <c r="J500" i="16"/>
  <c r="Q499" i="16"/>
  <c r="P499" i="16"/>
  <c r="N499" i="16"/>
  <c r="M499" i="16"/>
  <c r="L499" i="16"/>
  <c r="K499" i="16"/>
  <c r="J499" i="16"/>
  <c r="Q498" i="16"/>
  <c r="P498" i="16"/>
  <c r="N498" i="16"/>
  <c r="M498" i="16"/>
  <c r="L498" i="16"/>
  <c r="K498" i="16"/>
  <c r="J498" i="16"/>
  <c r="Q497" i="16"/>
  <c r="P497" i="16"/>
  <c r="N497" i="16"/>
  <c r="M497" i="16"/>
  <c r="L497" i="16"/>
  <c r="K497" i="16"/>
  <c r="J497" i="16"/>
  <c r="Q496" i="16"/>
  <c r="P496" i="16"/>
  <c r="N496" i="16"/>
  <c r="M496" i="16"/>
  <c r="L496" i="16"/>
  <c r="K496" i="16"/>
  <c r="J496" i="16"/>
  <c r="Q495" i="16"/>
  <c r="P495" i="16"/>
  <c r="N495" i="16"/>
  <c r="M495" i="16"/>
  <c r="L495" i="16"/>
  <c r="K495" i="16"/>
  <c r="J495" i="16"/>
  <c r="Q494" i="16"/>
  <c r="P494" i="16"/>
  <c r="N494" i="16"/>
  <c r="M494" i="16"/>
  <c r="L494" i="16"/>
  <c r="K494" i="16"/>
  <c r="J494" i="16"/>
  <c r="R493" i="16"/>
  <c r="Q493" i="16"/>
  <c r="P493" i="16"/>
  <c r="N493" i="16"/>
  <c r="M493" i="16"/>
  <c r="L493" i="16"/>
  <c r="K493" i="16"/>
  <c r="J493" i="16"/>
  <c r="Q492" i="16"/>
  <c r="P492" i="16"/>
  <c r="N492" i="16"/>
  <c r="M492" i="16"/>
  <c r="L492" i="16"/>
  <c r="K492" i="16"/>
  <c r="J492" i="16"/>
  <c r="Q491" i="16"/>
  <c r="P491" i="16"/>
  <c r="N491" i="16"/>
  <c r="M491" i="16"/>
  <c r="L491" i="16"/>
  <c r="K491" i="16"/>
  <c r="J491" i="16"/>
  <c r="Q490" i="16"/>
  <c r="P490" i="16"/>
  <c r="N490" i="16"/>
  <c r="M490" i="16"/>
  <c r="L490" i="16"/>
  <c r="K490" i="16"/>
  <c r="J490" i="16"/>
  <c r="Q489" i="16"/>
  <c r="P489" i="16"/>
  <c r="N489" i="16"/>
  <c r="M489" i="16"/>
  <c r="L489" i="16"/>
  <c r="K489" i="16"/>
  <c r="J489" i="16"/>
  <c r="Q488" i="16"/>
  <c r="P488" i="16"/>
  <c r="N488" i="16"/>
  <c r="M488" i="16"/>
  <c r="L488" i="16"/>
  <c r="K488" i="16"/>
  <c r="J488" i="16"/>
  <c r="R487" i="16"/>
  <c r="Q487" i="16"/>
  <c r="P487" i="16"/>
  <c r="N487" i="16"/>
  <c r="M487" i="16"/>
  <c r="L487" i="16"/>
  <c r="K487" i="16"/>
  <c r="J487" i="16"/>
  <c r="Q486" i="16"/>
  <c r="P486" i="16"/>
  <c r="O486" i="16"/>
  <c r="N486" i="16"/>
  <c r="M486" i="16"/>
  <c r="L486" i="16"/>
  <c r="K486" i="16"/>
  <c r="J486" i="16"/>
  <c r="R485" i="16"/>
  <c r="Q485" i="16"/>
  <c r="P485" i="16"/>
  <c r="N485" i="16"/>
  <c r="M485" i="16"/>
  <c r="L485" i="16"/>
  <c r="K485" i="16"/>
  <c r="J485" i="16"/>
  <c r="R484" i="16"/>
  <c r="Q484" i="16"/>
  <c r="P484" i="16"/>
  <c r="N484" i="16"/>
  <c r="M484" i="16"/>
  <c r="L484" i="16"/>
  <c r="K484" i="16"/>
  <c r="J484" i="16"/>
  <c r="Q483" i="16"/>
  <c r="P483" i="16"/>
  <c r="N483" i="16"/>
  <c r="M483" i="16"/>
  <c r="L483" i="16"/>
  <c r="K483" i="16"/>
  <c r="J483" i="16"/>
  <c r="Q482" i="16"/>
  <c r="P482" i="16"/>
  <c r="N482" i="16"/>
  <c r="M482" i="16"/>
  <c r="L482" i="16"/>
  <c r="K482" i="16"/>
  <c r="J482" i="16"/>
  <c r="Q481" i="16"/>
  <c r="P481" i="16"/>
  <c r="O481" i="16"/>
  <c r="N481" i="16"/>
  <c r="M481" i="16"/>
  <c r="L481" i="16"/>
  <c r="K481" i="16"/>
  <c r="J481" i="16"/>
  <c r="R480" i="16"/>
  <c r="Q480" i="16"/>
  <c r="P480" i="16"/>
  <c r="N480" i="16"/>
  <c r="M480" i="16"/>
  <c r="L480" i="16"/>
  <c r="K480" i="16"/>
  <c r="J480" i="16"/>
  <c r="R479" i="16"/>
  <c r="Q479" i="16"/>
  <c r="P479" i="16"/>
  <c r="N479" i="16"/>
  <c r="M479" i="16"/>
  <c r="L479" i="16"/>
  <c r="K479" i="16"/>
  <c r="J479" i="16"/>
  <c r="Q478" i="16"/>
  <c r="P478" i="16"/>
  <c r="N478" i="16"/>
  <c r="M478" i="16"/>
  <c r="L478" i="16"/>
  <c r="K478" i="16"/>
  <c r="J478" i="16"/>
  <c r="Q477" i="16"/>
  <c r="P477" i="16"/>
  <c r="N477" i="16"/>
  <c r="M477" i="16"/>
  <c r="L477" i="16"/>
  <c r="K477" i="16"/>
  <c r="J477" i="16"/>
  <c r="U476" i="16"/>
  <c r="R476" i="16"/>
  <c r="Q476" i="16"/>
  <c r="P476" i="16"/>
  <c r="O476" i="16"/>
  <c r="N476" i="16"/>
  <c r="M476" i="16"/>
  <c r="L476" i="16"/>
  <c r="K476" i="16"/>
  <c r="J476" i="16"/>
  <c r="Q475" i="16"/>
  <c r="P475" i="16"/>
  <c r="N475" i="16"/>
  <c r="M475" i="16"/>
  <c r="L475" i="16"/>
  <c r="K475" i="16"/>
  <c r="J475" i="16"/>
  <c r="Q474" i="16"/>
  <c r="P474" i="16"/>
  <c r="N474" i="16"/>
  <c r="M474" i="16"/>
  <c r="L474" i="16"/>
  <c r="K474" i="16"/>
  <c r="J474" i="16"/>
  <c r="U473" i="16"/>
  <c r="R473" i="16"/>
  <c r="Q473" i="16"/>
  <c r="P473" i="16"/>
  <c r="O473" i="16"/>
  <c r="N473" i="16"/>
  <c r="M473" i="16"/>
  <c r="L473" i="16"/>
  <c r="K473" i="16"/>
  <c r="J473" i="16"/>
  <c r="Q472" i="16"/>
  <c r="P472" i="16"/>
  <c r="N472" i="16"/>
  <c r="M472" i="16"/>
  <c r="L472" i="16"/>
  <c r="K472" i="16"/>
  <c r="J472" i="16"/>
  <c r="U471" i="16"/>
  <c r="R471" i="16"/>
  <c r="Q471" i="16"/>
  <c r="P471" i="16"/>
  <c r="O471" i="16"/>
  <c r="N471" i="16"/>
  <c r="M471" i="16"/>
  <c r="L471" i="16"/>
  <c r="K471" i="16"/>
  <c r="J471" i="16"/>
  <c r="R470" i="16"/>
  <c r="Q470" i="16"/>
  <c r="P470" i="16"/>
  <c r="N470" i="16"/>
  <c r="M470" i="16"/>
  <c r="L470" i="16"/>
  <c r="K470" i="16"/>
  <c r="J470" i="16"/>
  <c r="Q469" i="16"/>
  <c r="P469" i="16"/>
  <c r="N469" i="16"/>
  <c r="M469" i="16"/>
  <c r="L469" i="16"/>
  <c r="K469" i="16"/>
  <c r="J469" i="16"/>
  <c r="U468" i="16"/>
  <c r="R468" i="16"/>
  <c r="Q468" i="16"/>
  <c r="P468" i="16"/>
  <c r="O468" i="16"/>
  <c r="N468" i="16"/>
  <c r="M468" i="16"/>
  <c r="L468" i="16"/>
  <c r="K468" i="16"/>
  <c r="J468" i="16"/>
  <c r="Q467" i="16"/>
  <c r="P467" i="16"/>
  <c r="N467" i="16"/>
  <c r="M467" i="16"/>
  <c r="L467" i="16"/>
  <c r="K467" i="16"/>
  <c r="J467" i="16"/>
  <c r="Q466" i="16"/>
  <c r="P466" i="16"/>
  <c r="N466" i="16"/>
  <c r="M466" i="16"/>
  <c r="L466" i="16"/>
  <c r="K466" i="16"/>
  <c r="J466" i="16"/>
  <c r="Q465" i="16"/>
  <c r="P465" i="16"/>
  <c r="N465" i="16"/>
  <c r="M465" i="16"/>
  <c r="L465" i="16"/>
  <c r="K465" i="16"/>
  <c r="J465" i="16"/>
  <c r="Q464" i="16"/>
  <c r="P464" i="16"/>
  <c r="N464" i="16"/>
  <c r="M464" i="16"/>
  <c r="L464" i="16"/>
  <c r="K464" i="16"/>
  <c r="J464" i="16"/>
  <c r="Q463" i="16"/>
  <c r="P463" i="16"/>
  <c r="O463" i="16"/>
  <c r="N463" i="16"/>
  <c r="M463" i="16"/>
  <c r="L463" i="16"/>
  <c r="K463" i="16"/>
  <c r="J463" i="16"/>
  <c r="Q462" i="16"/>
  <c r="P462" i="16"/>
  <c r="O462" i="16"/>
  <c r="N462" i="16"/>
  <c r="M462" i="16"/>
  <c r="L462" i="16"/>
  <c r="K462" i="16"/>
  <c r="J462" i="16"/>
  <c r="Q461" i="16"/>
  <c r="P461" i="16"/>
  <c r="N461" i="16"/>
  <c r="M461" i="16"/>
  <c r="L461" i="16"/>
  <c r="K461" i="16"/>
  <c r="J461" i="16"/>
  <c r="Q460" i="16"/>
  <c r="P460" i="16"/>
  <c r="N460" i="16"/>
  <c r="M460" i="16"/>
  <c r="L460" i="16"/>
  <c r="K460" i="16"/>
  <c r="J460" i="16"/>
  <c r="Q459" i="16"/>
  <c r="P459" i="16"/>
  <c r="N459" i="16"/>
  <c r="M459" i="16"/>
  <c r="L459" i="16"/>
  <c r="K459" i="16"/>
  <c r="J459" i="16"/>
  <c r="Q458" i="16"/>
  <c r="P458" i="16"/>
  <c r="N458" i="16"/>
  <c r="M458" i="16"/>
  <c r="L458" i="16"/>
  <c r="K458" i="16"/>
  <c r="J458" i="16"/>
  <c r="Q457" i="16"/>
  <c r="P457" i="16"/>
  <c r="N457" i="16"/>
  <c r="M457" i="16"/>
  <c r="L457" i="16"/>
  <c r="K457" i="16"/>
  <c r="J457" i="16"/>
  <c r="Q456" i="16"/>
  <c r="P456" i="16"/>
  <c r="N456" i="16"/>
  <c r="M456" i="16"/>
  <c r="L456" i="16"/>
  <c r="K456" i="16"/>
  <c r="J456" i="16"/>
  <c r="Q455" i="16"/>
  <c r="P455" i="16"/>
  <c r="N455" i="16"/>
  <c r="M455" i="16"/>
  <c r="L455" i="16"/>
  <c r="K455" i="16"/>
  <c r="J455" i="16"/>
  <c r="Q454" i="16"/>
  <c r="P454" i="16"/>
  <c r="N454" i="16"/>
  <c r="M454" i="16"/>
  <c r="L454" i="16"/>
  <c r="K454" i="16"/>
  <c r="J454" i="16"/>
  <c r="Q453" i="16"/>
  <c r="P453" i="16"/>
  <c r="N453" i="16"/>
  <c r="M453" i="16"/>
  <c r="L453" i="16"/>
  <c r="K453" i="16"/>
  <c r="J453" i="16"/>
  <c r="U452" i="16"/>
  <c r="R452" i="16"/>
  <c r="Q452" i="16"/>
  <c r="P452" i="16"/>
  <c r="O452" i="16"/>
  <c r="N452" i="16"/>
  <c r="M452" i="16"/>
  <c r="L452" i="16"/>
  <c r="K452" i="16"/>
  <c r="J452" i="16"/>
  <c r="R451" i="16"/>
  <c r="Q451" i="16"/>
  <c r="P451" i="16"/>
  <c r="N451" i="16"/>
  <c r="M451" i="16"/>
  <c r="L451" i="16"/>
  <c r="K451" i="16"/>
  <c r="J451" i="16"/>
  <c r="Q450" i="16"/>
  <c r="P450" i="16"/>
  <c r="N450" i="16"/>
  <c r="M450" i="16"/>
  <c r="L450" i="16"/>
  <c r="K450" i="16"/>
  <c r="J450" i="16"/>
  <c r="R449" i="16"/>
  <c r="Q449" i="16"/>
  <c r="P449" i="16"/>
  <c r="N449" i="16"/>
  <c r="M449" i="16"/>
  <c r="L449" i="16"/>
  <c r="K449" i="16"/>
  <c r="J449" i="16"/>
  <c r="R448" i="16"/>
  <c r="Q448" i="16"/>
  <c r="P448" i="16"/>
  <c r="N448" i="16"/>
  <c r="M448" i="16"/>
  <c r="L448" i="16"/>
  <c r="K448" i="16"/>
  <c r="J448" i="16"/>
  <c r="U447" i="16"/>
  <c r="R447" i="16"/>
  <c r="Q447" i="16"/>
  <c r="P447" i="16"/>
  <c r="O447" i="16"/>
  <c r="N447" i="16"/>
  <c r="M447" i="16"/>
  <c r="L447" i="16"/>
  <c r="K447" i="16"/>
  <c r="J447" i="16"/>
  <c r="U446" i="16"/>
  <c r="R446" i="16"/>
  <c r="Q446" i="16"/>
  <c r="P446" i="16"/>
  <c r="O446" i="16"/>
  <c r="N446" i="16"/>
  <c r="M446" i="16"/>
  <c r="L446" i="16"/>
  <c r="K446" i="16"/>
  <c r="J446" i="16"/>
  <c r="R445" i="16"/>
  <c r="Q445" i="16"/>
  <c r="P445" i="16"/>
  <c r="N445" i="16"/>
  <c r="M445" i="16"/>
  <c r="L445" i="16"/>
  <c r="K445" i="16"/>
  <c r="J445" i="16"/>
  <c r="Q444" i="16"/>
  <c r="P444" i="16"/>
  <c r="N444" i="16"/>
  <c r="M444" i="16"/>
  <c r="L444" i="16"/>
  <c r="K444" i="16"/>
  <c r="J444" i="16"/>
  <c r="Q443" i="16"/>
  <c r="P443" i="16"/>
  <c r="N443" i="16"/>
  <c r="M443" i="16"/>
  <c r="L443" i="16"/>
  <c r="K443" i="16"/>
  <c r="J443" i="16"/>
  <c r="Q442" i="16"/>
  <c r="P442" i="16"/>
  <c r="N442" i="16"/>
  <c r="M442" i="16"/>
  <c r="L442" i="16"/>
  <c r="K442" i="16"/>
  <c r="J442" i="16"/>
  <c r="Q441" i="16"/>
  <c r="P441" i="16"/>
  <c r="N441" i="16"/>
  <c r="M441" i="16"/>
  <c r="L441" i="16"/>
  <c r="K441" i="16"/>
  <c r="J441" i="16"/>
  <c r="R440" i="16"/>
  <c r="Q440" i="16"/>
  <c r="P440" i="16"/>
  <c r="N440" i="16"/>
  <c r="M440" i="16"/>
  <c r="L440" i="16"/>
  <c r="K440" i="16"/>
  <c r="J440" i="16"/>
  <c r="Q439" i="16"/>
  <c r="P439" i="16"/>
  <c r="N439" i="16"/>
  <c r="M439" i="16"/>
  <c r="L439" i="16"/>
  <c r="K439" i="16"/>
  <c r="J439" i="16"/>
  <c r="R438" i="16"/>
  <c r="Q438" i="16"/>
  <c r="P438" i="16"/>
  <c r="N438" i="16"/>
  <c r="M438" i="16"/>
  <c r="L438" i="16"/>
  <c r="K438" i="16"/>
  <c r="J438" i="16"/>
  <c r="U437" i="16"/>
  <c r="R437" i="16"/>
  <c r="Q437" i="16"/>
  <c r="P437" i="16"/>
  <c r="O437" i="16"/>
  <c r="N437" i="16"/>
  <c r="M437" i="16"/>
  <c r="L437" i="16"/>
  <c r="K437" i="16"/>
  <c r="J437" i="16"/>
  <c r="R436" i="16"/>
  <c r="Q436" i="16"/>
  <c r="P436" i="16"/>
  <c r="N436" i="16"/>
  <c r="M436" i="16"/>
  <c r="L436" i="16"/>
  <c r="K436" i="16"/>
  <c r="J436" i="16"/>
  <c r="U435" i="16"/>
  <c r="R435" i="16"/>
  <c r="Q435" i="16"/>
  <c r="P435" i="16"/>
  <c r="O435" i="16"/>
  <c r="N435" i="16"/>
  <c r="M435" i="16"/>
  <c r="L435" i="16"/>
  <c r="K435" i="16"/>
  <c r="J435" i="16"/>
  <c r="U434" i="16"/>
  <c r="R434" i="16"/>
  <c r="Q434" i="16"/>
  <c r="P434" i="16"/>
  <c r="O434" i="16"/>
  <c r="N434" i="16"/>
  <c r="M434" i="16"/>
  <c r="L434" i="16"/>
  <c r="K434" i="16"/>
  <c r="J434" i="16"/>
  <c r="U433" i="16"/>
  <c r="R433" i="16"/>
  <c r="Q433" i="16"/>
  <c r="P433" i="16"/>
  <c r="O433" i="16"/>
  <c r="N433" i="16"/>
  <c r="M433" i="16"/>
  <c r="L433" i="16"/>
  <c r="K433" i="16"/>
  <c r="J433" i="16"/>
  <c r="R432" i="16"/>
  <c r="Q432" i="16"/>
  <c r="P432" i="16"/>
  <c r="N432" i="16"/>
  <c r="M432" i="16"/>
  <c r="L432" i="16"/>
  <c r="K432" i="16"/>
  <c r="J432" i="16"/>
  <c r="R431" i="16"/>
  <c r="Q431" i="16"/>
  <c r="P431" i="16"/>
  <c r="N431" i="16"/>
  <c r="M431" i="16"/>
  <c r="L431" i="16"/>
  <c r="K431" i="16"/>
  <c r="J431" i="16"/>
  <c r="U430" i="16"/>
  <c r="R430" i="16"/>
  <c r="Q430" i="16"/>
  <c r="P430" i="16"/>
  <c r="O430" i="16"/>
  <c r="N430" i="16"/>
  <c r="M430" i="16"/>
  <c r="L430" i="16"/>
  <c r="K430" i="16"/>
  <c r="J430" i="16"/>
  <c r="U429" i="16"/>
  <c r="R429" i="16"/>
  <c r="Q429" i="16"/>
  <c r="P429" i="16"/>
  <c r="O429" i="16"/>
  <c r="N429" i="16"/>
  <c r="M429" i="16"/>
  <c r="L429" i="16"/>
  <c r="K429" i="16"/>
  <c r="J429" i="16"/>
  <c r="U428" i="16"/>
  <c r="R428" i="16"/>
  <c r="Q428" i="16"/>
  <c r="P428" i="16"/>
  <c r="O428" i="16"/>
  <c r="N428" i="16"/>
  <c r="M428" i="16"/>
  <c r="L428" i="16"/>
  <c r="K428" i="16"/>
  <c r="J428" i="16"/>
  <c r="U427" i="16"/>
  <c r="R427" i="16"/>
  <c r="Q427" i="16"/>
  <c r="P427" i="16"/>
  <c r="O427" i="16"/>
  <c r="N427" i="16"/>
  <c r="M427" i="16"/>
  <c r="L427" i="16"/>
  <c r="K427" i="16"/>
  <c r="J427" i="16"/>
  <c r="R426" i="16"/>
  <c r="Q426" i="16"/>
  <c r="P426" i="16"/>
  <c r="N426" i="16"/>
  <c r="M426" i="16"/>
  <c r="L426" i="16"/>
  <c r="K426" i="16"/>
  <c r="J426" i="16"/>
  <c r="R425" i="16"/>
  <c r="Q425" i="16"/>
  <c r="P425" i="16"/>
  <c r="N425" i="16"/>
  <c r="M425" i="16"/>
  <c r="L425" i="16"/>
  <c r="K425" i="16"/>
  <c r="J425" i="16"/>
  <c r="Q424" i="16"/>
  <c r="P424" i="16"/>
  <c r="N424" i="16"/>
  <c r="M424" i="16"/>
  <c r="L424" i="16"/>
  <c r="K424" i="16"/>
  <c r="J424" i="16"/>
  <c r="Q423" i="16"/>
  <c r="P423" i="16"/>
  <c r="N423" i="16"/>
  <c r="M423" i="16"/>
  <c r="L423" i="16"/>
  <c r="K423" i="16"/>
  <c r="J423" i="16"/>
  <c r="Q422" i="16"/>
  <c r="P422" i="16"/>
  <c r="N422" i="16"/>
  <c r="M422" i="16"/>
  <c r="L422" i="16"/>
  <c r="K422" i="16"/>
  <c r="J422" i="16"/>
  <c r="Q421" i="16"/>
  <c r="P421" i="16"/>
  <c r="N421" i="16"/>
  <c r="M421" i="16"/>
  <c r="L421" i="16"/>
  <c r="K421" i="16"/>
  <c r="J421" i="16"/>
  <c r="R420" i="16"/>
  <c r="Q420" i="16"/>
  <c r="P420" i="16"/>
  <c r="N420" i="16"/>
  <c r="M420" i="16"/>
  <c r="L420" i="16"/>
  <c r="K420" i="16"/>
  <c r="J420" i="16"/>
  <c r="Q419" i="16"/>
  <c r="P419" i="16"/>
  <c r="O419" i="16"/>
  <c r="N419" i="16"/>
  <c r="M419" i="16"/>
  <c r="L419" i="16"/>
  <c r="K419" i="16"/>
  <c r="J419" i="16"/>
  <c r="Q418" i="16"/>
  <c r="P418" i="16"/>
  <c r="N418" i="16"/>
  <c r="M418" i="16"/>
  <c r="L418" i="16"/>
  <c r="K418" i="16"/>
  <c r="J418" i="16"/>
  <c r="Q417" i="16"/>
  <c r="P417" i="16"/>
  <c r="N417" i="16"/>
  <c r="M417" i="16"/>
  <c r="L417" i="16"/>
  <c r="K417" i="16"/>
  <c r="J417" i="16"/>
  <c r="R416" i="16"/>
  <c r="N416" i="16"/>
  <c r="M416" i="16"/>
  <c r="L416" i="16"/>
  <c r="K416" i="16"/>
  <c r="J416" i="16"/>
  <c r="U415" i="16"/>
  <c r="R415" i="16"/>
  <c r="O415" i="16"/>
  <c r="N415" i="16"/>
  <c r="M415" i="16"/>
  <c r="L415" i="16"/>
  <c r="K415" i="16"/>
  <c r="J415" i="16"/>
  <c r="R414" i="16"/>
  <c r="Q414" i="16"/>
  <c r="N414" i="16"/>
  <c r="M414" i="16"/>
  <c r="L414" i="16"/>
  <c r="K414" i="16"/>
  <c r="J414" i="16"/>
  <c r="R413" i="16"/>
  <c r="N413" i="16"/>
  <c r="M413" i="16"/>
  <c r="L413" i="16"/>
  <c r="K413" i="16"/>
  <c r="J413" i="16"/>
  <c r="R412" i="16"/>
  <c r="Q412" i="16"/>
  <c r="P412" i="16"/>
  <c r="N412" i="16"/>
  <c r="M412" i="16"/>
  <c r="L412" i="16"/>
  <c r="K412" i="16"/>
  <c r="J412" i="16"/>
  <c r="Q411" i="16"/>
  <c r="P411" i="16"/>
  <c r="O411" i="16"/>
  <c r="N411" i="16"/>
  <c r="M411" i="16"/>
  <c r="L411" i="16"/>
  <c r="K411" i="16"/>
  <c r="J411" i="16"/>
  <c r="Q410" i="16"/>
  <c r="P410" i="16"/>
  <c r="O410" i="16"/>
  <c r="N410" i="16"/>
  <c r="M410" i="16"/>
  <c r="L410" i="16"/>
  <c r="K410" i="16"/>
  <c r="J410" i="16"/>
  <c r="Q409" i="16"/>
  <c r="P409" i="16"/>
  <c r="N409" i="16"/>
  <c r="M409" i="16"/>
  <c r="L409" i="16"/>
  <c r="K409" i="16"/>
  <c r="J409" i="16"/>
  <c r="R408" i="16"/>
  <c r="Q408" i="16"/>
  <c r="P408" i="16"/>
  <c r="N408" i="16"/>
  <c r="K408" i="16"/>
  <c r="J408" i="16"/>
  <c r="Q407" i="16"/>
  <c r="P407" i="16"/>
  <c r="N407" i="16"/>
  <c r="M407" i="16"/>
  <c r="L407" i="16"/>
  <c r="K407" i="16"/>
  <c r="J407" i="16"/>
  <c r="R406" i="16"/>
  <c r="Q406" i="16"/>
  <c r="P406" i="16"/>
  <c r="N406" i="16"/>
  <c r="K406" i="16"/>
  <c r="J406" i="16"/>
  <c r="Q405" i="16"/>
  <c r="P405" i="16"/>
  <c r="N405" i="16"/>
  <c r="M405" i="16"/>
  <c r="L405" i="16"/>
  <c r="K405" i="16"/>
  <c r="J405" i="16"/>
  <c r="R404" i="16"/>
  <c r="Q404" i="16"/>
  <c r="P404" i="16"/>
  <c r="N404" i="16"/>
  <c r="M404" i="16"/>
  <c r="L404" i="16"/>
  <c r="K404" i="16"/>
  <c r="J404" i="16"/>
  <c r="R403" i="16"/>
  <c r="Q403" i="16"/>
  <c r="P403" i="16"/>
  <c r="N403" i="16"/>
  <c r="M403" i="16"/>
  <c r="L403" i="16"/>
  <c r="K403" i="16"/>
  <c r="J403" i="16"/>
  <c r="Q402" i="16"/>
  <c r="P402" i="16"/>
  <c r="O402" i="16"/>
  <c r="N402" i="16"/>
  <c r="K402" i="16"/>
  <c r="J402" i="16"/>
  <c r="Q401" i="16"/>
  <c r="P401" i="16"/>
  <c r="O401" i="16"/>
  <c r="N401" i="16"/>
  <c r="M401" i="16"/>
  <c r="L401" i="16"/>
  <c r="K401" i="16"/>
  <c r="J401" i="16"/>
  <c r="U400" i="16"/>
  <c r="R400" i="16"/>
  <c r="Q400" i="16"/>
  <c r="P400" i="16"/>
  <c r="O400" i="16"/>
  <c r="N400" i="16"/>
  <c r="M400" i="16"/>
  <c r="L400" i="16"/>
  <c r="K400" i="16"/>
  <c r="J400" i="16"/>
  <c r="R399" i="16"/>
  <c r="Q399" i="16"/>
  <c r="P399" i="16"/>
  <c r="N399" i="16"/>
  <c r="K399" i="16"/>
  <c r="J399" i="16"/>
  <c r="Q398" i="16"/>
  <c r="P398" i="16"/>
  <c r="N398" i="16"/>
  <c r="M398" i="16"/>
  <c r="L398" i="16"/>
  <c r="K398" i="16"/>
  <c r="J398" i="16"/>
  <c r="R397" i="16"/>
  <c r="Q397" i="16"/>
  <c r="P397" i="16"/>
  <c r="N397" i="16"/>
  <c r="M397" i="16"/>
  <c r="L397" i="16"/>
  <c r="K397" i="16"/>
  <c r="J397" i="16"/>
  <c r="R396" i="16"/>
  <c r="Q396" i="16"/>
  <c r="P396" i="16"/>
  <c r="N396" i="16"/>
  <c r="L396" i="16"/>
  <c r="K396" i="16"/>
  <c r="J396" i="16"/>
  <c r="Q395" i="16"/>
  <c r="P395" i="16"/>
  <c r="O395" i="16"/>
  <c r="N395" i="16"/>
  <c r="K395" i="16"/>
  <c r="J395" i="16"/>
  <c r="U394" i="16"/>
  <c r="R394" i="16"/>
  <c r="Q394" i="16"/>
  <c r="P394" i="16"/>
  <c r="O394" i="16"/>
  <c r="N394" i="16"/>
  <c r="K394" i="16"/>
  <c r="J394" i="16"/>
  <c r="U393" i="16"/>
  <c r="R393" i="16"/>
  <c r="Q393" i="16"/>
  <c r="P393" i="16"/>
  <c r="O393" i="16"/>
  <c r="N393" i="16"/>
  <c r="M393" i="16"/>
  <c r="L393" i="16"/>
  <c r="K393" i="16"/>
  <c r="J393" i="16"/>
  <c r="R392" i="16"/>
  <c r="Q392" i="16"/>
  <c r="P392" i="16"/>
  <c r="N392" i="16"/>
  <c r="M392" i="16"/>
  <c r="L392" i="16"/>
  <c r="K392" i="16"/>
  <c r="J392" i="16"/>
  <c r="R391" i="16"/>
  <c r="Q391" i="16"/>
  <c r="P391" i="16"/>
  <c r="N391" i="16"/>
  <c r="M391" i="16"/>
  <c r="L391" i="16"/>
  <c r="K391" i="16"/>
  <c r="J391" i="16"/>
  <c r="V390" i="16"/>
  <c r="N388" i="16"/>
  <c r="M388" i="16"/>
  <c r="L388" i="16"/>
  <c r="K388" i="16"/>
  <c r="J388" i="16"/>
  <c r="Y387" i="16"/>
  <c r="O387" i="16"/>
  <c r="AB386" i="16"/>
  <c r="AC386" i="16" s="1"/>
  <c r="AE386" i="16" s="1"/>
  <c r="S386" i="16"/>
  <c r="U386" i="16" s="1"/>
  <c r="O386" i="16"/>
  <c r="O614" i="16" s="1"/>
  <c r="Y385" i="16"/>
  <c r="AC385" i="16" s="1"/>
  <c r="AE385" i="16" s="1"/>
  <c r="O385" i="16"/>
  <c r="O612" i="16" s="1"/>
  <c r="Y384" i="16"/>
  <c r="AC384" i="16" s="1"/>
  <c r="O384" i="16"/>
  <c r="O613" i="16" s="1"/>
  <c r="Q383" i="16"/>
  <c r="P383" i="16"/>
  <c r="N383" i="16"/>
  <c r="M383" i="16"/>
  <c r="L383" i="16"/>
  <c r="K383" i="16"/>
  <c r="J383" i="16"/>
  <c r="AB382" i="16"/>
  <c r="AA382" i="16"/>
  <c r="Z382" i="16"/>
  <c r="Y382" i="16"/>
  <c r="X382" i="16"/>
  <c r="R382" i="16"/>
  <c r="O382" i="16"/>
  <c r="AC381" i="16"/>
  <c r="AE381" i="16" s="1"/>
  <c r="R381" i="16"/>
  <c r="O381" i="16"/>
  <c r="T381" i="16" s="1"/>
  <c r="U381" i="16" s="1"/>
  <c r="AB380" i="16"/>
  <c r="AA380" i="16"/>
  <c r="Z380" i="16"/>
  <c r="Y380" i="16"/>
  <c r="X380" i="16"/>
  <c r="R380" i="16"/>
  <c r="R593" i="16" s="1"/>
  <c r="O380" i="16"/>
  <c r="O593" i="16" s="1"/>
  <c r="AB379" i="16"/>
  <c r="AA379" i="16"/>
  <c r="Z379" i="16"/>
  <c r="Y379" i="16"/>
  <c r="X379" i="16"/>
  <c r="R379" i="16"/>
  <c r="R594" i="16" s="1"/>
  <c r="O379" i="16"/>
  <c r="O594" i="16" s="1"/>
  <c r="AB378" i="16"/>
  <c r="AA378" i="16"/>
  <c r="Z378" i="16"/>
  <c r="Y378" i="16"/>
  <c r="X378" i="16"/>
  <c r="R378" i="16"/>
  <c r="R597" i="16" s="1"/>
  <c r="O378" i="16"/>
  <c r="O597" i="16" s="1"/>
  <c r="AC377" i="16"/>
  <c r="AE377" i="16" s="1"/>
  <c r="R377" i="16"/>
  <c r="R598" i="16" s="1"/>
  <c r="O377" i="16"/>
  <c r="AC376" i="16"/>
  <c r="AE376" i="16" s="1"/>
  <c r="R376" i="16"/>
  <c r="R596" i="16" s="1"/>
  <c r="O376" i="16"/>
  <c r="O596" i="16" s="1"/>
  <c r="AC375" i="16"/>
  <c r="AE375" i="16" s="1"/>
  <c r="R375" i="16"/>
  <c r="R595" i="16" s="1"/>
  <c r="O375" i="16"/>
  <c r="O595" i="16" s="1"/>
  <c r="AB374" i="16"/>
  <c r="AA374" i="16"/>
  <c r="Z374" i="16"/>
  <c r="Y374" i="16"/>
  <c r="X374" i="16"/>
  <c r="R374" i="16"/>
  <c r="R590" i="16" s="1"/>
  <c r="O374" i="16"/>
  <c r="AB373" i="16"/>
  <c r="AA373" i="16"/>
  <c r="Z373" i="16"/>
  <c r="Y373" i="16"/>
  <c r="X373" i="16"/>
  <c r="R373" i="16"/>
  <c r="R574" i="16" s="1"/>
  <c r="O373" i="16"/>
  <c r="O574" i="16" s="1"/>
  <c r="AD372" i="16"/>
  <c r="AB372" i="16"/>
  <c r="AA372" i="16"/>
  <c r="Z372" i="16"/>
  <c r="Y372" i="16"/>
  <c r="X372" i="16"/>
  <c r="R372" i="16"/>
  <c r="R573" i="16" s="1"/>
  <c r="O372" i="16"/>
  <c r="O573" i="16" s="1"/>
  <c r="AD371" i="16"/>
  <c r="AB371" i="16"/>
  <c r="AA371" i="16"/>
  <c r="Z371" i="16"/>
  <c r="Y371" i="16"/>
  <c r="X371" i="16"/>
  <c r="R371" i="16"/>
  <c r="R572" i="16" s="1"/>
  <c r="O371" i="16"/>
  <c r="O572" i="16" s="1"/>
  <c r="AB370" i="16"/>
  <c r="AA370" i="16"/>
  <c r="Z370" i="16"/>
  <c r="Y370" i="16"/>
  <c r="X370" i="16"/>
  <c r="R370" i="16"/>
  <c r="R576" i="16" s="1"/>
  <c r="O370" i="16"/>
  <c r="O576" i="16" s="1"/>
  <c r="AB369" i="16"/>
  <c r="AA369" i="16"/>
  <c r="Z369" i="16"/>
  <c r="Y369" i="16"/>
  <c r="X369" i="16"/>
  <c r="R369" i="16"/>
  <c r="AD369" i="16" s="1"/>
  <c r="O369" i="16"/>
  <c r="AB368" i="16"/>
  <c r="AA368" i="16"/>
  <c r="Z368" i="16"/>
  <c r="Y368" i="16"/>
  <c r="X368" i="16"/>
  <c r="U368" i="16"/>
  <c r="U592" i="16" s="1"/>
  <c r="S368" i="16"/>
  <c r="R368" i="16"/>
  <c r="R592" i="16" s="1"/>
  <c r="O368" i="16"/>
  <c r="O592" i="16" s="1"/>
  <c r="AB367" i="16"/>
  <c r="AA367" i="16"/>
  <c r="Z367" i="16"/>
  <c r="Y367" i="16"/>
  <c r="X367" i="16"/>
  <c r="AC367" i="16" s="1"/>
  <c r="R367" i="16"/>
  <c r="AD367" i="16" s="1"/>
  <c r="O367" i="16"/>
  <c r="AB366" i="16"/>
  <c r="AA366" i="16"/>
  <c r="Z366" i="16"/>
  <c r="Y366" i="16"/>
  <c r="X366" i="16"/>
  <c r="R366" i="16"/>
  <c r="AD366" i="16" s="1"/>
  <c r="O366" i="16"/>
  <c r="AB365" i="16"/>
  <c r="AA365" i="16"/>
  <c r="Z365" i="16"/>
  <c r="Y365" i="16"/>
  <c r="X365" i="16"/>
  <c r="R365" i="16"/>
  <c r="AD365" i="16" s="1"/>
  <c r="O365" i="16"/>
  <c r="AB364" i="16"/>
  <c r="AA364" i="16"/>
  <c r="Z364" i="16"/>
  <c r="Y364" i="16"/>
  <c r="X364" i="16"/>
  <c r="R364" i="16"/>
  <c r="O364" i="16"/>
  <c r="AB363" i="16"/>
  <c r="AA363" i="16"/>
  <c r="Z363" i="16"/>
  <c r="Y363" i="16"/>
  <c r="X363" i="16"/>
  <c r="R363" i="16"/>
  <c r="O363" i="16"/>
  <c r="O582" i="16" s="1"/>
  <c r="AB362" i="16"/>
  <c r="AA362" i="16"/>
  <c r="Z362" i="16"/>
  <c r="Y362" i="16"/>
  <c r="O362" i="16"/>
  <c r="O581" i="16" s="1"/>
  <c r="AB361" i="16"/>
  <c r="AA361" i="16"/>
  <c r="Z361" i="16"/>
  <c r="O361" i="16"/>
  <c r="O580" i="16" s="1"/>
  <c r="AD360" i="16"/>
  <c r="AB360" i="16"/>
  <c r="AA360" i="16"/>
  <c r="Z360" i="16"/>
  <c r="Y360" i="16"/>
  <c r="X360" i="16"/>
  <c r="O360" i="16"/>
  <c r="S360" i="16" s="1"/>
  <c r="U360" i="16" s="1"/>
  <c r="AB359" i="16"/>
  <c r="AA359" i="16"/>
  <c r="Z359" i="16"/>
  <c r="Y359" i="16"/>
  <c r="X359" i="16"/>
  <c r="O359" i="16"/>
  <c r="O578" i="16" s="1"/>
  <c r="AD358" i="16"/>
  <c r="AB358" i="16"/>
  <c r="AA358" i="16"/>
  <c r="Z358" i="16"/>
  <c r="Y358" i="16"/>
  <c r="X358" i="16"/>
  <c r="O358" i="16"/>
  <c r="O584" i="16" s="1"/>
  <c r="AD357" i="16"/>
  <c r="AB357" i="16"/>
  <c r="AA357" i="16"/>
  <c r="Z357" i="16"/>
  <c r="Y357" i="16"/>
  <c r="X357" i="16"/>
  <c r="S357" i="16"/>
  <c r="U357" i="16" s="1"/>
  <c r="V357" i="16" s="1"/>
  <c r="O357" i="16"/>
  <c r="AD356" i="16"/>
  <c r="AB356" i="16"/>
  <c r="AA356" i="16"/>
  <c r="Z356" i="16"/>
  <c r="Y356" i="16"/>
  <c r="X356" i="16"/>
  <c r="O356" i="16"/>
  <c r="AD355" i="16"/>
  <c r="AB355" i="16"/>
  <c r="AA355" i="16"/>
  <c r="Z355" i="16"/>
  <c r="Y355" i="16"/>
  <c r="X355" i="16"/>
  <c r="O355" i="16"/>
  <c r="AD354" i="16"/>
  <c r="AB354" i="16"/>
  <c r="AA354" i="16"/>
  <c r="Z354" i="16"/>
  <c r="Y354" i="16"/>
  <c r="X354" i="16"/>
  <c r="S354" i="16"/>
  <c r="U354" i="16" s="1"/>
  <c r="O354" i="16"/>
  <c r="AD353" i="16"/>
  <c r="AB353" i="16"/>
  <c r="AA353" i="16"/>
  <c r="Z353" i="16"/>
  <c r="Y353" i="16"/>
  <c r="X353" i="16"/>
  <c r="S353" i="16"/>
  <c r="U353" i="16" s="1"/>
  <c r="U588" i="16" s="1"/>
  <c r="O353" i="16"/>
  <c r="O588" i="16" s="1"/>
  <c r="AD352" i="16"/>
  <c r="AB352" i="16"/>
  <c r="AA352" i="16"/>
  <c r="Z352" i="16"/>
  <c r="Y352" i="16"/>
  <c r="X352" i="16"/>
  <c r="O352" i="16"/>
  <c r="O587" i="16" s="1"/>
  <c r="AD351" i="16"/>
  <c r="AB351" i="16"/>
  <c r="AA351" i="16"/>
  <c r="Z351" i="16"/>
  <c r="Y351" i="16"/>
  <c r="X351" i="16"/>
  <c r="O351" i="16"/>
  <c r="O610" i="16" s="1"/>
  <c r="AD350" i="16"/>
  <c r="AB350" i="16"/>
  <c r="AA350" i="16"/>
  <c r="Z350" i="16"/>
  <c r="Y350" i="16"/>
  <c r="X350" i="16"/>
  <c r="O350" i="16"/>
  <c r="AD349" i="16"/>
  <c r="AB349" i="16"/>
  <c r="AA349" i="16"/>
  <c r="Z349" i="16"/>
  <c r="Y349" i="16"/>
  <c r="X349" i="16"/>
  <c r="O349" i="16"/>
  <c r="AB348" i="16"/>
  <c r="AA348" i="16"/>
  <c r="Z348" i="16"/>
  <c r="O348" i="16"/>
  <c r="O600" i="16" s="1"/>
  <c r="AB347" i="16"/>
  <c r="AC347" i="16" s="1"/>
  <c r="AE347" i="16" s="1"/>
  <c r="AA347" i="16"/>
  <c r="Z347" i="16"/>
  <c r="O347" i="16"/>
  <c r="O599" i="16" s="1"/>
  <c r="Z346" i="16"/>
  <c r="AC346" i="16" s="1"/>
  <c r="AE346" i="16" s="1"/>
  <c r="O346" i="16"/>
  <c r="O602" i="16" s="1"/>
  <c r="U345" i="16"/>
  <c r="U608" i="16" s="1"/>
  <c r="Z344" i="16"/>
  <c r="AC344" i="16" s="1"/>
  <c r="AE344" i="16" s="1"/>
  <c r="O344" i="16"/>
  <c r="O607" i="16" s="1"/>
  <c r="O342" i="16"/>
  <c r="O605" i="16" s="1"/>
  <c r="T341" i="16"/>
  <c r="O341" i="16"/>
  <c r="O604" i="16" s="1"/>
  <c r="AB340" i="16"/>
  <c r="AA340" i="16"/>
  <c r="Z340" i="16"/>
  <c r="O340" i="16"/>
  <c r="O603" i="16" s="1"/>
  <c r="AB339" i="16"/>
  <c r="AA339" i="16"/>
  <c r="Z339" i="16"/>
  <c r="AC339" i="16" s="1"/>
  <c r="AE339" i="16" s="1"/>
  <c r="O339" i="16"/>
  <c r="AB338" i="16"/>
  <c r="AA338" i="16"/>
  <c r="Z338" i="16"/>
  <c r="O338" i="16"/>
  <c r="AD337" i="16"/>
  <c r="AB337" i="16"/>
  <c r="AA337" i="16"/>
  <c r="Z337" i="16"/>
  <c r="Y337" i="16"/>
  <c r="X337" i="16"/>
  <c r="O337" i="16"/>
  <c r="Q336" i="16"/>
  <c r="P336" i="16"/>
  <c r="N336" i="16"/>
  <c r="M336" i="16"/>
  <c r="L336" i="16"/>
  <c r="K336" i="16"/>
  <c r="J336" i="16"/>
  <c r="AB335" i="16"/>
  <c r="AA335" i="16"/>
  <c r="Z335" i="16"/>
  <c r="Y335" i="16"/>
  <c r="X335" i="16"/>
  <c r="R335" i="16"/>
  <c r="R618" i="16" s="1"/>
  <c r="O335" i="16"/>
  <c r="O618" i="16" s="1"/>
  <c r="AD334" i="16"/>
  <c r="AB334" i="16"/>
  <c r="AA334" i="16"/>
  <c r="Z334" i="16"/>
  <c r="Y334" i="16"/>
  <c r="X334" i="16"/>
  <c r="O334" i="16"/>
  <c r="O616" i="16" s="1"/>
  <c r="AB333" i="16"/>
  <c r="AA333" i="16"/>
  <c r="Z333" i="16"/>
  <c r="Y333" i="16"/>
  <c r="X333" i="16"/>
  <c r="O333" i="16"/>
  <c r="S333" i="16" s="1"/>
  <c r="U333" i="16" s="1"/>
  <c r="O332" i="16"/>
  <c r="T332" i="16" s="1"/>
  <c r="T336" i="16" s="1"/>
  <c r="AD331" i="16"/>
  <c r="AB331" i="16"/>
  <c r="AA331" i="16"/>
  <c r="Z331" i="16"/>
  <c r="Y331" i="16"/>
  <c r="X331" i="16"/>
  <c r="O331" i="16"/>
  <c r="O615" i="16" s="1"/>
  <c r="Q330" i="16"/>
  <c r="P330" i="16"/>
  <c r="N330" i="16"/>
  <c r="M330" i="16"/>
  <c r="L330" i="16"/>
  <c r="K330" i="16"/>
  <c r="J330" i="16"/>
  <c r="AB329" i="16"/>
  <c r="AA329" i="16"/>
  <c r="Z329" i="16"/>
  <c r="Y329" i="16"/>
  <c r="X329" i="16"/>
  <c r="R329" i="16"/>
  <c r="O329" i="16"/>
  <c r="O478" i="16" s="1"/>
  <c r="AB328" i="16"/>
  <c r="AA328" i="16"/>
  <c r="Z328" i="16"/>
  <c r="Y328" i="16"/>
  <c r="X328" i="16"/>
  <c r="R328" i="16"/>
  <c r="R498" i="16" s="1"/>
  <c r="O328" i="16"/>
  <c r="O498" i="16" s="1"/>
  <c r="AB327" i="16"/>
  <c r="AA327" i="16"/>
  <c r="Z327" i="16"/>
  <c r="Y327" i="16"/>
  <c r="X327" i="16"/>
  <c r="R327" i="16"/>
  <c r="R496" i="16" s="1"/>
  <c r="O327" i="16"/>
  <c r="O496" i="16" s="1"/>
  <c r="AB326" i="16"/>
  <c r="AA326" i="16"/>
  <c r="Z326" i="16"/>
  <c r="Y326" i="16"/>
  <c r="X326" i="16"/>
  <c r="R326" i="16"/>
  <c r="R495" i="16" s="1"/>
  <c r="O326" i="16"/>
  <c r="O495" i="16" s="1"/>
  <c r="AB325" i="16"/>
  <c r="AA325" i="16"/>
  <c r="Z325" i="16"/>
  <c r="Y325" i="16"/>
  <c r="X325" i="16"/>
  <c r="R325" i="16"/>
  <c r="AD325" i="16" s="1"/>
  <c r="O325" i="16"/>
  <c r="AB324" i="16"/>
  <c r="AA324" i="16"/>
  <c r="Z324" i="16"/>
  <c r="Y324" i="16"/>
  <c r="X324" i="16"/>
  <c r="R324" i="16"/>
  <c r="O324" i="16"/>
  <c r="AD323" i="16"/>
  <c r="AB323" i="16"/>
  <c r="AA323" i="16"/>
  <c r="Y323" i="16"/>
  <c r="O323" i="16"/>
  <c r="AD322" i="16"/>
  <c r="AB322" i="16"/>
  <c r="AA322" i="16"/>
  <c r="Z322" i="16"/>
  <c r="Y322" i="16"/>
  <c r="O322" i="16"/>
  <c r="AB321" i="16"/>
  <c r="AA321" i="16"/>
  <c r="Z321" i="16"/>
  <c r="Y321" i="16"/>
  <c r="X321" i="16"/>
  <c r="R321" i="16"/>
  <c r="AD321" i="16" s="1"/>
  <c r="O321" i="16"/>
  <c r="AB320" i="16"/>
  <c r="AA320" i="16"/>
  <c r="Z320" i="16"/>
  <c r="Y320" i="16"/>
  <c r="X320" i="16"/>
  <c r="R320" i="16"/>
  <c r="O320" i="16"/>
  <c r="AB319" i="16"/>
  <c r="AA319" i="16"/>
  <c r="Z319" i="16"/>
  <c r="Y319" i="16"/>
  <c r="X319" i="16"/>
  <c r="R319" i="16"/>
  <c r="O319" i="16"/>
  <c r="O492" i="16" s="1"/>
  <c r="AB318" i="16"/>
  <c r="AA318" i="16"/>
  <c r="Z318" i="16"/>
  <c r="Y318" i="16"/>
  <c r="X318" i="16"/>
  <c r="R318" i="16"/>
  <c r="R491" i="16" s="1"/>
  <c r="O318" i="16"/>
  <c r="O491" i="16" s="1"/>
  <c r="AB317" i="16"/>
  <c r="AA317" i="16"/>
  <c r="Z317" i="16"/>
  <c r="Y317" i="16"/>
  <c r="X317" i="16"/>
  <c r="S317" i="16"/>
  <c r="U317" i="16" s="1"/>
  <c r="U490" i="16" s="1"/>
  <c r="R317" i="16"/>
  <c r="R490" i="16" s="1"/>
  <c r="O317" i="16"/>
  <c r="O490" i="16" s="1"/>
  <c r="AB316" i="16"/>
  <c r="AA316" i="16"/>
  <c r="Z316" i="16"/>
  <c r="Y316" i="16"/>
  <c r="X316" i="16"/>
  <c r="R316" i="16"/>
  <c r="R482" i="16" s="1"/>
  <c r="O316" i="16"/>
  <c r="O482" i="16" s="1"/>
  <c r="AD315" i="16"/>
  <c r="AB315" i="16"/>
  <c r="AA315" i="16"/>
  <c r="Z315" i="16"/>
  <c r="Y315" i="16"/>
  <c r="X315" i="16"/>
  <c r="R315" i="16"/>
  <c r="R488" i="16" s="1"/>
  <c r="O315" i="16"/>
  <c r="AB314" i="16"/>
  <c r="AA314" i="16"/>
  <c r="Z314" i="16"/>
  <c r="Y314" i="16"/>
  <c r="X314" i="16"/>
  <c r="R314" i="16"/>
  <c r="R483" i="16" s="1"/>
  <c r="O314" i="16"/>
  <c r="O483" i="16" s="1"/>
  <c r="AD313" i="16"/>
  <c r="AB313" i="16"/>
  <c r="AA313" i="16"/>
  <c r="Z313" i="16"/>
  <c r="Y313" i="16"/>
  <c r="X313" i="16"/>
  <c r="R313" i="16"/>
  <c r="O313" i="16"/>
  <c r="AD312" i="16"/>
  <c r="AB312" i="16"/>
  <c r="AA312" i="16"/>
  <c r="Z312" i="16"/>
  <c r="Y312" i="16"/>
  <c r="X312" i="16"/>
  <c r="O312" i="16"/>
  <c r="R311" i="16"/>
  <c r="AD311" i="16" s="1"/>
  <c r="AE311" i="16" s="1"/>
  <c r="R310" i="16"/>
  <c r="AB309" i="16"/>
  <c r="AA309" i="16"/>
  <c r="Z309" i="16"/>
  <c r="Y309" i="16"/>
  <c r="X309" i="16"/>
  <c r="R309" i="16"/>
  <c r="AD309" i="16" s="1"/>
  <c r="R308" i="16"/>
  <c r="X307" i="16"/>
  <c r="AC307" i="16" s="1"/>
  <c r="AE307" i="16" s="1"/>
  <c r="O307" i="16"/>
  <c r="O485" i="16" s="1"/>
  <c r="AD306" i="16"/>
  <c r="AB306" i="16"/>
  <c r="AA306" i="16"/>
  <c r="Z306" i="16"/>
  <c r="Y306" i="16"/>
  <c r="AC306" i="16" s="1"/>
  <c r="X306" i="16"/>
  <c r="O306" i="16"/>
  <c r="O484" i="16" s="1"/>
  <c r="AB305" i="16"/>
  <c r="AC305" i="16" s="1"/>
  <c r="AE305" i="16" s="1"/>
  <c r="O305" i="16"/>
  <c r="AB304" i="16"/>
  <c r="AA304" i="16"/>
  <c r="Z304" i="16"/>
  <c r="Y304" i="16"/>
  <c r="X304" i="16"/>
  <c r="R304" i="16"/>
  <c r="R303" i="16"/>
  <c r="R693" i="16" s="1"/>
  <c r="R302" i="16"/>
  <c r="AC301" i="16"/>
  <c r="AE301" i="16" s="1"/>
  <c r="X301" i="16"/>
  <c r="O301" i="16"/>
  <c r="O480" i="16" s="1"/>
  <c r="AD300" i="16"/>
  <c r="AB300" i="16"/>
  <c r="AA300" i="16"/>
  <c r="Z300" i="16"/>
  <c r="Y300" i="16"/>
  <c r="X300" i="16"/>
  <c r="O300" i="16"/>
  <c r="O479" i="16" s="1"/>
  <c r="Q299" i="16"/>
  <c r="P299" i="16"/>
  <c r="N299" i="16"/>
  <c r="M299" i="16"/>
  <c r="L299" i="16"/>
  <c r="K299" i="16"/>
  <c r="J299" i="16"/>
  <c r="AB298" i="16"/>
  <c r="AA298" i="16"/>
  <c r="Z298" i="16"/>
  <c r="Y298" i="16"/>
  <c r="X298" i="16"/>
  <c r="R298" i="16"/>
  <c r="O298" i="16"/>
  <c r="AB297" i="16"/>
  <c r="AA297" i="16"/>
  <c r="Z297" i="16"/>
  <c r="Y297" i="16"/>
  <c r="X297" i="16"/>
  <c r="R297" i="16"/>
  <c r="O297" i="16"/>
  <c r="O423" i="16" s="1"/>
  <c r="AB296" i="16"/>
  <c r="AA296" i="16"/>
  <c r="Z296" i="16"/>
  <c r="Y296" i="16"/>
  <c r="X296" i="16"/>
  <c r="R296" i="16"/>
  <c r="R422" i="16" s="1"/>
  <c r="O296" i="16"/>
  <c r="O422" i="16" s="1"/>
  <c r="AB295" i="16"/>
  <c r="AA295" i="16"/>
  <c r="Z295" i="16"/>
  <c r="Y295" i="16"/>
  <c r="X295" i="16"/>
  <c r="R295" i="16"/>
  <c r="O295" i="16"/>
  <c r="O421" i="16" s="1"/>
  <c r="AB294" i="16"/>
  <c r="AA294" i="16"/>
  <c r="Z294" i="16"/>
  <c r="Y294" i="16"/>
  <c r="X294" i="16"/>
  <c r="R294" i="16"/>
  <c r="AD294" i="16" s="1"/>
  <c r="O294" i="16"/>
  <c r="AB293" i="16"/>
  <c r="AA293" i="16"/>
  <c r="Z293" i="16"/>
  <c r="Y293" i="16"/>
  <c r="X293" i="16"/>
  <c r="R293" i="16"/>
  <c r="R450" i="16" s="1"/>
  <c r="O293" i="16"/>
  <c r="AB292" i="16"/>
  <c r="AA292" i="16"/>
  <c r="Z292" i="16"/>
  <c r="Y292" i="16"/>
  <c r="X292" i="16"/>
  <c r="R292" i="16"/>
  <c r="R443" i="16" s="1"/>
  <c r="O292" i="16"/>
  <c r="O443" i="16" s="1"/>
  <c r="AB291" i="16"/>
  <c r="AA291" i="16"/>
  <c r="Z291" i="16"/>
  <c r="Y291" i="16"/>
  <c r="X291" i="16"/>
  <c r="R291" i="16"/>
  <c r="R439" i="16" s="1"/>
  <c r="O291" i="16"/>
  <c r="AD290" i="16"/>
  <c r="AB290" i="16"/>
  <c r="AA290" i="16"/>
  <c r="Z290" i="16"/>
  <c r="Y290" i="16"/>
  <c r="X290" i="16"/>
  <c r="R290" i="16"/>
  <c r="O290" i="16"/>
  <c r="AB289" i="16"/>
  <c r="AA289" i="16"/>
  <c r="Z289" i="16"/>
  <c r="Y289" i="16"/>
  <c r="X289" i="16"/>
  <c r="R289" i="16"/>
  <c r="AD289" i="16" s="1"/>
  <c r="O289" i="16"/>
  <c r="O442" i="16" s="1"/>
  <c r="AB288" i="16"/>
  <c r="AC288" i="16" s="1"/>
  <c r="AA288" i="16"/>
  <c r="Z288" i="16"/>
  <c r="Y288" i="16"/>
  <c r="X288" i="16"/>
  <c r="R288" i="16"/>
  <c r="AD288" i="16" s="1"/>
  <c r="O288" i="16"/>
  <c r="O651" i="16" s="1"/>
  <c r="AB287" i="16"/>
  <c r="AA287" i="16"/>
  <c r="Z287" i="16"/>
  <c r="Y287" i="16"/>
  <c r="X287" i="16"/>
  <c r="R287" i="16"/>
  <c r="R650" i="16" s="1"/>
  <c r="O287" i="16"/>
  <c r="O650" i="16" s="1"/>
  <c r="AB286" i="16"/>
  <c r="AA286" i="16"/>
  <c r="Z286" i="16"/>
  <c r="Y286" i="16"/>
  <c r="X286" i="16"/>
  <c r="R286" i="16"/>
  <c r="R649" i="16" s="1"/>
  <c r="O286" i="16"/>
  <c r="AD285" i="16"/>
  <c r="AB285" i="16"/>
  <c r="AA285" i="16"/>
  <c r="Z285" i="16"/>
  <c r="Y285" i="16"/>
  <c r="X285" i="16"/>
  <c r="R285" i="16"/>
  <c r="O285" i="16"/>
  <c r="S285" i="16" s="1"/>
  <c r="U285" i="16" s="1"/>
  <c r="R284" i="16"/>
  <c r="T284" i="16" s="1"/>
  <c r="U284" i="16" s="1"/>
  <c r="AB283" i="16"/>
  <c r="AA283" i="16"/>
  <c r="Z283" i="16"/>
  <c r="Y283" i="16"/>
  <c r="X283" i="16"/>
  <c r="R283" i="16"/>
  <c r="AD283" i="16" s="1"/>
  <c r="O283" i="16"/>
  <c r="AB282" i="16"/>
  <c r="AA282" i="16"/>
  <c r="Z282" i="16"/>
  <c r="Y282" i="16"/>
  <c r="X282" i="16"/>
  <c r="R282" i="16"/>
  <c r="AD282" i="16" s="1"/>
  <c r="O282" i="16"/>
  <c r="S281" i="16"/>
  <c r="U281" i="16" s="1"/>
  <c r="O281" i="16"/>
  <c r="X280" i="16"/>
  <c r="O280" i="16"/>
  <c r="V280" i="16" s="1"/>
  <c r="Z279" i="16"/>
  <c r="AC279" i="16" s="1"/>
  <c r="AE279" i="16" s="1"/>
  <c r="O279" i="16"/>
  <c r="AD278" i="16"/>
  <c r="AB278" i="16"/>
  <c r="AA278" i="16"/>
  <c r="Z278" i="16"/>
  <c r="Y278" i="16"/>
  <c r="X278" i="16"/>
  <c r="U278" i="16"/>
  <c r="O278" i="16"/>
  <c r="S278" i="16" s="1"/>
  <c r="X277" i="16"/>
  <c r="AC277" i="16" s="1"/>
  <c r="AE277" i="16" s="1"/>
  <c r="O277" i="16"/>
  <c r="O440" i="16" s="1"/>
  <c r="X276" i="16"/>
  <c r="AC276" i="16" s="1"/>
  <c r="AE276" i="16" s="1"/>
  <c r="O276" i="16"/>
  <c r="S276" i="16" s="1"/>
  <c r="U276" i="16" s="1"/>
  <c r="O275" i="16"/>
  <c r="O274" i="16"/>
  <c r="AE273" i="16"/>
  <c r="AA273" i="16"/>
  <c r="AC273" i="16" s="1"/>
  <c r="O273" i="16"/>
  <c r="S273" i="16" s="1"/>
  <c r="U273" i="16" s="1"/>
  <c r="AB272" i="16"/>
  <c r="AC272" i="16" s="1"/>
  <c r="AE272" i="16" s="1"/>
  <c r="O272" i="16"/>
  <c r="O449" i="16" s="1"/>
  <c r="AC271" i="16"/>
  <c r="AE271" i="16" s="1"/>
  <c r="R271" i="16"/>
  <c r="O271" i="16"/>
  <c r="O444" i="16" s="1"/>
  <c r="AB270" i="16"/>
  <c r="AC270" i="16" s="1"/>
  <c r="AE270" i="16" s="1"/>
  <c r="O270" i="16"/>
  <c r="S270" i="16" s="1"/>
  <c r="U270" i="16" s="1"/>
  <c r="V270" i="16" s="1"/>
  <c r="T269" i="16"/>
  <c r="U269" i="16" s="1"/>
  <c r="O269" i="16"/>
  <c r="AD268" i="16"/>
  <c r="AB268" i="16"/>
  <c r="AA268" i="16"/>
  <c r="Z268" i="16"/>
  <c r="Y268" i="16"/>
  <c r="X268" i="16"/>
  <c r="O268" i="16"/>
  <c r="O438" i="16" s="1"/>
  <c r="AD267" i="16"/>
  <c r="AB267" i="16"/>
  <c r="AA267" i="16"/>
  <c r="Z267" i="16"/>
  <c r="Y267" i="16"/>
  <c r="X267" i="16"/>
  <c r="O267" i="16"/>
  <c r="S267" i="16" s="1"/>
  <c r="U267" i="16" s="1"/>
  <c r="V267" i="16" s="1"/>
  <c r="X266" i="16"/>
  <c r="AC266" i="16" s="1"/>
  <c r="AE266" i="16" s="1"/>
  <c r="S266" i="16"/>
  <c r="U266" i="16" s="1"/>
  <c r="U425" i="16" s="1"/>
  <c r="O266" i="16"/>
  <c r="O425" i="16" s="1"/>
  <c r="X265" i="16"/>
  <c r="AC265" i="16" s="1"/>
  <c r="AE265" i="16" s="1"/>
  <c r="O265" i="16"/>
  <c r="O431" i="16" s="1"/>
  <c r="O264" i="16"/>
  <c r="T264" i="16" s="1"/>
  <c r="U264" i="16" s="1"/>
  <c r="AB263" i="16"/>
  <c r="AA263" i="16"/>
  <c r="Z263" i="16"/>
  <c r="Y263" i="16"/>
  <c r="X263" i="16"/>
  <c r="V263" i="16"/>
  <c r="O263" i="16"/>
  <c r="S263" i="16" s="1"/>
  <c r="U263" i="16" s="1"/>
  <c r="T262" i="16"/>
  <c r="U262" i="16" s="1"/>
  <c r="O262" i="16"/>
  <c r="T261" i="16"/>
  <c r="O261" i="16"/>
  <c r="AD260" i="16"/>
  <c r="AB260" i="16"/>
  <c r="AA260" i="16"/>
  <c r="Z260" i="16"/>
  <c r="Y260" i="16"/>
  <c r="X260" i="16"/>
  <c r="O260" i="16"/>
  <c r="Q258" i="16"/>
  <c r="P258" i="16"/>
  <c r="N258" i="16"/>
  <c r="M258" i="16"/>
  <c r="L258" i="16"/>
  <c r="K258" i="16"/>
  <c r="J258" i="16"/>
  <c r="AB257" i="16"/>
  <c r="AA257" i="16"/>
  <c r="Z257" i="16"/>
  <c r="Y257" i="16"/>
  <c r="X257" i="16"/>
  <c r="S257" i="16"/>
  <c r="U257" i="16" s="1"/>
  <c r="U692" i="16" s="1"/>
  <c r="R257" i="16"/>
  <c r="R692" i="16" s="1"/>
  <c r="O257" i="16"/>
  <c r="O692" i="16" s="1"/>
  <c r="AB256" i="16"/>
  <c r="AA256" i="16"/>
  <c r="Z256" i="16"/>
  <c r="Y256" i="16"/>
  <c r="X256" i="16"/>
  <c r="R256" i="16"/>
  <c r="R691" i="16" s="1"/>
  <c r="O256" i="16"/>
  <c r="O691" i="16" s="1"/>
  <c r="AC255" i="16"/>
  <c r="AE255" i="16" s="1"/>
  <c r="R255" i="16"/>
  <c r="R464" i="16" s="1"/>
  <c r="O255" i="16"/>
  <c r="R254" i="16"/>
  <c r="R253" i="16"/>
  <c r="R463" i="16" s="1"/>
  <c r="R252" i="16"/>
  <c r="R251" i="16"/>
  <c r="R462" i="16" s="1"/>
  <c r="T250" i="16"/>
  <c r="U250" i="16" s="1"/>
  <c r="U677" i="16" s="1"/>
  <c r="R250" i="16"/>
  <c r="R677" i="16" s="1"/>
  <c r="R249" i="16"/>
  <c r="T249" i="16" s="1"/>
  <c r="U249" i="16" s="1"/>
  <c r="U674" i="16" s="1"/>
  <c r="AE248" i="16"/>
  <c r="AC248" i="16"/>
  <c r="R248" i="16"/>
  <c r="O248" i="16"/>
  <c r="AC247" i="16"/>
  <c r="AE247" i="16" s="1"/>
  <c r="R247" i="16"/>
  <c r="R672" i="16" s="1"/>
  <c r="O247" i="16"/>
  <c r="O672" i="16" s="1"/>
  <c r="AB246" i="16"/>
  <c r="AA246" i="16"/>
  <c r="Z246" i="16"/>
  <c r="Y246" i="16"/>
  <c r="X246" i="16"/>
  <c r="R246" i="16"/>
  <c r="R671" i="16" s="1"/>
  <c r="O246" i="16"/>
  <c r="O671" i="16" s="1"/>
  <c r="AC245" i="16"/>
  <c r="AE245" i="16" s="1"/>
  <c r="R245" i="16"/>
  <c r="R670" i="16" s="1"/>
  <c r="O245" i="16"/>
  <c r="O670" i="16" s="1"/>
  <c r="AC244" i="16"/>
  <c r="AE244" i="16" s="1"/>
  <c r="R244" i="16"/>
  <c r="O244" i="16"/>
  <c r="T244" i="16" s="1"/>
  <c r="AB243" i="16"/>
  <c r="AA243" i="16"/>
  <c r="Z243" i="16"/>
  <c r="Y243" i="16"/>
  <c r="X243" i="16"/>
  <c r="R243" i="16"/>
  <c r="O243" i="16"/>
  <c r="AD242" i="16"/>
  <c r="AB242" i="16"/>
  <c r="AA242" i="16"/>
  <c r="Z242" i="16"/>
  <c r="Y242" i="16"/>
  <c r="X242" i="16"/>
  <c r="R242" i="16"/>
  <c r="O242" i="16"/>
  <c r="S242" i="16" s="1"/>
  <c r="AC241" i="16"/>
  <c r="AE241" i="16" s="1"/>
  <c r="AB241" i="16"/>
  <c r="AA241" i="16"/>
  <c r="Z241" i="16"/>
  <c r="Y241" i="16"/>
  <c r="X241" i="16"/>
  <c r="R241" i="16"/>
  <c r="AD241" i="16" s="1"/>
  <c r="O241" i="16"/>
  <c r="AB240" i="16"/>
  <c r="AA240" i="16"/>
  <c r="Z240" i="16"/>
  <c r="Y240" i="16"/>
  <c r="X240" i="16"/>
  <c r="AC240" i="16" s="1"/>
  <c r="R240" i="16"/>
  <c r="O240" i="16"/>
  <c r="AD239" i="16"/>
  <c r="AB239" i="16"/>
  <c r="AA239" i="16"/>
  <c r="Z239" i="16"/>
  <c r="Y239" i="16"/>
  <c r="X239" i="16"/>
  <c r="R239" i="16"/>
  <c r="O239" i="16"/>
  <c r="AB238" i="16"/>
  <c r="AA238" i="16"/>
  <c r="AC238" i="16" s="1"/>
  <c r="Z238" i="16"/>
  <c r="Y238" i="16"/>
  <c r="X238" i="16"/>
  <c r="R238" i="16"/>
  <c r="O238" i="16"/>
  <c r="O682" i="16" s="1"/>
  <c r="AB237" i="16"/>
  <c r="AA237" i="16"/>
  <c r="Z237" i="16"/>
  <c r="Y237" i="16"/>
  <c r="X237" i="16"/>
  <c r="R237" i="16"/>
  <c r="AD237" i="16" s="1"/>
  <c r="O237" i="16"/>
  <c r="AB236" i="16"/>
  <c r="AA236" i="16"/>
  <c r="Z236" i="16"/>
  <c r="Y236" i="16"/>
  <c r="X236" i="16"/>
  <c r="R236" i="16"/>
  <c r="O236" i="16"/>
  <c r="AB235" i="16"/>
  <c r="AA235" i="16"/>
  <c r="Z235" i="16"/>
  <c r="Y235" i="16"/>
  <c r="X235" i="16"/>
  <c r="R235" i="16"/>
  <c r="O235" i="16"/>
  <c r="T235" i="16" s="1"/>
  <c r="AB234" i="16"/>
  <c r="AA234" i="16"/>
  <c r="Z234" i="16"/>
  <c r="Y234" i="16"/>
  <c r="X234" i="16"/>
  <c r="R234" i="16"/>
  <c r="AD234" i="16" s="1"/>
  <c r="O234" i="16"/>
  <c r="O461" i="16" s="1"/>
  <c r="AC233" i="16"/>
  <c r="AE233" i="16" s="1"/>
  <c r="R233" i="16"/>
  <c r="T233" i="16" s="1"/>
  <c r="U233" i="16" s="1"/>
  <c r="O233" i="16"/>
  <c r="AB232" i="16"/>
  <c r="AA232" i="16"/>
  <c r="Z232" i="16"/>
  <c r="Y232" i="16"/>
  <c r="X232" i="16"/>
  <c r="R232" i="16"/>
  <c r="AD232" i="16" s="1"/>
  <c r="O232" i="16"/>
  <c r="AB231" i="16"/>
  <c r="AA231" i="16"/>
  <c r="Z231" i="16"/>
  <c r="Y231" i="16"/>
  <c r="X231" i="16"/>
  <c r="R231" i="16"/>
  <c r="AD231" i="16" s="1"/>
  <c r="O231" i="16"/>
  <c r="AB230" i="16"/>
  <c r="AA230" i="16"/>
  <c r="Z230" i="16"/>
  <c r="Y230" i="16"/>
  <c r="X230" i="16"/>
  <c r="AC230" i="16" s="1"/>
  <c r="R230" i="16"/>
  <c r="R668" i="16" s="1"/>
  <c r="O230" i="16"/>
  <c r="O668" i="16" s="1"/>
  <c r="AD229" i="16"/>
  <c r="AB229" i="16"/>
  <c r="AA229" i="16"/>
  <c r="Z229" i="16"/>
  <c r="Y229" i="16"/>
  <c r="X229" i="16"/>
  <c r="T229" i="16"/>
  <c r="R229" i="16"/>
  <c r="R667" i="16" s="1"/>
  <c r="O229" i="16"/>
  <c r="O667" i="16" s="1"/>
  <c r="AC228" i="16"/>
  <c r="AE228" i="16" s="1"/>
  <c r="R228" i="16"/>
  <c r="O228" i="16"/>
  <c r="AD227" i="16"/>
  <c r="AB227" i="16"/>
  <c r="AA227" i="16"/>
  <c r="Z227" i="16"/>
  <c r="Y227" i="16"/>
  <c r="X227" i="16"/>
  <c r="R227" i="16"/>
  <c r="O227" i="16"/>
  <c r="AB226" i="16"/>
  <c r="AA226" i="16"/>
  <c r="Z226" i="16"/>
  <c r="Y226" i="16"/>
  <c r="X226" i="16"/>
  <c r="R226" i="16"/>
  <c r="O226" i="16"/>
  <c r="AB225" i="16"/>
  <c r="AA225" i="16"/>
  <c r="Z225" i="16"/>
  <c r="Y225" i="16"/>
  <c r="X225" i="16"/>
  <c r="R225" i="16"/>
  <c r="R660" i="16" s="1"/>
  <c r="O225" i="16"/>
  <c r="O660" i="16" s="1"/>
  <c r="AB224" i="16"/>
  <c r="AA224" i="16"/>
  <c r="Z224" i="16"/>
  <c r="Y224" i="16"/>
  <c r="X224" i="16"/>
  <c r="R224" i="16"/>
  <c r="R659" i="16" s="1"/>
  <c r="O224" i="16"/>
  <c r="R223" i="16"/>
  <c r="R665" i="16" s="1"/>
  <c r="AC222" i="16"/>
  <c r="AE222" i="16" s="1"/>
  <c r="R222" i="16"/>
  <c r="R662" i="16" s="1"/>
  <c r="O222" i="16"/>
  <c r="AD221" i="16"/>
  <c r="AB221" i="16"/>
  <c r="AA221" i="16"/>
  <c r="Z221" i="16"/>
  <c r="Y221" i="16"/>
  <c r="X221" i="16"/>
  <c r="R221" i="16"/>
  <c r="R661" i="16" s="1"/>
  <c r="O221" i="16"/>
  <c r="O661" i="16" s="1"/>
  <c r="AB220" i="16"/>
  <c r="AA220" i="16"/>
  <c r="Z220" i="16"/>
  <c r="Y220" i="16"/>
  <c r="X220" i="16"/>
  <c r="R220" i="16"/>
  <c r="O220" i="16"/>
  <c r="O459" i="16" s="1"/>
  <c r="AC219" i="16"/>
  <c r="AE219" i="16" s="1"/>
  <c r="R219" i="16"/>
  <c r="O219" i="16"/>
  <c r="T219" i="16" s="1"/>
  <c r="U219" i="16" s="1"/>
  <c r="V219" i="16" s="1"/>
  <c r="AB218" i="16"/>
  <c r="AA218" i="16"/>
  <c r="Z218" i="16"/>
  <c r="Y218" i="16"/>
  <c r="X218" i="16"/>
  <c r="R218" i="16"/>
  <c r="O218" i="16"/>
  <c r="AD217" i="16"/>
  <c r="AB217" i="16"/>
  <c r="AA217" i="16"/>
  <c r="Z217" i="16"/>
  <c r="Y217" i="16"/>
  <c r="X217" i="16"/>
  <c r="R217" i="16"/>
  <c r="O217" i="16"/>
  <c r="AB216" i="16"/>
  <c r="AA216" i="16"/>
  <c r="Z216" i="16"/>
  <c r="Y216" i="16"/>
  <c r="X216" i="16"/>
  <c r="R216" i="16"/>
  <c r="O216" i="16"/>
  <c r="O458" i="16" s="1"/>
  <c r="AB215" i="16"/>
  <c r="AA215" i="16"/>
  <c r="Z215" i="16"/>
  <c r="Y215" i="16"/>
  <c r="X215" i="16"/>
  <c r="S215" i="16"/>
  <c r="U215" i="16" s="1"/>
  <c r="R215" i="16"/>
  <c r="AD215" i="16" s="1"/>
  <c r="O215" i="16"/>
  <c r="AB214" i="16"/>
  <c r="AA214" i="16"/>
  <c r="Z214" i="16"/>
  <c r="Y214" i="16"/>
  <c r="X214" i="16"/>
  <c r="R214" i="16"/>
  <c r="R656" i="16" s="1"/>
  <c r="O214" i="16"/>
  <c r="AB213" i="16"/>
  <c r="AA213" i="16"/>
  <c r="Z213" i="16"/>
  <c r="Y213" i="16"/>
  <c r="X213" i="16"/>
  <c r="R213" i="16"/>
  <c r="AD213" i="16" s="1"/>
  <c r="O213" i="16"/>
  <c r="O454" i="16" s="1"/>
  <c r="AB212" i="16"/>
  <c r="AA212" i="16"/>
  <c r="Z212" i="16"/>
  <c r="Y212" i="16"/>
  <c r="X212" i="16"/>
  <c r="R212" i="16"/>
  <c r="R654" i="16" s="1"/>
  <c r="O212" i="16"/>
  <c r="O654" i="16" s="1"/>
  <c r="AB211" i="16"/>
  <c r="AA211" i="16"/>
  <c r="Z211" i="16"/>
  <c r="Y211" i="16"/>
  <c r="X211" i="16"/>
  <c r="R211" i="16"/>
  <c r="AD211" i="16" s="1"/>
  <c r="O211" i="16"/>
  <c r="AB210" i="16"/>
  <c r="AA210" i="16"/>
  <c r="Z210" i="16"/>
  <c r="Y210" i="16"/>
  <c r="X210" i="16"/>
  <c r="R210" i="16"/>
  <c r="R455" i="16" s="1"/>
  <c r="O210" i="16"/>
  <c r="O455" i="16" s="1"/>
  <c r="AB209" i="16"/>
  <c r="AA209" i="16"/>
  <c r="Z209" i="16"/>
  <c r="Y209" i="16"/>
  <c r="X209" i="16"/>
  <c r="R209" i="16"/>
  <c r="R655" i="16" s="1"/>
  <c r="O209" i="16"/>
  <c r="O655" i="16" s="1"/>
  <c r="AB208" i="16"/>
  <c r="AA208" i="16"/>
  <c r="Z208" i="16"/>
  <c r="Y208" i="16"/>
  <c r="X208" i="16"/>
  <c r="R208" i="16"/>
  <c r="AD208" i="16" s="1"/>
  <c r="O208" i="16"/>
  <c r="T207" i="16"/>
  <c r="Q207" i="16"/>
  <c r="P207" i="16"/>
  <c r="N207" i="16"/>
  <c r="M207" i="16"/>
  <c r="L207" i="16"/>
  <c r="K207" i="16"/>
  <c r="J207" i="16"/>
  <c r="AD206" i="16"/>
  <c r="AB206" i="16"/>
  <c r="AA206" i="16"/>
  <c r="Z206" i="16"/>
  <c r="Y206" i="16"/>
  <c r="X206" i="16"/>
  <c r="R206" i="16"/>
  <c r="O206" i="16"/>
  <c r="AB205" i="16"/>
  <c r="AA205" i="16"/>
  <c r="Z205" i="16"/>
  <c r="Y205" i="16"/>
  <c r="X205" i="16"/>
  <c r="R205" i="16"/>
  <c r="O205" i="16"/>
  <c r="AB204" i="16"/>
  <c r="AA204" i="16"/>
  <c r="Z204" i="16"/>
  <c r="Y204" i="16"/>
  <c r="X204" i="16"/>
  <c r="R204" i="16"/>
  <c r="R475" i="16" s="1"/>
  <c r="O204" i="16"/>
  <c r="O475" i="16" s="1"/>
  <c r="AB203" i="16"/>
  <c r="AA203" i="16"/>
  <c r="AC203" i="16" s="1"/>
  <c r="Z203" i="16"/>
  <c r="Y203" i="16"/>
  <c r="X203" i="16"/>
  <c r="R203" i="16"/>
  <c r="R472" i="16" s="1"/>
  <c r="O203" i="16"/>
  <c r="S203" i="16" s="1"/>
  <c r="U203" i="16" s="1"/>
  <c r="U472" i="16" s="1"/>
  <c r="AD202" i="16"/>
  <c r="AB202" i="16"/>
  <c r="AA202" i="16"/>
  <c r="Z202" i="16"/>
  <c r="Y202" i="16"/>
  <c r="X202" i="16"/>
  <c r="O202" i="16"/>
  <c r="AD201" i="16"/>
  <c r="AB201" i="16"/>
  <c r="AA201" i="16"/>
  <c r="Z201" i="16"/>
  <c r="Y201" i="16"/>
  <c r="X201" i="16"/>
  <c r="O201" i="16"/>
  <c r="S201" i="16" s="1"/>
  <c r="U201" i="16" s="1"/>
  <c r="AD200" i="16"/>
  <c r="AB200" i="16"/>
  <c r="AA200" i="16"/>
  <c r="Z200" i="16"/>
  <c r="Y200" i="16"/>
  <c r="X200" i="16"/>
  <c r="R200" i="16"/>
  <c r="R467" i="16" s="1"/>
  <c r="O200" i="16"/>
  <c r="AB199" i="16"/>
  <c r="AA199" i="16"/>
  <c r="Z199" i="16"/>
  <c r="Y199" i="16"/>
  <c r="X199" i="16"/>
  <c r="R199" i="16"/>
  <c r="R474" i="16" s="1"/>
  <c r="O199" i="16"/>
  <c r="O474" i="16" s="1"/>
  <c r="AB198" i="16"/>
  <c r="AA198" i="16"/>
  <c r="Z198" i="16"/>
  <c r="Y198" i="16"/>
  <c r="X198" i="16"/>
  <c r="R198" i="16"/>
  <c r="O198" i="16"/>
  <c r="AD197" i="16"/>
  <c r="AB197" i="16"/>
  <c r="AA197" i="16"/>
  <c r="Z197" i="16"/>
  <c r="Y197" i="16"/>
  <c r="X197" i="16"/>
  <c r="O197" i="16"/>
  <c r="S197" i="16" s="1"/>
  <c r="U197" i="16" s="1"/>
  <c r="AB196" i="16"/>
  <c r="AA196" i="16"/>
  <c r="Z196" i="16"/>
  <c r="Y196" i="16"/>
  <c r="X196" i="16"/>
  <c r="R196" i="16"/>
  <c r="R465" i="16" s="1"/>
  <c r="O196" i="16"/>
  <c r="O465" i="16" s="1"/>
  <c r="Q195" i="16"/>
  <c r="P195" i="16"/>
  <c r="N195" i="16"/>
  <c r="M195" i="16"/>
  <c r="L195" i="16"/>
  <c r="K195" i="16"/>
  <c r="J195" i="16"/>
  <c r="AB194" i="16"/>
  <c r="AA194" i="16"/>
  <c r="Z194" i="16"/>
  <c r="Y194" i="16"/>
  <c r="X194" i="16"/>
  <c r="R194" i="16"/>
  <c r="AD194" i="16" s="1"/>
  <c r="O194" i="16"/>
  <c r="S194" i="16" s="1"/>
  <c r="U194" i="16" s="1"/>
  <c r="V194" i="16" s="1"/>
  <c r="AB193" i="16"/>
  <c r="AA193" i="16"/>
  <c r="Z193" i="16"/>
  <c r="Y193" i="16"/>
  <c r="X193" i="16"/>
  <c r="R193" i="16"/>
  <c r="O193" i="16"/>
  <c r="AB192" i="16"/>
  <c r="AA192" i="16"/>
  <c r="Z192" i="16"/>
  <c r="Y192" i="16"/>
  <c r="X192" i="16"/>
  <c r="R192" i="16"/>
  <c r="R638" i="16" s="1"/>
  <c r="O192" i="16"/>
  <c r="O638" i="16" s="1"/>
  <c r="AB191" i="16"/>
  <c r="AA191" i="16"/>
  <c r="Z191" i="16"/>
  <c r="Y191" i="16"/>
  <c r="X191" i="16"/>
  <c r="R191" i="16"/>
  <c r="S191" i="16" s="1"/>
  <c r="U191" i="16" s="1"/>
  <c r="R190" i="16"/>
  <c r="T190" i="16" s="1"/>
  <c r="U190" i="16" s="1"/>
  <c r="V190" i="16" s="1"/>
  <c r="AB189" i="16"/>
  <c r="AA189" i="16"/>
  <c r="Z189" i="16"/>
  <c r="Y189" i="16"/>
  <c r="X189" i="16"/>
  <c r="R189" i="16"/>
  <c r="R419" i="16" s="1"/>
  <c r="AB188" i="16"/>
  <c r="AA188" i="16"/>
  <c r="Z188" i="16"/>
  <c r="Y188" i="16"/>
  <c r="X188" i="16"/>
  <c r="R188" i="16"/>
  <c r="AD188" i="16" s="1"/>
  <c r="O188" i="16"/>
  <c r="AB187" i="16"/>
  <c r="AA187" i="16"/>
  <c r="Z187" i="16"/>
  <c r="Y187" i="16"/>
  <c r="X187" i="16"/>
  <c r="AC187" i="16" s="1"/>
  <c r="R187" i="16"/>
  <c r="AD187" i="16" s="1"/>
  <c r="O187" i="16"/>
  <c r="AD186" i="16"/>
  <c r="AB186" i="16"/>
  <c r="AA186" i="16"/>
  <c r="Z186" i="16"/>
  <c r="Y186" i="16"/>
  <c r="X186" i="16"/>
  <c r="R186" i="16"/>
  <c r="R417" i="16" s="1"/>
  <c r="O186" i="16"/>
  <c r="S186" i="16" s="1"/>
  <c r="U186" i="16" s="1"/>
  <c r="O185" i="16"/>
  <c r="T185" i="16" s="1"/>
  <c r="U185" i="16" s="1"/>
  <c r="AB184" i="16"/>
  <c r="AA184" i="16"/>
  <c r="Z184" i="16"/>
  <c r="Y184" i="16"/>
  <c r="X184" i="16"/>
  <c r="R184" i="16"/>
  <c r="R407" i="16" s="1"/>
  <c r="O184" i="16"/>
  <c r="O407" i="16" s="1"/>
  <c r="AB183" i="16"/>
  <c r="AA183" i="16"/>
  <c r="Z183" i="16"/>
  <c r="Y183" i="16"/>
  <c r="X183" i="16"/>
  <c r="R183" i="16"/>
  <c r="O183" i="16"/>
  <c r="AB182" i="16"/>
  <c r="AA182" i="16"/>
  <c r="Z182" i="16"/>
  <c r="Y182" i="16"/>
  <c r="X182" i="16"/>
  <c r="R182" i="16"/>
  <c r="O182" i="16"/>
  <c r="AB181" i="16"/>
  <c r="AA181" i="16"/>
  <c r="Z181" i="16"/>
  <c r="Y181" i="16"/>
  <c r="X181" i="16"/>
  <c r="O181" i="16"/>
  <c r="AB180" i="16"/>
  <c r="AA180" i="16"/>
  <c r="Z180" i="16"/>
  <c r="Y180" i="16"/>
  <c r="X180" i="16"/>
  <c r="O180" i="16"/>
  <c r="Z179" i="16"/>
  <c r="AC179" i="16" s="1"/>
  <c r="AE179" i="16" s="1"/>
  <c r="O179" i="16"/>
  <c r="AB178" i="16"/>
  <c r="AA178" i="16"/>
  <c r="Z178" i="16"/>
  <c r="Y178" i="16"/>
  <c r="X178" i="16"/>
  <c r="R178" i="16"/>
  <c r="S178" i="16" s="1"/>
  <c r="U178" i="16" s="1"/>
  <c r="U401" i="16" s="1"/>
  <c r="R177" i="16"/>
  <c r="R630" i="16" s="1"/>
  <c r="R176" i="16"/>
  <c r="AB175" i="16"/>
  <c r="AA175" i="16"/>
  <c r="Z175" i="16"/>
  <c r="Y175" i="16"/>
  <c r="X175" i="16"/>
  <c r="R175" i="16"/>
  <c r="R398" i="16" s="1"/>
  <c r="O175" i="16"/>
  <c r="Z174" i="16"/>
  <c r="AC174" i="16" s="1"/>
  <c r="AE174" i="16" s="1"/>
  <c r="O174" i="16"/>
  <c r="S174" i="16" s="1"/>
  <c r="U174" i="16" s="1"/>
  <c r="O173" i="16"/>
  <c r="T173" i="16" s="1"/>
  <c r="U173" i="16" s="1"/>
  <c r="AB172" i="16"/>
  <c r="AA172" i="16"/>
  <c r="Z172" i="16"/>
  <c r="Y172" i="16"/>
  <c r="X172" i="16"/>
  <c r="O172" i="16"/>
  <c r="Z171" i="16"/>
  <c r="AC171" i="16" s="1"/>
  <c r="AE171" i="16" s="1"/>
  <c r="O171" i="16"/>
  <c r="S171" i="16" s="1"/>
  <c r="U171" i="16" s="1"/>
  <c r="X170" i="16"/>
  <c r="AC170" i="16" s="1"/>
  <c r="AE170" i="16" s="1"/>
  <c r="O170" i="16"/>
  <c r="O399" i="16" s="1"/>
  <c r="AB169" i="16"/>
  <c r="AA169" i="16"/>
  <c r="Z169" i="16"/>
  <c r="Y169" i="16"/>
  <c r="X169" i="16"/>
  <c r="R169" i="16"/>
  <c r="R168" i="16"/>
  <c r="R167" i="16"/>
  <c r="R637" i="16" s="1"/>
  <c r="R166" i="16"/>
  <c r="AB165" i="16"/>
  <c r="AA165" i="16"/>
  <c r="Z165" i="16"/>
  <c r="Y165" i="16"/>
  <c r="X165" i="16"/>
  <c r="R165" i="16"/>
  <c r="AD165" i="16" s="1"/>
  <c r="O165" i="16"/>
  <c r="X164" i="16"/>
  <c r="AC164" i="16" s="1"/>
  <c r="AE164" i="16" s="1"/>
  <c r="S164" i="16"/>
  <c r="U164" i="16" s="1"/>
  <c r="U408" i="16" s="1"/>
  <c r="O164" i="16"/>
  <c r="O408" i="16" s="1"/>
  <c r="AC163" i="16"/>
  <c r="AE163" i="16" s="1"/>
  <c r="Z163" i="16"/>
  <c r="O163" i="16"/>
  <c r="O414" i="16" s="1"/>
  <c r="Z162" i="16"/>
  <c r="AC162" i="16" s="1"/>
  <c r="AE162" i="16" s="1"/>
  <c r="O162" i="16"/>
  <c r="S162" i="16" s="1"/>
  <c r="U162" i="16" s="1"/>
  <c r="V162" i="16" s="1"/>
  <c r="O161" i="16"/>
  <c r="AB160" i="16"/>
  <c r="Z160" i="16"/>
  <c r="X160" i="16"/>
  <c r="AC160" i="16" s="1"/>
  <c r="AE160" i="16" s="1"/>
  <c r="O160" i="16"/>
  <c r="O159" i="16"/>
  <c r="R158" i="16"/>
  <c r="AD158" i="16" s="1"/>
  <c r="AE158" i="16" s="1"/>
  <c r="AD157" i="16"/>
  <c r="AE157" i="16" s="1"/>
  <c r="S157" i="16"/>
  <c r="U157" i="16" s="1"/>
  <c r="U395" i="16" s="1"/>
  <c r="R157" i="16"/>
  <c r="R395" i="16" s="1"/>
  <c r="AC156" i="16"/>
  <c r="AE156" i="16" s="1"/>
  <c r="X156" i="16"/>
  <c r="O156" i="16"/>
  <c r="O392" i="16" s="1"/>
  <c r="Z155" i="16"/>
  <c r="AC155" i="16" s="1"/>
  <c r="AE155" i="16" s="1"/>
  <c r="S155" i="16"/>
  <c r="U155" i="16" s="1"/>
  <c r="V155" i="16" s="1"/>
  <c r="O155" i="16"/>
  <c r="Z154" i="16"/>
  <c r="AC154" i="16" s="1"/>
  <c r="AE154" i="16" s="1"/>
  <c r="O154" i="16"/>
  <c r="AC153" i="16"/>
  <c r="AE153" i="16" s="1"/>
  <c r="Z153" i="16"/>
  <c r="O153" i="16"/>
  <c r="S153" i="16" s="1"/>
  <c r="U153" i="16" s="1"/>
  <c r="O152" i="16"/>
  <c r="Z151" i="16"/>
  <c r="X151" i="16"/>
  <c r="AC151" i="16" s="1"/>
  <c r="AE151" i="16" s="1"/>
  <c r="O151" i="16"/>
  <c r="S151" i="16" s="1"/>
  <c r="U151" i="16" s="1"/>
  <c r="V151" i="16" s="1"/>
  <c r="AC150" i="16"/>
  <c r="AE150" i="16" s="1"/>
  <c r="O150" i="16"/>
  <c r="O397" i="16" s="1"/>
  <c r="AD149" i="16"/>
  <c r="AB149" i="16"/>
  <c r="AA149" i="16"/>
  <c r="Z149" i="16"/>
  <c r="Y149" i="16"/>
  <c r="X149" i="16"/>
  <c r="O149" i="16"/>
  <c r="S149" i="16" s="1"/>
  <c r="T147" i="16"/>
  <c r="Q147" i="16"/>
  <c r="P147" i="16"/>
  <c r="N147" i="16"/>
  <c r="M147" i="16"/>
  <c r="L147" i="16"/>
  <c r="K147" i="16"/>
  <c r="J147" i="16"/>
  <c r="AB146" i="16"/>
  <c r="AA146" i="16"/>
  <c r="Z146" i="16"/>
  <c r="Y146" i="16"/>
  <c r="X146" i="16"/>
  <c r="R146" i="16"/>
  <c r="AD146" i="16" s="1"/>
  <c r="O146" i="16"/>
  <c r="AB145" i="16"/>
  <c r="AA145" i="16"/>
  <c r="Z145" i="16"/>
  <c r="Y145" i="16"/>
  <c r="X145" i="16"/>
  <c r="R145" i="16"/>
  <c r="AD145" i="16" s="1"/>
  <c r="O145" i="16"/>
  <c r="AB144" i="16"/>
  <c r="AA144" i="16"/>
  <c r="Z144" i="16"/>
  <c r="Y144" i="16"/>
  <c r="X144" i="16"/>
  <c r="R144" i="16"/>
  <c r="R558" i="16" s="1"/>
  <c r="O144" i="16"/>
  <c r="O558" i="16" s="1"/>
  <c r="AD143" i="16"/>
  <c r="AB143" i="16"/>
  <c r="AA143" i="16"/>
  <c r="Z143" i="16"/>
  <c r="Y143" i="16"/>
  <c r="X143" i="16"/>
  <c r="R143" i="16"/>
  <c r="R557" i="16" s="1"/>
  <c r="O143" i="16"/>
  <c r="O557" i="16" s="1"/>
  <c r="AB142" i="16"/>
  <c r="AA142" i="16"/>
  <c r="Z142" i="16"/>
  <c r="Y142" i="16"/>
  <c r="X142" i="16"/>
  <c r="R142" i="16"/>
  <c r="R548" i="16" s="1"/>
  <c r="O142" i="16"/>
  <c r="AB141" i="16"/>
  <c r="AA141" i="16"/>
  <c r="Z141" i="16"/>
  <c r="Y141" i="16"/>
  <c r="X141" i="16"/>
  <c r="R141" i="16"/>
  <c r="O141" i="16"/>
  <c r="AB140" i="16"/>
  <c r="AA140" i="16"/>
  <c r="Z140" i="16"/>
  <c r="Y140" i="16"/>
  <c r="X140" i="16"/>
  <c r="R140" i="16"/>
  <c r="R555" i="16" s="1"/>
  <c r="O140" i="16"/>
  <c r="O555" i="16" s="1"/>
  <c r="AB139" i="16"/>
  <c r="AA139" i="16"/>
  <c r="Z139" i="16"/>
  <c r="Y139" i="16"/>
  <c r="X139" i="16"/>
  <c r="R139" i="16"/>
  <c r="R547" i="16" s="1"/>
  <c r="O139" i="16"/>
  <c r="O547" i="16" s="1"/>
  <c r="AB138" i="16"/>
  <c r="AA138" i="16"/>
  <c r="Z138" i="16"/>
  <c r="Y138" i="16"/>
  <c r="X138" i="16"/>
  <c r="R138" i="16"/>
  <c r="R546" i="16" s="1"/>
  <c r="O138" i="16"/>
  <c r="AB137" i="16"/>
  <c r="AA137" i="16"/>
  <c r="Z137" i="16"/>
  <c r="Y137" i="16"/>
  <c r="X137" i="16"/>
  <c r="R137" i="16"/>
  <c r="O137" i="16"/>
  <c r="O536" i="16" s="1"/>
  <c r="AB136" i="16"/>
  <c r="AA136" i="16"/>
  <c r="Z136" i="16"/>
  <c r="Y136" i="16"/>
  <c r="X136" i="16"/>
  <c r="AC136" i="16" s="1"/>
  <c r="R136" i="16"/>
  <c r="R535" i="16" s="1"/>
  <c r="O136" i="16"/>
  <c r="O535" i="16" s="1"/>
  <c r="Q135" i="16"/>
  <c r="P135" i="16"/>
  <c r="N135" i="16"/>
  <c r="M135" i="16"/>
  <c r="L135" i="16"/>
  <c r="K135" i="16"/>
  <c r="J135" i="16"/>
  <c r="AB134" i="16"/>
  <c r="AA134" i="16"/>
  <c r="Z134" i="16"/>
  <c r="Y134" i="16"/>
  <c r="X134" i="16"/>
  <c r="S134" i="16"/>
  <c r="U134" i="16" s="1"/>
  <c r="V134" i="16" s="1"/>
  <c r="R134" i="16"/>
  <c r="AD134" i="16" s="1"/>
  <c r="AD133" i="16"/>
  <c r="AE133" i="16" s="1"/>
  <c r="R133" i="16"/>
  <c r="R132" i="16"/>
  <c r="R747" i="16" s="1"/>
  <c r="R131" i="16"/>
  <c r="T131" i="16" s="1"/>
  <c r="U131" i="16" s="1"/>
  <c r="AC130" i="16"/>
  <c r="AE130" i="16" s="1"/>
  <c r="R130" i="16"/>
  <c r="R568" i="16" s="1"/>
  <c r="O130" i="16"/>
  <c r="AD129" i="16"/>
  <c r="AB129" i="16"/>
  <c r="AA129" i="16"/>
  <c r="Z129" i="16"/>
  <c r="Y129" i="16"/>
  <c r="X129" i="16"/>
  <c r="O129" i="16"/>
  <c r="O128" i="16"/>
  <c r="O127" i="16"/>
  <c r="O743" i="16" s="1"/>
  <c r="AD126" i="16"/>
  <c r="AB126" i="16"/>
  <c r="AA126" i="16"/>
  <c r="Z126" i="16"/>
  <c r="Y126" i="16"/>
  <c r="X126" i="16"/>
  <c r="O126" i="16"/>
  <c r="O570" i="16" s="1"/>
  <c r="AB125" i="16"/>
  <c r="AA125" i="16"/>
  <c r="Z125" i="16"/>
  <c r="Y125" i="16"/>
  <c r="X125" i="16"/>
  <c r="R125" i="16"/>
  <c r="R569" i="16" s="1"/>
  <c r="O125" i="16"/>
  <c r="O569" i="16" s="1"/>
  <c r="AB124" i="16"/>
  <c r="AA124" i="16"/>
  <c r="Z124" i="16"/>
  <c r="Y124" i="16"/>
  <c r="X124" i="16"/>
  <c r="R124" i="16"/>
  <c r="R123" i="16"/>
  <c r="T123" i="16" s="1"/>
  <c r="U123" i="16" s="1"/>
  <c r="R122" i="16"/>
  <c r="T122" i="16" s="1"/>
  <c r="U122" i="16" s="1"/>
  <c r="V122" i="16" s="1"/>
  <c r="AB121" i="16"/>
  <c r="AA121" i="16"/>
  <c r="Z121" i="16"/>
  <c r="Y121" i="16"/>
  <c r="X121" i="16"/>
  <c r="S121" i="16"/>
  <c r="U121" i="16" s="1"/>
  <c r="R121" i="16"/>
  <c r="AD120" i="16"/>
  <c r="AB120" i="16"/>
  <c r="AA120" i="16"/>
  <c r="Z120" i="16"/>
  <c r="Y120" i="16"/>
  <c r="X120" i="16"/>
  <c r="O120" i="16"/>
  <c r="S120" i="16" s="1"/>
  <c r="U120" i="16" s="1"/>
  <c r="V120" i="16" s="1"/>
  <c r="O119" i="16"/>
  <c r="T119" i="16" s="1"/>
  <c r="U119" i="16" s="1"/>
  <c r="V119" i="16" s="1"/>
  <c r="O118" i="16"/>
  <c r="O737" i="16" s="1"/>
  <c r="S117" i="16"/>
  <c r="U117" i="16" s="1"/>
  <c r="V117" i="16" s="1"/>
  <c r="R117" i="16"/>
  <c r="AD117" i="16" s="1"/>
  <c r="AE117" i="16" s="1"/>
  <c r="R116" i="16"/>
  <c r="R731" i="16" s="1"/>
  <c r="R115" i="16"/>
  <c r="R736" i="16" s="1"/>
  <c r="AB114" i="16"/>
  <c r="AA114" i="16"/>
  <c r="Z114" i="16"/>
  <c r="Y114" i="16"/>
  <c r="X114" i="16"/>
  <c r="R114" i="16"/>
  <c r="R562" i="16" s="1"/>
  <c r="AD113" i="16"/>
  <c r="AB113" i="16"/>
  <c r="AA113" i="16"/>
  <c r="Z113" i="16"/>
  <c r="Y113" i="16"/>
  <c r="X113" i="16"/>
  <c r="S113" i="16"/>
  <c r="U113" i="16" s="1"/>
  <c r="V113" i="16" s="1"/>
  <c r="O113" i="16"/>
  <c r="O112" i="16"/>
  <c r="T112" i="16" s="1"/>
  <c r="U112" i="16" s="1"/>
  <c r="V112" i="16" s="1"/>
  <c r="O111" i="16"/>
  <c r="O732" i="16" s="1"/>
  <c r="AB110" i="16"/>
  <c r="AA110" i="16"/>
  <c r="Z110" i="16"/>
  <c r="Y110" i="16"/>
  <c r="X110" i="16"/>
  <c r="R110" i="16"/>
  <c r="S110" i="16" s="1"/>
  <c r="T109" i="16"/>
  <c r="U109" i="16" s="1"/>
  <c r="R109" i="16"/>
  <c r="R108" i="16"/>
  <c r="R730" i="16" s="1"/>
  <c r="R107" i="16"/>
  <c r="T107" i="16" s="1"/>
  <c r="U107" i="16" s="1"/>
  <c r="AD106" i="16"/>
  <c r="AB106" i="16"/>
  <c r="AA106" i="16"/>
  <c r="Z106" i="16"/>
  <c r="Y106" i="16"/>
  <c r="X106" i="16"/>
  <c r="O106" i="16"/>
  <c r="O559" i="16" s="1"/>
  <c r="Q105" i="16"/>
  <c r="P105" i="16"/>
  <c r="N105" i="16"/>
  <c r="M105" i="16"/>
  <c r="L105" i="16"/>
  <c r="K105" i="16"/>
  <c r="J105" i="16"/>
  <c r="AB104" i="16"/>
  <c r="AA104" i="16"/>
  <c r="Z104" i="16"/>
  <c r="Y104" i="16"/>
  <c r="X104" i="16"/>
  <c r="R104" i="16"/>
  <c r="AD104" i="16" s="1"/>
  <c r="O104" i="16"/>
  <c r="AD103" i="16"/>
  <c r="AB103" i="16"/>
  <c r="AA103" i="16"/>
  <c r="Z103" i="16"/>
  <c r="Y103" i="16"/>
  <c r="X103" i="16"/>
  <c r="R103" i="16"/>
  <c r="O103" i="16"/>
  <c r="S103" i="16" s="1"/>
  <c r="U103" i="16" s="1"/>
  <c r="AB102" i="16"/>
  <c r="AA102" i="16"/>
  <c r="Z102" i="16"/>
  <c r="Y102" i="16"/>
  <c r="X102" i="16"/>
  <c r="R102" i="16"/>
  <c r="AD102" i="16" s="1"/>
  <c r="O102" i="16"/>
  <c r="AB101" i="16"/>
  <c r="AA101" i="16"/>
  <c r="Z101" i="16"/>
  <c r="Y101" i="16"/>
  <c r="X101" i="16"/>
  <c r="AC101" i="16" s="1"/>
  <c r="S101" i="16"/>
  <c r="U101" i="16" s="1"/>
  <c r="R101" i="16"/>
  <c r="AD101" i="16" s="1"/>
  <c r="O101" i="16"/>
  <c r="AD100" i="16"/>
  <c r="AB100" i="16"/>
  <c r="AA100" i="16"/>
  <c r="Z100" i="16"/>
  <c r="Y100" i="16"/>
  <c r="X100" i="16"/>
  <c r="R100" i="16"/>
  <c r="O100" i="16"/>
  <c r="AB99" i="16"/>
  <c r="AA99" i="16"/>
  <c r="Z99" i="16"/>
  <c r="Y99" i="16"/>
  <c r="X99" i="16"/>
  <c r="R99" i="16"/>
  <c r="AD99" i="16" s="1"/>
  <c r="O99" i="16"/>
  <c r="S99" i="16" s="1"/>
  <c r="U99" i="16" s="1"/>
  <c r="V99" i="16" s="1"/>
  <c r="AB98" i="16"/>
  <c r="AA98" i="16"/>
  <c r="Z98" i="16"/>
  <c r="Y98" i="16"/>
  <c r="X98" i="16"/>
  <c r="R98" i="16"/>
  <c r="O98" i="16"/>
  <c r="O502" i="16" s="1"/>
  <c r="AB97" i="16"/>
  <c r="AA97" i="16"/>
  <c r="Z97" i="16"/>
  <c r="Y97" i="16"/>
  <c r="X97" i="16"/>
  <c r="R97" i="16"/>
  <c r="AD97" i="16" s="1"/>
  <c r="O97" i="16"/>
  <c r="S97" i="16" s="1"/>
  <c r="U97" i="16" s="1"/>
  <c r="V97" i="16" s="1"/>
  <c r="AB96" i="16"/>
  <c r="AA96" i="16"/>
  <c r="Z96" i="16"/>
  <c r="Y96" i="16"/>
  <c r="X96" i="16"/>
  <c r="R96" i="16"/>
  <c r="AD96" i="16" s="1"/>
  <c r="O96" i="16"/>
  <c r="S96" i="16" s="1"/>
  <c r="U96" i="16" s="1"/>
  <c r="V96" i="16" s="1"/>
  <c r="AB95" i="16"/>
  <c r="AA95" i="16"/>
  <c r="Z95" i="16"/>
  <c r="Y95" i="16"/>
  <c r="X95" i="16"/>
  <c r="R95" i="16"/>
  <c r="AD95" i="16" s="1"/>
  <c r="O95" i="16"/>
  <c r="AB94" i="16"/>
  <c r="AA94" i="16"/>
  <c r="Z94" i="16"/>
  <c r="Y94" i="16"/>
  <c r="X94" i="16"/>
  <c r="R94" i="16"/>
  <c r="AD94" i="16" s="1"/>
  <c r="O94" i="16"/>
  <c r="AB93" i="16"/>
  <c r="AA93" i="16"/>
  <c r="Z93" i="16"/>
  <c r="Y93" i="16"/>
  <c r="X93" i="16"/>
  <c r="AC93" i="16" s="1"/>
  <c r="R93" i="16"/>
  <c r="AD93" i="16" s="1"/>
  <c r="O93" i="16"/>
  <c r="AB92" i="16"/>
  <c r="AA92" i="16"/>
  <c r="Z92" i="16"/>
  <c r="Y92" i="16"/>
  <c r="X92" i="16"/>
  <c r="R92" i="16"/>
  <c r="O92" i="16"/>
  <c r="AB91" i="16"/>
  <c r="AA91" i="16"/>
  <c r="Z91" i="16"/>
  <c r="Y91" i="16"/>
  <c r="X91" i="16"/>
  <c r="R91" i="16"/>
  <c r="AD91" i="16" s="1"/>
  <c r="O91" i="16"/>
  <c r="AB90" i="16"/>
  <c r="AA90" i="16"/>
  <c r="Z90" i="16"/>
  <c r="Y90" i="16"/>
  <c r="AC90" i="16" s="1"/>
  <c r="X90" i="16"/>
  <c r="R90" i="16"/>
  <c r="O90" i="16"/>
  <c r="AC89" i="16"/>
  <c r="AB89" i="16"/>
  <c r="AA89" i="16"/>
  <c r="Z89" i="16"/>
  <c r="Y89" i="16"/>
  <c r="X89" i="16"/>
  <c r="R89" i="16"/>
  <c r="AD89" i="16" s="1"/>
  <c r="O89" i="16"/>
  <c r="AB88" i="16"/>
  <c r="AA88" i="16"/>
  <c r="Z88" i="16"/>
  <c r="Y88" i="16"/>
  <c r="X88" i="16"/>
  <c r="R88" i="16"/>
  <c r="R499" i="16" s="1"/>
  <c r="O88" i="16"/>
  <c r="AB87" i="16"/>
  <c r="AA87" i="16"/>
  <c r="Z87" i="16"/>
  <c r="Y87" i="16"/>
  <c r="X87" i="16"/>
  <c r="R87" i="16"/>
  <c r="AD87" i="16" s="1"/>
  <c r="O87" i="16"/>
  <c r="AB86" i="16"/>
  <c r="AA86" i="16"/>
  <c r="Z86" i="16"/>
  <c r="Y86" i="16"/>
  <c r="X86" i="16"/>
  <c r="R86" i="16"/>
  <c r="O86" i="16"/>
  <c r="AD85" i="16"/>
  <c r="AB85" i="16"/>
  <c r="AA85" i="16"/>
  <c r="Z85" i="16"/>
  <c r="Y85" i="16"/>
  <c r="X85" i="16"/>
  <c r="S85" i="16"/>
  <c r="U85" i="16" s="1"/>
  <c r="O85" i="16"/>
  <c r="AB84" i="16"/>
  <c r="X84" i="16"/>
  <c r="O84" i="16"/>
  <c r="O537" i="16" s="1"/>
  <c r="AB83" i="16"/>
  <c r="AA83" i="16"/>
  <c r="Z83" i="16"/>
  <c r="Y83" i="16"/>
  <c r="X83" i="16"/>
  <c r="AC83" i="16" s="1"/>
  <c r="R83" i="16"/>
  <c r="R545" i="16" s="1"/>
  <c r="O83" i="16"/>
  <c r="AD82" i="16"/>
  <c r="AB82" i="16"/>
  <c r="AA82" i="16"/>
  <c r="Z82" i="16"/>
  <c r="Y82" i="16"/>
  <c r="X82" i="16"/>
  <c r="O82" i="16"/>
  <c r="O81" i="16"/>
  <c r="T81" i="16" s="1"/>
  <c r="U81" i="16" s="1"/>
  <c r="X80" i="16"/>
  <c r="AC80" i="16" s="1"/>
  <c r="AE80" i="16" s="1"/>
  <c r="S80" i="16"/>
  <c r="U80" i="16" s="1"/>
  <c r="U542" i="16" s="1"/>
  <c r="O80" i="16"/>
  <c r="O542" i="16" s="1"/>
  <c r="T79" i="16"/>
  <c r="U79" i="16" s="1"/>
  <c r="O79" i="16"/>
  <c r="AB78" i="16"/>
  <c r="AA78" i="16"/>
  <c r="Z78" i="16"/>
  <c r="Y78" i="16"/>
  <c r="X78" i="16"/>
  <c r="R78" i="16"/>
  <c r="AD78" i="16" s="1"/>
  <c r="O78" i="16"/>
  <c r="O543" i="16" s="1"/>
  <c r="R77" i="16"/>
  <c r="AD76" i="16"/>
  <c r="AB76" i="16"/>
  <c r="AA76" i="16"/>
  <c r="Z76" i="16"/>
  <c r="Y76" i="16"/>
  <c r="X76" i="16"/>
  <c r="O76" i="16"/>
  <c r="T75" i="16"/>
  <c r="U75" i="16" s="1"/>
  <c r="O75" i="16"/>
  <c r="AD74" i="16"/>
  <c r="AB74" i="16"/>
  <c r="AA74" i="16"/>
  <c r="Z74" i="16"/>
  <c r="Y74" i="16"/>
  <c r="X74" i="16"/>
  <c r="O74" i="16"/>
  <c r="AD72" i="16"/>
  <c r="AB72" i="16"/>
  <c r="AA72" i="16"/>
  <c r="Z72" i="16"/>
  <c r="Y72" i="16"/>
  <c r="X72" i="16"/>
  <c r="O72" i="16"/>
  <c r="S72" i="16" s="1"/>
  <c r="U72" i="16" s="1"/>
  <c r="U532" i="16" s="1"/>
  <c r="AB71" i="16"/>
  <c r="AA71" i="16"/>
  <c r="Z71" i="16"/>
  <c r="Y71" i="16"/>
  <c r="X71" i="16"/>
  <c r="R71" i="16"/>
  <c r="AD71" i="16" s="1"/>
  <c r="R70" i="16"/>
  <c r="T70" i="16" s="1"/>
  <c r="U70" i="16" s="1"/>
  <c r="V70" i="16" s="1"/>
  <c r="R69" i="16"/>
  <c r="X68" i="16"/>
  <c r="R68" i="16"/>
  <c r="S68" i="16" s="1"/>
  <c r="U68" i="16" s="1"/>
  <c r="AB67" i="16"/>
  <c r="AA67" i="16"/>
  <c r="Z67" i="16"/>
  <c r="Y67" i="16"/>
  <c r="X67" i="16"/>
  <c r="R67" i="16"/>
  <c r="R721" i="16" s="1"/>
  <c r="AB66" i="16"/>
  <c r="AA66" i="16"/>
  <c r="Z66" i="16"/>
  <c r="Y66" i="16"/>
  <c r="X66" i="16"/>
  <c r="R66" i="16"/>
  <c r="R531" i="16" s="1"/>
  <c r="O66" i="16"/>
  <c r="AD65" i="16"/>
  <c r="AB65" i="16"/>
  <c r="AA65" i="16"/>
  <c r="Z65" i="16"/>
  <c r="Y65" i="16"/>
  <c r="X65" i="16"/>
  <c r="O65" i="16"/>
  <c r="S65" i="16" s="1"/>
  <c r="U65" i="16" s="1"/>
  <c r="V65" i="16" s="1"/>
  <c r="O64" i="16"/>
  <c r="X63" i="16"/>
  <c r="AC63" i="16" s="1"/>
  <c r="AE63" i="16" s="1"/>
  <c r="O63" i="16"/>
  <c r="O534" i="16" s="1"/>
  <c r="AD62" i="16"/>
  <c r="AB62" i="16"/>
  <c r="AA62" i="16"/>
  <c r="Z62" i="16"/>
  <c r="Y62" i="16"/>
  <c r="X62" i="16"/>
  <c r="O62" i="16"/>
  <c r="O530" i="16" s="1"/>
  <c r="X61" i="16"/>
  <c r="AC61" i="16" s="1"/>
  <c r="AE61" i="16" s="1"/>
  <c r="O61" i="16"/>
  <c r="O538" i="16" s="1"/>
  <c r="AB60" i="16"/>
  <c r="AA60" i="16"/>
  <c r="Z60" i="16"/>
  <c r="Y60" i="16"/>
  <c r="X60" i="16"/>
  <c r="O60" i="16"/>
  <c r="O527" i="16" s="1"/>
  <c r="R59" i="16"/>
  <c r="AD59" i="16" s="1"/>
  <c r="AE59" i="16" s="1"/>
  <c r="R58" i="16"/>
  <c r="R714" i="16" s="1"/>
  <c r="AC57" i="16"/>
  <c r="AE57" i="16" s="1"/>
  <c r="R57" i="16"/>
  <c r="AE56" i="16"/>
  <c r="AC56" i="16"/>
  <c r="R56" i="16"/>
  <c r="R524" i="16" s="1"/>
  <c r="O56" i="16"/>
  <c r="AD55" i="16"/>
  <c r="AB55" i="16"/>
  <c r="AA55" i="16"/>
  <c r="Z55" i="16"/>
  <c r="Y55" i="16"/>
  <c r="X55" i="16"/>
  <c r="O55" i="16"/>
  <c r="O54" i="16"/>
  <c r="T54" i="16" s="1"/>
  <c r="U54" i="16" s="1"/>
  <c r="T53" i="16"/>
  <c r="U53" i="16" s="1"/>
  <c r="V53" i="16" s="1"/>
  <c r="O53" i="16"/>
  <c r="X52" i="16"/>
  <c r="AC52" i="16" s="1"/>
  <c r="AE52" i="16" s="1"/>
  <c r="S52" i="16"/>
  <c r="U52" i="16" s="1"/>
  <c r="V52" i="16" s="1"/>
  <c r="O52" i="16"/>
  <c r="O51" i="16"/>
  <c r="O50" i="16"/>
  <c r="O709" i="16" s="1"/>
  <c r="Y49" i="16"/>
  <c r="X49" i="16"/>
  <c r="O49" i="16"/>
  <c r="O525" i="16" s="1"/>
  <c r="X48" i="16"/>
  <c r="AC48" i="16" s="1"/>
  <c r="AE48" i="16" s="1"/>
  <c r="O48" i="16"/>
  <c r="AB47" i="16"/>
  <c r="AA47" i="16"/>
  <c r="Z47" i="16"/>
  <c r="Y47" i="16"/>
  <c r="X47" i="16"/>
  <c r="R47" i="16"/>
  <c r="R523" i="16" s="1"/>
  <c r="O47" i="16"/>
  <c r="Q46" i="16"/>
  <c r="P46" i="16"/>
  <c r="N46" i="16"/>
  <c r="M46" i="16"/>
  <c r="L46" i="16"/>
  <c r="K46" i="16"/>
  <c r="J46" i="16"/>
  <c r="R45" i="16"/>
  <c r="AD45" i="16" s="1"/>
  <c r="AE45" i="16" s="1"/>
  <c r="R44" i="16"/>
  <c r="R43" i="16"/>
  <c r="T43" i="16" s="1"/>
  <c r="U43" i="16" s="1"/>
  <c r="AD42" i="16"/>
  <c r="AE42" i="16" s="1"/>
  <c r="R42" i="16"/>
  <c r="R706" i="16" s="1"/>
  <c r="S41" i="16"/>
  <c r="U41" i="16" s="1"/>
  <c r="U705" i="16" s="1"/>
  <c r="R41" i="16"/>
  <c r="R40" i="16"/>
  <c r="T40" i="16" s="1"/>
  <c r="U40" i="16" s="1"/>
  <c r="V40" i="16" s="1"/>
  <c r="R39" i="16"/>
  <c r="AD38" i="16"/>
  <c r="X38" i="16"/>
  <c r="AC38" i="16" s="1"/>
  <c r="AE38" i="16" s="1"/>
  <c r="O38" i="16"/>
  <c r="O516" i="16" s="1"/>
  <c r="AD37" i="16"/>
  <c r="AB37" i="16"/>
  <c r="AA37" i="16"/>
  <c r="Z37" i="16"/>
  <c r="Y37" i="16"/>
  <c r="X37" i="16"/>
  <c r="O37" i="16"/>
  <c r="S37" i="16" s="1"/>
  <c r="U37" i="16" s="1"/>
  <c r="O36" i="16"/>
  <c r="AB35" i="16"/>
  <c r="AA35" i="16"/>
  <c r="Z35" i="16"/>
  <c r="Y35" i="16"/>
  <c r="X35" i="16"/>
  <c r="R35" i="16"/>
  <c r="R700" i="16" s="1"/>
  <c r="O35" i="16"/>
  <c r="O700" i="16" s="1"/>
  <c r="AD34" i="16"/>
  <c r="AE34" i="16" s="1"/>
  <c r="R34" i="16"/>
  <c r="S34" i="16" s="1"/>
  <c r="U34" i="16" s="1"/>
  <c r="V34" i="16" s="1"/>
  <c r="R33" i="16"/>
  <c r="S33" i="16" s="1"/>
  <c r="U33" i="16" s="1"/>
  <c r="R32" i="16"/>
  <c r="T32" i="16" s="1"/>
  <c r="U32" i="16" s="1"/>
  <c r="AE31" i="16"/>
  <c r="R31" i="16"/>
  <c r="O31" i="16"/>
  <c r="O704" i="16" s="1"/>
  <c r="R30" i="16"/>
  <c r="R702" i="16" s="1"/>
  <c r="O29" i="16"/>
  <c r="O701" i="16" s="1"/>
  <c r="X28" i="16"/>
  <c r="AC28" i="16" s="1"/>
  <c r="AE28" i="16" s="1"/>
  <c r="O28" i="16"/>
  <c r="O514" i="16" s="1"/>
  <c r="AD27" i="16"/>
  <c r="AB27" i="16"/>
  <c r="AA27" i="16"/>
  <c r="Z27" i="16"/>
  <c r="Y27" i="16"/>
  <c r="X27" i="16"/>
  <c r="O27" i="16"/>
  <c r="S27" i="16" s="1"/>
  <c r="U27" i="16" s="1"/>
  <c r="V27" i="16" s="1"/>
  <c r="O26" i="16"/>
  <c r="T26" i="16" s="1"/>
  <c r="U26" i="16" s="1"/>
  <c r="AB25" i="16"/>
  <c r="AC25" i="16" s="1"/>
  <c r="O25" i="16"/>
  <c r="S25" i="16" s="1"/>
  <c r="U25" i="16" s="1"/>
  <c r="U519" i="16" s="1"/>
  <c r="AB24" i="16"/>
  <c r="AA24" i="16"/>
  <c r="Z24" i="16"/>
  <c r="Y24" i="16"/>
  <c r="X24" i="16"/>
  <c r="O24" i="16"/>
  <c r="O23" i="16"/>
  <c r="O518" i="16" s="1"/>
  <c r="AB22" i="16"/>
  <c r="AA22" i="16"/>
  <c r="Z22" i="16"/>
  <c r="Y22" i="16"/>
  <c r="X22" i="16"/>
  <c r="R22" i="16"/>
  <c r="R697" i="16" s="1"/>
  <c r="O22" i="16"/>
  <c r="O697" i="16" s="1"/>
  <c r="R21" i="16"/>
  <c r="R696" i="16" s="1"/>
  <c r="AB20" i="16"/>
  <c r="AA20" i="16"/>
  <c r="Z20" i="16"/>
  <c r="Y20" i="16"/>
  <c r="R20" i="16"/>
  <c r="AD20" i="16" s="1"/>
  <c r="O20" i="16"/>
  <c r="O511" i="16" s="1"/>
  <c r="R19" i="16"/>
  <c r="AD18" i="16"/>
  <c r="AB18" i="16"/>
  <c r="AA18" i="16"/>
  <c r="Z18" i="16"/>
  <c r="Y18" i="16"/>
  <c r="X18" i="16"/>
  <c r="O18" i="16"/>
  <c r="O17" i="16"/>
  <c r="X16" i="16"/>
  <c r="AC16" i="16" s="1"/>
  <c r="AE16" i="16" s="1"/>
  <c r="O16" i="16"/>
  <c r="S16" i="16" s="1"/>
  <c r="U16" i="16" s="1"/>
  <c r="O15" i="16"/>
  <c r="O509" i="16" s="1"/>
  <c r="AB14" i="16"/>
  <c r="AA14" i="16"/>
  <c r="Z14" i="16"/>
  <c r="Y14" i="16"/>
  <c r="X14" i="16"/>
  <c r="O14" i="16"/>
  <c r="O510" i="16" s="1"/>
  <c r="AB13" i="16"/>
  <c r="AA13" i="16"/>
  <c r="Z13" i="16"/>
  <c r="Y13" i="16"/>
  <c r="X13" i="16"/>
  <c r="R13" i="16"/>
  <c r="AD13" i="16" s="1"/>
  <c r="O13" i="16"/>
  <c r="AB12" i="16"/>
  <c r="AA12" i="16"/>
  <c r="Z12" i="16"/>
  <c r="Y12" i="16"/>
  <c r="X12" i="16"/>
  <c r="R12" i="16"/>
  <c r="R508" i="16" s="1"/>
  <c r="O12" i="16"/>
  <c r="AB11" i="16"/>
  <c r="AA11" i="16"/>
  <c r="Z11" i="16"/>
  <c r="Y11" i="16"/>
  <c r="X11" i="16"/>
  <c r="R11" i="16"/>
  <c r="AD11" i="16" s="1"/>
  <c r="O11" i="16"/>
  <c r="AB10" i="16"/>
  <c r="AA10" i="16"/>
  <c r="Z10" i="16"/>
  <c r="Y10" i="16"/>
  <c r="X10" i="16"/>
  <c r="R10" i="16"/>
  <c r="O10" i="16"/>
  <c r="J486" i="15"/>
  <c r="K486" i="15"/>
  <c r="L486" i="15"/>
  <c r="M486" i="15"/>
  <c r="N486" i="15"/>
  <c r="O486" i="15"/>
  <c r="P486" i="15"/>
  <c r="Q486" i="15"/>
  <c r="R486" i="15"/>
  <c r="U486" i="15"/>
  <c r="T342" i="16" l="1"/>
  <c r="U342" i="16" s="1"/>
  <c r="S340" i="16"/>
  <c r="U340" i="16" s="1"/>
  <c r="U603" i="16" s="1"/>
  <c r="V603" i="16" s="1"/>
  <c r="AC202" i="16"/>
  <c r="S11" i="16"/>
  <c r="U11" i="16" s="1"/>
  <c r="R501" i="16"/>
  <c r="S116" i="16"/>
  <c r="U116" i="16" s="1"/>
  <c r="AC134" i="16"/>
  <c r="AC144" i="16"/>
  <c r="S150" i="16"/>
  <c r="U150" i="16" s="1"/>
  <c r="S167" i="16"/>
  <c r="U167" i="16" s="1"/>
  <c r="Y207" i="16"/>
  <c r="S198" i="16"/>
  <c r="U198" i="16" s="1"/>
  <c r="V198" i="16" s="1"/>
  <c r="S209" i="16"/>
  <c r="U209" i="16" s="1"/>
  <c r="U655" i="16" s="1"/>
  <c r="V655" i="16" s="1"/>
  <c r="S217" i="16"/>
  <c r="U217" i="16" s="1"/>
  <c r="V217" i="16" s="1"/>
  <c r="O683" i="16"/>
  <c r="AC286" i="16"/>
  <c r="S328" i="16"/>
  <c r="U328" i="16" s="1"/>
  <c r="U498" i="16" s="1"/>
  <c r="X336" i="16"/>
  <c r="T375" i="16"/>
  <c r="U375" i="16" s="1"/>
  <c r="U595" i="16" s="1"/>
  <c r="AC379" i="16"/>
  <c r="Y388" i="16"/>
  <c r="AE101" i="16"/>
  <c r="AC373" i="16"/>
  <c r="S378" i="16"/>
  <c r="U378" i="16" s="1"/>
  <c r="U597" i="16" s="1"/>
  <c r="V597" i="16" s="1"/>
  <c r="AC246" i="16"/>
  <c r="AC282" i="16"/>
  <c r="AE282" i="16" s="1"/>
  <c r="AD335" i="16"/>
  <c r="AC337" i="16"/>
  <c r="AE337" i="16" s="1"/>
  <c r="S369" i="16"/>
  <c r="U369" i="16" s="1"/>
  <c r="V369" i="16" s="1"/>
  <c r="AD210" i="16"/>
  <c r="T29" i="16"/>
  <c r="U29" i="16" s="1"/>
  <c r="U701" i="16" s="1"/>
  <c r="AC35" i="16"/>
  <c r="AC103" i="16"/>
  <c r="AE103" i="16" s="1"/>
  <c r="S189" i="16"/>
  <c r="U189" i="16" s="1"/>
  <c r="U419" i="16" s="1"/>
  <c r="AC256" i="16"/>
  <c r="AE306" i="16"/>
  <c r="T118" i="16"/>
  <c r="U118" i="16" s="1"/>
  <c r="U737" i="16" s="1"/>
  <c r="V737" i="16" s="1"/>
  <c r="AC225" i="16"/>
  <c r="AE225" i="16" s="1"/>
  <c r="AC232" i="16"/>
  <c r="AE232" i="16" s="1"/>
  <c r="AC291" i="16"/>
  <c r="AC364" i="16"/>
  <c r="R507" i="16"/>
  <c r="AC214" i="16"/>
  <c r="V250" i="16"/>
  <c r="S351" i="16"/>
  <c r="U351" i="16" s="1"/>
  <c r="U610" i="16" s="1"/>
  <c r="S62" i="16"/>
  <c r="U62" i="16" s="1"/>
  <c r="AC138" i="16"/>
  <c r="S290" i="16"/>
  <c r="U290" i="16" s="1"/>
  <c r="AC298" i="16"/>
  <c r="S78" i="16"/>
  <c r="U78" i="16" s="1"/>
  <c r="V78" i="16" s="1"/>
  <c r="V81" i="16"/>
  <c r="T223" i="16"/>
  <c r="U223" i="16" s="1"/>
  <c r="U665" i="16" s="1"/>
  <c r="V665" i="16" s="1"/>
  <c r="V189" i="16"/>
  <c r="AD144" i="16"/>
  <c r="S347" i="16"/>
  <c r="U347" i="16" s="1"/>
  <c r="U599" i="16" s="1"/>
  <c r="O577" i="16"/>
  <c r="S359" i="16"/>
  <c r="U359" i="16" s="1"/>
  <c r="S384" i="16"/>
  <c r="U384" i="16" s="1"/>
  <c r="AD58" i="16"/>
  <c r="AE58" i="16" s="1"/>
  <c r="AC82" i="16"/>
  <c r="AE82" i="16" s="1"/>
  <c r="S91" i="16"/>
  <c r="U91" i="16" s="1"/>
  <c r="T111" i="16"/>
  <c r="U111" i="16" s="1"/>
  <c r="U732" i="16" s="1"/>
  <c r="V732" i="16" s="1"/>
  <c r="S140" i="16"/>
  <c r="U140" i="16" s="1"/>
  <c r="U555" i="16" s="1"/>
  <c r="Z147" i="16"/>
  <c r="S145" i="16"/>
  <c r="U145" i="16" s="1"/>
  <c r="V145" i="16" s="1"/>
  <c r="R466" i="16"/>
  <c r="AC208" i="16"/>
  <c r="AD212" i="16"/>
  <c r="AD225" i="16"/>
  <c r="S231" i="16"/>
  <c r="T251" i="16"/>
  <c r="U251" i="16" s="1"/>
  <c r="S356" i="16"/>
  <c r="U356" i="16" s="1"/>
  <c r="AC359" i="16"/>
  <c r="AE359" i="16" s="1"/>
  <c r="S371" i="16"/>
  <c r="U371" i="16" s="1"/>
  <c r="U572" i="16" s="1"/>
  <c r="V572" i="16" s="1"/>
  <c r="AC120" i="16"/>
  <c r="AE120" i="16" s="1"/>
  <c r="AC356" i="16"/>
  <c r="AE356" i="16" s="1"/>
  <c r="AD378" i="16"/>
  <c r="AC74" i="16"/>
  <c r="AE74" i="16" s="1"/>
  <c r="AC12" i="16"/>
  <c r="AC91" i="16"/>
  <c r="AE91" i="16" s="1"/>
  <c r="S108" i="16"/>
  <c r="U108" i="16" s="1"/>
  <c r="U730" i="16" s="1"/>
  <c r="AC140" i="16"/>
  <c r="AC353" i="16"/>
  <c r="AE353" i="16" s="1"/>
  <c r="O526" i="16"/>
  <c r="AC188" i="16"/>
  <c r="AE188" i="16" s="1"/>
  <c r="Q259" i="16"/>
  <c r="AC220" i="16"/>
  <c r="U436" i="16"/>
  <c r="AC295" i="16"/>
  <c r="S187" i="16"/>
  <c r="U187" i="16" s="1"/>
  <c r="S294" i="16"/>
  <c r="U294" i="16" s="1"/>
  <c r="V294" i="16" s="1"/>
  <c r="AC348" i="16"/>
  <c r="AE348" i="16" s="1"/>
  <c r="AC365" i="16"/>
  <c r="AE365" i="16" s="1"/>
  <c r="U613" i="16"/>
  <c r="V613" i="16" s="1"/>
  <c r="V384" i="16"/>
  <c r="AE384" i="16"/>
  <c r="S169" i="16"/>
  <c r="U169" i="16" s="1"/>
  <c r="V169" i="16" s="1"/>
  <c r="S182" i="16"/>
  <c r="U182" i="16" s="1"/>
  <c r="V182" i="16" s="1"/>
  <c r="AC14" i="16"/>
  <c r="S84" i="16"/>
  <c r="U84" i="16" s="1"/>
  <c r="U537" i="16" s="1"/>
  <c r="V537" i="16" s="1"/>
  <c r="AC100" i="16"/>
  <c r="AC102" i="16"/>
  <c r="Y147" i="16"/>
  <c r="AC142" i="16"/>
  <c r="S163" i="16"/>
  <c r="U163" i="16" s="1"/>
  <c r="U414" i="16" s="1"/>
  <c r="V414" i="16" s="1"/>
  <c r="O469" i="16"/>
  <c r="AC201" i="16"/>
  <c r="AE201" i="16" s="1"/>
  <c r="S225" i="16"/>
  <c r="AC231" i="16"/>
  <c r="AE231" i="16" s="1"/>
  <c r="AC236" i="16"/>
  <c r="AD257" i="16"/>
  <c r="AA299" i="16"/>
  <c r="V285" i="16"/>
  <c r="AC289" i="16"/>
  <c r="AE289" i="16" s="1"/>
  <c r="S291" i="16"/>
  <c r="U291" i="16" s="1"/>
  <c r="S321" i="16"/>
  <c r="U321" i="16" s="1"/>
  <c r="V321" i="16" s="1"/>
  <c r="S326" i="16"/>
  <c r="U326" i="16" s="1"/>
  <c r="U495" i="16" s="1"/>
  <c r="V495" i="16" s="1"/>
  <c r="S355" i="16"/>
  <c r="U355" i="16" s="1"/>
  <c r="V355" i="16" s="1"/>
  <c r="S358" i="16"/>
  <c r="U358" i="16" s="1"/>
  <c r="S361" i="16"/>
  <c r="U361" i="16" s="1"/>
  <c r="U580" i="16" s="1"/>
  <c r="V580" i="16" s="1"/>
  <c r="S366" i="16"/>
  <c r="U366" i="16" s="1"/>
  <c r="V366" i="16" s="1"/>
  <c r="S373" i="16"/>
  <c r="U373" i="16" s="1"/>
  <c r="U574" i="16" s="1"/>
  <c r="AC380" i="16"/>
  <c r="AC387" i="16"/>
  <c r="AE387" i="16" s="1"/>
  <c r="S204" i="16"/>
  <c r="U204" i="16" s="1"/>
  <c r="U475" i="16" s="1"/>
  <c r="AC110" i="16"/>
  <c r="S192" i="16"/>
  <c r="U192" i="16" s="1"/>
  <c r="U638" i="16" s="1"/>
  <c r="V638" i="16" s="1"/>
  <c r="S295" i="16"/>
  <c r="U295" i="16" s="1"/>
  <c r="V295" i="16" s="1"/>
  <c r="AC317" i="16"/>
  <c r="AC328" i="16"/>
  <c r="S61" i="16"/>
  <c r="U61" i="16" s="1"/>
  <c r="U538" i="16" s="1"/>
  <c r="V538" i="16" s="1"/>
  <c r="AC66" i="16"/>
  <c r="AC72" i="16"/>
  <c r="AE72" i="16" s="1"/>
  <c r="AD110" i="16"/>
  <c r="S184" i="16"/>
  <c r="U184" i="16" s="1"/>
  <c r="U407" i="16" s="1"/>
  <c r="S206" i="16"/>
  <c r="U206" i="16" s="1"/>
  <c r="V206" i="16" s="1"/>
  <c r="O590" i="16"/>
  <c r="R585" i="16"/>
  <c r="AC366" i="16"/>
  <c r="AC374" i="16"/>
  <c r="S87" i="16"/>
  <c r="U87" i="16" s="1"/>
  <c r="T115" i="16"/>
  <c r="U115" i="16" s="1"/>
  <c r="S146" i="16"/>
  <c r="U146" i="16" s="1"/>
  <c r="V146" i="16" s="1"/>
  <c r="V107" i="16"/>
  <c r="AB207" i="16"/>
  <c r="T239" i="16"/>
  <c r="AC243" i="16"/>
  <c r="S66" i="16"/>
  <c r="U66" i="16" s="1"/>
  <c r="V66" i="16" s="1"/>
  <c r="AC11" i="16"/>
  <c r="AE11" i="16" s="1"/>
  <c r="V84" i="16"/>
  <c r="AC124" i="16"/>
  <c r="AD140" i="16"/>
  <c r="AE140" i="16" s="1"/>
  <c r="X195" i="16"/>
  <c r="S210" i="16"/>
  <c r="U210" i="16" s="1"/>
  <c r="U455" i="16" s="1"/>
  <c r="V455" i="16" s="1"/>
  <c r="S221" i="16"/>
  <c r="T225" i="16"/>
  <c r="T246" i="16"/>
  <c r="AD12" i="16"/>
  <c r="AB46" i="16"/>
  <c r="AC22" i="16"/>
  <c r="S49" i="16"/>
  <c r="U49" i="16" s="1"/>
  <c r="AC84" i="16"/>
  <c r="AE84" i="16" s="1"/>
  <c r="O506" i="16"/>
  <c r="AD108" i="16"/>
  <c r="AE108" i="16" s="1"/>
  <c r="S114" i="16"/>
  <c r="U114" i="16" s="1"/>
  <c r="R742" i="16"/>
  <c r="T132" i="16"/>
  <c r="U132" i="16" s="1"/>
  <c r="O556" i="16"/>
  <c r="AC169" i="16"/>
  <c r="AC178" i="16"/>
  <c r="AC184" i="16"/>
  <c r="AC200" i="16"/>
  <c r="AE200" i="16" s="1"/>
  <c r="S230" i="16"/>
  <c r="S235" i="16"/>
  <c r="U235" i="16" s="1"/>
  <c r="V235" i="16" s="1"/>
  <c r="AC239" i="16"/>
  <c r="AE239" i="16" s="1"/>
  <c r="T253" i="16"/>
  <c r="U253" i="16" s="1"/>
  <c r="U463" i="16" s="1"/>
  <c r="AC267" i="16"/>
  <c r="AE267" i="16" s="1"/>
  <c r="S272" i="16"/>
  <c r="U272" i="16" s="1"/>
  <c r="U449" i="16" s="1"/>
  <c r="V449" i="16" s="1"/>
  <c r="S277" i="16"/>
  <c r="U277" i="16" s="1"/>
  <c r="U440" i="16" s="1"/>
  <c r="V440" i="16" s="1"/>
  <c r="S283" i="16"/>
  <c r="U283" i="16" s="1"/>
  <c r="V283" i="16" s="1"/>
  <c r="AD286" i="16"/>
  <c r="T303" i="16"/>
  <c r="U303" i="16" s="1"/>
  <c r="U693" i="16" s="1"/>
  <c r="V693" i="16" s="1"/>
  <c r="AC315" i="16"/>
  <c r="AE315" i="16" s="1"/>
  <c r="AC321" i="16"/>
  <c r="AE321" i="16" s="1"/>
  <c r="S335" i="16"/>
  <c r="U335" i="16" s="1"/>
  <c r="U618" i="16" s="1"/>
  <c r="AC338" i="16"/>
  <c r="AE338" i="16" s="1"/>
  <c r="AC340" i="16"/>
  <c r="AE340" i="16" s="1"/>
  <c r="V345" i="16"/>
  <c r="AC361" i="16"/>
  <c r="AE361" i="16" s="1"/>
  <c r="AC363" i="16"/>
  <c r="AE363" i="16" s="1"/>
  <c r="S372" i="16"/>
  <c r="U372" i="16" s="1"/>
  <c r="U573" i="16" s="1"/>
  <c r="V573" i="16" s="1"/>
  <c r="S379" i="16"/>
  <c r="U379" i="16" s="1"/>
  <c r="U594" i="16" s="1"/>
  <c r="AE286" i="16"/>
  <c r="S319" i="16"/>
  <c r="U319" i="16" s="1"/>
  <c r="U492" i="16" s="1"/>
  <c r="S28" i="16"/>
  <c r="U28" i="16" s="1"/>
  <c r="V28" i="16" s="1"/>
  <c r="O507" i="16"/>
  <c r="S13" i="16"/>
  <c r="U13" i="16" s="1"/>
  <c r="S95" i="16"/>
  <c r="U95" i="16" s="1"/>
  <c r="V95" i="16" s="1"/>
  <c r="AC106" i="16"/>
  <c r="AE106" i="16" s="1"/>
  <c r="AD139" i="16"/>
  <c r="AD182" i="16"/>
  <c r="AD204" i="16"/>
  <c r="AC213" i="16"/>
  <c r="AE213" i="16" s="1"/>
  <c r="S244" i="16"/>
  <c r="U244" i="16" s="1"/>
  <c r="V244" i="16" s="1"/>
  <c r="V290" i="16"/>
  <c r="AC294" i="16"/>
  <c r="AE294" i="16" s="1"/>
  <c r="AC312" i="16"/>
  <c r="AE312" i="16" s="1"/>
  <c r="AD316" i="16"/>
  <c r="S318" i="16"/>
  <c r="U318" i="16" s="1"/>
  <c r="AD327" i="16"/>
  <c r="AC349" i="16"/>
  <c r="AE349" i="16" s="1"/>
  <c r="O575" i="16"/>
  <c r="AC369" i="16"/>
  <c r="AE369" i="16" s="1"/>
  <c r="AC60" i="16"/>
  <c r="R511" i="16"/>
  <c r="AD90" i="16"/>
  <c r="AE90" i="16" s="1"/>
  <c r="R503" i="16"/>
  <c r="AC104" i="16"/>
  <c r="R560" i="16"/>
  <c r="AD136" i="16"/>
  <c r="AA195" i="16"/>
  <c r="AD169" i="16"/>
  <c r="AD178" i="16"/>
  <c r="AC191" i="16"/>
  <c r="Z207" i="16"/>
  <c r="O466" i="16"/>
  <c r="AC206" i="16"/>
  <c r="AE206" i="16" s="1"/>
  <c r="AC216" i="16"/>
  <c r="AC218" i="16"/>
  <c r="U432" i="16"/>
  <c r="V303" i="16"/>
  <c r="AC309" i="16"/>
  <c r="AC318" i="16"/>
  <c r="AC323" i="16"/>
  <c r="AE323" i="16" s="1"/>
  <c r="Y336" i="16"/>
  <c r="U575" i="16"/>
  <c r="AC372" i="16"/>
  <c r="AE372" i="16" s="1"/>
  <c r="O591" i="16"/>
  <c r="AC78" i="16"/>
  <c r="AE78" i="16" s="1"/>
  <c r="AC88" i="16"/>
  <c r="AE93" i="16"/>
  <c r="AC95" i="16"/>
  <c r="AE95" i="16" s="1"/>
  <c r="S102" i="16"/>
  <c r="U102" i="16" s="1"/>
  <c r="AE134" i="16"/>
  <c r="AE187" i="16"/>
  <c r="O453" i="16"/>
  <c r="AC224" i="16"/>
  <c r="T255" i="16"/>
  <c r="U255" i="16" s="1"/>
  <c r="U464" i="16" s="1"/>
  <c r="AC293" i="16"/>
  <c r="AC329" i="16"/>
  <c r="AC335" i="16"/>
  <c r="AE335" i="16" s="1"/>
  <c r="AC13" i="16"/>
  <c r="AE13" i="16" s="1"/>
  <c r="AC141" i="16"/>
  <c r="AC143" i="16"/>
  <c r="AE143" i="16" s="1"/>
  <c r="AC287" i="16"/>
  <c r="AE287" i="16" s="1"/>
  <c r="AC304" i="16"/>
  <c r="AC371" i="16"/>
  <c r="AE371" i="16" s="1"/>
  <c r="AC378" i="16"/>
  <c r="AE378" i="16" s="1"/>
  <c r="AE208" i="16"/>
  <c r="V29" i="16"/>
  <c r="AE89" i="16"/>
  <c r="V101" i="16"/>
  <c r="AC183" i="16"/>
  <c r="AC189" i="16"/>
  <c r="AC205" i="16"/>
  <c r="AC209" i="16"/>
  <c r="AC212" i="16"/>
  <c r="AC20" i="16"/>
  <c r="S67" i="16"/>
  <c r="U67" i="16" s="1"/>
  <c r="U721" i="16" s="1"/>
  <c r="V721" i="16" s="1"/>
  <c r="AC71" i="16"/>
  <c r="AE71" i="16" s="1"/>
  <c r="S94" i="16"/>
  <c r="U94" i="16" s="1"/>
  <c r="V94" i="16" s="1"/>
  <c r="S98" i="16"/>
  <c r="U98" i="16" s="1"/>
  <c r="U502" i="16" s="1"/>
  <c r="AC113" i="16"/>
  <c r="AE113" i="16" s="1"/>
  <c r="R410" i="16"/>
  <c r="S170" i="16"/>
  <c r="U170" i="16" s="1"/>
  <c r="U399" i="16" s="1"/>
  <c r="V399" i="16" s="1"/>
  <c r="AD184" i="16"/>
  <c r="AC186" i="16"/>
  <c r="AE186" i="16" s="1"/>
  <c r="AC193" i="16"/>
  <c r="X207" i="16"/>
  <c r="V201" i="16"/>
  <c r="S208" i="16"/>
  <c r="U208" i="16" s="1"/>
  <c r="V208" i="16" s="1"/>
  <c r="AC227" i="16"/>
  <c r="T234" i="16"/>
  <c r="AC237" i="16"/>
  <c r="AE237" i="16" s="1"/>
  <c r="AC257" i="16"/>
  <c r="AE257" i="16" s="1"/>
  <c r="S296" i="16"/>
  <c r="U296" i="16" s="1"/>
  <c r="U422" i="16" s="1"/>
  <c r="V422" i="16" s="1"/>
  <c r="S301" i="16"/>
  <c r="U301" i="16" s="1"/>
  <c r="S316" i="16"/>
  <c r="U316" i="16" s="1"/>
  <c r="AC320" i="16"/>
  <c r="AD326" i="16"/>
  <c r="AC362" i="16"/>
  <c r="AE362" i="16" s="1"/>
  <c r="O589" i="16"/>
  <c r="AC368" i="16"/>
  <c r="AD336" i="16"/>
  <c r="AC334" i="16"/>
  <c r="AE334" i="16" s="1"/>
  <c r="S374" i="16"/>
  <c r="U374" i="16" s="1"/>
  <c r="S382" i="16"/>
  <c r="U382" i="16" s="1"/>
  <c r="U591" i="16" s="1"/>
  <c r="T127" i="16"/>
  <c r="U127" i="16" s="1"/>
  <c r="U743" i="16" s="1"/>
  <c r="V743" i="16" s="1"/>
  <c r="AD10" i="16"/>
  <c r="AC24" i="16"/>
  <c r="AC87" i="16"/>
  <c r="AE87" i="16" s="1"/>
  <c r="AD88" i="16"/>
  <c r="S136" i="16"/>
  <c r="U136" i="16" s="1"/>
  <c r="V136" i="16" s="1"/>
  <c r="AC139" i="16"/>
  <c r="AE139" i="16" s="1"/>
  <c r="J259" i="16"/>
  <c r="AC198" i="16"/>
  <c r="AD199" i="16"/>
  <c r="S247" i="16"/>
  <c r="Y299" i="16"/>
  <c r="AC263" i="16"/>
  <c r="AE263" i="16" s="1"/>
  <c r="AC268" i="16"/>
  <c r="AE268" i="16" s="1"/>
  <c r="T271" i="16"/>
  <c r="U271" i="16" s="1"/>
  <c r="AD287" i="16"/>
  <c r="AC292" i="16"/>
  <c r="AD293" i="16"/>
  <c r="S307" i="16"/>
  <c r="U307" i="16" s="1"/>
  <c r="U485" i="16" s="1"/>
  <c r="V485" i="16" s="1"/>
  <c r="AC313" i="16"/>
  <c r="AE313" i="16" s="1"/>
  <c r="AC324" i="16"/>
  <c r="AC327" i="16"/>
  <c r="AB336" i="16"/>
  <c r="S344" i="16"/>
  <c r="U344" i="16" s="1"/>
  <c r="AC350" i="16"/>
  <c r="AE350" i="16" s="1"/>
  <c r="AC370" i="16"/>
  <c r="O388" i="16"/>
  <c r="Y383" i="16"/>
  <c r="S352" i="16"/>
  <c r="U352" i="16" s="1"/>
  <c r="U587" i="16" s="1"/>
  <c r="S346" i="16"/>
  <c r="U346" i="16" s="1"/>
  <c r="S331" i="16"/>
  <c r="U331" i="16" s="1"/>
  <c r="V331" i="16" s="1"/>
  <c r="S322" i="16"/>
  <c r="U322" i="16" s="1"/>
  <c r="V322" i="16" s="1"/>
  <c r="S300" i="16"/>
  <c r="U300" i="16" s="1"/>
  <c r="V278" i="16"/>
  <c r="AC278" i="16"/>
  <c r="AE278" i="16" s="1"/>
  <c r="AC180" i="16"/>
  <c r="AE180" i="16" s="1"/>
  <c r="O404" i="16"/>
  <c r="AC172" i="16"/>
  <c r="AE172" i="16" s="1"/>
  <c r="Y195" i="16"/>
  <c r="Y259" i="16" s="1"/>
  <c r="K259" i="16"/>
  <c r="AC149" i="16"/>
  <c r="AE149" i="16" s="1"/>
  <c r="S106" i="16"/>
  <c r="U106" i="16" s="1"/>
  <c r="U559" i="16" s="1"/>
  <c r="V559" i="16" s="1"/>
  <c r="AC76" i="16"/>
  <c r="AE76" i="16" s="1"/>
  <c r="S60" i="16"/>
  <c r="U60" i="16" s="1"/>
  <c r="U527" i="16" s="1"/>
  <c r="V527" i="16" s="1"/>
  <c r="AC55" i="16"/>
  <c r="AE55" i="16" s="1"/>
  <c r="S38" i="16"/>
  <c r="U38" i="16" s="1"/>
  <c r="U516" i="16" s="1"/>
  <c r="V516" i="16" s="1"/>
  <c r="V37" i="16"/>
  <c r="K148" i="16"/>
  <c r="K389" i="16" s="1"/>
  <c r="AC27" i="16"/>
  <c r="AE27" i="16" s="1"/>
  <c r="V658" i="16"/>
  <c r="S311" i="16"/>
  <c r="U311" i="16" s="1"/>
  <c r="V311" i="16" s="1"/>
  <c r="V191" i="16"/>
  <c r="AD167" i="16"/>
  <c r="AE167" i="16" s="1"/>
  <c r="S133" i="16"/>
  <c r="U133" i="16" s="1"/>
  <c r="V133" i="16" s="1"/>
  <c r="AD125" i="16"/>
  <c r="AB135" i="16"/>
  <c r="R740" i="16"/>
  <c r="AD124" i="16"/>
  <c r="S126" i="16"/>
  <c r="U126" i="16" s="1"/>
  <c r="U570" i="16" s="1"/>
  <c r="V570" i="16" s="1"/>
  <c r="S124" i="16"/>
  <c r="U124" i="16" s="1"/>
  <c r="V124" i="16" s="1"/>
  <c r="S125" i="16"/>
  <c r="U125" i="16" s="1"/>
  <c r="V125" i="16" s="1"/>
  <c r="R135" i="16"/>
  <c r="S71" i="16"/>
  <c r="U71" i="16" s="1"/>
  <c r="M148" i="16"/>
  <c r="N148" i="16"/>
  <c r="V427" i="16"/>
  <c r="V727" i="16"/>
  <c r="AD68" i="16"/>
  <c r="AE68" i="16" s="1"/>
  <c r="V645" i="16"/>
  <c r="V752" i="16"/>
  <c r="V712" i="16"/>
  <c r="V739" i="16"/>
  <c r="V716" i="16"/>
  <c r="V643" i="16"/>
  <c r="V680" i="16"/>
  <c r="V520" i="16"/>
  <c r="V583" i="16"/>
  <c r="V657" i="16"/>
  <c r="V679" i="16"/>
  <c r="V724" i="16"/>
  <c r="V728" i="16"/>
  <c r="P148" i="16"/>
  <c r="V748" i="16"/>
  <c r="V571" i="16"/>
  <c r="V620" i="16"/>
  <c r="V653" i="16"/>
  <c r="V695" i="16"/>
  <c r="V619" i="16"/>
  <c r="V698" i="16"/>
  <c r="V415" i="16"/>
  <c r="V629" i="16"/>
  <c r="V648" i="16"/>
  <c r="V552" i="16"/>
  <c r="V565" i="16"/>
  <c r="V633" i="16"/>
  <c r="V675" i="16"/>
  <c r="V715" i="16"/>
  <c r="V754" i="16"/>
  <c r="V632" i="16"/>
  <c r="V646" i="16"/>
  <c r="V621" i="16"/>
  <c r="V641" i="16"/>
  <c r="V666" i="16"/>
  <c r="V676" i="16"/>
  <c r="V394" i="16"/>
  <c r="V625" i="16"/>
  <c r="V664" i="16"/>
  <c r="V726" i="16"/>
  <c r="V733" i="16"/>
  <c r="V750" i="16"/>
  <c r="AD21" i="16"/>
  <c r="AE21" i="16" s="1"/>
  <c r="V635" i="16"/>
  <c r="V663" i="16"/>
  <c r="V719" i="16"/>
  <c r="V751" i="16"/>
  <c r="V471" i="16"/>
  <c r="V528" i="16"/>
  <c r="V549" i="16"/>
  <c r="V563" i="16"/>
  <c r="V430" i="16"/>
  <c r="V434" i="16"/>
  <c r="V540" i="16"/>
  <c r="V544" i="16"/>
  <c r="V678" i="16"/>
  <c r="V685" i="16"/>
  <c r="V687" i="16"/>
  <c r="V446" i="16"/>
  <c r="V468" i="16"/>
  <c r="V554" i="16"/>
  <c r="V429" i="16"/>
  <c r="V433" i="16"/>
  <c r="V684" i="16"/>
  <c r="V447" i="16"/>
  <c r="V521" i="16"/>
  <c r="V644" i="16"/>
  <c r="V717" i="16"/>
  <c r="V723" i="16"/>
  <c r="V435" i="16"/>
  <c r="V522" i="16"/>
  <c r="V624" i="16"/>
  <c r="V631" i="16"/>
  <c r="V640" i="16"/>
  <c r="V642" i="16"/>
  <c r="V690" i="16"/>
  <c r="V729" i="16"/>
  <c r="V738" i="16"/>
  <c r="V756" i="16"/>
  <c r="V608" i="16"/>
  <c r="V735" i="16"/>
  <c r="AE20" i="16"/>
  <c r="V428" i="16"/>
  <c r="V452" i="16"/>
  <c r="V553" i="16"/>
  <c r="V566" i="16"/>
  <c r="V636" i="16"/>
  <c r="V647" i="16"/>
  <c r="V722" i="16"/>
  <c r="V741" i="16"/>
  <c r="V745" i="16"/>
  <c r="V749" i="16"/>
  <c r="Q757" i="16"/>
  <c r="V623" i="16"/>
  <c r="V639" i="16"/>
  <c r="V689" i="16"/>
  <c r="V713" i="16"/>
  <c r="V755" i="16"/>
  <c r="V744" i="16"/>
  <c r="V437" i="16"/>
  <c r="V476" i="16"/>
  <c r="V628" i="16"/>
  <c r="V512" i="16"/>
  <c r="V551" i="16"/>
  <c r="V634" i="16"/>
  <c r="V694" i="16"/>
  <c r="V529" i="16"/>
  <c r="V627" i="16"/>
  <c r="V652" i="16"/>
  <c r="V699" i="16"/>
  <c r="V711" i="16"/>
  <c r="V753" i="16"/>
  <c r="V473" i="16"/>
  <c r="V550" i="16"/>
  <c r="V686" i="16"/>
  <c r="V720" i="16"/>
  <c r="V626" i="16"/>
  <c r="V734" i="16"/>
  <c r="V38" i="16"/>
  <c r="U530" i="16"/>
  <c r="V530" i="16" s="1"/>
  <c r="V62" i="16"/>
  <c r="U703" i="16"/>
  <c r="U525" i="16"/>
  <c r="V525" i="16" s="1"/>
  <c r="V49" i="16"/>
  <c r="V79" i="16"/>
  <c r="U513" i="16"/>
  <c r="V26" i="16"/>
  <c r="U548" i="16"/>
  <c r="V85" i="16"/>
  <c r="V68" i="16"/>
  <c r="T15" i="16"/>
  <c r="S18" i="16"/>
  <c r="U18" i="16" s="1"/>
  <c r="V18" i="16" s="1"/>
  <c r="T19" i="16"/>
  <c r="U19" i="16" s="1"/>
  <c r="V19" i="16" s="1"/>
  <c r="O710" i="16"/>
  <c r="S48" i="16"/>
  <c r="U48" i="16" s="1"/>
  <c r="U710" i="16" s="1"/>
  <c r="T51" i="16"/>
  <c r="U51" i="16" s="1"/>
  <c r="U526" i="16" s="1"/>
  <c r="S59" i="16"/>
  <c r="U59" i="16" s="1"/>
  <c r="V59" i="16" s="1"/>
  <c r="AC65" i="16"/>
  <c r="AE65" i="16" s="1"/>
  <c r="V71" i="16"/>
  <c r="AC85" i="16"/>
  <c r="AE85" i="16" s="1"/>
  <c r="AC92" i="16"/>
  <c r="AC97" i="16"/>
  <c r="AE97" i="16" s="1"/>
  <c r="S129" i="16"/>
  <c r="U129" i="16" s="1"/>
  <c r="V129" i="16" s="1"/>
  <c r="U746" i="16"/>
  <c r="V131" i="16"/>
  <c r="U504" i="16"/>
  <c r="O567" i="16"/>
  <c r="T128" i="16"/>
  <c r="U128" i="16" s="1"/>
  <c r="AD83" i="16"/>
  <c r="AE83" i="16" s="1"/>
  <c r="O499" i="16"/>
  <c r="S88" i="16"/>
  <c r="U88" i="16" s="1"/>
  <c r="S89" i="16"/>
  <c r="U89" i="16" s="1"/>
  <c r="V89" i="16" s="1"/>
  <c r="AC96" i="16"/>
  <c r="AE96" i="16" s="1"/>
  <c r="U740" i="16"/>
  <c r="V123" i="16"/>
  <c r="AB147" i="16"/>
  <c r="AC145" i="16"/>
  <c r="AE145" i="16" s="1"/>
  <c r="U397" i="16"/>
  <c r="V397" i="16" s="1"/>
  <c r="R411" i="16"/>
  <c r="AD166" i="16"/>
  <c r="AE166" i="16" s="1"/>
  <c r="S166" i="16"/>
  <c r="U166" i="16" s="1"/>
  <c r="U411" i="16" s="1"/>
  <c r="AD33" i="16"/>
  <c r="AE33" i="16" s="1"/>
  <c r="V33" i="16"/>
  <c r="O508" i="16"/>
  <c r="AD30" i="16"/>
  <c r="AE30" i="16" s="1"/>
  <c r="O523" i="16"/>
  <c r="S47" i="16"/>
  <c r="O105" i="16"/>
  <c r="S55" i="16"/>
  <c r="U55" i="16" s="1"/>
  <c r="V55" i="16" s="1"/>
  <c r="R718" i="16"/>
  <c r="S63" i="16"/>
  <c r="U63" i="16" s="1"/>
  <c r="O505" i="16"/>
  <c r="Y135" i="16"/>
  <c r="AC126" i="16"/>
  <c r="AE126" i="16" s="1"/>
  <c r="V132" i="16"/>
  <c r="R536" i="16"/>
  <c r="S137" i="16"/>
  <c r="U137" i="16" s="1"/>
  <c r="U536" i="16" s="1"/>
  <c r="AD137" i="16"/>
  <c r="R556" i="16"/>
  <c r="AD141" i="16"/>
  <c r="AE141" i="16" s="1"/>
  <c r="S141" i="16"/>
  <c r="U141" i="16" s="1"/>
  <c r="U556" i="16" s="1"/>
  <c r="V150" i="16"/>
  <c r="O524" i="16"/>
  <c r="V54" i="16"/>
  <c r="S14" i="16"/>
  <c r="U14" i="16" s="1"/>
  <c r="AD44" i="16"/>
  <c r="AE44" i="16" s="1"/>
  <c r="S44" i="16"/>
  <c r="U44" i="16" s="1"/>
  <c r="V44" i="16" s="1"/>
  <c r="O46" i="16"/>
  <c r="S10" i="16"/>
  <c r="S12" i="16"/>
  <c r="U12" i="16" s="1"/>
  <c r="V16" i="16"/>
  <c r="AD22" i="16"/>
  <c r="AD35" i="16"/>
  <c r="AE35" i="16" s="1"/>
  <c r="R705" i="16"/>
  <c r="V705" i="16" s="1"/>
  <c r="V41" i="16"/>
  <c r="T57" i="16"/>
  <c r="U57" i="16" s="1"/>
  <c r="AD92" i="16"/>
  <c r="AE100" i="16"/>
  <c r="U736" i="16"/>
  <c r="V736" i="16" s="1"/>
  <c r="V115" i="16"/>
  <c r="U742" i="16"/>
  <c r="V742" i="16" s="1"/>
  <c r="V121" i="16"/>
  <c r="AC129" i="16"/>
  <c r="AE129" i="16" s="1"/>
  <c r="Z135" i="16"/>
  <c r="X147" i="16"/>
  <c r="AC137" i="16"/>
  <c r="J148" i="16"/>
  <c r="U637" i="16"/>
  <c r="V637" i="16" s="1"/>
  <c r="V167" i="16"/>
  <c r="AC175" i="16"/>
  <c r="V186" i="16"/>
  <c r="R707" i="16"/>
  <c r="V43" i="16"/>
  <c r="S93" i="16"/>
  <c r="U93" i="16" s="1"/>
  <c r="V93" i="16" s="1"/>
  <c r="AC94" i="16"/>
  <c r="AE94" i="16" s="1"/>
  <c r="AE102" i="16"/>
  <c r="AA135" i="16"/>
  <c r="AC121" i="16"/>
  <c r="O406" i="16"/>
  <c r="S181" i="16"/>
  <c r="U181" i="16" s="1"/>
  <c r="U406" i="16" s="1"/>
  <c r="R543" i="16"/>
  <c r="T77" i="16"/>
  <c r="U77" i="16" s="1"/>
  <c r="V109" i="16"/>
  <c r="U731" i="16"/>
  <c r="V731" i="16" s="1"/>
  <c r="V116" i="16"/>
  <c r="X135" i="16"/>
  <c r="AC125" i="16"/>
  <c r="X46" i="16"/>
  <c r="S45" i="16"/>
  <c r="U45" i="16" s="1"/>
  <c r="V45" i="16" s="1"/>
  <c r="R46" i="16"/>
  <c r="S83" i="16"/>
  <c r="U83" i="16" s="1"/>
  <c r="V83" i="16" s="1"/>
  <c r="S165" i="16"/>
  <c r="U165" i="16" s="1"/>
  <c r="V165" i="16" s="1"/>
  <c r="Y46" i="16"/>
  <c r="AA46" i="16"/>
  <c r="S22" i="16"/>
  <c r="U22" i="16" s="1"/>
  <c r="U697" i="16" s="1"/>
  <c r="V697" i="16" s="1"/>
  <c r="T23" i="16"/>
  <c r="U23" i="16" s="1"/>
  <c r="U518" i="16" s="1"/>
  <c r="V518" i="16" s="1"/>
  <c r="AD41" i="16"/>
  <c r="AE41" i="16" s="1"/>
  <c r="Z105" i="16"/>
  <c r="O541" i="16"/>
  <c r="V75" i="16"/>
  <c r="S82" i="16"/>
  <c r="U82" i="16" s="1"/>
  <c r="V87" i="16"/>
  <c r="R502" i="16"/>
  <c r="V98" i="16"/>
  <c r="AD98" i="16"/>
  <c r="AC99" i="16"/>
  <c r="AE99" i="16" s="1"/>
  <c r="R105" i="16"/>
  <c r="V110" i="16"/>
  <c r="Z195" i="16"/>
  <c r="Z259" i="16" s="1"/>
  <c r="R703" i="16"/>
  <c r="AA105" i="16"/>
  <c r="AC49" i="16"/>
  <c r="AE49" i="16" s="1"/>
  <c r="AC62" i="16"/>
  <c r="AE62" i="16" s="1"/>
  <c r="O531" i="16"/>
  <c r="T64" i="16"/>
  <c r="U64" i="16" s="1"/>
  <c r="T69" i="16"/>
  <c r="U69" i="16" s="1"/>
  <c r="V69" i="16" s="1"/>
  <c r="R500" i="16"/>
  <c r="V86" i="16"/>
  <c r="AD86" i="16"/>
  <c r="U110" i="16"/>
  <c r="U560" i="16" s="1"/>
  <c r="U562" i="16"/>
  <c r="V562" i="16" s="1"/>
  <c r="V114" i="16"/>
  <c r="O568" i="16"/>
  <c r="T130" i="16"/>
  <c r="U130" i="16" s="1"/>
  <c r="U568" i="16" s="1"/>
  <c r="AE136" i="16"/>
  <c r="Z46" i="16"/>
  <c r="T17" i="16"/>
  <c r="U17" i="16" s="1"/>
  <c r="V17" i="16" s="1"/>
  <c r="AC18" i="16"/>
  <c r="AE18" i="16" s="1"/>
  <c r="AB105" i="16"/>
  <c r="Y105" i="16"/>
  <c r="AC67" i="16"/>
  <c r="O533" i="16"/>
  <c r="V542" i="16"/>
  <c r="S86" i="16"/>
  <c r="U86" i="16" s="1"/>
  <c r="U500" i="16" s="1"/>
  <c r="AE104" i="16"/>
  <c r="AC114" i="16"/>
  <c r="O546" i="16"/>
  <c r="S138" i="16"/>
  <c r="U138" i="16" s="1"/>
  <c r="U546" i="16" s="1"/>
  <c r="V142" i="16"/>
  <c r="S142" i="16"/>
  <c r="U142" i="16" s="1"/>
  <c r="X105" i="16"/>
  <c r="O517" i="16"/>
  <c r="S24" i="16"/>
  <c r="U24" i="16" s="1"/>
  <c r="U517" i="16" s="1"/>
  <c r="AC47" i="16"/>
  <c r="Q148" i="16"/>
  <c r="O470" i="16"/>
  <c r="O207" i="16"/>
  <c r="S202" i="16"/>
  <c r="U202" i="16" s="1"/>
  <c r="U470" i="16" s="1"/>
  <c r="O519" i="16"/>
  <c r="V519" i="16" s="1"/>
  <c r="V25" i="16"/>
  <c r="O515" i="16"/>
  <c r="T36" i="16"/>
  <c r="U36" i="16" s="1"/>
  <c r="U515" i="16" s="1"/>
  <c r="AC37" i="16"/>
  <c r="AE37" i="16" s="1"/>
  <c r="S74" i="16"/>
  <c r="U74" i="16" s="1"/>
  <c r="U533" i="16" s="1"/>
  <c r="S76" i="16"/>
  <c r="U76" i="16" s="1"/>
  <c r="U541" i="16" s="1"/>
  <c r="V91" i="16"/>
  <c r="AC98" i="16"/>
  <c r="AC10" i="16"/>
  <c r="S30" i="16"/>
  <c r="U30" i="16" s="1"/>
  <c r="U702" i="16" s="1"/>
  <c r="V702" i="16" s="1"/>
  <c r="V32" i="16"/>
  <c r="R708" i="16"/>
  <c r="T39" i="16"/>
  <c r="U39" i="16" s="1"/>
  <c r="V39" i="16" s="1"/>
  <c r="AD47" i="16"/>
  <c r="T56" i="16"/>
  <c r="U56" i="16" s="1"/>
  <c r="V56" i="16" s="1"/>
  <c r="U725" i="16"/>
  <c r="O532" i="16"/>
  <c r="V532" i="16" s="1"/>
  <c r="V72" i="16"/>
  <c r="V80" i="16"/>
  <c r="AC86" i="16"/>
  <c r="V127" i="16"/>
  <c r="AA147" i="16"/>
  <c r="AA148" i="16" s="1"/>
  <c r="AC146" i="16"/>
  <c r="AE146" i="16" s="1"/>
  <c r="V153" i="16"/>
  <c r="U404" i="16"/>
  <c r="V171" i="16"/>
  <c r="V174" i="16"/>
  <c r="R459" i="16"/>
  <c r="T220" i="16"/>
  <c r="S220" i="16"/>
  <c r="AD220" i="16"/>
  <c r="AE220" i="16" s="1"/>
  <c r="S92" i="16"/>
  <c r="U92" i="16" s="1"/>
  <c r="V102" i="16"/>
  <c r="S104" i="16"/>
  <c r="U104" i="16" s="1"/>
  <c r="V104" i="16" s="1"/>
  <c r="R147" i="16"/>
  <c r="R405" i="16"/>
  <c r="AC182" i="16"/>
  <c r="AE182" i="16" s="1"/>
  <c r="V204" i="16"/>
  <c r="AC221" i="16"/>
  <c r="AE221" i="16" s="1"/>
  <c r="S226" i="16"/>
  <c r="AE227" i="16"/>
  <c r="AC242" i="16"/>
  <c r="AE242" i="16" s="1"/>
  <c r="U448" i="16"/>
  <c r="V269" i="16"/>
  <c r="S325" i="16"/>
  <c r="U325" i="16" s="1"/>
  <c r="V325" i="16" s="1"/>
  <c r="S21" i="16"/>
  <c r="U21" i="16" s="1"/>
  <c r="U696" i="16" s="1"/>
  <c r="V696" i="16" s="1"/>
  <c r="R704" i="16"/>
  <c r="T50" i="16"/>
  <c r="V140" i="16"/>
  <c r="O412" i="16"/>
  <c r="AD175" i="16"/>
  <c r="AA207" i="16"/>
  <c r="AA259" i="16" s="1"/>
  <c r="AC204" i="16"/>
  <c r="AE204" i="16" s="1"/>
  <c r="AC217" i="16"/>
  <c r="AE217" i="16" s="1"/>
  <c r="AD226" i="16"/>
  <c r="U462" i="16"/>
  <c r="V462" i="16" s="1"/>
  <c r="V251" i="16"/>
  <c r="AC333" i="16"/>
  <c r="AE333" i="16" s="1"/>
  <c r="Z336" i="16"/>
  <c r="S35" i="16"/>
  <c r="U35" i="16" s="1"/>
  <c r="U700" i="16" s="1"/>
  <c r="V700" i="16" s="1"/>
  <c r="S58" i="16"/>
  <c r="U58" i="16" s="1"/>
  <c r="U714" i="16" s="1"/>
  <c r="V714" i="16" s="1"/>
  <c r="V103" i="16"/>
  <c r="O135" i="16"/>
  <c r="O405" i="16"/>
  <c r="S20" i="16"/>
  <c r="U20" i="16" s="1"/>
  <c r="V20" i="16" s="1"/>
  <c r="V701" i="16"/>
  <c r="T31" i="16"/>
  <c r="U31" i="16" s="1"/>
  <c r="S42" i="16"/>
  <c r="U42" i="16" s="1"/>
  <c r="AD66" i="16"/>
  <c r="AE66" i="16" s="1"/>
  <c r="AD67" i="16"/>
  <c r="O504" i="16"/>
  <c r="O561" i="16"/>
  <c r="AD116" i="16"/>
  <c r="AE116" i="16" s="1"/>
  <c r="O564" i="16"/>
  <c r="V141" i="16"/>
  <c r="S143" i="16"/>
  <c r="U143" i="16" s="1"/>
  <c r="U557" i="16" s="1"/>
  <c r="V557" i="16" s="1"/>
  <c r="T159" i="16"/>
  <c r="T161" i="16"/>
  <c r="U161" i="16" s="1"/>
  <c r="V163" i="16"/>
  <c r="O413" i="16"/>
  <c r="S180" i="16"/>
  <c r="U180" i="16" s="1"/>
  <c r="AC181" i="16"/>
  <c r="AE181" i="16" s="1"/>
  <c r="AD192" i="16"/>
  <c r="R469" i="16"/>
  <c r="AD198" i="16"/>
  <c r="AE198" i="16" s="1"/>
  <c r="S199" i="16"/>
  <c r="U199" i="16" s="1"/>
  <c r="S200" i="16"/>
  <c r="U200" i="16" s="1"/>
  <c r="AC211" i="16"/>
  <c r="AE211" i="16" s="1"/>
  <c r="R458" i="16"/>
  <c r="AD216" i="16"/>
  <c r="AE216" i="16" s="1"/>
  <c r="O659" i="16"/>
  <c r="T224" i="16"/>
  <c r="S224" i="16"/>
  <c r="T226" i="16"/>
  <c r="T232" i="16"/>
  <c r="S232" i="16"/>
  <c r="U232" i="16" s="1"/>
  <c r="V232" i="16" s="1"/>
  <c r="S237" i="16"/>
  <c r="T237" i="16"/>
  <c r="T252" i="16"/>
  <c r="U252" i="16" s="1"/>
  <c r="V252" i="16" s="1"/>
  <c r="O426" i="16"/>
  <c r="O299" i="16"/>
  <c r="S260" i="16"/>
  <c r="R481" i="16"/>
  <c r="T302" i="16"/>
  <c r="R330" i="16"/>
  <c r="O513" i="16"/>
  <c r="V58" i="16"/>
  <c r="V60" i="16"/>
  <c r="R725" i="16"/>
  <c r="R504" i="16"/>
  <c r="V108" i="16"/>
  <c r="S144" i="16"/>
  <c r="U144" i="16" s="1"/>
  <c r="R402" i="16"/>
  <c r="S176" i="16"/>
  <c r="U176" i="16" s="1"/>
  <c r="U402" i="16" s="1"/>
  <c r="O477" i="16"/>
  <c r="S193" i="16"/>
  <c r="U193" i="16" s="1"/>
  <c r="U477" i="16" s="1"/>
  <c r="AD196" i="16"/>
  <c r="AC235" i="16"/>
  <c r="V273" i="16"/>
  <c r="Y330" i="16"/>
  <c r="AC300" i="16"/>
  <c r="R539" i="16"/>
  <c r="O545" i="16"/>
  <c r="O548" i="16"/>
  <c r="O500" i="16"/>
  <c r="U561" i="16"/>
  <c r="AD114" i="16"/>
  <c r="U564" i="16"/>
  <c r="AD121" i="16"/>
  <c r="V143" i="16"/>
  <c r="AB195" i="16"/>
  <c r="AB259" i="16" s="1"/>
  <c r="O398" i="16"/>
  <c r="S175" i="16"/>
  <c r="U175" i="16" s="1"/>
  <c r="U398" i="16" s="1"/>
  <c r="R477" i="16"/>
  <c r="AD193" i="16"/>
  <c r="AE193" i="16" s="1"/>
  <c r="L259" i="16"/>
  <c r="O656" i="16"/>
  <c r="T248" i="16"/>
  <c r="U248" i="16" s="1"/>
  <c r="V248" i="16" s="1"/>
  <c r="O420" i="16"/>
  <c r="AC165" i="16"/>
  <c r="AE165" i="16" s="1"/>
  <c r="V407" i="16"/>
  <c r="U469" i="16"/>
  <c r="AC199" i="16"/>
  <c r="T228" i="16"/>
  <c r="S228" i="16"/>
  <c r="AC234" i="16"/>
  <c r="AE234" i="16" s="1"/>
  <c r="AD240" i="16"/>
  <c r="AE240" i="16" s="1"/>
  <c r="T240" i="16"/>
  <c r="AE288" i="16"/>
  <c r="R505" i="16"/>
  <c r="R746" i="16"/>
  <c r="AD138" i="16"/>
  <c r="AE138" i="16" s="1"/>
  <c r="L148" i="16"/>
  <c r="V157" i="16"/>
  <c r="S160" i="16"/>
  <c r="U160" i="16" s="1"/>
  <c r="U420" i="16" s="1"/>
  <c r="S177" i="16"/>
  <c r="U177" i="16" s="1"/>
  <c r="O409" i="16"/>
  <c r="S183" i="16"/>
  <c r="U183" i="16" s="1"/>
  <c r="U409" i="16" s="1"/>
  <c r="V197" i="16"/>
  <c r="N259" i="16"/>
  <c r="R258" i="16"/>
  <c r="AC210" i="16"/>
  <c r="AE210" i="16" s="1"/>
  <c r="S214" i="16"/>
  <c r="U214" i="16" s="1"/>
  <c r="U656" i="16" s="1"/>
  <c r="V215" i="16"/>
  <c r="R688" i="16"/>
  <c r="T254" i="16"/>
  <c r="U254" i="16" s="1"/>
  <c r="U688" i="16" s="1"/>
  <c r="AE309" i="16"/>
  <c r="R409" i="16"/>
  <c r="AD183" i="16"/>
  <c r="AE183" i="16" s="1"/>
  <c r="U417" i="16"/>
  <c r="AC194" i="16"/>
  <c r="AE194" i="16" s="1"/>
  <c r="AC197" i="16"/>
  <c r="AE197" i="16" s="1"/>
  <c r="R454" i="16"/>
  <c r="S213" i="16"/>
  <c r="U213" i="16" s="1"/>
  <c r="U454" i="16" s="1"/>
  <c r="AC215" i="16"/>
  <c r="AE215" i="16" s="1"/>
  <c r="M259" i="16"/>
  <c r="U444" i="16"/>
  <c r="V271" i="16"/>
  <c r="O501" i="16"/>
  <c r="S100" i="16"/>
  <c r="U100" i="16" s="1"/>
  <c r="O391" i="16"/>
  <c r="O195" i="16"/>
  <c r="S154" i="16"/>
  <c r="U154" i="16" s="1"/>
  <c r="V154" i="16" s="1"/>
  <c r="V164" i="16"/>
  <c r="AD177" i="16"/>
  <c r="AE177" i="16" s="1"/>
  <c r="V185" i="16"/>
  <c r="S196" i="16"/>
  <c r="AE202" i="16"/>
  <c r="P259" i="16"/>
  <c r="O457" i="16"/>
  <c r="T227" i="16"/>
  <c r="R681" i="16"/>
  <c r="T236" i="16"/>
  <c r="S236" i="16"/>
  <c r="AD236" i="16"/>
  <c r="AE236" i="16" s="1"/>
  <c r="V276" i="16"/>
  <c r="V555" i="16"/>
  <c r="O147" i="16"/>
  <c r="O396" i="16"/>
  <c r="R622" i="16"/>
  <c r="S158" i="16"/>
  <c r="U158" i="16" s="1"/>
  <c r="U622" i="16" s="1"/>
  <c r="O416" i="16"/>
  <c r="V184" i="16"/>
  <c r="S188" i="16"/>
  <c r="U188" i="16" s="1"/>
  <c r="U418" i="16" s="1"/>
  <c r="AC192" i="16"/>
  <c r="AE192" i="16" s="1"/>
  <c r="R195" i="16"/>
  <c r="S212" i="16"/>
  <c r="U212" i="16" s="1"/>
  <c r="U654" i="16" s="1"/>
  <c r="V654" i="16" s="1"/>
  <c r="V213" i="16"/>
  <c r="AD218" i="16"/>
  <c r="AE218" i="16" s="1"/>
  <c r="U491" i="16"/>
  <c r="V491" i="16" s="1"/>
  <c r="V318" i="16"/>
  <c r="S90" i="16"/>
  <c r="U90" i="16" s="1"/>
  <c r="U501" i="16" s="1"/>
  <c r="O503" i="16"/>
  <c r="R506" i="16"/>
  <c r="V137" i="16"/>
  <c r="S139" i="16"/>
  <c r="U139" i="16" s="1"/>
  <c r="U547" i="16" s="1"/>
  <c r="V547" i="16" s="1"/>
  <c r="AD142" i="16"/>
  <c r="U149" i="16"/>
  <c r="S152" i="16"/>
  <c r="U152" i="16" s="1"/>
  <c r="S156" i="16"/>
  <c r="U156" i="16" s="1"/>
  <c r="T168" i="16"/>
  <c r="U168" i="16" s="1"/>
  <c r="U410" i="16" s="1"/>
  <c r="V410" i="16" s="1"/>
  <c r="O403" i="16"/>
  <c r="S172" i="16"/>
  <c r="U172" i="16" s="1"/>
  <c r="U403" i="16" s="1"/>
  <c r="R401" i="16"/>
  <c r="V401" i="16" s="1"/>
  <c r="V178" i="16"/>
  <c r="S179" i="16"/>
  <c r="U179" i="16" s="1"/>
  <c r="U416" i="16" s="1"/>
  <c r="R418" i="16"/>
  <c r="V187" i="16"/>
  <c r="AC196" i="16"/>
  <c r="O472" i="16"/>
  <c r="V472" i="16" s="1"/>
  <c r="V203" i="16"/>
  <c r="R207" i="16"/>
  <c r="S227" i="16"/>
  <c r="V233" i="16"/>
  <c r="U261" i="16"/>
  <c r="V261" i="16" s="1"/>
  <c r="U421" i="16"/>
  <c r="V408" i="16"/>
  <c r="AD191" i="16"/>
  <c r="AE191" i="16" s="1"/>
  <c r="V209" i="16"/>
  <c r="S211" i="16"/>
  <c r="U211" i="16" s="1"/>
  <c r="V211" i="16" s="1"/>
  <c r="AD214" i="16"/>
  <c r="AE214" i="16" s="1"/>
  <c r="V223" i="16"/>
  <c r="AD224" i="16"/>
  <c r="S240" i="16"/>
  <c r="U240" i="16" s="1"/>
  <c r="V240" i="16" s="1"/>
  <c r="O669" i="16"/>
  <c r="T247" i="16"/>
  <c r="U247" i="16" s="1"/>
  <c r="R674" i="16"/>
  <c r="V674" i="16" s="1"/>
  <c r="V249" i="16"/>
  <c r="O448" i="16"/>
  <c r="Z330" i="16"/>
  <c r="AD314" i="16"/>
  <c r="AC326" i="16"/>
  <c r="AE326" i="16" s="1"/>
  <c r="AA336" i="16"/>
  <c r="R669" i="16"/>
  <c r="R423" i="16"/>
  <c r="AD297" i="16"/>
  <c r="AA330" i="16"/>
  <c r="O487" i="16"/>
  <c r="S305" i="16"/>
  <c r="U305" i="16" s="1"/>
  <c r="U487" i="16" s="1"/>
  <c r="S315" i="16"/>
  <c r="U315" i="16" s="1"/>
  <c r="V315" i="16" s="1"/>
  <c r="O456" i="16"/>
  <c r="AD230" i="16"/>
  <c r="AE230" i="16" s="1"/>
  <c r="R461" i="16"/>
  <c r="S241" i="16"/>
  <c r="O673" i="16"/>
  <c r="AD243" i="16"/>
  <c r="AE243" i="16" s="1"/>
  <c r="S245" i="16"/>
  <c r="AD256" i="16"/>
  <c r="AE256" i="16" s="1"/>
  <c r="O436" i="16"/>
  <c r="O432" i="16"/>
  <c r="V264" i="16"/>
  <c r="S268" i="16"/>
  <c r="U268" i="16" s="1"/>
  <c r="U438" i="16" s="1"/>
  <c r="V438" i="16" s="1"/>
  <c r="V284" i="16"/>
  <c r="S297" i="16"/>
  <c r="U297" i="16" s="1"/>
  <c r="U423" i="16" s="1"/>
  <c r="AB330" i="16"/>
  <c r="V317" i="16"/>
  <c r="AC322" i="16"/>
  <c r="AE322" i="16" s="1"/>
  <c r="AC325" i="16"/>
  <c r="AE325" i="16" s="1"/>
  <c r="R478" i="16"/>
  <c r="S329" i="16"/>
  <c r="U329" i="16" s="1"/>
  <c r="U478" i="16" s="1"/>
  <c r="AD329" i="16"/>
  <c r="AE329" i="16" s="1"/>
  <c r="U584" i="16"/>
  <c r="V584" i="16" s="1"/>
  <c r="V358" i="16"/>
  <c r="R582" i="16"/>
  <c r="R383" i="16"/>
  <c r="O598" i="16"/>
  <c r="T377" i="16"/>
  <c r="U377" i="16" s="1"/>
  <c r="U598" i="16" s="1"/>
  <c r="AE388" i="16"/>
  <c r="R456" i="16"/>
  <c r="O662" i="16"/>
  <c r="T222" i="16"/>
  <c r="U222" i="16" s="1"/>
  <c r="U662" i="16" s="1"/>
  <c r="S229" i="16"/>
  <c r="U229" i="16" s="1"/>
  <c r="S234" i="16"/>
  <c r="U234" i="16" s="1"/>
  <c r="AD235" i="16"/>
  <c r="T241" i="16"/>
  <c r="R673" i="16"/>
  <c r="S243" i="16"/>
  <c r="T245" i="16"/>
  <c r="V677" i="16"/>
  <c r="X299" i="16"/>
  <c r="AC260" i="16"/>
  <c r="V281" i="16"/>
  <c r="O649" i="16"/>
  <c r="S289" i="16"/>
  <c r="U289" i="16" s="1"/>
  <c r="U442" i="16" s="1"/>
  <c r="O497" i="16"/>
  <c r="S320" i="16"/>
  <c r="U320" i="16" s="1"/>
  <c r="U497" i="16" s="1"/>
  <c r="R494" i="16"/>
  <c r="AD324" i="16"/>
  <c r="O586" i="16"/>
  <c r="S349" i="16"/>
  <c r="U349" i="16" s="1"/>
  <c r="U586" i="16" s="1"/>
  <c r="AC352" i="16"/>
  <c r="AE352" i="16" s="1"/>
  <c r="AC355" i="16"/>
  <c r="AE355" i="16" s="1"/>
  <c r="AC358" i="16"/>
  <c r="AE358" i="16" s="1"/>
  <c r="S365" i="16"/>
  <c r="U365" i="16" s="1"/>
  <c r="V365" i="16" s="1"/>
  <c r="O460" i="16"/>
  <c r="V692" i="16"/>
  <c r="O445" i="16"/>
  <c r="V274" i="16"/>
  <c r="R651" i="16"/>
  <c r="AD292" i="16"/>
  <c r="AE292" i="16" s="1"/>
  <c r="AC297" i="16"/>
  <c r="AE297" i="16" s="1"/>
  <c r="AC316" i="16"/>
  <c r="AE316" i="16" s="1"/>
  <c r="R497" i="16"/>
  <c r="AD320" i="16"/>
  <c r="AE320" i="16" s="1"/>
  <c r="S324" i="16"/>
  <c r="U324" i="16" s="1"/>
  <c r="O601" i="16"/>
  <c r="S339" i="16"/>
  <c r="U339" i="16" s="1"/>
  <c r="U601" i="16" s="1"/>
  <c r="U602" i="16"/>
  <c r="V602" i="16" s="1"/>
  <c r="V346" i="16"/>
  <c r="AE366" i="16"/>
  <c r="AC382" i="16"/>
  <c r="U614" i="16"/>
  <c r="V614" i="16" s="1"/>
  <c r="V386" i="16"/>
  <c r="V393" i="16"/>
  <c r="O417" i="16"/>
  <c r="O467" i="16"/>
  <c r="AD203" i="16"/>
  <c r="AE203" i="16" s="1"/>
  <c r="S216" i="16"/>
  <c r="U216" i="16" s="1"/>
  <c r="U458" i="16" s="1"/>
  <c r="S218" i="16"/>
  <c r="U218" i="16" s="1"/>
  <c r="V218" i="16" s="1"/>
  <c r="T221" i="16"/>
  <c r="R457" i="16"/>
  <c r="T230" i="16"/>
  <c r="U230" i="16" s="1"/>
  <c r="R460" i="16"/>
  <c r="O681" i="16"/>
  <c r="T242" i="16"/>
  <c r="U242" i="16" s="1"/>
  <c r="T243" i="16"/>
  <c r="V253" i="16"/>
  <c r="S256" i="16"/>
  <c r="U256" i="16" s="1"/>
  <c r="U691" i="16" s="1"/>
  <c r="V691" i="16" s="1"/>
  <c r="Z299" i="16"/>
  <c r="S265" i="16"/>
  <c r="U265" i="16" s="1"/>
  <c r="U431" i="16" s="1"/>
  <c r="V431" i="16" s="1"/>
  <c r="T274" i="16"/>
  <c r="U274" i="16" s="1"/>
  <c r="U445" i="16" s="1"/>
  <c r="S286" i="16"/>
  <c r="U286" i="16" s="1"/>
  <c r="U649" i="16" s="1"/>
  <c r="S287" i="16"/>
  <c r="U287" i="16" s="1"/>
  <c r="AC290" i="16"/>
  <c r="AE290" i="16" s="1"/>
  <c r="O450" i="16"/>
  <c r="S293" i="16"/>
  <c r="U293" i="16" s="1"/>
  <c r="R421" i="16"/>
  <c r="AD295" i="16"/>
  <c r="AE295" i="16" s="1"/>
  <c r="S304" i="16"/>
  <c r="U304" i="16" s="1"/>
  <c r="V304" i="16" s="1"/>
  <c r="AD304" i="16"/>
  <c r="AE304" i="16" s="1"/>
  <c r="R489" i="16"/>
  <c r="T310" i="16"/>
  <c r="U310" i="16" s="1"/>
  <c r="V310" i="16" s="1"/>
  <c r="X383" i="16"/>
  <c r="U341" i="16"/>
  <c r="U604" i="16" s="1"/>
  <c r="V604" i="16" s="1"/>
  <c r="V610" i="16"/>
  <c r="AE367" i="16"/>
  <c r="O441" i="16"/>
  <c r="O489" i="16"/>
  <c r="AE324" i="16"/>
  <c r="O611" i="16"/>
  <c r="S387" i="16"/>
  <c r="U387" i="16" s="1"/>
  <c r="U611" i="16" s="1"/>
  <c r="V475" i="16"/>
  <c r="AD205" i="16"/>
  <c r="AD209" i="16"/>
  <c r="AE209" i="16" s="1"/>
  <c r="AC229" i="16"/>
  <c r="AE229" i="16" s="1"/>
  <c r="T231" i="16"/>
  <c r="U231" i="16" s="1"/>
  <c r="AD246" i="16"/>
  <c r="AE246" i="16" s="1"/>
  <c r="AB299" i="16"/>
  <c r="V272" i="16"/>
  <c r="T275" i="16"/>
  <c r="U275" i="16" s="1"/>
  <c r="V275" i="16" s="1"/>
  <c r="AC283" i="16"/>
  <c r="AE283" i="16" s="1"/>
  <c r="AC296" i="16"/>
  <c r="AC314" i="16"/>
  <c r="AE314" i="16" s="1"/>
  <c r="R492" i="16"/>
  <c r="AD319" i="16"/>
  <c r="V328" i="16"/>
  <c r="V333" i="16"/>
  <c r="Z383" i="16"/>
  <c r="AC351" i="16"/>
  <c r="AE351" i="16" s="1"/>
  <c r="AC354" i="16"/>
  <c r="AE354" i="16" s="1"/>
  <c r="AC357" i="16"/>
  <c r="AE357" i="16" s="1"/>
  <c r="AC360" i="16"/>
  <c r="AE360" i="16" s="1"/>
  <c r="V379" i="16"/>
  <c r="R453" i="16"/>
  <c r="R682" i="16"/>
  <c r="AD238" i="16"/>
  <c r="AE238" i="16" s="1"/>
  <c r="V257" i="16"/>
  <c r="O451" i="16"/>
  <c r="S279" i="16"/>
  <c r="U279" i="16" s="1"/>
  <c r="U451" i="16" s="1"/>
  <c r="S282" i="16"/>
  <c r="U282" i="16" s="1"/>
  <c r="U441" i="16" s="1"/>
  <c r="AC285" i="16"/>
  <c r="AE285" i="16" s="1"/>
  <c r="U479" i="16"/>
  <c r="V479" i="16" s="1"/>
  <c r="R486" i="16"/>
  <c r="T308" i="16"/>
  <c r="U308" i="16" s="1"/>
  <c r="U486" i="16" s="1"/>
  <c r="S313" i="16"/>
  <c r="U313" i="16" s="1"/>
  <c r="V313" i="16" s="1"/>
  <c r="S323" i="16"/>
  <c r="U323" i="16" s="1"/>
  <c r="U493" i="16" s="1"/>
  <c r="AA383" i="16"/>
  <c r="U605" i="16"/>
  <c r="V605" i="16" s="1"/>
  <c r="V342" i="16"/>
  <c r="V371" i="16"/>
  <c r="V395" i="16"/>
  <c r="AC226" i="16"/>
  <c r="AE226" i="16" s="1"/>
  <c r="S238" i="16"/>
  <c r="R683" i="16"/>
  <c r="S246" i="16"/>
  <c r="U246" i="16" s="1"/>
  <c r="U671" i="16" s="1"/>
  <c r="V671" i="16" s="1"/>
  <c r="O424" i="16"/>
  <c r="S298" i="16"/>
  <c r="U298" i="16" s="1"/>
  <c r="U424" i="16" s="1"/>
  <c r="V300" i="16"/>
  <c r="V319" i="16"/>
  <c r="AB383" i="16"/>
  <c r="R579" i="16"/>
  <c r="AD364" i="16"/>
  <c r="AE364" i="16" s="1"/>
  <c r="O418" i="16"/>
  <c r="S205" i="16"/>
  <c r="U205" i="16" s="1"/>
  <c r="U466" i="16" s="1"/>
  <c r="T238" i="16"/>
  <c r="S239" i="16"/>
  <c r="U239" i="16" s="1"/>
  <c r="O464" i="16"/>
  <c r="V255" i="16"/>
  <c r="O258" i="16"/>
  <c r="V425" i="16"/>
  <c r="R444" i="16"/>
  <c r="R299" i="16"/>
  <c r="O439" i="16"/>
  <c r="V291" i="16"/>
  <c r="R424" i="16"/>
  <c r="AD298" i="16"/>
  <c r="AE298" i="16" s="1"/>
  <c r="X330" i="16"/>
  <c r="S309" i="16"/>
  <c r="U309" i="16" s="1"/>
  <c r="V309" i="16" s="1"/>
  <c r="O488" i="16"/>
  <c r="S312" i="16"/>
  <c r="U312" i="16" s="1"/>
  <c r="AC319" i="16"/>
  <c r="AE319" i="16" s="1"/>
  <c r="AC331" i="16"/>
  <c r="U607" i="16"/>
  <c r="V607" i="16" s="1"/>
  <c r="V344" i="16"/>
  <c r="O609" i="16"/>
  <c r="S350" i="16"/>
  <c r="U350" i="16" s="1"/>
  <c r="U609" i="16" s="1"/>
  <c r="U577" i="16"/>
  <c r="V577" i="16" s="1"/>
  <c r="V356" i="16"/>
  <c r="U578" i="16"/>
  <c r="V578" i="16" s="1"/>
  <c r="V359" i="16"/>
  <c r="S292" i="16"/>
  <c r="U292" i="16" s="1"/>
  <c r="S314" i="16"/>
  <c r="U314" i="16" s="1"/>
  <c r="U483" i="16" s="1"/>
  <c r="V483" i="16" s="1"/>
  <c r="AD317" i="16"/>
  <c r="AE317" i="16" s="1"/>
  <c r="S363" i="16"/>
  <c r="U363" i="16" s="1"/>
  <c r="U582" i="16" s="1"/>
  <c r="S364" i="16"/>
  <c r="U364" i="16" s="1"/>
  <c r="V364" i="16" s="1"/>
  <c r="V374" i="16"/>
  <c r="V463" i="16"/>
  <c r="AD296" i="16"/>
  <c r="S306" i="16"/>
  <c r="U306" i="16" s="1"/>
  <c r="V490" i="16"/>
  <c r="AD318" i="16"/>
  <c r="AE318" i="16" s="1"/>
  <c r="V335" i="16"/>
  <c r="V347" i="16"/>
  <c r="S362" i="16"/>
  <c r="U362" i="16" s="1"/>
  <c r="U581" i="16" s="1"/>
  <c r="V581" i="16" s="1"/>
  <c r="AD368" i="16"/>
  <c r="AE368" i="16" s="1"/>
  <c r="V375" i="16"/>
  <c r="V381" i="16"/>
  <c r="V400" i="16"/>
  <c r="V730" i="16"/>
  <c r="O330" i="16"/>
  <c r="R589" i="16"/>
  <c r="V592" i="16"/>
  <c r="O494" i="16"/>
  <c r="O336" i="16"/>
  <c r="O579" i="16"/>
  <c r="V362" i="16"/>
  <c r="S367" i="16"/>
  <c r="U367" i="16" s="1"/>
  <c r="AD370" i="16"/>
  <c r="AD382" i="16"/>
  <c r="V587" i="16"/>
  <c r="V588" i="16"/>
  <c r="V575" i="16"/>
  <c r="J757" i="16"/>
  <c r="U579" i="16"/>
  <c r="K757" i="16"/>
  <c r="V419" i="16"/>
  <c r="V296" i="16"/>
  <c r="O493" i="16"/>
  <c r="AD328" i="16"/>
  <c r="AE328" i="16" s="1"/>
  <c r="O617" i="16"/>
  <c r="R336" i="16"/>
  <c r="V360" i="16"/>
  <c r="V361" i="16"/>
  <c r="V368" i="16"/>
  <c r="S370" i="16"/>
  <c r="U370" i="16" s="1"/>
  <c r="U576" i="16" s="1"/>
  <c r="V576" i="16" s="1"/>
  <c r="AD373" i="16"/>
  <c r="AE373" i="16" s="1"/>
  <c r="T376" i="16"/>
  <c r="U376" i="16" s="1"/>
  <c r="AD379" i="16"/>
  <c r="AE379" i="16" s="1"/>
  <c r="L757" i="16"/>
  <c r="V498" i="16"/>
  <c r="O585" i="16"/>
  <c r="V351" i="16"/>
  <c r="V352" i="16"/>
  <c r="V353" i="16"/>
  <c r="V354" i="16"/>
  <c r="V574" i="16"/>
  <c r="AD374" i="16"/>
  <c r="AE374" i="16" s="1"/>
  <c r="V594" i="16"/>
  <c r="AD380" i="16"/>
  <c r="AE380" i="16" s="1"/>
  <c r="M757" i="16"/>
  <c r="S288" i="16"/>
  <c r="U288" i="16" s="1"/>
  <c r="U651" i="16" s="1"/>
  <c r="R442" i="16"/>
  <c r="AD291" i="16"/>
  <c r="AE291" i="16" s="1"/>
  <c r="S327" i="16"/>
  <c r="U327" i="16" s="1"/>
  <c r="U496" i="16" s="1"/>
  <c r="V496" i="16" s="1"/>
  <c r="U332" i="16"/>
  <c r="S337" i="16"/>
  <c r="S338" i="16"/>
  <c r="U338" i="16" s="1"/>
  <c r="U590" i="16" s="1"/>
  <c r="V590" i="16" s="1"/>
  <c r="S348" i="16"/>
  <c r="U348" i="16" s="1"/>
  <c r="U600" i="16" s="1"/>
  <c r="V600" i="16" s="1"/>
  <c r="N757" i="16"/>
  <c r="V618" i="16"/>
  <c r="V595" i="16"/>
  <c r="R441" i="16"/>
  <c r="S334" i="16"/>
  <c r="U334" i="16" s="1"/>
  <c r="U616" i="16" s="1"/>
  <c r="V616" i="16" s="1"/>
  <c r="V599" i="16"/>
  <c r="V372" i="16"/>
  <c r="V378" i="16"/>
  <c r="S380" i="16"/>
  <c r="U380" i="16" s="1"/>
  <c r="U593" i="16" s="1"/>
  <c r="V593" i="16" s="1"/>
  <c r="R591" i="16"/>
  <c r="O383" i="16"/>
  <c r="S385" i="16"/>
  <c r="U385" i="16" s="1"/>
  <c r="U612" i="16" s="1"/>
  <c r="V612" i="16" s="1"/>
  <c r="P757" i="16"/>
  <c r="R84" i="15"/>
  <c r="AD84" i="15" s="1"/>
  <c r="AE84" i="15" s="1"/>
  <c r="V436" i="16" l="1"/>
  <c r="V464" i="16"/>
  <c r="X259" i="16"/>
  <c r="V502" i="16"/>
  <c r="V340" i="16"/>
  <c r="V466" i="16"/>
  <c r="U453" i="16"/>
  <c r="V453" i="16" s="1"/>
  <c r="V176" i="16"/>
  <c r="V307" i="16"/>
  <c r="V298" i="16"/>
  <c r="U503" i="16"/>
  <c r="V503" i="16" s="1"/>
  <c r="V130" i="16"/>
  <c r="U569" i="16"/>
  <c r="V569" i="16" s="1"/>
  <c r="J389" i="16"/>
  <c r="AE212" i="16"/>
  <c r="V210" i="16"/>
  <c r="U336" i="16"/>
  <c r="V336" i="16" s="1"/>
  <c r="U488" i="16"/>
  <c r="V488" i="16" s="1"/>
  <c r="V326" i="16"/>
  <c r="V338" i="16"/>
  <c r="V314" i="16"/>
  <c r="U615" i="16"/>
  <c r="V615" i="16" s="1"/>
  <c r="U494" i="16"/>
  <c r="V494" i="16" s="1"/>
  <c r="Q389" i="16"/>
  <c r="V526" i="16"/>
  <c r="V67" i="16"/>
  <c r="AE224" i="16"/>
  <c r="U228" i="16"/>
  <c r="V228" i="16" s="1"/>
  <c r="V382" i="16"/>
  <c r="AE178" i="16"/>
  <c r="AE12" i="16"/>
  <c r="AE144" i="16"/>
  <c r="V111" i="16"/>
  <c r="AE88" i="16"/>
  <c r="AE169" i="16"/>
  <c r="U241" i="16"/>
  <c r="V241" i="16" s="1"/>
  <c r="V254" i="16"/>
  <c r="V118" i="16"/>
  <c r="AE124" i="16"/>
  <c r="AE327" i="16"/>
  <c r="U396" i="16"/>
  <c r="V396" i="16" s="1"/>
  <c r="AE293" i="16"/>
  <c r="V205" i="16"/>
  <c r="V21" i="16"/>
  <c r="U543" i="16"/>
  <c r="V543" i="16" s="1"/>
  <c r="V492" i="16"/>
  <c r="V432" i="16"/>
  <c r="V23" i="16"/>
  <c r="V591" i="16"/>
  <c r="AD299" i="16"/>
  <c r="U505" i="16"/>
  <c r="V505" i="16" s="1"/>
  <c r="V214" i="16"/>
  <c r="U514" i="16"/>
  <c r="V514" i="16" s="1"/>
  <c r="U225" i="16"/>
  <c r="T258" i="16"/>
  <c r="U747" i="16"/>
  <c r="V747" i="16" s="1"/>
  <c r="V90" i="16"/>
  <c r="T383" i="16"/>
  <c r="AD383" i="16"/>
  <c r="V212" i="16"/>
  <c r="L389" i="16"/>
  <c r="V36" i="16"/>
  <c r="AE125" i="16"/>
  <c r="V373" i="16"/>
  <c r="U482" i="16"/>
  <c r="V482" i="16" s="1"/>
  <c r="V316" i="16"/>
  <c r="U238" i="16"/>
  <c r="U682" i="16" s="1"/>
  <c r="V682" i="16" s="1"/>
  <c r="V329" i="16"/>
  <c r="AE205" i="16"/>
  <c r="V339" i="16"/>
  <c r="AE199" i="16"/>
  <c r="AE137" i="16"/>
  <c r="AC388" i="16"/>
  <c r="V192" i="16"/>
  <c r="U480" i="16"/>
  <c r="V480" i="16" s="1"/>
  <c r="V301" i="16"/>
  <c r="AE184" i="16"/>
  <c r="AE110" i="16"/>
  <c r="U245" i="16"/>
  <c r="V305" i="16"/>
  <c r="AE142" i="16"/>
  <c r="V327" i="16"/>
  <c r="AE370" i="16"/>
  <c r="U220" i="16"/>
  <c r="V202" i="16"/>
  <c r="U531" i="16"/>
  <c r="V531" i="16" s="1"/>
  <c r="V560" i="16"/>
  <c r="V92" i="16"/>
  <c r="V77" i="16"/>
  <c r="V126" i="16"/>
  <c r="V289" i="16"/>
  <c r="AD135" i="16"/>
  <c r="U224" i="16"/>
  <c r="U545" i="16"/>
  <c r="V545" i="16" s="1"/>
  <c r="V404" i="16"/>
  <c r="V341" i="16"/>
  <c r="S336" i="16"/>
  <c r="V175" i="16"/>
  <c r="N389" i="16"/>
  <c r="P389" i="16"/>
  <c r="M389" i="16"/>
  <c r="S135" i="16"/>
  <c r="U567" i="16"/>
  <c r="V567" i="16" s="1"/>
  <c r="V106" i="16"/>
  <c r="V76" i="16"/>
  <c r="Y148" i="16"/>
  <c r="Y389" i="16" s="1"/>
  <c r="Z148" i="16"/>
  <c r="Z389" i="16" s="1"/>
  <c r="V740" i="16"/>
  <c r="V423" i="16"/>
  <c r="V536" i="16"/>
  <c r="V417" i="16"/>
  <c r="AD46" i="16"/>
  <c r="V444" i="16"/>
  <c r="V582" i="16"/>
  <c r="V458" i="16"/>
  <c r="V622" i="16"/>
  <c r="V478" i="16"/>
  <c r="V556" i="16"/>
  <c r="V703" i="16"/>
  <c r="V513" i="16"/>
  <c r="V442" i="16"/>
  <c r="V568" i="16"/>
  <c r="V469" i="16"/>
  <c r="V22" i="16"/>
  <c r="V586" i="16"/>
  <c r="V402" i="16"/>
  <c r="V454" i="16"/>
  <c r="V548" i="16"/>
  <c r="V746" i="16"/>
  <c r="V416" i="16"/>
  <c r="V420" i="16"/>
  <c r="V421" i="16"/>
  <c r="V448" i="16"/>
  <c r="V445" i="16"/>
  <c r="V470" i="16"/>
  <c r="V598" i="16"/>
  <c r="V656" i="16"/>
  <c r="V725" i="16"/>
  <c r="V409" i="16"/>
  <c r="V688" i="16"/>
  <c r="V651" i="16"/>
  <c r="V649" i="16"/>
  <c r="V403" i="16"/>
  <c r="R757" i="16"/>
  <c r="V504" i="16"/>
  <c r="V398" i="16"/>
  <c r="U668" i="16"/>
  <c r="V668" i="16" s="1"/>
  <c r="V230" i="16"/>
  <c r="U672" i="16"/>
  <c r="V672" i="16" s="1"/>
  <c r="V247" i="16"/>
  <c r="U460" i="16"/>
  <c r="V460" i="16" s="1"/>
  <c r="V231" i="16"/>
  <c r="V350" i="16"/>
  <c r="U683" i="16"/>
  <c r="V683" i="16" s="1"/>
  <c r="V239" i="16"/>
  <c r="V323" i="16"/>
  <c r="V256" i="16"/>
  <c r="V387" i="16"/>
  <c r="U391" i="16"/>
  <c r="V391" i="16" s="1"/>
  <c r="V149" i="16"/>
  <c r="S195" i="16"/>
  <c r="R259" i="16"/>
  <c r="U412" i="16"/>
  <c r="V412" i="16" s="1"/>
  <c r="V161" i="16"/>
  <c r="V35" i="16"/>
  <c r="T105" i="16"/>
  <c r="U50" i="16"/>
  <c r="V139" i="16"/>
  <c r="AC105" i="16"/>
  <c r="AE47" i="16"/>
  <c r="AE114" i="16"/>
  <c r="V64" i="16"/>
  <c r="AC135" i="16"/>
  <c r="V181" i="16"/>
  <c r="X148" i="16"/>
  <c r="X389" i="16" s="1"/>
  <c r="V128" i="16"/>
  <c r="V710" i="16"/>
  <c r="U667" i="16"/>
  <c r="V667" i="16" s="1"/>
  <c r="V229" i="16"/>
  <c r="U718" i="16"/>
  <c r="V718" i="16" s="1"/>
  <c r="V57" i="16"/>
  <c r="V609" i="16"/>
  <c r="V611" i="16"/>
  <c r="U450" i="16"/>
  <c r="V450" i="16" s="1"/>
  <c r="V293" i="16"/>
  <c r="U673" i="16"/>
  <c r="V673" i="16" s="1"/>
  <c r="V242" i="16"/>
  <c r="AE260" i="16"/>
  <c r="AC299" i="16"/>
  <c r="V662" i="16"/>
  <c r="AE196" i="16"/>
  <c r="AC207" i="16"/>
  <c r="O148" i="16"/>
  <c r="T135" i="16"/>
  <c r="U456" i="16"/>
  <c r="V456" i="16" s="1"/>
  <c r="U558" i="16"/>
  <c r="V558" i="16" s="1"/>
  <c r="V144" i="16"/>
  <c r="T195" i="16"/>
  <c r="T259" i="16" s="1"/>
  <c r="U159" i="16"/>
  <c r="U195" i="16" s="1"/>
  <c r="V195" i="16" s="1"/>
  <c r="U704" i="16"/>
  <c r="V704" i="16" s="1"/>
  <c r="V31" i="16"/>
  <c r="V406" i="16"/>
  <c r="AD147" i="16"/>
  <c r="V30" i="16"/>
  <c r="U524" i="16"/>
  <c r="V524" i="16" s="1"/>
  <c r="V541" i="16"/>
  <c r="U337" i="16"/>
  <c r="S383" i="16"/>
  <c r="V385" i="16"/>
  <c r="U617" i="16"/>
  <c r="V617" i="16" s="1"/>
  <c r="V332" i="16"/>
  <c r="V380" i="16"/>
  <c r="U443" i="16"/>
  <c r="V443" i="16" s="1"/>
  <c r="V292" i="16"/>
  <c r="V487" i="16"/>
  <c r="V222" i="16"/>
  <c r="O757" i="16"/>
  <c r="AC330" i="16"/>
  <c r="AE300" i="16"/>
  <c r="AE330" i="16" s="1"/>
  <c r="AE86" i="16"/>
  <c r="V515" i="16"/>
  <c r="V24" i="16"/>
  <c r="U510" i="16"/>
  <c r="V510" i="16" s="1"/>
  <c r="V14" i="16"/>
  <c r="V100" i="16"/>
  <c r="U706" i="16"/>
  <c r="V706" i="16" s="1"/>
  <c r="V42" i="16"/>
  <c r="V424" i="16"/>
  <c r="S388" i="16"/>
  <c r="U596" i="16"/>
  <c r="V596" i="16" s="1"/>
  <c r="V376" i="16"/>
  <c r="V418" i="16"/>
  <c r="V308" i="16"/>
  <c r="AC383" i="16"/>
  <c r="V320" i="16"/>
  <c r="S258" i="16"/>
  <c r="V183" i="16"/>
  <c r="V193" i="16"/>
  <c r="U237" i="16"/>
  <c r="V237" i="16" s="1"/>
  <c r="U467" i="16"/>
  <c r="V467" i="16" s="1"/>
  <c r="V200" i="16"/>
  <c r="U226" i="16"/>
  <c r="V226" i="16" s="1"/>
  <c r="AC46" i="16"/>
  <c r="AE10" i="16"/>
  <c r="V517" i="16"/>
  <c r="U506" i="16"/>
  <c r="V506" i="16" s="1"/>
  <c r="V51" i="16"/>
  <c r="V172" i="16"/>
  <c r="U511" i="16"/>
  <c r="V511" i="16" s="1"/>
  <c r="V493" i="16"/>
  <c r="U589" i="16"/>
  <c r="V589" i="16" s="1"/>
  <c r="V367" i="16"/>
  <c r="V279" i="16"/>
  <c r="V486" i="16"/>
  <c r="V324" i="16"/>
  <c r="U650" i="16"/>
  <c r="V650" i="16" s="1"/>
  <c r="V287" i="16"/>
  <c r="AE382" i="16"/>
  <c r="V497" i="16"/>
  <c r="T299" i="16"/>
  <c r="V179" i="16"/>
  <c r="U474" i="16"/>
  <c r="V474" i="16" s="1"/>
  <c r="V199" i="16"/>
  <c r="V188" i="16"/>
  <c r="AC195" i="16"/>
  <c r="AE121" i="16"/>
  <c r="U135" i="16"/>
  <c r="V135" i="16" s="1"/>
  <c r="AE92" i="16"/>
  <c r="U388" i="16"/>
  <c r="V388" i="16" s="1"/>
  <c r="U484" i="16"/>
  <c r="V484" i="16" s="1"/>
  <c r="V306" i="16"/>
  <c r="AE331" i="16"/>
  <c r="AE336" i="16" s="1"/>
  <c r="AC336" i="16"/>
  <c r="U489" i="16"/>
  <c r="V489" i="16" s="1"/>
  <c r="V297" i="16"/>
  <c r="U439" i="16"/>
  <c r="V439" i="16" s="1"/>
  <c r="T330" i="16"/>
  <c r="U302" i="16"/>
  <c r="V564" i="16"/>
  <c r="AE98" i="16"/>
  <c r="V166" i="16"/>
  <c r="U499" i="16"/>
  <c r="V499" i="16" s="1"/>
  <c r="T46" i="16"/>
  <c r="U15" i="16"/>
  <c r="AE22" i="16"/>
  <c r="AA389" i="16"/>
  <c r="S330" i="16"/>
  <c r="V216" i="16"/>
  <c r="V288" i="16"/>
  <c r="U243" i="16"/>
  <c r="V243" i="16" s="1"/>
  <c r="U670" i="16"/>
  <c r="V670" i="16" s="1"/>
  <c r="V245" i="16"/>
  <c r="U227" i="16"/>
  <c r="S207" i="16"/>
  <c r="U196" i="16"/>
  <c r="V501" i="16"/>
  <c r="U630" i="16"/>
  <c r="V630" i="16" s="1"/>
  <c r="V177" i="16"/>
  <c r="AE235" i="16"/>
  <c r="V238" i="16"/>
  <c r="U508" i="16"/>
  <c r="V508" i="16" s="1"/>
  <c r="S105" i="16"/>
  <c r="U47" i="16"/>
  <c r="V88" i="16"/>
  <c r="V348" i="16"/>
  <c r="V579" i="16"/>
  <c r="V363" i="16"/>
  <c r="V334" i="16"/>
  <c r="V312" i="16"/>
  <c r="AE296" i="16"/>
  <c r="V377" i="16"/>
  <c r="U221" i="16"/>
  <c r="V158" i="16"/>
  <c r="U236" i="16"/>
  <c r="V160" i="16"/>
  <c r="AD207" i="16"/>
  <c r="S299" i="16"/>
  <c r="U260" i="16"/>
  <c r="V561" i="16"/>
  <c r="V82" i="16"/>
  <c r="AE175" i="16"/>
  <c r="U10" i="16"/>
  <c r="S46" i="16"/>
  <c r="V411" i="16"/>
  <c r="V282" i="16"/>
  <c r="AD330" i="16"/>
  <c r="V168" i="16"/>
  <c r="V74" i="16"/>
  <c r="AE147" i="16"/>
  <c r="U707" i="16"/>
  <c r="V707" i="16" s="1"/>
  <c r="O259" i="16"/>
  <c r="AD195" i="16"/>
  <c r="V477" i="16"/>
  <c r="U413" i="16"/>
  <c r="V413" i="16" s="1"/>
  <c r="V180" i="16"/>
  <c r="AD105" i="16"/>
  <c r="V533" i="16"/>
  <c r="AC147" i="16"/>
  <c r="S147" i="16"/>
  <c r="U539" i="16"/>
  <c r="V539" i="16" s="1"/>
  <c r="V441" i="16"/>
  <c r="V370" i="16"/>
  <c r="V451" i="16"/>
  <c r="V601" i="16"/>
  <c r="V268" i="16"/>
  <c r="V349" i="16"/>
  <c r="V286" i="16"/>
  <c r="U461" i="16"/>
  <c r="V461" i="16" s="1"/>
  <c r="V234" i="16"/>
  <c r="V246" i="16"/>
  <c r="U392" i="16"/>
  <c r="V392" i="16" s="1"/>
  <c r="V156" i="16"/>
  <c r="V152" i="16"/>
  <c r="V500" i="16"/>
  <c r="R148" i="16"/>
  <c r="V138" i="16"/>
  <c r="U708" i="16"/>
  <c r="V708" i="16" s="1"/>
  <c r="V546" i="16"/>
  <c r="AE67" i="16"/>
  <c r="U535" i="16"/>
  <c r="V535" i="16" s="1"/>
  <c r="U147" i="16"/>
  <c r="V147" i="16" s="1"/>
  <c r="U534" i="16"/>
  <c r="V534" i="16" s="1"/>
  <c r="V63" i="16"/>
  <c r="AB148" i="16"/>
  <c r="AB389" i="16" s="1"/>
  <c r="V48" i="16"/>
  <c r="S84" i="15"/>
  <c r="U84" i="15" s="1"/>
  <c r="V84" i="15" s="1"/>
  <c r="U694" i="15"/>
  <c r="R694" i="15"/>
  <c r="Q694" i="15"/>
  <c r="P694" i="15"/>
  <c r="O694" i="15"/>
  <c r="N694" i="15"/>
  <c r="M694" i="15"/>
  <c r="L694" i="15"/>
  <c r="K694" i="15"/>
  <c r="J694" i="15"/>
  <c r="U693" i="15"/>
  <c r="R693" i="15"/>
  <c r="Q693" i="15"/>
  <c r="P693" i="15"/>
  <c r="O693" i="15"/>
  <c r="N693" i="15"/>
  <c r="M693" i="15"/>
  <c r="L693" i="15"/>
  <c r="K693" i="15"/>
  <c r="J693" i="15"/>
  <c r="U692" i="15"/>
  <c r="R692" i="15"/>
  <c r="Q692" i="15"/>
  <c r="P692" i="15"/>
  <c r="O692" i="15"/>
  <c r="N692" i="15"/>
  <c r="M692" i="15"/>
  <c r="L692" i="15"/>
  <c r="K692" i="15"/>
  <c r="J692" i="15"/>
  <c r="U691" i="15"/>
  <c r="R691" i="15"/>
  <c r="Q691" i="15"/>
  <c r="P691" i="15"/>
  <c r="O691" i="15"/>
  <c r="N691" i="15"/>
  <c r="M691" i="15"/>
  <c r="L691" i="15"/>
  <c r="K691" i="15"/>
  <c r="J691" i="15"/>
  <c r="U690" i="15"/>
  <c r="R690" i="15"/>
  <c r="Q690" i="15"/>
  <c r="P690" i="15"/>
  <c r="O690" i="15"/>
  <c r="N690" i="15"/>
  <c r="M690" i="15"/>
  <c r="L690" i="15"/>
  <c r="K690" i="15"/>
  <c r="J690" i="15"/>
  <c r="U689" i="15"/>
  <c r="R689" i="15"/>
  <c r="Q689" i="15"/>
  <c r="P689" i="15"/>
  <c r="O689" i="15"/>
  <c r="N689" i="15"/>
  <c r="M689" i="15"/>
  <c r="L689" i="15"/>
  <c r="K689" i="15"/>
  <c r="J689" i="15"/>
  <c r="U688" i="15"/>
  <c r="R688" i="15"/>
  <c r="Q688" i="15"/>
  <c r="P688" i="15"/>
  <c r="O688" i="15"/>
  <c r="N688" i="15"/>
  <c r="M688" i="15"/>
  <c r="L688" i="15"/>
  <c r="K688" i="15"/>
  <c r="J688" i="15"/>
  <c r="U687" i="15"/>
  <c r="R687" i="15"/>
  <c r="Q687" i="15"/>
  <c r="P687" i="15"/>
  <c r="O687" i="15"/>
  <c r="N687" i="15"/>
  <c r="M687" i="15"/>
  <c r="L687" i="15"/>
  <c r="K687" i="15"/>
  <c r="J687" i="15"/>
  <c r="U686" i="15"/>
  <c r="R686" i="15"/>
  <c r="Q686" i="15"/>
  <c r="P686" i="15"/>
  <c r="O686" i="15"/>
  <c r="N686" i="15"/>
  <c r="M686" i="15"/>
  <c r="L686" i="15"/>
  <c r="K686" i="15"/>
  <c r="J686" i="15"/>
  <c r="Q685" i="15"/>
  <c r="P685" i="15"/>
  <c r="N685" i="15"/>
  <c r="M685" i="15"/>
  <c r="L685" i="15"/>
  <c r="K685" i="15"/>
  <c r="J685" i="15"/>
  <c r="Q684" i="15"/>
  <c r="P684" i="15"/>
  <c r="N684" i="15"/>
  <c r="M684" i="15"/>
  <c r="L684" i="15"/>
  <c r="K684" i="15"/>
  <c r="J684" i="15"/>
  <c r="R683" i="15"/>
  <c r="Q683" i="15"/>
  <c r="P683" i="15"/>
  <c r="N683" i="15"/>
  <c r="M683" i="15"/>
  <c r="L683" i="15"/>
  <c r="K683" i="15"/>
  <c r="J683" i="15"/>
  <c r="Q682" i="15"/>
  <c r="P682" i="15"/>
  <c r="N682" i="15"/>
  <c r="M682" i="15"/>
  <c r="L682" i="15"/>
  <c r="K682" i="15"/>
  <c r="J682" i="15"/>
  <c r="U681" i="15"/>
  <c r="R681" i="15"/>
  <c r="Q681" i="15"/>
  <c r="P681" i="15"/>
  <c r="O681" i="15"/>
  <c r="N681" i="15"/>
  <c r="M681" i="15"/>
  <c r="L681" i="15"/>
  <c r="K681" i="15"/>
  <c r="J681" i="15"/>
  <c r="U680" i="15"/>
  <c r="R680" i="15"/>
  <c r="Q680" i="15"/>
  <c r="P680" i="15"/>
  <c r="O680" i="15"/>
  <c r="N680" i="15"/>
  <c r="M680" i="15"/>
  <c r="L680" i="15"/>
  <c r="K680" i="15"/>
  <c r="J680" i="15"/>
  <c r="R679" i="15"/>
  <c r="Q679" i="15"/>
  <c r="P679" i="15"/>
  <c r="N679" i="15"/>
  <c r="M679" i="15"/>
  <c r="L679" i="15"/>
  <c r="K679" i="15"/>
  <c r="J679" i="15"/>
  <c r="Q678" i="15"/>
  <c r="P678" i="15"/>
  <c r="O678" i="15"/>
  <c r="N678" i="15"/>
  <c r="M678" i="15"/>
  <c r="L678" i="15"/>
  <c r="K678" i="15"/>
  <c r="J678" i="15"/>
  <c r="U677" i="15"/>
  <c r="R677" i="15"/>
  <c r="Q677" i="15"/>
  <c r="P677" i="15"/>
  <c r="O677" i="15"/>
  <c r="N677" i="15"/>
  <c r="M677" i="15"/>
  <c r="L677" i="15"/>
  <c r="K677" i="15"/>
  <c r="J677" i="15"/>
  <c r="U676" i="15"/>
  <c r="R676" i="15"/>
  <c r="Q676" i="15"/>
  <c r="P676" i="15"/>
  <c r="O676" i="15"/>
  <c r="N676" i="15"/>
  <c r="M676" i="15"/>
  <c r="L676" i="15"/>
  <c r="K676" i="15"/>
  <c r="J676" i="15"/>
  <c r="Q675" i="15"/>
  <c r="P675" i="15"/>
  <c r="O675" i="15"/>
  <c r="N675" i="15"/>
  <c r="M675" i="15"/>
  <c r="L675" i="15"/>
  <c r="K675" i="15"/>
  <c r="J675" i="15"/>
  <c r="Q674" i="15"/>
  <c r="P674" i="15"/>
  <c r="N674" i="15"/>
  <c r="M674" i="15"/>
  <c r="L674" i="15"/>
  <c r="K674" i="15"/>
  <c r="J674" i="15"/>
  <c r="U673" i="15"/>
  <c r="R673" i="15"/>
  <c r="Q673" i="15"/>
  <c r="P673" i="15"/>
  <c r="O673" i="15"/>
  <c r="N673" i="15"/>
  <c r="M673" i="15"/>
  <c r="L673" i="15"/>
  <c r="K673" i="15"/>
  <c r="J673" i="15"/>
  <c r="U672" i="15"/>
  <c r="R672" i="15"/>
  <c r="Q672" i="15"/>
  <c r="P672" i="15"/>
  <c r="O672" i="15"/>
  <c r="N672" i="15"/>
  <c r="M672" i="15"/>
  <c r="L672" i="15"/>
  <c r="K672" i="15"/>
  <c r="J672" i="15"/>
  <c r="U671" i="15"/>
  <c r="R671" i="15"/>
  <c r="Q671" i="15"/>
  <c r="P671" i="15"/>
  <c r="O671" i="15"/>
  <c r="N671" i="15"/>
  <c r="M671" i="15"/>
  <c r="L671" i="15"/>
  <c r="K671" i="15"/>
  <c r="J671" i="15"/>
  <c r="U670" i="15"/>
  <c r="R670" i="15"/>
  <c r="Q670" i="15"/>
  <c r="P670" i="15"/>
  <c r="O670" i="15"/>
  <c r="N670" i="15"/>
  <c r="M670" i="15"/>
  <c r="L670" i="15"/>
  <c r="K670" i="15"/>
  <c r="J670" i="15"/>
  <c r="U669" i="15"/>
  <c r="R669" i="15"/>
  <c r="Q669" i="15"/>
  <c r="P669" i="15"/>
  <c r="O669" i="15"/>
  <c r="N669" i="15"/>
  <c r="M669" i="15"/>
  <c r="L669" i="15"/>
  <c r="K669" i="15"/>
  <c r="J669" i="15"/>
  <c r="Q668" i="15"/>
  <c r="P668" i="15"/>
  <c r="O668" i="15"/>
  <c r="N668" i="15"/>
  <c r="M668" i="15"/>
  <c r="L668" i="15"/>
  <c r="K668" i="15"/>
  <c r="J668" i="15"/>
  <c r="U667" i="15"/>
  <c r="R667" i="15"/>
  <c r="Q667" i="15"/>
  <c r="P667" i="15"/>
  <c r="O667" i="15"/>
  <c r="N667" i="15"/>
  <c r="M667" i="15"/>
  <c r="L667" i="15"/>
  <c r="K667" i="15"/>
  <c r="J667" i="15"/>
  <c r="U666" i="15"/>
  <c r="R666" i="15"/>
  <c r="Q666" i="15"/>
  <c r="P666" i="15"/>
  <c r="O666" i="15"/>
  <c r="N666" i="15"/>
  <c r="M666" i="15"/>
  <c r="L666" i="15"/>
  <c r="K666" i="15"/>
  <c r="J666" i="15"/>
  <c r="Q665" i="15"/>
  <c r="P665" i="15"/>
  <c r="N665" i="15"/>
  <c r="M665" i="15"/>
  <c r="L665" i="15"/>
  <c r="K665" i="15"/>
  <c r="J665" i="15"/>
  <c r="U664" i="15"/>
  <c r="R664" i="15"/>
  <c r="Q664" i="15"/>
  <c r="P664" i="15"/>
  <c r="O664" i="15"/>
  <c r="N664" i="15"/>
  <c r="M664" i="15"/>
  <c r="L664" i="15"/>
  <c r="K664" i="15"/>
  <c r="J664" i="15"/>
  <c r="R663" i="15"/>
  <c r="Q663" i="15"/>
  <c r="P663" i="15"/>
  <c r="N663" i="15"/>
  <c r="M663" i="15"/>
  <c r="L663" i="15"/>
  <c r="K663" i="15"/>
  <c r="J663" i="15"/>
  <c r="Q662" i="15"/>
  <c r="P662" i="15"/>
  <c r="N662" i="15"/>
  <c r="M662" i="15"/>
  <c r="L662" i="15"/>
  <c r="K662" i="15"/>
  <c r="J662" i="15"/>
  <c r="U661" i="15"/>
  <c r="R661" i="15"/>
  <c r="Q661" i="15"/>
  <c r="P661" i="15"/>
  <c r="O661" i="15"/>
  <c r="N661" i="15"/>
  <c r="M661" i="15"/>
  <c r="L661" i="15"/>
  <c r="K661" i="15"/>
  <c r="J661" i="15"/>
  <c r="U660" i="15"/>
  <c r="R660" i="15"/>
  <c r="Q660" i="15"/>
  <c r="P660" i="15"/>
  <c r="O660" i="15"/>
  <c r="N660" i="15"/>
  <c r="M660" i="15"/>
  <c r="L660" i="15"/>
  <c r="K660" i="15"/>
  <c r="J660" i="15"/>
  <c r="Q659" i="15"/>
  <c r="P659" i="15"/>
  <c r="N659" i="15"/>
  <c r="M659" i="15"/>
  <c r="L659" i="15"/>
  <c r="K659" i="15"/>
  <c r="J659" i="15"/>
  <c r="Q658" i="15"/>
  <c r="P658" i="15"/>
  <c r="N658" i="15"/>
  <c r="M658" i="15"/>
  <c r="L658" i="15"/>
  <c r="K658" i="15"/>
  <c r="J658" i="15"/>
  <c r="Q657" i="15"/>
  <c r="P657" i="15"/>
  <c r="N657" i="15"/>
  <c r="M657" i="15"/>
  <c r="L657" i="15"/>
  <c r="K657" i="15"/>
  <c r="J657" i="15"/>
  <c r="R656" i="15"/>
  <c r="Q656" i="15"/>
  <c r="P656" i="15"/>
  <c r="N656" i="15"/>
  <c r="M656" i="15"/>
  <c r="L656" i="15"/>
  <c r="K656" i="15"/>
  <c r="J656" i="15"/>
  <c r="Q655" i="15"/>
  <c r="P655" i="15"/>
  <c r="N655" i="15"/>
  <c r="M655" i="15"/>
  <c r="L655" i="15"/>
  <c r="K655" i="15"/>
  <c r="J655" i="15"/>
  <c r="Q654" i="15"/>
  <c r="P654" i="15"/>
  <c r="O654" i="15"/>
  <c r="N654" i="15"/>
  <c r="M654" i="15"/>
  <c r="L654" i="15"/>
  <c r="K654" i="15"/>
  <c r="J654" i="15"/>
  <c r="Q653" i="15"/>
  <c r="P653" i="15"/>
  <c r="O653" i="15"/>
  <c r="N653" i="15"/>
  <c r="M653" i="15"/>
  <c r="L653" i="15"/>
  <c r="K653" i="15"/>
  <c r="J653" i="15"/>
  <c r="Q652" i="15"/>
  <c r="P652" i="15"/>
  <c r="O652" i="15"/>
  <c r="N652" i="15"/>
  <c r="M652" i="15"/>
  <c r="L652" i="15"/>
  <c r="K652" i="15"/>
  <c r="J652" i="15"/>
  <c r="Q651" i="15"/>
  <c r="P651" i="15"/>
  <c r="O651" i="15"/>
  <c r="N651" i="15"/>
  <c r="M651" i="15"/>
  <c r="L651" i="15"/>
  <c r="K651" i="15"/>
  <c r="J651" i="15"/>
  <c r="Q650" i="15"/>
  <c r="P650" i="15"/>
  <c r="O650" i="15"/>
  <c r="N650" i="15"/>
  <c r="M650" i="15"/>
  <c r="L650" i="15"/>
  <c r="K650" i="15"/>
  <c r="J650" i="15"/>
  <c r="Q649" i="15"/>
  <c r="P649" i="15"/>
  <c r="O649" i="15"/>
  <c r="N649" i="15"/>
  <c r="M649" i="15"/>
  <c r="L649" i="15"/>
  <c r="K649" i="15"/>
  <c r="J649" i="15"/>
  <c r="R648" i="15"/>
  <c r="Q648" i="15"/>
  <c r="P648" i="15"/>
  <c r="N648" i="15"/>
  <c r="M648" i="15"/>
  <c r="L648" i="15"/>
  <c r="K648" i="15"/>
  <c r="J648" i="15"/>
  <c r="R647" i="15"/>
  <c r="Q647" i="15"/>
  <c r="P647" i="15"/>
  <c r="N647" i="15"/>
  <c r="M647" i="15"/>
  <c r="L647" i="15"/>
  <c r="K647" i="15"/>
  <c r="J647" i="15"/>
  <c r="U646" i="15"/>
  <c r="R646" i="15"/>
  <c r="Q646" i="15"/>
  <c r="P646" i="15"/>
  <c r="O646" i="15"/>
  <c r="N646" i="15"/>
  <c r="M646" i="15"/>
  <c r="L646" i="15"/>
  <c r="K646" i="15"/>
  <c r="J646" i="15"/>
  <c r="U645" i="15"/>
  <c r="R645" i="15"/>
  <c r="Q645" i="15"/>
  <c r="P645" i="15"/>
  <c r="O645" i="15"/>
  <c r="N645" i="15"/>
  <c r="M645" i="15"/>
  <c r="L645" i="15"/>
  <c r="K645" i="15"/>
  <c r="J645" i="15"/>
  <c r="Q644" i="15"/>
  <c r="P644" i="15"/>
  <c r="N644" i="15"/>
  <c r="M644" i="15"/>
  <c r="L644" i="15"/>
  <c r="K644" i="15"/>
  <c r="J644" i="15"/>
  <c r="Q643" i="15"/>
  <c r="P643" i="15"/>
  <c r="O643" i="15"/>
  <c r="N643" i="15"/>
  <c r="M643" i="15"/>
  <c r="L643" i="15"/>
  <c r="K643" i="15"/>
  <c r="J643" i="15"/>
  <c r="U642" i="15"/>
  <c r="R642" i="15"/>
  <c r="Q642" i="15"/>
  <c r="P642" i="15"/>
  <c r="O642" i="15"/>
  <c r="N642" i="15"/>
  <c r="M642" i="15"/>
  <c r="L642" i="15"/>
  <c r="K642" i="15"/>
  <c r="J642" i="15"/>
  <c r="U641" i="15"/>
  <c r="R641" i="15"/>
  <c r="Q641" i="15"/>
  <c r="P641" i="15"/>
  <c r="O641" i="15"/>
  <c r="N641" i="15"/>
  <c r="M641" i="15"/>
  <c r="L641" i="15"/>
  <c r="K641" i="15"/>
  <c r="J641" i="15"/>
  <c r="Q640" i="15"/>
  <c r="P640" i="15"/>
  <c r="O640" i="15"/>
  <c r="N640" i="15"/>
  <c r="M640" i="15"/>
  <c r="L640" i="15"/>
  <c r="K640" i="15"/>
  <c r="J640" i="15"/>
  <c r="Q639" i="15"/>
  <c r="P639" i="15"/>
  <c r="N639" i="15"/>
  <c r="M639" i="15"/>
  <c r="L639" i="15"/>
  <c r="K639" i="15"/>
  <c r="J639" i="15"/>
  <c r="Q638" i="15"/>
  <c r="P638" i="15"/>
  <c r="N638" i="15"/>
  <c r="M638" i="15"/>
  <c r="L638" i="15"/>
  <c r="K638" i="15"/>
  <c r="J638" i="15"/>
  <c r="U637" i="15"/>
  <c r="R637" i="15"/>
  <c r="Q637" i="15"/>
  <c r="P637" i="15"/>
  <c r="O637" i="15"/>
  <c r="N637" i="15"/>
  <c r="M637" i="15"/>
  <c r="L637" i="15"/>
  <c r="K637" i="15"/>
  <c r="J637" i="15"/>
  <c r="U636" i="15"/>
  <c r="R636" i="15"/>
  <c r="Q636" i="15"/>
  <c r="P636" i="15"/>
  <c r="O636" i="15"/>
  <c r="N636" i="15"/>
  <c r="M636" i="15"/>
  <c r="L636" i="15"/>
  <c r="K636" i="15"/>
  <c r="J636" i="15"/>
  <c r="U635" i="15"/>
  <c r="R635" i="15"/>
  <c r="Q635" i="15"/>
  <c r="P635" i="15"/>
  <c r="O635" i="15"/>
  <c r="N635" i="15"/>
  <c r="M635" i="15"/>
  <c r="L635" i="15"/>
  <c r="K635" i="15"/>
  <c r="J635" i="15"/>
  <c r="U634" i="15"/>
  <c r="R634" i="15"/>
  <c r="Q634" i="15"/>
  <c r="P634" i="15"/>
  <c r="O634" i="15"/>
  <c r="N634" i="15"/>
  <c r="M634" i="15"/>
  <c r="L634" i="15"/>
  <c r="K634" i="15"/>
  <c r="J634" i="15"/>
  <c r="U633" i="15"/>
  <c r="R633" i="15"/>
  <c r="Q633" i="15"/>
  <c r="P633" i="15"/>
  <c r="O633" i="15"/>
  <c r="N633" i="15"/>
  <c r="M633" i="15"/>
  <c r="L633" i="15"/>
  <c r="K633" i="15"/>
  <c r="J633" i="15"/>
  <c r="U632" i="15"/>
  <c r="R632" i="15"/>
  <c r="Q632" i="15"/>
  <c r="P632" i="15"/>
  <c r="O632" i="15"/>
  <c r="N632" i="15"/>
  <c r="M632" i="15"/>
  <c r="L632" i="15"/>
  <c r="K632" i="15"/>
  <c r="J632" i="15"/>
  <c r="U631" i="15"/>
  <c r="R631" i="15"/>
  <c r="Q631" i="15"/>
  <c r="P631" i="15"/>
  <c r="O631" i="15"/>
  <c r="N631" i="15"/>
  <c r="M631" i="15"/>
  <c r="L631" i="15"/>
  <c r="K631" i="15"/>
  <c r="J631" i="15"/>
  <c r="U630" i="15"/>
  <c r="R630" i="15"/>
  <c r="Q630" i="15"/>
  <c r="P630" i="15"/>
  <c r="O630" i="15"/>
  <c r="N630" i="15"/>
  <c r="M630" i="15"/>
  <c r="L630" i="15"/>
  <c r="K630" i="15"/>
  <c r="J630" i="15"/>
  <c r="U629" i="15"/>
  <c r="R629" i="15"/>
  <c r="Q629" i="15"/>
  <c r="P629" i="15"/>
  <c r="O629" i="15"/>
  <c r="N629" i="15"/>
  <c r="M629" i="15"/>
  <c r="L629" i="15"/>
  <c r="K629" i="15"/>
  <c r="J629" i="15"/>
  <c r="U628" i="15"/>
  <c r="R628" i="15"/>
  <c r="Q628" i="15"/>
  <c r="P628" i="15"/>
  <c r="O628" i="15"/>
  <c r="N628" i="15"/>
  <c r="M628" i="15"/>
  <c r="L628" i="15"/>
  <c r="K628" i="15"/>
  <c r="J628" i="15"/>
  <c r="U627" i="15"/>
  <c r="R627" i="15"/>
  <c r="Q627" i="15"/>
  <c r="P627" i="15"/>
  <c r="O627" i="15"/>
  <c r="N627" i="15"/>
  <c r="M627" i="15"/>
  <c r="L627" i="15"/>
  <c r="K627" i="15"/>
  <c r="J627" i="15"/>
  <c r="U626" i="15"/>
  <c r="R626" i="15"/>
  <c r="Q626" i="15"/>
  <c r="P626" i="15"/>
  <c r="O626" i="15"/>
  <c r="N626" i="15"/>
  <c r="M626" i="15"/>
  <c r="L626" i="15"/>
  <c r="K626" i="15"/>
  <c r="J626" i="15"/>
  <c r="U625" i="15"/>
  <c r="R625" i="15"/>
  <c r="Q625" i="15"/>
  <c r="P625" i="15"/>
  <c r="O625" i="15"/>
  <c r="N625" i="15"/>
  <c r="M625" i="15"/>
  <c r="L625" i="15"/>
  <c r="K625" i="15"/>
  <c r="J625" i="15"/>
  <c r="U624" i="15"/>
  <c r="R624" i="15"/>
  <c r="Q624" i="15"/>
  <c r="P624" i="15"/>
  <c r="O624" i="15"/>
  <c r="N624" i="15"/>
  <c r="M624" i="15"/>
  <c r="L624" i="15"/>
  <c r="K624" i="15"/>
  <c r="J624" i="15"/>
  <c r="U623" i="15"/>
  <c r="R623" i="15"/>
  <c r="Q623" i="15"/>
  <c r="P623" i="15"/>
  <c r="O623" i="15"/>
  <c r="N623" i="15"/>
  <c r="M623" i="15"/>
  <c r="L623" i="15"/>
  <c r="K623" i="15"/>
  <c r="J623" i="15"/>
  <c r="U622" i="15"/>
  <c r="R622" i="15"/>
  <c r="Q622" i="15"/>
  <c r="P622" i="15"/>
  <c r="O622" i="15"/>
  <c r="N622" i="15"/>
  <c r="M622" i="15"/>
  <c r="L622" i="15"/>
  <c r="K622" i="15"/>
  <c r="J622" i="15"/>
  <c r="U621" i="15"/>
  <c r="R621" i="15"/>
  <c r="Q621" i="15"/>
  <c r="P621" i="15"/>
  <c r="O621" i="15"/>
  <c r="N621" i="15"/>
  <c r="M621" i="15"/>
  <c r="L621" i="15"/>
  <c r="K621" i="15"/>
  <c r="J621" i="15"/>
  <c r="U620" i="15"/>
  <c r="R620" i="15"/>
  <c r="Q620" i="15"/>
  <c r="P620" i="15"/>
  <c r="O620" i="15"/>
  <c r="N620" i="15"/>
  <c r="M620" i="15"/>
  <c r="L620" i="15"/>
  <c r="K620" i="15"/>
  <c r="J620" i="15"/>
  <c r="U619" i="15"/>
  <c r="R619" i="15"/>
  <c r="Q619" i="15"/>
  <c r="P619" i="15"/>
  <c r="O619" i="15"/>
  <c r="N619" i="15"/>
  <c r="M619" i="15"/>
  <c r="L619" i="15"/>
  <c r="K619" i="15"/>
  <c r="J619" i="15"/>
  <c r="U618" i="15"/>
  <c r="R618" i="15"/>
  <c r="Q618" i="15"/>
  <c r="P618" i="15"/>
  <c r="O618" i="15"/>
  <c r="N618" i="15"/>
  <c r="M618" i="15"/>
  <c r="L618" i="15"/>
  <c r="K618" i="15"/>
  <c r="J618" i="15"/>
  <c r="U617" i="15"/>
  <c r="R617" i="15"/>
  <c r="Q617" i="15"/>
  <c r="P617" i="15"/>
  <c r="O617" i="15"/>
  <c r="N617" i="15"/>
  <c r="M617" i="15"/>
  <c r="L617" i="15"/>
  <c r="K617" i="15"/>
  <c r="J617" i="15"/>
  <c r="U616" i="15"/>
  <c r="R616" i="15"/>
  <c r="Q616" i="15"/>
  <c r="P616" i="15"/>
  <c r="O616" i="15"/>
  <c r="N616" i="15"/>
  <c r="M616" i="15"/>
  <c r="L616" i="15"/>
  <c r="K616" i="15"/>
  <c r="J616" i="15"/>
  <c r="U615" i="15"/>
  <c r="R615" i="15"/>
  <c r="Q615" i="15"/>
  <c r="P615" i="15"/>
  <c r="O615" i="15"/>
  <c r="N615" i="15"/>
  <c r="M615" i="15"/>
  <c r="L615" i="15"/>
  <c r="K615" i="15"/>
  <c r="J615" i="15"/>
  <c r="U614" i="15"/>
  <c r="R614" i="15"/>
  <c r="Q614" i="15"/>
  <c r="P614" i="15"/>
  <c r="O614" i="15"/>
  <c r="N614" i="15"/>
  <c r="M614" i="15"/>
  <c r="L614" i="15"/>
  <c r="K614" i="15"/>
  <c r="J614" i="15"/>
  <c r="U613" i="15"/>
  <c r="R613" i="15"/>
  <c r="Q613" i="15"/>
  <c r="P613" i="15"/>
  <c r="O613" i="15"/>
  <c r="N613" i="15"/>
  <c r="M613" i="15"/>
  <c r="L613" i="15"/>
  <c r="K613" i="15"/>
  <c r="J613" i="15"/>
  <c r="U612" i="15"/>
  <c r="R612" i="15"/>
  <c r="Q612" i="15"/>
  <c r="P612" i="15"/>
  <c r="O612" i="15"/>
  <c r="N612" i="15"/>
  <c r="M612" i="15"/>
  <c r="L612" i="15"/>
  <c r="K612" i="15"/>
  <c r="J612" i="15"/>
  <c r="U611" i="15"/>
  <c r="R611" i="15"/>
  <c r="Q611" i="15"/>
  <c r="P611" i="15"/>
  <c r="O611" i="15"/>
  <c r="N611" i="15"/>
  <c r="M611" i="15"/>
  <c r="L611" i="15"/>
  <c r="K611" i="15"/>
  <c r="J611" i="15"/>
  <c r="U610" i="15"/>
  <c r="R610" i="15"/>
  <c r="Q610" i="15"/>
  <c r="P610" i="15"/>
  <c r="O610" i="15"/>
  <c r="N610" i="15"/>
  <c r="M610" i="15"/>
  <c r="L610" i="15"/>
  <c r="K610" i="15"/>
  <c r="J610" i="15"/>
  <c r="U609" i="15"/>
  <c r="R609" i="15"/>
  <c r="Q609" i="15"/>
  <c r="P609" i="15"/>
  <c r="O609" i="15"/>
  <c r="N609" i="15"/>
  <c r="M609" i="15"/>
  <c r="L609" i="15"/>
  <c r="K609" i="15"/>
  <c r="J609" i="15"/>
  <c r="U608" i="15"/>
  <c r="R608" i="15"/>
  <c r="Q608" i="15"/>
  <c r="P608" i="15"/>
  <c r="O608" i="15"/>
  <c r="N608" i="15"/>
  <c r="M608" i="15"/>
  <c r="L608" i="15"/>
  <c r="K608" i="15"/>
  <c r="J608" i="15"/>
  <c r="U607" i="15"/>
  <c r="R607" i="15"/>
  <c r="Q607" i="15"/>
  <c r="P607" i="15"/>
  <c r="O607" i="15"/>
  <c r="N607" i="15"/>
  <c r="M607" i="15"/>
  <c r="L607" i="15"/>
  <c r="K607" i="15"/>
  <c r="J607" i="15"/>
  <c r="U606" i="15"/>
  <c r="R606" i="15"/>
  <c r="Q606" i="15"/>
  <c r="P606" i="15"/>
  <c r="O606" i="15"/>
  <c r="N606" i="15"/>
  <c r="M606" i="15"/>
  <c r="L606" i="15"/>
  <c r="K606" i="15"/>
  <c r="J606" i="15"/>
  <c r="R605" i="15"/>
  <c r="Q605" i="15"/>
  <c r="P605" i="15"/>
  <c r="O605" i="15"/>
  <c r="N605" i="15"/>
  <c r="M605" i="15"/>
  <c r="L605" i="15"/>
  <c r="K605" i="15"/>
  <c r="J605" i="15"/>
  <c r="U604" i="15"/>
  <c r="R604" i="15"/>
  <c r="Q604" i="15"/>
  <c r="P604" i="15"/>
  <c r="O604" i="15"/>
  <c r="N604" i="15"/>
  <c r="M604" i="15"/>
  <c r="L604" i="15"/>
  <c r="K604" i="15"/>
  <c r="J604" i="15"/>
  <c r="U603" i="15"/>
  <c r="R603" i="15"/>
  <c r="Q603" i="15"/>
  <c r="P603" i="15"/>
  <c r="O603" i="15"/>
  <c r="N603" i="15"/>
  <c r="M603" i="15"/>
  <c r="L603" i="15"/>
  <c r="K603" i="15"/>
  <c r="J603" i="15"/>
  <c r="U602" i="15"/>
  <c r="R602" i="15"/>
  <c r="Q602" i="15"/>
  <c r="P602" i="15"/>
  <c r="O602" i="15"/>
  <c r="N602" i="15"/>
  <c r="M602" i="15"/>
  <c r="L602" i="15"/>
  <c r="K602" i="15"/>
  <c r="J602" i="15"/>
  <c r="U601" i="15"/>
  <c r="R601" i="15"/>
  <c r="Q601" i="15"/>
  <c r="P601" i="15"/>
  <c r="O601" i="15"/>
  <c r="N601" i="15"/>
  <c r="M601" i="15"/>
  <c r="L601" i="15"/>
  <c r="K601" i="15"/>
  <c r="J601" i="15"/>
  <c r="U600" i="15"/>
  <c r="R600" i="15"/>
  <c r="Q600" i="15"/>
  <c r="P600" i="15"/>
  <c r="O600" i="15"/>
  <c r="N600" i="15"/>
  <c r="M600" i="15"/>
  <c r="L600" i="15"/>
  <c r="K600" i="15"/>
  <c r="J600" i="15"/>
  <c r="U599" i="15"/>
  <c r="R599" i="15"/>
  <c r="Q599" i="15"/>
  <c r="P599" i="15"/>
  <c r="O599" i="15"/>
  <c r="N599" i="15"/>
  <c r="M599" i="15"/>
  <c r="L599" i="15"/>
  <c r="K599" i="15"/>
  <c r="J599" i="15"/>
  <c r="U598" i="15"/>
  <c r="R598" i="15"/>
  <c r="Q598" i="15"/>
  <c r="P598" i="15"/>
  <c r="O598" i="15"/>
  <c r="N598" i="15"/>
  <c r="M598" i="15"/>
  <c r="L598" i="15"/>
  <c r="K598" i="15"/>
  <c r="J598" i="15"/>
  <c r="U597" i="15"/>
  <c r="R597" i="15"/>
  <c r="Q597" i="15"/>
  <c r="P597" i="15"/>
  <c r="O597" i="15"/>
  <c r="N597" i="15"/>
  <c r="M597" i="15"/>
  <c r="L597" i="15"/>
  <c r="K597" i="15"/>
  <c r="J597" i="15"/>
  <c r="U596" i="15"/>
  <c r="R596" i="15"/>
  <c r="Q596" i="15"/>
  <c r="P596" i="15"/>
  <c r="O596" i="15"/>
  <c r="N596" i="15"/>
  <c r="M596" i="15"/>
  <c r="L596" i="15"/>
  <c r="K596" i="15"/>
  <c r="J596" i="15"/>
  <c r="U595" i="15"/>
  <c r="R595" i="15"/>
  <c r="Q595" i="15"/>
  <c r="P595" i="15"/>
  <c r="O595" i="15"/>
  <c r="N595" i="15"/>
  <c r="M595" i="15"/>
  <c r="L595" i="15"/>
  <c r="K595" i="15"/>
  <c r="J595" i="15"/>
  <c r="U594" i="15"/>
  <c r="R594" i="15"/>
  <c r="Q594" i="15"/>
  <c r="P594" i="15"/>
  <c r="O594" i="15"/>
  <c r="N594" i="15"/>
  <c r="M594" i="15"/>
  <c r="L594" i="15"/>
  <c r="K594" i="15"/>
  <c r="J594" i="15"/>
  <c r="U593" i="15"/>
  <c r="R593" i="15"/>
  <c r="Q593" i="15"/>
  <c r="P593" i="15"/>
  <c r="O593" i="15"/>
  <c r="N593" i="15"/>
  <c r="M593" i="15"/>
  <c r="L593" i="15"/>
  <c r="K593" i="15"/>
  <c r="J593" i="15"/>
  <c r="U592" i="15"/>
  <c r="R592" i="15"/>
  <c r="Q592" i="15"/>
  <c r="P592" i="15"/>
  <c r="O592" i="15"/>
  <c r="N592" i="15"/>
  <c r="M592" i="15"/>
  <c r="L592" i="15"/>
  <c r="K592" i="15"/>
  <c r="J592" i="15"/>
  <c r="U591" i="15"/>
  <c r="R591" i="15"/>
  <c r="Q591" i="15"/>
  <c r="P591" i="15"/>
  <c r="O591" i="15"/>
  <c r="N591" i="15"/>
  <c r="M591" i="15"/>
  <c r="L591" i="15"/>
  <c r="K591" i="15"/>
  <c r="J591" i="15"/>
  <c r="U590" i="15"/>
  <c r="R590" i="15"/>
  <c r="Q590" i="15"/>
  <c r="P590" i="15"/>
  <c r="O590" i="15"/>
  <c r="N590" i="15"/>
  <c r="M590" i="15"/>
  <c r="L590" i="15"/>
  <c r="K590" i="15"/>
  <c r="J590" i="15"/>
  <c r="U589" i="15"/>
  <c r="R589" i="15"/>
  <c r="Q589" i="15"/>
  <c r="P589" i="15"/>
  <c r="O589" i="15"/>
  <c r="N589" i="15"/>
  <c r="M589" i="15"/>
  <c r="L589" i="15"/>
  <c r="K589" i="15"/>
  <c r="J589" i="15"/>
  <c r="U588" i="15"/>
  <c r="R588" i="15"/>
  <c r="Q588" i="15"/>
  <c r="P588" i="15"/>
  <c r="O588" i="15"/>
  <c r="N588" i="15"/>
  <c r="M588" i="15"/>
  <c r="L588" i="15"/>
  <c r="K588" i="15"/>
  <c r="J588" i="15"/>
  <c r="U587" i="15"/>
  <c r="R587" i="15"/>
  <c r="Q587" i="15"/>
  <c r="P587" i="15"/>
  <c r="O587" i="15"/>
  <c r="N587" i="15"/>
  <c r="M587" i="15"/>
  <c r="L587" i="15"/>
  <c r="K587" i="15"/>
  <c r="J587" i="15"/>
  <c r="U586" i="15"/>
  <c r="R586" i="15"/>
  <c r="Q586" i="15"/>
  <c r="P586" i="15"/>
  <c r="O586" i="15"/>
  <c r="N586" i="15"/>
  <c r="M586" i="15"/>
  <c r="L586" i="15"/>
  <c r="K586" i="15"/>
  <c r="J586" i="15"/>
  <c r="U585" i="15"/>
  <c r="R585" i="15"/>
  <c r="Q585" i="15"/>
  <c r="P585" i="15"/>
  <c r="O585" i="15"/>
  <c r="N585" i="15"/>
  <c r="M585" i="15"/>
  <c r="L585" i="15"/>
  <c r="K585" i="15"/>
  <c r="J585" i="15"/>
  <c r="U584" i="15"/>
  <c r="R584" i="15"/>
  <c r="Q584" i="15"/>
  <c r="P584" i="15"/>
  <c r="O584" i="15"/>
  <c r="N584" i="15"/>
  <c r="M584" i="15"/>
  <c r="L584" i="15"/>
  <c r="K584" i="15"/>
  <c r="J584" i="15"/>
  <c r="U583" i="15"/>
  <c r="R583" i="15"/>
  <c r="Q583" i="15"/>
  <c r="P583" i="15"/>
  <c r="O583" i="15"/>
  <c r="N583" i="15"/>
  <c r="M583" i="15"/>
  <c r="L583" i="15"/>
  <c r="K583" i="15"/>
  <c r="J583" i="15"/>
  <c r="Q582" i="15"/>
  <c r="P582" i="15"/>
  <c r="O582" i="15"/>
  <c r="N582" i="15"/>
  <c r="M582" i="15"/>
  <c r="L582" i="15"/>
  <c r="K582" i="15"/>
  <c r="J582" i="15"/>
  <c r="U581" i="15"/>
  <c r="R581" i="15"/>
  <c r="Q581" i="15"/>
  <c r="P581" i="15"/>
  <c r="O581" i="15"/>
  <c r="N581" i="15"/>
  <c r="M581" i="15"/>
  <c r="L581" i="15"/>
  <c r="K581" i="15"/>
  <c r="J581" i="15"/>
  <c r="U580" i="15"/>
  <c r="R580" i="15"/>
  <c r="Q580" i="15"/>
  <c r="P580" i="15"/>
  <c r="O580" i="15"/>
  <c r="N580" i="15"/>
  <c r="M580" i="15"/>
  <c r="L580" i="15"/>
  <c r="K580" i="15"/>
  <c r="J580" i="15"/>
  <c r="U579" i="15"/>
  <c r="R579" i="15"/>
  <c r="Q579" i="15"/>
  <c r="P579" i="15"/>
  <c r="O579" i="15"/>
  <c r="N579" i="15"/>
  <c r="M579" i="15"/>
  <c r="L579" i="15"/>
  <c r="K579" i="15"/>
  <c r="J579" i="15"/>
  <c r="Q578" i="15"/>
  <c r="P578" i="15"/>
  <c r="O578" i="15"/>
  <c r="N578" i="15"/>
  <c r="M578" i="15"/>
  <c r="L578" i="15"/>
  <c r="K578" i="15"/>
  <c r="J578" i="15"/>
  <c r="Q577" i="15"/>
  <c r="P577" i="15"/>
  <c r="O577" i="15"/>
  <c r="N577" i="15"/>
  <c r="M577" i="15"/>
  <c r="L577" i="15"/>
  <c r="K577" i="15"/>
  <c r="J577" i="15"/>
  <c r="U576" i="15"/>
  <c r="R576" i="15"/>
  <c r="Q576" i="15"/>
  <c r="P576" i="15"/>
  <c r="O576" i="15"/>
  <c r="N576" i="15"/>
  <c r="M576" i="15"/>
  <c r="L576" i="15"/>
  <c r="K576" i="15"/>
  <c r="J576" i="15"/>
  <c r="U575" i="15"/>
  <c r="R575" i="15"/>
  <c r="Q575" i="15"/>
  <c r="P575" i="15"/>
  <c r="O575" i="15"/>
  <c r="N575" i="15"/>
  <c r="M575" i="15"/>
  <c r="L575" i="15"/>
  <c r="K575" i="15"/>
  <c r="J575" i="15"/>
  <c r="U574" i="15"/>
  <c r="R574" i="15"/>
  <c r="Q574" i="15"/>
  <c r="P574" i="15"/>
  <c r="O574" i="15"/>
  <c r="N574" i="15"/>
  <c r="M574" i="15"/>
  <c r="L574" i="15"/>
  <c r="K574" i="15"/>
  <c r="J574" i="15"/>
  <c r="U573" i="15"/>
  <c r="R573" i="15"/>
  <c r="Q573" i="15"/>
  <c r="P573" i="15"/>
  <c r="O573" i="15"/>
  <c r="N573" i="15"/>
  <c r="M573" i="15"/>
  <c r="L573" i="15"/>
  <c r="K573" i="15"/>
  <c r="J573" i="15"/>
  <c r="U572" i="15"/>
  <c r="R572" i="15"/>
  <c r="Q572" i="15"/>
  <c r="P572" i="15"/>
  <c r="O572" i="15"/>
  <c r="N572" i="15"/>
  <c r="M572" i="15"/>
  <c r="L572" i="15"/>
  <c r="K572" i="15"/>
  <c r="J572" i="15"/>
  <c r="U571" i="15"/>
  <c r="R571" i="15"/>
  <c r="Q571" i="15"/>
  <c r="P571" i="15"/>
  <c r="O571" i="15"/>
  <c r="N571" i="15"/>
  <c r="M571" i="15"/>
  <c r="L571" i="15"/>
  <c r="K571" i="15"/>
  <c r="J571" i="15"/>
  <c r="U570" i="15"/>
  <c r="R570" i="15"/>
  <c r="Q570" i="15"/>
  <c r="P570" i="15"/>
  <c r="O570" i="15"/>
  <c r="N570" i="15"/>
  <c r="M570" i="15"/>
  <c r="L570" i="15"/>
  <c r="K570" i="15"/>
  <c r="J570" i="15"/>
  <c r="U569" i="15"/>
  <c r="R569" i="15"/>
  <c r="Q569" i="15"/>
  <c r="P569" i="15"/>
  <c r="O569" i="15"/>
  <c r="N569" i="15"/>
  <c r="M569" i="15"/>
  <c r="L569" i="15"/>
  <c r="K569" i="15"/>
  <c r="J569" i="15"/>
  <c r="Q568" i="15"/>
  <c r="P568" i="15"/>
  <c r="O568" i="15"/>
  <c r="N568" i="15"/>
  <c r="M568" i="15"/>
  <c r="L568" i="15"/>
  <c r="K568" i="15"/>
  <c r="J568" i="15"/>
  <c r="U567" i="15"/>
  <c r="R567" i="15"/>
  <c r="Q567" i="15"/>
  <c r="P567" i="15"/>
  <c r="O567" i="15"/>
  <c r="N567" i="15"/>
  <c r="M567" i="15"/>
  <c r="L567" i="15"/>
  <c r="K567" i="15"/>
  <c r="J567" i="15"/>
  <c r="U566" i="15"/>
  <c r="R566" i="15"/>
  <c r="Q566" i="15"/>
  <c r="P566" i="15"/>
  <c r="O566" i="15"/>
  <c r="N566" i="15"/>
  <c r="M566" i="15"/>
  <c r="L566" i="15"/>
  <c r="K566" i="15"/>
  <c r="J566" i="15"/>
  <c r="U565" i="15"/>
  <c r="R565" i="15"/>
  <c r="Q565" i="15"/>
  <c r="P565" i="15"/>
  <c r="O565" i="15"/>
  <c r="N565" i="15"/>
  <c r="M565" i="15"/>
  <c r="L565" i="15"/>
  <c r="K565" i="15"/>
  <c r="J565" i="15"/>
  <c r="U564" i="15"/>
  <c r="R564" i="15"/>
  <c r="Q564" i="15"/>
  <c r="P564" i="15"/>
  <c r="O564" i="15"/>
  <c r="N564" i="15"/>
  <c r="M564" i="15"/>
  <c r="L564" i="15"/>
  <c r="K564" i="15"/>
  <c r="J564" i="15"/>
  <c r="Q563" i="15"/>
  <c r="P563" i="15"/>
  <c r="N563" i="15"/>
  <c r="M563" i="15"/>
  <c r="L563" i="15"/>
  <c r="K563" i="15"/>
  <c r="J563" i="15"/>
  <c r="R562" i="15"/>
  <c r="Q562" i="15"/>
  <c r="P562" i="15"/>
  <c r="N562" i="15"/>
  <c r="M562" i="15"/>
  <c r="L562" i="15"/>
  <c r="K562" i="15"/>
  <c r="J562" i="15"/>
  <c r="Q561" i="15"/>
  <c r="P561" i="15"/>
  <c r="N561" i="15"/>
  <c r="M561" i="15"/>
  <c r="L561" i="15"/>
  <c r="K561" i="15"/>
  <c r="J561" i="15"/>
  <c r="Q560" i="15"/>
  <c r="P560" i="15"/>
  <c r="N560" i="15"/>
  <c r="M560" i="15"/>
  <c r="L560" i="15"/>
  <c r="K560" i="15"/>
  <c r="J560" i="15"/>
  <c r="R559" i="15"/>
  <c r="Q559" i="15"/>
  <c r="P559" i="15"/>
  <c r="N559" i="15"/>
  <c r="M559" i="15"/>
  <c r="L559" i="15"/>
  <c r="K559" i="15"/>
  <c r="J559" i="15"/>
  <c r="R558" i="15"/>
  <c r="Q558" i="15"/>
  <c r="P558" i="15"/>
  <c r="N558" i="15"/>
  <c r="M558" i="15"/>
  <c r="L558" i="15"/>
  <c r="K558" i="15"/>
  <c r="J558" i="15"/>
  <c r="R557" i="15"/>
  <c r="Q557" i="15"/>
  <c r="P557" i="15"/>
  <c r="N557" i="15"/>
  <c r="M557" i="15"/>
  <c r="L557" i="15"/>
  <c r="K557" i="15"/>
  <c r="J557" i="15"/>
  <c r="R556" i="15"/>
  <c r="Q556" i="15"/>
  <c r="P556" i="15"/>
  <c r="N556" i="15"/>
  <c r="M556" i="15"/>
  <c r="L556" i="15"/>
  <c r="K556" i="15"/>
  <c r="J556" i="15"/>
  <c r="Q555" i="15"/>
  <c r="P555" i="15"/>
  <c r="N555" i="15"/>
  <c r="M555" i="15"/>
  <c r="L555" i="15"/>
  <c r="K555" i="15"/>
  <c r="J555" i="15"/>
  <c r="Q554" i="15"/>
  <c r="P554" i="15"/>
  <c r="N554" i="15"/>
  <c r="M554" i="15"/>
  <c r="L554" i="15"/>
  <c r="K554" i="15"/>
  <c r="J554" i="15"/>
  <c r="R553" i="15"/>
  <c r="Q553" i="15"/>
  <c r="P553" i="15"/>
  <c r="N553" i="15"/>
  <c r="M553" i="15"/>
  <c r="L553" i="15"/>
  <c r="K553" i="15"/>
  <c r="J553" i="15"/>
  <c r="R552" i="15"/>
  <c r="Q552" i="15"/>
  <c r="P552" i="15"/>
  <c r="N552" i="15"/>
  <c r="M552" i="15"/>
  <c r="L552" i="15"/>
  <c r="K552" i="15"/>
  <c r="J552" i="15"/>
  <c r="R551" i="15"/>
  <c r="Q551" i="15"/>
  <c r="P551" i="15"/>
  <c r="N551" i="15"/>
  <c r="M551" i="15"/>
  <c r="L551" i="15"/>
  <c r="K551" i="15"/>
  <c r="J551" i="15"/>
  <c r="R550" i="15"/>
  <c r="Q550" i="15"/>
  <c r="P550" i="15"/>
  <c r="N550" i="15"/>
  <c r="M550" i="15"/>
  <c r="L550" i="15"/>
  <c r="K550" i="15"/>
  <c r="J550" i="15"/>
  <c r="R549" i="15"/>
  <c r="Q549" i="15"/>
  <c r="P549" i="15"/>
  <c r="N549" i="15"/>
  <c r="M549" i="15"/>
  <c r="L549" i="15"/>
  <c r="K549" i="15"/>
  <c r="J549" i="15"/>
  <c r="R548" i="15"/>
  <c r="Q548" i="15"/>
  <c r="P548" i="15"/>
  <c r="N548" i="15"/>
  <c r="M548" i="15"/>
  <c r="L548" i="15"/>
  <c r="K548" i="15"/>
  <c r="J548" i="15"/>
  <c r="R547" i="15"/>
  <c r="Q547" i="15"/>
  <c r="P547" i="15"/>
  <c r="N547" i="15"/>
  <c r="M547" i="15"/>
  <c r="L547" i="15"/>
  <c r="K547" i="15"/>
  <c r="J547" i="15"/>
  <c r="R546" i="15"/>
  <c r="Q546" i="15"/>
  <c r="P546" i="15"/>
  <c r="N546" i="15"/>
  <c r="M546" i="15"/>
  <c r="L546" i="15"/>
  <c r="K546" i="15"/>
  <c r="J546" i="15"/>
  <c r="R545" i="15"/>
  <c r="Q545" i="15"/>
  <c r="P545" i="15"/>
  <c r="N545" i="15"/>
  <c r="M545" i="15"/>
  <c r="L545" i="15"/>
  <c r="K545" i="15"/>
  <c r="J545" i="15"/>
  <c r="Q544" i="15"/>
  <c r="P544" i="15"/>
  <c r="N544" i="15"/>
  <c r="M544" i="15"/>
  <c r="L544" i="15"/>
  <c r="K544" i="15"/>
  <c r="J544" i="15"/>
  <c r="Q543" i="15"/>
  <c r="P543" i="15"/>
  <c r="N543" i="15"/>
  <c r="M543" i="15"/>
  <c r="L543" i="15"/>
  <c r="K543" i="15"/>
  <c r="J543" i="15"/>
  <c r="Q542" i="15"/>
  <c r="P542" i="15"/>
  <c r="N542" i="15"/>
  <c r="M542" i="15"/>
  <c r="L542" i="15"/>
  <c r="K542" i="15"/>
  <c r="J542" i="15"/>
  <c r="Q541" i="15"/>
  <c r="P541" i="15"/>
  <c r="N541" i="15"/>
  <c r="M541" i="15"/>
  <c r="L541" i="15"/>
  <c r="K541" i="15"/>
  <c r="J541" i="15"/>
  <c r="Q540" i="15"/>
  <c r="P540" i="15"/>
  <c r="N540" i="15"/>
  <c r="M540" i="15"/>
  <c r="L540" i="15"/>
  <c r="K540" i="15"/>
  <c r="J540" i="15"/>
  <c r="Q539" i="15"/>
  <c r="P539" i="15"/>
  <c r="N539" i="15"/>
  <c r="M539" i="15"/>
  <c r="L539" i="15"/>
  <c r="K539" i="15"/>
  <c r="J539" i="15"/>
  <c r="Q538" i="15"/>
  <c r="P538" i="15"/>
  <c r="N538" i="15"/>
  <c r="M538" i="15"/>
  <c r="L538" i="15"/>
  <c r="K538" i="15"/>
  <c r="J538" i="15"/>
  <c r="Q537" i="15"/>
  <c r="P537" i="15"/>
  <c r="N537" i="15"/>
  <c r="M537" i="15"/>
  <c r="L537" i="15"/>
  <c r="K537" i="15"/>
  <c r="J537" i="15"/>
  <c r="Q536" i="15"/>
  <c r="P536" i="15"/>
  <c r="N536" i="15"/>
  <c r="M536" i="15"/>
  <c r="L536" i="15"/>
  <c r="K536" i="15"/>
  <c r="J536" i="15"/>
  <c r="Q535" i="15"/>
  <c r="P535" i="15"/>
  <c r="N535" i="15"/>
  <c r="M535" i="15"/>
  <c r="L535" i="15"/>
  <c r="K535" i="15"/>
  <c r="J535" i="15"/>
  <c r="Q534" i="15"/>
  <c r="P534" i="15"/>
  <c r="N534" i="15"/>
  <c r="M534" i="15"/>
  <c r="L534" i="15"/>
  <c r="K534" i="15"/>
  <c r="J534" i="15"/>
  <c r="Q533" i="15"/>
  <c r="P533" i="15"/>
  <c r="N533" i="15"/>
  <c r="M533" i="15"/>
  <c r="L533" i="15"/>
  <c r="K533" i="15"/>
  <c r="J533" i="15"/>
  <c r="Q532" i="15"/>
  <c r="P532" i="15"/>
  <c r="N532" i="15"/>
  <c r="M532" i="15"/>
  <c r="L532" i="15"/>
  <c r="K532" i="15"/>
  <c r="J532" i="15"/>
  <c r="Q531" i="15"/>
  <c r="P531" i="15"/>
  <c r="N531" i="15"/>
  <c r="M531" i="15"/>
  <c r="L531" i="15"/>
  <c r="K531" i="15"/>
  <c r="J531" i="15"/>
  <c r="Q530" i="15"/>
  <c r="P530" i="15"/>
  <c r="N530" i="15"/>
  <c r="M530" i="15"/>
  <c r="L530" i="15"/>
  <c r="K530" i="15"/>
  <c r="J530" i="15"/>
  <c r="U529" i="15"/>
  <c r="R529" i="15"/>
  <c r="Q529" i="15"/>
  <c r="P529" i="15"/>
  <c r="O529" i="15"/>
  <c r="N529" i="15"/>
  <c r="M529" i="15"/>
  <c r="L529" i="15"/>
  <c r="K529" i="15"/>
  <c r="J529" i="15"/>
  <c r="Q528" i="15"/>
  <c r="P528" i="15"/>
  <c r="N528" i="15"/>
  <c r="M528" i="15"/>
  <c r="L528" i="15"/>
  <c r="K528" i="15"/>
  <c r="J528" i="15"/>
  <c r="R527" i="15"/>
  <c r="Q527" i="15"/>
  <c r="P527" i="15"/>
  <c r="N527" i="15"/>
  <c r="M527" i="15"/>
  <c r="L527" i="15"/>
  <c r="K527" i="15"/>
  <c r="J527" i="15"/>
  <c r="R526" i="15"/>
  <c r="Q526" i="15"/>
  <c r="P526" i="15"/>
  <c r="N526" i="15"/>
  <c r="M526" i="15"/>
  <c r="L526" i="15"/>
  <c r="K526" i="15"/>
  <c r="J526" i="15"/>
  <c r="Q525" i="15"/>
  <c r="P525" i="15"/>
  <c r="N525" i="15"/>
  <c r="M525" i="15"/>
  <c r="L525" i="15"/>
  <c r="K525" i="15"/>
  <c r="J525" i="15"/>
  <c r="Q524" i="15"/>
  <c r="P524" i="15"/>
  <c r="N524" i="15"/>
  <c r="M524" i="15"/>
  <c r="L524" i="15"/>
  <c r="K524" i="15"/>
  <c r="J524" i="15"/>
  <c r="Q523" i="15"/>
  <c r="P523" i="15"/>
  <c r="N523" i="15"/>
  <c r="M523" i="15"/>
  <c r="L523" i="15"/>
  <c r="K523" i="15"/>
  <c r="J523" i="15"/>
  <c r="Q522" i="15"/>
  <c r="P522" i="15"/>
  <c r="N522" i="15"/>
  <c r="M522" i="15"/>
  <c r="L522" i="15"/>
  <c r="K522" i="15"/>
  <c r="J522" i="15"/>
  <c r="Q521" i="15"/>
  <c r="P521" i="15"/>
  <c r="N521" i="15"/>
  <c r="M521" i="15"/>
  <c r="L521" i="15"/>
  <c r="K521" i="15"/>
  <c r="J521" i="15"/>
  <c r="Q520" i="15"/>
  <c r="P520" i="15"/>
  <c r="N520" i="15"/>
  <c r="M520" i="15"/>
  <c r="L520" i="15"/>
  <c r="K520" i="15"/>
  <c r="J520" i="15"/>
  <c r="Q519" i="15"/>
  <c r="P519" i="15"/>
  <c r="N519" i="15"/>
  <c r="M519" i="15"/>
  <c r="L519" i="15"/>
  <c r="K519" i="15"/>
  <c r="J519" i="15"/>
  <c r="Q518" i="15"/>
  <c r="P518" i="15"/>
  <c r="N518" i="15"/>
  <c r="M518" i="15"/>
  <c r="L518" i="15"/>
  <c r="K518" i="15"/>
  <c r="J518" i="15"/>
  <c r="Q517" i="15"/>
  <c r="P517" i="15"/>
  <c r="O517" i="15"/>
  <c r="N517" i="15"/>
  <c r="M517" i="15"/>
  <c r="L517" i="15"/>
  <c r="K517" i="15"/>
  <c r="J517" i="15"/>
  <c r="Q516" i="15"/>
  <c r="P516" i="15"/>
  <c r="N516" i="15"/>
  <c r="M516" i="15"/>
  <c r="L516" i="15"/>
  <c r="K516" i="15"/>
  <c r="J516" i="15"/>
  <c r="Q515" i="15"/>
  <c r="P515" i="15"/>
  <c r="N515" i="15"/>
  <c r="M515" i="15"/>
  <c r="L515" i="15"/>
  <c r="K515" i="15"/>
  <c r="J515" i="15"/>
  <c r="Q514" i="15"/>
  <c r="P514" i="15"/>
  <c r="N514" i="15"/>
  <c r="M514" i="15"/>
  <c r="L514" i="15"/>
  <c r="K514" i="15"/>
  <c r="J514" i="15"/>
  <c r="Q513" i="15"/>
  <c r="P513" i="15"/>
  <c r="N513" i="15"/>
  <c r="M513" i="15"/>
  <c r="L513" i="15"/>
  <c r="K513" i="15"/>
  <c r="J513" i="15"/>
  <c r="Q512" i="15"/>
  <c r="P512" i="15"/>
  <c r="N512" i="15"/>
  <c r="M512" i="15"/>
  <c r="L512" i="15"/>
  <c r="K512" i="15"/>
  <c r="J512" i="15"/>
  <c r="U511" i="15"/>
  <c r="R511" i="15"/>
  <c r="Q511" i="15"/>
  <c r="P511" i="15"/>
  <c r="O511" i="15"/>
  <c r="N511" i="15"/>
  <c r="M511" i="15"/>
  <c r="L511" i="15"/>
  <c r="K511" i="15"/>
  <c r="J511" i="15"/>
  <c r="Q510" i="15"/>
  <c r="P510" i="15"/>
  <c r="N510" i="15"/>
  <c r="M510" i="15"/>
  <c r="L510" i="15"/>
  <c r="K510" i="15"/>
  <c r="J510" i="15"/>
  <c r="U509" i="15"/>
  <c r="R509" i="15"/>
  <c r="Q509" i="15"/>
  <c r="P509" i="15"/>
  <c r="O509" i="15"/>
  <c r="N509" i="15"/>
  <c r="M509" i="15"/>
  <c r="L509" i="15"/>
  <c r="K509" i="15"/>
  <c r="J509" i="15"/>
  <c r="Q508" i="15"/>
  <c r="P508" i="15"/>
  <c r="O508" i="15"/>
  <c r="N508" i="15"/>
  <c r="M508" i="15"/>
  <c r="L508" i="15"/>
  <c r="K508" i="15"/>
  <c r="J508" i="15"/>
  <c r="Q507" i="15"/>
  <c r="P507" i="15"/>
  <c r="N507" i="15"/>
  <c r="M507" i="15"/>
  <c r="L507" i="15"/>
  <c r="K507" i="15"/>
  <c r="J507" i="15"/>
  <c r="Q506" i="15"/>
  <c r="P506" i="15"/>
  <c r="O506" i="15"/>
  <c r="N506" i="15"/>
  <c r="M506" i="15"/>
  <c r="L506" i="15"/>
  <c r="K506" i="15"/>
  <c r="J506" i="15"/>
  <c r="Q505" i="15"/>
  <c r="P505" i="15"/>
  <c r="N505" i="15"/>
  <c r="M505" i="15"/>
  <c r="L505" i="15"/>
  <c r="K505" i="15"/>
  <c r="J505" i="15"/>
  <c r="Q504" i="15"/>
  <c r="P504" i="15"/>
  <c r="N504" i="15"/>
  <c r="M504" i="15"/>
  <c r="L504" i="15"/>
  <c r="K504" i="15"/>
  <c r="J504" i="15"/>
  <c r="Q503" i="15"/>
  <c r="P503" i="15"/>
  <c r="N503" i="15"/>
  <c r="M503" i="15"/>
  <c r="L503" i="15"/>
  <c r="K503" i="15"/>
  <c r="J503" i="15"/>
  <c r="Q502" i="15"/>
  <c r="P502" i="15"/>
  <c r="N502" i="15"/>
  <c r="M502" i="15"/>
  <c r="L502" i="15"/>
  <c r="K502" i="15"/>
  <c r="J502" i="15"/>
  <c r="Q501" i="15"/>
  <c r="P501" i="15"/>
  <c r="N501" i="15"/>
  <c r="M501" i="15"/>
  <c r="L501" i="15"/>
  <c r="K501" i="15"/>
  <c r="J501" i="15"/>
  <c r="U500" i="15"/>
  <c r="R500" i="15"/>
  <c r="Q500" i="15"/>
  <c r="P500" i="15"/>
  <c r="O500" i="15"/>
  <c r="N500" i="15"/>
  <c r="M500" i="15"/>
  <c r="L500" i="15"/>
  <c r="K500" i="15"/>
  <c r="J500" i="15"/>
  <c r="U499" i="15"/>
  <c r="R499" i="15"/>
  <c r="Q499" i="15"/>
  <c r="P499" i="15"/>
  <c r="O499" i="15"/>
  <c r="N499" i="15"/>
  <c r="M499" i="15"/>
  <c r="L499" i="15"/>
  <c r="K499" i="15"/>
  <c r="J499" i="15"/>
  <c r="U498" i="15"/>
  <c r="R498" i="15"/>
  <c r="Q498" i="15"/>
  <c r="P498" i="15"/>
  <c r="O498" i="15"/>
  <c r="N498" i="15"/>
  <c r="M498" i="15"/>
  <c r="L498" i="15"/>
  <c r="K498" i="15"/>
  <c r="J498" i="15"/>
  <c r="Q497" i="15"/>
  <c r="P497" i="15"/>
  <c r="O497" i="15"/>
  <c r="N497" i="15"/>
  <c r="M497" i="15"/>
  <c r="L497" i="15"/>
  <c r="K497" i="15"/>
  <c r="J497" i="15"/>
  <c r="U496" i="15"/>
  <c r="R496" i="15"/>
  <c r="Q496" i="15"/>
  <c r="P496" i="15"/>
  <c r="O496" i="15"/>
  <c r="N496" i="15"/>
  <c r="M496" i="15"/>
  <c r="L496" i="15"/>
  <c r="K496" i="15"/>
  <c r="J496" i="15"/>
  <c r="Q495" i="15"/>
  <c r="P495" i="15"/>
  <c r="N495" i="15"/>
  <c r="M495" i="15"/>
  <c r="L495" i="15"/>
  <c r="K495" i="15"/>
  <c r="J495" i="15"/>
  <c r="Q494" i="15"/>
  <c r="P494" i="15"/>
  <c r="N494" i="15"/>
  <c r="M494" i="15"/>
  <c r="L494" i="15"/>
  <c r="K494" i="15"/>
  <c r="J494" i="15"/>
  <c r="Q493" i="15"/>
  <c r="P493" i="15"/>
  <c r="N493" i="15"/>
  <c r="M493" i="15"/>
  <c r="L493" i="15"/>
  <c r="K493" i="15"/>
  <c r="J493" i="15"/>
  <c r="Q492" i="15"/>
  <c r="P492" i="15"/>
  <c r="N492" i="15"/>
  <c r="M492" i="15"/>
  <c r="L492" i="15"/>
  <c r="K492" i="15"/>
  <c r="J492" i="15"/>
  <c r="U491" i="15"/>
  <c r="R491" i="15"/>
  <c r="Q491" i="15"/>
  <c r="P491" i="15"/>
  <c r="O491" i="15"/>
  <c r="N491" i="15"/>
  <c r="M491" i="15"/>
  <c r="L491" i="15"/>
  <c r="K491" i="15"/>
  <c r="J491" i="15"/>
  <c r="Q490" i="15"/>
  <c r="P490" i="15"/>
  <c r="N490" i="15"/>
  <c r="M490" i="15"/>
  <c r="L490" i="15"/>
  <c r="K490" i="15"/>
  <c r="J490" i="15"/>
  <c r="R489" i="15"/>
  <c r="Q489" i="15"/>
  <c r="P489" i="15"/>
  <c r="N489" i="15"/>
  <c r="M489" i="15"/>
  <c r="L489" i="15"/>
  <c r="K489" i="15"/>
  <c r="J489" i="15"/>
  <c r="Q488" i="15"/>
  <c r="P488" i="15"/>
  <c r="N488" i="15"/>
  <c r="M488" i="15"/>
  <c r="L488" i="15"/>
  <c r="K488" i="15"/>
  <c r="J488" i="15"/>
  <c r="Q487" i="15"/>
  <c r="P487" i="15"/>
  <c r="O487" i="15"/>
  <c r="N487" i="15"/>
  <c r="M487" i="15"/>
  <c r="L487" i="15"/>
  <c r="K487" i="15"/>
  <c r="J487" i="15"/>
  <c r="Q485" i="15"/>
  <c r="P485" i="15"/>
  <c r="O485" i="15"/>
  <c r="N485" i="15"/>
  <c r="M485" i="15"/>
  <c r="L485" i="15"/>
  <c r="K485" i="15"/>
  <c r="J485" i="15"/>
  <c r="R484" i="15"/>
  <c r="Q484" i="15"/>
  <c r="P484" i="15"/>
  <c r="N484" i="15"/>
  <c r="M484" i="15"/>
  <c r="L484" i="15"/>
  <c r="K484" i="15"/>
  <c r="J484" i="15"/>
  <c r="Q483" i="15"/>
  <c r="P483" i="15"/>
  <c r="N483" i="15"/>
  <c r="M483" i="15"/>
  <c r="L483" i="15"/>
  <c r="K483" i="15"/>
  <c r="J483" i="15"/>
  <c r="Q482" i="15"/>
  <c r="P482" i="15"/>
  <c r="N482" i="15"/>
  <c r="M482" i="15"/>
  <c r="L482" i="15"/>
  <c r="K482" i="15"/>
  <c r="J482" i="15"/>
  <c r="Q481" i="15"/>
  <c r="P481" i="15"/>
  <c r="N481" i="15"/>
  <c r="M481" i="15"/>
  <c r="L481" i="15"/>
  <c r="K481" i="15"/>
  <c r="J481" i="15"/>
  <c r="R480" i="15"/>
  <c r="Q480" i="15"/>
  <c r="P480" i="15"/>
  <c r="N480" i="15"/>
  <c r="M480" i="15"/>
  <c r="L480" i="15"/>
  <c r="K480" i="15"/>
  <c r="J480" i="15"/>
  <c r="Q479" i="15"/>
  <c r="P479" i="15"/>
  <c r="N479" i="15"/>
  <c r="M479" i="15"/>
  <c r="L479" i="15"/>
  <c r="K479" i="15"/>
  <c r="J479" i="15"/>
  <c r="Q478" i="15"/>
  <c r="P478" i="15"/>
  <c r="N478" i="15"/>
  <c r="M478" i="15"/>
  <c r="L478" i="15"/>
  <c r="K478" i="15"/>
  <c r="J478" i="15"/>
  <c r="Q477" i="15"/>
  <c r="P477" i="15"/>
  <c r="N477" i="15"/>
  <c r="M477" i="15"/>
  <c r="L477" i="15"/>
  <c r="K477" i="15"/>
  <c r="J477" i="15"/>
  <c r="Q476" i="15"/>
  <c r="P476" i="15"/>
  <c r="N476" i="15"/>
  <c r="M476" i="15"/>
  <c r="L476" i="15"/>
  <c r="K476" i="15"/>
  <c r="J476" i="15"/>
  <c r="Q475" i="15"/>
  <c r="P475" i="15"/>
  <c r="O475" i="15"/>
  <c r="N475" i="15"/>
  <c r="M475" i="15"/>
  <c r="L475" i="15"/>
  <c r="K475" i="15"/>
  <c r="J475" i="15"/>
  <c r="U474" i="15"/>
  <c r="R474" i="15"/>
  <c r="Q474" i="15"/>
  <c r="P474" i="15"/>
  <c r="O474" i="15"/>
  <c r="N474" i="15"/>
  <c r="M474" i="15"/>
  <c r="L474" i="15"/>
  <c r="K474" i="15"/>
  <c r="J474" i="15"/>
  <c r="R473" i="15"/>
  <c r="Q473" i="15"/>
  <c r="P473" i="15"/>
  <c r="N473" i="15"/>
  <c r="M473" i="15"/>
  <c r="L473" i="15"/>
  <c r="K473" i="15"/>
  <c r="J473" i="15"/>
  <c r="R472" i="15"/>
  <c r="Q472" i="15"/>
  <c r="P472" i="15"/>
  <c r="N472" i="15"/>
  <c r="M472" i="15"/>
  <c r="L472" i="15"/>
  <c r="K472" i="15"/>
  <c r="J472" i="15"/>
  <c r="R471" i="15"/>
  <c r="Q471" i="15"/>
  <c r="P471" i="15"/>
  <c r="N471" i="15"/>
  <c r="M471" i="15"/>
  <c r="L471" i="15"/>
  <c r="K471" i="15"/>
  <c r="J471" i="15"/>
  <c r="Q470" i="15"/>
  <c r="P470" i="15"/>
  <c r="N470" i="15"/>
  <c r="M470" i="15"/>
  <c r="L470" i="15"/>
  <c r="K470" i="15"/>
  <c r="J470" i="15"/>
  <c r="Q469" i="15"/>
  <c r="P469" i="15"/>
  <c r="N469" i="15"/>
  <c r="M469" i="15"/>
  <c r="L469" i="15"/>
  <c r="K469" i="15"/>
  <c r="J469" i="15"/>
  <c r="U468" i="15"/>
  <c r="R468" i="15"/>
  <c r="Q468" i="15"/>
  <c r="P468" i="15"/>
  <c r="O468" i="15"/>
  <c r="N468" i="15"/>
  <c r="M468" i="15"/>
  <c r="L468" i="15"/>
  <c r="K468" i="15"/>
  <c r="J468" i="15"/>
  <c r="Q467" i="15"/>
  <c r="P467" i="15"/>
  <c r="N467" i="15"/>
  <c r="M467" i="15"/>
  <c r="L467" i="15"/>
  <c r="K467" i="15"/>
  <c r="J467" i="15"/>
  <c r="Q466" i="15"/>
  <c r="P466" i="15"/>
  <c r="N466" i="15"/>
  <c r="M466" i="15"/>
  <c r="L466" i="15"/>
  <c r="K466" i="15"/>
  <c r="J466" i="15"/>
  <c r="Q465" i="15"/>
  <c r="P465" i="15"/>
  <c r="N465" i="15"/>
  <c r="M465" i="15"/>
  <c r="L465" i="15"/>
  <c r="K465" i="15"/>
  <c r="J465" i="15"/>
  <c r="R464" i="15"/>
  <c r="Q464" i="15"/>
  <c r="P464" i="15"/>
  <c r="N464" i="15"/>
  <c r="M464" i="15"/>
  <c r="L464" i="15"/>
  <c r="K464" i="15"/>
  <c r="J464" i="15"/>
  <c r="R463" i="15"/>
  <c r="Q463" i="15"/>
  <c r="P463" i="15"/>
  <c r="N463" i="15"/>
  <c r="M463" i="15"/>
  <c r="L463" i="15"/>
  <c r="K463" i="15"/>
  <c r="J463" i="15"/>
  <c r="R462" i="15"/>
  <c r="Q462" i="15"/>
  <c r="P462" i="15"/>
  <c r="N462" i="15"/>
  <c r="M462" i="15"/>
  <c r="L462" i="15"/>
  <c r="K462" i="15"/>
  <c r="J462" i="15"/>
  <c r="R461" i="15"/>
  <c r="Q461" i="15"/>
  <c r="P461" i="15"/>
  <c r="N461" i="15"/>
  <c r="M461" i="15"/>
  <c r="L461" i="15"/>
  <c r="K461" i="15"/>
  <c r="J461" i="15"/>
  <c r="Q460" i="15"/>
  <c r="P460" i="15"/>
  <c r="N460" i="15"/>
  <c r="M460" i="15"/>
  <c r="L460" i="15"/>
  <c r="K460" i="15"/>
  <c r="J460" i="15"/>
  <c r="U459" i="15"/>
  <c r="R459" i="15"/>
  <c r="Q459" i="15"/>
  <c r="P459" i="15"/>
  <c r="O459" i="15"/>
  <c r="N459" i="15"/>
  <c r="M459" i="15"/>
  <c r="L459" i="15"/>
  <c r="K459" i="15"/>
  <c r="J459" i="15"/>
  <c r="Q458" i="15"/>
  <c r="P458" i="15"/>
  <c r="N458" i="15"/>
  <c r="M458" i="15"/>
  <c r="L458" i="15"/>
  <c r="K458" i="15"/>
  <c r="J458" i="15"/>
  <c r="R457" i="15"/>
  <c r="Q457" i="15"/>
  <c r="P457" i="15"/>
  <c r="N457" i="15"/>
  <c r="M457" i="15"/>
  <c r="L457" i="15"/>
  <c r="K457" i="15"/>
  <c r="J457" i="15"/>
  <c r="R456" i="15"/>
  <c r="Q456" i="15"/>
  <c r="P456" i="15"/>
  <c r="N456" i="15"/>
  <c r="M456" i="15"/>
  <c r="L456" i="15"/>
  <c r="K456" i="15"/>
  <c r="J456" i="15"/>
  <c r="Q455" i="15"/>
  <c r="P455" i="15"/>
  <c r="N455" i="15"/>
  <c r="M455" i="15"/>
  <c r="L455" i="15"/>
  <c r="K455" i="15"/>
  <c r="J455" i="15"/>
  <c r="Q454" i="15"/>
  <c r="P454" i="15"/>
  <c r="N454" i="15"/>
  <c r="M454" i="15"/>
  <c r="L454" i="15"/>
  <c r="K454" i="15"/>
  <c r="J454" i="15"/>
  <c r="Q453" i="15"/>
  <c r="P453" i="15"/>
  <c r="N453" i="15"/>
  <c r="M453" i="15"/>
  <c r="L453" i="15"/>
  <c r="K453" i="15"/>
  <c r="J453" i="15"/>
  <c r="Q452" i="15"/>
  <c r="P452" i="15"/>
  <c r="N452" i="15"/>
  <c r="M452" i="15"/>
  <c r="L452" i="15"/>
  <c r="K452" i="15"/>
  <c r="J452" i="15"/>
  <c r="Q451" i="15"/>
  <c r="P451" i="15"/>
  <c r="N451" i="15"/>
  <c r="M451" i="15"/>
  <c r="L451" i="15"/>
  <c r="K451" i="15"/>
  <c r="J451" i="15"/>
  <c r="Q450" i="15"/>
  <c r="P450" i="15"/>
  <c r="N450" i="15"/>
  <c r="M450" i="15"/>
  <c r="L450" i="15"/>
  <c r="K450" i="15"/>
  <c r="J450" i="15"/>
  <c r="Q449" i="15"/>
  <c r="P449" i="15"/>
  <c r="N449" i="15"/>
  <c r="M449" i="15"/>
  <c r="L449" i="15"/>
  <c r="K449" i="15"/>
  <c r="J449" i="15"/>
  <c r="Q448" i="15"/>
  <c r="P448" i="15"/>
  <c r="N448" i="15"/>
  <c r="M448" i="15"/>
  <c r="L448" i="15"/>
  <c r="K448" i="15"/>
  <c r="J448" i="15"/>
  <c r="Q447" i="15"/>
  <c r="P447" i="15"/>
  <c r="N447" i="15"/>
  <c r="M447" i="15"/>
  <c r="L447" i="15"/>
  <c r="K447" i="15"/>
  <c r="J447" i="15"/>
  <c r="Q446" i="15"/>
  <c r="P446" i="15"/>
  <c r="N446" i="15"/>
  <c r="M446" i="15"/>
  <c r="L446" i="15"/>
  <c r="K446" i="15"/>
  <c r="J446" i="15"/>
  <c r="Q445" i="15"/>
  <c r="P445" i="15"/>
  <c r="N445" i="15"/>
  <c r="M445" i="15"/>
  <c r="L445" i="15"/>
  <c r="K445" i="15"/>
  <c r="J445" i="15"/>
  <c r="Q444" i="15"/>
  <c r="P444" i="15"/>
  <c r="N444" i="15"/>
  <c r="M444" i="15"/>
  <c r="L444" i="15"/>
  <c r="K444" i="15"/>
  <c r="J444" i="15"/>
  <c r="Q443" i="15"/>
  <c r="P443" i="15"/>
  <c r="N443" i="15"/>
  <c r="M443" i="15"/>
  <c r="L443" i="15"/>
  <c r="K443" i="15"/>
  <c r="J443" i="15"/>
  <c r="Q442" i="15"/>
  <c r="P442" i="15"/>
  <c r="N442" i="15"/>
  <c r="M442" i="15"/>
  <c r="L442" i="15"/>
  <c r="K442" i="15"/>
  <c r="J442" i="15"/>
  <c r="Q441" i="15"/>
  <c r="P441" i="15"/>
  <c r="N441" i="15"/>
  <c r="M441" i="15"/>
  <c r="L441" i="15"/>
  <c r="K441" i="15"/>
  <c r="J441" i="15"/>
  <c r="Q440" i="15"/>
  <c r="P440" i="15"/>
  <c r="N440" i="15"/>
  <c r="M440" i="15"/>
  <c r="L440" i="15"/>
  <c r="K440" i="15"/>
  <c r="J440" i="15"/>
  <c r="Q439" i="15"/>
  <c r="P439" i="15"/>
  <c r="N439" i="15"/>
  <c r="M439" i="15"/>
  <c r="L439" i="15"/>
  <c r="K439" i="15"/>
  <c r="J439" i="15"/>
  <c r="Q438" i="15"/>
  <c r="P438" i="15"/>
  <c r="N438" i="15"/>
  <c r="M438" i="15"/>
  <c r="L438" i="15"/>
  <c r="K438" i="15"/>
  <c r="J438" i="15"/>
  <c r="Q437" i="15"/>
  <c r="P437" i="15"/>
  <c r="N437" i="15"/>
  <c r="M437" i="15"/>
  <c r="L437" i="15"/>
  <c r="K437" i="15"/>
  <c r="J437" i="15"/>
  <c r="Q436" i="15"/>
  <c r="P436" i="15"/>
  <c r="N436" i="15"/>
  <c r="M436" i="15"/>
  <c r="L436" i="15"/>
  <c r="K436" i="15"/>
  <c r="J436" i="15"/>
  <c r="Q435" i="15"/>
  <c r="P435" i="15"/>
  <c r="N435" i="15"/>
  <c r="M435" i="15"/>
  <c r="L435" i="15"/>
  <c r="K435" i="15"/>
  <c r="J435" i="15"/>
  <c r="R434" i="15"/>
  <c r="Q434" i="15"/>
  <c r="P434" i="15"/>
  <c r="N434" i="15"/>
  <c r="M434" i="15"/>
  <c r="L434" i="15"/>
  <c r="K434" i="15"/>
  <c r="J434" i="15"/>
  <c r="Q433" i="15"/>
  <c r="P433" i="15"/>
  <c r="O433" i="15"/>
  <c r="N433" i="15"/>
  <c r="M433" i="15"/>
  <c r="L433" i="15"/>
  <c r="K433" i="15"/>
  <c r="J433" i="15"/>
  <c r="R432" i="15"/>
  <c r="Q432" i="15"/>
  <c r="P432" i="15"/>
  <c r="N432" i="15"/>
  <c r="M432" i="15"/>
  <c r="L432" i="15"/>
  <c r="K432" i="15"/>
  <c r="J432" i="15"/>
  <c r="R431" i="15"/>
  <c r="Q431" i="15"/>
  <c r="P431" i="15"/>
  <c r="N431" i="15"/>
  <c r="M431" i="15"/>
  <c r="L431" i="15"/>
  <c r="K431" i="15"/>
  <c r="J431" i="15"/>
  <c r="Q430" i="15"/>
  <c r="P430" i="15"/>
  <c r="N430" i="15"/>
  <c r="M430" i="15"/>
  <c r="L430" i="15"/>
  <c r="K430" i="15"/>
  <c r="J430" i="15"/>
  <c r="Q429" i="15"/>
  <c r="P429" i="15"/>
  <c r="N429" i="15"/>
  <c r="M429" i="15"/>
  <c r="L429" i="15"/>
  <c r="K429" i="15"/>
  <c r="J429" i="15"/>
  <c r="Q428" i="15"/>
  <c r="P428" i="15"/>
  <c r="N428" i="15"/>
  <c r="M428" i="15"/>
  <c r="L428" i="15"/>
  <c r="K428" i="15"/>
  <c r="J428" i="15"/>
  <c r="R427" i="15"/>
  <c r="Q427" i="15"/>
  <c r="P427" i="15"/>
  <c r="N427" i="15"/>
  <c r="M427" i="15"/>
  <c r="L427" i="15"/>
  <c r="K427" i="15"/>
  <c r="J427" i="15"/>
  <c r="Q426" i="15"/>
  <c r="P426" i="15"/>
  <c r="N426" i="15"/>
  <c r="M426" i="15"/>
  <c r="L426" i="15"/>
  <c r="K426" i="15"/>
  <c r="J426" i="15"/>
  <c r="Q425" i="15"/>
  <c r="P425" i="15"/>
  <c r="N425" i="15"/>
  <c r="M425" i="15"/>
  <c r="L425" i="15"/>
  <c r="K425" i="15"/>
  <c r="J425" i="15"/>
  <c r="U424" i="15"/>
  <c r="R424" i="15"/>
  <c r="Q424" i="15"/>
  <c r="P424" i="15"/>
  <c r="O424" i="15"/>
  <c r="N424" i="15"/>
  <c r="M424" i="15"/>
  <c r="L424" i="15"/>
  <c r="K424" i="15"/>
  <c r="J424" i="15"/>
  <c r="U423" i="15"/>
  <c r="R423" i="15"/>
  <c r="Q423" i="15"/>
  <c r="P423" i="15"/>
  <c r="O423" i="15"/>
  <c r="N423" i="15"/>
  <c r="M423" i="15"/>
  <c r="L423" i="15"/>
  <c r="K423" i="15"/>
  <c r="J423" i="15"/>
  <c r="Q422" i="15"/>
  <c r="P422" i="15"/>
  <c r="N422" i="15"/>
  <c r="M422" i="15"/>
  <c r="L422" i="15"/>
  <c r="K422" i="15"/>
  <c r="J422" i="15"/>
  <c r="Q421" i="15"/>
  <c r="P421" i="15"/>
  <c r="N421" i="15"/>
  <c r="M421" i="15"/>
  <c r="L421" i="15"/>
  <c r="K421" i="15"/>
  <c r="J421" i="15"/>
  <c r="U420" i="15"/>
  <c r="R420" i="15"/>
  <c r="Q420" i="15"/>
  <c r="P420" i="15"/>
  <c r="O420" i="15"/>
  <c r="N420" i="15"/>
  <c r="M420" i="15"/>
  <c r="L420" i="15"/>
  <c r="K420" i="15"/>
  <c r="J420" i="15"/>
  <c r="Q419" i="15"/>
  <c r="P419" i="15"/>
  <c r="N419" i="15"/>
  <c r="M419" i="15"/>
  <c r="L419" i="15"/>
  <c r="K419" i="15"/>
  <c r="J419" i="15"/>
  <c r="U418" i="15"/>
  <c r="R418" i="15"/>
  <c r="Q418" i="15"/>
  <c r="P418" i="15"/>
  <c r="O418" i="15"/>
  <c r="N418" i="15"/>
  <c r="M418" i="15"/>
  <c r="L418" i="15"/>
  <c r="K418" i="15"/>
  <c r="J418" i="15"/>
  <c r="Q417" i="15"/>
  <c r="P417" i="15"/>
  <c r="N417" i="15"/>
  <c r="M417" i="15"/>
  <c r="L417" i="15"/>
  <c r="K417" i="15"/>
  <c r="J417" i="15"/>
  <c r="Q416" i="15"/>
  <c r="P416" i="15"/>
  <c r="N416" i="15"/>
  <c r="M416" i="15"/>
  <c r="L416" i="15"/>
  <c r="K416" i="15"/>
  <c r="J416" i="15"/>
  <c r="U415" i="15"/>
  <c r="R415" i="15"/>
  <c r="Q415" i="15"/>
  <c r="P415" i="15"/>
  <c r="O415" i="15"/>
  <c r="N415" i="15"/>
  <c r="M415" i="15"/>
  <c r="L415" i="15"/>
  <c r="K415" i="15"/>
  <c r="J415" i="15"/>
  <c r="Q414" i="15"/>
  <c r="P414" i="15"/>
  <c r="N414" i="15"/>
  <c r="M414" i="15"/>
  <c r="L414" i="15"/>
  <c r="K414" i="15"/>
  <c r="J414" i="15"/>
  <c r="Q413" i="15"/>
  <c r="P413" i="15"/>
  <c r="N413" i="15"/>
  <c r="M413" i="15"/>
  <c r="L413" i="15"/>
  <c r="K413" i="15"/>
  <c r="J413" i="15"/>
  <c r="Q412" i="15"/>
  <c r="P412" i="15"/>
  <c r="N412" i="15"/>
  <c r="M412" i="15"/>
  <c r="L412" i="15"/>
  <c r="K412" i="15"/>
  <c r="J412" i="15"/>
  <c r="U411" i="15"/>
  <c r="R411" i="15"/>
  <c r="Q411" i="15"/>
  <c r="P411" i="15"/>
  <c r="O411" i="15"/>
  <c r="N411" i="15"/>
  <c r="M411" i="15"/>
  <c r="L411" i="15"/>
  <c r="K411" i="15"/>
  <c r="J411" i="15"/>
  <c r="U410" i="15"/>
  <c r="R410" i="15"/>
  <c r="Q410" i="15"/>
  <c r="P410" i="15"/>
  <c r="O410" i="15"/>
  <c r="N410" i="15"/>
  <c r="M410" i="15"/>
  <c r="L410" i="15"/>
  <c r="K410" i="15"/>
  <c r="J410" i="15"/>
  <c r="U409" i="15"/>
  <c r="R409" i="15"/>
  <c r="Q409" i="15"/>
  <c r="P409" i="15"/>
  <c r="O409" i="15"/>
  <c r="N409" i="15"/>
  <c r="M409" i="15"/>
  <c r="L409" i="15"/>
  <c r="K409" i="15"/>
  <c r="J409" i="15"/>
  <c r="U408" i="15"/>
  <c r="R408" i="15"/>
  <c r="Q408" i="15"/>
  <c r="P408" i="15"/>
  <c r="O408" i="15"/>
  <c r="N408" i="15"/>
  <c r="M408" i="15"/>
  <c r="L408" i="15"/>
  <c r="K408" i="15"/>
  <c r="J408" i="15"/>
  <c r="U407" i="15"/>
  <c r="R407" i="15"/>
  <c r="Q407" i="15"/>
  <c r="P407" i="15"/>
  <c r="O407" i="15"/>
  <c r="N407" i="15"/>
  <c r="M407" i="15"/>
  <c r="L407" i="15"/>
  <c r="K407" i="15"/>
  <c r="J407" i="15"/>
  <c r="U406" i="15"/>
  <c r="R406" i="15"/>
  <c r="Q406" i="15"/>
  <c r="P406" i="15"/>
  <c r="O406" i="15"/>
  <c r="N406" i="15"/>
  <c r="M406" i="15"/>
  <c r="L406" i="15"/>
  <c r="K406" i="15"/>
  <c r="J406" i="15"/>
  <c r="U405" i="15"/>
  <c r="R405" i="15"/>
  <c r="Q405" i="15"/>
  <c r="P405" i="15"/>
  <c r="O405" i="15"/>
  <c r="N405" i="15"/>
  <c r="M405" i="15"/>
  <c r="L405" i="15"/>
  <c r="K405" i="15"/>
  <c r="J405" i="15"/>
  <c r="U404" i="15"/>
  <c r="R404" i="15"/>
  <c r="Q404" i="15"/>
  <c r="P404" i="15"/>
  <c r="O404" i="15"/>
  <c r="N404" i="15"/>
  <c r="M404" i="15"/>
  <c r="L404" i="15"/>
  <c r="K404" i="15"/>
  <c r="J404" i="15"/>
  <c r="U403" i="15"/>
  <c r="R403" i="15"/>
  <c r="Q403" i="15"/>
  <c r="P403" i="15"/>
  <c r="O403" i="15"/>
  <c r="N403" i="15"/>
  <c r="M403" i="15"/>
  <c r="L403" i="15"/>
  <c r="K403" i="15"/>
  <c r="J403" i="15"/>
  <c r="U402" i="15"/>
  <c r="R402" i="15"/>
  <c r="Q402" i="15"/>
  <c r="P402" i="15"/>
  <c r="O402" i="15"/>
  <c r="N402" i="15"/>
  <c r="M402" i="15"/>
  <c r="L402" i="15"/>
  <c r="K402" i="15"/>
  <c r="J402" i="15"/>
  <c r="U401" i="15"/>
  <c r="R401" i="15"/>
  <c r="Q401" i="15"/>
  <c r="P401" i="15"/>
  <c r="O401" i="15"/>
  <c r="N401" i="15"/>
  <c r="M401" i="15"/>
  <c r="L401" i="15"/>
  <c r="K401" i="15"/>
  <c r="J401" i="15"/>
  <c r="U400" i="15"/>
  <c r="R400" i="15"/>
  <c r="Q400" i="15"/>
  <c r="P400" i="15"/>
  <c r="O400" i="15"/>
  <c r="N400" i="15"/>
  <c r="M400" i="15"/>
  <c r="L400" i="15"/>
  <c r="K400" i="15"/>
  <c r="J400" i="15"/>
  <c r="Q399" i="15"/>
  <c r="P399" i="15"/>
  <c r="N399" i="15"/>
  <c r="M399" i="15"/>
  <c r="L399" i="15"/>
  <c r="K399" i="15"/>
  <c r="J399" i="15"/>
  <c r="U398" i="15"/>
  <c r="R398" i="15"/>
  <c r="Q398" i="15"/>
  <c r="P398" i="15"/>
  <c r="O398" i="15"/>
  <c r="N398" i="15"/>
  <c r="M398" i="15"/>
  <c r="L398" i="15"/>
  <c r="K398" i="15"/>
  <c r="J398" i="15"/>
  <c r="R397" i="15"/>
  <c r="Q397" i="15"/>
  <c r="P397" i="15"/>
  <c r="N397" i="15"/>
  <c r="M397" i="15"/>
  <c r="L397" i="15"/>
  <c r="K397" i="15"/>
  <c r="J397" i="15"/>
  <c r="Q396" i="15"/>
  <c r="P396" i="15"/>
  <c r="N396" i="15"/>
  <c r="M396" i="15"/>
  <c r="L396" i="15"/>
  <c r="K396" i="15"/>
  <c r="J396" i="15"/>
  <c r="R395" i="15"/>
  <c r="Q395" i="15"/>
  <c r="P395" i="15"/>
  <c r="N395" i="15"/>
  <c r="M395" i="15"/>
  <c r="L395" i="15"/>
  <c r="K395" i="15"/>
  <c r="J395" i="15"/>
  <c r="R394" i="15"/>
  <c r="Q394" i="15"/>
  <c r="P394" i="15"/>
  <c r="N394" i="15"/>
  <c r="M394" i="15"/>
  <c r="L394" i="15"/>
  <c r="K394" i="15"/>
  <c r="J394" i="15"/>
  <c r="U393" i="15"/>
  <c r="R393" i="15"/>
  <c r="Q393" i="15"/>
  <c r="P393" i="15"/>
  <c r="O393" i="15"/>
  <c r="N393" i="15"/>
  <c r="M393" i="15"/>
  <c r="L393" i="15"/>
  <c r="K393" i="15"/>
  <c r="J393" i="15"/>
  <c r="U392" i="15"/>
  <c r="R392" i="15"/>
  <c r="Q392" i="15"/>
  <c r="P392" i="15"/>
  <c r="O392" i="15"/>
  <c r="N392" i="15"/>
  <c r="M392" i="15"/>
  <c r="L392" i="15"/>
  <c r="K392" i="15"/>
  <c r="J392" i="15"/>
  <c r="R391" i="15"/>
  <c r="Q391" i="15"/>
  <c r="P391" i="15"/>
  <c r="N391" i="15"/>
  <c r="M391" i="15"/>
  <c r="L391" i="15"/>
  <c r="K391" i="15"/>
  <c r="J391" i="15"/>
  <c r="Q390" i="15"/>
  <c r="P390" i="15"/>
  <c r="N390" i="15"/>
  <c r="M390" i="15"/>
  <c r="L390" i="15"/>
  <c r="K390" i="15"/>
  <c r="J390" i="15"/>
  <c r="Q389" i="15"/>
  <c r="P389" i="15"/>
  <c r="N389" i="15"/>
  <c r="M389" i="15"/>
  <c r="L389" i="15"/>
  <c r="K389" i="15"/>
  <c r="J389" i="15"/>
  <c r="U388" i="15"/>
  <c r="R388" i="15"/>
  <c r="Q388" i="15"/>
  <c r="P388" i="15"/>
  <c r="O388" i="15"/>
  <c r="N388" i="15"/>
  <c r="M388" i="15"/>
  <c r="L388" i="15"/>
  <c r="K388" i="15"/>
  <c r="J388" i="15"/>
  <c r="U387" i="15"/>
  <c r="R387" i="15"/>
  <c r="Q387" i="15"/>
  <c r="P387" i="15"/>
  <c r="O387" i="15"/>
  <c r="N387" i="15"/>
  <c r="M387" i="15"/>
  <c r="L387" i="15"/>
  <c r="K387" i="15"/>
  <c r="J387" i="15"/>
  <c r="R386" i="15"/>
  <c r="Q386" i="15"/>
  <c r="P386" i="15"/>
  <c r="N386" i="15"/>
  <c r="M386" i="15"/>
  <c r="L386" i="15"/>
  <c r="K386" i="15"/>
  <c r="J386" i="15"/>
  <c r="Q385" i="15"/>
  <c r="P385" i="15"/>
  <c r="N385" i="15"/>
  <c r="M385" i="15"/>
  <c r="L385" i="15"/>
  <c r="K385" i="15"/>
  <c r="J385" i="15"/>
  <c r="Q384" i="15"/>
  <c r="P384" i="15"/>
  <c r="N384" i="15"/>
  <c r="M384" i="15"/>
  <c r="L384" i="15"/>
  <c r="K384" i="15"/>
  <c r="J384" i="15"/>
  <c r="U383" i="15"/>
  <c r="R383" i="15"/>
  <c r="Q383" i="15"/>
  <c r="P383" i="15"/>
  <c r="O383" i="15"/>
  <c r="N383" i="15"/>
  <c r="M383" i="15"/>
  <c r="L383" i="15"/>
  <c r="K383" i="15"/>
  <c r="J383" i="15"/>
  <c r="R382" i="15"/>
  <c r="Q382" i="15"/>
  <c r="P382" i="15"/>
  <c r="N382" i="15"/>
  <c r="M382" i="15"/>
  <c r="L382" i="15"/>
  <c r="K382" i="15"/>
  <c r="J382" i="15"/>
  <c r="U381" i="15"/>
  <c r="R381" i="15"/>
  <c r="Q381" i="15"/>
  <c r="P381" i="15"/>
  <c r="O381" i="15"/>
  <c r="N381" i="15"/>
  <c r="M381" i="15"/>
  <c r="L381" i="15"/>
  <c r="K381" i="15"/>
  <c r="J381" i="15"/>
  <c r="Q380" i="15"/>
  <c r="P380" i="15"/>
  <c r="N380" i="15"/>
  <c r="M380" i="15"/>
  <c r="L380" i="15"/>
  <c r="K380" i="15"/>
  <c r="J380" i="15"/>
  <c r="U379" i="15"/>
  <c r="R379" i="15"/>
  <c r="Q379" i="15"/>
  <c r="P379" i="15"/>
  <c r="O379" i="15"/>
  <c r="N379" i="15"/>
  <c r="M379" i="15"/>
  <c r="L379" i="15"/>
  <c r="K379" i="15"/>
  <c r="J379" i="15"/>
  <c r="Q378" i="15"/>
  <c r="P378" i="15"/>
  <c r="N378" i="15"/>
  <c r="M378" i="15"/>
  <c r="L378" i="15"/>
  <c r="K378" i="15"/>
  <c r="J378" i="15"/>
  <c r="R377" i="15"/>
  <c r="Q377" i="15"/>
  <c r="P377" i="15"/>
  <c r="N377" i="15"/>
  <c r="M377" i="15"/>
  <c r="L377" i="15"/>
  <c r="K377" i="15"/>
  <c r="J377" i="15"/>
  <c r="U376" i="15"/>
  <c r="R376" i="15"/>
  <c r="Q376" i="15"/>
  <c r="P376" i="15"/>
  <c r="O376" i="15"/>
  <c r="N376" i="15"/>
  <c r="M376" i="15"/>
  <c r="L376" i="15"/>
  <c r="K376" i="15"/>
  <c r="J376" i="15"/>
  <c r="U375" i="15"/>
  <c r="R375" i="15"/>
  <c r="Q375" i="15"/>
  <c r="P375" i="15"/>
  <c r="O375" i="15"/>
  <c r="N375" i="15"/>
  <c r="M375" i="15"/>
  <c r="L375" i="15"/>
  <c r="K375" i="15"/>
  <c r="J375" i="15"/>
  <c r="U374" i="15"/>
  <c r="R374" i="15"/>
  <c r="Q374" i="15"/>
  <c r="P374" i="15"/>
  <c r="O374" i="15"/>
  <c r="N374" i="15"/>
  <c r="M374" i="15"/>
  <c r="L374" i="15"/>
  <c r="K374" i="15"/>
  <c r="J374" i="15"/>
  <c r="U373" i="15"/>
  <c r="R373" i="15"/>
  <c r="Q373" i="15"/>
  <c r="P373" i="15"/>
  <c r="O373" i="15"/>
  <c r="N373" i="15"/>
  <c r="M373" i="15"/>
  <c r="L373" i="15"/>
  <c r="K373" i="15"/>
  <c r="J373" i="15"/>
  <c r="Q372" i="15"/>
  <c r="P372" i="15"/>
  <c r="N372" i="15"/>
  <c r="M372" i="15"/>
  <c r="L372" i="15"/>
  <c r="K372" i="15"/>
  <c r="J372" i="15"/>
  <c r="R371" i="15"/>
  <c r="Q371" i="15"/>
  <c r="P371" i="15"/>
  <c r="N371" i="15"/>
  <c r="M371" i="15"/>
  <c r="L371" i="15"/>
  <c r="K371" i="15"/>
  <c r="J371" i="15"/>
  <c r="U370" i="15"/>
  <c r="R370" i="15"/>
  <c r="Q370" i="15"/>
  <c r="P370" i="15"/>
  <c r="O370" i="15"/>
  <c r="N370" i="15"/>
  <c r="M370" i="15"/>
  <c r="L370" i="15"/>
  <c r="K370" i="15"/>
  <c r="J370" i="15"/>
  <c r="Q369" i="15"/>
  <c r="P369" i="15"/>
  <c r="N369" i="15"/>
  <c r="M369" i="15"/>
  <c r="L369" i="15"/>
  <c r="K369" i="15"/>
  <c r="J369" i="15"/>
  <c r="Q368" i="15"/>
  <c r="P368" i="15"/>
  <c r="N368" i="15"/>
  <c r="M368" i="15"/>
  <c r="L368" i="15"/>
  <c r="K368" i="15"/>
  <c r="J368" i="15"/>
  <c r="Q367" i="15"/>
  <c r="P367" i="15"/>
  <c r="N367" i="15"/>
  <c r="M367" i="15"/>
  <c r="L367" i="15"/>
  <c r="K367" i="15"/>
  <c r="J367" i="15"/>
  <c r="Q366" i="15"/>
  <c r="P366" i="15"/>
  <c r="N366" i="15"/>
  <c r="M366" i="15"/>
  <c r="L366" i="15"/>
  <c r="K366" i="15"/>
  <c r="J366" i="15"/>
  <c r="R365" i="15"/>
  <c r="Q365" i="15"/>
  <c r="P365" i="15"/>
  <c r="N365" i="15"/>
  <c r="M365" i="15"/>
  <c r="L365" i="15"/>
  <c r="K365" i="15"/>
  <c r="J365" i="15"/>
  <c r="Q364" i="15"/>
  <c r="P364" i="15"/>
  <c r="O364" i="15"/>
  <c r="N364" i="15"/>
  <c r="M364" i="15"/>
  <c r="L364" i="15"/>
  <c r="K364" i="15"/>
  <c r="J364" i="15"/>
  <c r="Q363" i="15"/>
  <c r="P363" i="15"/>
  <c r="O363" i="15"/>
  <c r="N363" i="15"/>
  <c r="M363" i="15"/>
  <c r="L363" i="15"/>
  <c r="K363" i="15"/>
  <c r="J363" i="15"/>
  <c r="Q362" i="15"/>
  <c r="P362" i="15"/>
  <c r="N362" i="15"/>
  <c r="M362" i="15"/>
  <c r="L362" i="15"/>
  <c r="K362" i="15"/>
  <c r="J362" i="15"/>
  <c r="Q361" i="15"/>
  <c r="P361" i="15"/>
  <c r="J361" i="15"/>
  <c r="R360" i="15"/>
  <c r="Q360" i="15"/>
  <c r="P360" i="15"/>
  <c r="N360" i="15"/>
  <c r="M360" i="15"/>
  <c r="L360" i="15"/>
  <c r="K360" i="15"/>
  <c r="J360" i="15"/>
  <c r="R359" i="15"/>
  <c r="Q359" i="15"/>
  <c r="P359" i="15"/>
  <c r="N359" i="15"/>
  <c r="M359" i="15"/>
  <c r="L359" i="15"/>
  <c r="K359" i="15"/>
  <c r="J359" i="15"/>
  <c r="R358" i="15"/>
  <c r="Q358" i="15"/>
  <c r="P358" i="15"/>
  <c r="N358" i="15"/>
  <c r="M358" i="15"/>
  <c r="L358" i="15"/>
  <c r="K358" i="15"/>
  <c r="J358" i="15"/>
  <c r="R357" i="15"/>
  <c r="Q357" i="15"/>
  <c r="P357" i="15"/>
  <c r="N357" i="15"/>
  <c r="M357" i="15"/>
  <c r="L357" i="15"/>
  <c r="K357" i="15"/>
  <c r="J357" i="15"/>
  <c r="Q356" i="15"/>
  <c r="P356" i="15"/>
  <c r="O356" i="15"/>
  <c r="N356" i="15"/>
  <c r="M356" i="15"/>
  <c r="L356" i="15"/>
  <c r="K356" i="15"/>
  <c r="J356" i="15"/>
  <c r="Q355" i="15"/>
  <c r="P355" i="15"/>
  <c r="O355" i="15"/>
  <c r="N355" i="15"/>
  <c r="M355" i="15"/>
  <c r="L355" i="15"/>
  <c r="K355" i="15"/>
  <c r="J355" i="15"/>
  <c r="U354" i="15"/>
  <c r="R354" i="15"/>
  <c r="Q354" i="15"/>
  <c r="P354" i="15"/>
  <c r="O354" i="15"/>
  <c r="N354" i="15"/>
  <c r="M354" i="15"/>
  <c r="L354" i="15"/>
  <c r="K354" i="15"/>
  <c r="J354" i="15"/>
  <c r="R353" i="15"/>
  <c r="Q353" i="15"/>
  <c r="P353" i="15"/>
  <c r="N353" i="15"/>
  <c r="M353" i="15"/>
  <c r="L353" i="15"/>
  <c r="K353" i="15"/>
  <c r="J353" i="15"/>
  <c r="Q352" i="15"/>
  <c r="P352" i="15"/>
  <c r="N352" i="15"/>
  <c r="M352" i="15"/>
  <c r="L352" i="15"/>
  <c r="K352" i="15"/>
  <c r="J352" i="15"/>
  <c r="R351" i="15"/>
  <c r="Q351" i="15"/>
  <c r="P351" i="15"/>
  <c r="N351" i="15"/>
  <c r="L351" i="15"/>
  <c r="K351" i="15"/>
  <c r="J351" i="15"/>
  <c r="Q350" i="15"/>
  <c r="P350" i="15"/>
  <c r="N350" i="15"/>
  <c r="M350" i="15"/>
  <c r="L350" i="15"/>
  <c r="K350" i="15"/>
  <c r="J350" i="15"/>
  <c r="R349" i="15"/>
  <c r="Q349" i="15"/>
  <c r="P349" i="15"/>
  <c r="N349" i="15"/>
  <c r="M349" i="15"/>
  <c r="L349" i="15"/>
  <c r="K349" i="15"/>
  <c r="J349" i="15"/>
  <c r="R348" i="15"/>
  <c r="Q348" i="15"/>
  <c r="P348" i="15"/>
  <c r="N348" i="15"/>
  <c r="M348" i="15"/>
  <c r="L348" i="15"/>
  <c r="K348" i="15"/>
  <c r="J348" i="15"/>
  <c r="U347" i="15"/>
  <c r="R347" i="15"/>
  <c r="Q347" i="15"/>
  <c r="P347" i="15"/>
  <c r="O347" i="15"/>
  <c r="N347" i="15"/>
  <c r="L347" i="15"/>
  <c r="K347" i="15"/>
  <c r="J347" i="15"/>
  <c r="U346" i="15"/>
  <c r="R346" i="15"/>
  <c r="Q346" i="15"/>
  <c r="P346" i="15"/>
  <c r="O346" i="15"/>
  <c r="N346" i="15"/>
  <c r="M346" i="15"/>
  <c r="L346" i="15"/>
  <c r="K346" i="15"/>
  <c r="J346" i="15"/>
  <c r="U345" i="15"/>
  <c r="R345" i="15"/>
  <c r="Q345" i="15"/>
  <c r="P345" i="15"/>
  <c r="O345" i="15"/>
  <c r="N345" i="15"/>
  <c r="M345" i="15"/>
  <c r="L345" i="15"/>
  <c r="K345" i="15"/>
  <c r="J345" i="15"/>
  <c r="R344" i="15"/>
  <c r="Q344" i="15"/>
  <c r="P344" i="15"/>
  <c r="N344" i="15"/>
  <c r="L344" i="15"/>
  <c r="K344" i="15"/>
  <c r="J344" i="15"/>
  <c r="Q343" i="15"/>
  <c r="P343" i="15"/>
  <c r="O343" i="15"/>
  <c r="N343" i="15"/>
  <c r="M343" i="15"/>
  <c r="L343" i="15"/>
  <c r="K343" i="15"/>
  <c r="J343" i="15"/>
  <c r="U342" i="15"/>
  <c r="R342" i="15"/>
  <c r="Q342" i="15"/>
  <c r="P342" i="15"/>
  <c r="O342" i="15"/>
  <c r="N342" i="15"/>
  <c r="L342" i="15"/>
  <c r="K342" i="15"/>
  <c r="J342" i="15"/>
  <c r="T341" i="15"/>
  <c r="R341" i="15"/>
  <c r="Q341" i="15"/>
  <c r="P341" i="15"/>
  <c r="N341" i="15"/>
  <c r="M341" i="15"/>
  <c r="L341" i="15"/>
  <c r="K341" i="15"/>
  <c r="J341" i="15"/>
  <c r="R340" i="15"/>
  <c r="Q340" i="15"/>
  <c r="P340" i="15"/>
  <c r="N340" i="15"/>
  <c r="M340" i="15"/>
  <c r="L340" i="15"/>
  <c r="K340" i="15"/>
  <c r="J340" i="15"/>
  <c r="U339" i="15"/>
  <c r="R339" i="15"/>
  <c r="Q339" i="15"/>
  <c r="P339" i="15"/>
  <c r="O339" i="15"/>
  <c r="N339" i="15"/>
  <c r="M339" i="15"/>
  <c r="L339" i="15"/>
  <c r="K339" i="15"/>
  <c r="J339" i="15"/>
  <c r="R338" i="15"/>
  <c r="Q338" i="15"/>
  <c r="P338" i="15"/>
  <c r="N338" i="15"/>
  <c r="M338" i="15"/>
  <c r="L338" i="15"/>
  <c r="K338" i="15"/>
  <c r="J338" i="15"/>
  <c r="Q337" i="15"/>
  <c r="P337" i="15"/>
  <c r="N337" i="15"/>
  <c r="M337" i="15"/>
  <c r="L337" i="15"/>
  <c r="K337" i="15"/>
  <c r="J337" i="15"/>
  <c r="N334" i="15"/>
  <c r="M334" i="15"/>
  <c r="L334" i="15"/>
  <c r="K334" i="15"/>
  <c r="J334" i="15"/>
  <c r="Y333" i="15"/>
  <c r="AC333" i="15" s="1"/>
  <c r="AE333" i="15" s="1"/>
  <c r="O333" i="15"/>
  <c r="AB332" i="15"/>
  <c r="AC332" i="15" s="1"/>
  <c r="AE332" i="15" s="1"/>
  <c r="O332" i="15"/>
  <c r="O559" i="15" s="1"/>
  <c r="Y331" i="15"/>
  <c r="AC331" i="15" s="1"/>
  <c r="AE331" i="15" s="1"/>
  <c r="O331" i="15"/>
  <c r="Y330" i="15"/>
  <c r="AC330" i="15" s="1"/>
  <c r="O330" i="15"/>
  <c r="O558" i="15" s="1"/>
  <c r="Q329" i="15"/>
  <c r="P329" i="15"/>
  <c r="N329" i="15"/>
  <c r="M329" i="15"/>
  <c r="L329" i="15"/>
  <c r="K329" i="15"/>
  <c r="J329" i="15"/>
  <c r="AB328" i="15"/>
  <c r="AA328" i="15"/>
  <c r="Z328" i="15"/>
  <c r="Y328" i="15"/>
  <c r="X328" i="15"/>
  <c r="R328" i="15"/>
  <c r="AD328" i="15" s="1"/>
  <c r="O328" i="15"/>
  <c r="AC327" i="15"/>
  <c r="AE327" i="15" s="1"/>
  <c r="R327" i="15"/>
  <c r="O327" i="15"/>
  <c r="AB326" i="15"/>
  <c r="AA326" i="15"/>
  <c r="Z326" i="15"/>
  <c r="Y326" i="15"/>
  <c r="X326" i="15"/>
  <c r="R326" i="15"/>
  <c r="R539" i="15" s="1"/>
  <c r="O326" i="15"/>
  <c r="AB325" i="15"/>
  <c r="AA325" i="15"/>
  <c r="Z325" i="15"/>
  <c r="Y325" i="15"/>
  <c r="X325" i="15"/>
  <c r="R325" i="15"/>
  <c r="R540" i="15" s="1"/>
  <c r="O325" i="15"/>
  <c r="O540" i="15" s="1"/>
  <c r="AB324" i="15"/>
  <c r="AA324" i="15"/>
  <c r="Z324" i="15"/>
  <c r="Y324" i="15"/>
  <c r="X324" i="15"/>
  <c r="R324" i="15"/>
  <c r="R543" i="15" s="1"/>
  <c r="O324" i="15"/>
  <c r="AC323" i="15"/>
  <c r="AE323" i="15" s="1"/>
  <c r="R323" i="15"/>
  <c r="R544" i="15" s="1"/>
  <c r="O323" i="15"/>
  <c r="AC322" i="15"/>
  <c r="AE322" i="15" s="1"/>
  <c r="R322" i="15"/>
  <c r="O322" i="15"/>
  <c r="O542" i="15" s="1"/>
  <c r="AE321" i="15"/>
  <c r="AC321" i="15"/>
  <c r="R321" i="15"/>
  <c r="R541" i="15" s="1"/>
  <c r="O321" i="15"/>
  <c r="AB320" i="15"/>
  <c r="AA320" i="15"/>
  <c r="Z320" i="15"/>
  <c r="Y320" i="15"/>
  <c r="X320" i="15"/>
  <c r="R320" i="15"/>
  <c r="O320" i="15"/>
  <c r="AB319" i="15"/>
  <c r="AA319" i="15"/>
  <c r="Z319" i="15"/>
  <c r="Y319" i="15"/>
  <c r="X319" i="15"/>
  <c r="R319" i="15"/>
  <c r="O319" i="15"/>
  <c r="O520" i="15" s="1"/>
  <c r="AB318" i="15"/>
  <c r="AA318" i="15"/>
  <c r="Z318" i="15"/>
  <c r="Y318" i="15"/>
  <c r="X318" i="15"/>
  <c r="R318" i="15"/>
  <c r="O318" i="15"/>
  <c r="AB317" i="15"/>
  <c r="AA317" i="15"/>
  <c r="Z317" i="15"/>
  <c r="Y317" i="15"/>
  <c r="X317" i="15"/>
  <c r="R317" i="15"/>
  <c r="R518" i="15" s="1"/>
  <c r="O317" i="15"/>
  <c r="O518" i="15" s="1"/>
  <c r="AB316" i="15"/>
  <c r="AA316" i="15"/>
  <c r="Z316" i="15"/>
  <c r="Y316" i="15"/>
  <c r="X316" i="15"/>
  <c r="R316" i="15"/>
  <c r="AD316" i="15" s="1"/>
  <c r="O316" i="15"/>
  <c r="O522" i="15" s="1"/>
  <c r="AB315" i="15"/>
  <c r="AA315" i="15"/>
  <c r="Z315" i="15"/>
  <c r="Y315" i="15"/>
  <c r="X315" i="15"/>
  <c r="R315" i="15"/>
  <c r="O315" i="15"/>
  <c r="AB314" i="15"/>
  <c r="AA314" i="15"/>
  <c r="Z314" i="15"/>
  <c r="Y314" i="15"/>
  <c r="X314" i="15"/>
  <c r="R314" i="15"/>
  <c r="O314" i="15"/>
  <c r="O538" i="15" s="1"/>
  <c r="AB313" i="15"/>
  <c r="AA313" i="15"/>
  <c r="Z313" i="15"/>
  <c r="Y313" i="15"/>
  <c r="X313" i="15"/>
  <c r="R313" i="15"/>
  <c r="AD313" i="15" s="1"/>
  <c r="O313" i="15"/>
  <c r="AB312" i="15"/>
  <c r="AA312" i="15"/>
  <c r="Z312" i="15"/>
  <c r="Y312" i="15"/>
  <c r="X312" i="15"/>
  <c r="R312" i="15"/>
  <c r="AD312" i="15" s="1"/>
  <c r="O312" i="15"/>
  <c r="AB311" i="15"/>
  <c r="AA311" i="15"/>
  <c r="Z311" i="15"/>
  <c r="Y311" i="15"/>
  <c r="X311" i="15"/>
  <c r="R311" i="15"/>
  <c r="AD311" i="15" s="1"/>
  <c r="O311" i="15"/>
  <c r="AB310" i="15"/>
  <c r="AA310" i="15"/>
  <c r="Z310" i="15"/>
  <c r="Y310" i="15"/>
  <c r="X310" i="15"/>
  <c r="R310" i="15"/>
  <c r="AD310" i="15" s="1"/>
  <c r="O310" i="15"/>
  <c r="AB309" i="15"/>
  <c r="AA309" i="15"/>
  <c r="Z309" i="15"/>
  <c r="Y309" i="15"/>
  <c r="X309" i="15"/>
  <c r="R309" i="15"/>
  <c r="R528" i="15" s="1"/>
  <c r="O309" i="15"/>
  <c r="O528" i="15" s="1"/>
  <c r="AB308" i="15"/>
  <c r="AA308" i="15"/>
  <c r="Z308" i="15"/>
  <c r="Y308" i="15"/>
  <c r="O308" i="15"/>
  <c r="AB307" i="15"/>
  <c r="AA307" i="15"/>
  <c r="Z307" i="15"/>
  <c r="Y307" i="15"/>
  <c r="O307" i="15"/>
  <c r="O526" i="15" s="1"/>
  <c r="AB306" i="15"/>
  <c r="AA306" i="15"/>
  <c r="Z306" i="15"/>
  <c r="Y306" i="15"/>
  <c r="X306" i="15"/>
  <c r="R306" i="15"/>
  <c r="AD306" i="15" s="1"/>
  <c r="O306" i="15"/>
  <c r="AB305" i="15"/>
  <c r="AA305" i="15"/>
  <c r="Z305" i="15"/>
  <c r="Y305" i="15"/>
  <c r="X305" i="15"/>
  <c r="R305" i="15"/>
  <c r="R524" i="15" s="1"/>
  <c r="O305" i="15"/>
  <c r="O524" i="15" s="1"/>
  <c r="AB304" i="15"/>
  <c r="AA304" i="15"/>
  <c r="Z304" i="15"/>
  <c r="Y304" i="15"/>
  <c r="X304" i="15"/>
  <c r="R304" i="15"/>
  <c r="R530" i="15" s="1"/>
  <c r="O304" i="15"/>
  <c r="AB303" i="15"/>
  <c r="AA303" i="15"/>
  <c r="Z303" i="15"/>
  <c r="Y303" i="15"/>
  <c r="X303" i="15"/>
  <c r="R303" i="15"/>
  <c r="AD303" i="15" s="1"/>
  <c r="O303" i="15"/>
  <c r="AB302" i="15"/>
  <c r="AA302" i="15"/>
  <c r="Z302" i="15"/>
  <c r="Y302" i="15"/>
  <c r="X302" i="15"/>
  <c r="R302" i="15"/>
  <c r="AD302" i="15" s="1"/>
  <c r="O302" i="15"/>
  <c r="S302" i="15" s="1"/>
  <c r="U302" i="15" s="1"/>
  <c r="AB301" i="15"/>
  <c r="AA301" i="15"/>
  <c r="Z301" i="15"/>
  <c r="Y301" i="15"/>
  <c r="X301" i="15"/>
  <c r="R301" i="15"/>
  <c r="AD301" i="15" s="1"/>
  <c r="O301" i="15"/>
  <c r="AB300" i="15"/>
  <c r="AA300" i="15"/>
  <c r="Z300" i="15"/>
  <c r="Y300" i="15"/>
  <c r="X300" i="15"/>
  <c r="R300" i="15"/>
  <c r="AD300" i="15" s="1"/>
  <c r="O300" i="15"/>
  <c r="AB299" i="15"/>
  <c r="AA299" i="15"/>
  <c r="Z299" i="15"/>
  <c r="Y299" i="15"/>
  <c r="X299" i="15"/>
  <c r="R299" i="15"/>
  <c r="R534" i="15" s="1"/>
  <c r="O299" i="15"/>
  <c r="AB298" i="15"/>
  <c r="AA298" i="15"/>
  <c r="Z298" i="15"/>
  <c r="Y298" i="15"/>
  <c r="X298" i="15"/>
  <c r="R298" i="15"/>
  <c r="R533" i="15" s="1"/>
  <c r="O298" i="15"/>
  <c r="AB297" i="15"/>
  <c r="AA297" i="15"/>
  <c r="Z297" i="15"/>
  <c r="Y297" i="15"/>
  <c r="X297" i="15"/>
  <c r="R297" i="15"/>
  <c r="O297" i="15"/>
  <c r="O555" i="15" s="1"/>
  <c r="AB296" i="15"/>
  <c r="AA296" i="15"/>
  <c r="Z296" i="15"/>
  <c r="Y296" i="15"/>
  <c r="X296" i="15"/>
  <c r="R296" i="15"/>
  <c r="O296" i="15"/>
  <c r="O554" i="15" s="1"/>
  <c r="AB295" i="15"/>
  <c r="AA295" i="15"/>
  <c r="Z295" i="15"/>
  <c r="Y295" i="15"/>
  <c r="X295" i="15"/>
  <c r="R295" i="15"/>
  <c r="O295" i="15"/>
  <c r="O532" i="15" s="1"/>
  <c r="AB294" i="15"/>
  <c r="Z294" i="15"/>
  <c r="O294" i="15"/>
  <c r="S294" i="15" s="1"/>
  <c r="U294" i="15" s="1"/>
  <c r="U546" i="15" s="1"/>
  <c r="AB293" i="15"/>
  <c r="Z293" i="15"/>
  <c r="O293" i="15"/>
  <c r="S293" i="15" s="1"/>
  <c r="U293" i="15" s="1"/>
  <c r="U545" i="15" s="1"/>
  <c r="Z292" i="15"/>
  <c r="AC292" i="15" s="1"/>
  <c r="AE292" i="15" s="1"/>
  <c r="O292" i="15"/>
  <c r="O551" i="15" s="1"/>
  <c r="AC291" i="15"/>
  <c r="AE291" i="15" s="1"/>
  <c r="O291" i="15"/>
  <c r="O550" i="15" s="1"/>
  <c r="AC290" i="15"/>
  <c r="AE290" i="15" s="1"/>
  <c r="O290" i="15"/>
  <c r="O549" i="15" s="1"/>
  <c r="Z289" i="15"/>
  <c r="AC289" i="15" s="1"/>
  <c r="AE289" i="15" s="1"/>
  <c r="O289" i="15"/>
  <c r="AC288" i="15"/>
  <c r="AE288" i="15" s="1"/>
  <c r="O288" i="15"/>
  <c r="O553" i="15" s="1"/>
  <c r="Z287" i="15"/>
  <c r="AC287" i="15" s="1"/>
  <c r="AE287" i="15" s="1"/>
  <c r="O287" i="15"/>
  <c r="Z286" i="15"/>
  <c r="AC286" i="15" s="1"/>
  <c r="AE286" i="15" s="1"/>
  <c r="O286" i="15"/>
  <c r="AB285" i="15"/>
  <c r="AA285" i="15"/>
  <c r="Z285" i="15"/>
  <c r="O285" i="15"/>
  <c r="O536" i="15" s="1"/>
  <c r="AB284" i="15"/>
  <c r="AA284" i="15"/>
  <c r="Z284" i="15"/>
  <c r="Y284" i="15"/>
  <c r="X284" i="15"/>
  <c r="R284" i="15"/>
  <c r="O284" i="15"/>
  <c r="Q283" i="15"/>
  <c r="P283" i="15"/>
  <c r="N283" i="15"/>
  <c r="M283" i="15"/>
  <c r="L283" i="15"/>
  <c r="K283" i="15"/>
  <c r="J283" i="15"/>
  <c r="AB282" i="15"/>
  <c r="AA282" i="15"/>
  <c r="Z282" i="15"/>
  <c r="Y282" i="15"/>
  <c r="X282" i="15"/>
  <c r="R282" i="15"/>
  <c r="O282" i="15"/>
  <c r="O563" i="15" s="1"/>
  <c r="AB281" i="15"/>
  <c r="AA281" i="15"/>
  <c r="Z281" i="15"/>
  <c r="Y281" i="15"/>
  <c r="X281" i="15"/>
  <c r="R281" i="15"/>
  <c r="AD281" i="15" s="1"/>
  <c r="O281" i="15"/>
  <c r="O561" i="15" s="1"/>
  <c r="AB280" i="15"/>
  <c r="AA280" i="15"/>
  <c r="Z280" i="15"/>
  <c r="Y280" i="15"/>
  <c r="X280" i="15"/>
  <c r="O280" i="15"/>
  <c r="S280" i="15" s="1"/>
  <c r="U280" i="15" s="1"/>
  <c r="V280" i="15" s="1"/>
  <c r="O279" i="15"/>
  <c r="T279" i="15" s="1"/>
  <c r="U279" i="15" s="1"/>
  <c r="AB278" i="15"/>
  <c r="AA278" i="15"/>
  <c r="Z278" i="15"/>
  <c r="Y278" i="15"/>
  <c r="X278" i="15"/>
  <c r="O278" i="15"/>
  <c r="AB277" i="15"/>
  <c r="AA277" i="15"/>
  <c r="Z277" i="15"/>
  <c r="Y277" i="15"/>
  <c r="X277" i="15"/>
  <c r="R277" i="15"/>
  <c r="R560" i="15" s="1"/>
  <c r="O277" i="15"/>
  <c r="O560" i="15" s="1"/>
  <c r="Q276" i="15"/>
  <c r="P276" i="15"/>
  <c r="N276" i="15"/>
  <c r="M276" i="15"/>
  <c r="L276" i="15"/>
  <c r="K276" i="15"/>
  <c r="J276" i="15"/>
  <c r="AB275" i="15"/>
  <c r="AA275" i="15"/>
  <c r="Z275" i="15"/>
  <c r="Y275" i="15"/>
  <c r="X275" i="15"/>
  <c r="R275" i="15"/>
  <c r="O275" i="15"/>
  <c r="O425" i="15" s="1"/>
  <c r="AB274" i="15"/>
  <c r="AA274" i="15"/>
  <c r="Z274" i="15"/>
  <c r="Y274" i="15"/>
  <c r="X274" i="15"/>
  <c r="R274" i="15"/>
  <c r="O274" i="15"/>
  <c r="O445" i="15" s="1"/>
  <c r="AB273" i="15"/>
  <c r="AA273" i="15"/>
  <c r="Z273" i="15"/>
  <c r="Y273" i="15"/>
  <c r="X273" i="15"/>
  <c r="R273" i="15"/>
  <c r="R443" i="15" s="1"/>
  <c r="O273" i="15"/>
  <c r="O443" i="15" s="1"/>
  <c r="AB272" i="15"/>
  <c r="AA272" i="15"/>
  <c r="Z272" i="15"/>
  <c r="Y272" i="15"/>
  <c r="X272" i="15"/>
  <c r="R272" i="15"/>
  <c r="O272" i="15"/>
  <c r="AB271" i="15"/>
  <c r="AA271" i="15"/>
  <c r="Z271" i="15"/>
  <c r="Y271" i="15"/>
  <c r="X271" i="15"/>
  <c r="R271" i="15"/>
  <c r="AD271" i="15" s="1"/>
  <c r="O271" i="15"/>
  <c r="AB270" i="15"/>
  <c r="AA270" i="15"/>
  <c r="Z270" i="15"/>
  <c r="Y270" i="15"/>
  <c r="X270" i="15"/>
  <c r="R270" i="15"/>
  <c r="O270" i="15"/>
  <c r="O441" i="15" s="1"/>
  <c r="AB269" i="15"/>
  <c r="AA269" i="15"/>
  <c r="Z269" i="15"/>
  <c r="Y269" i="15"/>
  <c r="X269" i="15"/>
  <c r="R269" i="15"/>
  <c r="AD269" i="15" s="1"/>
  <c r="O269" i="15"/>
  <c r="AB268" i="15"/>
  <c r="AA268" i="15"/>
  <c r="Z268" i="15"/>
  <c r="Y268" i="15"/>
  <c r="X268" i="15"/>
  <c r="R268" i="15"/>
  <c r="O268" i="15"/>
  <c r="AB267" i="15"/>
  <c r="AA267" i="15"/>
  <c r="Z267" i="15"/>
  <c r="Y267" i="15"/>
  <c r="X267" i="15"/>
  <c r="R267" i="15"/>
  <c r="AD267" i="15" s="1"/>
  <c r="O267" i="15"/>
  <c r="AB266" i="15"/>
  <c r="AA266" i="15"/>
  <c r="Z266" i="15"/>
  <c r="Y266" i="15"/>
  <c r="X266" i="15"/>
  <c r="R266" i="15"/>
  <c r="O266" i="15"/>
  <c r="AB265" i="15"/>
  <c r="AA265" i="15"/>
  <c r="Z265" i="15"/>
  <c r="Y265" i="15"/>
  <c r="X265" i="15"/>
  <c r="R265" i="15"/>
  <c r="O265" i="15"/>
  <c r="O439" i="15" s="1"/>
  <c r="AB264" i="15"/>
  <c r="AA264" i="15"/>
  <c r="Z264" i="15"/>
  <c r="Y264" i="15"/>
  <c r="X264" i="15"/>
  <c r="R264" i="15"/>
  <c r="O264" i="15"/>
  <c r="O438" i="15" s="1"/>
  <c r="AB263" i="15"/>
  <c r="AA263" i="15"/>
  <c r="Z263" i="15"/>
  <c r="Y263" i="15"/>
  <c r="X263" i="15"/>
  <c r="R263" i="15"/>
  <c r="O263" i="15"/>
  <c r="O437" i="15" s="1"/>
  <c r="AB262" i="15"/>
  <c r="AA262" i="15"/>
  <c r="Z262" i="15"/>
  <c r="Y262" i="15"/>
  <c r="X262" i="15"/>
  <c r="R262" i="15"/>
  <c r="O262" i="15"/>
  <c r="O429" i="15" s="1"/>
  <c r="AB261" i="15"/>
  <c r="AA261" i="15"/>
  <c r="Z261" i="15"/>
  <c r="Y261" i="15"/>
  <c r="X261" i="15"/>
  <c r="R261" i="15"/>
  <c r="AD261" i="15" s="1"/>
  <c r="O261" i="15"/>
  <c r="AB260" i="15"/>
  <c r="AA260" i="15"/>
  <c r="Z260" i="15"/>
  <c r="Y260" i="15"/>
  <c r="X260" i="15"/>
  <c r="R260" i="15"/>
  <c r="O260" i="15"/>
  <c r="AB259" i="15"/>
  <c r="AA259" i="15"/>
  <c r="Z259" i="15"/>
  <c r="Y259" i="15"/>
  <c r="X259" i="15"/>
  <c r="R259" i="15"/>
  <c r="AD259" i="15" s="1"/>
  <c r="O259" i="15"/>
  <c r="AB258" i="15"/>
  <c r="AA258" i="15"/>
  <c r="Z258" i="15"/>
  <c r="Y258" i="15"/>
  <c r="X258" i="15"/>
  <c r="R258" i="15"/>
  <c r="AD258" i="15" s="1"/>
  <c r="O258" i="15"/>
  <c r="R257" i="15"/>
  <c r="R256" i="15"/>
  <c r="AB255" i="15"/>
  <c r="AA255" i="15"/>
  <c r="Y255" i="15"/>
  <c r="X255" i="15"/>
  <c r="R255" i="15"/>
  <c r="R254" i="15"/>
  <c r="X253" i="15"/>
  <c r="AC253" i="15" s="1"/>
  <c r="AE253" i="15" s="1"/>
  <c r="O253" i="15"/>
  <c r="O432" i="15" s="1"/>
  <c r="AD252" i="15"/>
  <c r="AB252" i="15"/>
  <c r="AA252" i="15"/>
  <c r="Z252" i="15"/>
  <c r="Y252" i="15"/>
  <c r="X252" i="15"/>
  <c r="O252" i="15"/>
  <c r="O431" i="15" s="1"/>
  <c r="AB251" i="15"/>
  <c r="AC251" i="15" s="1"/>
  <c r="AE251" i="15" s="1"/>
  <c r="O251" i="15"/>
  <c r="S251" i="15" s="1"/>
  <c r="U251" i="15" s="1"/>
  <c r="U434" i="15" s="1"/>
  <c r="AB250" i="15"/>
  <c r="AA250" i="15"/>
  <c r="Z250" i="15"/>
  <c r="Y250" i="15"/>
  <c r="X250" i="15"/>
  <c r="R250" i="15"/>
  <c r="S250" i="15" s="1"/>
  <c r="U250" i="15" s="1"/>
  <c r="R249" i="15"/>
  <c r="T249" i="15" s="1"/>
  <c r="U249" i="15" s="1"/>
  <c r="U640" i="15" s="1"/>
  <c r="R248" i="15"/>
  <c r="O248" i="15"/>
  <c r="O428" i="15" s="1"/>
  <c r="X247" i="15"/>
  <c r="AC247" i="15" s="1"/>
  <c r="AE247" i="15" s="1"/>
  <c r="O247" i="15"/>
  <c r="AB246" i="15"/>
  <c r="AA246" i="15"/>
  <c r="Z246" i="15"/>
  <c r="Y246" i="15"/>
  <c r="X246" i="15"/>
  <c r="R246" i="15"/>
  <c r="AD246" i="15" s="1"/>
  <c r="O246" i="15"/>
  <c r="Q245" i="15"/>
  <c r="P245" i="15"/>
  <c r="N245" i="15"/>
  <c r="M245" i="15"/>
  <c r="L245" i="15"/>
  <c r="K245" i="15"/>
  <c r="J245" i="15"/>
  <c r="AB244" i="15"/>
  <c r="AA244" i="15"/>
  <c r="Z244" i="15"/>
  <c r="Y244" i="15"/>
  <c r="X244" i="15"/>
  <c r="R244" i="15"/>
  <c r="O244" i="15"/>
  <c r="O369" i="15" s="1"/>
  <c r="AB243" i="15"/>
  <c r="AA243" i="15"/>
  <c r="Z243" i="15"/>
  <c r="Y243" i="15"/>
  <c r="X243" i="15"/>
  <c r="R243" i="15"/>
  <c r="R368" i="15" s="1"/>
  <c r="O243" i="15"/>
  <c r="O368" i="15" s="1"/>
  <c r="AB242" i="15"/>
  <c r="AA242" i="15"/>
  <c r="Z242" i="15"/>
  <c r="Y242" i="15"/>
  <c r="X242" i="15"/>
  <c r="R242" i="15"/>
  <c r="R367" i="15" s="1"/>
  <c r="O242" i="15"/>
  <c r="AB241" i="15"/>
  <c r="AA241" i="15"/>
  <c r="Z241" i="15"/>
  <c r="Y241" i="15"/>
  <c r="X241" i="15"/>
  <c r="R241" i="15"/>
  <c r="O241" i="15"/>
  <c r="AB240" i="15"/>
  <c r="AA240" i="15"/>
  <c r="Z240" i="15"/>
  <c r="Y240" i="15"/>
  <c r="X240" i="15"/>
  <c r="R240" i="15"/>
  <c r="O240" i="15"/>
  <c r="AC239" i="15"/>
  <c r="AE239" i="15" s="1"/>
  <c r="U239" i="15"/>
  <c r="U380" i="15" s="1"/>
  <c r="R239" i="15"/>
  <c r="R380" i="15" s="1"/>
  <c r="O239" i="15"/>
  <c r="AB238" i="15"/>
  <c r="AA238" i="15"/>
  <c r="Z238" i="15"/>
  <c r="Y238" i="15"/>
  <c r="X238" i="15"/>
  <c r="R238" i="15"/>
  <c r="O238" i="15"/>
  <c r="AB237" i="15"/>
  <c r="AA237" i="15"/>
  <c r="Z237" i="15"/>
  <c r="Y237" i="15"/>
  <c r="X237" i="15"/>
  <c r="R237" i="15"/>
  <c r="O237" i="15"/>
  <c r="O389" i="15" s="1"/>
  <c r="AB236" i="15"/>
  <c r="AA236" i="15"/>
  <c r="Z236" i="15"/>
  <c r="Y236" i="15"/>
  <c r="X236" i="15"/>
  <c r="R236" i="15"/>
  <c r="AD236" i="15" s="1"/>
  <c r="O236" i="15"/>
  <c r="Z235" i="15"/>
  <c r="AC235" i="15" s="1"/>
  <c r="AE235" i="15" s="1"/>
  <c r="O235" i="15"/>
  <c r="S235" i="15" s="1"/>
  <c r="U235" i="15" s="1"/>
  <c r="U397" i="15" s="1"/>
  <c r="AE234" i="15"/>
  <c r="O234" i="15"/>
  <c r="S234" i="15" s="1"/>
  <c r="U234" i="15" s="1"/>
  <c r="V234" i="15" s="1"/>
  <c r="AB233" i="15"/>
  <c r="X233" i="15"/>
  <c r="O233" i="15"/>
  <c r="O395" i="15" s="1"/>
  <c r="AB232" i="15"/>
  <c r="AA232" i="15"/>
  <c r="Z232" i="15"/>
  <c r="Y232" i="15"/>
  <c r="X232" i="15"/>
  <c r="R232" i="15"/>
  <c r="AD232" i="15" s="1"/>
  <c r="O232" i="15"/>
  <c r="S232" i="15" s="1"/>
  <c r="U232" i="15" s="1"/>
  <c r="Z231" i="15"/>
  <c r="AC231" i="15" s="1"/>
  <c r="AE231" i="15" s="1"/>
  <c r="O231" i="15"/>
  <c r="O386" i="15" s="1"/>
  <c r="O230" i="15"/>
  <c r="O391" i="15" s="1"/>
  <c r="X229" i="15"/>
  <c r="AC229" i="15" s="1"/>
  <c r="AE229" i="15" s="1"/>
  <c r="O229" i="15"/>
  <c r="S229" i="15" s="1"/>
  <c r="U229" i="15" s="1"/>
  <c r="AA228" i="15"/>
  <c r="AC228" i="15" s="1"/>
  <c r="AE228" i="15" s="1"/>
  <c r="O228" i="15"/>
  <c r="R227" i="15"/>
  <c r="O227" i="15"/>
  <c r="AC226" i="15"/>
  <c r="AE226" i="15" s="1"/>
  <c r="R226" i="15"/>
  <c r="R390" i="15" s="1"/>
  <c r="O226" i="15"/>
  <c r="U225" i="15"/>
  <c r="O225" i="15"/>
  <c r="AB224" i="15"/>
  <c r="AC224" i="15" s="1"/>
  <c r="AE224" i="15" s="1"/>
  <c r="O224" i="15"/>
  <c r="S224" i="15" s="1"/>
  <c r="U224" i="15" s="1"/>
  <c r="AB223" i="15"/>
  <c r="AA223" i="15"/>
  <c r="Z223" i="15"/>
  <c r="Y223" i="15"/>
  <c r="X223" i="15"/>
  <c r="R223" i="15"/>
  <c r="R384" i="15" s="1"/>
  <c r="O223" i="15"/>
  <c r="O384" i="15" s="1"/>
  <c r="AB222" i="15"/>
  <c r="AA222" i="15"/>
  <c r="Z222" i="15"/>
  <c r="Y222" i="15"/>
  <c r="X222" i="15"/>
  <c r="R222" i="15"/>
  <c r="O222" i="15"/>
  <c r="O221" i="15"/>
  <c r="T221" i="15" s="1"/>
  <c r="U221" i="15" s="1"/>
  <c r="O220" i="15"/>
  <c r="X219" i="15"/>
  <c r="AC219" i="15" s="1"/>
  <c r="AE219" i="15" s="1"/>
  <c r="O219" i="15"/>
  <c r="S219" i="15" s="1"/>
  <c r="U219" i="15" s="1"/>
  <c r="O218" i="15"/>
  <c r="T218" i="15" s="1"/>
  <c r="U218" i="15" s="1"/>
  <c r="V218" i="15" s="1"/>
  <c r="X217" i="15"/>
  <c r="AC217" i="15" s="1"/>
  <c r="AE217" i="15" s="1"/>
  <c r="O217" i="15"/>
  <c r="O371" i="15" s="1"/>
  <c r="Z215" i="15"/>
  <c r="X215" i="15"/>
  <c r="O215" i="15"/>
  <c r="AB214" i="15"/>
  <c r="AA214" i="15"/>
  <c r="Z214" i="15"/>
  <c r="Y214" i="15"/>
  <c r="X214" i="15"/>
  <c r="R214" i="15"/>
  <c r="O214" i="15"/>
  <c r="S214" i="15" s="1"/>
  <c r="T212" i="15"/>
  <c r="Q212" i="15"/>
  <c r="P212" i="15"/>
  <c r="N212" i="15"/>
  <c r="M212" i="15"/>
  <c r="L212" i="15"/>
  <c r="K212" i="15"/>
  <c r="J212" i="15"/>
  <c r="AB211" i="15"/>
  <c r="AA211" i="15"/>
  <c r="Z211" i="15"/>
  <c r="Y211" i="15"/>
  <c r="X211" i="15"/>
  <c r="R211" i="15"/>
  <c r="O211" i="15"/>
  <c r="O639" i="15" s="1"/>
  <c r="AB210" i="15"/>
  <c r="AA210" i="15"/>
  <c r="Z210" i="15"/>
  <c r="Y210" i="15"/>
  <c r="X210" i="15"/>
  <c r="R210" i="15"/>
  <c r="O210" i="15"/>
  <c r="T209" i="15"/>
  <c r="Q209" i="15"/>
  <c r="P209" i="15"/>
  <c r="N209" i="15"/>
  <c r="M209" i="15"/>
  <c r="L209" i="15"/>
  <c r="K209" i="15"/>
  <c r="J209" i="15"/>
  <c r="AB208" i="15"/>
  <c r="AA208" i="15"/>
  <c r="Z208" i="15"/>
  <c r="Y208" i="15"/>
  <c r="X208" i="15"/>
  <c r="R208" i="15"/>
  <c r="AD208" i="15" s="1"/>
  <c r="O208" i="15"/>
  <c r="AB207" i="15"/>
  <c r="AA207" i="15"/>
  <c r="Z207" i="15"/>
  <c r="Y207" i="15"/>
  <c r="X207" i="15"/>
  <c r="R207" i="15"/>
  <c r="O207" i="15"/>
  <c r="AB206" i="15"/>
  <c r="AA206" i="15"/>
  <c r="Z206" i="15"/>
  <c r="Y206" i="15"/>
  <c r="X206" i="15"/>
  <c r="R206" i="15"/>
  <c r="O206" i="15"/>
  <c r="AB205" i="15"/>
  <c r="AA205" i="15"/>
  <c r="Z205" i="15"/>
  <c r="Y205" i="15"/>
  <c r="X205" i="15"/>
  <c r="R205" i="15"/>
  <c r="R419" i="15" s="1"/>
  <c r="O205" i="15"/>
  <c r="O419" i="15" s="1"/>
  <c r="AB204" i="15"/>
  <c r="AA204" i="15"/>
  <c r="Z204" i="15"/>
  <c r="Y204" i="15"/>
  <c r="X204" i="15"/>
  <c r="R204" i="15"/>
  <c r="R417" i="15" s="1"/>
  <c r="O204" i="15"/>
  <c r="O417" i="15" s="1"/>
  <c r="AB203" i="15"/>
  <c r="AA203" i="15"/>
  <c r="Z203" i="15"/>
  <c r="Y203" i="15"/>
  <c r="X203" i="15"/>
  <c r="R203" i="15"/>
  <c r="AD203" i="15" s="1"/>
  <c r="O203" i="15"/>
  <c r="AB202" i="15"/>
  <c r="AA202" i="15"/>
  <c r="Z202" i="15"/>
  <c r="Y202" i="15"/>
  <c r="X202" i="15"/>
  <c r="R202" i="15"/>
  <c r="O202" i="15"/>
  <c r="AB201" i="15"/>
  <c r="AA201" i="15"/>
  <c r="Z201" i="15"/>
  <c r="Y201" i="15"/>
  <c r="X201" i="15"/>
  <c r="R201" i="15"/>
  <c r="R421" i="15" s="1"/>
  <c r="O201" i="15"/>
  <c r="O421" i="15" s="1"/>
  <c r="AB200" i="15"/>
  <c r="AA200" i="15"/>
  <c r="Z200" i="15"/>
  <c r="Y200" i="15"/>
  <c r="X200" i="15"/>
  <c r="R200" i="15"/>
  <c r="AD200" i="15" s="1"/>
  <c r="O200" i="15"/>
  <c r="AB199" i="15"/>
  <c r="AA199" i="15"/>
  <c r="Z199" i="15"/>
  <c r="Y199" i="15"/>
  <c r="X199" i="15"/>
  <c r="R199" i="15"/>
  <c r="O199" i="15"/>
  <c r="AB198" i="15"/>
  <c r="AA198" i="15"/>
  <c r="Z198" i="15"/>
  <c r="Y198" i="15"/>
  <c r="X198" i="15"/>
  <c r="R198" i="15"/>
  <c r="O198" i="15"/>
  <c r="O412" i="15" s="1"/>
  <c r="Q197" i="15"/>
  <c r="P197" i="15"/>
  <c r="N197" i="15"/>
  <c r="M197" i="15"/>
  <c r="L197" i="15"/>
  <c r="K197" i="15"/>
  <c r="J197" i="15"/>
  <c r="AB196" i="15"/>
  <c r="AA196" i="15"/>
  <c r="Z196" i="15"/>
  <c r="Y196" i="15"/>
  <c r="X196" i="15"/>
  <c r="R196" i="15"/>
  <c r="R195" i="15"/>
  <c r="AD195" i="15" s="1"/>
  <c r="AE195" i="15" s="1"/>
  <c r="AB194" i="15"/>
  <c r="AA194" i="15"/>
  <c r="Z194" i="15"/>
  <c r="Y194" i="15"/>
  <c r="X194" i="15"/>
  <c r="R194" i="15"/>
  <c r="R362" i="15" s="1"/>
  <c r="O194" i="15"/>
  <c r="AB193" i="15"/>
  <c r="AA193" i="15"/>
  <c r="Z193" i="15"/>
  <c r="Y193" i="15"/>
  <c r="X193" i="15"/>
  <c r="R193" i="15"/>
  <c r="R352" i="15" s="1"/>
  <c r="O193" i="15"/>
  <c r="AB192" i="15"/>
  <c r="AA192" i="15"/>
  <c r="Z192" i="15"/>
  <c r="Y192" i="15"/>
  <c r="X192" i="15"/>
  <c r="R192" i="15"/>
  <c r="R350" i="15" s="1"/>
  <c r="O192" i="15"/>
  <c r="AB191" i="15"/>
  <c r="AA191" i="15"/>
  <c r="Z191" i="15"/>
  <c r="Y191" i="15"/>
  <c r="X191" i="15"/>
  <c r="O191" i="15"/>
  <c r="O351" i="15" s="1"/>
  <c r="AB190" i="15"/>
  <c r="AA190" i="15"/>
  <c r="Z190" i="15"/>
  <c r="Y190" i="15"/>
  <c r="X190" i="15"/>
  <c r="O190" i="15"/>
  <c r="O358" i="15" s="1"/>
  <c r="Z189" i="15"/>
  <c r="AC189" i="15" s="1"/>
  <c r="AE189" i="15" s="1"/>
  <c r="O189" i="15"/>
  <c r="O360" i="15" s="1"/>
  <c r="R188" i="15"/>
  <c r="R187" i="15"/>
  <c r="AB186" i="15"/>
  <c r="AA186" i="15"/>
  <c r="Z186" i="15"/>
  <c r="Y186" i="15"/>
  <c r="X186" i="15"/>
  <c r="R186" i="15"/>
  <c r="S186" i="15" s="1"/>
  <c r="U186" i="15" s="1"/>
  <c r="U343" i="15" s="1"/>
  <c r="Z185" i="15"/>
  <c r="AC185" i="15" s="1"/>
  <c r="AE185" i="15" s="1"/>
  <c r="O185" i="15"/>
  <c r="S185" i="15" s="1"/>
  <c r="U185" i="15" s="1"/>
  <c r="Z184" i="15"/>
  <c r="AC184" i="15" s="1"/>
  <c r="AE184" i="15" s="1"/>
  <c r="O184" i="15"/>
  <c r="AC183" i="15"/>
  <c r="AE183" i="15" s="1"/>
  <c r="O183" i="15"/>
  <c r="Z182" i="15"/>
  <c r="X182" i="15"/>
  <c r="O182" i="15"/>
  <c r="AE181" i="15"/>
  <c r="O181" i="15"/>
  <c r="T181" i="15" s="1"/>
  <c r="U181" i="15" s="1"/>
  <c r="AB180" i="15"/>
  <c r="AA180" i="15"/>
  <c r="Z180" i="15"/>
  <c r="Y180" i="15"/>
  <c r="X180" i="15"/>
  <c r="R180" i="15"/>
  <c r="R582" i="15" s="1"/>
  <c r="R179" i="15"/>
  <c r="R355" i="15" s="1"/>
  <c r="R178" i="15"/>
  <c r="R356" i="15" s="1"/>
  <c r="AD177" i="15"/>
  <c r="AB177" i="15"/>
  <c r="AA177" i="15"/>
  <c r="Z177" i="15"/>
  <c r="Y177" i="15"/>
  <c r="X177" i="15"/>
  <c r="O177" i="15"/>
  <c r="S177" i="15" s="1"/>
  <c r="U177" i="15" s="1"/>
  <c r="AC176" i="15"/>
  <c r="AE176" i="15" s="1"/>
  <c r="O176" i="15"/>
  <c r="O357" i="15" s="1"/>
  <c r="Z175" i="15"/>
  <c r="X175" i="15"/>
  <c r="O175" i="15"/>
  <c r="AB174" i="15"/>
  <c r="Z174" i="15"/>
  <c r="X174" i="15"/>
  <c r="O174" i="15"/>
  <c r="AC173" i="15"/>
  <c r="AE173" i="15" s="1"/>
  <c r="O173" i="15"/>
  <c r="T173" i="15" s="1"/>
  <c r="U173" i="15" s="1"/>
  <c r="X172" i="15"/>
  <c r="AC172" i="15" s="1"/>
  <c r="AE172" i="15" s="1"/>
  <c r="O172" i="15"/>
  <c r="R171" i="15"/>
  <c r="AD171" i="15" s="1"/>
  <c r="AE171" i="15" s="1"/>
  <c r="R170" i="15"/>
  <c r="R361" i="15" s="1"/>
  <c r="AC169" i="15"/>
  <c r="AE169" i="15" s="1"/>
  <c r="O169" i="15"/>
  <c r="S169" i="15" s="1"/>
  <c r="U169" i="15" s="1"/>
  <c r="V169" i="15" s="1"/>
  <c r="X168" i="15"/>
  <c r="AC168" i="15" s="1"/>
  <c r="AE168" i="15" s="1"/>
  <c r="O168" i="15"/>
  <c r="Z167" i="15"/>
  <c r="X167" i="15"/>
  <c r="O167" i="15"/>
  <c r="AC166" i="15"/>
  <c r="AE166" i="15" s="1"/>
  <c r="O166" i="15"/>
  <c r="T166" i="15" s="1"/>
  <c r="U166" i="15" s="1"/>
  <c r="Z165" i="15"/>
  <c r="X165" i="15"/>
  <c r="O165" i="15"/>
  <c r="Z164" i="15"/>
  <c r="AC164" i="15" s="1"/>
  <c r="AE164" i="15" s="1"/>
  <c r="O164" i="15"/>
  <c r="S164" i="15" s="1"/>
  <c r="AB163" i="15"/>
  <c r="AA163" i="15"/>
  <c r="Z163" i="15"/>
  <c r="Y163" i="15"/>
  <c r="X163" i="15"/>
  <c r="R163" i="15"/>
  <c r="O163" i="15"/>
  <c r="T161" i="15"/>
  <c r="Q161" i="15"/>
  <c r="P161" i="15"/>
  <c r="N161" i="15"/>
  <c r="M161" i="15"/>
  <c r="L161" i="15"/>
  <c r="K161" i="15"/>
  <c r="J161" i="15"/>
  <c r="AB160" i="15"/>
  <c r="AA160" i="15"/>
  <c r="Z160" i="15"/>
  <c r="Y160" i="15"/>
  <c r="X160" i="15"/>
  <c r="R160" i="15"/>
  <c r="AD160" i="15" s="1"/>
  <c r="O160" i="15"/>
  <c r="AB159" i="15"/>
  <c r="AA159" i="15"/>
  <c r="Z159" i="15"/>
  <c r="Y159" i="15"/>
  <c r="X159" i="15"/>
  <c r="R159" i="15"/>
  <c r="AD159" i="15" s="1"/>
  <c r="O159" i="15"/>
  <c r="AB158" i="15"/>
  <c r="AA158" i="15"/>
  <c r="Z158" i="15"/>
  <c r="Y158" i="15"/>
  <c r="X158" i="15"/>
  <c r="R158" i="15"/>
  <c r="R504" i="15" s="1"/>
  <c r="O158" i="15"/>
  <c r="O504" i="15" s="1"/>
  <c r="AB157" i="15"/>
  <c r="AA157" i="15"/>
  <c r="Z157" i="15"/>
  <c r="Y157" i="15"/>
  <c r="X157" i="15"/>
  <c r="R157" i="15"/>
  <c r="O157" i="15"/>
  <c r="AB156" i="15"/>
  <c r="AA156" i="15"/>
  <c r="Z156" i="15"/>
  <c r="Y156" i="15"/>
  <c r="X156" i="15"/>
  <c r="R156" i="15"/>
  <c r="AD156" i="15" s="1"/>
  <c r="O156" i="15"/>
  <c r="AB155" i="15"/>
  <c r="AA155" i="15"/>
  <c r="Z155" i="15"/>
  <c r="Y155" i="15"/>
  <c r="X155" i="15"/>
  <c r="R155" i="15"/>
  <c r="O155" i="15"/>
  <c r="AB154" i="15"/>
  <c r="AA154" i="15"/>
  <c r="Z154" i="15"/>
  <c r="Y154" i="15"/>
  <c r="X154" i="15"/>
  <c r="R154" i="15"/>
  <c r="AD154" i="15" s="1"/>
  <c r="O154" i="15"/>
  <c r="O501" i="15" s="1"/>
  <c r="AB153" i="15"/>
  <c r="AA153" i="15"/>
  <c r="Z153" i="15"/>
  <c r="Y153" i="15"/>
  <c r="X153" i="15"/>
  <c r="R153" i="15"/>
  <c r="O153" i="15"/>
  <c r="AB152" i="15"/>
  <c r="AA152" i="15"/>
  <c r="Z152" i="15"/>
  <c r="Y152" i="15"/>
  <c r="X152" i="15"/>
  <c r="R152" i="15"/>
  <c r="R493" i="15" s="1"/>
  <c r="O152" i="15"/>
  <c r="O493" i="15" s="1"/>
  <c r="AB151" i="15"/>
  <c r="AA151" i="15"/>
  <c r="Z151" i="15"/>
  <c r="Y151" i="15"/>
  <c r="X151" i="15"/>
  <c r="R151" i="15"/>
  <c r="R482" i="15" s="1"/>
  <c r="O151" i="15"/>
  <c r="AB150" i="15"/>
  <c r="AA150" i="15"/>
  <c r="Z150" i="15"/>
  <c r="Y150" i="15"/>
  <c r="X150" i="15"/>
  <c r="R150" i="15"/>
  <c r="O150" i="15"/>
  <c r="Q149" i="15"/>
  <c r="P149" i="15"/>
  <c r="N149" i="15"/>
  <c r="M149" i="15"/>
  <c r="L149" i="15"/>
  <c r="K149" i="15"/>
  <c r="J149" i="15"/>
  <c r="AB148" i="15"/>
  <c r="AA148" i="15"/>
  <c r="Z148" i="15"/>
  <c r="Y148" i="15"/>
  <c r="X148" i="15"/>
  <c r="R148" i="15"/>
  <c r="R685" i="15" s="1"/>
  <c r="O148" i="15"/>
  <c r="O685" i="15" s="1"/>
  <c r="AB147" i="15"/>
  <c r="AA147" i="15"/>
  <c r="Z147" i="15"/>
  <c r="Y147" i="15"/>
  <c r="X147" i="15"/>
  <c r="R147" i="15"/>
  <c r="O147" i="15"/>
  <c r="R146" i="15"/>
  <c r="O146" i="15"/>
  <c r="AB145" i="15"/>
  <c r="AA145" i="15"/>
  <c r="Z145" i="15"/>
  <c r="Y145" i="15"/>
  <c r="X145" i="15"/>
  <c r="R145" i="15"/>
  <c r="AD145" i="15" s="1"/>
  <c r="O145" i="15"/>
  <c r="AB144" i="15"/>
  <c r="AA144" i="15"/>
  <c r="Z144" i="15"/>
  <c r="Y144" i="15"/>
  <c r="X144" i="15"/>
  <c r="R144" i="15"/>
  <c r="R143" i="15"/>
  <c r="AC142" i="15"/>
  <c r="AE142" i="15" s="1"/>
  <c r="R142" i="15"/>
  <c r="R514" i="15" s="1"/>
  <c r="O142" i="15"/>
  <c r="O514" i="15" s="1"/>
  <c r="AB141" i="15"/>
  <c r="AA141" i="15"/>
  <c r="Z141" i="15"/>
  <c r="Y141" i="15"/>
  <c r="X141" i="15"/>
  <c r="R141" i="15"/>
  <c r="R513" i="15" s="1"/>
  <c r="O141" i="15"/>
  <c r="O140" i="15"/>
  <c r="O139" i="15"/>
  <c r="O683" i="15" s="1"/>
  <c r="AD138" i="15"/>
  <c r="AB138" i="15"/>
  <c r="AA138" i="15"/>
  <c r="Z138" i="15"/>
  <c r="Y138" i="15"/>
  <c r="X138" i="15"/>
  <c r="R138" i="15"/>
  <c r="R516" i="15" s="1"/>
  <c r="O138" i="15"/>
  <c r="O516" i="15" s="1"/>
  <c r="AB137" i="15"/>
  <c r="AA137" i="15"/>
  <c r="Z137" i="15"/>
  <c r="Y137" i="15"/>
  <c r="X137" i="15"/>
  <c r="S137" i="15"/>
  <c r="U137" i="15" s="1"/>
  <c r="U515" i="15" s="1"/>
  <c r="R137" i="15"/>
  <c r="O137" i="15"/>
  <c r="O515" i="15" s="1"/>
  <c r="AB136" i="15"/>
  <c r="AA136" i="15"/>
  <c r="Z136" i="15"/>
  <c r="Y136" i="15"/>
  <c r="X136" i="15"/>
  <c r="R136" i="15"/>
  <c r="AD136" i="15" s="1"/>
  <c r="R135" i="15"/>
  <c r="R134" i="15"/>
  <c r="O134" i="15"/>
  <c r="AB133" i="15"/>
  <c r="AA133" i="15"/>
  <c r="Z133" i="15"/>
  <c r="Y133" i="15"/>
  <c r="X133" i="15"/>
  <c r="R133" i="15"/>
  <c r="O133" i="15"/>
  <c r="AB132" i="15"/>
  <c r="AA132" i="15"/>
  <c r="Z132" i="15"/>
  <c r="Y132" i="15"/>
  <c r="X132" i="15"/>
  <c r="AC132" i="15" s="1"/>
  <c r="R132" i="15"/>
  <c r="O132" i="15"/>
  <c r="AB131" i="15"/>
  <c r="AA131" i="15"/>
  <c r="Z131" i="15"/>
  <c r="Y131" i="15"/>
  <c r="X131" i="15"/>
  <c r="R131" i="15"/>
  <c r="O131" i="15"/>
  <c r="O130" i="15"/>
  <c r="T130" i="15" s="1"/>
  <c r="U130" i="15" s="1"/>
  <c r="O129" i="15"/>
  <c r="R128" i="15"/>
  <c r="T128" i="15" s="1"/>
  <c r="U128" i="15" s="1"/>
  <c r="V128" i="15" s="1"/>
  <c r="R127" i="15"/>
  <c r="S127" i="15" s="1"/>
  <c r="U127" i="15" s="1"/>
  <c r="V127" i="15" s="1"/>
  <c r="R126" i="15"/>
  <c r="R125" i="15"/>
  <c r="AB124" i="15"/>
  <c r="AA124" i="15"/>
  <c r="Z124" i="15"/>
  <c r="Y124" i="15"/>
  <c r="X124" i="15"/>
  <c r="R124" i="15"/>
  <c r="AD124" i="15" s="1"/>
  <c r="AB123" i="15"/>
  <c r="AA123" i="15"/>
  <c r="Z123" i="15"/>
  <c r="Y123" i="15"/>
  <c r="X123" i="15"/>
  <c r="R123" i="15"/>
  <c r="R507" i="15" s="1"/>
  <c r="O123" i="15"/>
  <c r="O122" i="15"/>
  <c r="AC121" i="15"/>
  <c r="AE121" i="15" s="1"/>
  <c r="R121" i="15"/>
  <c r="R674" i="15" s="1"/>
  <c r="O121" i="15"/>
  <c r="O674" i="15" s="1"/>
  <c r="AB120" i="15"/>
  <c r="AA120" i="15"/>
  <c r="Z120" i="15"/>
  <c r="Y120" i="15"/>
  <c r="X120" i="15"/>
  <c r="R120" i="15"/>
  <c r="AB119" i="15"/>
  <c r="AA119" i="15"/>
  <c r="Z119" i="15"/>
  <c r="Y119" i="15"/>
  <c r="X119" i="15"/>
  <c r="R119" i="15"/>
  <c r="O119" i="15"/>
  <c r="Q118" i="15"/>
  <c r="P118" i="15"/>
  <c r="N118" i="15"/>
  <c r="M118" i="15"/>
  <c r="L118" i="15"/>
  <c r="K118" i="15"/>
  <c r="J118" i="15"/>
  <c r="AB117" i="15"/>
  <c r="AA117" i="15"/>
  <c r="Z117" i="15"/>
  <c r="Y117" i="15"/>
  <c r="X117" i="15"/>
  <c r="R117" i="15"/>
  <c r="AD117" i="15" s="1"/>
  <c r="O117" i="15"/>
  <c r="AB116" i="15"/>
  <c r="AA116" i="15"/>
  <c r="Z116" i="15"/>
  <c r="Y116" i="15"/>
  <c r="X116" i="15"/>
  <c r="R116" i="15"/>
  <c r="AD116" i="15" s="1"/>
  <c r="O116" i="15"/>
  <c r="AB115" i="15"/>
  <c r="AA115" i="15"/>
  <c r="Z115" i="15"/>
  <c r="Y115" i="15"/>
  <c r="X115" i="15"/>
  <c r="R115" i="15"/>
  <c r="AD115" i="15" s="1"/>
  <c r="O115" i="15"/>
  <c r="AB114" i="15"/>
  <c r="AA114" i="15"/>
  <c r="Z114" i="15"/>
  <c r="Y114" i="15"/>
  <c r="X114" i="15"/>
  <c r="R114" i="15"/>
  <c r="AD114" i="15" s="1"/>
  <c r="O114" i="15"/>
  <c r="AB113" i="15"/>
  <c r="AA113" i="15"/>
  <c r="Z113" i="15"/>
  <c r="Y113" i="15"/>
  <c r="X113" i="15"/>
  <c r="R113" i="15"/>
  <c r="AD113" i="15" s="1"/>
  <c r="O113" i="15"/>
  <c r="AB112" i="15"/>
  <c r="AA112" i="15"/>
  <c r="Z112" i="15"/>
  <c r="Y112" i="15"/>
  <c r="X112" i="15"/>
  <c r="R112" i="15"/>
  <c r="O112" i="15"/>
  <c r="AB111" i="15"/>
  <c r="AA111" i="15"/>
  <c r="Z111" i="15"/>
  <c r="Y111" i="15"/>
  <c r="X111" i="15"/>
  <c r="R111" i="15"/>
  <c r="R449" i="15" s="1"/>
  <c r="O111" i="15"/>
  <c r="AB110" i="15"/>
  <c r="AA110" i="15"/>
  <c r="Z110" i="15"/>
  <c r="Y110" i="15"/>
  <c r="X110" i="15"/>
  <c r="R110" i="15"/>
  <c r="AD110" i="15" s="1"/>
  <c r="O110" i="15"/>
  <c r="AB109" i="15"/>
  <c r="AA109" i="15"/>
  <c r="Z109" i="15"/>
  <c r="Y109" i="15"/>
  <c r="X109" i="15"/>
  <c r="R109" i="15"/>
  <c r="O109" i="15"/>
  <c r="AB108" i="15"/>
  <c r="AA108" i="15"/>
  <c r="Z108" i="15"/>
  <c r="Y108" i="15"/>
  <c r="X108" i="15"/>
  <c r="AC108" i="15" s="1"/>
  <c r="R108" i="15"/>
  <c r="AD108" i="15" s="1"/>
  <c r="O108" i="15"/>
  <c r="AB107" i="15"/>
  <c r="AA107" i="15"/>
  <c r="Z107" i="15"/>
  <c r="Y107" i="15"/>
  <c r="X107" i="15"/>
  <c r="R107" i="15"/>
  <c r="AD107" i="15" s="1"/>
  <c r="O107" i="15"/>
  <c r="AB106" i="15"/>
  <c r="AA106" i="15"/>
  <c r="Z106" i="15"/>
  <c r="Y106" i="15"/>
  <c r="X106" i="15"/>
  <c r="R106" i="15"/>
  <c r="AD106" i="15" s="1"/>
  <c r="O106" i="15"/>
  <c r="AB105" i="15"/>
  <c r="AA105" i="15"/>
  <c r="Z105" i="15"/>
  <c r="Y105" i="15"/>
  <c r="X105" i="15"/>
  <c r="R105" i="15"/>
  <c r="O105" i="15"/>
  <c r="AB104" i="15"/>
  <c r="AA104" i="15"/>
  <c r="Z104" i="15"/>
  <c r="Y104" i="15"/>
  <c r="X104" i="15"/>
  <c r="R104" i="15"/>
  <c r="AD104" i="15" s="1"/>
  <c r="O104" i="15"/>
  <c r="AB103" i="15"/>
  <c r="AA103" i="15"/>
  <c r="Z103" i="15"/>
  <c r="Y103" i="15"/>
  <c r="X103" i="15"/>
  <c r="R103" i="15"/>
  <c r="AD103" i="15" s="1"/>
  <c r="O103" i="15"/>
  <c r="AB102" i="15"/>
  <c r="AA102" i="15"/>
  <c r="Z102" i="15"/>
  <c r="Y102" i="15"/>
  <c r="X102" i="15"/>
  <c r="R102" i="15"/>
  <c r="AD102" i="15" s="1"/>
  <c r="O102" i="15"/>
  <c r="AB101" i="15"/>
  <c r="AA101" i="15"/>
  <c r="Z101" i="15"/>
  <c r="Y101" i="15"/>
  <c r="X101" i="15"/>
  <c r="R101" i="15"/>
  <c r="AD101" i="15" s="1"/>
  <c r="O101" i="15"/>
  <c r="AB100" i="15"/>
  <c r="AA100" i="15"/>
  <c r="Z100" i="15"/>
  <c r="Y100" i="15"/>
  <c r="X100" i="15"/>
  <c r="R100" i="15"/>
  <c r="AD100" i="15" s="1"/>
  <c r="O100" i="15"/>
  <c r="AB99" i="15"/>
  <c r="AA99" i="15"/>
  <c r="Z99" i="15"/>
  <c r="Y99" i="15"/>
  <c r="X99" i="15"/>
  <c r="R99" i="15"/>
  <c r="O99" i="15"/>
  <c r="AB98" i="15"/>
  <c r="AA98" i="15"/>
  <c r="Z98" i="15"/>
  <c r="Y98" i="15"/>
  <c r="X98" i="15"/>
  <c r="R98" i="15"/>
  <c r="O98" i="15"/>
  <c r="AB97" i="15"/>
  <c r="AA97" i="15"/>
  <c r="Z97" i="15"/>
  <c r="Y97" i="15"/>
  <c r="X97" i="15"/>
  <c r="R97" i="15"/>
  <c r="R483" i="15" s="1"/>
  <c r="O97" i="15"/>
  <c r="O483" i="15" s="1"/>
  <c r="AB96" i="15"/>
  <c r="AA96" i="15"/>
  <c r="Z96" i="15"/>
  <c r="Y96" i="15"/>
  <c r="X96" i="15"/>
  <c r="R96" i="15"/>
  <c r="R492" i="15" s="1"/>
  <c r="O96" i="15"/>
  <c r="X95" i="15"/>
  <c r="AC95" i="15" s="1"/>
  <c r="AE95" i="15" s="1"/>
  <c r="O95" i="15"/>
  <c r="O489" i="15" s="1"/>
  <c r="O94" i="15"/>
  <c r="AB93" i="15"/>
  <c r="AA93" i="15"/>
  <c r="Z93" i="15"/>
  <c r="Y93" i="15"/>
  <c r="X93" i="15"/>
  <c r="R93" i="15"/>
  <c r="S93" i="15" s="1"/>
  <c r="U93" i="15" s="1"/>
  <c r="R92" i="15"/>
  <c r="T92" i="15" s="1"/>
  <c r="U92" i="15" s="1"/>
  <c r="AB91" i="15"/>
  <c r="AA91" i="15"/>
  <c r="Z91" i="15"/>
  <c r="Y91" i="15"/>
  <c r="X91" i="15"/>
  <c r="R91" i="15"/>
  <c r="S91" i="15" s="1"/>
  <c r="U91" i="15" s="1"/>
  <c r="V91" i="15" s="1"/>
  <c r="R90" i="15"/>
  <c r="O90" i="15"/>
  <c r="AB89" i="15"/>
  <c r="AA89" i="15"/>
  <c r="Z89" i="15"/>
  <c r="Y89" i="15"/>
  <c r="X89" i="15"/>
  <c r="R89" i="15"/>
  <c r="O89" i="15"/>
  <c r="O88" i="15"/>
  <c r="AB87" i="15"/>
  <c r="AA87" i="15"/>
  <c r="Z87" i="15"/>
  <c r="Y87" i="15"/>
  <c r="X87" i="15"/>
  <c r="R87" i="15"/>
  <c r="O87" i="15"/>
  <c r="AB86" i="15"/>
  <c r="AA86" i="15"/>
  <c r="Z86" i="15"/>
  <c r="Y86" i="15"/>
  <c r="X86" i="15"/>
  <c r="O86" i="15"/>
  <c r="AB85" i="15"/>
  <c r="AA85" i="15"/>
  <c r="Z85" i="15"/>
  <c r="Y85" i="15"/>
  <c r="X85" i="15"/>
  <c r="R85" i="15"/>
  <c r="O85" i="15"/>
  <c r="AB83" i="15"/>
  <c r="AA83" i="15"/>
  <c r="Z83" i="15"/>
  <c r="Y83" i="15"/>
  <c r="X83" i="15"/>
  <c r="R83" i="15"/>
  <c r="AD83" i="15" s="1"/>
  <c r="R82" i="15"/>
  <c r="AD81" i="15"/>
  <c r="AB81" i="15"/>
  <c r="AA81" i="15"/>
  <c r="Z81" i="15"/>
  <c r="Y81" i="15"/>
  <c r="X81" i="15"/>
  <c r="R81" i="15"/>
  <c r="AB80" i="15"/>
  <c r="AA80" i="15"/>
  <c r="Z80" i="15"/>
  <c r="Y80" i="15"/>
  <c r="X80" i="15"/>
  <c r="R80" i="15"/>
  <c r="AD80" i="15" s="1"/>
  <c r="R79" i="15"/>
  <c r="R78" i="15"/>
  <c r="AB77" i="15"/>
  <c r="AA77" i="15"/>
  <c r="Z77" i="15"/>
  <c r="Y77" i="15"/>
  <c r="X77" i="15"/>
  <c r="R77" i="15"/>
  <c r="O77" i="15"/>
  <c r="O665" i="15" s="1"/>
  <c r="AB76" i="15"/>
  <c r="AA76" i="15"/>
  <c r="Z76" i="15"/>
  <c r="Y76" i="15"/>
  <c r="X76" i="15"/>
  <c r="R76" i="15"/>
  <c r="AD76" i="15" s="1"/>
  <c r="O76" i="15"/>
  <c r="AB75" i="15"/>
  <c r="AA75" i="15"/>
  <c r="Z75" i="15"/>
  <c r="Y75" i="15"/>
  <c r="X75" i="15"/>
  <c r="R75" i="15"/>
  <c r="AD75" i="15" s="1"/>
  <c r="O75" i="15"/>
  <c r="S75" i="15" s="1"/>
  <c r="U75" i="15" s="1"/>
  <c r="V75" i="15" s="1"/>
  <c r="O74" i="15"/>
  <c r="T74" i="15" s="1"/>
  <c r="U74" i="15" s="1"/>
  <c r="V74" i="15" s="1"/>
  <c r="X73" i="15"/>
  <c r="AC73" i="15" s="1"/>
  <c r="AE73" i="15" s="1"/>
  <c r="O73" i="15"/>
  <c r="O480" i="15" s="1"/>
  <c r="AB72" i="15"/>
  <c r="AA72" i="15"/>
  <c r="Z72" i="15"/>
  <c r="Y72" i="15"/>
  <c r="X72" i="15"/>
  <c r="R72" i="15"/>
  <c r="R476" i="15" s="1"/>
  <c r="O72" i="15"/>
  <c r="O476" i="15" s="1"/>
  <c r="AD71" i="15"/>
  <c r="AB71" i="15"/>
  <c r="AA71" i="15"/>
  <c r="Z71" i="15"/>
  <c r="Y71" i="15"/>
  <c r="X71" i="15"/>
  <c r="AC71" i="15" s="1"/>
  <c r="O71" i="15"/>
  <c r="O484" i="15" s="1"/>
  <c r="AB70" i="15"/>
  <c r="AA70" i="15"/>
  <c r="Z70" i="15"/>
  <c r="Y70" i="15"/>
  <c r="X70" i="15"/>
  <c r="AC70" i="15" s="1"/>
  <c r="O70" i="15"/>
  <c r="O473" i="15" s="1"/>
  <c r="AB69" i="15"/>
  <c r="AA69" i="15"/>
  <c r="Z69" i="15"/>
  <c r="Y69" i="15"/>
  <c r="X69" i="15"/>
  <c r="R69" i="15"/>
  <c r="O69" i="15"/>
  <c r="O659" i="15" s="1"/>
  <c r="AB68" i="15"/>
  <c r="AA68" i="15"/>
  <c r="Z68" i="15"/>
  <c r="Y68" i="15"/>
  <c r="X68" i="15"/>
  <c r="R68" i="15"/>
  <c r="AD68" i="15" s="1"/>
  <c r="O68" i="15"/>
  <c r="S68" i="15" s="1"/>
  <c r="U68" i="15" s="1"/>
  <c r="AB67" i="15"/>
  <c r="AA67" i="15"/>
  <c r="Z67" i="15"/>
  <c r="Y67" i="15"/>
  <c r="X67" i="15"/>
  <c r="R67" i="15"/>
  <c r="O67" i="15"/>
  <c r="AB66" i="15"/>
  <c r="AA66" i="15"/>
  <c r="Z66" i="15"/>
  <c r="Y66" i="15"/>
  <c r="X66" i="15"/>
  <c r="R66" i="15"/>
  <c r="R657" i="15" s="1"/>
  <c r="O66" i="15"/>
  <c r="O657" i="15" s="1"/>
  <c r="AB65" i="15"/>
  <c r="AA65" i="15"/>
  <c r="Z65" i="15"/>
  <c r="Y65" i="15"/>
  <c r="X65" i="15"/>
  <c r="R65" i="15"/>
  <c r="R64" i="15"/>
  <c r="R63" i="15"/>
  <c r="AD63" i="15" s="1"/>
  <c r="AE63" i="15" s="1"/>
  <c r="O63" i="15"/>
  <c r="S63" i="15" s="1"/>
  <c r="U63" i="15" s="1"/>
  <c r="AC62" i="15"/>
  <c r="AE62" i="15" s="1"/>
  <c r="R62" i="15"/>
  <c r="O62" i="15"/>
  <c r="T62" i="15" s="1"/>
  <c r="U62" i="15" s="1"/>
  <c r="AC61" i="15"/>
  <c r="AE61" i="15" s="1"/>
  <c r="R61" i="15"/>
  <c r="R470" i="15" s="1"/>
  <c r="O61" i="15"/>
  <c r="AD60" i="15"/>
  <c r="AB60" i="15"/>
  <c r="AA60" i="15"/>
  <c r="Z60" i="15"/>
  <c r="Y60" i="15"/>
  <c r="X60" i="15"/>
  <c r="O60" i="15"/>
  <c r="O59" i="15"/>
  <c r="O58" i="15"/>
  <c r="T58" i="15" s="1"/>
  <c r="U58" i="15" s="1"/>
  <c r="V58" i="15" s="1"/>
  <c r="X57" i="15"/>
  <c r="AC57" i="15" s="1"/>
  <c r="AE57" i="15" s="1"/>
  <c r="O57" i="15"/>
  <c r="O56" i="15"/>
  <c r="T56" i="15" s="1"/>
  <c r="U56" i="15" s="1"/>
  <c r="O55" i="15"/>
  <c r="T55" i="15" s="1"/>
  <c r="Y54" i="15"/>
  <c r="X54" i="15"/>
  <c r="O54" i="15"/>
  <c r="X53" i="15"/>
  <c r="AC53" i="15" s="1"/>
  <c r="AE53" i="15" s="1"/>
  <c r="O53" i="15"/>
  <c r="S53" i="15" s="1"/>
  <c r="U53" i="15" s="1"/>
  <c r="AB52" i="15"/>
  <c r="AA52" i="15"/>
  <c r="Z52" i="15"/>
  <c r="Y52" i="15"/>
  <c r="X52" i="15"/>
  <c r="R52" i="15"/>
  <c r="R469" i="15" s="1"/>
  <c r="O52" i="15"/>
  <c r="O469" i="15" s="1"/>
  <c r="Q51" i="15"/>
  <c r="P51" i="15"/>
  <c r="N51" i="15"/>
  <c r="M51" i="15"/>
  <c r="L51" i="15"/>
  <c r="K51" i="15"/>
  <c r="J51" i="15"/>
  <c r="AB50" i="15"/>
  <c r="AA50" i="15"/>
  <c r="Z50" i="15"/>
  <c r="Y50" i="15"/>
  <c r="X50" i="15"/>
  <c r="R50" i="15"/>
  <c r="AD50" i="15" s="1"/>
  <c r="O50" i="15"/>
  <c r="O467" i="15" s="1"/>
  <c r="R49" i="15"/>
  <c r="T49" i="15" s="1"/>
  <c r="U49" i="15" s="1"/>
  <c r="R48" i="15"/>
  <c r="AD48" i="15" s="1"/>
  <c r="AE48" i="15" s="1"/>
  <c r="R47" i="15"/>
  <c r="AD47" i="15" s="1"/>
  <c r="AE47" i="15" s="1"/>
  <c r="R46" i="15"/>
  <c r="R45" i="15"/>
  <c r="R652" i="15" s="1"/>
  <c r="R44" i="15"/>
  <c r="S44" i="15" s="1"/>
  <c r="U44" i="15" s="1"/>
  <c r="V44" i="15" s="1"/>
  <c r="R43" i="15"/>
  <c r="R42" i="15"/>
  <c r="O42" i="15"/>
  <c r="O655" i="15" s="1"/>
  <c r="X41" i="15"/>
  <c r="AC41" i="15" s="1"/>
  <c r="AE41" i="15" s="1"/>
  <c r="O41" i="15"/>
  <c r="O463" i="15" s="1"/>
  <c r="AD40" i="15"/>
  <c r="AB40" i="15"/>
  <c r="AA40" i="15"/>
  <c r="Z40" i="15"/>
  <c r="Y40" i="15"/>
  <c r="X40" i="15"/>
  <c r="O40" i="15"/>
  <c r="S40" i="15" s="1"/>
  <c r="U40" i="15" s="1"/>
  <c r="O39" i="15"/>
  <c r="AB38" i="15"/>
  <c r="AA38" i="15"/>
  <c r="Z38" i="15"/>
  <c r="Y38" i="15"/>
  <c r="X38" i="15"/>
  <c r="R38" i="15"/>
  <c r="AD38" i="15" s="1"/>
  <c r="O38" i="15"/>
  <c r="R37" i="15"/>
  <c r="O37" i="15"/>
  <c r="R36" i="15"/>
  <c r="R650" i="15" s="1"/>
  <c r="R35" i="15"/>
  <c r="AD35" i="15" s="1"/>
  <c r="AE35" i="15" s="1"/>
  <c r="R34" i="15"/>
  <c r="R649" i="15" s="1"/>
  <c r="AE33" i="15"/>
  <c r="R33" i="15"/>
  <c r="AB32" i="15"/>
  <c r="AA32" i="15"/>
  <c r="Z32" i="15"/>
  <c r="Y32" i="15"/>
  <c r="X32" i="15"/>
  <c r="R32" i="15"/>
  <c r="R465" i="15" s="1"/>
  <c r="O32" i="15"/>
  <c r="O465" i="15" s="1"/>
  <c r="X31" i="15"/>
  <c r="O31" i="15"/>
  <c r="O30" i="15"/>
  <c r="O648" i="15" s="1"/>
  <c r="AB29" i="15"/>
  <c r="AA29" i="15"/>
  <c r="X29" i="15"/>
  <c r="O29" i="15"/>
  <c r="O461" i="15" s="1"/>
  <c r="AD28" i="15"/>
  <c r="AB28" i="15"/>
  <c r="AA28" i="15"/>
  <c r="Z28" i="15"/>
  <c r="Y28" i="15"/>
  <c r="X28" i="15"/>
  <c r="O28" i="15"/>
  <c r="S28" i="15" s="1"/>
  <c r="U28" i="15" s="1"/>
  <c r="V28" i="15" s="1"/>
  <c r="X27" i="15"/>
  <c r="AC27" i="15" s="1"/>
  <c r="AE27" i="15" s="1"/>
  <c r="O27" i="15"/>
  <c r="S27" i="15" s="1"/>
  <c r="U27" i="15" s="1"/>
  <c r="V27" i="15" s="1"/>
  <c r="O26" i="15"/>
  <c r="T26" i="15" s="1"/>
  <c r="U26" i="15" s="1"/>
  <c r="V26" i="15" s="1"/>
  <c r="AB25" i="15"/>
  <c r="AA25" i="15"/>
  <c r="Z25" i="15"/>
  <c r="Y25" i="15"/>
  <c r="X25" i="15"/>
  <c r="O25" i="15"/>
  <c r="O464" i="15" s="1"/>
  <c r="AB24" i="15"/>
  <c r="AA24" i="15"/>
  <c r="Z24" i="15"/>
  <c r="Y24" i="15"/>
  <c r="X24" i="15"/>
  <c r="R24" i="15"/>
  <c r="R460" i="15" s="1"/>
  <c r="O24" i="15"/>
  <c r="AB23" i="15"/>
  <c r="AA23" i="15"/>
  <c r="Z23" i="15"/>
  <c r="Y23" i="15"/>
  <c r="X23" i="15"/>
  <c r="R23" i="15"/>
  <c r="R644" i="15" s="1"/>
  <c r="O23" i="15"/>
  <c r="O644" i="15" s="1"/>
  <c r="AB22" i="15"/>
  <c r="AA22" i="15"/>
  <c r="Z22" i="15"/>
  <c r="Y22" i="15"/>
  <c r="X22" i="15"/>
  <c r="R22" i="15"/>
  <c r="AB21" i="15"/>
  <c r="AA21" i="15"/>
  <c r="Z21" i="15"/>
  <c r="Y21" i="15"/>
  <c r="X21" i="15"/>
  <c r="R21" i="15"/>
  <c r="O21" i="15"/>
  <c r="R20" i="15"/>
  <c r="T20" i="15" s="1"/>
  <c r="U20" i="15" s="1"/>
  <c r="V20" i="15" s="1"/>
  <c r="O18" i="15"/>
  <c r="O456" i="15" s="1"/>
  <c r="AD17" i="15"/>
  <c r="AB17" i="15"/>
  <c r="AA17" i="15"/>
  <c r="Z17" i="15"/>
  <c r="Y17" i="15"/>
  <c r="X17" i="15"/>
  <c r="O17" i="15"/>
  <c r="Y16" i="15"/>
  <c r="X16" i="15"/>
  <c r="AC16" i="15" s="1"/>
  <c r="AE16" i="15" s="1"/>
  <c r="O16" i="15"/>
  <c r="O15" i="15"/>
  <c r="T15" i="15" s="1"/>
  <c r="AB14" i="15"/>
  <c r="AA14" i="15"/>
  <c r="Z14" i="15"/>
  <c r="Y14" i="15"/>
  <c r="X14" i="15"/>
  <c r="O14" i="15"/>
  <c r="O457" i="15" s="1"/>
  <c r="AB13" i="15"/>
  <c r="AA13" i="15"/>
  <c r="Z13" i="15"/>
  <c r="Y13" i="15"/>
  <c r="X13" i="15"/>
  <c r="R13" i="15"/>
  <c r="AD13" i="15" s="1"/>
  <c r="O13" i="15"/>
  <c r="AB12" i="15"/>
  <c r="AA12" i="15"/>
  <c r="Z12" i="15"/>
  <c r="Y12" i="15"/>
  <c r="X12" i="15"/>
  <c r="R12" i="15"/>
  <c r="AD12" i="15" s="1"/>
  <c r="O12" i="15"/>
  <c r="AB11" i="15"/>
  <c r="AA11" i="15"/>
  <c r="Z11" i="15"/>
  <c r="Y11" i="15"/>
  <c r="X11" i="15"/>
  <c r="R11" i="15"/>
  <c r="AD11" i="15" s="1"/>
  <c r="O11" i="15"/>
  <c r="AB10" i="15"/>
  <c r="AA10" i="15"/>
  <c r="Z10" i="15"/>
  <c r="Y10" i="15"/>
  <c r="X10" i="15"/>
  <c r="R10" i="15"/>
  <c r="O10" i="15"/>
  <c r="U669" i="16" l="1"/>
  <c r="V669" i="16" s="1"/>
  <c r="U659" i="16"/>
  <c r="V659" i="16" s="1"/>
  <c r="V224" i="16"/>
  <c r="AE195" i="16"/>
  <c r="AE259" i="16" s="1"/>
  <c r="AE207" i="16"/>
  <c r="U660" i="16"/>
  <c r="V660" i="16" s="1"/>
  <c r="V225" i="16"/>
  <c r="AE383" i="16"/>
  <c r="U459" i="16"/>
  <c r="V459" i="16" s="1"/>
  <c r="V220" i="16"/>
  <c r="R389" i="16"/>
  <c r="O389" i="16"/>
  <c r="AD259" i="16"/>
  <c r="AE135" i="16"/>
  <c r="U457" i="16"/>
  <c r="V457" i="16" s="1"/>
  <c r="V227" i="16"/>
  <c r="AD148" i="16"/>
  <c r="S148" i="16"/>
  <c r="U681" i="16"/>
  <c r="V681" i="16" s="1"/>
  <c r="V236" i="16"/>
  <c r="AE105" i="16"/>
  <c r="AC148" i="16"/>
  <c r="U523" i="16"/>
  <c r="V523" i="16" s="1"/>
  <c r="U105" i="16"/>
  <c r="V105" i="16" s="1"/>
  <c r="V47" i="16"/>
  <c r="U661" i="16"/>
  <c r="V661" i="16" s="1"/>
  <c r="V221" i="16"/>
  <c r="AC259" i="16"/>
  <c r="U709" i="16"/>
  <c r="V709" i="16" s="1"/>
  <c r="V50" i="16"/>
  <c r="U507" i="16"/>
  <c r="V507" i="16" s="1"/>
  <c r="U46" i="16"/>
  <c r="V46" i="16" s="1"/>
  <c r="U405" i="16"/>
  <c r="V405" i="16" s="1"/>
  <c r="V159" i="16"/>
  <c r="U481" i="16"/>
  <c r="V481" i="16" s="1"/>
  <c r="U330" i="16"/>
  <c r="V330" i="16" s="1"/>
  <c r="V302" i="16"/>
  <c r="U585" i="16"/>
  <c r="V585" i="16" s="1"/>
  <c r="U383" i="16"/>
  <c r="V337" i="16"/>
  <c r="S259" i="16"/>
  <c r="AE299" i="16"/>
  <c r="U426" i="16"/>
  <c r="V426" i="16" s="1"/>
  <c r="U299" i="16"/>
  <c r="V299" i="16" s="1"/>
  <c r="V260" i="16"/>
  <c r="U509" i="16"/>
  <c r="V509" i="16" s="1"/>
  <c r="V15" i="16"/>
  <c r="U258" i="16"/>
  <c r="U465" i="16"/>
  <c r="V465" i="16" s="1"/>
  <c r="U207" i="16"/>
  <c r="V207" i="16" s="1"/>
  <c r="V196" i="16"/>
  <c r="AE46" i="16"/>
  <c r="T148" i="16"/>
  <c r="T389" i="16" s="1"/>
  <c r="O471" i="15"/>
  <c r="S106" i="15"/>
  <c r="U106" i="15" s="1"/>
  <c r="V106" i="15" s="1"/>
  <c r="S147" i="15"/>
  <c r="U147" i="15" s="1"/>
  <c r="S206" i="15"/>
  <c r="U206" i="15" s="1"/>
  <c r="U422" i="15" s="1"/>
  <c r="AD23" i="15"/>
  <c r="S152" i="15"/>
  <c r="U152" i="15" s="1"/>
  <c r="U493" i="15" s="1"/>
  <c r="S200" i="15"/>
  <c r="U200" i="15" s="1"/>
  <c r="V200" i="15" s="1"/>
  <c r="R212" i="15"/>
  <c r="AD317" i="15"/>
  <c r="AD66" i="15"/>
  <c r="R653" i="15"/>
  <c r="S89" i="15"/>
  <c r="U89" i="15" s="1"/>
  <c r="S284" i="15"/>
  <c r="AD141" i="15"/>
  <c r="U394" i="15"/>
  <c r="S310" i="15"/>
  <c r="U310" i="15" s="1"/>
  <c r="S305" i="15"/>
  <c r="U305" i="15" s="1"/>
  <c r="AC165" i="15"/>
  <c r="AE165" i="15" s="1"/>
  <c r="AC38" i="15"/>
  <c r="S198" i="15"/>
  <c r="U198" i="15" s="1"/>
  <c r="S236" i="15"/>
  <c r="U236" i="15" s="1"/>
  <c r="S307" i="15"/>
  <c r="U307" i="15" s="1"/>
  <c r="S330" i="15"/>
  <c r="U330" i="15" s="1"/>
  <c r="V330" i="15" s="1"/>
  <c r="AC308" i="15"/>
  <c r="AE308" i="15" s="1"/>
  <c r="T322" i="15"/>
  <c r="U322" i="15" s="1"/>
  <c r="U542" i="15" s="1"/>
  <c r="AD123" i="15"/>
  <c r="AD324" i="15"/>
  <c r="S114" i="15"/>
  <c r="U114" i="15" s="1"/>
  <c r="V114" i="15" s="1"/>
  <c r="S317" i="15"/>
  <c r="U317" i="15" s="1"/>
  <c r="U518" i="15" s="1"/>
  <c r="AC11" i="15"/>
  <c r="AA51" i="15"/>
  <c r="R454" i="15"/>
  <c r="AC282" i="15"/>
  <c r="O454" i="15"/>
  <c r="AC13" i="15"/>
  <c r="AE13" i="15" s="1"/>
  <c r="AC104" i="15"/>
  <c r="R658" i="15"/>
  <c r="AC114" i="15"/>
  <c r="AE114" i="15" s="1"/>
  <c r="AC233" i="15"/>
  <c r="AE233" i="15" s="1"/>
  <c r="AC264" i="15"/>
  <c r="O495" i="15"/>
  <c r="S324" i="15"/>
  <c r="U324" i="15" s="1"/>
  <c r="U543" i="15" s="1"/>
  <c r="AC103" i="15"/>
  <c r="AE103" i="15" s="1"/>
  <c r="S145" i="15"/>
  <c r="U145" i="15" s="1"/>
  <c r="V145" i="15" s="1"/>
  <c r="AC159" i="15"/>
  <c r="AE159" i="15" s="1"/>
  <c r="AC304" i="15"/>
  <c r="AC203" i="15"/>
  <c r="AE203" i="15" s="1"/>
  <c r="O507" i="15"/>
  <c r="T39" i="15"/>
  <c r="U39" i="15" s="1"/>
  <c r="V39" i="15" s="1"/>
  <c r="AC28" i="15"/>
  <c r="AE28" i="15" s="1"/>
  <c r="S237" i="15"/>
  <c r="U237" i="15" s="1"/>
  <c r="S285" i="15"/>
  <c r="U285" i="15" s="1"/>
  <c r="AC147" i="15"/>
  <c r="AC285" i="15"/>
  <c r="AE285" i="15" s="1"/>
  <c r="S325" i="15"/>
  <c r="U325" i="15" s="1"/>
  <c r="U540" i="15" s="1"/>
  <c r="S191" i="15"/>
  <c r="U191" i="15" s="1"/>
  <c r="AC293" i="15"/>
  <c r="AE293" i="15" s="1"/>
  <c r="S16" i="15"/>
  <c r="U16" i="15" s="1"/>
  <c r="V16" i="15" s="1"/>
  <c r="R495" i="15"/>
  <c r="T139" i="15"/>
  <c r="U139" i="15" s="1"/>
  <c r="U683" i="15" s="1"/>
  <c r="V166" i="15"/>
  <c r="AC29" i="15"/>
  <c r="AE29" i="15" s="1"/>
  <c r="S71" i="15"/>
  <c r="U71" i="15" s="1"/>
  <c r="U484" i="15" s="1"/>
  <c r="T90" i="15"/>
  <c r="U90" i="15" s="1"/>
  <c r="AC96" i="15"/>
  <c r="S100" i="15"/>
  <c r="U100" i="15" s="1"/>
  <c r="S108" i="15"/>
  <c r="U108" i="15" s="1"/>
  <c r="V108" i="15" s="1"/>
  <c r="O453" i="15"/>
  <c r="T121" i="15"/>
  <c r="U121" i="15" s="1"/>
  <c r="AC124" i="15"/>
  <c r="AE124" i="15" s="1"/>
  <c r="S170" i="15"/>
  <c r="U170" i="15" s="1"/>
  <c r="U361" i="15" s="1"/>
  <c r="AC174" i="15"/>
  <c r="AE174" i="15" s="1"/>
  <c r="V185" i="15"/>
  <c r="AC194" i="15"/>
  <c r="AD198" i="15"/>
  <c r="AD201" i="15"/>
  <c r="O413" i="15"/>
  <c r="AC208" i="15"/>
  <c r="AE208" i="15" s="1"/>
  <c r="V225" i="15"/>
  <c r="T230" i="15"/>
  <c r="U230" i="15" s="1"/>
  <c r="U391" i="15" s="1"/>
  <c r="AD242" i="15"/>
  <c r="S252" i="15"/>
  <c r="U252" i="15" s="1"/>
  <c r="U431" i="15" s="1"/>
  <c r="AC294" i="15"/>
  <c r="AE294" i="15" s="1"/>
  <c r="S316" i="15"/>
  <c r="U316" i="15" s="1"/>
  <c r="U522" i="15" s="1"/>
  <c r="S332" i="15"/>
  <c r="U332" i="15" s="1"/>
  <c r="U559" i="15" s="1"/>
  <c r="AC277" i="15"/>
  <c r="AD277" i="15"/>
  <c r="AD299" i="15"/>
  <c r="S163" i="15"/>
  <c r="R682" i="15"/>
  <c r="S171" i="15"/>
  <c r="U171" i="15" s="1"/>
  <c r="U568" i="15" s="1"/>
  <c r="P213" i="15"/>
  <c r="K213" i="15"/>
  <c r="AC72" i="15"/>
  <c r="AC106" i="15"/>
  <c r="AE106" i="15" s="1"/>
  <c r="S231" i="15"/>
  <c r="U231" i="15" s="1"/>
  <c r="U386" i="15" s="1"/>
  <c r="S233" i="15"/>
  <c r="U233" i="15" s="1"/>
  <c r="U395" i="15" s="1"/>
  <c r="O562" i="15"/>
  <c r="AD304" i="15"/>
  <c r="S313" i="15"/>
  <c r="U313" i="15" s="1"/>
  <c r="T321" i="15"/>
  <c r="U321" i="15" s="1"/>
  <c r="U541" i="15" s="1"/>
  <c r="AC69" i="15"/>
  <c r="AC105" i="15"/>
  <c r="S138" i="15"/>
  <c r="U138" i="15" s="1"/>
  <c r="U516" i="15" s="1"/>
  <c r="AC167" i="15"/>
  <c r="AE167" i="15" s="1"/>
  <c r="AC175" i="15"/>
  <c r="AE175" i="15" s="1"/>
  <c r="AC193" i="15"/>
  <c r="AE193" i="15" s="1"/>
  <c r="M213" i="15"/>
  <c r="S223" i="15"/>
  <c r="U223" i="15" s="1"/>
  <c r="U384" i="15" s="1"/>
  <c r="AC243" i="15"/>
  <c r="AC89" i="15"/>
  <c r="AC12" i="15"/>
  <c r="AE12" i="15" s="1"/>
  <c r="AC14" i="15"/>
  <c r="AD72" i="15"/>
  <c r="O492" i="15"/>
  <c r="S107" i="15"/>
  <c r="U107" i="15" s="1"/>
  <c r="V107" i="15" s="1"/>
  <c r="AC144" i="15"/>
  <c r="AD96" i="15"/>
  <c r="AC102" i="15"/>
  <c r="AE102" i="15" s="1"/>
  <c r="AC240" i="15"/>
  <c r="O435" i="15"/>
  <c r="AC310" i="15"/>
  <c r="AB51" i="15"/>
  <c r="AC23" i="15"/>
  <c r="AD151" i="15"/>
  <c r="AD193" i="15"/>
  <c r="S73" i="15"/>
  <c r="U73" i="15" s="1"/>
  <c r="U480" i="15" s="1"/>
  <c r="S76" i="15"/>
  <c r="U76" i="15" s="1"/>
  <c r="V76" i="15" s="1"/>
  <c r="S155" i="15"/>
  <c r="U155" i="15" s="1"/>
  <c r="T176" i="15"/>
  <c r="U176" i="15" s="1"/>
  <c r="U357" i="15" s="1"/>
  <c r="S194" i="15"/>
  <c r="U194" i="15" s="1"/>
  <c r="U362" i="15" s="1"/>
  <c r="S222" i="15"/>
  <c r="U222" i="15" s="1"/>
  <c r="S270" i="15"/>
  <c r="U270" i="15" s="1"/>
  <c r="AC318" i="15"/>
  <c r="AE71" i="15"/>
  <c r="AC112" i="15"/>
  <c r="R512" i="15"/>
  <c r="AC201" i="15"/>
  <c r="AD273" i="15"/>
  <c r="AD270" i="15"/>
  <c r="S261" i="15"/>
  <c r="U261" i="15" s="1"/>
  <c r="V261" i="15" s="1"/>
  <c r="AD127" i="15"/>
  <c r="AE127" i="15" s="1"/>
  <c r="AD91" i="15"/>
  <c r="U382" i="15"/>
  <c r="V219" i="15"/>
  <c r="R450" i="15"/>
  <c r="AE108" i="15"/>
  <c r="O452" i="15"/>
  <c r="AC113" i="15"/>
  <c r="AE113" i="15" s="1"/>
  <c r="AA209" i="15"/>
  <c r="AC205" i="15"/>
  <c r="V279" i="15"/>
  <c r="AC284" i="15"/>
  <c r="AC297" i="15"/>
  <c r="AC314" i="15"/>
  <c r="AC317" i="15"/>
  <c r="AE317" i="15" s="1"/>
  <c r="AC320" i="15"/>
  <c r="AC22" i="15"/>
  <c r="AC91" i="15"/>
  <c r="S105" i="15"/>
  <c r="U105" i="15" s="1"/>
  <c r="R452" i="15"/>
  <c r="S116" i="15"/>
  <c r="U116" i="15" s="1"/>
  <c r="AC133" i="15"/>
  <c r="AC153" i="15"/>
  <c r="S158" i="15"/>
  <c r="U158" i="15" s="1"/>
  <c r="U504" i="15" s="1"/>
  <c r="AC186" i="15"/>
  <c r="AC190" i="15"/>
  <c r="AE190" i="15" s="1"/>
  <c r="AD194" i="15"/>
  <c r="AE194" i="15" s="1"/>
  <c r="L213" i="15"/>
  <c r="S204" i="15"/>
  <c r="U204" i="15" s="1"/>
  <c r="U417" i="15" s="1"/>
  <c r="S210" i="15"/>
  <c r="O372" i="15"/>
  <c r="S217" i="15"/>
  <c r="U217" i="15" s="1"/>
  <c r="V217" i="15" s="1"/>
  <c r="AC241" i="15"/>
  <c r="S273" i="15"/>
  <c r="U273" i="15" s="1"/>
  <c r="AC311" i="15"/>
  <c r="AE311" i="15" s="1"/>
  <c r="AC32" i="15"/>
  <c r="S50" i="15"/>
  <c r="U50" i="15" s="1"/>
  <c r="V50" i="15" s="1"/>
  <c r="AC85" i="15"/>
  <c r="S95" i="15"/>
  <c r="U95" i="15" s="1"/>
  <c r="U489" i="15" s="1"/>
  <c r="S98" i="15"/>
  <c r="U98" i="15" s="1"/>
  <c r="V98" i="15" s="1"/>
  <c r="S104" i="15"/>
  <c r="U104" i="15" s="1"/>
  <c r="V104" i="15" s="1"/>
  <c r="S115" i="15"/>
  <c r="U115" i="15" s="1"/>
  <c r="V115" i="15" s="1"/>
  <c r="AC123" i="15"/>
  <c r="AE123" i="15" s="1"/>
  <c r="AC150" i="15"/>
  <c r="K162" i="15"/>
  <c r="V173" i="15"/>
  <c r="AC202" i="15"/>
  <c r="R245" i="15"/>
  <c r="AC236" i="15"/>
  <c r="AE236" i="15" s="1"/>
  <c r="S269" i="15"/>
  <c r="U269" i="15" s="1"/>
  <c r="V269" i="15" s="1"/>
  <c r="AC305" i="15"/>
  <c r="AE305" i="15" s="1"/>
  <c r="X51" i="15"/>
  <c r="AC24" i="15"/>
  <c r="AC40" i="15"/>
  <c r="AE40" i="15" s="1"/>
  <c r="AC207" i="15"/>
  <c r="AC326" i="15"/>
  <c r="AE11" i="15"/>
  <c r="AC50" i="15"/>
  <c r="AE50" i="15" s="1"/>
  <c r="AC75" i="15"/>
  <c r="AE75" i="15" s="1"/>
  <c r="AC101" i="15"/>
  <c r="AE101" i="15" s="1"/>
  <c r="AC116" i="15"/>
  <c r="AE116" i="15" s="1"/>
  <c r="Y51" i="15"/>
  <c r="S13" i="15"/>
  <c r="U13" i="15" s="1"/>
  <c r="S38" i="15"/>
  <c r="U38" i="15" s="1"/>
  <c r="V38" i="15" s="1"/>
  <c r="S45" i="15"/>
  <c r="U45" i="15" s="1"/>
  <c r="U652" i="15" s="1"/>
  <c r="S54" i="15"/>
  <c r="U54" i="15" s="1"/>
  <c r="V54" i="15" s="1"/>
  <c r="AC68" i="15"/>
  <c r="AE68" i="15" s="1"/>
  <c r="AB161" i="15"/>
  <c r="AC152" i="15"/>
  <c r="S157" i="15"/>
  <c r="U157" i="15" s="1"/>
  <c r="U503" i="15" s="1"/>
  <c r="AC158" i="15"/>
  <c r="AB197" i="15"/>
  <c r="AD178" i="15"/>
  <c r="AE178" i="15" s="1"/>
  <c r="R209" i="15"/>
  <c r="S243" i="15"/>
  <c r="U243" i="15" s="1"/>
  <c r="U368" i="15" s="1"/>
  <c r="S253" i="15"/>
  <c r="U253" i="15" s="1"/>
  <c r="U432" i="15" s="1"/>
  <c r="AC259" i="15"/>
  <c r="AE259" i="15" s="1"/>
  <c r="AC273" i="15"/>
  <c r="S278" i="15"/>
  <c r="U278" i="15" s="1"/>
  <c r="O283" i="15"/>
  <c r="AC298" i="15"/>
  <c r="V325" i="15"/>
  <c r="AC21" i="15"/>
  <c r="AD45" i="15"/>
  <c r="AE45" i="15" s="1"/>
  <c r="AC54" i="15"/>
  <c r="AE54" i="15" s="1"/>
  <c r="AC67" i="15"/>
  <c r="R490" i="15"/>
  <c r="S96" i="15"/>
  <c r="U96" i="15" s="1"/>
  <c r="V96" i="15" s="1"/>
  <c r="R448" i="15"/>
  <c r="AC109" i="15"/>
  <c r="AC115" i="15"/>
  <c r="AE115" i="15" s="1"/>
  <c r="S123" i="15"/>
  <c r="U123" i="15" s="1"/>
  <c r="V123" i="15" s="1"/>
  <c r="AD133" i="15"/>
  <c r="M162" i="15"/>
  <c r="M335" i="15" s="1"/>
  <c r="Z161" i="15"/>
  <c r="S160" i="15"/>
  <c r="U160" i="15" s="1"/>
  <c r="V160" i="15" s="1"/>
  <c r="S179" i="15"/>
  <c r="U179" i="15" s="1"/>
  <c r="U355" i="15" s="1"/>
  <c r="AD192" i="15"/>
  <c r="AC210" i="15"/>
  <c r="N213" i="15"/>
  <c r="AC214" i="15"/>
  <c r="AD223" i="15"/>
  <c r="R385" i="15"/>
  <c r="S258" i="15"/>
  <c r="U258" i="15" s="1"/>
  <c r="U435" i="15" s="1"/>
  <c r="AC269" i="15"/>
  <c r="AE269" i="15" s="1"/>
  <c r="AC301" i="15"/>
  <c r="AE301" i="15" s="1"/>
  <c r="S309" i="15"/>
  <c r="U309" i="15" s="1"/>
  <c r="U528" i="15" s="1"/>
  <c r="AC319" i="15"/>
  <c r="AD326" i="15"/>
  <c r="S77" i="15"/>
  <c r="U77" i="15" s="1"/>
  <c r="S131" i="15"/>
  <c r="U131" i="15" s="1"/>
  <c r="V131" i="15" s="1"/>
  <c r="T134" i="15"/>
  <c r="U134" i="15" s="1"/>
  <c r="V134" i="15" s="1"/>
  <c r="S154" i="15"/>
  <c r="U154" i="15" s="1"/>
  <c r="U501" i="15" s="1"/>
  <c r="S159" i="15"/>
  <c r="U159" i="15" s="1"/>
  <c r="AC160" i="15"/>
  <c r="AE160" i="15" s="1"/>
  <c r="AD179" i="15"/>
  <c r="AE179" i="15" s="1"/>
  <c r="AC199" i="15"/>
  <c r="AD204" i="15"/>
  <c r="O212" i="15"/>
  <c r="AC250" i="15"/>
  <c r="S277" i="15"/>
  <c r="AC278" i="15"/>
  <c r="AE278" i="15" s="1"/>
  <c r="T283" i="15"/>
  <c r="V285" i="15"/>
  <c r="AC295" i="15"/>
  <c r="R521" i="15"/>
  <c r="S303" i="15"/>
  <c r="U303" i="15" s="1"/>
  <c r="V303" i="15" s="1"/>
  <c r="O525" i="15"/>
  <c r="AC324" i="15"/>
  <c r="AE324" i="15" s="1"/>
  <c r="AC10" i="15"/>
  <c r="AD24" i="15"/>
  <c r="AC100" i="15"/>
  <c r="AE100" i="15" s="1"/>
  <c r="Y161" i="15"/>
  <c r="Z276" i="15"/>
  <c r="AC252" i="15"/>
  <c r="AE252" i="15" s="1"/>
  <c r="AC261" i="15"/>
  <c r="AE261" i="15" s="1"/>
  <c r="R525" i="15"/>
  <c r="AC325" i="15"/>
  <c r="Y334" i="15"/>
  <c r="AE310" i="15"/>
  <c r="AC17" i="15"/>
  <c r="AE17" i="15" s="1"/>
  <c r="S66" i="15"/>
  <c r="U66" i="15" s="1"/>
  <c r="U657" i="15" s="1"/>
  <c r="R455" i="15"/>
  <c r="J162" i="15"/>
  <c r="S69" i="15"/>
  <c r="U69" i="15" s="1"/>
  <c r="U659" i="15" s="1"/>
  <c r="AC93" i="15"/>
  <c r="AD112" i="15"/>
  <c r="AE112" i="15" s="1"/>
  <c r="AD10" i="15"/>
  <c r="T30" i="15"/>
  <c r="U30" i="15" s="1"/>
  <c r="V30" i="15" s="1"/>
  <c r="AC52" i="15"/>
  <c r="AD67" i="15"/>
  <c r="AD98" i="15"/>
  <c r="S102" i="15"/>
  <c r="U102" i="15" s="1"/>
  <c r="V102" i="15" s="1"/>
  <c r="AD105" i="15"/>
  <c r="AE105" i="15" s="1"/>
  <c r="V137" i="15"/>
  <c r="S148" i="15"/>
  <c r="U148" i="15" s="1"/>
  <c r="U685" i="15" s="1"/>
  <c r="AD152" i="15"/>
  <c r="O197" i="15"/>
  <c r="AC177" i="15"/>
  <c r="AE177" i="15" s="1"/>
  <c r="AC206" i="15"/>
  <c r="Y283" i="15"/>
  <c r="AD298" i="15"/>
  <c r="S306" i="15"/>
  <c r="U306" i="15" s="1"/>
  <c r="Y149" i="15"/>
  <c r="S11" i="15"/>
  <c r="U11" i="15" s="1"/>
  <c r="AC25" i="15"/>
  <c r="AC60" i="15"/>
  <c r="AE60" i="15" s="1"/>
  <c r="AC66" i="15"/>
  <c r="AE66" i="15" s="1"/>
  <c r="AC77" i="15"/>
  <c r="AC97" i="15"/>
  <c r="AC131" i="15"/>
  <c r="AD132" i="15"/>
  <c r="AE132" i="15" s="1"/>
  <c r="AC148" i="15"/>
  <c r="O348" i="15"/>
  <c r="S201" i="15"/>
  <c r="U201" i="15" s="1"/>
  <c r="S205" i="15"/>
  <c r="U205" i="15" s="1"/>
  <c r="U419" i="15" s="1"/>
  <c r="AC211" i="15"/>
  <c r="V232" i="15"/>
  <c r="AC263" i="15"/>
  <c r="AC303" i="15"/>
  <c r="AE303" i="15" s="1"/>
  <c r="AC306" i="15"/>
  <c r="AE306" i="15" s="1"/>
  <c r="AD325" i="15"/>
  <c r="AB118" i="15"/>
  <c r="AC76" i="15"/>
  <c r="AE76" i="15" s="1"/>
  <c r="AD97" i="15"/>
  <c r="AC110" i="15"/>
  <c r="AE110" i="15" s="1"/>
  <c r="AD111" i="15"/>
  <c r="S117" i="15"/>
  <c r="U117" i="15" s="1"/>
  <c r="V117" i="15" s="1"/>
  <c r="AC120" i="15"/>
  <c r="S136" i="15"/>
  <c r="U136" i="15" s="1"/>
  <c r="V136" i="15" s="1"/>
  <c r="AC156" i="15"/>
  <c r="AE156" i="15" s="1"/>
  <c r="O353" i="15"/>
  <c r="S184" i="15"/>
  <c r="U184" i="15" s="1"/>
  <c r="U348" i="15" s="1"/>
  <c r="V186" i="15"/>
  <c r="J213" i="15"/>
  <c r="Z209" i="15"/>
  <c r="AC237" i="15"/>
  <c r="AC242" i="15"/>
  <c r="AD243" i="15"/>
  <c r="AE243" i="15" s="1"/>
  <c r="R523" i="15"/>
  <c r="AC309" i="15"/>
  <c r="AE309" i="15" s="1"/>
  <c r="S83" i="15"/>
  <c r="U83" i="15" s="1"/>
  <c r="V83" i="15" s="1"/>
  <c r="AD44" i="15"/>
  <c r="AE44" i="15" s="1"/>
  <c r="R651" i="15"/>
  <c r="R51" i="15"/>
  <c r="AE23" i="15"/>
  <c r="Q162" i="15"/>
  <c r="AD21" i="15"/>
  <c r="T291" i="15"/>
  <c r="U291" i="15" s="1"/>
  <c r="U550" i="15" s="1"/>
  <c r="T288" i="15"/>
  <c r="U288" i="15" s="1"/>
  <c r="U553" i="15" s="1"/>
  <c r="V69" i="15"/>
  <c r="U656" i="15"/>
  <c r="V53" i="15"/>
  <c r="AE38" i="15"/>
  <c r="U15" i="15"/>
  <c r="U497" i="15"/>
  <c r="V92" i="15"/>
  <c r="T43" i="15"/>
  <c r="U43" i="15" s="1"/>
  <c r="U651" i="15" s="1"/>
  <c r="O455" i="15"/>
  <c r="S35" i="15"/>
  <c r="U35" i="15" s="1"/>
  <c r="V35" i="15" s="1"/>
  <c r="T37" i="15"/>
  <c r="U37" i="15" s="1"/>
  <c r="R467" i="15"/>
  <c r="S52" i="15"/>
  <c r="R662" i="15"/>
  <c r="R665" i="15"/>
  <c r="AD77" i="15"/>
  <c r="AC83" i="15"/>
  <c r="AE83" i="15" s="1"/>
  <c r="O663" i="15"/>
  <c r="S86" i="15"/>
  <c r="U86" i="15" s="1"/>
  <c r="U663" i="15" s="1"/>
  <c r="R446" i="15"/>
  <c r="S101" i="15"/>
  <c r="U101" i="15" s="1"/>
  <c r="V101" i="15" s="1"/>
  <c r="O449" i="15"/>
  <c r="S111" i="15"/>
  <c r="U111" i="15" s="1"/>
  <c r="U449" i="15" s="1"/>
  <c r="Z149" i="15"/>
  <c r="AC119" i="15"/>
  <c r="AC136" i="15"/>
  <c r="AE136" i="15" s="1"/>
  <c r="O513" i="15"/>
  <c r="T140" i="15"/>
  <c r="U140" i="15" s="1"/>
  <c r="V140" i="15" s="1"/>
  <c r="S17" i="15"/>
  <c r="U17" i="15" s="1"/>
  <c r="V17" i="15" s="1"/>
  <c r="S36" i="15"/>
  <c r="U36" i="15" s="1"/>
  <c r="U650" i="15" s="1"/>
  <c r="O458" i="15"/>
  <c r="S21" i="15"/>
  <c r="U21" i="15" s="1"/>
  <c r="V21" i="15" s="1"/>
  <c r="R643" i="15"/>
  <c r="S22" i="15"/>
  <c r="U22" i="15" s="1"/>
  <c r="U643" i="15" s="1"/>
  <c r="U467" i="15"/>
  <c r="U55" i="15"/>
  <c r="V55" i="15" s="1"/>
  <c r="U662" i="15"/>
  <c r="R675" i="15"/>
  <c r="S141" i="15"/>
  <c r="U141" i="15" s="1"/>
  <c r="V141" i="15" s="1"/>
  <c r="R517" i="15"/>
  <c r="T143" i="15"/>
  <c r="U143" i="15" s="1"/>
  <c r="V143" i="15" s="1"/>
  <c r="V181" i="15"/>
  <c r="Z51" i="15"/>
  <c r="S23" i="15"/>
  <c r="U23" i="15" s="1"/>
  <c r="S25" i="15"/>
  <c r="U25" i="15" s="1"/>
  <c r="T33" i="15"/>
  <c r="U33" i="15" s="1"/>
  <c r="O470" i="15"/>
  <c r="V62" i="15"/>
  <c r="S65" i="15"/>
  <c r="U65" i="15" s="1"/>
  <c r="V65" i="15" s="1"/>
  <c r="V77" i="15"/>
  <c r="S80" i="15"/>
  <c r="U80" i="15" s="1"/>
  <c r="V80" i="15" s="1"/>
  <c r="AC86" i="15"/>
  <c r="AE86" i="15" s="1"/>
  <c r="V100" i="15"/>
  <c r="AC111" i="15"/>
  <c r="AB149" i="15"/>
  <c r="S126" i="15"/>
  <c r="U126" i="15" s="1"/>
  <c r="U675" i="15" s="1"/>
  <c r="S144" i="15"/>
  <c r="U144" i="15" s="1"/>
  <c r="V144" i="15" s="1"/>
  <c r="AD144" i="15"/>
  <c r="O380" i="15"/>
  <c r="V239" i="15"/>
  <c r="S32" i="15"/>
  <c r="U32" i="15" s="1"/>
  <c r="U465" i="15" s="1"/>
  <c r="R655" i="15"/>
  <c r="S47" i="15"/>
  <c r="U47" i="15" s="1"/>
  <c r="V47" i="15" s="1"/>
  <c r="V49" i="15"/>
  <c r="S24" i="15"/>
  <c r="U24" i="15" s="1"/>
  <c r="O462" i="15"/>
  <c r="T42" i="15"/>
  <c r="U42" i="15" s="1"/>
  <c r="V42" i="15" s="1"/>
  <c r="X118" i="15"/>
  <c r="T59" i="15"/>
  <c r="U59" i="15" s="1"/>
  <c r="AC80" i="15"/>
  <c r="AE80" i="15" s="1"/>
  <c r="O478" i="15"/>
  <c r="S85" i="15"/>
  <c r="U85" i="15" s="1"/>
  <c r="U478" i="15" s="1"/>
  <c r="AC98" i="15"/>
  <c r="R506" i="15"/>
  <c r="S120" i="15"/>
  <c r="U120" i="15" s="1"/>
  <c r="U506" i="15" s="1"/>
  <c r="AD120" i="15"/>
  <c r="O682" i="15"/>
  <c r="S133" i="15"/>
  <c r="U133" i="15" s="1"/>
  <c r="AC145" i="15"/>
  <c r="AE145" i="15" s="1"/>
  <c r="O365" i="15"/>
  <c r="S174" i="15"/>
  <c r="U174" i="15" s="1"/>
  <c r="U365" i="15" s="1"/>
  <c r="U210" i="15"/>
  <c r="V210" i="15" s="1"/>
  <c r="T18" i="15"/>
  <c r="U18" i="15" s="1"/>
  <c r="U456" i="15" s="1"/>
  <c r="U462" i="15"/>
  <c r="Y118" i="15"/>
  <c r="AC65" i="15"/>
  <c r="R478" i="15"/>
  <c r="AD85" i="15"/>
  <c r="AE85" i="15" s="1"/>
  <c r="O488" i="15"/>
  <c r="T88" i="15"/>
  <c r="U88" i="15" s="1"/>
  <c r="U488" i="15" s="1"/>
  <c r="O490" i="15"/>
  <c r="V90" i="15"/>
  <c r="AD93" i="15"/>
  <c r="S110" i="15"/>
  <c r="U110" i="15" s="1"/>
  <c r="V110" i="15" s="1"/>
  <c r="V116" i="15"/>
  <c r="AC117" i="15"/>
  <c r="AE117" i="15" s="1"/>
  <c r="R118" i="15"/>
  <c r="V179" i="15"/>
  <c r="U351" i="15"/>
  <c r="V191" i="15"/>
  <c r="S203" i="15"/>
  <c r="U203" i="15" s="1"/>
  <c r="V203" i="15" s="1"/>
  <c r="U371" i="15"/>
  <c r="O472" i="15"/>
  <c r="S57" i="15"/>
  <c r="U57" i="15" s="1"/>
  <c r="U472" i="15" s="1"/>
  <c r="V45" i="15"/>
  <c r="AA118" i="15"/>
  <c r="Z118" i="15"/>
  <c r="O512" i="15"/>
  <c r="S132" i="15"/>
  <c r="U132" i="15" s="1"/>
  <c r="U214" i="15"/>
  <c r="V214" i="15" s="1"/>
  <c r="U443" i="15"/>
  <c r="V273" i="15"/>
  <c r="AC307" i="15"/>
  <c r="AE307" i="15" s="1"/>
  <c r="Y329" i="15"/>
  <c r="S41" i="15"/>
  <c r="U41" i="15" s="1"/>
  <c r="U463" i="15" s="1"/>
  <c r="S48" i="15"/>
  <c r="U48" i="15" s="1"/>
  <c r="V48" i="15" s="1"/>
  <c r="O479" i="15"/>
  <c r="S87" i="15"/>
  <c r="U87" i="15" s="1"/>
  <c r="U479" i="15" s="1"/>
  <c r="R488" i="15"/>
  <c r="AD89" i="15"/>
  <c r="AE89" i="15" s="1"/>
  <c r="V89" i="15"/>
  <c r="R447" i="15"/>
  <c r="S99" i="15"/>
  <c r="U99" i="15" s="1"/>
  <c r="U447" i="15" s="1"/>
  <c r="AD99" i="15"/>
  <c r="O679" i="15"/>
  <c r="T129" i="15"/>
  <c r="U129" i="15" s="1"/>
  <c r="U679" i="15" s="1"/>
  <c r="L162" i="15"/>
  <c r="R436" i="15"/>
  <c r="T256" i="15"/>
  <c r="U256" i="15" s="1"/>
  <c r="V256" i="15" s="1"/>
  <c r="S60" i="15"/>
  <c r="U60" i="15" s="1"/>
  <c r="V60" i="15" s="1"/>
  <c r="O647" i="15"/>
  <c r="S31" i="15"/>
  <c r="U31" i="15" s="1"/>
  <c r="U647" i="15" s="1"/>
  <c r="AD36" i="15"/>
  <c r="AE36" i="15" s="1"/>
  <c r="O51" i="15"/>
  <c r="V63" i="15"/>
  <c r="R479" i="15"/>
  <c r="AD87" i="15"/>
  <c r="V132" i="15"/>
  <c r="X197" i="15"/>
  <c r="AC163" i="15"/>
  <c r="R555" i="15"/>
  <c r="AD297" i="15"/>
  <c r="R485" i="15"/>
  <c r="T82" i="15"/>
  <c r="U82" i="15" s="1"/>
  <c r="S14" i="15"/>
  <c r="U14" i="15" s="1"/>
  <c r="U457" i="15" s="1"/>
  <c r="V15" i="15"/>
  <c r="R458" i="15"/>
  <c r="S29" i="15"/>
  <c r="U29" i="15" s="1"/>
  <c r="U461" i="15" s="1"/>
  <c r="AD34" i="15"/>
  <c r="AE34" i="15" s="1"/>
  <c r="V40" i="15"/>
  <c r="R654" i="15"/>
  <c r="AD52" i="15"/>
  <c r="AE52" i="15" s="1"/>
  <c r="AD65" i="15"/>
  <c r="S70" i="15"/>
  <c r="U70" i="15" s="1"/>
  <c r="U473" i="15" s="1"/>
  <c r="T78" i="15"/>
  <c r="U78" i="15" s="1"/>
  <c r="V78" i="15" s="1"/>
  <c r="V93" i="15"/>
  <c r="R451" i="15"/>
  <c r="AD109" i="15"/>
  <c r="AE109" i="15" s="1"/>
  <c r="R505" i="15"/>
  <c r="AD119" i="15"/>
  <c r="AC137" i="15"/>
  <c r="AA149" i="15"/>
  <c r="R503" i="15"/>
  <c r="AD157" i="15"/>
  <c r="N162" i="15"/>
  <c r="Y197" i="15"/>
  <c r="S267" i="15"/>
  <c r="U267" i="15" s="1"/>
  <c r="V267" i="15" s="1"/>
  <c r="S34" i="15"/>
  <c r="U34" i="15" s="1"/>
  <c r="U649" i="15" s="1"/>
  <c r="T61" i="15"/>
  <c r="U61" i="15" s="1"/>
  <c r="V61" i="15" s="1"/>
  <c r="AE104" i="15"/>
  <c r="O505" i="15"/>
  <c r="O149" i="15"/>
  <c r="S119" i="15"/>
  <c r="T146" i="15"/>
  <c r="U146" i="15" s="1"/>
  <c r="U684" i="15" s="1"/>
  <c r="R149" i="15"/>
  <c r="S10" i="15"/>
  <c r="S12" i="15"/>
  <c r="U12" i="15" s="1"/>
  <c r="AD22" i="15"/>
  <c r="V31" i="15"/>
  <c r="O466" i="15"/>
  <c r="T46" i="15"/>
  <c r="U46" i="15" s="1"/>
  <c r="O656" i="15"/>
  <c r="O118" i="15"/>
  <c r="R475" i="15"/>
  <c r="T64" i="15"/>
  <c r="U64" i="15" s="1"/>
  <c r="R487" i="15"/>
  <c r="S81" i="15"/>
  <c r="U81" i="15" s="1"/>
  <c r="U487" i="15" s="1"/>
  <c r="AC87" i="15"/>
  <c r="AC99" i="15"/>
  <c r="S109" i="15"/>
  <c r="U109" i="15" s="1"/>
  <c r="X149" i="15"/>
  <c r="O481" i="15"/>
  <c r="O161" i="15"/>
  <c r="S150" i="15"/>
  <c r="AA161" i="15"/>
  <c r="P162" i="15"/>
  <c r="P335" i="15" s="1"/>
  <c r="Z197" i="15"/>
  <c r="AE77" i="15"/>
  <c r="V105" i="15"/>
  <c r="O482" i="15"/>
  <c r="V151" i="15"/>
  <c r="S151" i="15"/>
  <c r="U151" i="15" s="1"/>
  <c r="U482" i="15" s="1"/>
  <c r="R502" i="15"/>
  <c r="AD155" i="15"/>
  <c r="O390" i="15"/>
  <c r="T226" i="15"/>
  <c r="U226" i="15" s="1"/>
  <c r="U390" i="15" s="1"/>
  <c r="U490" i="15"/>
  <c r="U458" i="15"/>
  <c r="AD32" i="15"/>
  <c r="R466" i="15"/>
  <c r="O658" i="15"/>
  <c r="S67" i="15"/>
  <c r="U67" i="15" s="1"/>
  <c r="V68" i="15"/>
  <c r="R659" i="15"/>
  <c r="AD69" i="15"/>
  <c r="AE69" i="15" s="1"/>
  <c r="AC81" i="15"/>
  <c r="AE81" i="15" s="1"/>
  <c r="R481" i="15"/>
  <c r="R161" i="15"/>
  <c r="AD150" i="15"/>
  <c r="O494" i="15"/>
  <c r="S153" i="15"/>
  <c r="U153" i="15" s="1"/>
  <c r="U494" i="15" s="1"/>
  <c r="AA197" i="15"/>
  <c r="AA213" i="15" s="1"/>
  <c r="O448" i="15"/>
  <c r="S103" i="15"/>
  <c r="U103" i="15" s="1"/>
  <c r="R508" i="15"/>
  <c r="T125" i="15"/>
  <c r="U125" i="15" s="1"/>
  <c r="U508" i="15" s="1"/>
  <c r="R510" i="15"/>
  <c r="AD131" i="15"/>
  <c r="AE131" i="15" s="1"/>
  <c r="AC138" i="15"/>
  <c r="AE138" i="15" s="1"/>
  <c r="V147" i="15"/>
  <c r="V159" i="15"/>
  <c r="S167" i="15"/>
  <c r="U167" i="15" s="1"/>
  <c r="V167" i="15" s="1"/>
  <c r="AA245" i="15"/>
  <c r="AC244" i="15"/>
  <c r="AD315" i="15"/>
  <c r="R535" i="15"/>
  <c r="S315" i="15"/>
  <c r="U315" i="15" s="1"/>
  <c r="R519" i="15"/>
  <c r="AD318" i="15"/>
  <c r="S318" i="15"/>
  <c r="U318" i="15" s="1"/>
  <c r="U519" i="15" s="1"/>
  <c r="R477" i="15"/>
  <c r="R678" i="15"/>
  <c r="S124" i="15"/>
  <c r="U124" i="15" s="1"/>
  <c r="AC141" i="15"/>
  <c r="AE141" i="15" s="1"/>
  <c r="V148" i="15"/>
  <c r="AC151" i="15"/>
  <c r="AE151" i="15" s="1"/>
  <c r="S165" i="15"/>
  <c r="U165" i="15" s="1"/>
  <c r="V165" i="15" s="1"/>
  <c r="S172" i="15"/>
  <c r="U172" i="15" s="1"/>
  <c r="U353" i="15" s="1"/>
  <c r="AD180" i="15"/>
  <c r="AE180" i="15" s="1"/>
  <c r="O349" i="15"/>
  <c r="T183" i="15"/>
  <c r="U183" i="15" s="1"/>
  <c r="O352" i="15"/>
  <c r="S193" i="15"/>
  <c r="U193" i="15" s="1"/>
  <c r="O362" i="15"/>
  <c r="V194" i="15"/>
  <c r="R364" i="15"/>
  <c r="S195" i="15"/>
  <c r="U195" i="15" s="1"/>
  <c r="U364" i="15" s="1"/>
  <c r="AB209" i="15"/>
  <c r="AB213" i="15" s="1"/>
  <c r="R414" i="15"/>
  <c r="AD202" i="15"/>
  <c r="AE202" i="15" s="1"/>
  <c r="V205" i="15"/>
  <c r="O366" i="15"/>
  <c r="S241" i="15"/>
  <c r="U241" i="15" s="1"/>
  <c r="U366" i="15" s="1"/>
  <c r="S257" i="15"/>
  <c r="U257" i="15" s="1"/>
  <c r="V257" i="15" s="1"/>
  <c r="O436" i="15"/>
  <c r="S259" i="15"/>
  <c r="U259" i="15" s="1"/>
  <c r="V259" i="15" s="1"/>
  <c r="AC267" i="15"/>
  <c r="AE267" i="15" s="1"/>
  <c r="S72" i="15"/>
  <c r="U72" i="15" s="1"/>
  <c r="R497" i="15"/>
  <c r="O451" i="15"/>
  <c r="O684" i="15"/>
  <c r="O502" i="15"/>
  <c r="V155" i="15"/>
  <c r="S156" i="15"/>
  <c r="U156" i="15" s="1"/>
  <c r="U495" i="15" s="1"/>
  <c r="AC157" i="15"/>
  <c r="S189" i="15"/>
  <c r="U189" i="15" s="1"/>
  <c r="U360" i="15" s="1"/>
  <c r="S192" i="15"/>
  <c r="U192" i="15" s="1"/>
  <c r="U350" i="15" s="1"/>
  <c r="S202" i="15"/>
  <c r="U202" i="15" s="1"/>
  <c r="Q213" i="15"/>
  <c r="Q335" i="15" s="1"/>
  <c r="Y245" i="15"/>
  <c r="R366" i="15"/>
  <c r="AD241" i="15"/>
  <c r="AE241" i="15" s="1"/>
  <c r="AD257" i="15"/>
  <c r="AE257" i="15" s="1"/>
  <c r="AC262" i="15"/>
  <c r="AC270" i="15"/>
  <c r="U525" i="15"/>
  <c r="V306" i="15"/>
  <c r="AE325" i="15"/>
  <c r="O416" i="15"/>
  <c r="O209" i="15"/>
  <c r="O385" i="15"/>
  <c r="T227" i="15"/>
  <c r="U227" i="15" s="1"/>
  <c r="O396" i="15"/>
  <c r="S238" i="15"/>
  <c r="U238" i="15" s="1"/>
  <c r="U396" i="15" s="1"/>
  <c r="Z245" i="15"/>
  <c r="O427" i="15"/>
  <c r="S247" i="15"/>
  <c r="U247" i="15" s="1"/>
  <c r="AD264" i="15"/>
  <c r="AE264" i="15" s="1"/>
  <c r="R438" i="15"/>
  <c r="S264" i="15"/>
  <c r="U264" i="15" s="1"/>
  <c r="U438" i="15" s="1"/>
  <c r="U284" i="15"/>
  <c r="V284" i="15" s="1"/>
  <c r="R416" i="15"/>
  <c r="AD199" i="15"/>
  <c r="R396" i="15"/>
  <c r="AD238" i="15"/>
  <c r="O444" i="15"/>
  <c r="S266" i="15"/>
  <c r="U266" i="15" s="1"/>
  <c r="U444" i="15" s="1"/>
  <c r="R442" i="15"/>
  <c r="AD272" i="15"/>
  <c r="O662" i="15"/>
  <c r="R494" i="15"/>
  <c r="AD153" i="15"/>
  <c r="AE153" i="15" s="1"/>
  <c r="R501" i="15"/>
  <c r="V154" i="15"/>
  <c r="O341" i="15"/>
  <c r="V170" i="15"/>
  <c r="S180" i="15"/>
  <c r="U180" i="15" s="1"/>
  <c r="U582" i="15" s="1"/>
  <c r="R578" i="15"/>
  <c r="R363" i="15"/>
  <c r="S196" i="15"/>
  <c r="U196" i="15" s="1"/>
  <c r="U363" i="15" s="1"/>
  <c r="AD196" i="15"/>
  <c r="S199" i="15"/>
  <c r="U199" i="15" s="1"/>
  <c r="U416" i="15" s="1"/>
  <c r="AC200" i="15"/>
  <c r="AE200" i="15" s="1"/>
  <c r="AB245" i="15"/>
  <c r="V224" i="15"/>
  <c r="R399" i="15"/>
  <c r="AD240" i="15"/>
  <c r="AE240" i="15" s="1"/>
  <c r="S240" i="15"/>
  <c r="U240" i="15" s="1"/>
  <c r="U399" i="15" s="1"/>
  <c r="T254" i="15"/>
  <c r="U254" i="15" s="1"/>
  <c r="R433" i="15"/>
  <c r="R444" i="15"/>
  <c r="AD266" i="15"/>
  <c r="Y276" i="15"/>
  <c r="AC107" i="15"/>
  <c r="AE107" i="15" s="1"/>
  <c r="T135" i="15"/>
  <c r="U135" i="15" s="1"/>
  <c r="V135" i="15" s="1"/>
  <c r="T142" i="15"/>
  <c r="U142" i="15" s="1"/>
  <c r="U514" i="15" s="1"/>
  <c r="AC155" i="15"/>
  <c r="AE155" i="15" s="1"/>
  <c r="S341" i="15"/>
  <c r="O338" i="15"/>
  <c r="S168" i="15"/>
  <c r="U168" i="15" s="1"/>
  <c r="U338" i="15" s="1"/>
  <c r="AD170" i="15"/>
  <c r="AE170" i="15" s="1"/>
  <c r="S187" i="15"/>
  <c r="U187" i="15" s="1"/>
  <c r="U578" i="15" s="1"/>
  <c r="S190" i="15"/>
  <c r="U190" i="15" s="1"/>
  <c r="U358" i="15" s="1"/>
  <c r="AC192" i="15"/>
  <c r="AE192" i="15" s="1"/>
  <c r="S228" i="15"/>
  <c r="U228" i="15" s="1"/>
  <c r="V228" i="15" s="1"/>
  <c r="AC238" i="15"/>
  <c r="O426" i="15"/>
  <c r="S246" i="15"/>
  <c r="O276" i="15"/>
  <c r="AD255" i="15"/>
  <c r="S255" i="15"/>
  <c r="U255" i="15" s="1"/>
  <c r="V255" i="15" s="1"/>
  <c r="AC280" i="15"/>
  <c r="AE280" i="15" s="1"/>
  <c r="X283" i="15"/>
  <c r="S301" i="15"/>
  <c r="U301" i="15" s="1"/>
  <c r="V301" i="15" s="1"/>
  <c r="R668" i="15"/>
  <c r="T94" i="15"/>
  <c r="U94" i="15" s="1"/>
  <c r="S112" i="15"/>
  <c r="U112" i="15" s="1"/>
  <c r="AD147" i="15"/>
  <c r="AE147" i="15" s="1"/>
  <c r="X161" i="15"/>
  <c r="AD158" i="15"/>
  <c r="O337" i="15"/>
  <c r="U164" i="15"/>
  <c r="U341" i="15" s="1"/>
  <c r="O340" i="15"/>
  <c r="R568" i="15"/>
  <c r="V171" i="15"/>
  <c r="O350" i="15"/>
  <c r="S178" i="15"/>
  <c r="U178" i="15" s="1"/>
  <c r="AD187" i="15"/>
  <c r="AE187" i="15" s="1"/>
  <c r="AC196" i="15"/>
  <c r="R412" i="15"/>
  <c r="V198" i="15"/>
  <c r="O377" i="15"/>
  <c r="S215" i="15"/>
  <c r="U215" i="15" s="1"/>
  <c r="U377" i="15" s="1"/>
  <c r="AD222" i="15"/>
  <c r="R378" i="15"/>
  <c r="AC232" i="15"/>
  <c r="AE232" i="15" s="1"/>
  <c r="R276" i="15"/>
  <c r="R426" i="15"/>
  <c r="AC258" i="15"/>
  <c r="AE258" i="15" s="1"/>
  <c r="R440" i="15"/>
  <c r="AD268" i="15"/>
  <c r="U562" i="15"/>
  <c r="V278" i="15"/>
  <c r="O460" i="15"/>
  <c r="O477" i="15"/>
  <c r="T79" i="15"/>
  <c r="U79" i="15" s="1"/>
  <c r="S97" i="15"/>
  <c r="U97" i="15" s="1"/>
  <c r="O447" i="15"/>
  <c r="S113" i="15"/>
  <c r="U113" i="15" s="1"/>
  <c r="V113" i="15" s="1"/>
  <c r="O510" i="15"/>
  <c r="V130" i="15"/>
  <c r="R515" i="15"/>
  <c r="AD137" i="15"/>
  <c r="AD148" i="15"/>
  <c r="AE148" i="15" s="1"/>
  <c r="V152" i="15"/>
  <c r="AC154" i="15"/>
  <c r="AE154" i="15" s="1"/>
  <c r="AD163" i="15"/>
  <c r="R337" i="15"/>
  <c r="U340" i="15"/>
  <c r="O359" i="15"/>
  <c r="S175" i="15"/>
  <c r="U175" i="15" s="1"/>
  <c r="S182" i="15"/>
  <c r="U182" i="15" s="1"/>
  <c r="V182" i="15" s="1"/>
  <c r="O344" i="15"/>
  <c r="AC191" i="15"/>
  <c r="AE191" i="15" s="1"/>
  <c r="U412" i="15"/>
  <c r="O382" i="15"/>
  <c r="V222" i="15"/>
  <c r="AC223" i="15"/>
  <c r="AE223" i="15" s="1"/>
  <c r="V236" i="15"/>
  <c r="U389" i="15"/>
  <c r="V237" i="15"/>
  <c r="AD263" i="15"/>
  <c r="AE263" i="15" s="1"/>
  <c r="R437" i="15"/>
  <c r="S263" i="15"/>
  <c r="U263" i="15" s="1"/>
  <c r="U437" i="15" s="1"/>
  <c r="R563" i="15"/>
  <c r="AD282" i="15"/>
  <c r="AE282" i="15" s="1"/>
  <c r="S282" i="15"/>
  <c r="U282" i="15" s="1"/>
  <c r="U563" i="15" s="1"/>
  <c r="K695" i="15"/>
  <c r="R577" i="15"/>
  <c r="AD188" i="15"/>
  <c r="AE188" i="15" s="1"/>
  <c r="R197" i="15"/>
  <c r="X209" i="15"/>
  <c r="AC198" i="15"/>
  <c r="R413" i="15"/>
  <c r="AD207" i="15"/>
  <c r="AE207" i="15" s="1"/>
  <c r="O638" i="15"/>
  <c r="R639" i="15"/>
  <c r="AD211" i="15"/>
  <c r="AE211" i="15" s="1"/>
  <c r="AC215" i="15"/>
  <c r="AE215" i="15" s="1"/>
  <c r="X245" i="15"/>
  <c r="AC222" i="15"/>
  <c r="O367" i="15"/>
  <c r="S242" i="15"/>
  <c r="U242" i="15" s="1"/>
  <c r="R369" i="15"/>
  <c r="AD244" i="15"/>
  <c r="R430" i="15"/>
  <c r="AD260" i="15"/>
  <c r="R445" i="15"/>
  <c r="AD274" i="15"/>
  <c r="S274" i="15"/>
  <c r="U274" i="15" s="1"/>
  <c r="U445" i="15" s="1"/>
  <c r="AD295" i="15"/>
  <c r="AE295" i="15" s="1"/>
  <c r="R532" i="15"/>
  <c r="O446" i="15"/>
  <c r="T122" i="15"/>
  <c r="U122" i="15" s="1"/>
  <c r="U507" i="15" s="1"/>
  <c r="V139" i="15"/>
  <c r="O503" i="15"/>
  <c r="V157" i="15"/>
  <c r="U163" i="15"/>
  <c r="V163" i="15" s="1"/>
  <c r="V177" i="15"/>
  <c r="AC182" i="15"/>
  <c r="AE182" i="15" s="1"/>
  <c r="S188" i="15"/>
  <c r="U188" i="15" s="1"/>
  <c r="U577" i="15" s="1"/>
  <c r="Y209" i="15"/>
  <c r="Y213" i="15" s="1"/>
  <c r="AE201" i="15"/>
  <c r="R422" i="15"/>
  <c r="AD206" i="15"/>
  <c r="AE206" i="15" s="1"/>
  <c r="S207" i="15"/>
  <c r="U207" i="15" s="1"/>
  <c r="R638" i="15"/>
  <c r="AD210" i="15"/>
  <c r="AE210" i="15" s="1"/>
  <c r="S211" i="15"/>
  <c r="U211" i="15" s="1"/>
  <c r="R372" i="15"/>
  <c r="AD214" i="15"/>
  <c r="S244" i="15"/>
  <c r="U244" i="15" s="1"/>
  <c r="O245" i="15"/>
  <c r="AC274" i="15"/>
  <c r="U277" i="15"/>
  <c r="O552" i="15"/>
  <c r="S287" i="15"/>
  <c r="U287" i="15" s="1"/>
  <c r="U552" i="15" s="1"/>
  <c r="O422" i="15"/>
  <c r="V206" i="15"/>
  <c r="S208" i="15"/>
  <c r="U208" i="15" s="1"/>
  <c r="V208" i="15" s="1"/>
  <c r="O394" i="15"/>
  <c r="R640" i="15"/>
  <c r="V249" i="15"/>
  <c r="AA276" i="15"/>
  <c r="AC268" i="15"/>
  <c r="S300" i="15"/>
  <c r="U300" i="15" s="1"/>
  <c r="O521" i="15"/>
  <c r="AC302" i="15"/>
  <c r="AE302" i="15" s="1"/>
  <c r="S311" i="15"/>
  <c r="U311" i="15" s="1"/>
  <c r="V311" i="15" s="1"/>
  <c r="R538" i="15"/>
  <c r="AD314" i="15"/>
  <c r="AE314" i="15" s="1"/>
  <c r="S314" i="15"/>
  <c r="U314" i="15" s="1"/>
  <c r="U538" i="15" s="1"/>
  <c r="AE330" i="15"/>
  <c r="AE334" i="15" s="1"/>
  <c r="AC334" i="15"/>
  <c r="R429" i="15"/>
  <c r="AD262" i="15"/>
  <c r="R439" i="15"/>
  <c r="AD265" i="15"/>
  <c r="S271" i="15"/>
  <c r="U271" i="15" s="1"/>
  <c r="V271" i="15" s="1"/>
  <c r="AD275" i="15"/>
  <c r="R425" i="15"/>
  <c r="AB283" i="15"/>
  <c r="V291" i="15"/>
  <c r="AE318" i="15"/>
  <c r="S331" i="15"/>
  <c r="U331" i="15" s="1"/>
  <c r="U557" i="15" s="1"/>
  <c r="O557" i="15"/>
  <c r="O334" i="15"/>
  <c r="AB276" i="15"/>
  <c r="V250" i="15"/>
  <c r="AC255" i="15"/>
  <c r="S262" i="15"/>
  <c r="U262" i="15" s="1"/>
  <c r="U429" i="15" s="1"/>
  <c r="S265" i="15"/>
  <c r="U265" i="15" s="1"/>
  <c r="U439" i="15" s="1"/>
  <c r="S275" i="15"/>
  <c r="U275" i="15" s="1"/>
  <c r="U425" i="15" s="1"/>
  <c r="Z283" i="15"/>
  <c r="AA329" i="15"/>
  <c r="AE304" i="15"/>
  <c r="AC271" i="15"/>
  <c r="AE271" i="15" s="1"/>
  <c r="AC275" i="15"/>
  <c r="R561" i="15"/>
  <c r="S281" i="15"/>
  <c r="U281" i="15" s="1"/>
  <c r="U561" i="15" s="1"/>
  <c r="R554" i="15"/>
  <c r="AD296" i="15"/>
  <c r="O534" i="15"/>
  <c r="S299" i="15"/>
  <c r="U299" i="15" s="1"/>
  <c r="AC300" i="15"/>
  <c r="AE300" i="15" s="1"/>
  <c r="R520" i="15"/>
  <c r="AD319" i="15"/>
  <c r="AE319" i="15" s="1"/>
  <c r="S319" i="15"/>
  <c r="U319" i="15" s="1"/>
  <c r="U520" i="15" s="1"/>
  <c r="R343" i="15"/>
  <c r="AD186" i="15"/>
  <c r="AE186" i="15" s="1"/>
  <c r="AC204" i="15"/>
  <c r="V223" i="15"/>
  <c r="O397" i="15"/>
  <c r="V235" i="15"/>
  <c r="S260" i="15"/>
  <c r="U260" i="15" s="1"/>
  <c r="U430" i="15" s="1"/>
  <c r="O430" i="15"/>
  <c r="AC265" i="15"/>
  <c r="AC281" i="15"/>
  <c r="AE281" i="15" s="1"/>
  <c r="AE297" i="15"/>
  <c r="U526" i="15"/>
  <c r="V307" i="15"/>
  <c r="U535" i="15"/>
  <c r="V313" i="15"/>
  <c r="O533" i="15"/>
  <c r="S298" i="15"/>
  <c r="U298" i="15" s="1"/>
  <c r="U533" i="15" s="1"/>
  <c r="AC299" i="15"/>
  <c r="AE299" i="15" s="1"/>
  <c r="AC313" i="15"/>
  <c r="AE313" i="15" s="1"/>
  <c r="V315" i="15"/>
  <c r="X329" i="15"/>
  <c r="AC315" i="15"/>
  <c r="AE315" i="15" s="1"/>
  <c r="J695" i="15"/>
  <c r="O450" i="15"/>
  <c r="R453" i="15"/>
  <c r="R684" i="15"/>
  <c r="AD205" i="15"/>
  <c r="AE205" i="15" s="1"/>
  <c r="O378" i="15"/>
  <c r="S220" i="15"/>
  <c r="U220" i="15" s="1"/>
  <c r="V229" i="15"/>
  <c r="R389" i="15"/>
  <c r="AD237" i="15"/>
  <c r="O399" i="15"/>
  <c r="X276" i="15"/>
  <c r="AC246" i="15"/>
  <c r="R428" i="15"/>
  <c r="T248" i="15"/>
  <c r="AD250" i="15"/>
  <c r="AC266" i="15"/>
  <c r="O440" i="15"/>
  <c r="S268" i="15"/>
  <c r="U268" i="15" s="1"/>
  <c r="U440" i="15" s="1"/>
  <c r="Z329" i="15"/>
  <c r="U524" i="15"/>
  <c r="V305" i="15"/>
  <c r="O527" i="15"/>
  <c r="S308" i="15"/>
  <c r="U308" i="15" s="1"/>
  <c r="U527" i="15" s="1"/>
  <c r="R536" i="15"/>
  <c r="AD320" i="15"/>
  <c r="AE320" i="15" s="1"/>
  <c r="R542" i="15"/>
  <c r="V322" i="15"/>
  <c r="AC296" i="15"/>
  <c r="V310" i="15"/>
  <c r="O537" i="15"/>
  <c r="R522" i="15"/>
  <c r="V277" i="15"/>
  <c r="T290" i="15"/>
  <c r="S292" i="15"/>
  <c r="U292" i="15" s="1"/>
  <c r="V294" i="15"/>
  <c r="O546" i="15"/>
  <c r="V316" i="15"/>
  <c r="V317" i="15"/>
  <c r="O543" i="15"/>
  <c r="V324" i="15"/>
  <c r="S326" i="15"/>
  <c r="U326" i="15" s="1"/>
  <c r="U539" i="15" s="1"/>
  <c r="O539" i="15"/>
  <c r="R537" i="15"/>
  <c r="O556" i="15"/>
  <c r="S333" i="15"/>
  <c r="U333" i="15" s="1"/>
  <c r="U556" i="15" s="1"/>
  <c r="S272" i="15"/>
  <c r="U272" i="15" s="1"/>
  <c r="U442" i="15" s="1"/>
  <c r="AB329" i="15"/>
  <c r="O547" i="15"/>
  <c r="S286" i="15"/>
  <c r="U286" i="15" s="1"/>
  <c r="AC312" i="15"/>
  <c r="AE312" i="15" s="1"/>
  <c r="AC316" i="15"/>
  <c r="AE316" i="15" s="1"/>
  <c r="T327" i="15"/>
  <c r="U327" i="15" s="1"/>
  <c r="O414" i="15"/>
  <c r="R435" i="15"/>
  <c r="V270" i="15"/>
  <c r="R441" i="15"/>
  <c r="AA283" i="15"/>
  <c r="O531" i="15"/>
  <c r="O329" i="15"/>
  <c r="L695" i="15"/>
  <c r="O434" i="15"/>
  <c r="V251" i="15"/>
  <c r="AC260" i="15"/>
  <c r="V264" i="15"/>
  <c r="AC272" i="15"/>
  <c r="R531" i="15"/>
  <c r="AD284" i="15"/>
  <c r="R329" i="15"/>
  <c r="O545" i="15"/>
  <c r="V293" i="15"/>
  <c r="M695" i="15"/>
  <c r="S289" i="15"/>
  <c r="U289" i="15" s="1"/>
  <c r="U548" i="15" s="1"/>
  <c r="O548" i="15"/>
  <c r="S304" i="15"/>
  <c r="U304" i="15" s="1"/>
  <c r="U530" i="15" s="1"/>
  <c r="O530" i="15"/>
  <c r="S328" i="15"/>
  <c r="U328" i="15" s="1"/>
  <c r="V328" i="15" s="1"/>
  <c r="N695" i="15"/>
  <c r="O544" i="15"/>
  <c r="T323" i="15"/>
  <c r="U323" i="15" s="1"/>
  <c r="U544" i="15" s="1"/>
  <c r="O442" i="15"/>
  <c r="V243" i="15"/>
  <c r="S295" i="15"/>
  <c r="U295" i="15" s="1"/>
  <c r="U532" i="15" s="1"/>
  <c r="S296" i="15"/>
  <c r="U296" i="15" s="1"/>
  <c r="U554" i="15" s="1"/>
  <c r="S297" i="15"/>
  <c r="U297" i="15" s="1"/>
  <c r="U555" i="15" s="1"/>
  <c r="O523" i="15"/>
  <c r="O535" i="15"/>
  <c r="O541" i="15"/>
  <c r="V321" i="15"/>
  <c r="P695" i="15"/>
  <c r="S312" i="15"/>
  <c r="U312" i="15" s="1"/>
  <c r="V312" i="15" s="1"/>
  <c r="O519" i="15"/>
  <c r="V318" i="15"/>
  <c r="S320" i="15"/>
  <c r="U320" i="15" s="1"/>
  <c r="U536" i="15" s="1"/>
  <c r="AC328" i="15"/>
  <c r="AE328" i="15" s="1"/>
  <c r="U558" i="15"/>
  <c r="V332" i="15"/>
  <c r="Q695" i="15"/>
  <c r="R283" i="15"/>
  <c r="V302" i="15"/>
  <c r="V309" i="15"/>
  <c r="S346" i="14"/>
  <c r="S347" i="14"/>
  <c r="AD389" i="16" l="1"/>
  <c r="S389" i="16"/>
  <c r="AC389" i="16"/>
  <c r="AE148" i="16"/>
  <c r="AE389" i="16" s="1"/>
  <c r="U148" i="16"/>
  <c r="V148" i="16" s="1"/>
  <c r="V383" i="16"/>
  <c r="U259" i="16"/>
  <c r="V259" i="16" s="1"/>
  <c r="V258" i="16"/>
  <c r="U757" i="16"/>
  <c r="AE222" i="15"/>
  <c r="AE255" i="15"/>
  <c r="AE238" i="15"/>
  <c r="AE72" i="15"/>
  <c r="AE157" i="15"/>
  <c r="AE270" i="15"/>
  <c r="U477" i="15"/>
  <c r="V230" i="15"/>
  <c r="AE266" i="15"/>
  <c r="AE204" i="15"/>
  <c r="U485" i="15"/>
  <c r="V66" i="15"/>
  <c r="V138" i="15"/>
  <c r="V319" i="15"/>
  <c r="V153" i="15"/>
  <c r="U450" i="15"/>
  <c r="V95" i="15"/>
  <c r="Z213" i="15"/>
  <c r="V73" i="15"/>
  <c r="AE273" i="15"/>
  <c r="AE120" i="15"/>
  <c r="AC118" i="15"/>
  <c r="V81" i="15"/>
  <c r="U453" i="15"/>
  <c r="K335" i="15"/>
  <c r="U674" i="15"/>
  <c r="V121" i="15"/>
  <c r="V85" i="15"/>
  <c r="AE237" i="15"/>
  <c r="V266" i="15"/>
  <c r="AE93" i="15"/>
  <c r="AB162" i="15"/>
  <c r="V231" i="15"/>
  <c r="AE144" i="15"/>
  <c r="U502" i="15"/>
  <c r="V265" i="15"/>
  <c r="V188" i="15"/>
  <c r="U451" i="15"/>
  <c r="V263" i="15"/>
  <c r="AE158" i="15"/>
  <c r="AE99" i="15"/>
  <c r="N335" i="15"/>
  <c r="AE274" i="15"/>
  <c r="U455" i="15"/>
  <c r="AE24" i="15"/>
  <c r="V158" i="15"/>
  <c r="V18" i="15"/>
  <c r="V120" i="15"/>
  <c r="V233" i="15"/>
  <c r="AE32" i="15"/>
  <c r="V176" i="15"/>
  <c r="AE98" i="15"/>
  <c r="AE242" i="15"/>
  <c r="Y162" i="15"/>
  <c r="V298" i="15"/>
  <c r="V252" i="15"/>
  <c r="V240" i="15"/>
  <c r="T245" i="15"/>
  <c r="V190" i="15"/>
  <c r="L335" i="15"/>
  <c r="X213" i="15"/>
  <c r="J335" i="15"/>
  <c r="V70" i="15"/>
  <c r="X162" i="15"/>
  <c r="V14" i="15"/>
  <c r="V43" i="15"/>
  <c r="AE196" i="15"/>
  <c r="V253" i="15"/>
  <c r="V29" i="15"/>
  <c r="V99" i="15"/>
  <c r="AE260" i="15"/>
  <c r="V187" i="15"/>
  <c r="U648" i="15"/>
  <c r="V226" i="15"/>
  <c r="AE91" i="15"/>
  <c r="AC51" i="15"/>
  <c r="AE96" i="15"/>
  <c r="AE275" i="15"/>
  <c r="V146" i="15"/>
  <c r="U523" i="15"/>
  <c r="V331" i="15"/>
  <c r="AE21" i="15"/>
  <c r="AE10" i="15"/>
  <c r="V281" i="15"/>
  <c r="AE277" i="15"/>
  <c r="AE283" i="15" s="1"/>
  <c r="V258" i="15"/>
  <c r="U441" i="15"/>
  <c r="V196" i="15"/>
  <c r="AD276" i="15"/>
  <c r="V215" i="15"/>
  <c r="U433" i="15"/>
  <c r="V192" i="15"/>
  <c r="AE97" i="15"/>
  <c r="U466" i="15"/>
  <c r="V184" i="15"/>
  <c r="Z162" i="15"/>
  <c r="Z335" i="15" s="1"/>
  <c r="U446" i="15"/>
  <c r="U510" i="15"/>
  <c r="AE298" i="15"/>
  <c r="V126" i="15"/>
  <c r="V86" i="15"/>
  <c r="AE152" i="15"/>
  <c r="AE268" i="15"/>
  <c r="V180" i="15"/>
  <c r="V199" i="15"/>
  <c r="AA162" i="15"/>
  <c r="AA335" i="15" s="1"/>
  <c r="AE111" i="15"/>
  <c r="U421" i="15"/>
  <c r="V201" i="15"/>
  <c r="AE133" i="15"/>
  <c r="AE272" i="15"/>
  <c r="U537" i="15"/>
  <c r="V262" i="15"/>
  <c r="AD283" i="15"/>
  <c r="AD209" i="15"/>
  <c r="V333" i="15"/>
  <c r="V323" i="15"/>
  <c r="AE265" i="15"/>
  <c r="AE326" i="15"/>
  <c r="V274" i="15"/>
  <c r="V164" i="15"/>
  <c r="V204" i="15"/>
  <c r="AE67" i="15"/>
  <c r="U209" i="15"/>
  <c r="V209" i="15" s="1"/>
  <c r="V41" i="15"/>
  <c r="R162" i="15"/>
  <c r="V36" i="15"/>
  <c r="AD51" i="15"/>
  <c r="V22" i="15"/>
  <c r="V288" i="15"/>
  <c r="U334" i="15"/>
  <c r="V334" i="15" s="1"/>
  <c r="S334" i="15"/>
  <c r="AD329" i="15"/>
  <c r="AE284" i="15"/>
  <c r="AB335" i="15"/>
  <c r="V314" i="15"/>
  <c r="V142" i="15"/>
  <c r="V238" i="15"/>
  <c r="V195" i="15"/>
  <c r="V156" i="15"/>
  <c r="AE199" i="15"/>
  <c r="U470" i="15"/>
  <c r="V59" i="15"/>
  <c r="V37" i="15"/>
  <c r="T276" i="15"/>
  <c r="U248" i="15"/>
  <c r="V327" i="15"/>
  <c r="V272" i="15"/>
  <c r="V282" i="15"/>
  <c r="V268" i="15"/>
  <c r="V296" i="15"/>
  <c r="U369" i="15"/>
  <c r="V244" i="15"/>
  <c r="O695" i="15"/>
  <c r="U658" i="15"/>
  <c r="V67" i="15"/>
  <c r="S161" i="15"/>
  <c r="U150" i="15"/>
  <c r="U475" i="15"/>
  <c r="V64" i="15"/>
  <c r="AC245" i="15"/>
  <c r="V109" i="15"/>
  <c r="V297" i="15"/>
  <c r="V87" i="15"/>
  <c r="U372" i="15"/>
  <c r="U245" i="15"/>
  <c r="V245" i="15" s="1"/>
  <c r="U682" i="15"/>
  <c r="V133" i="15"/>
  <c r="T118" i="15"/>
  <c r="T197" i="15"/>
  <c r="T213" i="15" s="1"/>
  <c r="AE22" i="15"/>
  <c r="AE296" i="15"/>
  <c r="AD245" i="15"/>
  <c r="AE262" i="15"/>
  <c r="U678" i="15"/>
  <c r="V124" i="15"/>
  <c r="AC283" i="15"/>
  <c r="O162" i="15"/>
  <c r="AE214" i="15"/>
  <c r="S245" i="15"/>
  <c r="R213" i="15"/>
  <c r="U471" i="15"/>
  <c r="V320" i="15"/>
  <c r="U337" i="15"/>
  <c r="U197" i="15"/>
  <c r="V197" i="15" s="1"/>
  <c r="S197" i="15"/>
  <c r="U359" i="15"/>
  <c r="V175" i="15"/>
  <c r="V254" i="15"/>
  <c r="U385" i="15"/>
  <c r="V129" i="15"/>
  <c r="V57" i="15"/>
  <c r="U512" i="15"/>
  <c r="V32" i="15"/>
  <c r="U655" i="15"/>
  <c r="AC161" i="15"/>
  <c r="V220" i="15"/>
  <c r="U378" i="15"/>
  <c r="V260" i="15"/>
  <c r="U639" i="15"/>
  <c r="V211" i="15"/>
  <c r="U246" i="15"/>
  <c r="S276" i="15"/>
  <c r="U531" i="15"/>
  <c r="V227" i="15"/>
  <c r="V241" i="15"/>
  <c r="U352" i="15"/>
  <c r="V193" i="15"/>
  <c r="AE244" i="15"/>
  <c r="AD161" i="15"/>
  <c r="S149" i="15"/>
  <c r="U119" i="15"/>
  <c r="V34" i="15"/>
  <c r="AE150" i="15"/>
  <c r="AE161" i="15" s="1"/>
  <c r="U513" i="15"/>
  <c r="U534" i="15"/>
  <c r="V299" i="15"/>
  <c r="U452" i="15"/>
  <c r="V112" i="15"/>
  <c r="S329" i="15"/>
  <c r="U654" i="15"/>
  <c r="V46" i="15"/>
  <c r="AC197" i="15"/>
  <c r="AE163" i="15"/>
  <c r="U638" i="15"/>
  <c r="U212" i="15"/>
  <c r="U460" i="15"/>
  <c r="V24" i="15"/>
  <c r="U551" i="15"/>
  <c r="V292" i="15"/>
  <c r="U356" i="15"/>
  <c r="V178" i="15"/>
  <c r="U492" i="15"/>
  <c r="V94" i="15"/>
  <c r="U349" i="15"/>
  <c r="V183" i="15"/>
  <c r="O213" i="15"/>
  <c r="S212" i="15"/>
  <c r="U344" i="15"/>
  <c r="T149" i="15"/>
  <c r="V289" i="15"/>
  <c r="U521" i="15"/>
  <c r="V300" i="15"/>
  <c r="V287" i="15"/>
  <c r="U413" i="15"/>
  <c r="V207" i="15"/>
  <c r="R695" i="15"/>
  <c r="U483" i="15"/>
  <c r="V97" i="15"/>
  <c r="V125" i="15"/>
  <c r="V122" i="15"/>
  <c r="Y335" i="15"/>
  <c r="V88" i="15"/>
  <c r="T51" i="15"/>
  <c r="V304" i="15"/>
  <c r="V326" i="15"/>
  <c r="V308" i="15"/>
  <c r="AE198" i="15"/>
  <c r="AC209" i="15"/>
  <c r="AD197" i="15"/>
  <c r="U668" i="15"/>
  <c r="V79" i="15"/>
  <c r="S209" i="15"/>
  <c r="U448" i="15"/>
  <c r="V103" i="15"/>
  <c r="AE87" i="15"/>
  <c r="AE119" i="15"/>
  <c r="AC149" i="15"/>
  <c r="U290" i="15"/>
  <c r="U329" i="15" s="1"/>
  <c r="V329" i="15" s="1"/>
  <c r="T329" i="15"/>
  <c r="S283" i="15"/>
  <c r="V295" i="15"/>
  <c r="U367" i="15"/>
  <c r="V242" i="15"/>
  <c r="U427" i="15"/>
  <c r="V247" i="15"/>
  <c r="AE137" i="15"/>
  <c r="AD118" i="15"/>
  <c r="V82" i="15"/>
  <c r="U436" i="15"/>
  <c r="V174" i="15"/>
  <c r="U653" i="15"/>
  <c r="V33" i="15"/>
  <c r="U517" i="15"/>
  <c r="U665" i="15"/>
  <c r="AE250" i="15"/>
  <c r="U547" i="15"/>
  <c r="V286" i="15"/>
  <c r="U560" i="15"/>
  <c r="U283" i="15"/>
  <c r="V283" i="15" s="1"/>
  <c r="AC329" i="15"/>
  <c r="U414" i="15"/>
  <c r="V202" i="15"/>
  <c r="U476" i="15"/>
  <c r="V72" i="15"/>
  <c r="AD149" i="15"/>
  <c r="U464" i="15"/>
  <c r="V25" i="15"/>
  <c r="S118" i="15"/>
  <c r="U52" i="15"/>
  <c r="AC276" i="15"/>
  <c r="AE246" i="15"/>
  <c r="V275" i="15"/>
  <c r="S51" i="15"/>
  <c r="U10" i="15"/>
  <c r="AE65" i="15"/>
  <c r="U644" i="15"/>
  <c r="V23" i="15"/>
  <c r="V111" i="15"/>
  <c r="J606" i="14"/>
  <c r="K606" i="14"/>
  <c r="L606" i="14"/>
  <c r="M606" i="14"/>
  <c r="N606" i="14"/>
  <c r="O606" i="14"/>
  <c r="P606" i="14"/>
  <c r="Q606" i="14"/>
  <c r="R606" i="14"/>
  <c r="J605" i="14"/>
  <c r="K605" i="14"/>
  <c r="L605" i="14"/>
  <c r="M605" i="14"/>
  <c r="N605" i="14"/>
  <c r="O605" i="14"/>
  <c r="P605" i="14"/>
  <c r="Q605" i="14"/>
  <c r="R605" i="14"/>
  <c r="U605" i="14"/>
  <c r="J601" i="14"/>
  <c r="K601" i="14"/>
  <c r="L601" i="14"/>
  <c r="M601" i="14"/>
  <c r="N601" i="14"/>
  <c r="P601" i="14"/>
  <c r="Q601" i="14"/>
  <c r="R601" i="14"/>
  <c r="Z345" i="14"/>
  <c r="AC345" i="14" s="1"/>
  <c r="AE345" i="14" s="1"/>
  <c r="Z343" i="14"/>
  <c r="AC343" i="14" s="1"/>
  <c r="AE343" i="14" s="1"/>
  <c r="U344" i="14"/>
  <c r="V344" i="14" s="1"/>
  <c r="O345" i="14"/>
  <c r="S345" i="14" s="1"/>
  <c r="U345" i="14" s="1"/>
  <c r="O343" i="14"/>
  <c r="S343" i="14" s="1"/>
  <c r="U343" i="14" s="1"/>
  <c r="V343" i="14" s="1"/>
  <c r="U389" i="16" l="1"/>
  <c r="V389" i="16" s="1"/>
  <c r="V757" i="16"/>
  <c r="X335" i="15"/>
  <c r="AE51" i="15"/>
  <c r="AD213" i="15"/>
  <c r="AE197" i="15"/>
  <c r="R335" i="15"/>
  <c r="S213" i="15"/>
  <c r="AE209" i="15"/>
  <c r="AE213" i="15" s="1"/>
  <c r="O335" i="15"/>
  <c r="AE329" i="15"/>
  <c r="AE118" i="15"/>
  <c r="AC213" i="15"/>
  <c r="AE149" i="15"/>
  <c r="T162" i="15"/>
  <c r="T335" i="15" s="1"/>
  <c r="AD162" i="15"/>
  <c r="AE276" i="15"/>
  <c r="U428" i="15"/>
  <c r="V248" i="15"/>
  <c r="AC162" i="15"/>
  <c r="U213" i="15"/>
  <c r="V213" i="15" s="1"/>
  <c r="V212" i="15"/>
  <c r="U469" i="15"/>
  <c r="U118" i="15"/>
  <c r="V118" i="15" s="1"/>
  <c r="V52" i="15"/>
  <c r="U505" i="15"/>
  <c r="U149" i="15"/>
  <c r="V149" i="15" s="1"/>
  <c r="V119" i="15"/>
  <c r="U481" i="15"/>
  <c r="U161" i="15"/>
  <c r="V150" i="15"/>
  <c r="U426" i="15"/>
  <c r="U276" i="15"/>
  <c r="V276" i="15" s="1"/>
  <c r="V246" i="15"/>
  <c r="U454" i="15"/>
  <c r="U51" i="15"/>
  <c r="V51" i="15" s="1"/>
  <c r="U549" i="15"/>
  <c r="V290" i="15"/>
  <c r="AE245" i="15"/>
  <c r="S162" i="15"/>
  <c r="U606" i="14"/>
  <c r="V606" i="14" s="1"/>
  <c r="V605" i="14"/>
  <c r="O601" i="14"/>
  <c r="V345" i="14"/>
  <c r="U601" i="14"/>
  <c r="V759" i="14"/>
  <c r="V758" i="14"/>
  <c r="V757" i="14"/>
  <c r="U754" i="14"/>
  <c r="R754" i="14"/>
  <c r="Q754" i="14"/>
  <c r="P754" i="14"/>
  <c r="O754" i="14"/>
  <c r="N754" i="14"/>
  <c r="M754" i="14"/>
  <c r="L754" i="14"/>
  <c r="K754" i="14"/>
  <c r="J754" i="14"/>
  <c r="U753" i="14"/>
  <c r="R753" i="14"/>
  <c r="Q753" i="14"/>
  <c r="P753" i="14"/>
  <c r="O753" i="14"/>
  <c r="N753" i="14"/>
  <c r="M753" i="14"/>
  <c r="L753" i="14"/>
  <c r="K753" i="14"/>
  <c r="J753" i="14"/>
  <c r="U752" i="14"/>
  <c r="R752" i="14"/>
  <c r="Q752" i="14"/>
  <c r="P752" i="14"/>
  <c r="O752" i="14"/>
  <c r="N752" i="14"/>
  <c r="M752" i="14"/>
  <c r="L752" i="14"/>
  <c r="K752" i="14"/>
  <c r="J752" i="14"/>
  <c r="U751" i="14"/>
  <c r="R751" i="14"/>
  <c r="Q751" i="14"/>
  <c r="P751" i="14"/>
  <c r="O751" i="14"/>
  <c r="N751" i="14"/>
  <c r="M751" i="14"/>
  <c r="L751" i="14"/>
  <c r="K751" i="14"/>
  <c r="J751" i="14"/>
  <c r="U750" i="14"/>
  <c r="R750" i="14"/>
  <c r="Q750" i="14"/>
  <c r="P750" i="14"/>
  <c r="O750" i="14"/>
  <c r="N750" i="14"/>
  <c r="M750" i="14"/>
  <c r="L750" i="14"/>
  <c r="K750" i="14"/>
  <c r="J750" i="14"/>
  <c r="U749" i="14"/>
  <c r="R749" i="14"/>
  <c r="Q749" i="14"/>
  <c r="P749" i="14"/>
  <c r="O749" i="14"/>
  <c r="N749" i="14"/>
  <c r="M749" i="14"/>
  <c r="L749" i="14"/>
  <c r="K749" i="14"/>
  <c r="J749" i="14"/>
  <c r="U748" i="14"/>
  <c r="R748" i="14"/>
  <c r="Q748" i="14"/>
  <c r="P748" i="14"/>
  <c r="O748" i="14"/>
  <c r="N748" i="14"/>
  <c r="M748" i="14"/>
  <c r="L748" i="14"/>
  <c r="K748" i="14"/>
  <c r="J748" i="14"/>
  <c r="U747" i="14"/>
  <c r="R747" i="14"/>
  <c r="Q747" i="14"/>
  <c r="P747" i="14"/>
  <c r="O747" i="14"/>
  <c r="N747" i="14"/>
  <c r="M747" i="14"/>
  <c r="L747" i="14"/>
  <c r="K747" i="14"/>
  <c r="J747" i="14"/>
  <c r="U746" i="14"/>
  <c r="R746" i="14"/>
  <c r="Q746" i="14"/>
  <c r="P746" i="14"/>
  <c r="O746" i="14"/>
  <c r="N746" i="14"/>
  <c r="M746" i="14"/>
  <c r="L746" i="14"/>
  <c r="K746" i="14"/>
  <c r="J746" i="14"/>
  <c r="Q745" i="14"/>
  <c r="P745" i="14"/>
  <c r="O745" i="14"/>
  <c r="N745" i="14"/>
  <c r="M745" i="14"/>
  <c r="L745" i="14"/>
  <c r="K745" i="14"/>
  <c r="J745" i="14"/>
  <c r="Q744" i="14"/>
  <c r="P744" i="14"/>
  <c r="O744" i="14"/>
  <c r="N744" i="14"/>
  <c r="M744" i="14"/>
  <c r="L744" i="14"/>
  <c r="K744" i="14"/>
  <c r="J744" i="14"/>
  <c r="U743" i="14"/>
  <c r="R743" i="14"/>
  <c r="Q743" i="14"/>
  <c r="P743" i="14"/>
  <c r="O743" i="14"/>
  <c r="N743" i="14"/>
  <c r="M743" i="14"/>
  <c r="L743" i="14"/>
  <c r="K743" i="14"/>
  <c r="J743" i="14"/>
  <c r="U742" i="14"/>
  <c r="R742" i="14"/>
  <c r="Q742" i="14"/>
  <c r="P742" i="14"/>
  <c r="O742" i="14"/>
  <c r="N742" i="14"/>
  <c r="M742" i="14"/>
  <c r="L742" i="14"/>
  <c r="K742" i="14"/>
  <c r="J742" i="14"/>
  <c r="R741" i="14"/>
  <c r="Q741" i="14"/>
  <c r="P741" i="14"/>
  <c r="N741" i="14"/>
  <c r="M741" i="14"/>
  <c r="L741" i="14"/>
  <c r="K741" i="14"/>
  <c r="J741" i="14"/>
  <c r="Q740" i="14"/>
  <c r="P740" i="14"/>
  <c r="O740" i="14"/>
  <c r="N740" i="14"/>
  <c r="M740" i="14"/>
  <c r="L740" i="14"/>
  <c r="K740" i="14"/>
  <c r="J740" i="14"/>
  <c r="U739" i="14"/>
  <c r="R739" i="14"/>
  <c r="Q739" i="14"/>
  <c r="P739" i="14"/>
  <c r="O739" i="14"/>
  <c r="N739" i="14"/>
  <c r="M739" i="14"/>
  <c r="L739" i="14"/>
  <c r="K739" i="14"/>
  <c r="J739" i="14"/>
  <c r="Q738" i="14"/>
  <c r="P738" i="14"/>
  <c r="O738" i="14"/>
  <c r="N738" i="14"/>
  <c r="M738" i="14"/>
  <c r="L738" i="14"/>
  <c r="K738" i="14"/>
  <c r="J738" i="14"/>
  <c r="U737" i="14"/>
  <c r="R737" i="14"/>
  <c r="Q737" i="14"/>
  <c r="P737" i="14"/>
  <c r="O737" i="14"/>
  <c r="N737" i="14"/>
  <c r="M737" i="14"/>
  <c r="L737" i="14"/>
  <c r="K737" i="14"/>
  <c r="J737" i="14"/>
  <c r="U736" i="14"/>
  <c r="R736" i="14"/>
  <c r="Q736" i="14"/>
  <c r="P736" i="14"/>
  <c r="O736" i="14"/>
  <c r="N736" i="14"/>
  <c r="M736" i="14"/>
  <c r="L736" i="14"/>
  <c r="K736" i="14"/>
  <c r="J736" i="14"/>
  <c r="R735" i="14"/>
  <c r="Q735" i="14"/>
  <c r="P735" i="14"/>
  <c r="N735" i="14"/>
  <c r="M735" i="14"/>
  <c r="L735" i="14"/>
  <c r="K735" i="14"/>
  <c r="J735" i="14"/>
  <c r="Q734" i="14"/>
  <c r="P734" i="14"/>
  <c r="O734" i="14"/>
  <c r="N734" i="14"/>
  <c r="M734" i="14"/>
  <c r="L734" i="14"/>
  <c r="K734" i="14"/>
  <c r="J734" i="14"/>
  <c r="U733" i="14"/>
  <c r="R733" i="14"/>
  <c r="Q733" i="14"/>
  <c r="P733" i="14"/>
  <c r="O733" i="14"/>
  <c r="N733" i="14"/>
  <c r="M733" i="14"/>
  <c r="L733" i="14"/>
  <c r="K733" i="14"/>
  <c r="J733" i="14"/>
  <c r="U732" i="14"/>
  <c r="R732" i="14"/>
  <c r="Q732" i="14"/>
  <c r="P732" i="14"/>
  <c r="O732" i="14"/>
  <c r="N732" i="14"/>
  <c r="M732" i="14"/>
  <c r="L732" i="14"/>
  <c r="K732" i="14"/>
  <c r="J732" i="14"/>
  <c r="U731" i="14"/>
  <c r="R731" i="14"/>
  <c r="Q731" i="14"/>
  <c r="P731" i="14"/>
  <c r="O731" i="14"/>
  <c r="N731" i="14"/>
  <c r="M731" i="14"/>
  <c r="L731" i="14"/>
  <c r="K731" i="14"/>
  <c r="J731" i="14"/>
  <c r="R730" i="14"/>
  <c r="Q730" i="14"/>
  <c r="P730" i="14"/>
  <c r="N730" i="14"/>
  <c r="M730" i="14"/>
  <c r="L730" i="14"/>
  <c r="K730" i="14"/>
  <c r="J730" i="14"/>
  <c r="Q729" i="14"/>
  <c r="P729" i="14"/>
  <c r="O729" i="14"/>
  <c r="N729" i="14"/>
  <c r="M729" i="14"/>
  <c r="L729" i="14"/>
  <c r="K729" i="14"/>
  <c r="J729" i="14"/>
  <c r="Q728" i="14"/>
  <c r="P728" i="14"/>
  <c r="O728" i="14"/>
  <c r="N728" i="14"/>
  <c r="M728" i="14"/>
  <c r="L728" i="14"/>
  <c r="K728" i="14"/>
  <c r="J728" i="14"/>
  <c r="U727" i="14"/>
  <c r="R727" i="14"/>
  <c r="Q727" i="14"/>
  <c r="P727" i="14"/>
  <c r="O727" i="14"/>
  <c r="N727" i="14"/>
  <c r="M727" i="14"/>
  <c r="L727" i="14"/>
  <c r="K727" i="14"/>
  <c r="J727" i="14"/>
  <c r="U726" i="14"/>
  <c r="R726" i="14"/>
  <c r="Q726" i="14"/>
  <c r="P726" i="14"/>
  <c r="O726" i="14"/>
  <c r="N726" i="14"/>
  <c r="M726" i="14"/>
  <c r="L726" i="14"/>
  <c r="K726" i="14"/>
  <c r="J726" i="14"/>
  <c r="U725" i="14"/>
  <c r="R725" i="14"/>
  <c r="Q725" i="14"/>
  <c r="P725" i="14"/>
  <c r="O725" i="14"/>
  <c r="N725" i="14"/>
  <c r="M725" i="14"/>
  <c r="L725" i="14"/>
  <c r="K725" i="14"/>
  <c r="J725" i="14"/>
  <c r="U724" i="14"/>
  <c r="R724" i="14"/>
  <c r="Q724" i="14"/>
  <c r="P724" i="14"/>
  <c r="O724" i="14"/>
  <c r="N724" i="14"/>
  <c r="M724" i="14"/>
  <c r="L724" i="14"/>
  <c r="K724" i="14"/>
  <c r="J724" i="14"/>
  <c r="Q723" i="14"/>
  <c r="P723" i="14"/>
  <c r="O723" i="14"/>
  <c r="N723" i="14"/>
  <c r="M723" i="14"/>
  <c r="L723" i="14"/>
  <c r="K723" i="14"/>
  <c r="J723" i="14"/>
  <c r="U722" i="14"/>
  <c r="R722" i="14"/>
  <c r="Q722" i="14"/>
  <c r="P722" i="14"/>
  <c r="O722" i="14"/>
  <c r="N722" i="14"/>
  <c r="M722" i="14"/>
  <c r="L722" i="14"/>
  <c r="K722" i="14"/>
  <c r="J722" i="14"/>
  <c r="U721" i="14"/>
  <c r="R721" i="14"/>
  <c r="Q721" i="14"/>
  <c r="P721" i="14"/>
  <c r="O721" i="14"/>
  <c r="N721" i="14"/>
  <c r="M721" i="14"/>
  <c r="L721" i="14"/>
  <c r="K721" i="14"/>
  <c r="J721" i="14"/>
  <c r="U720" i="14"/>
  <c r="R720" i="14"/>
  <c r="Q720" i="14"/>
  <c r="P720" i="14"/>
  <c r="O720" i="14"/>
  <c r="N720" i="14"/>
  <c r="M720" i="14"/>
  <c r="L720" i="14"/>
  <c r="K720" i="14"/>
  <c r="J720" i="14"/>
  <c r="Q719" i="14"/>
  <c r="P719" i="14"/>
  <c r="O719" i="14"/>
  <c r="N719" i="14"/>
  <c r="M719" i="14"/>
  <c r="L719" i="14"/>
  <c r="K719" i="14"/>
  <c r="J719" i="14"/>
  <c r="U718" i="14"/>
  <c r="R718" i="14"/>
  <c r="Q718" i="14"/>
  <c r="P718" i="14"/>
  <c r="O718" i="14"/>
  <c r="N718" i="14"/>
  <c r="M718" i="14"/>
  <c r="L718" i="14"/>
  <c r="K718" i="14"/>
  <c r="J718" i="14"/>
  <c r="U717" i="14"/>
  <c r="R717" i="14"/>
  <c r="Q717" i="14"/>
  <c r="P717" i="14"/>
  <c r="O717" i="14"/>
  <c r="N717" i="14"/>
  <c r="M717" i="14"/>
  <c r="L717" i="14"/>
  <c r="K717" i="14"/>
  <c r="J717" i="14"/>
  <c r="Q716" i="14"/>
  <c r="P716" i="14"/>
  <c r="O716" i="14"/>
  <c r="N716" i="14"/>
  <c r="M716" i="14"/>
  <c r="L716" i="14"/>
  <c r="K716" i="14"/>
  <c r="J716" i="14"/>
  <c r="U715" i="14"/>
  <c r="R715" i="14"/>
  <c r="Q715" i="14"/>
  <c r="P715" i="14"/>
  <c r="O715" i="14"/>
  <c r="N715" i="14"/>
  <c r="M715" i="14"/>
  <c r="L715" i="14"/>
  <c r="K715" i="14"/>
  <c r="J715" i="14"/>
  <c r="U714" i="14"/>
  <c r="R714" i="14"/>
  <c r="Q714" i="14"/>
  <c r="P714" i="14"/>
  <c r="O714" i="14"/>
  <c r="N714" i="14"/>
  <c r="M714" i="14"/>
  <c r="L714" i="14"/>
  <c r="K714" i="14"/>
  <c r="J714" i="14"/>
  <c r="U713" i="14"/>
  <c r="R713" i="14"/>
  <c r="Q713" i="14"/>
  <c r="P713" i="14"/>
  <c r="O713" i="14"/>
  <c r="N713" i="14"/>
  <c r="M713" i="14"/>
  <c r="L713" i="14"/>
  <c r="K713" i="14"/>
  <c r="J713" i="14"/>
  <c r="Q712" i="14"/>
  <c r="P712" i="14"/>
  <c r="O712" i="14"/>
  <c r="N712" i="14"/>
  <c r="M712" i="14"/>
  <c r="L712" i="14"/>
  <c r="K712" i="14"/>
  <c r="J712" i="14"/>
  <c r="U711" i="14"/>
  <c r="R711" i="14"/>
  <c r="Q711" i="14"/>
  <c r="P711" i="14"/>
  <c r="O711" i="14"/>
  <c r="N711" i="14"/>
  <c r="M711" i="14"/>
  <c r="L711" i="14"/>
  <c r="K711" i="14"/>
  <c r="J711" i="14"/>
  <c r="U710" i="14"/>
  <c r="R710" i="14"/>
  <c r="Q710" i="14"/>
  <c r="P710" i="14"/>
  <c r="O710" i="14"/>
  <c r="N710" i="14"/>
  <c r="M710" i="14"/>
  <c r="L710" i="14"/>
  <c r="K710" i="14"/>
  <c r="J710" i="14"/>
  <c r="U709" i="14"/>
  <c r="R709" i="14"/>
  <c r="Q709" i="14"/>
  <c r="P709" i="14"/>
  <c r="O709" i="14"/>
  <c r="N709" i="14"/>
  <c r="M709" i="14"/>
  <c r="L709" i="14"/>
  <c r="K709" i="14"/>
  <c r="J709" i="14"/>
  <c r="R708" i="14"/>
  <c r="Q708" i="14"/>
  <c r="P708" i="14"/>
  <c r="N708" i="14"/>
  <c r="M708" i="14"/>
  <c r="L708" i="14"/>
  <c r="K708" i="14"/>
  <c r="J708" i="14"/>
  <c r="R707" i="14"/>
  <c r="Q707" i="14"/>
  <c r="P707" i="14"/>
  <c r="N707" i="14"/>
  <c r="M707" i="14"/>
  <c r="L707" i="14"/>
  <c r="K707" i="14"/>
  <c r="J707" i="14"/>
  <c r="Q706" i="14"/>
  <c r="P706" i="14"/>
  <c r="O706" i="14"/>
  <c r="N706" i="14"/>
  <c r="M706" i="14"/>
  <c r="L706" i="14"/>
  <c r="K706" i="14"/>
  <c r="J706" i="14"/>
  <c r="Q705" i="14"/>
  <c r="P705" i="14"/>
  <c r="O705" i="14"/>
  <c r="N705" i="14"/>
  <c r="M705" i="14"/>
  <c r="L705" i="14"/>
  <c r="K705" i="14"/>
  <c r="J705" i="14"/>
  <c r="Q704" i="14"/>
  <c r="P704" i="14"/>
  <c r="O704" i="14"/>
  <c r="N704" i="14"/>
  <c r="M704" i="14"/>
  <c r="L704" i="14"/>
  <c r="K704" i="14"/>
  <c r="J704" i="14"/>
  <c r="Q703" i="14"/>
  <c r="P703" i="14"/>
  <c r="O703" i="14"/>
  <c r="N703" i="14"/>
  <c r="M703" i="14"/>
  <c r="L703" i="14"/>
  <c r="K703" i="14"/>
  <c r="J703" i="14"/>
  <c r="Q702" i="14"/>
  <c r="P702" i="14"/>
  <c r="N702" i="14"/>
  <c r="M702" i="14"/>
  <c r="L702" i="14"/>
  <c r="K702" i="14"/>
  <c r="J702" i="14"/>
  <c r="Q701" i="14"/>
  <c r="P701" i="14"/>
  <c r="O701" i="14"/>
  <c r="N701" i="14"/>
  <c r="M701" i="14"/>
  <c r="L701" i="14"/>
  <c r="K701" i="14"/>
  <c r="J701" i="14"/>
  <c r="Q700" i="14"/>
  <c r="P700" i="14"/>
  <c r="O700" i="14"/>
  <c r="N700" i="14"/>
  <c r="M700" i="14"/>
  <c r="L700" i="14"/>
  <c r="K700" i="14"/>
  <c r="J700" i="14"/>
  <c r="R699" i="14"/>
  <c r="Q699" i="14"/>
  <c r="P699" i="14"/>
  <c r="N699" i="14"/>
  <c r="M699" i="14"/>
  <c r="L699" i="14"/>
  <c r="K699" i="14"/>
  <c r="J699" i="14"/>
  <c r="Q698" i="14"/>
  <c r="P698" i="14"/>
  <c r="N698" i="14"/>
  <c r="M698" i="14"/>
  <c r="L698" i="14"/>
  <c r="K698" i="14"/>
  <c r="J698" i="14"/>
  <c r="U697" i="14"/>
  <c r="R697" i="14"/>
  <c r="Q697" i="14"/>
  <c r="P697" i="14"/>
  <c r="O697" i="14"/>
  <c r="N697" i="14"/>
  <c r="M697" i="14"/>
  <c r="L697" i="14"/>
  <c r="K697" i="14"/>
  <c r="J697" i="14"/>
  <c r="U696" i="14"/>
  <c r="R696" i="14"/>
  <c r="Q696" i="14"/>
  <c r="P696" i="14"/>
  <c r="O696" i="14"/>
  <c r="N696" i="14"/>
  <c r="M696" i="14"/>
  <c r="L696" i="14"/>
  <c r="K696" i="14"/>
  <c r="J696" i="14"/>
  <c r="Q695" i="14"/>
  <c r="P695" i="14"/>
  <c r="N695" i="14"/>
  <c r="M695" i="14"/>
  <c r="L695" i="14"/>
  <c r="K695" i="14"/>
  <c r="J695" i="14"/>
  <c r="Q694" i="14"/>
  <c r="P694" i="14"/>
  <c r="O694" i="14"/>
  <c r="N694" i="14"/>
  <c r="M694" i="14"/>
  <c r="L694" i="14"/>
  <c r="K694" i="14"/>
  <c r="J694" i="14"/>
  <c r="U693" i="14"/>
  <c r="R693" i="14"/>
  <c r="Q693" i="14"/>
  <c r="P693" i="14"/>
  <c r="O693" i="14"/>
  <c r="N693" i="14"/>
  <c r="M693" i="14"/>
  <c r="L693" i="14"/>
  <c r="K693" i="14"/>
  <c r="J693" i="14"/>
  <c r="U692" i="14"/>
  <c r="R692" i="14"/>
  <c r="Q692" i="14"/>
  <c r="P692" i="14"/>
  <c r="O692" i="14"/>
  <c r="N692" i="14"/>
  <c r="M692" i="14"/>
  <c r="L692" i="14"/>
  <c r="K692" i="14"/>
  <c r="J692" i="14"/>
  <c r="Q691" i="14"/>
  <c r="P691" i="14"/>
  <c r="O691" i="14"/>
  <c r="N691" i="14"/>
  <c r="M691" i="14"/>
  <c r="L691" i="14"/>
  <c r="K691" i="14"/>
  <c r="J691" i="14"/>
  <c r="Q690" i="14"/>
  <c r="P690" i="14"/>
  <c r="N690" i="14"/>
  <c r="M690" i="14"/>
  <c r="L690" i="14"/>
  <c r="K690" i="14"/>
  <c r="J690" i="14"/>
  <c r="Q689" i="14"/>
  <c r="P689" i="14"/>
  <c r="N689" i="14"/>
  <c r="M689" i="14"/>
  <c r="L689" i="14"/>
  <c r="K689" i="14"/>
  <c r="J689" i="14"/>
  <c r="U688" i="14"/>
  <c r="R688" i="14"/>
  <c r="Q688" i="14"/>
  <c r="P688" i="14"/>
  <c r="O688" i="14"/>
  <c r="N688" i="14"/>
  <c r="M688" i="14"/>
  <c r="L688" i="14"/>
  <c r="K688" i="14"/>
  <c r="J688" i="14"/>
  <c r="U687" i="14"/>
  <c r="R687" i="14"/>
  <c r="Q687" i="14"/>
  <c r="P687" i="14"/>
  <c r="O687" i="14"/>
  <c r="N687" i="14"/>
  <c r="M687" i="14"/>
  <c r="L687" i="14"/>
  <c r="K687" i="14"/>
  <c r="J687" i="14"/>
  <c r="Q686" i="14"/>
  <c r="P686" i="14"/>
  <c r="O686" i="14"/>
  <c r="N686" i="14"/>
  <c r="M686" i="14"/>
  <c r="L686" i="14"/>
  <c r="K686" i="14"/>
  <c r="J686" i="14"/>
  <c r="U685" i="14"/>
  <c r="R685" i="14"/>
  <c r="Q685" i="14"/>
  <c r="P685" i="14"/>
  <c r="O685" i="14"/>
  <c r="N685" i="14"/>
  <c r="M685" i="14"/>
  <c r="L685" i="14"/>
  <c r="K685" i="14"/>
  <c r="J685" i="14"/>
  <c r="U684" i="14"/>
  <c r="R684" i="14"/>
  <c r="Q684" i="14"/>
  <c r="P684" i="14"/>
  <c r="O684" i="14"/>
  <c r="N684" i="14"/>
  <c r="M684" i="14"/>
  <c r="L684" i="14"/>
  <c r="K684" i="14"/>
  <c r="J684" i="14"/>
  <c r="U683" i="14"/>
  <c r="R683" i="14"/>
  <c r="Q683" i="14"/>
  <c r="P683" i="14"/>
  <c r="O683" i="14"/>
  <c r="N683" i="14"/>
  <c r="M683" i="14"/>
  <c r="L683" i="14"/>
  <c r="K683" i="14"/>
  <c r="J683" i="14"/>
  <c r="U682" i="14"/>
  <c r="R682" i="14"/>
  <c r="Q682" i="14"/>
  <c r="P682" i="14"/>
  <c r="O682" i="14"/>
  <c r="N682" i="14"/>
  <c r="M682" i="14"/>
  <c r="L682" i="14"/>
  <c r="K682" i="14"/>
  <c r="J682" i="14"/>
  <c r="Q681" i="14"/>
  <c r="P681" i="14"/>
  <c r="N681" i="14"/>
  <c r="M681" i="14"/>
  <c r="L681" i="14"/>
  <c r="K681" i="14"/>
  <c r="J681" i="14"/>
  <c r="Q680" i="14"/>
  <c r="P680" i="14"/>
  <c r="N680" i="14"/>
  <c r="M680" i="14"/>
  <c r="L680" i="14"/>
  <c r="K680" i="14"/>
  <c r="J680" i="14"/>
  <c r="Q679" i="14"/>
  <c r="P679" i="14"/>
  <c r="N679" i="14"/>
  <c r="M679" i="14"/>
  <c r="L679" i="14"/>
  <c r="K679" i="14"/>
  <c r="J679" i="14"/>
  <c r="U678" i="14"/>
  <c r="R678" i="14"/>
  <c r="Q678" i="14"/>
  <c r="P678" i="14"/>
  <c r="O678" i="14"/>
  <c r="N678" i="14"/>
  <c r="M678" i="14"/>
  <c r="L678" i="14"/>
  <c r="K678" i="14"/>
  <c r="J678" i="14"/>
  <c r="U677" i="14"/>
  <c r="R677" i="14"/>
  <c r="Q677" i="14"/>
  <c r="P677" i="14"/>
  <c r="O677" i="14"/>
  <c r="N677" i="14"/>
  <c r="M677" i="14"/>
  <c r="L677" i="14"/>
  <c r="K677" i="14"/>
  <c r="J677" i="14"/>
  <c r="U676" i="14"/>
  <c r="R676" i="14"/>
  <c r="Q676" i="14"/>
  <c r="P676" i="14"/>
  <c r="O676" i="14"/>
  <c r="N676" i="14"/>
  <c r="M676" i="14"/>
  <c r="L676" i="14"/>
  <c r="K676" i="14"/>
  <c r="J676" i="14"/>
  <c r="Q675" i="14"/>
  <c r="P675" i="14"/>
  <c r="O675" i="14"/>
  <c r="N675" i="14"/>
  <c r="M675" i="14"/>
  <c r="L675" i="14"/>
  <c r="K675" i="14"/>
  <c r="J675" i="14"/>
  <c r="U674" i="14"/>
  <c r="R674" i="14"/>
  <c r="Q674" i="14"/>
  <c r="P674" i="14"/>
  <c r="O674" i="14"/>
  <c r="N674" i="14"/>
  <c r="M674" i="14"/>
  <c r="L674" i="14"/>
  <c r="K674" i="14"/>
  <c r="J674" i="14"/>
  <c r="U673" i="14"/>
  <c r="R673" i="14"/>
  <c r="Q673" i="14"/>
  <c r="P673" i="14"/>
  <c r="O673" i="14"/>
  <c r="N673" i="14"/>
  <c r="M673" i="14"/>
  <c r="L673" i="14"/>
  <c r="K673" i="14"/>
  <c r="J673" i="14"/>
  <c r="Q672" i="14"/>
  <c r="P672" i="14"/>
  <c r="O672" i="14"/>
  <c r="N672" i="14"/>
  <c r="M672" i="14"/>
  <c r="L672" i="14"/>
  <c r="K672" i="14"/>
  <c r="J672" i="14"/>
  <c r="Q671" i="14"/>
  <c r="P671" i="14"/>
  <c r="N671" i="14"/>
  <c r="M671" i="14"/>
  <c r="L671" i="14"/>
  <c r="K671" i="14"/>
  <c r="J671" i="14"/>
  <c r="Q670" i="14"/>
  <c r="P670" i="14"/>
  <c r="N670" i="14"/>
  <c r="M670" i="14"/>
  <c r="L670" i="14"/>
  <c r="K670" i="14"/>
  <c r="J670" i="14"/>
  <c r="Q669" i="14"/>
  <c r="P669" i="14"/>
  <c r="N669" i="14"/>
  <c r="M669" i="14"/>
  <c r="L669" i="14"/>
  <c r="K669" i="14"/>
  <c r="J669" i="14"/>
  <c r="Q668" i="14"/>
  <c r="P668" i="14"/>
  <c r="N668" i="14"/>
  <c r="M668" i="14"/>
  <c r="L668" i="14"/>
  <c r="K668" i="14"/>
  <c r="J668" i="14"/>
  <c r="Q667" i="14"/>
  <c r="P667" i="14"/>
  <c r="N667" i="14"/>
  <c r="M667" i="14"/>
  <c r="L667" i="14"/>
  <c r="K667" i="14"/>
  <c r="J667" i="14"/>
  <c r="Q666" i="14"/>
  <c r="P666" i="14"/>
  <c r="N666" i="14"/>
  <c r="M666" i="14"/>
  <c r="L666" i="14"/>
  <c r="K666" i="14"/>
  <c r="J666" i="14"/>
  <c r="Q665" i="14"/>
  <c r="P665" i="14"/>
  <c r="N665" i="14"/>
  <c r="M665" i="14"/>
  <c r="L665" i="14"/>
  <c r="K665" i="14"/>
  <c r="J665" i="14"/>
  <c r="U664" i="14"/>
  <c r="R664" i="14"/>
  <c r="Q664" i="14"/>
  <c r="P664" i="14"/>
  <c r="O664" i="14"/>
  <c r="N664" i="14"/>
  <c r="M664" i="14"/>
  <c r="L664" i="14"/>
  <c r="K664" i="14"/>
  <c r="J664" i="14"/>
  <c r="Q663" i="14"/>
  <c r="P663" i="14"/>
  <c r="O663" i="14"/>
  <c r="N663" i="14"/>
  <c r="M663" i="14"/>
  <c r="L663" i="14"/>
  <c r="K663" i="14"/>
  <c r="J663" i="14"/>
  <c r="U662" i="14"/>
  <c r="R662" i="14"/>
  <c r="Q662" i="14"/>
  <c r="P662" i="14"/>
  <c r="O662" i="14"/>
  <c r="N662" i="14"/>
  <c r="M662" i="14"/>
  <c r="L662" i="14"/>
  <c r="K662" i="14"/>
  <c r="J662" i="14"/>
  <c r="U661" i="14"/>
  <c r="R661" i="14"/>
  <c r="Q661" i="14"/>
  <c r="P661" i="14"/>
  <c r="O661" i="14"/>
  <c r="N661" i="14"/>
  <c r="M661" i="14"/>
  <c r="L661" i="14"/>
  <c r="K661" i="14"/>
  <c r="J661" i="14"/>
  <c r="Q660" i="14"/>
  <c r="P660" i="14"/>
  <c r="N660" i="14"/>
  <c r="M660" i="14"/>
  <c r="L660" i="14"/>
  <c r="K660" i="14"/>
  <c r="J660" i="14"/>
  <c r="Q659" i="14"/>
  <c r="P659" i="14"/>
  <c r="N659" i="14"/>
  <c r="M659" i="14"/>
  <c r="L659" i="14"/>
  <c r="K659" i="14"/>
  <c r="J659" i="14"/>
  <c r="Q658" i="14"/>
  <c r="P658" i="14"/>
  <c r="N658" i="14"/>
  <c r="M658" i="14"/>
  <c r="L658" i="14"/>
  <c r="K658" i="14"/>
  <c r="J658" i="14"/>
  <c r="Q657" i="14"/>
  <c r="P657" i="14"/>
  <c r="N657" i="14"/>
  <c r="M657" i="14"/>
  <c r="L657" i="14"/>
  <c r="K657" i="14"/>
  <c r="J657" i="14"/>
  <c r="R656" i="14"/>
  <c r="Q656" i="14"/>
  <c r="P656" i="14"/>
  <c r="O656" i="14"/>
  <c r="N656" i="14"/>
  <c r="M656" i="14"/>
  <c r="L656" i="14"/>
  <c r="K656" i="14"/>
  <c r="J656" i="14"/>
  <c r="U655" i="14"/>
  <c r="R655" i="14"/>
  <c r="Q655" i="14"/>
  <c r="P655" i="14"/>
  <c r="O655" i="14"/>
  <c r="N655" i="14"/>
  <c r="M655" i="14"/>
  <c r="L655" i="14"/>
  <c r="K655" i="14"/>
  <c r="J655" i="14"/>
  <c r="Q654" i="14"/>
  <c r="P654" i="14"/>
  <c r="N654" i="14"/>
  <c r="M654" i="14"/>
  <c r="L654" i="14"/>
  <c r="K654" i="14"/>
  <c r="J654" i="14"/>
  <c r="Q653" i="14"/>
  <c r="P653" i="14"/>
  <c r="N653" i="14"/>
  <c r="M653" i="14"/>
  <c r="L653" i="14"/>
  <c r="K653" i="14"/>
  <c r="J653" i="14"/>
  <c r="Q652" i="14"/>
  <c r="P652" i="14"/>
  <c r="N652" i="14"/>
  <c r="M652" i="14"/>
  <c r="L652" i="14"/>
  <c r="K652" i="14"/>
  <c r="J652" i="14"/>
  <c r="U651" i="14"/>
  <c r="R651" i="14"/>
  <c r="Q651" i="14"/>
  <c r="P651" i="14"/>
  <c r="O651" i="14"/>
  <c r="N651" i="14"/>
  <c r="M651" i="14"/>
  <c r="L651" i="14"/>
  <c r="K651" i="14"/>
  <c r="J651" i="14"/>
  <c r="U650" i="14"/>
  <c r="R650" i="14"/>
  <c r="Q650" i="14"/>
  <c r="P650" i="14"/>
  <c r="O650" i="14"/>
  <c r="N650" i="14"/>
  <c r="M650" i="14"/>
  <c r="L650" i="14"/>
  <c r="K650" i="14"/>
  <c r="J650" i="14"/>
  <c r="Q649" i="14"/>
  <c r="P649" i="14"/>
  <c r="N649" i="14"/>
  <c r="M649" i="14"/>
  <c r="L649" i="14"/>
  <c r="K649" i="14"/>
  <c r="J649" i="14"/>
  <c r="Q648" i="14"/>
  <c r="P648" i="14"/>
  <c r="N648" i="14"/>
  <c r="M648" i="14"/>
  <c r="L648" i="14"/>
  <c r="K648" i="14"/>
  <c r="J648" i="14"/>
  <c r="Q647" i="14"/>
  <c r="P647" i="14"/>
  <c r="N647" i="14"/>
  <c r="M647" i="14"/>
  <c r="L647" i="14"/>
  <c r="K647" i="14"/>
  <c r="J647" i="14"/>
  <c r="U646" i="14"/>
  <c r="R646" i="14"/>
  <c r="Q646" i="14"/>
  <c r="P646" i="14"/>
  <c r="O646" i="14"/>
  <c r="N646" i="14"/>
  <c r="M646" i="14"/>
  <c r="L646" i="14"/>
  <c r="K646" i="14"/>
  <c r="J646" i="14"/>
  <c r="U645" i="14"/>
  <c r="R645" i="14"/>
  <c r="Q645" i="14"/>
  <c r="P645" i="14"/>
  <c r="O645" i="14"/>
  <c r="N645" i="14"/>
  <c r="M645" i="14"/>
  <c r="L645" i="14"/>
  <c r="K645" i="14"/>
  <c r="J645" i="14"/>
  <c r="U644" i="14"/>
  <c r="R644" i="14"/>
  <c r="Q644" i="14"/>
  <c r="P644" i="14"/>
  <c r="O644" i="14"/>
  <c r="N644" i="14"/>
  <c r="M644" i="14"/>
  <c r="L644" i="14"/>
  <c r="K644" i="14"/>
  <c r="J644" i="14"/>
  <c r="U643" i="14"/>
  <c r="R643" i="14"/>
  <c r="Q643" i="14"/>
  <c r="P643" i="14"/>
  <c r="O643" i="14"/>
  <c r="N643" i="14"/>
  <c r="M643" i="14"/>
  <c r="L643" i="14"/>
  <c r="K643" i="14"/>
  <c r="J643" i="14"/>
  <c r="U642" i="14"/>
  <c r="R642" i="14"/>
  <c r="Q642" i="14"/>
  <c r="P642" i="14"/>
  <c r="O642" i="14"/>
  <c r="N642" i="14"/>
  <c r="M642" i="14"/>
  <c r="L642" i="14"/>
  <c r="K642" i="14"/>
  <c r="J642" i="14"/>
  <c r="U641" i="14"/>
  <c r="R641" i="14"/>
  <c r="Q641" i="14"/>
  <c r="P641" i="14"/>
  <c r="O641" i="14"/>
  <c r="N641" i="14"/>
  <c r="M641" i="14"/>
  <c r="L641" i="14"/>
  <c r="K641" i="14"/>
  <c r="J641" i="14"/>
  <c r="U640" i="14"/>
  <c r="R640" i="14"/>
  <c r="Q640" i="14"/>
  <c r="P640" i="14"/>
  <c r="O640" i="14"/>
  <c r="N640" i="14"/>
  <c r="M640" i="14"/>
  <c r="L640" i="14"/>
  <c r="K640" i="14"/>
  <c r="J640" i="14"/>
  <c r="U639" i="14"/>
  <c r="R639" i="14"/>
  <c r="Q639" i="14"/>
  <c r="P639" i="14"/>
  <c r="O639" i="14"/>
  <c r="N639" i="14"/>
  <c r="M639" i="14"/>
  <c r="L639" i="14"/>
  <c r="K639" i="14"/>
  <c r="J639" i="14"/>
  <c r="U638" i="14"/>
  <c r="R638" i="14"/>
  <c r="Q638" i="14"/>
  <c r="P638" i="14"/>
  <c r="O638" i="14"/>
  <c r="N638" i="14"/>
  <c r="M638" i="14"/>
  <c r="L638" i="14"/>
  <c r="K638" i="14"/>
  <c r="J638" i="14"/>
  <c r="U637" i="14"/>
  <c r="R637" i="14"/>
  <c r="Q637" i="14"/>
  <c r="P637" i="14"/>
  <c r="O637" i="14"/>
  <c r="N637" i="14"/>
  <c r="M637" i="14"/>
  <c r="L637" i="14"/>
  <c r="K637" i="14"/>
  <c r="J637" i="14"/>
  <c r="Q636" i="14"/>
  <c r="P636" i="14"/>
  <c r="N636" i="14"/>
  <c r="M636" i="14"/>
  <c r="L636" i="14"/>
  <c r="K636" i="14"/>
  <c r="J636" i="14"/>
  <c r="Q635" i="14"/>
  <c r="P635" i="14"/>
  <c r="O635" i="14"/>
  <c r="N635" i="14"/>
  <c r="M635" i="14"/>
  <c r="L635" i="14"/>
  <c r="K635" i="14"/>
  <c r="J635" i="14"/>
  <c r="U634" i="14"/>
  <c r="R634" i="14"/>
  <c r="Q634" i="14"/>
  <c r="P634" i="14"/>
  <c r="O634" i="14"/>
  <c r="N634" i="14"/>
  <c r="M634" i="14"/>
  <c r="L634" i="14"/>
  <c r="K634" i="14"/>
  <c r="J634" i="14"/>
  <c r="U633" i="14"/>
  <c r="R633" i="14"/>
  <c r="Q633" i="14"/>
  <c r="P633" i="14"/>
  <c r="O633" i="14"/>
  <c r="N633" i="14"/>
  <c r="M633" i="14"/>
  <c r="L633" i="14"/>
  <c r="K633" i="14"/>
  <c r="J633" i="14"/>
  <c r="U632" i="14"/>
  <c r="R632" i="14"/>
  <c r="Q632" i="14"/>
  <c r="P632" i="14"/>
  <c r="O632" i="14"/>
  <c r="N632" i="14"/>
  <c r="M632" i="14"/>
  <c r="L632" i="14"/>
  <c r="K632" i="14"/>
  <c r="J632" i="14"/>
  <c r="U631" i="14"/>
  <c r="R631" i="14"/>
  <c r="Q631" i="14"/>
  <c r="P631" i="14"/>
  <c r="O631" i="14"/>
  <c r="N631" i="14"/>
  <c r="M631" i="14"/>
  <c r="L631" i="14"/>
  <c r="K631" i="14"/>
  <c r="J631" i="14"/>
  <c r="U630" i="14"/>
  <c r="R630" i="14"/>
  <c r="Q630" i="14"/>
  <c r="P630" i="14"/>
  <c r="O630" i="14"/>
  <c r="N630" i="14"/>
  <c r="M630" i="14"/>
  <c r="L630" i="14"/>
  <c r="K630" i="14"/>
  <c r="J630" i="14"/>
  <c r="U629" i="14"/>
  <c r="R629" i="14"/>
  <c r="Q629" i="14"/>
  <c r="P629" i="14"/>
  <c r="O629" i="14"/>
  <c r="N629" i="14"/>
  <c r="M629" i="14"/>
  <c r="L629" i="14"/>
  <c r="K629" i="14"/>
  <c r="J629" i="14"/>
  <c r="Q628" i="14"/>
  <c r="P628" i="14"/>
  <c r="O628" i="14"/>
  <c r="N628" i="14"/>
  <c r="M628" i="14"/>
  <c r="L628" i="14"/>
  <c r="K628" i="14"/>
  <c r="J628" i="14"/>
  <c r="U627" i="14"/>
  <c r="R627" i="14"/>
  <c r="Q627" i="14"/>
  <c r="P627" i="14"/>
  <c r="O627" i="14"/>
  <c r="N627" i="14"/>
  <c r="M627" i="14"/>
  <c r="L627" i="14"/>
  <c r="K627" i="14"/>
  <c r="J627" i="14"/>
  <c r="U626" i="14"/>
  <c r="R626" i="14"/>
  <c r="Q626" i="14"/>
  <c r="P626" i="14"/>
  <c r="O626" i="14"/>
  <c r="N626" i="14"/>
  <c r="M626" i="14"/>
  <c r="L626" i="14"/>
  <c r="K626" i="14"/>
  <c r="J626" i="14"/>
  <c r="U625" i="14"/>
  <c r="R625" i="14"/>
  <c r="Q625" i="14"/>
  <c r="P625" i="14"/>
  <c r="O625" i="14"/>
  <c r="N625" i="14"/>
  <c r="M625" i="14"/>
  <c r="L625" i="14"/>
  <c r="K625" i="14"/>
  <c r="J625" i="14"/>
  <c r="U624" i="14"/>
  <c r="R624" i="14"/>
  <c r="Q624" i="14"/>
  <c r="P624" i="14"/>
  <c r="O624" i="14"/>
  <c r="N624" i="14"/>
  <c r="M624" i="14"/>
  <c r="L624" i="14"/>
  <c r="K624" i="14"/>
  <c r="J624" i="14"/>
  <c r="U623" i="14"/>
  <c r="R623" i="14"/>
  <c r="Q623" i="14"/>
  <c r="P623" i="14"/>
  <c r="O623" i="14"/>
  <c r="N623" i="14"/>
  <c r="M623" i="14"/>
  <c r="L623" i="14"/>
  <c r="K623" i="14"/>
  <c r="J623" i="14"/>
  <c r="U622" i="14"/>
  <c r="R622" i="14"/>
  <c r="Q622" i="14"/>
  <c r="P622" i="14"/>
  <c r="O622" i="14"/>
  <c r="N622" i="14"/>
  <c r="M622" i="14"/>
  <c r="L622" i="14"/>
  <c r="K622" i="14"/>
  <c r="J622" i="14"/>
  <c r="U621" i="14"/>
  <c r="R621" i="14"/>
  <c r="Q621" i="14"/>
  <c r="P621" i="14"/>
  <c r="O621" i="14"/>
  <c r="N621" i="14"/>
  <c r="M621" i="14"/>
  <c r="L621" i="14"/>
  <c r="K621" i="14"/>
  <c r="J621" i="14"/>
  <c r="Q620" i="14"/>
  <c r="P620" i="14"/>
  <c r="O620" i="14"/>
  <c r="N620" i="14"/>
  <c r="M620" i="14"/>
  <c r="L620" i="14"/>
  <c r="K620" i="14"/>
  <c r="J620" i="14"/>
  <c r="U619" i="14"/>
  <c r="R619" i="14"/>
  <c r="Q619" i="14"/>
  <c r="P619" i="14"/>
  <c r="O619" i="14"/>
  <c r="N619" i="14"/>
  <c r="M619" i="14"/>
  <c r="L619" i="14"/>
  <c r="K619" i="14"/>
  <c r="J619" i="14"/>
  <c r="U618" i="14"/>
  <c r="R618" i="14"/>
  <c r="Q618" i="14"/>
  <c r="P618" i="14"/>
  <c r="O618" i="14"/>
  <c r="N618" i="14"/>
  <c r="M618" i="14"/>
  <c r="L618" i="14"/>
  <c r="K618" i="14"/>
  <c r="J618" i="14"/>
  <c r="U617" i="14"/>
  <c r="R617" i="14"/>
  <c r="Q617" i="14"/>
  <c r="P617" i="14"/>
  <c r="O617" i="14"/>
  <c r="N617" i="14"/>
  <c r="M617" i="14"/>
  <c r="L617" i="14"/>
  <c r="K617" i="14"/>
  <c r="J617" i="14"/>
  <c r="Q616" i="14"/>
  <c r="P616" i="14"/>
  <c r="N616" i="14"/>
  <c r="M616" i="14"/>
  <c r="L616" i="14"/>
  <c r="K616" i="14"/>
  <c r="J616" i="14"/>
  <c r="R615" i="14"/>
  <c r="Q615" i="14"/>
  <c r="P615" i="14"/>
  <c r="N615" i="14"/>
  <c r="M615" i="14"/>
  <c r="L615" i="14"/>
  <c r="K615" i="14"/>
  <c r="J615" i="14"/>
  <c r="R614" i="14"/>
  <c r="Q614" i="14"/>
  <c r="P614" i="14"/>
  <c r="N614" i="14"/>
  <c r="M614" i="14"/>
  <c r="L614" i="14"/>
  <c r="K614" i="14"/>
  <c r="J614" i="14"/>
  <c r="R613" i="14"/>
  <c r="Q613" i="14"/>
  <c r="P613" i="14"/>
  <c r="N613" i="14"/>
  <c r="M613" i="14"/>
  <c r="L613" i="14"/>
  <c r="K613" i="14"/>
  <c r="J613" i="14"/>
  <c r="R612" i="14"/>
  <c r="Q612" i="14"/>
  <c r="P612" i="14"/>
  <c r="N612" i="14"/>
  <c r="M612" i="14"/>
  <c r="L612" i="14"/>
  <c r="K612" i="14"/>
  <c r="J612" i="14"/>
  <c r="R611" i="14"/>
  <c r="Q611" i="14"/>
  <c r="P611" i="14"/>
  <c r="N611" i="14"/>
  <c r="M611" i="14"/>
  <c r="L611" i="14"/>
  <c r="K611" i="14"/>
  <c r="J611" i="14"/>
  <c r="R610" i="14"/>
  <c r="Q610" i="14"/>
  <c r="P610" i="14"/>
  <c r="N610" i="14"/>
  <c r="M610" i="14"/>
  <c r="L610" i="14"/>
  <c r="K610" i="14"/>
  <c r="J610" i="14"/>
  <c r="R609" i="14"/>
  <c r="Q609" i="14"/>
  <c r="P609" i="14"/>
  <c r="N609" i="14"/>
  <c r="M609" i="14"/>
  <c r="L609" i="14"/>
  <c r="K609" i="14"/>
  <c r="J609" i="14"/>
  <c r="R608" i="14"/>
  <c r="Q608" i="14"/>
  <c r="P608" i="14"/>
  <c r="N608" i="14"/>
  <c r="M608" i="14"/>
  <c r="L608" i="14"/>
  <c r="K608" i="14"/>
  <c r="J608" i="14"/>
  <c r="R607" i="14"/>
  <c r="Q607" i="14"/>
  <c r="P607" i="14"/>
  <c r="N607" i="14"/>
  <c r="M607" i="14"/>
  <c r="L607" i="14"/>
  <c r="K607" i="14"/>
  <c r="J607" i="14"/>
  <c r="R604" i="14"/>
  <c r="Q604" i="14"/>
  <c r="P604" i="14"/>
  <c r="N604" i="14"/>
  <c r="M604" i="14"/>
  <c r="L604" i="14"/>
  <c r="K604" i="14"/>
  <c r="J604" i="14"/>
  <c r="R603" i="14"/>
  <c r="Q603" i="14"/>
  <c r="P603" i="14"/>
  <c r="N603" i="14"/>
  <c r="M603" i="14"/>
  <c r="L603" i="14"/>
  <c r="K603" i="14"/>
  <c r="J603" i="14"/>
  <c r="R602" i="14"/>
  <c r="Q602" i="14"/>
  <c r="P602" i="14"/>
  <c r="N602" i="14"/>
  <c r="M602" i="14"/>
  <c r="L602" i="14"/>
  <c r="K602" i="14"/>
  <c r="J602" i="14"/>
  <c r="R600" i="14"/>
  <c r="Q600" i="14"/>
  <c r="P600" i="14"/>
  <c r="N600" i="14"/>
  <c r="M600" i="14"/>
  <c r="L600" i="14"/>
  <c r="K600" i="14"/>
  <c r="J600" i="14"/>
  <c r="R599" i="14"/>
  <c r="Q599" i="14"/>
  <c r="P599" i="14"/>
  <c r="N599" i="14"/>
  <c r="M599" i="14"/>
  <c r="L599" i="14"/>
  <c r="K599" i="14"/>
  <c r="J599" i="14"/>
  <c r="R598" i="14"/>
  <c r="Q598" i="14"/>
  <c r="P598" i="14"/>
  <c r="N598" i="14"/>
  <c r="M598" i="14"/>
  <c r="L598" i="14"/>
  <c r="K598" i="14"/>
  <c r="J598" i="14"/>
  <c r="Q597" i="14"/>
  <c r="P597" i="14"/>
  <c r="N597" i="14"/>
  <c r="M597" i="14"/>
  <c r="L597" i="14"/>
  <c r="K597" i="14"/>
  <c r="J597" i="14"/>
  <c r="Q596" i="14"/>
  <c r="P596" i="14"/>
  <c r="N596" i="14"/>
  <c r="M596" i="14"/>
  <c r="L596" i="14"/>
  <c r="K596" i="14"/>
  <c r="J596" i="14"/>
  <c r="Q595" i="14"/>
  <c r="P595" i="14"/>
  <c r="N595" i="14"/>
  <c r="M595" i="14"/>
  <c r="L595" i="14"/>
  <c r="K595" i="14"/>
  <c r="J595" i="14"/>
  <c r="Q594" i="14"/>
  <c r="P594" i="14"/>
  <c r="N594" i="14"/>
  <c r="M594" i="14"/>
  <c r="L594" i="14"/>
  <c r="K594" i="14"/>
  <c r="J594" i="14"/>
  <c r="Q593" i="14"/>
  <c r="P593" i="14"/>
  <c r="N593" i="14"/>
  <c r="M593" i="14"/>
  <c r="L593" i="14"/>
  <c r="K593" i="14"/>
  <c r="J593" i="14"/>
  <c r="Q592" i="14"/>
  <c r="P592" i="14"/>
  <c r="N592" i="14"/>
  <c r="M592" i="14"/>
  <c r="L592" i="14"/>
  <c r="K592" i="14"/>
  <c r="J592" i="14"/>
  <c r="Q591" i="14"/>
  <c r="P591" i="14"/>
  <c r="N591" i="14"/>
  <c r="M591" i="14"/>
  <c r="L591" i="14"/>
  <c r="K591" i="14"/>
  <c r="J591" i="14"/>
  <c r="Q590" i="14"/>
  <c r="P590" i="14"/>
  <c r="N590" i="14"/>
  <c r="M590" i="14"/>
  <c r="L590" i="14"/>
  <c r="K590" i="14"/>
  <c r="J590" i="14"/>
  <c r="Q589" i="14"/>
  <c r="P589" i="14"/>
  <c r="N589" i="14"/>
  <c r="M589" i="14"/>
  <c r="L589" i="14"/>
  <c r="K589" i="14"/>
  <c r="J589" i="14"/>
  <c r="Q588" i="14"/>
  <c r="P588" i="14"/>
  <c r="N588" i="14"/>
  <c r="M588" i="14"/>
  <c r="L588" i="14"/>
  <c r="K588" i="14"/>
  <c r="J588" i="14"/>
  <c r="R587" i="14"/>
  <c r="Q587" i="14"/>
  <c r="P587" i="14"/>
  <c r="N587" i="14"/>
  <c r="M587" i="14"/>
  <c r="L587" i="14"/>
  <c r="K587" i="14"/>
  <c r="J587" i="14"/>
  <c r="R586" i="14"/>
  <c r="Q586" i="14"/>
  <c r="P586" i="14"/>
  <c r="N586" i="14"/>
  <c r="M586" i="14"/>
  <c r="L586" i="14"/>
  <c r="K586" i="14"/>
  <c r="J586" i="14"/>
  <c r="R585" i="14"/>
  <c r="Q585" i="14"/>
  <c r="P585" i="14"/>
  <c r="N585" i="14"/>
  <c r="M585" i="14"/>
  <c r="L585" i="14"/>
  <c r="K585" i="14"/>
  <c r="J585" i="14"/>
  <c r="Q584" i="14"/>
  <c r="P584" i="14"/>
  <c r="N584" i="14"/>
  <c r="M584" i="14"/>
  <c r="L584" i="14"/>
  <c r="K584" i="14"/>
  <c r="J584" i="14"/>
  <c r="R583" i="14"/>
  <c r="Q583" i="14"/>
  <c r="P583" i="14"/>
  <c r="N583" i="14"/>
  <c r="M583" i="14"/>
  <c r="L583" i="14"/>
  <c r="K583" i="14"/>
  <c r="J583" i="14"/>
  <c r="U582" i="14"/>
  <c r="R582" i="14"/>
  <c r="Q582" i="14"/>
  <c r="P582" i="14"/>
  <c r="O582" i="14"/>
  <c r="N582" i="14"/>
  <c r="M582" i="14"/>
  <c r="L582" i="14"/>
  <c r="K582" i="14"/>
  <c r="J582" i="14"/>
  <c r="Q581" i="14"/>
  <c r="P581" i="14"/>
  <c r="N581" i="14"/>
  <c r="M581" i="14"/>
  <c r="L581" i="14"/>
  <c r="K581" i="14"/>
  <c r="J581" i="14"/>
  <c r="R580" i="14"/>
  <c r="Q580" i="14"/>
  <c r="P580" i="14"/>
  <c r="N580" i="14"/>
  <c r="M580" i="14"/>
  <c r="L580" i="14"/>
  <c r="K580" i="14"/>
  <c r="J580" i="14"/>
  <c r="R579" i="14"/>
  <c r="Q579" i="14"/>
  <c r="P579" i="14"/>
  <c r="N579" i="14"/>
  <c r="M579" i="14"/>
  <c r="L579" i="14"/>
  <c r="K579" i="14"/>
  <c r="J579" i="14"/>
  <c r="Q578" i="14"/>
  <c r="P578" i="14"/>
  <c r="N578" i="14"/>
  <c r="M578" i="14"/>
  <c r="L578" i="14"/>
  <c r="K578" i="14"/>
  <c r="J578" i="14"/>
  <c r="R577" i="14"/>
  <c r="Q577" i="14"/>
  <c r="P577" i="14"/>
  <c r="N577" i="14"/>
  <c r="M577" i="14"/>
  <c r="L577" i="14"/>
  <c r="K577" i="14"/>
  <c r="J577" i="14"/>
  <c r="R576" i="14"/>
  <c r="Q576" i="14"/>
  <c r="P576" i="14"/>
  <c r="N576" i="14"/>
  <c r="M576" i="14"/>
  <c r="L576" i="14"/>
  <c r="K576" i="14"/>
  <c r="J576" i="14"/>
  <c r="Q575" i="14"/>
  <c r="P575" i="14"/>
  <c r="N575" i="14"/>
  <c r="M575" i="14"/>
  <c r="L575" i="14"/>
  <c r="K575" i="14"/>
  <c r="J575" i="14"/>
  <c r="R574" i="14"/>
  <c r="Q574" i="14"/>
  <c r="P574" i="14"/>
  <c r="N574" i="14"/>
  <c r="M574" i="14"/>
  <c r="L574" i="14"/>
  <c r="K574" i="14"/>
  <c r="J574" i="14"/>
  <c r="Q573" i="14"/>
  <c r="P573" i="14"/>
  <c r="N573" i="14"/>
  <c r="M573" i="14"/>
  <c r="L573" i="14"/>
  <c r="K573" i="14"/>
  <c r="J573" i="14"/>
  <c r="Q572" i="14"/>
  <c r="P572" i="14"/>
  <c r="N572" i="14"/>
  <c r="M572" i="14"/>
  <c r="L572" i="14"/>
  <c r="K572" i="14"/>
  <c r="J572" i="14"/>
  <c r="Q571" i="14"/>
  <c r="P571" i="14"/>
  <c r="N571" i="14"/>
  <c r="M571" i="14"/>
  <c r="L571" i="14"/>
  <c r="K571" i="14"/>
  <c r="J571" i="14"/>
  <c r="U570" i="14"/>
  <c r="R570" i="14"/>
  <c r="Q570" i="14"/>
  <c r="P570" i="14"/>
  <c r="O570" i="14"/>
  <c r="N570" i="14"/>
  <c r="M570" i="14"/>
  <c r="L570" i="14"/>
  <c r="K570" i="14"/>
  <c r="J570" i="14"/>
  <c r="R569" i="14"/>
  <c r="Q569" i="14"/>
  <c r="P569" i="14"/>
  <c r="N569" i="14"/>
  <c r="M569" i="14"/>
  <c r="L569" i="14"/>
  <c r="K569" i="14"/>
  <c r="J569" i="14"/>
  <c r="Q568" i="14"/>
  <c r="P568" i="14"/>
  <c r="N568" i="14"/>
  <c r="M568" i="14"/>
  <c r="L568" i="14"/>
  <c r="K568" i="14"/>
  <c r="J568" i="14"/>
  <c r="Q567" i="14"/>
  <c r="P567" i="14"/>
  <c r="N567" i="14"/>
  <c r="M567" i="14"/>
  <c r="L567" i="14"/>
  <c r="K567" i="14"/>
  <c r="J567" i="14"/>
  <c r="R566" i="14"/>
  <c r="Q566" i="14"/>
  <c r="P566" i="14"/>
  <c r="N566" i="14"/>
  <c r="M566" i="14"/>
  <c r="L566" i="14"/>
  <c r="K566" i="14"/>
  <c r="J566" i="14"/>
  <c r="U565" i="14"/>
  <c r="R565" i="14"/>
  <c r="Q565" i="14"/>
  <c r="P565" i="14"/>
  <c r="O565" i="14"/>
  <c r="N565" i="14"/>
  <c r="M565" i="14"/>
  <c r="L565" i="14"/>
  <c r="K565" i="14"/>
  <c r="J565" i="14"/>
  <c r="U564" i="14"/>
  <c r="R564" i="14"/>
  <c r="Q564" i="14"/>
  <c r="P564" i="14"/>
  <c r="O564" i="14"/>
  <c r="N564" i="14"/>
  <c r="M564" i="14"/>
  <c r="L564" i="14"/>
  <c r="K564" i="14"/>
  <c r="J564" i="14"/>
  <c r="R563" i="14"/>
  <c r="Q563" i="14"/>
  <c r="P563" i="14"/>
  <c r="N563" i="14"/>
  <c r="M563" i="14"/>
  <c r="L563" i="14"/>
  <c r="K563" i="14"/>
  <c r="J563" i="14"/>
  <c r="U562" i="14"/>
  <c r="R562" i="14"/>
  <c r="Q562" i="14"/>
  <c r="P562" i="14"/>
  <c r="O562" i="14"/>
  <c r="N562" i="14"/>
  <c r="M562" i="14"/>
  <c r="L562" i="14"/>
  <c r="K562" i="14"/>
  <c r="J562" i="14"/>
  <c r="Q561" i="14"/>
  <c r="P561" i="14"/>
  <c r="O561" i="14"/>
  <c r="N561" i="14"/>
  <c r="M561" i="14"/>
  <c r="L561" i="14"/>
  <c r="K561" i="14"/>
  <c r="J561" i="14"/>
  <c r="R560" i="14"/>
  <c r="Q560" i="14"/>
  <c r="P560" i="14"/>
  <c r="N560" i="14"/>
  <c r="M560" i="14"/>
  <c r="L560" i="14"/>
  <c r="K560" i="14"/>
  <c r="J560" i="14"/>
  <c r="Q559" i="14"/>
  <c r="P559" i="14"/>
  <c r="O559" i="14"/>
  <c r="N559" i="14"/>
  <c r="M559" i="14"/>
  <c r="L559" i="14"/>
  <c r="K559" i="14"/>
  <c r="J559" i="14"/>
  <c r="R558" i="14"/>
  <c r="Q558" i="14"/>
  <c r="P558" i="14"/>
  <c r="N558" i="14"/>
  <c r="M558" i="14"/>
  <c r="L558" i="14"/>
  <c r="K558" i="14"/>
  <c r="J558" i="14"/>
  <c r="Q557" i="14"/>
  <c r="P557" i="14"/>
  <c r="N557" i="14"/>
  <c r="M557" i="14"/>
  <c r="L557" i="14"/>
  <c r="K557" i="14"/>
  <c r="J557" i="14"/>
  <c r="Q556" i="14"/>
  <c r="P556" i="14"/>
  <c r="N556" i="14"/>
  <c r="M556" i="14"/>
  <c r="L556" i="14"/>
  <c r="K556" i="14"/>
  <c r="J556" i="14"/>
  <c r="Q555" i="14"/>
  <c r="P555" i="14"/>
  <c r="N555" i="14"/>
  <c r="M555" i="14"/>
  <c r="L555" i="14"/>
  <c r="K555" i="14"/>
  <c r="J555" i="14"/>
  <c r="Q554" i="14"/>
  <c r="P554" i="14"/>
  <c r="N554" i="14"/>
  <c r="M554" i="14"/>
  <c r="L554" i="14"/>
  <c r="K554" i="14"/>
  <c r="J554" i="14"/>
  <c r="U553" i="14"/>
  <c r="R553" i="14"/>
  <c r="Q553" i="14"/>
  <c r="P553" i="14"/>
  <c r="O553" i="14"/>
  <c r="N553" i="14"/>
  <c r="M553" i="14"/>
  <c r="L553" i="14"/>
  <c r="K553" i="14"/>
  <c r="J553" i="14"/>
  <c r="U552" i="14"/>
  <c r="R552" i="14"/>
  <c r="Q552" i="14"/>
  <c r="P552" i="14"/>
  <c r="O552" i="14"/>
  <c r="N552" i="14"/>
  <c r="M552" i="14"/>
  <c r="L552" i="14"/>
  <c r="K552" i="14"/>
  <c r="J552" i="14"/>
  <c r="U551" i="14"/>
  <c r="R551" i="14"/>
  <c r="Q551" i="14"/>
  <c r="P551" i="14"/>
  <c r="O551" i="14"/>
  <c r="N551" i="14"/>
  <c r="M551" i="14"/>
  <c r="L551" i="14"/>
  <c r="K551" i="14"/>
  <c r="J551" i="14"/>
  <c r="U550" i="14"/>
  <c r="R550" i="14"/>
  <c r="Q550" i="14"/>
  <c r="P550" i="14"/>
  <c r="O550" i="14"/>
  <c r="N550" i="14"/>
  <c r="M550" i="14"/>
  <c r="L550" i="14"/>
  <c r="K550" i="14"/>
  <c r="J550" i="14"/>
  <c r="U549" i="14"/>
  <c r="R549" i="14"/>
  <c r="Q549" i="14"/>
  <c r="P549" i="14"/>
  <c r="O549" i="14"/>
  <c r="N549" i="14"/>
  <c r="M549" i="14"/>
  <c r="L549" i="14"/>
  <c r="K549" i="14"/>
  <c r="J549" i="14"/>
  <c r="U548" i="14"/>
  <c r="R548" i="14"/>
  <c r="Q548" i="14"/>
  <c r="P548" i="14"/>
  <c r="O548" i="14"/>
  <c r="N548" i="14"/>
  <c r="M548" i="14"/>
  <c r="L548" i="14"/>
  <c r="K548" i="14"/>
  <c r="J548" i="14"/>
  <c r="Q547" i="14"/>
  <c r="P547" i="14"/>
  <c r="N547" i="14"/>
  <c r="M547" i="14"/>
  <c r="L547" i="14"/>
  <c r="K547" i="14"/>
  <c r="J547" i="14"/>
  <c r="Q546" i="14"/>
  <c r="P546" i="14"/>
  <c r="N546" i="14"/>
  <c r="M546" i="14"/>
  <c r="L546" i="14"/>
  <c r="K546" i="14"/>
  <c r="J546" i="14"/>
  <c r="Q545" i="14"/>
  <c r="P545" i="14"/>
  <c r="N545" i="14"/>
  <c r="M545" i="14"/>
  <c r="L545" i="14"/>
  <c r="K545" i="14"/>
  <c r="J545" i="14"/>
  <c r="Q544" i="14"/>
  <c r="P544" i="14"/>
  <c r="N544" i="14"/>
  <c r="M544" i="14"/>
  <c r="L544" i="14"/>
  <c r="K544" i="14"/>
  <c r="J544" i="14"/>
  <c r="U543" i="14"/>
  <c r="R543" i="14"/>
  <c r="Q543" i="14"/>
  <c r="P543" i="14"/>
  <c r="O543" i="14"/>
  <c r="N543" i="14"/>
  <c r="M543" i="14"/>
  <c r="L543" i="14"/>
  <c r="K543" i="14"/>
  <c r="J543" i="14"/>
  <c r="Q542" i="14"/>
  <c r="P542" i="14"/>
  <c r="N542" i="14"/>
  <c r="M542" i="14"/>
  <c r="L542" i="14"/>
  <c r="K542" i="14"/>
  <c r="J542" i="14"/>
  <c r="R541" i="14"/>
  <c r="Q541" i="14"/>
  <c r="P541" i="14"/>
  <c r="N541" i="14"/>
  <c r="M541" i="14"/>
  <c r="L541" i="14"/>
  <c r="K541" i="14"/>
  <c r="J541" i="14"/>
  <c r="R540" i="14"/>
  <c r="Q540" i="14"/>
  <c r="P540" i="14"/>
  <c r="N540" i="14"/>
  <c r="M540" i="14"/>
  <c r="L540" i="14"/>
  <c r="K540" i="14"/>
  <c r="J540" i="14"/>
  <c r="U539" i="14"/>
  <c r="R539" i="14"/>
  <c r="Q539" i="14"/>
  <c r="P539" i="14"/>
  <c r="O539" i="14"/>
  <c r="N539" i="14"/>
  <c r="M539" i="14"/>
  <c r="L539" i="14"/>
  <c r="K539" i="14"/>
  <c r="J539" i="14"/>
  <c r="Q538" i="14"/>
  <c r="P538" i="14"/>
  <c r="O538" i="14"/>
  <c r="N538" i="14"/>
  <c r="M538" i="14"/>
  <c r="L538" i="14"/>
  <c r="K538" i="14"/>
  <c r="J538" i="14"/>
  <c r="R537" i="14"/>
  <c r="Q537" i="14"/>
  <c r="P537" i="14"/>
  <c r="N537" i="14"/>
  <c r="M537" i="14"/>
  <c r="L537" i="14"/>
  <c r="K537" i="14"/>
  <c r="J537" i="14"/>
  <c r="R536" i="14"/>
  <c r="Q536" i="14"/>
  <c r="P536" i="14"/>
  <c r="N536" i="14"/>
  <c r="M536" i="14"/>
  <c r="L536" i="14"/>
  <c r="K536" i="14"/>
  <c r="J536" i="14"/>
  <c r="Q535" i="14"/>
  <c r="P535" i="14"/>
  <c r="N535" i="14"/>
  <c r="M535" i="14"/>
  <c r="L535" i="14"/>
  <c r="K535" i="14"/>
  <c r="J535" i="14"/>
  <c r="Q534" i="14"/>
  <c r="P534" i="14"/>
  <c r="N534" i="14"/>
  <c r="M534" i="14"/>
  <c r="L534" i="14"/>
  <c r="K534" i="14"/>
  <c r="J534" i="14"/>
  <c r="R533" i="14"/>
  <c r="Q533" i="14"/>
  <c r="P533" i="14"/>
  <c r="N533" i="14"/>
  <c r="M533" i="14"/>
  <c r="L533" i="14"/>
  <c r="K533" i="14"/>
  <c r="J533" i="14"/>
  <c r="R532" i="14"/>
  <c r="Q532" i="14"/>
  <c r="P532" i="14"/>
  <c r="N532" i="14"/>
  <c r="M532" i="14"/>
  <c r="L532" i="14"/>
  <c r="K532" i="14"/>
  <c r="J532" i="14"/>
  <c r="R531" i="14"/>
  <c r="Q531" i="14"/>
  <c r="P531" i="14"/>
  <c r="N531" i="14"/>
  <c r="M531" i="14"/>
  <c r="L531" i="14"/>
  <c r="K531" i="14"/>
  <c r="J531" i="14"/>
  <c r="Q530" i="14"/>
  <c r="P530" i="14"/>
  <c r="N530" i="14"/>
  <c r="M530" i="14"/>
  <c r="L530" i="14"/>
  <c r="K530" i="14"/>
  <c r="J530" i="14"/>
  <c r="R529" i="14"/>
  <c r="Q529" i="14"/>
  <c r="P529" i="14"/>
  <c r="N529" i="14"/>
  <c r="M529" i="14"/>
  <c r="L529" i="14"/>
  <c r="K529" i="14"/>
  <c r="J529" i="14"/>
  <c r="U528" i="14"/>
  <c r="R528" i="14"/>
  <c r="Q528" i="14"/>
  <c r="P528" i="14"/>
  <c r="O528" i="14"/>
  <c r="N528" i="14"/>
  <c r="M528" i="14"/>
  <c r="L528" i="14"/>
  <c r="K528" i="14"/>
  <c r="J528" i="14"/>
  <c r="U527" i="14"/>
  <c r="R527" i="14"/>
  <c r="Q527" i="14"/>
  <c r="P527" i="14"/>
  <c r="O527" i="14"/>
  <c r="N527" i="14"/>
  <c r="M527" i="14"/>
  <c r="L527" i="14"/>
  <c r="K527" i="14"/>
  <c r="J527" i="14"/>
  <c r="R526" i="14"/>
  <c r="Q526" i="14"/>
  <c r="P526" i="14"/>
  <c r="N526" i="14"/>
  <c r="M526" i="14"/>
  <c r="L526" i="14"/>
  <c r="K526" i="14"/>
  <c r="J526" i="14"/>
  <c r="R525" i="14"/>
  <c r="Q525" i="14"/>
  <c r="P525" i="14"/>
  <c r="N525" i="14"/>
  <c r="M525" i="14"/>
  <c r="L525" i="14"/>
  <c r="K525" i="14"/>
  <c r="J525" i="14"/>
  <c r="R524" i="14"/>
  <c r="Q524" i="14"/>
  <c r="P524" i="14"/>
  <c r="N524" i="14"/>
  <c r="M524" i="14"/>
  <c r="L524" i="14"/>
  <c r="K524" i="14"/>
  <c r="J524" i="14"/>
  <c r="Q523" i="14"/>
  <c r="P523" i="14"/>
  <c r="N523" i="14"/>
  <c r="M523" i="14"/>
  <c r="L523" i="14"/>
  <c r="K523" i="14"/>
  <c r="J523" i="14"/>
  <c r="Q522" i="14"/>
  <c r="P522" i="14"/>
  <c r="N522" i="14"/>
  <c r="M522" i="14"/>
  <c r="L522" i="14"/>
  <c r="K522" i="14"/>
  <c r="J522" i="14"/>
  <c r="U521" i="14"/>
  <c r="R521" i="14"/>
  <c r="Q521" i="14"/>
  <c r="P521" i="14"/>
  <c r="O521" i="14"/>
  <c r="N521" i="14"/>
  <c r="M521" i="14"/>
  <c r="L521" i="14"/>
  <c r="K521" i="14"/>
  <c r="J521" i="14"/>
  <c r="U520" i="14"/>
  <c r="R520" i="14"/>
  <c r="Q520" i="14"/>
  <c r="P520" i="14"/>
  <c r="O520" i="14"/>
  <c r="N520" i="14"/>
  <c r="M520" i="14"/>
  <c r="L520" i="14"/>
  <c r="K520" i="14"/>
  <c r="J520" i="14"/>
  <c r="U519" i="14"/>
  <c r="R519" i="14"/>
  <c r="Q519" i="14"/>
  <c r="P519" i="14"/>
  <c r="O519" i="14"/>
  <c r="N519" i="14"/>
  <c r="M519" i="14"/>
  <c r="L519" i="14"/>
  <c r="K519" i="14"/>
  <c r="J519" i="14"/>
  <c r="R518" i="14"/>
  <c r="Q518" i="14"/>
  <c r="P518" i="14"/>
  <c r="N518" i="14"/>
  <c r="M518" i="14"/>
  <c r="L518" i="14"/>
  <c r="K518" i="14"/>
  <c r="J518" i="14"/>
  <c r="R517" i="14"/>
  <c r="Q517" i="14"/>
  <c r="P517" i="14"/>
  <c r="N517" i="14"/>
  <c r="M517" i="14"/>
  <c r="L517" i="14"/>
  <c r="K517" i="14"/>
  <c r="J517" i="14"/>
  <c r="R516" i="14"/>
  <c r="Q516" i="14"/>
  <c r="P516" i="14"/>
  <c r="N516" i="14"/>
  <c r="M516" i="14"/>
  <c r="L516" i="14"/>
  <c r="K516" i="14"/>
  <c r="J516" i="14"/>
  <c r="R515" i="14"/>
  <c r="Q515" i="14"/>
  <c r="P515" i="14"/>
  <c r="N515" i="14"/>
  <c r="M515" i="14"/>
  <c r="L515" i="14"/>
  <c r="K515" i="14"/>
  <c r="J515" i="14"/>
  <c r="R514" i="14"/>
  <c r="Q514" i="14"/>
  <c r="P514" i="14"/>
  <c r="N514" i="14"/>
  <c r="M514" i="14"/>
  <c r="L514" i="14"/>
  <c r="K514" i="14"/>
  <c r="J514" i="14"/>
  <c r="R513" i="14"/>
  <c r="Q513" i="14"/>
  <c r="P513" i="14"/>
  <c r="N513" i="14"/>
  <c r="M513" i="14"/>
  <c r="L513" i="14"/>
  <c r="K513" i="14"/>
  <c r="J513" i="14"/>
  <c r="R512" i="14"/>
  <c r="Q512" i="14"/>
  <c r="P512" i="14"/>
  <c r="N512" i="14"/>
  <c r="M512" i="14"/>
  <c r="L512" i="14"/>
  <c r="K512" i="14"/>
  <c r="J512" i="14"/>
  <c r="U511" i="14"/>
  <c r="R511" i="14"/>
  <c r="Q511" i="14"/>
  <c r="P511" i="14"/>
  <c r="O511" i="14"/>
  <c r="N511" i="14"/>
  <c r="M511" i="14"/>
  <c r="L511" i="14"/>
  <c r="K511" i="14"/>
  <c r="J511" i="14"/>
  <c r="Q510" i="14"/>
  <c r="P510" i="14"/>
  <c r="N510" i="14"/>
  <c r="M510" i="14"/>
  <c r="L510" i="14"/>
  <c r="K510" i="14"/>
  <c r="J510" i="14"/>
  <c r="R509" i="14"/>
  <c r="Q509" i="14"/>
  <c r="P509" i="14"/>
  <c r="N509" i="14"/>
  <c r="M509" i="14"/>
  <c r="L509" i="14"/>
  <c r="K509" i="14"/>
  <c r="J509" i="14"/>
  <c r="R508" i="14"/>
  <c r="Q508" i="14"/>
  <c r="P508" i="14"/>
  <c r="N508" i="14"/>
  <c r="M508" i="14"/>
  <c r="L508" i="14"/>
  <c r="K508" i="14"/>
  <c r="J508" i="14"/>
  <c r="Q507" i="14"/>
  <c r="P507" i="14"/>
  <c r="N507" i="14"/>
  <c r="M507" i="14"/>
  <c r="L507" i="14"/>
  <c r="K507" i="14"/>
  <c r="J507" i="14"/>
  <c r="Q506" i="14"/>
  <c r="P506" i="14"/>
  <c r="N506" i="14"/>
  <c r="M506" i="14"/>
  <c r="L506" i="14"/>
  <c r="K506" i="14"/>
  <c r="J506" i="14"/>
  <c r="Q505" i="14"/>
  <c r="P505" i="14"/>
  <c r="N505" i="14"/>
  <c r="M505" i="14"/>
  <c r="L505" i="14"/>
  <c r="K505" i="14"/>
  <c r="J505" i="14"/>
  <c r="Q504" i="14"/>
  <c r="P504" i="14"/>
  <c r="N504" i="14"/>
  <c r="M504" i="14"/>
  <c r="L504" i="14"/>
  <c r="K504" i="14"/>
  <c r="J504" i="14"/>
  <c r="Q503" i="14"/>
  <c r="P503" i="14"/>
  <c r="N503" i="14"/>
  <c r="M503" i="14"/>
  <c r="L503" i="14"/>
  <c r="K503" i="14"/>
  <c r="J503" i="14"/>
  <c r="Q502" i="14"/>
  <c r="P502" i="14"/>
  <c r="N502" i="14"/>
  <c r="M502" i="14"/>
  <c r="L502" i="14"/>
  <c r="K502" i="14"/>
  <c r="J502" i="14"/>
  <c r="Q501" i="14"/>
  <c r="P501" i="14"/>
  <c r="N501" i="14"/>
  <c r="M501" i="14"/>
  <c r="L501" i="14"/>
  <c r="K501" i="14"/>
  <c r="J501" i="14"/>
  <c r="Q500" i="14"/>
  <c r="P500" i="14"/>
  <c r="N500" i="14"/>
  <c r="M500" i="14"/>
  <c r="L500" i="14"/>
  <c r="K500" i="14"/>
  <c r="J500" i="14"/>
  <c r="Q499" i="14"/>
  <c r="P499" i="14"/>
  <c r="N499" i="14"/>
  <c r="M499" i="14"/>
  <c r="L499" i="14"/>
  <c r="K499" i="14"/>
  <c r="J499" i="14"/>
  <c r="Q498" i="14"/>
  <c r="P498" i="14"/>
  <c r="N498" i="14"/>
  <c r="M498" i="14"/>
  <c r="L498" i="14"/>
  <c r="K498" i="14"/>
  <c r="J498" i="14"/>
  <c r="Q497" i="14"/>
  <c r="P497" i="14"/>
  <c r="N497" i="14"/>
  <c r="M497" i="14"/>
  <c r="L497" i="14"/>
  <c r="K497" i="14"/>
  <c r="J497" i="14"/>
  <c r="Q496" i="14"/>
  <c r="P496" i="14"/>
  <c r="N496" i="14"/>
  <c r="M496" i="14"/>
  <c r="L496" i="14"/>
  <c r="K496" i="14"/>
  <c r="J496" i="14"/>
  <c r="Q495" i="14"/>
  <c r="P495" i="14"/>
  <c r="N495" i="14"/>
  <c r="M495" i="14"/>
  <c r="L495" i="14"/>
  <c r="K495" i="14"/>
  <c r="J495" i="14"/>
  <c r="Q494" i="14"/>
  <c r="P494" i="14"/>
  <c r="N494" i="14"/>
  <c r="M494" i="14"/>
  <c r="L494" i="14"/>
  <c r="K494" i="14"/>
  <c r="J494" i="14"/>
  <c r="Q493" i="14"/>
  <c r="P493" i="14"/>
  <c r="N493" i="14"/>
  <c r="M493" i="14"/>
  <c r="L493" i="14"/>
  <c r="K493" i="14"/>
  <c r="J493" i="14"/>
  <c r="R492" i="14"/>
  <c r="Q492" i="14"/>
  <c r="P492" i="14"/>
  <c r="N492" i="14"/>
  <c r="M492" i="14"/>
  <c r="L492" i="14"/>
  <c r="K492" i="14"/>
  <c r="J492" i="14"/>
  <c r="Q491" i="14"/>
  <c r="P491" i="14"/>
  <c r="N491" i="14"/>
  <c r="M491" i="14"/>
  <c r="L491" i="14"/>
  <c r="K491" i="14"/>
  <c r="J491" i="14"/>
  <c r="Q490" i="14"/>
  <c r="P490" i="14"/>
  <c r="N490" i="14"/>
  <c r="M490" i="14"/>
  <c r="L490" i="14"/>
  <c r="K490" i="14"/>
  <c r="J490" i="14"/>
  <c r="Q489" i="14"/>
  <c r="P489" i="14"/>
  <c r="N489" i="14"/>
  <c r="M489" i="14"/>
  <c r="L489" i="14"/>
  <c r="K489" i="14"/>
  <c r="J489" i="14"/>
  <c r="Q488" i="14"/>
  <c r="P488" i="14"/>
  <c r="N488" i="14"/>
  <c r="M488" i="14"/>
  <c r="L488" i="14"/>
  <c r="K488" i="14"/>
  <c r="J488" i="14"/>
  <c r="Q487" i="14"/>
  <c r="P487" i="14"/>
  <c r="N487" i="14"/>
  <c r="M487" i="14"/>
  <c r="L487" i="14"/>
  <c r="K487" i="14"/>
  <c r="J487" i="14"/>
  <c r="R486" i="14"/>
  <c r="Q486" i="14"/>
  <c r="P486" i="14"/>
  <c r="N486" i="14"/>
  <c r="M486" i="14"/>
  <c r="L486" i="14"/>
  <c r="K486" i="14"/>
  <c r="J486" i="14"/>
  <c r="Q485" i="14"/>
  <c r="P485" i="14"/>
  <c r="O485" i="14"/>
  <c r="N485" i="14"/>
  <c r="M485" i="14"/>
  <c r="L485" i="14"/>
  <c r="K485" i="14"/>
  <c r="J485" i="14"/>
  <c r="R484" i="14"/>
  <c r="Q484" i="14"/>
  <c r="P484" i="14"/>
  <c r="N484" i="14"/>
  <c r="M484" i="14"/>
  <c r="L484" i="14"/>
  <c r="K484" i="14"/>
  <c r="J484" i="14"/>
  <c r="R483" i="14"/>
  <c r="Q483" i="14"/>
  <c r="P483" i="14"/>
  <c r="N483" i="14"/>
  <c r="M483" i="14"/>
  <c r="L483" i="14"/>
  <c r="K483" i="14"/>
  <c r="J483" i="14"/>
  <c r="Q482" i="14"/>
  <c r="P482" i="14"/>
  <c r="N482" i="14"/>
  <c r="M482" i="14"/>
  <c r="L482" i="14"/>
  <c r="K482" i="14"/>
  <c r="J482" i="14"/>
  <c r="Q481" i="14"/>
  <c r="P481" i="14"/>
  <c r="N481" i="14"/>
  <c r="M481" i="14"/>
  <c r="L481" i="14"/>
  <c r="K481" i="14"/>
  <c r="J481" i="14"/>
  <c r="Q480" i="14"/>
  <c r="P480" i="14"/>
  <c r="O480" i="14"/>
  <c r="N480" i="14"/>
  <c r="M480" i="14"/>
  <c r="L480" i="14"/>
  <c r="K480" i="14"/>
  <c r="J480" i="14"/>
  <c r="R479" i="14"/>
  <c r="Q479" i="14"/>
  <c r="P479" i="14"/>
  <c r="N479" i="14"/>
  <c r="M479" i="14"/>
  <c r="L479" i="14"/>
  <c r="K479" i="14"/>
  <c r="J479" i="14"/>
  <c r="R478" i="14"/>
  <c r="Q478" i="14"/>
  <c r="P478" i="14"/>
  <c r="N478" i="14"/>
  <c r="M478" i="14"/>
  <c r="L478" i="14"/>
  <c r="K478" i="14"/>
  <c r="J478" i="14"/>
  <c r="Q477" i="14"/>
  <c r="P477" i="14"/>
  <c r="N477" i="14"/>
  <c r="M477" i="14"/>
  <c r="L477" i="14"/>
  <c r="K477" i="14"/>
  <c r="J477" i="14"/>
  <c r="Q476" i="14"/>
  <c r="P476" i="14"/>
  <c r="N476" i="14"/>
  <c r="M476" i="14"/>
  <c r="L476" i="14"/>
  <c r="K476" i="14"/>
  <c r="J476" i="14"/>
  <c r="U475" i="14"/>
  <c r="R475" i="14"/>
  <c r="Q475" i="14"/>
  <c r="P475" i="14"/>
  <c r="O475" i="14"/>
  <c r="N475" i="14"/>
  <c r="M475" i="14"/>
  <c r="L475" i="14"/>
  <c r="K475" i="14"/>
  <c r="J475" i="14"/>
  <c r="Q474" i="14"/>
  <c r="P474" i="14"/>
  <c r="N474" i="14"/>
  <c r="M474" i="14"/>
  <c r="L474" i="14"/>
  <c r="K474" i="14"/>
  <c r="J474" i="14"/>
  <c r="Q473" i="14"/>
  <c r="P473" i="14"/>
  <c r="N473" i="14"/>
  <c r="M473" i="14"/>
  <c r="L473" i="14"/>
  <c r="K473" i="14"/>
  <c r="J473" i="14"/>
  <c r="U472" i="14"/>
  <c r="R472" i="14"/>
  <c r="Q472" i="14"/>
  <c r="P472" i="14"/>
  <c r="O472" i="14"/>
  <c r="N472" i="14"/>
  <c r="M472" i="14"/>
  <c r="L472" i="14"/>
  <c r="K472" i="14"/>
  <c r="J472" i="14"/>
  <c r="Q471" i="14"/>
  <c r="P471" i="14"/>
  <c r="N471" i="14"/>
  <c r="M471" i="14"/>
  <c r="L471" i="14"/>
  <c r="K471" i="14"/>
  <c r="J471" i="14"/>
  <c r="U470" i="14"/>
  <c r="R470" i="14"/>
  <c r="Q470" i="14"/>
  <c r="P470" i="14"/>
  <c r="O470" i="14"/>
  <c r="N470" i="14"/>
  <c r="M470" i="14"/>
  <c r="L470" i="14"/>
  <c r="K470" i="14"/>
  <c r="J470" i="14"/>
  <c r="R469" i="14"/>
  <c r="Q469" i="14"/>
  <c r="P469" i="14"/>
  <c r="N469" i="14"/>
  <c r="M469" i="14"/>
  <c r="L469" i="14"/>
  <c r="K469" i="14"/>
  <c r="J469" i="14"/>
  <c r="Q468" i="14"/>
  <c r="P468" i="14"/>
  <c r="N468" i="14"/>
  <c r="M468" i="14"/>
  <c r="L468" i="14"/>
  <c r="K468" i="14"/>
  <c r="J468" i="14"/>
  <c r="U467" i="14"/>
  <c r="R467" i="14"/>
  <c r="Q467" i="14"/>
  <c r="P467" i="14"/>
  <c r="O467" i="14"/>
  <c r="N467" i="14"/>
  <c r="M467" i="14"/>
  <c r="L467" i="14"/>
  <c r="K467" i="14"/>
  <c r="J467" i="14"/>
  <c r="Q466" i="14"/>
  <c r="P466" i="14"/>
  <c r="N466" i="14"/>
  <c r="M466" i="14"/>
  <c r="L466" i="14"/>
  <c r="K466" i="14"/>
  <c r="J466" i="14"/>
  <c r="Q465" i="14"/>
  <c r="P465" i="14"/>
  <c r="N465" i="14"/>
  <c r="M465" i="14"/>
  <c r="L465" i="14"/>
  <c r="K465" i="14"/>
  <c r="J465" i="14"/>
  <c r="Q464" i="14"/>
  <c r="P464" i="14"/>
  <c r="N464" i="14"/>
  <c r="M464" i="14"/>
  <c r="L464" i="14"/>
  <c r="K464" i="14"/>
  <c r="J464" i="14"/>
  <c r="Q463" i="14"/>
  <c r="P463" i="14"/>
  <c r="N463" i="14"/>
  <c r="M463" i="14"/>
  <c r="L463" i="14"/>
  <c r="K463" i="14"/>
  <c r="J463" i="14"/>
  <c r="Q462" i="14"/>
  <c r="P462" i="14"/>
  <c r="O462" i="14"/>
  <c r="N462" i="14"/>
  <c r="M462" i="14"/>
  <c r="L462" i="14"/>
  <c r="K462" i="14"/>
  <c r="J462" i="14"/>
  <c r="Q461" i="14"/>
  <c r="P461" i="14"/>
  <c r="O461" i="14"/>
  <c r="N461" i="14"/>
  <c r="M461" i="14"/>
  <c r="L461" i="14"/>
  <c r="K461" i="14"/>
  <c r="J461" i="14"/>
  <c r="Q460" i="14"/>
  <c r="P460" i="14"/>
  <c r="N460" i="14"/>
  <c r="M460" i="14"/>
  <c r="L460" i="14"/>
  <c r="K460" i="14"/>
  <c r="J460" i="14"/>
  <c r="Q459" i="14"/>
  <c r="P459" i="14"/>
  <c r="N459" i="14"/>
  <c r="M459" i="14"/>
  <c r="L459" i="14"/>
  <c r="K459" i="14"/>
  <c r="J459" i="14"/>
  <c r="Q458" i="14"/>
  <c r="P458" i="14"/>
  <c r="N458" i="14"/>
  <c r="M458" i="14"/>
  <c r="L458" i="14"/>
  <c r="K458" i="14"/>
  <c r="J458" i="14"/>
  <c r="Q457" i="14"/>
  <c r="P457" i="14"/>
  <c r="N457" i="14"/>
  <c r="M457" i="14"/>
  <c r="L457" i="14"/>
  <c r="K457" i="14"/>
  <c r="J457" i="14"/>
  <c r="Q456" i="14"/>
  <c r="P456" i="14"/>
  <c r="N456" i="14"/>
  <c r="M456" i="14"/>
  <c r="L456" i="14"/>
  <c r="K456" i="14"/>
  <c r="J456" i="14"/>
  <c r="Q455" i="14"/>
  <c r="P455" i="14"/>
  <c r="N455" i="14"/>
  <c r="M455" i="14"/>
  <c r="L455" i="14"/>
  <c r="K455" i="14"/>
  <c r="J455" i="14"/>
  <c r="Q454" i="14"/>
  <c r="P454" i="14"/>
  <c r="N454" i="14"/>
  <c r="M454" i="14"/>
  <c r="L454" i="14"/>
  <c r="K454" i="14"/>
  <c r="J454" i="14"/>
  <c r="Q453" i="14"/>
  <c r="P453" i="14"/>
  <c r="N453" i="14"/>
  <c r="M453" i="14"/>
  <c r="L453" i="14"/>
  <c r="K453" i="14"/>
  <c r="J453" i="14"/>
  <c r="Q452" i="14"/>
  <c r="P452" i="14"/>
  <c r="N452" i="14"/>
  <c r="M452" i="14"/>
  <c r="L452" i="14"/>
  <c r="K452" i="14"/>
  <c r="J452" i="14"/>
  <c r="U451" i="14"/>
  <c r="R451" i="14"/>
  <c r="Q451" i="14"/>
  <c r="P451" i="14"/>
  <c r="O451" i="14"/>
  <c r="N451" i="14"/>
  <c r="M451" i="14"/>
  <c r="L451" i="14"/>
  <c r="K451" i="14"/>
  <c r="J451" i="14"/>
  <c r="R450" i="14"/>
  <c r="Q450" i="14"/>
  <c r="P450" i="14"/>
  <c r="N450" i="14"/>
  <c r="M450" i="14"/>
  <c r="L450" i="14"/>
  <c r="K450" i="14"/>
  <c r="J450" i="14"/>
  <c r="Q449" i="14"/>
  <c r="P449" i="14"/>
  <c r="N449" i="14"/>
  <c r="M449" i="14"/>
  <c r="L449" i="14"/>
  <c r="K449" i="14"/>
  <c r="J449" i="14"/>
  <c r="R448" i="14"/>
  <c r="Q448" i="14"/>
  <c r="P448" i="14"/>
  <c r="N448" i="14"/>
  <c r="M448" i="14"/>
  <c r="L448" i="14"/>
  <c r="K448" i="14"/>
  <c r="J448" i="14"/>
  <c r="R447" i="14"/>
  <c r="Q447" i="14"/>
  <c r="P447" i="14"/>
  <c r="N447" i="14"/>
  <c r="M447" i="14"/>
  <c r="L447" i="14"/>
  <c r="K447" i="14"/>
  <c r="J447" i="14"/>
  <c r="U446" i="14"/>
  <c r="R446" i="14"/>
  <c r="Q446" i="14"/>
  <c r="P446" i="14"/>
  <c r="O446" i="14"/>
  <c r="N446" i="14"/>
  <c r="M446" i="14"/>
  <c r="L446" i="14"/>
  <c r="K446" i="14"/>
  <c r="J446" i="14"/>
  <c r="U445" i="14"/>
  <c r="R445" i="14"/>
  <c r="Q445" i="14"/>
  <c r="P445" i="14"/>
  <c r="O445" i="14"/>
  <c r="N445" i="14"/>
  <c r="M445" i="14"/>
  <c r="L445" i="14"/>
  <c r="K445" i="14"/>
  <c r="J445" i="14"/>
  <c r="R444" i="14"/>
  <c r="Q444" i="14"/>
  <c r="P444" i="14"/>
  <c r="N444" i="14"/>
  <c r="M444" i="14"/>
  <c r="L444" i="14"/>
  <c r="K444" i="14"/>
  <c r="J444" i="14"/>
  <c r="Q443" i="14"/>
  <c r="P443" i="14"/>
  <c r="N443" i="14"/>
  <c r="M443" i="14"/>
  <c r="L443" i="14"/>
  <c r="K443" i="14"/>
  <c r="J443" i="14"/>
  <c r="Q442" i="14"/>
  <c r="P442" i="14"/>
  <c r="N442" i="14"/>
  <c r="M442" i="14"/>
  <c r="L442" i="14"/>
  <c r="K442" i="14"/>
  <c r="J442" i="14"/>
  <c r="Q441" i="14"/>
  <c r="P441" i="14"/>
  <c r="N441" i="14"/>
  <c r="M441" i="14"/>
  <c r="L441" i="14"/>
  <c r="K441" i="14"/>
  <c r="J441" i="14"/>
  <c r="Q440" i="14"/>
  <c r="P440" i="14"/>
  <c r="N440" i="14"/>
  <c r="M440" i="14"/>
  <c r="L440" i="14"/>
  <c r="K440" i="14"/>
  <c r="J440" i="14"/>
  <c r="R439" i="14"/>
  <c r="Q439" i="14"/>
  <c r="P439" i="14"/>
  <c r="N439" i="14"/>
  <c r="M439" i="14"/>
  <c r="L439" i="14"/>
  <c r="K439" i="14"/>
  <c r="J439" i="14"/>
  <c r="Q438" i="14"/>
  <c r="P438" i="14"/>
  <c r="N438" i="14"/>
  <c r="M438" i="14"/>
  <c r="L438" i="14"/>
  <c r="K438" i="14"/>
  <c r="J438" i="14"/>
  <c r="R437" i="14"/>
  <c r="Q437" i="14"/>
  <c r="P437" i="14"/>
  <c r="N437" i="14"/>
  <c r="M437" i="14"/>
  <c r="L437" i="14"/>
  <c r="K437" i="14"/>
  <c r="J437" i="14"/>
  <c r="U436" i="14"/>
  <c r="R436" i="14"/>
  <c r="Q436" i="14"/>
  <c r="P436" i="14"/>
  <c r="O436" i="14"/>
  <c r="N436" i="14"/>
  <c r="M436" i="14"/>
  <c r="L436" i="14"/>
  <c r="K436" i="14"/>
  <c r="J436" i="14"/>
  <c r="R435" i="14"/>
  <c r="Q435" i="14"/>
  <c r="P435" i="14"/>
  <c r="N435" i="14"/>
  <c r="M435" i="14"/>
  <c r="L435" i="14"/>
  <c r="K435" i="14"/>
  <c r="J435" i="14"/>
  <c r="U434" i="14"/>
  <c r="R434" i="14"/>
  <c r="Q434" i="14"/>
  <c r="P434" i="14"/>
  <c r="O434" i="14"/>
  <c r="N434" i="14"/>
  <c r="M434" i="14"/>
  <c r="L434" i="14"/>
  <c r="K434" i="14"/>
  <c r="J434" i="14"/>
  <c r="U433" i="14"/>
  <c r="R433" i="14"/>
  <c r="Q433" i="14"/>
  <c r="P433" i="14"/>
  <c r="O433" i="14"/>
  <c r="N433" i="14"/>
  <c r="M433" i="14"/>
  <c r="L433" i="14"/>
  <c r="K433" i="14"/>
  <c r="J433" i="14"/>
  <c r="U432" i="14"/>
  <c r="R432" i="14"/>
  <c r="Q432" i="14"/>
  <c r="P432" i="14"/>
  <c r="O432" i="14"/>
  <c r="N432" i="14"/>
  <c r="M432" i="14"/>
  <c r="L432" i="14"/>
  <c r="K432" i="14"/>
  <c r="J432" i="14"/>
  <c r="R431" i="14"/>
  <c r="Q431" i="14"/>
  <c r="P431" i="14"/>
  <c r="N431" i="14"/>
  <c r="M431" i="14"/>
  <c r="L431" i="14"/>
  <c r="K431" i="14"/>
  <c r="J431" i="14"/>
  <c r="R430" i="14"/>
  <c r="Q430" i="14"/>
  <c r="P430" i="14"/>
  <c r="N430" i="14"/>
  <c r="M430" i="14"/>
  <c r="L430" i="14"/>
  <c r="K430" i="14"/>
  <c r="J430" i="14"/>
  <c r="U429" i="14"/>
  <c r="R429" i="14"/>
  <c r="Q429" i="14"/>
  <c r="P429" i="14"/>
  <c r="O429" i="14"/>
  <c r="N429" i="14"/>
  <c r="M429" i="14"/>
  <c r="L429" i="14"/>
  <c r="K429" i="14"/>
  <c r="J429" i="14"/>
  <c r="U428" i="14"/>
  <c r="R428" i="14"/>
  <c r="Q428" i="14"/>
  <c r="P428" i="14"/>
  <c r="O428" i="14"/>
  <c r="N428" i="14"/>
  <c r="M428" i="14"/>
  <c r="L428" i="14"/>
  <c r="K428" i="14"/>
  <c r="J428" i="14"/>
  <c r="U427" i="14"/>
  <c r="R427" i="14"/>
  <c r="Q427" i="14"/>
  <c r="P427" i="14"/>
  <c r="O427" i="14"/>
  <c r="N427" i="14"/>
  <c r="M427" i="14"/>
  <c r="L427" i="14"/>
  <c r="K427" i="14"/>
  <c r="J427" i="14"/>
  <c r="U426" i="14"/>
  <c r="R426" i="14"/>
  <c r="Q426" i="14"/>
  <c r="P426" i="14"/>
  <c r="O426" i="14"/>
  <c r="N426" i="14"/>
  <c r="M426" i="14"/>
  <c r="L426" i="14"/>
  <c r="K426" i="14"/>
  <c r="J426" i="14"/>
  <c r="R425" i="14"/>
  <c r="Q425" i="14"/>
  <c r="P425" i="14"/>
  <c r="N425" i="14"/>
  <c r="M425" i="14"/>
  <c r="L425" i="14"/>
  <c r="K425" i="14"/>
  <c r="J425" i="14"/>
  <c r="R424" i="14"/>
  <c r="Q424" i="14"/>
  <c r="P424" i="14"/>
  <c r="N424" i="14"/>
  <c r="M424" i="14"/>
  <c r="L424" i="14"/>
  <c r="K424" i="14"/>
  <c r="J424" i="14"/>
  <c r="Q423" i="14"/>
  <c r="P423" i="14"/>
  <c r="N423" i="14"/>
  <c r="M423" i="14"/>
  <c r="L423" i="14"/>
  <c r="K423" i="14"/>
  <c r="J423" i="14"/>
  <c r="Q422" i="14"/>
  <c r="P422" i="14"/>
  <c r="N422" i="14"/>
  <c r="M422" i="14"/>
  <c r="L422" i="14"/>
  <c r="K422" i="14"/>
  <c r="J422" i="14"/>
  <c r="Q421" i="14"/>
  <c r="P421" i="14"/>
  <c r="N421" i="14"/>
  <c r="M421" i="14"/>
  <c r="L421" i="14"/>
  <c r="K421" i="14"/>
  <c r="J421" i="14"/>
  <c r="Q420" i="14"/>
  <c r="P420" i="14"/>
  <c r="N420" i="14"/>
  <c r="M420" i="14"/>
  <c r="L420" i="14"/>
  <c r="K420" i="14"/>
  <c r="J420" i="14"/>
  <c r="R419" i="14"/>
  <c r="Q419" i="14"/>
  <c r="P419" i="14"/>
  <c r="N419" i="14"/>
  <c r="M419" i="14"/>
  <c r="L419" i="14"/>
  <c r="K419" i="14"/>
  <c r="J419" i="14"/>
  <c r="Q418" i="14"/>
  <c r="P418" i="14"/>
  <c r="O418" i="14"/>
  <c r="N418" i="14"/>
  <c r="M418" i="14"/>
  <c r="L418" i="14"/>
  <c r="K418" i="14"/>
  <c r="J418" i="14"/>
  <c r="Q417" i="14"/>
  <c r="P417" i="14"/>
  <c r="N417" i="14"/>
  <c r="M417" i="14"/>
  <c r="L417" i="14"/>
  <c r="K417" i="14"/>
  <c r="J417" i="14"/>
  <c r="Q416" i="14"/>
  <c r="P416" i="14"/>
  <c r="N416" i="14"/>
  <c r="M416" i="14"/>
  <c r="L416" i="14"/>
  <c r="K416" i="14"/>
  <c r="J416" i="14"/>
  <c r="R415" i="14"/>
  <c r="N415" i="14"/>
  <c r="M415" i="14"/>
  <c r="L415" i="14"/>
  <c r="K415" i="14"/>
  <c r="J415" i="14"/>
  <c r="U414" i="14"/>
  <c r="R414" i="14"/>
  <c r="O414" i="14"/>
  <c r="N414" i="14"/>
  <c r="M414" i="14"/>
  <c r="L414" i="14"/>
  <c r="K414" i="14"/>
  <c r="J414" i="14"/>
  <c r="R413" i="14"/>
  <c r="Q413" i="14"/>
  <c r="N413" i="14"/>
  <c r="M413" i="14"/>
  <c r="L413" i="14"/>
  <c r="K413" i="14"/>
  <c r="J413" i="14"/>
  <c r="R412" i="14"/>
  <c r="N412" i="14"/>
  <c r="M412" i="14"/>
  <c r="L412" i="14"/>
  <c r="K412" i="14"/>
  <c r="J412" i="14"/>
  <c r="R411" i="14"/>
  <c r="Q411" i="14"/>
  <c r="P411" i="14"/>
  <c r="N411" i="14"/>
  <c r="M411" i="14"/>
  <c r="L411" i="14"/>
  <c r="K411" i="14"/>
  <c r="J411" i="14"/>
  <c r="Q410" i="14"/>
  <c r="P410" i="14"/>
  <c r="O410" i="14"/>
  <c r="N410" i="14"/>
  <c r="M410" i="14"/>
  <c r="L410" i="14"/>
  <c r="K410" i="14"/>
  <c r="J410" i="14"/>
  <c r="Q409" i="14"/>
  <c r="P409" i="14"/>
  <c r="O409" i="14"/>
  <c r="N409" i="14"/>
  <c r="M409" i="14"/>
  <c r="L409" i="14"/>
  <c r="K409" i="14"/>
  <c r="J409" i="14"/>
  <c r="Q408" i="14"/>
  <c r="P408" i="14"/>
  <c r="N408" i="14"/>
  <c r="M408" i="14"/>
  <c r="L408" i="14"/>
  <c r="K408" i="14"/>
  <c r="J408" i="14"/>
  <c r="R407" i="14"/>
  <c r="Q407" i="14"/>
  <c r="P407" i="14"/>
  <c r="N407" i="14"/>
  <c r="K407" i="14"/>
  <c r="J407" i="14"/>
  <c r="Q406" i="14"/>
  <c r="P406" i="14"/>
  <c r="N406" i="14"/>
  <c r="M406" i="14"/>
  <c r="L406" i="14"/>
  <c r="K406" i="14"/>
  <c r="J406" i="14"/>
  <c r="R405" i="14"/>
  <c r="Q405" i="14"/>
  <c r="P405" i="14"/>
  <c r="N405" i="14"/>
  <c r="K405" i="14"/>
  <c r="J405" i="14"/>
  <c r="Q404" i="14"/>
  <c r="P404" i="14"/>
  <c r="N404" i="14"/>
  <c r="M404" i="14"/>
  <c r="L404" i="14"/>
  <c r="K404" i="14"/>
  <c r="J404" i="14"/>
  <c r="R403" i="14"/>
  <c r="Q403" i="14"/>
  <c r="P403" i="14"/>
  <c r="N403" i="14"/>
  <c r="M403" i="14"/>
  <c r="L403" i="14"/>
  <c r="K403" i="14"/>
  <c r="J403" i="14"/>
  <c r="R402" i="14"/>
  <c r="Q402" i="14"/>
  <c r="P402" i="14"/>
  <c r="N402" i="14"/>
  <c r="M402" i="14"/>
  <c r="L402" i="14"/>
  <c r="K402" i="14"/>
  <c r="J402" i="14"/>
  <c r="Q401" i="14"/>
  <c r="P401" i="14"/>
  <c r="O401" i="14"/>
  <c r="N401" i="14"/>
  <c r="K401" i="14"/>
  <c r="J401" i="14"/>
  <c r="Q400" i="14"/>
  <c r="P400" i="14"/>
  <c r="O400" i="14"/>
  <c r="N400" i="14"/>
  <c r="M400" i="14"/>
  <c r="L400" i="14"/>
  <c r="K400" i="14"/>
  <c r="J400" i="14"/>
  <c r="U399" i="14"/>
  <c r="R399" i="14"/>
  <c r="Q399" i="14"/>
  <c r="P399" i="14"/>
  <c r="O399" i="14"/>
  <c r="N399" i="14"/>
  <c r="M399" i="14"/>
  <c r="L399" i="14"/>
  <c r="K399" i="14"/>
  <c r="J399" i="14"/>
  <c r="R398" i="14"/>
  <c r="Q398" i="14"/>
  <c r="P398" i="14"/>
  <c r="N398" i="14"/>
  <c r="K398" i="14"/>
  <c r="J398" i="14"/>
  <c r="Q397" i="14"/>
  <c r="P397" i="14"/>
  <c r="N397" i="14"/>
  <c r="M397" i="14"/>
  <c r="L397" i="14"/>
  <c r="K397" i="14"/>
  <c r="J397" i="14"/>
  <c r="R396" i="14"/>
  <c r="Q396" i="14"/>
  <c r="P396" i="14"/>
  <c r="N396" i="14"/>
  <c r="M396" i="14"/>
  <c r="L396" i="14"/>
  <c r="K396" i="14"/>
  <c r="J396" i="14"/>
  <c r="R395" i="14"/>
  <c r="Q395" i="14"/>
  <c r="P395" i="14"/>
  <c r="N395" i="14"/>
  <c r="L395" i="14"/>
  <c r="K395" i="14"/>
  <c r="J395" i="14"/>
  <c r="Q394" i="14"/>
  <c r="P394" i="14"/>
  <c r="O394" i="14"/>
  <c r="N394" i="14"/>
  <c r="K394" i="14"/>
  <c r="J394" i="14"/>
  <c r="U393" i="14"/>
  <c r="R393" i="14"/>
  <c r="Q393" i="14"/>
  <c r="P393" i="14"/>
  <c r="O393" i="14"/>
  <c r="N393" i="14"/>
  <c r="K393" i="14"/>
  <c r="J393" i="14"/>
  <c r="U392" i="14"/>
  <c r="R392" i="14"/>
  <c r="Q392" i="14"/>
  <c r="P392" i="14"/>
  <c r="O392" i="14"/>
  <c r="N392" i="14"/>
  <c r="M392" i="14"/>
  <c r="L392" i="14"/>
  <c r="K392" i="14"/>
  <c r="J392" i="14"/>
  <c r="R391" i="14"/>
  <c r="Q391" i="14"/>
  <c r="P391" i="14"/>
  <c r="N391" i="14"/>
  <c r="M391" i="14"/>
  <c r="L391" i="14"/>
  <c r="K391" i="14"/>
  <c r="J391" i="14"/>
  <c r="R390" i="14"/>
  <c r="Q390" i="14"/>
  <c r="P390" i="14"/>
  <c r="N390" i="14"/>
  <c r="M390" i="14"/>
  <c r="L390" i="14"/>
  <c r="K390" i="14"/>
  <c r="J390" i="14"/>
  <c r="V389" i="14"/>
  <c r="N387" i="14"/>
  <c r="M387" i="14"/>
  <c r="L387" i="14"/>
  <c r="K387" i="14"/>
  <c r="J387" i="14"/>
  <c r="Y386" i="14"/>
  <c r="AC386" i="14" s="1"/>
  <c r="AE386" i="14" s="1"/>
  <c r="O386" i="14"/>
  <c r="O609" i="14" s="1"/>
  <c r="AB385" i="14"/>
  <c r="AC385" i="14" s="1"/>
  <c r="AE385" i="14" s="1"/>
  <c r="O385" i="14"/>
  <c r="Y384" i="14"/>
  <c r="O384" i="14"/>
  <c r="S384" i="14" s="1"/>
  <c r="U384" i="14" s="1"/>
  <c r="U610" i="14" s="1"/>
  <c r="Y383" i="14"/>
  <c r="AC383" i="14" s="1"/>
  <c r="O383" i="14"/>
  <c r="Q382" i="14"/>
  <c r="P382" i="14"/>
  <c r="N382" i="14"/>
  <c r="M382" i="14"/>
  <c r="L382" i="14"/>
  <c r="K382" i="14"/>
  <c r="J382" i="14"/>
  <c r="AB381" i="14"/>
  <c r="AA381" i="14"/>
  <c r="Z381" i="14"/>
  <c r="Y381" i="14"/>
  <c r="X381" i="14"/>
  <c r="R381" i="14"/>
  <c r="AD381" i="14" s="1"/>
  <c r="O381" i="14"/>
  <c r="AC380" i="14"/>
  <c r="AE380" i="14" s="1"/>
  <c r="R380" i="14"/>
  <c r="O380" i="14"/>
  <c r="AB379" i="14"/>
  <c r="AA379" i="14"/>
  <c r="Z379" i="14"/>
  <c r="Y379" i="14"/>
  <c r="X379" i="14"/>
  <c r="R379" i="14"/>
  <c r="O379" i="14"/>
  <c r="O592" i="14" s="1"/>
  <c r="AB378" i="14"/>
  <c r="AA378" i="14"/>
  <c r="Z378" i="14"/>
  <c r="Y378" i="14"/>
  <c r="X378" i="14"/>
  <c r="R378" i="14"/>
  <c r="R593" i="14" s="1"/>
  <c r="O378" i="14"/>
  <c r="O593" i="14" s="1"/>
  <c r="AB377" i="14"/>
  <c r="AA377" i="14"/>
  <c r="Z377" i="14"/>
  <c r="Y377" i="14"/>
  <c r="X377" i="14"/>
  <c r="R377" i="14"/>
  <c r="R596" i="14" s="1"/>
  <c r="O377" i="14"/>
  <c r="O596" i="14" s="1"/>
  <c r="AC376" i="14"/>
  <c r="AE376" i="14" s="1"/>
  <c r="R376" i="14"/>
  <c r="R597" i="14" s="1"/>
  <c r="O376" i="14"/>
  <c r="O597" i="14" s="1"/>
  <c r="AC375" i="14"/>
  <c r="AE375" i="14" s="1"/>
  <c r="R375" i="14"/>
  <c r="R595" i="14" s="1"/>
  <c r="O375" i="14"/>
  <c r="AC374" i="14"/>
  <c r="AE374" i="14" s="1"/>
  <c r="R374" i="14"/>
  <c r="R594" i="14" s="1"/>
  <c r="O374" i="14"/>
  <c r="AB373" i="14"/>
  <c r="AA373" i="14"/>
  <c r="Z373" i="14"/>
  <c r="Y373" i="14"/>
  <c r="X373" i="14"/>
  <c r="R373" i="14"/>
  <c r="O373" i="14"/>
  <c r="AB372" i="14"/>
  <c r="AA372" i="14"/>
  <c r="Z372" i="14"/>
  <c r="Y372" i="14"/>
  <c r="X372" i="14"/>
  <c r="R372" i="14"/>
  <c r="R573" i="14" s="1"/>
  <c r="O372" i="14"/>
  <c r="O573" i="14" s="1"/>
  <c r="AB371" i="14"/>
  <c r="AA371" i="14"/>
  <c r="Z371" i="14"/>
  <c r="Y371" i="14"/>
  <c r="X371" i="14"/>
  <c r="R371" i="14"/>
  <c r="O371" i="14"/>
  <c r="O572" i="14" s="1"/>
  <c r="AB370" i="14"/>
  <c r="AA370" i="14"/>
  <c r="Z370" i="14"/>
  <c r="Y370" i="14"/>
  <c r="X370" i="14"/>
  <c r="R370" i="14"/>
  <c r="R571" i="14" s="1"/>
  <c r="O370" i="14"/>
  <c r="O571" i="14" s="1"/>
  <c r="AB369" i="14"/>
  <c r="AA369" i="14"/>
  <c r="Z369" i="14"/>
  <c r="Y369" i="14"/>
  <c r="X369" i="14"/>
  <c r="R369" i="14"/>
  <c r="O369" i="14"/>
  <c r="AB368" i="14"/>
  <c r="AA368" i="14"/>
  <c r="Z368" i="14"/>
  <c r="Y368" i="14"/>
  <c r="X368" i="14"/>
  <c r="R368" i="14"/>
  <c r="O368" i="14"/>
  <c r="AB367" i="14"/>
  <c r="AA367" i="14"/>
  <c r="Z367" i="14"/>
  <c r="Y367" i="14"/>
  <c r="X367" i="14"/>
  <c r="R367" i="14"/>
  <c r="R591" i="14" s="1"/>
  <c r="O367" i="14"/>
  <c r="AB366" i="14"/>
  <c r="AA366" i="14"/>
  <c r="Z366" i="14"/>
  <c r="Y366" i="14"/>
  <c r="X366" i="14"/>
  <c r="R366" i="14"/>
  <c r="O366" i="14"/>
  <c r="AB365" i="14"/>
  <c r="AA365" i="14"/>
  <c r="Z365" i="14"/>
  <c r="Y365" i="14"/>
  <c r="X365" i="14"/>
  <c r="R365" i="14"/>
  <c r="O365" i="14"/>
  <c r="AB364" i="14"/>
  <c r="AA364" i="14"/>
  <c r="Z364" i="14"/>
  <c r="Y364" i="14"/>
  <c r="X364" i="14"/>
  <c r="R364" i="14"/>
  <c r="AD364" i="14" s="1"/>
  <c r="O364" i="14"/>
  <c r="S364" i="14" s="1"/>
  <c r="U364" i="14" s="1"/>
  <c r="V364" i="14" s="1"/>
  <c r="AB363" i="14"/>
  <c r="AA363" i="14"/>
  <c r="Z363" i="14"/>
  <c r="Y363" i="14"/>
  <c r="X363" i="14"/>
  <c r="R363" i="14"/>
  <c r="R578" i="14" s="1"/>
  <c r="O363" i="14"/>
  <c r="AB362" i="14"/>
  <c r="AA362" i="14"/>
  <c r="Z362" i="14"/>
  <c r="Y362" i="14"/>
  <c r="X362" i="14"/>
  <c r="R362" i="14"/>
  <c r="R581" i="14" s="1"/>
  <c r="O362" i="14"/>
  <c r="AB361" i="14"/>
  <c r="AA361" i="14"/>
  <c r="Z361" i="14"/>
  <c r="Y361" i="14"/>
  <c r="O361" i="14"/>
  <c r="O580" i="14" s="1"/>
  <c r="AB360" i="14"/>
  <c r="AA360" i="14"/>
  <c r="Z360" i="14"/>
  <c r="O360" i="14"/>
  <c r="O579" i="14" s="1"/>
  <c r="AD359" i="14"/>
  <c r="AB359" i="14"/>
  <c r="AA359" i="14"/>
  <c r="Z359" i="14"/>
  <c r="Y359" i="14"/>
  <c r="X359" i="14"/>
  <c r="O359" i="14"/>
  <c r="S359" i="14" s="1"/>
  <c r="U359" i="14" s="1"/>
  <c r="AB358" i="14"/>
  <c r="AA358" i="14"/>
  <c r="Z358" i="14"/>
  <c r="Y358" i="14"/>
  <c r="X358" i="14"/>
  <c r="O358" i="14"/>
  <c r="O577" i="14" s="1"/>
  <c r="AD357" i="14"/>
  <c r="AB357" i="14"/>
  <c r="AA357" i="14"/>
  <c r="Z357" i="14"/>
  <c r="Y357" i="14"/>
  <c r="X357" i="14"/>
  <c r="O357" i="14"/>
  <c r="O583" i="14" s="1"/>
  <c r="AD356" i="14"/>
  <c r="AB356" i="14"/>
  <c r="AA356" i="14"/>
  <c r="Z356" i="14"/>
  <c r="Y356" i="14"/>
  <c r="X356" i="14"/>
  <c r="O356" i="14"/>
  <c r="AD355" i="14"/>
  <c r="AB355" i="14"/>
  <c r="AA355" i="14"/>
  <c r="Z355" i="14"/>
  <c r="Y355" i="14"/>
  <c r="X355" i="14"/>
  <c r="O355" i="14"/>
  <c r="S355" i="14" s="1"/>
  <c r="U355" i="14" s="1"/>
  <c r="AD354" i="14"/>
  <c r="AB354" i="14"/>
  <c r="AA354" i="14"/>
  <c r="Z354" i="14"/>
  <c r="Y354" i="14"/>
  <c r="X354" i="14"/>
  <c r="O354" i="14"/>
  <c r="AD353" i="14"/>
  <c r="AB353" i="14"/>
  <c r="AA353" i="14"/>
  <c r="Z353" i="14"/>
  <c r="Y353" i="14"/>
  <c r="X353" i="14"/>
  <c r="O353" i="14"/>
  <c r="S353" i="14" s="1"/>
  <c r="U353" i="14" s="1"/>
  <c r="AD352" i="14"/>
  <c r="AB352" i="14"/>
  <c r="AA352" i="14"/>
  <c r="Z352" i="14"/>
  <c r="Y352" i="14"/>
  <c r="X352" i="14"/>
  <c r="O352" i="14"/>
  <c r="O587" i="14" s="1"/>
  <c r="AD351" i="14"/>
  <c r="AB351" i="14"/>
  <c r="AA351" i="14"/>
  <c r="Z351" i="14"/>
  <c r="Y351" i="14"/>
  <c r="X351" i="14"/>
  <c r="O351" i="14"/>
  <c r="O586" i="14" s="1"/>
  <c r="AD350" i="14"/>
  <c r="AB350" i="14"/>
  <c r="AA350" i="14"/>
  <c r="Z350" i="14"/>
  <c r="Y350" i="14"/>
  <c r="X350" i="14"/>
  <c r="O350" i="14"/>
  <c r="O608" i="14" s="1"/>
  <c r="AD349" i="14"/>
  <c r="AB349" i="14"/>
  <c r="AA349" i="14"/>
  <c r="Z349" i="14"/>
  <c r="Y349" i="14"/>
  <c r="X349" i="14"/>
  <c r="O349" i="14"/>
  <c r="O607" i="14" s="1"/>
  <c r="AD348" i="14"/>
  <c r="AB348" i="14"/>
  <c r="AA348" i="14"/>
  <c r="Z348" i="14"/>
  <c r="Y348" i="14"/>
  <c r="X348" i="14"/>
  <c r="O348" i="14"/>
  <c r="O585" i="14" s="1"/>
  <c r="AB347" i="14"/>
  <c r="AA347" i="14"/>
  <c r="Z347" i="14"/>
  <c r="O347" i="14"/>
  <c r="AB346" i="14"/>
  <c r="AA346" i="14"/>
  <c r="Z346" i="14"/>
  <c r="O346" i="14"/>
  <c r="O342" i="14"/>
  <c r="O604" i="14" s="1"/>
  <c r="O341" i="14"/>
  <c r="AB340" i="14"/>
  <c r="AA340" i="14"/>
  <c r="Z340" i="14"/>
  <c r="O340" i="14"/>
  <c r="AB339" i="14"/>
  <c r="AA339" i="14"/>
  <c r="Z339" i="14"/>
  <c r="O339" i="14"/>
  <c r="O600" i="14" s="1"/>
  <c r="AB338" i="14"/>
  <c r="AA338" i="14"/>
  <c r="Z338" i="14"/>
  <c r="O338" i="14"/>
  <c r="AD337" i="14"/>
  <c r="AB337" i="14"/>
  <c r="AA337" i="14"/>
  <c r="Z337" i="14"/>
  <c r="Y337" i="14"/>
  <c r="X337" i="14"/>
  <c r="O337" i="14"/>
  <c r="Q336" i="14"/>
  <c r="P336" i="14"/>
  <c r="N336" i="14"/>
  <c r="M336" i="14"/>
  <c r="L336" i="14"/>
  <c r="K336" i="14"/>
  <c r="J336" i="14"/>
  <c r="AB335" i="14"/>
  <c r="AA335" i="14"/>
  <c r="Z335" i="14"/>
  <c r="Y335" i="14"/>
  <c r="X335" i="14"/>
  <c r="R335" i="14"/>
  <c r="R336" i="14" s="1"/>
  <c r="O335" i="14"/>
  <c r="O616" i="14" s="1"/>
  <c r="AD334" i="14"/>
  <c r="AB334" i="14"/>
  <c r="AA334" i="14"/>
  <c r="Z334" i="14"/>
  <c r="Y334" i="14"/>
  <c r="X334" i="14"/>
  <c r="O334" i="14"/>
  <c r="O614" i="14" s="1"/>
  <c r="AB333" i="14"/>
  <c r="AA333" i="14"/>
  <c r="Z333" i="14"/>
  <c r="Y333" i="14"/>
  <c r="X333" i="14"/>
  <c r="O333" i="14"/>
  <c r="S333" i="14" s="1"/>
  <c r="U333" i="14" s="1"/>
  <c r="V333" i="14" s="1"/>
  <c r="O332" i="14"/>
  <c r="T332" i="14" s="1"/>
  <c r="AD331" i="14"/>
  <c r="AB331" i="14"/>
  <c r="AA331" i="14"/>
  <c r="Z331" i="14"/>
  <c r="Y331" i="14"/>
  <c r="X331" i="14"/>
  <c r="O331" i="14"/>
  <c r="O613" i="14" s="1"/>
  <c r="Q330" i="14"/>
  <c r="P330" i="14"/>
  <c r="N330" i="14"/>
  <c r="M330" i="14"/>
  <c r="L330" i="14"/>
  <c r="K330" i="14"/>
  <c r="J330" i="14"/>
  <c r="AB329" i="14"/>
  <c r="AA329" i="14"/>
  <c r="Z329" i="14"/>
  <c r="Y329" i="14"/>
  <c r="X329" i="14"/>
  <c r="R329" i="14"/>
  <c r="O329" i="14"/>
  <c r="O477" i="14" s="1"/>
  <c r="AB328" i="14"/>
  <c r="AA328" i="14"/>
  <c r="Z328" i="14"/>
  <c r="Y328" i="14"/>
  <c r="X328" i="14"/>
  <c r="R328" i="14"/>
  <c r="R497" i="14" s="1"/>
  <c r="O328" i="14"/>
  <c r="AB327" i="14"/>
  <c r="AA327" i="14"/>
  <c r="Z327" i="14"/>
  <c r="Y327" i="14"/>
  <c r="X327" i="14"/>
  <c r="R327" i="14"/>
  <c r="O327" i="14"/>
  <c r="AB326" i="14"/>
  <c r="AA326" i="14"/>
  <c r="Z326" i="14"/>
  <c r="Y326" i="14"/>
  <c r="X326" i="14"/>
  <c r="R326" i="14"/>
  <c r="O326" i="14"/>
  <c r="O494" i="14" s="1"/>
  <c r="AB325" i="14"/>
  <c r="AA325" i="14"/>
  <c r="Z325" i="14"/>
  <c r="Y325" i="14"/>
  <c r="X325" i="14"/>
  <c r="R325" i="14"/>
  <c r="AD325" i="14" s="1"/>
  <c r="O325" i="14"/>
  <c r="AB324" i="14"/>
  <c r="AA324" i="14"/>
  <c r="Z324" i="14"/>
  <c r="Y324" i="14"/>
  <c r="X324" i="14"/>
  <c r="R324" i="14"/>
  <c r="O324" i="14"/>
  <c r="AD323" i="14"/>
  <c r="AB323" i="14"/>
  <c r="AC323" i="14" s="1"/>
  <c r="AA323" i="14"/>
  <c r="Y323" i="14"/>
  <c r="O323" i="14"/>
  <c r="S323" i="14" s="1"/>
  <c r="U323" i="14" s="1"/>
  <c r="AD322" i="14"/>
  <c r="AB322" i="14"/>
  <c r="AA322" i="14"/>
  <c r="Z322" i="14"/>
  <c r="Y322" i="14"/>
  <c r="O322" i="14"/>
  <c r="AB321" i="14"/>
  <c r="AA321" i="14"/>
  <c r="Z321" i="14"/>
  <c r="Y321" i="14"/>
  <c r="X321" i="14"/>
  <c r="R321" i="14"/>
  <c r="AD321" i="14" s="1"/>
  <c r="O321" i="14"/>
  <c r="AB320" i="14"/>
  <c r="AA320" i="14"/>
  <c r="Z320" i="14"/>
  <c r="Y320" i="14"/>
  <c r="X320" i="14"/>
  <c r="R320" i="14"/>
  <c r="O320" i="14"/>
  <c r="S320" i="14" s="1"/>
  <c r="U320" i="14" s="1"/>
  <c r="AB319" i="14"/>
  <c r="AA319" i="14"/>
  <c r="Z319" i="14"/>
  <c r="Y319" i="14"/>
  <c r="X319" i="14"/>
  <c r="R319" i="14"/>
  <c r="O319" i="14"/>
  <c r="O491" i="14" s="1"/>
  <c r="AD318" i="14"/>
  <c r="AB318" i="14"/>
  <c r="AA318" i="14"/>
  <c r="Z318" i="14"/>
  <c r="Y318" i="14"/>
  <c r="X318" i="14"/>
  <c r="R318" i="14"/>
  <c r="R490" i="14" s="1"/>
  <c r="O318" i="14"/>
  <c r="O490" i="14" s="1"/>
  <c r="AB317" i="14"/>
  <c r="AA317" i="14"/>
  <c r="Z317" i="14"/>
  <c r="Y317" i="14"/>
  <c r="X317" i="14"/>
  <c r="R317" i="14"/>
  <c r="R489" i="14" s="1"/>
  <c r="O317" i="14"/>
  <c r="O489" i="14" s="1"/>
  <c r="AB316" i="14"/>
  <c r="AA316" i="14"/>
  <c r="Z316" i="14"/>
  <c r="Y316" i="14"/>
  <c r="X316" i="14"/>
  <c r="R316" i="14"/>
  <c r="O316" i="14"/>
  <c r="AB315" i="14"/>
  <c r="AA315" i="14"/>
  <c r="Z315" i="14"/>
  <c r="Y315" i="14"/>
  <c r="X315" i="14"/>
  <c r="R315" i="14"/>
  <c r="R487" i="14" s="1"/>
  <c r="O315" i="14"/>
  <c r="S315" i="14" s="1"/>
  <c r="U315" i="14" s="1"/>
  <c r="AB314" i="14"/>
  <c r="AA314" i="14"/>
  <c r="Z314" i="14"/>
  <c r="Y314" i="14"/>
  <c r="X314" i="14"/>
  <c r="R314" i="14"/>
  <c r="R482" i="14" s="1"/>
  <c r="O314" i="14"/>
  <c r="AB313" i="14"/>
  <c r="AA313" i="14"/>
  <c r="Z313" i="14"/>
  <c r="Y313" i="14"/>
  <c r="X313" i="14"/>
  <c r="R313" i="14"/>
  <c r="AD313" i="14" s="1"/>
  <c r="O313" i="14"/>
  <c r="AD312" i="14"/>
  <c r="AB312" i="14"/>
  <c r="AA312" i="14"/>
  <c r="Z312" i="14"/>
  <c r="Y312" i="14"/>
  <c r="X312" i="14"/>
  <c r="O312" i="14"/>
  <c r="R311" i="14"/>
  <c r="AD311" i="14" s="1"/>
  <c r="AE311" i="14" s="1"/>
  <c r="R310" i="14"/>
  <c r="T310" i="14" s="1"/>
  <c r="U310" i="14" s="1"/>
  <c r="AB309" i="14"/>
  <c r="AA309" i="14"/>
  <c r="Z309" i="14"/>
  <c r="Y309" i="14"/>
  <c r="X309" i="14"/>
  <c r="R309" i="14"/>
  <c r="AD309" i="14" s="1"/>
  <c r="R308" i="14"/>
  <c r="X307" i="14"/>
  <c r="AC307" i="14" s="1"/>
  <c r="AE307" i="14" s="1"/>
  <c r="O307" i="14"/>
  <c r="O484" i="14" s="1"/>
  <c r="AD306" i="14"/>
  <c r="AB306" i="14"/>
  <c r="AA306" i="14"/>
  <c r="Z306" i="14"/>
  <c r="Y306" i="14"/>
  <c r="X306" i="14"/>
  <c r="O306" i="14"/>
  <c r="AB305" i="14"/>
  <c r="AC305" i="14" s="1"/>
  <c r="AE305" i="14" s="1"/>
  <c r="O305" i="14"/>
  <c r="S305" i="14" s="1"/>
  <c r="U305" i="14" s="1"/>
  <c r="U486" i="14" s="1"/>
  <c r="AB304" i="14"/>
  <c r="AA304" i="14"/>
  <c r="Z304" i="14"/>
  <c r="Y304" i="14"/>
  <c r="X304" i="14"/>
  <c r="R304" i="14"/>
  <c r="AD304" i="14" s="1"/>
  <c r="R303" i="14"/>
  <c r="R302" i="14"/>
  <c r="X301" i="14"/>
  <c r="AC301" i="14" s="1"/>
  <c r="AE301" i="14" s="1"/>
  <c r="O301" i="14"/>
  <c r="AD300" i="14"/>
  <c r="AB300" i="14"/>
  <c r="AA300" i="14"/>
  <c r="Z300" i="14"/>
  <c r="Y300" i="14"/>
  <c r="X300" i="14"/>
  <c r="O300" i="14"/>
  <c r="Q299" i="14"/>
  <c r="P299" i="14"/>
  <c r="N299" i="14"/>
  <c r="M299" i="14"/>
  <c r="L299" i="14"/>
  <c r="K299" i="14"/>
  <c r="J299" i="14"/>
  <c r="AB298" i="14"/>
  <c r="AA298" i="14"/>
  <c r="Z298" i="14"/>
  <c r="Y298" i="14"/>
  <c r="X298" i="14"/>
  <c r="R298" i="14"/>
  <c r="O298" i="14"/>
  <c r="AB297" i="14"/>
  <c r="AA297" i="14"/>
  <c r="Z297" i="14"/>
  <c r="Y297" i="14"/>
  <c r="X297" i="14"/>
  <c r="R297" i="14"/>
  <c r="R422" i="14" s="1"/>
  <c r="O297" i="14"/>
  <c r="AB296" i="14"/>
  <c r="AA296" i="14"/>
  <c r="Z296" i="14"/>
  <c r="Y296" i="14"/>
  <c r="X296" i="14"/>
  <c r="R296" i="14"/>
  <c r="O296" i="14"/>
  <c r="O421" i="14" s="1"/>
  <c r="AB295" i="14"/>
  <c r="AA295" i="14"/>
  <c r="Z295" i="14"/>
  <c r="Y295" i="14"/>
  <c r="X295" i="14"/>
  <c r="R295" i="14"/>
  <c r="R420" i="14" s="1"/>
  <c r="O295" i="14"/>
  <c r="O420" i="14" s="1"/>
  <c r="AB294" i="14"/>
  <c r="AA294" i="14"/>
  <c r="Z294" i="14"/>
  <c r="Y294" i="14"/>
  <c r="X294" i="14"/>
  <c r="R294" i="14"/>
  <c r="AD294" i="14" s="1"/>
  <c r="O294" i="14"/>
  <c r="AB293" i="14"/>
  <c r="AA293" i="14"/>
  <c r="Z293" i="14"/>
  <c r="Y293" i="14"/>
  <c r="X293" i="14"/>
  <c r="R293" i="14"/>
  <c r="O293" i="14"/>
  <c r="O449" i="14" s="1"/>
  <c r="AB292" i="14"/>
  <c r="AA292" i="14"/>
  <c r="Z292" i="14"/>
  <c r="Y292" i="14"/>
  <c r="X292" i="14"/>
  <c r="R292" i="14"/>
  <c r="O292" i="14"/>
  <c r="O442" i="14" s="1"/>
  <c r="AB291" i="14"/>
  <c r="AA291" i="14"/>
  <c r="Z291" i="14"/>
  <c r="Y291" i="14"/>
  <c r="X291" i="14"/>
  <c r="R291" i="14"/>
  <c r="O291" i="14"/>
  <c r="AB290" i="14"/>
  <c r="AA290" i="14"/>
  <c r="Z290" i="14"/>
  <c r="Y290" i="14"/>
  <c r="X290" i="14"/>
  <c r="R290" i="14"/>
  <c r="AD290" i="14" s="1"/>
  <c r="O290" i="14"/>
  <c r="S290" i="14" s="1"/>
  <c r="U290" i="14" s="1"/>
  <c r="AB289" i="14"/>
  <c r="AA289" i="14"/>
  <c r="Z289" i="14"/>
  <c r="Y289" i="14"/>
  <c r="X289" i="14"/>
  <c r="R289" i="14"/>
  <c r="AD289" i="14" s="1"/>
  <c r="O289" i="14"/>
  <c r="AB288" i="14"/>
  <c r="AA288" i="14"/>
  <c r="Z288" i="14"/>
  <c r="Y288" i="14"/>
  <c r="X288" i="14"/>
  <c r="R288" i="14"/>
  <c r="O288" i="14"/>
  <c r="AB287" i="14"/>
  <c r="AA287" i="14"/>
  <c r="Z287" i="14"/>
  <c r="Y287" i="14"/>
  <c r="X287" i="14"/>
  <c r="R287" i="14"/>
  <c r="O287" i="14"/>
  <c r="O648" i="14" s="1"/>
  <c r="AB286" i="14"/>
  <c r="AA286" i="14"/>
  <c r="Z286" i="14"/>
  <c r="Y286" i="14"/>
  <c r="X286" i="14"/>
  <c r="R286" i="14"/>
  <c r="O286" i="14"/>
  <c r="AB285" i="14"/>
  <c r="AA285" i="14"/>
  <c r="Z285" i="14"/>
  <c r="Y285" i="14"/>
  <c r="X285" i="14"/>
  <c r="R285" i="14"/>
  <c r="AD285" i="14" s="1"/>
  <c r="O285" i="14"/>
  <c r="R284" i="14"/>
  <c r="AB283" i="14"/>
  <c r="AA283" i="14"/>
  <c r="Z283" i="14"/>
  <c r="Y283" i="14"/>
  <c r="X283" i="14"/>
  <c r="R283" i="14"/>
  <c r="AD283" i="14" s="1"/>
  <c r="O283" i="14"/>
  <c r="AB282" i="14"/>
  <c r="AA282" i="14"/>
  <c r="Z282" i="14"/>
  <c r="Y282" i="14"/>
  <c r="X282" i="14"/>
  <c r="R282" i="14"/>
  <c r="O282" i="14"/>
  <c r="O281" i="14"/>
  <c r="X280" i="14"/>
  <c r="O280" i="14"/>
  <c r="V280" i="14" s="1"/>
  <c r="Z279" i="14"/>
  <c r="AC279" i="14" s="1"/>
  <c r="AE279" i="14" s="1"/>
  <c r="O279" i="14"/>
  <c r="AD278" i="14"/>
  <c r="AB278" i="14"/>
  <c r="AA278" i="14"/>
  <c r="Z278" i="14"/>
  <c r="Y278" i="14"/>
  <c r="X278" i="14"/>
  <c r="O278" i="14"/>
  <c r="S278" i="14" s="1"/>
  <c r="U278" i="14" s="1"/>
  <c r="V278" i="14" s="1"/>
  <c r="X277" i="14"/>
  <c r="AC277" i="14" s="1"/>
  <c r="AE277" i="14" s="1"/>
  <c r="O277" i="14"/>
  <c r="O439" i="14" s="1"/>
  <c r="X276" i="14"/>
  <c r="AC276" i="14" s="1"/>
  <c r="AE276" i="14" s="1"/>
  <c r="O276" i="14"/>
  <c r="S276" i="14" s="1"/>
  <c r="U276" i="14" s="1"/>
  <c r="V276" i="14" s="1"/>
  <c r="O275" i="14"/>
  <c r="O274" i="14"/>
  <c r="O444" i="14" s="1"/>
  <c r="AA273" i="14"/>
  <c r="AC273" i="14" s="1"/>
  <c r="AE273" i="14" s="1"/>
  <c r="O273" i="14"/>
  <c r="AB272" i="14"/>
  <c r="AC272" i="14" s="1"/>
  <c r="AE272" i="14" s="1"/>
  <c r="O272" i="14"/>
  <c r="O448" i="14" s="1"/>
  <c r="AC271" i="14"/>
  <c r="AE271" i="14" s="1"/>
  <c r="R271" i="14"/>
  <c r="O271" i="14"/>
  <c r="AB270" i="14"/>
  <c r="AC270" i="14" s="1"/>
  <c r="AE270" i="14" s="1"/>
  <c r="O270" i="14"/>
  <c r="S270" i="14" s="1"/>
  <c r="U270" i="14" s="1"/>
  <c r="O269" i="14"/>
  <c r="AD268" i="14"/>
  <c r="AB268" i="14"/>
  <c r="AA268" i="14"/>
  <c r="Z268" i="14"/>
  <c r="Y268" i="14"/>
  <c r="X268" i="14"/>
  <c r="O268" i="14"/>
  <c r="S268" i="14" s="1"/>
  <c r="U268" i="14" s="1"/>
  <c r="U437" i="14" s="1"/>
  <c r="AD267" i="14"/>
  <c r="AB267" i="14"/>
  <c r="AA267" i="14"/>
  <c r="Z267" i="14"/>
  <c r="Y267" i="14"/>
  <c r="X267" i="14"/>
  <c r="O267" i="14"/>
  <c r="X266" i="14"/>
  <c r="AC266" i="14" s="1"/>
  <c r="AE266" i="14" s="1"/>
  <c r="O266" i="14"/>
  <c r="O424" i="14" s="1"/>
  <c r="X265" i="14"/>
  <c r="AC265" i="14" s="1"/>
  <c r="AE265" i="14" s="1"/>
  <c r="O265" i="14"/>
  <c r="O430" i="14" s="1"/>
  <c r="O264" i="14"/>
  <c r="T264" i="14" s="1"/>
  <c r="U264" i="14" s="1"/>
  <c r="AB263" i="14"/>
  <c r="AA263" i="14"/>
  <c r="Z263" i="14"/>
  <c r="Y263" i="14"/>
  <c r="X263" i="14"/>
  <c r="O263" i="14"/>
  <c r="O262" i="14"/>
  <c r="T262" i="14" s="1"/>
  <c r="U262" i="14" s="1"/>
  <c r="O261" i="14"/>
  <c r="T261" i="14" s="1"/>
  <c r="AD260" i="14"/>
  <c r="AB260" i="14"/>
  <c r="AA260" i="14"/>
  <c r="Z260" i="14"/>
  <c r="Y260" i="14"/>
  <c r="X260" i="14"/>
  <c r="O260" i="14"/>
  <c r="Q258" i="14"/>
  <c r="P258" i="14"/>
  <c r="N258" i="14"/>
  <c r="M258" i="14"/>
  <c r="L258" i="14"/>
  <c r="K258" i="14"/>
  <c r="J258" i="14"/>
  <c r="AB257" i="14"/>
  <c r="AA257" i="14"/>
  <c r="Z257" i="14"/>
  <c r="Y257" i="14"/>
  <c r="X257" i="14"/>
  <c r="R257" i="14"/>
  <c r="O257" i="14"/>
  <c r="AB256" i="14"/>
  <c r="AA256" i="14"/>
  <c r="Z256" i="14"/>
  <c r="Y256" i="14"/>
  <c r="X256" i="14"/>
  <c r="R256" i="14"/>
  <c r="O256" i="14"/>
  <c r="AC255" i="14"/>
  <c r="AE255" i="14" s="1"/>
  <c r="R255" i="14"/>
  <c r="R463" i="14" s="1"/>
  <c r="O255" i="14"/>
  <c r="R254" i="14"/>
  <c r="T254" i="14" s="1"/>
  <c r="U254" i="14" s="1"/>
  <c r="U686" i="14" s="1"/>
  <c r="R253" i="14"/>
  <c r="R462" i="14" s="1"/>
  <c r="R252" i="14"/>
  <c r="R251" i="14"/>
  <c r="T251" i="14" s="1"/>
  <c r="U251" i="14" s="1"/>
  <c r="U461" i="14" s="1"/>
  <c r="R250" i="14"/>
  <c r="R675" i="14" s="1"/>
  <c r="R249" i="14"/>
  <c r="R672" i="14" s="1"/>
  <c r="AC248" i="14"/>
  <c r="AE248" i="14" s="1"/>
  <c r="R248" i="14"/>
  <c r="O248" i="14"/>
  <c r="AC247" i="14"/>
  <c r="AE247" i="14" s="1"/>
  <c r="R247" i="14"/>
  <c r="R670" i="14" s="1"/>
  <c r="O247" i="14"/>
  <c r="AB246" i="14"/>
  <c r="AA246" i="14"/>
  <c r="Z246" i="14"/>
  <c r="Y246" i="14"/>
  <c r="X246" i="14"/>
  <c r="R246" i="14"/>
  <c r="R669" i="14" s="1"/>
  <c r="O246" i="14"/>
  <c r="AC245" i="14"/>
  <c r="AE245" i="14" s="1"/>
  <c r="R245" i="14"/>
  <c r="O245" i="14"/>
  <c r="O668" i="14" s="1"/>
  <c r="AC244" i="14"/>
  <c r="AE244" i="14" s="1"/>
  <c r="R244" i="14"/>
  <c r="O244" i="14"/>
  <c r="AB243" i="14"/>
  <c r="AA243" i="14"/>
  <c r="Z243" i="14"/>
  <c r="Y243" i="14"/>
  <c r="X243" i="14"/>
  <c r="R243" i="14"/>
  <c r="O243" i="14"/>
  <c r="AB242" i="14"/>
  <c r="AA242" i="14"/>
  <c r="Z242" i="14"/>
  <c r="Y242" i="14"/>
  <c r="X242" i="14"/>
  <c r="R242" i="14"/>
  <c r="O242" i="14"/>
  <c r="T242" i="14" s="1"/>
  <c r="AB241" i="14"/>
  <c r="AA241" i="14"/>
  <c r="Z241" i="14"/>
  <c r="Y241" i="14"/>
  <c r="X241" i="14"/>
  <c r="R241" i="14"/>
  <c r="O241" i="14"/>
  <c r="AB240" i="14"/>
  <c r="AA240" i="14"/>
  <c r="Z240" i="14"/>
  <c r="Y240" i="14"/>
  <c r="X240" i="14"/>
  <c r="R240" i="14"/>
  <c r="AD240" i="14" s="1"/>
  <c r="O240" i="14"/>
  <c r="AB239" i="14"/>
  <c r="AA239" i="14"/>
  <c r="Z239" i="14"/>
  <c r="Y239" i="14"/>
  <c r="X239" i="14"/>
  <c r="R239" i="14"/>
  <c r="O239" i="14"/>
  <c r="AB238" i="14"/>
  <c r="AA238" i="14"/>
  <c r="Z238" i="14"/>
  <c r="Y238" i="14"/>
  <c r="X238" i="14"/>
  <c r="R238" i="14"/>
  <c r="R680" i="14" s="1"/>
  <c r="O238" i="14"/>
  <c r="AB237" i="14"/>
  <c r="AA237" i="14"/>
  <c r="Z237" i="14"/>
  <c r="Y237" i="14"/>
  <c r="X237" i="14"/>
  <c r="R237" i="14"/>
  <c r="AD237" i="14" s="1"/>
  <c r="O237" i="14"/>
  <c r="AB236" i="14"/>
  <c r="AA236" i="14"/>
  <c r="Z236" i="14"/>
  <c r="Y236" i="14"/>
  <c r="X236" i="14"/>
  <c r="R236" i="14"/>
  <c r="O236" i="14"/>
  <c r="AB235" i="14"/>
  <c r="AA235" i="14"/>
  <c r="Z235" i="14"/>
  <c r="Y235" i="14"/>
  <c r="X235" i="14"/>
  <c r="R235" i="14"/>
  <c r="O235" i="14"/>
  <c r="AB234" i="14"/>
  <c r="AA234" i="14"/>
  <c r="Z234" i="14"/>
  <c r="Y234" i="14"/>
  <c r="X234" i="14"/>
  <c r="R234" i="14"/>
  <c r="AD234" i="14" s="1"/>
  <c r="O234" i="14"/>
  <c r="AC233" i="14"/>
  <c r="AE233" i="14" s="1"/>
  <c r="R233" i="14"/>
  <c r="T233" i="14" s="1"/>
  <c r="U233" i="14" s="1"/>
  <c r="O233" i="14"/>
  <c r="AB232" i="14"/>
  <c r="AA232" i="14"/>
  <c r="Z232" i="14"/>
  <c r="Y232" i="14"/>
  <c r="X232" i="14"/>
  <c r="R232" i="14"/>
  <c r="AD232" i="14" s="1"/>
  <c r="O232" i="14"/>
  <c r="AB231" i="14"/>
  <c r="AA231" i="14"/>
  <c r="Z231" i="14"/>
  <c r="Y231" i="14"/>
  <c r="X231" i="14"/>
  <c r="R231" i="14"/>
  <c r="AD231" i="14" s="1"/>
  <c r="O231" i="14"/>
  <c r="AB230" i="14"/>
  <c r="AA230" i="14"/>
  <c r="Z230" i="14"/>
  <c r="Y230" i="14"/>
  <c r="X230" i="14"/>
  <c r="R230" i="14"/>
  <c r="O230" i="14"/>
  <c r="AB229" i="14"/>
  <c r="AA229" i="14"/>
  <c r="Z229" i="14"/>
  <c r="Y229" i="14"/>
  <c r="X229" i="14"/>
  <c r="R229" i="14"/>
  <c r="AD229" i="14" s="1"/>
  <c r="O229" i="14"/>
  <c r="AC228" i="14"/>
  <c r="AE228" i="14" s="1"/>
  <c r="R228" i="14"/>
  <c r="O228" i="14"/>
  <c r="AB227" i="14"/>
  <c r="AA227" i="14"/>
  <c r="Z227" i="14"/>
  <c r="Y227" i="14"/>
  <c r="X227" i="14"/>
  <c r="R227" i="14"/>
  <c r="O227" i="14"/>
  <c r="AB226" i="14"/>
  <c r="AA226" i="14"/>
  <c r="Z226" i="14"/>
  <c r="Y226" i="14"/>
  <c r="X226" i="14"/>
  <c r="R226" i="14"/>
  <c r="AD226" i="14" s="1"/>
  <c r="O226" i="14"/>
  <c r="AB225" i="14"/>
  <c r="AA225" i="14"/>
  <c r="Z225" i="14"/>
  <c r="Y225" i="14"/>
  <c r="X225" i="14"/>
  <c r="R225" i="14"/>
  <c r="R658" i="14" s="1"/>
  <c r="O225" i="14"/>
  <c r="O658" i="14" s="1"/>
  <c r="AB224" i="14"/>
  <c r="AA224" i="14"/>
  <c r="Z224" i="14"/>
  <c r="Y224" i="14"/>
  <c r="X224" i="14"/>
  <c r="R224" i="14"/>
  <c r="O224" i="14"/>
  <c r="O657" i="14" s="1"/>
  <c r="R223" i="14"/>
  <c r="R663" i="14" s="1"/>
  <c r="AC222" i="14"/>
  <c r="AE222" i="14" s="1"/>
  <c r="R222" i="14"/>
  <c r="R660" i="14" s="1"/>
  <c r="O222" i="14"/>
  <c r="O660" i="14" s="1"/>
  <c r="AB221" i="14"/>
  <c r="AA221" i="14"/>
  <c r="Z221" i="14"/>
  <c r="Y221" i="14"/>
  <c r="X221" i="14"/>
  <c r="R221" i="14"/>
  <c r="O221" i="14"/>
  <c r="O659" i="14" s="1"/>
  <c r="AB220" i="14"/>
  <c r="AA220" i="14"/>
  <c r="Z220" i="14"/>
  <c r="Y220" i="14"/>
  <c r="X220" i="14"/>
  <c r="R220" i="14"/>
  <c r="O220" i="14"/>
  <c r="O458" i="14" s="1"/>
  <c r="AC219" i="14"/>
  <c r="AE219" i="14" s="1"/>
  <c r="R219" i="14"/>
  <c r="O219" i="14"/>
  <c r="AB218" i="14"/>
  <c r="AA218" i="14"/>
  <c r="Z218" i="14"/>
  <c r="Y218" i="14"/>
  <c r="X218" i="14"/>
  <c r="R218" i="14"/>
  <c r="AD218" i="14" s="1"/>
  <c r="O218" i="14"/>
  <c r="AB217" i="14"/>
  <c r="AA217" i="14"/>
  <c r="Z217" i="14"/>
  <c r="Y217" i="14"/>
  <c r="X217" i="14"/>
  <c r="R217" i="14"/>
  <c r="AD217" i="14" s="1"/>
  <c r="O217" i="14"/>
  <c r="AB216" i="14"/>
  <c r="AA216" i="14"/>
  <c r="Z216" i="14"/>
  <c r="Y216" i="14"/>
  <c r="X216" i="14"/>
  <c r="R216" i="14"/>
  <c r="R457" i="14" s="1"/>
  <c r="O216" i="14"/>
  <c r="AB215" i="14"/>
  <c r="AA215" i="14"/>
  <c r="Z215" i="14"/>
  <c r="Y215" i="14"/>
  <c r="X215" i="14"/>
  <c r="R215" i="14"/>
  <c r="O215" i="14"/>
  <c r="AB214" i="14"/>
  <c r="AA214" i="14"/>
  <c r="Z214" i="14"/>
  <c r="Y214" i="14"/>
  <c r="X214" i="14"/>
  <c r="R214" i="14"/>
  <c r="O214" i="14"/>
  <c r="O654" i="14" s="1"/>
  <c r="AB213" i="14"/>
  <c r="AA213" i="14"/>
  <c r="Z213" i="14"/>
  <c r="Y213" i="14"/>
  <c r="X213" i="14"/>
  <c r="R213" i="14"/>
  <c r="R453" i="14" s="1"/>
  <c r="O213" i="14"/>
  <c r="O453" i="14" s="1"/>
  <c r="AB212" i="14"/>
  <c r="AA212" i="14"/>
  <c r="Z212" i="14"/>
  <c r="Y212" i="14"/>
  <c r="X212" i="14"/>
  <c r="R212" i="14"/>
  <c r="R652" i="14" s="1"/>
  <c r="O212" i="14"/>
  <c r="AB211" i="14"/>
  <c r="AA211" i="14"/>
  <c r="Z211" i="14"/>
  <c r="Y211" i="14"/>
  <c r="X211" i="14"/>
  <c r="R211" i="14"/>
  <c r="AD211" i="14" s="1"/>
  <c r="O211" i="14"/>
  <c r="AB210" i="14"/>
  <c r="AA210" i="14"/>
  <c r="Z210" i="14"/>
  <c r="Y210" i="14"/>
  <c r="X210" i="14"/>
  <c r="R210" i="14"/>
  <c r="R454" i="14" s="1"/>
  <c r="O210" i="14"/>
  <c r="AB209" i="14"/>
  <c r="AA209" i="14"/>
  <c r="Z209" i="14"/>
  <c r="Y209" i="14"/>
  <c r="X209" i="14"/>
  <c r="R209" i="14"/>
  <c r="R653" i="14" s="1"/>
  <c r="O209" i="14"/>
  <c r="AB208" i="14"/>
  <c r="AA208" i="14"/>
  <c r="Z208" i="14"/>
  <c r="Y208" i="14"/>
  <c r="X208" i="14"/>
  <c r="R208" i="14"/>
  <c r="O208" i="14"/>
  <c r="T207" i="14"/>
  <c r="Q207" i="14"/>
  <c r="P207" i="14"/>
  <c r="N207" i="14"/>
  <c r="M207" i="14"/>
  <c r="L207" i="14"/>
  <c r="K207" i="14"/>
  <c r="J207" i="14"/>
  <c r="AB206" i="14"/>
  <c r="AA206" i="14"/>
  <c r="Z206" i="14"/>
  <c r="Y206" i="14"/>
  <c r="X206" i="14"/>
  <c r="R206" i="14"/>
  <c r="O206" i="14"/>
  <c r="AB205" i="14"/>
  <c r="AA205" i="14"/>
  <c r="Z205" i="14"/>
  <c r="Y205" i="14"/>
  <c r="X205" i="14"/>
  <c r="R205" i="14"/>
  <c r="AD205" i="14" s="1"/>
  <c r="O205" i="14"/>
  <c r="AB204" i="14"/>
  <c r="AA204" i="14"/>
  <c r="Z204" i="14"/>
  <c r="Y204" i="14"/>
  <c r="X204" i="14"/>
  <c r="R204" i="14"/>
  <c r="R474" i="14" s="1"/>
  <c r="O204" i="14"/>
  <c r="O474" i="14" s="1"/>
  <c r="AB203" i="14"/>
  <c r="AA203" i="14"/>
  <c r="Z203" i="14"/>
  <c r="Y203" i="14"/>
  <c r="X203" i="14"/>
  <c r="R203" i="14"/>
  <c r="R471" i="14" s="1"/>
  <c r="O203" i="14"/>
  <c r="AD202" i="14"/>
  <c r="AB202" i="14"/>
  <c r="AA202" i="14"/>
  <c r="Z202" i="14"/>
  <c r="Y202" i="14"/>
  <c r="X202" i="14"/>
  <c r="O202" i="14"/>
  <c r="S202" i="14" s="1"/>
  <c r="U202" i="14" s="1"/>
  <c r="U469" i="14" s="1"/>
  <c r="AD201" i="14"/>
  <c r="AB201" i="14"/>
  <c r="AA201" i="14"/>
  <c r="Z201" i="14"/>
  <c r="Y201" i="14"/>
  <c r="X201" i="14"/>
  <c r="O201" i="14"/>
  <c r="AB200" i="14"/>
  <c r="AA200" i="14"/>
  <c r="Z200" i="14"/>
  <c r="Y200" i="14"/>
  <c r="X200" i="14"/>
  <c r="R200" i="14"/>
  <c r="O200" i="14"/>
  <c r="AB199" i="14"/>
  <c r="AA199" i="14"/>
  <c r="Z199" i="14"/>
  <c r="Y199" i="14"/>
  <c r="X199" i="14"/>
  <c r="R199" i="14"/>
  <c r="AD199" i="14" s="1"/>
  <c r="O199" i="14"/>
  <c r="O473" i="14" s="1"/>
  <c r="AB198" i="14"/>
  <c r="AA198" i="14"/>
  <c r="Z198" i="14"/>
  <c r="Y198" i="14"/>
  <c r="X198" i="14"/>
  <c r="R198" i="14"/>
  <c r="O198" i="14"/>
  <c r="AD197" i="14"/>
  <c r="AB197" i="14"/>
  <c r="AA197" i="14"/>
  <c r="Z197" i="14"/>
  <c r="Y197" i="14"/>
  <c r="X197" i="14"/>
  <c r="O197" i="14"/>
  <c r="S197" i="14" s="1"/>
  <c r="U197" i="14" s="1"/>
  <c r="V197" i="14" s="1"/>
  <c r="AB196" i="14"/>
  <c r="AA196" i="14"/>
  <c r="Z196" i="14"/>
  <c r="Y196" i="14"/>
  <c r="X196" i="14"/>
  <c r="R196" i="14"/>
  <c r="O196" i="14"/>
  <c r="Q195" i="14"/>
  <c r="P195" i="14"/>
  <c r="N195" i="14"/>
  <c r="M195" i="14"/>
  <c r="L195" i="14"/>
  <c r="K195" i="14"/>
  <c r="J195" i="14"/>
  <c r="AB194" i="14"/>
  <c r="AA194" i="14"/>
  <c r="Z194" i="14"/>
  <c r="Y194" i="14"/>
  <c r="X194" i="14"/>
  <c r="R194" i="14"/>
  <c r="AD194" i="14" s="1"/>
  <c r="O194" i="14"/>
  <c r="S194" i="14" s="1"/>
  <c r="U194" i="14" s="1"/>
  <c r="AB193" i="14"/>
  <c r="AA193" i="14"/>
  <c r="Z193" i="14"/>
  <c r="Y193" i="14"/>
  <c r="X193" i="14"/>
  <c r="R193" i="14"/>
  <c r="O193" i="14"/>
  <c r="AB192" i="14"/>
  <c r="AA192" i="14"/>
  <c r="Z192" i="14"/>
  <c r="Y192" i="14"/>
  <c r="X192" i="14"/>
  <c r="R192" i="14"/>
  <c r="O192" i="14"/>
  <c r="AB191" i="14"/>
  <c r="AA191" i="14"/>
  <c r="Z191" i="14"/>
  <c r="Y191" i="14"/>
  <c r="X191" i="14"/>
  <c r="R191" i="14"/>
  <c r="S191" i="14" s="1"/>
  <c r="U191" i="14" s="1"/>
  <c r="V191" i="14" s="1"/>
  <c r="R190" i="14"/>
  <c r="AB189" i="14"/>
  <c r="AA189" i="14"/>
  <c r="Z189" i="14"/>
  <c r="Y189" i="14"/>
  <c r="X189" i="14"/>
  <c r="R189" i="14"/>
  <c r="S189" i="14" s="1"/>
  <c r="U189" i="14" s="1"/>
  <c r="U418" i="14" s="1"/>
  <c r="AB188" i="14"/>
  <c r="AA188" i="14"/>
  <c r="Z188" i="14"/>
  <c r="Y188" i="14"/>
  <c r="X188" i="14"/>
  <c r="R188" i="14"/>
  <c r="AD188" i="14" s="1"/>
  <c r="O188" i="14"/>
  <c r="AB187" i="14"/>
  <c r="AA187" i="14"/>
  <c r="Z187" i="14"/>
  <c r="Y187" i="14"/>
  <c r="X187" i="14"/>
  <c r="R187" i="14"/>
  <c r="AD187" i="14" s="1"/>
  <c r="O187" i="14"/>
  <c r="AB186" i="14"/>
  <c r="AA186" i="14"/>
  <c r="Z186" i="14"/>
  <c r="Y186" i="14"/>
  <c r="X186" i="14"/>
  <c r="R186" i="14"/>
  <c r="R416" i="14" s="1"/>
  <c r="O186" i="14"/>
  <c r="O185" i="14"/>
  <c r="AB184" i="14"/>
  <c r="AA184" i="14"/>
  <c r="Z184" i="14"/>
  <c r="Y184" i="14"/>
  <c r="X184" i="14"/>
  <c r="R184" i="14"/>
  <c r="O184" i="14"/>
  <c r="AB183" i="14"/>
  <c r="AA183" i="14"/>
  <c r="Z183" i="14"/>
  <c r="Y183" i="14"/>
  <c r="X183" i="14"/>
  <c r="R183" i="14"/>
  <c r="O183" i="14"/>
  <c r="O408" i="14" s="1"/>
  <c r="AB182" i="14"/>
  <c r="AA182" i="14"/>
  <c r="Z182" i="14"/>
  <c r="Y182" i="14"/>
  <c r="X182" i="14"/>
  <c r="R182" i="14"/>
  <c r="AD182" i="14" s="1"/>
  <c r="O182" i="14"/>
  <c r="AB181" i="14"/>
  <c r="AA181" i="14"/>
  <c r="Z181" i="14"/>
  <c r="Y181" i="14"/>
  <c r="X181" i="14"/>
  <c r="O181" i="14"/>
  <c r="AB180" i="14"/>
  <c r="AA180" i="14"/>
  <c r="Z180" i="14"/>
  <c r="Y180" i="14"/>
  <c r="X180" i="14"/>
  <c r="O180" i="14"/>
  <c r="Z179" i="14"/>
  <c r="AC179" i="14" s="1"/>
  <c r="AE179" i="14" s="1"/>
  <c r="O179" i="14"/>
  <c r="AB178" i="14"/>
  <c r="AA178" i="14"/>
  <c r="Z178" i="14"/>
  <c r="Y178" i="14"/>
  <c r="X178" i="14"/>
  <c r="R178" i="14"/>
  <c r="S178" i="14" s="1"/>
  <c r="U178" i="14" s="1"/>
  <c r="U400" i="14" s="1"/>
  <c r="R177" i="14"/>
  <c r="R176" i="14"/>
  <c r="R401" i="14" s="1"/>
  <c r="AB175" i="14"/>
  <c r="AA175" i="14"/>
  <c r="Z175" i="14"/>
  <c r="Y175" i="14"/>
  <c r="X175" i="14"/>
  <c r="R175" i="14"/>
  <c r="AD175" i="14" s="1"/>
  <c r="O175" i="14"/>
  <c r="O397" i="14" s="1"/>
  <c r="Z174" i="14"/>
  <c r="AC174" i="14" s="1"/>
  <c r="AE174" i="14" s="1"/>
  <c r="O174" i="14"/>
  <c r="S174" i="14" s="1"/>
  <c r="U174" i="14" s="1"/>
  <c r="O173" i="14"/>
  <c r="T173" i="14" s="1"/>
  <c r="U173" i="14" s="1"/>
  <c r="AB172" i="14"/>
  <c r="AA172" i="14"/>
  <c r="Z172" i="14"/>
  <c r="Y172" i="14"/>
  <c r="X172" i="14"/>
  <c r="O172" i="14"/>
  <c r="Z171" i="14"/>
  <c r="AC171" i="14" s="1"/>
  <c r="AE171" i="14" s="1"/>
  <c r="O171" i="14"/>
  <c r="O403" i="14" s="1"/>
  <c r="X170" i="14"/>
  <c r="AC170" i="14" s="1"/>
  <c r="AE170" i="14" s="1"/>
  <c r="O170" i="14"/>
  <c r="O398" i="14" s="1"/>
  <c r="AB169" i="14"/>
  <c r="AA169" i="14"/>
  <c r="Z169" i="14"/>
  <c r="Y169" i="14"/>
  <c r="X169" i="14"/>
  <c r="R169" i="14"/>
  <c r="AD169" i="14" s="1"/>
  <c r="R168" i="14"/>
  <c r="R167" i="14"/>
  <c r="R166" i="14"/>
  <c r="AB165" i="14"/>
  <c r="AA165" i="14"/>
  <c r="Z165" i="14"/>
  <c r="Y165" i="14"/>
  <c r="X165" i="14"/>
  <c r="R165" i="14"/>
  <c r="O165" i="14"/>
  <c r="X164" i="14"/>
  <c r="AC164" i="14" s="1"/>
  <c r="AE164" i="14" s="1"/>
  <c r="O164" i="14"/>
  <c r="O407" i="14" s="1"/>
  <c r="Z163" i="14"/>
  <c r="AC163" i="14" s="1"/>
  <c r="AE163" i="14" s="1"/>
  <c r="O163" i="14"/>
  <c r="Z162" i="14"/>
  <c r="AC162" i="14" s="1"/>
  <c r="AE162" i="14" s="1"/>
  <c r="O162" i="14"/>
  <c r="S162" i="14" s="1"/>
  <c r="U162" i="14" s="1"/>
  <c r="V162" i="14" s="1"/>
  <c r="O161" i="14"/>
  <c r="T161" i="14" s="1"/>
  <c r="U161" i="14" s="1"/>
  <c r="AB160" i="14"/>
  <c r="Z160" i="14"/>
  <c r="X160" i="14"/>
  <c r="O160" i="14"/>
  <c r="O159" i="14"/>
  <c r="R158" i="14"/>
  <c r="AD158" i="14" s="1"/>
  <c r="AE158" i="14" s="1"/>
  <c r="R157" i="14"/>
  <c r="X156" i="14"/>
  <c r="AC156" i="14" s="1"/>
  <c r="AE156" i="14" s="1"/>
  <c r="O156" i="14"/>
  <c r="O391" i="14" s="1"/>
  <c r="Z155" i="14"/>
  <c r="AC155" i="14" s="1"/>
  <c r="AE155" i="14" s="1"/>
  <c r="O155" i="14"/>
  <c r="S155" i="14" s="1"/>
  <c r="U155" i="14" s="1"/>
  <c r="Z154" i="14"/>
  <c r="AC154" i="14" s="1"/>
  <c r="AE154" i="14" s="1"/>
  <c r="O154" i="14"/>
  <c r="S154" i="14" s="1"/>
  <c r="U154" i="14" s="1"/>
  <c r="Z153" i="14"/>
  <c r="AC153" i="14" s="1"/>
  <c r="AE153" i="14" s="1"/>
  <c r="O153" i="14"/>
  <c r="S153" i="14" s="1"/>
  <c r="U153" i="14" s="1"/>
  <c r="O152" i="14"/>
  <c r="Z151" i="14"/>
  <c r="X151" i="14"/>
  <c r="O151" i="14"/>
  <c r="S151" i="14" s="1"/>
  <c r="U151" i="14" s="1"/>
  <c r="AC150" i="14"/>
  <c r="AE150" i="14" s="1"/>
  <c r="O150" i="14"/>
  <c r="S150" i="14" s="1"/>
  <c r="U150" i="14" s="1"/>
  <c r="AD149" i="14"/>
  <c r="AB149" i="14"/>
  <c r="AA149" i="14"/>
  <c r="Z149" i="14"/>
  <c r="Y149" i="14"/>
  <c r="X149" i="14"/>
  <c r="O149" i="14"/>
  <c r="O390" i="14" s="1"/>
  <c r="T147" i="14"/>
  <c r="Q147" i="14"/>
  <c r="P147" i="14"/>
  <c r="N147" i="14"/>
  <c r="M147" i="14"/>
  <c r="L147" i="14"/>
  <c r="K147" i="14"/>
  <c r="J147" i="14"/>
  <c r="AB146" i="14"/>
  <c r="AA146" i="14"/>
  <c r="Z146" i="14"/>
  <c r="Y146" i="14"/>
  <c r="X146" i="14"/>
  <c r="R146" i="14"/>
  <c r="AD146" i="14" s="1"/>
  <c r="O146" i="14"/>
  <c r="AB145" i="14"/>
  <c r="AA145" i="14"/>
  <c r="Z145" i="14"/>
  <c r="Y145" i="14"/>
  <c r="X145" i="14"/>
  <c r="R145" i="14"/>
  <c r="AD145" i="14" s="1"/>
  <c r="O145" i="14"/>
  <c r="AB144" i="14"/>
  <c r="AA144" i="14"/>
  <c r="Z144" i="14"/>
  <c r="Y144" i="14"/>
  <c r="X144" i="14"/>
  <c r="R144" i="14"/>
  <c r="O144" i="14"/>
  <c r="O557" i="14" s="1"/>
  <c r="AB143" i="14"/>
  <c r="AA143" i="14"/>
  <c r="Z143" i="14"/>
  <c r="Y143" i="14"/>
  <c r="X143" i="14"/>
  <c r="R143" i="14"/>
  <c r="R556" i="14" s="1"/>
  <c r="O143" i="14"/>
  <c r="O556" i="14" s="1"/>
  <c r="AB142" i="14"/>
  <c r="AA142" i="14"/>
  <c r="Z142" i="14"/>
  <c r="Y142" i="14"/>
  <c r="X142" i="14"/>
  <c r="R142" i="14"/>
  <c r="O142" i="14"/>
  <c r="AB141" i="14"/>
  <c r="AA141" i="14"/>
  <c r="Z141" i="14"/>
  <c r="Y141" i="14"/>
  <c r="X141" i="14"/>
  <c r="R141" i="14"/>
  <c r="O141" i="14"/>
  <c r="AB140" i="14"/>
  <c r="AA140" i="14"/>
  <c r="Z140" i="14"/>
  <c r="Y140" i="14"/>
  <c r="X140" i="14"/>
  <c r="R140" i="14"/>
  <c r="AD140" i="14" s="1"/>
  <c r="O140" i="14"/>
  <c r="O554" i="14" s="1"/>
  <c r="AB139" i="14"/>
  <c r="AA139" i="14"/>
  <c r="Z139" i="14"/>
  <c r="Y139" i="14"/>
  <c r="X139" i="14"/>
  <c r="R139" i="14"/>
  <c r="R546" i="14" s="1"/>
  <c r="O139" i="14"/>
  <c r="O546" i="14" s="1"/>
  <c r="AB138" i="14"/>
  <c r="AA138" i="14"/>
  <c r="Z138" i="14"/>
  <c r="Y138" i="14"/>
  <c r="X138" i="14"/>
  <c r="R138" i="14"/>
  <c r="R545" i="14" s="1"/>
  <c r="O138" i="14"/>
  <c r="AB137" i="14"/>
  <c r="AA137" i="14"/>
  <c r="Z137" i="14"/>
  <c r="Y137" i="14"/>
  <c r="X137" i="14"/>
  <c r="R137" i="14"/>
  <c r="R535" i="14" s="1"/>
  <c r="O137" i="14"/>
  <c r="O535" i="14" s="1"/>
  <c r="AB136" i="14"/>
  <c r="AA136" i="14"/>
  <c r="Z136" i="14"/>
  <c r="Y136" i="14"/>
  <c r="X136" i="14"/>
  <c r="R136" i="14"/>
  <c r="R534" i="14" s="1"/>
  <c r="O136" i="14"/>
  <c r="Q135" i="14"/>
  <c r="P135" i="14"/>
  <c r="N135" i="14"/>
  <c r="M135" i="14"/>
  <c r="L135" i="14"/>
  <c r="K135" i="14"/>
  <c r="J135" i="14"/>
  <c r="AB134" i="14"/>
  <c r="AA134" i="14"/>
  <c r="Z134" i="14"/>
  <c r="Y134" i="14"/>
  <c r="X134" i="14"/>
  <c r="R134" i="14"/>
  <c r="S134" i="14" s="1"/>
  <c r="U134" i="14" s="1"/>
  <c r="R133" i="14"/>
  <c r="AD133" i="14" s="1"/>
  <c r="AE133" i="14" s="1"/>
  <c r="R132" i="14"/>
  <c r="R131" i="14"/>
  <c r="AC130" i="14"/>
  <c r="AE130" i="14" s="1"/>
  <c r="R130" i="14"/>
  <c r="O130" i="14"/>
  <c r="O567" i="14" s="1"/>
  <c r="AD129" i="14"/>
  <c r="AB129" i="14"/>
  <c r="AA129" i="14"/>
  <c r="Z129" i="14"/>
  <c r="Y129" i="14"/>
  <c r="X129" i="14"/>
  <c r="O129" i="14"/>
  <c r="S129" i="14" s="1"/>
  <c r="U129" i="14" s="1"/>
  <c r="V129" i="14" s="1"/>
  <c r="O128" i="14"/>
  <c r="O127" i="14"/>
  <c r="AD126" i="14"/>
  <c r="AB126" i="14"/>
  <c r="AA126" i="14"/>
  <c r="Z126" i="14"/>
  <c r="Y126" i="14"/>
  <c r="X126" i="14"/>
  <c r="O126" i="14"/>
  <c r="AB125" i="14"/>
  <c r="AA125" i="14"/>
  <c r="Z125" i="14"/>
  <c r="Y125" i="14"/>
  <c r="X125" i="14"/>
  <c r="R125" i="14"/>
  <c r="R568" i="14" s="1"/>
  <c r="O125" i="14"/>
  <c r="AB124" i="14"/>
  <c r="AA124" i="14"/>
  <c r="Z124" i="14"/>
  <c r="Y124" i="14"/>
  <c r="X124" i="14"/>
  <c r="R124" i="14"/>
  <c r="AD124" i="14" s="1"/>
  <c r="R123" i="14"/>
  <c r="T123" i="14" s="1"/>
  <c r="U123" i="14" s="1"/>
  <c r="R122" i="14"/>
  <c r="T122" i="14" s="1"/>
  <c r="U122" i="14" s="1"/>
  <c r="AB121" i="14"/>
  <c r="AA121" i="14"/>
  <c r="Z121" i="14"/>
  <c r="Y121" i="14"/>
  <c r="X121" i="14"/>
  <c r="R121" i="14"/>
  <c r="AD121" i="14" s="1"/>
  <c r="AD120" i="14"/>
  <c r="AB120" i="14"/>
  <c r="AA120" i="14"/>
  <c r="Z120" i="14"/>
  <c r="Y120" i="14"/>
  <c r="X120" i="14"/>
  <c r="O120" i="14"/>
  <c r="O119" i="14"/>
  <c r="O118" i="14"/>
  <c r="O735" i="14" s="1"/>
  <c r="R117" i="14"/>
  <c r="AD117" i="14" s="1"/>
  <c r="AE117" i="14" s="1"/>
  <c r="R116" i="14"/>
  <c r="R115" i="14"/>
  <c r="AB114" i="14"/>
  <c r="AA114" i="14"/>
  <c r="Z114" i="14"/>
  <c r="Y114" i="14"/>
  <c r="X114" i="14"/>
  <c r="R114" i="14"/>
  <c r="S114" i="14" s="1"/>
  <c r="U114" i="14" s="1"/>
  <c r="U561" i="14" s="1"/>
  <c r="AD113" i="14"/>
  <c r="AB113" i="14"/>
  <c r="AA113" i="14"/>
  <c r="Z113" i="14"/>
  <c r="Y113" i="14"/>
  <c r="X113" i="14"/>
  <c r="O113" i="14"/>
  <c r="S113" i="14" s="1"/>
  <c r="U113" i="14" s="1"/>
  <c r="O112" i="14"/>
  <c r="O111" i="14"/>
  <c r="AB110" i="14"/>
  <c r="AA110" i="14"/>
  <c r="Z110" i="14"/>
  <c r="Y110" i="14"/>
  <c r="X110" i="14"/>
  <c r="R110" i="14"/>
  <c r="R109" i="14"/>
  <c r="R108" i="14"/>
  <c r="R107" i="14"/>
  <c r="T107" i="14" s="1"/>
  <c r="U107" i="14" s="1"/>
  <c r="V107" i="14" s="1"/>
  <c r="AD106" i="14"/>
  <c r="AB106" i="14"/>
  <c r="AA106" i="14"/>
  <c r="Z106" i="14"/>
  <c r="Y106" i="14"/>
  <c r="X106" i="14"/>
  <c r="O106" i="14"/>
  <c r="Q105" i="14"/>
  <c r="P105" i="14"/>
  <c r="N105" i="14"/>
  <c r="M105" i="14"/>
  <c r="L105" i="14"/>
  <c r="K105" i="14"/>
  <c r="J105" i="14"/>
  <c r="AB104" i="14"/>
  <c r="AA104" i="14"/>
  <c r="Z104" i="14"/>
  <c r="Y104" i="14"/>
  <c r="X104" i="14"/>
  <c r="R104" i="14"/>
  <c r="AD104" i="14" s="1"/>
  <c r="O104" i="14"/>
  <c r="AB103" i="14"/>
  <c r="AA103" i="14"/>
  <c r="Z103" i="14"/>
  <c r="Y103" i="14"/>
  <c r="X103" i="14"/>
  <c r="R103" i="14"/>
  <c r="AD103" i="14" s="1"/>
  <c r="O103" i="14"/>
  <c r="AB102" i="14"/>
  <c r="AA102" i="14"/>
  <c r="Z102" i="14"/>
  <c r="Y102" i="14"/>
  <c r="X102" i="14"/>
  <c r="R102" i="14"/>
  <c r="AD102" i="14" s="1"/>
  <c r="O102" i="14"/>
  <c r="AB101" i="14"/>
  <c r="AA101" i="14"/>
  <c r="Z101" i="14"/>
  <c r="Y101" i="14"/>
  <c r="X101" i="14"/>
  <c r="R101" i="14"/>
  <c r="AD101" i="14" s="1"/>
  <c r="O101" i="14"/>
  <c r="AB100" i="14"/>
  <c r="AA100" i="14"/>
  <c r="Z100" i="14"/>
  <c r="Y100" i="14"/>
  <c r="X100" i="14"/>
  <c r="R100" i="14"/>
  <c r="AD100" i="14" s="1"/>
  <c r="O100" i="14"/>
  <c r="AB99" i="14"/>
  <c r="AA99" i="14"/>
  <c r="Z99" i="14"/>
  <c r="Y99" i="14"/>
  <c r="X99" i="14"/>
  <c r="R99" i="14"/>
  <c r="AD99" i="14" s="1"/>
  <c r="O99" i="14"/>
  <c r="AB98" i="14"/>
  <c r="AA98" i="14"/>
  <c r="Z98" i="14"/>
  <c r="Y98" i="14"/>
  <c r="X98" i="14"/>
  <c r="R98" i="14"/>
  <c r="R501" i="14" s="1"/>
  <c r="O98" i="14"/>
  <c r="AB97" i="14"/>
  <c r="AA97" i="14"/>
  <c r="Z97" i="14"/>
  <c r="Y97" i="14"/>
  <c r="X97" i="14"/>
  <c r="R97" i="14"/>
  <c r="AD97" i="14" s="1"/>
  <c r="O97" i="14"/>
  <c r="AB96" i="14"/>
  <c r="AA96" i="14"/>
  <c r="Z96" i="14"/>
  <c r="Y96" i="14"/>
  <c r="X96" i="14"/>
  <c r="R96" i="14"/>
  <c r="AD96" i="14" s="1"/>
  <c r="O96" i="14"/>
  <c r="AB95" i="14"/>
  <c r="AA95" i="14"/>
  <c r="Z95" i="14"/>
  <c r="Y95" i="14"/>
  <c r="X95" i="14"/>
  <c r="R95" i="14"/>
  <c r="AD95" i="14" s="1"/>
  <c r="O95" i="14"/>
  <c r="AB94" i="14"/>
  <c r="AA94" i="14"/>
  <c r="Z94" i="14"/>
  <c r="Y94" i="14"/>
  <c r="X94" i="14"/>
  <c r="R94" i="14"/>
  <c r="AD94" i="14" s="1"/>
  <c r="O94" i="14"/>
  <c r="AB93" i="14"/>
  <c r="AA93" i="14"/>
  <c r="Z93" i="14"/>
  <c r="Y93" i="14"/>
  <c r="X93" i="14"/>
  <c r="R93" i="14"/>
  <c r="AD93" i="14" s="1"/>
  <c r="O93" i="14"/>
  <c r="AB92" i="14"/>
  <c r="AA92" i="14"/>
  <c r="Z92" i="14"/>
  <c r="Y92" i="14"/>
  <c r="X92" i="14"/>
  <c r="R92" i="14"/>
  <c r="O92" i="14"/>
  <c r="AB91" i="14"/>
  <c r="AA91" i="14"/>
  <c r="Z91" i="14"/>
  <c r="Y91" i="14"/>
  <c r="X91" i="14"/>
  <c r="R91" i="14"/>
  <c r="AD91" i="14" s="1"/>
  <c r="O91" i="14"/>
  <c r="AB90" i="14"/>
  <c r="AA90" i="14"/>
  <c r="Z90" i="14"/>
  <c r="Y90" i="14"/>
  <c r="X90" i="14"/>
  <c r="R90" i="14"/>
  <c r="O90" i="14"/>
  <c r="AB89" i="14"/>
  <c r="AA89" i="14"/>
  <c r="Z89" i="14"/>
  <c r="Y89" i="14"/>
  <c r="X89" i="14"/>
  <c r="R89" i="14"/>
  <c r="AD89" i="14" s="1"/>
  <c r="O89" i="14"/>
  <c r="AB88" i="14"/>
  <c r="AA88" i="14"/>
  <c r="Z88" i="14"/>
  <c r="Y88" i="14"/>
  <c r="X88" i="14"/>
  <c r="R88" i="14"/>
  <c r="AD88" i="14" s="1"/>
  <c r="O88" i="14"/>
  <c r="AB87" i="14"/>
  <c r="AA87" i="14"/>
  <c r="Z87" i="14"/>
  <c r="Y87" i="14"/>
  <c r="X87" i="14"/>
  <c r="R87" i="14"/>
  <c r="AD87" i="14" s="1"/>
  <c r="O87" i="14"/>
  <c r="AB86" i="14"/>
  <c r="AA86" i="14"/>
  <c r="Z86" i="14"/>
  <c r="Y86" i="14"/>
  <c r="X86" i="14"/>
  <c r="R86" i="14"/>
  <c r="O86" i="14"/>
  <c r="AD85" i="14"/>
  <c r="AB85" i="14"/>
  <c r="AA85" i="14"/>
  <c r="Z85" i="14"/>
  <c r="Y85" i="14"/>
  <c r="X85" i="14"/>
  <c r="O85" i="14"/>
  <c r="AB84" i="14"/>
  <c r="X84" i="14"/>
  <c r="O84" i="14"/>
  <c r="O536" i="14" s="1"/>
  <c r="AB83" i="14"/>
  <c r="AA83" i="14"/>
  <c r="Z83" i="14"/>
  <c r="Y83" i="14"/>
  <c r="X83" i="14"/>
  <c r="R83" i="14"/>
  <c r="O83" i="14"/>
  <c r="AD82" i="14"/>
  <c r="AB82" i="14"/>
  <c r="AA82" i="14"/>
  <c r="Z82" i="14"/>
  <c r="Y82" i="14"/>
  <c r="X82" i="14"/>
  <c r="O82" i="14"/>
  <c r="O81" i="14"/>
  <c r="T81" i="14" s="1"/>
  <c r="U81" i="14" s="1"/>
  <c r="X80" i="14"/>
  <c r="AC80" i="14" s="1"/>
  <c r="AE80" i="14" s="1"/>
  <c r="O80" i="14"/>
  <c r="O541" i="14" s="1"/>
  <c r="O79" i="14"/>
  <c r="T79" i="14" s="1"/>
  <c r="U79" i="14" s="1"/>
  <c r="AB78" i="14"/>
  <c r="AA78" i="14"/>
  <c r="Z78" i="14"/>
  <c r="Y78" i="14"/>
  <c r="X78" i="14"/>
  <c r="R78" i="14"/>
  <c r="O78" i="14"/>
  <c r="O542" i="14" s="1"/>
  <c r="R77" i="14"/>
  <c r="AD76" i="14"/>
  <c r="AB76" i="14"/>
  <c r="AA76" i="14"/>
  <c r="Z76" i="14"/>
  <c r="Y76" i="14"/>
  <c r="X76" i="14"/>
  <c r="O76" i="14"/>
  <c r="S76" i="14" s="1"/>
  <c r="U76" i="14" s="1"/>
  <c r="V76" i="14" s="1"/>
  <c r="O75" i="14"/>
  <c r="T75" i="14" s="1"/>
  <c r="U75" i="14" s="1"/>
  <c r="AD74" i="14"/>
  <c r="AB74" i="14"/>
  <c r="AA74" i="14"/>
  <c r="Z74" i="14"/>
  <c r="Y74" i="14"/>
  <c r="X74" i="14"/>
  <c r="O74" i="14"/>
  <c r="AD72" i="14"/>
  <c r="AB72" i="14"/>
  <c r="AA72" i="14"/>
  <c r="Z72" i="14"/>
  <c r="Y72" i="14"/>
  <c r="X72" i="14"/>
  <c r="O72" i="14"/>
  <c r="O531" i="14" s="1"/>
  <c r="AB71" i="14"/>
  <c r="AA71" i="14"/>
  <c r="Z71" i="14"/>
  <c r="Y71" i="14"/>
  <c r="X71" i="14"/>
  <c r="R71" i="14"/>
  <c r="AD71" i="14" s="1"/>
  <c r="R70" i="14"/>
  <c r="T70" i="14" s="1"/>
  <c r="U70" i="14" s="1"/>
  <c r="R69" i="14"/>
  <c r="T69" i="14" s="1"/>
  <c r="U69" i="14" s="1"/>
  <c r="V69" i="14" s="1"/>
  <c r="X68" i="14"/>
  <c r="R68" i="14"/>
  <c r="AB67" i="14"/>
  <c r="AA67" i="14"/>
  <c r="Z67" i="14"/>
  <c r="Y67" i="14"/>
  <c r="X67" i="14"/>
  <c r="R67" i="14"/>
  <c r="R719" i="14" s="1"/>
  <c r="AB66" i="14"/>
  <c r="AA66" i="14"/>
  <c r="Z66" i="14"/>
  <c r="Y66" i="14"/>
  <c r="X66" i="14"/>
  <c r="R66" i="14"/>
  <c r="R530" i="14" s="1"/>
  <c r="O66" i="14"/>
  <c r="AD65" i="14"/>
  <c r="AB65" i="14"/>
  <c r="AA65" i="14"/>
  <c r="Z65" i="14"/>
  <c r="Y65" i="14"/>
  <c r="X65" i="14"/>
  <c r="O65" i="14"/>
  <c r="O64" i="14"/>
  <c r="T64" i="14" s="1"/>
  <c r="U64" i="14" s="1"/>
  <c r="X63" i="14"/>
  <c r="AC63" i="14" s="1"/>
  <c r="AE63" i="14" s="1"/>
  <c r="O63" i="14"/>
  <c r="O533" i="14" s="1"/>
  <c r="AD62" i="14"/>
  <c r="AB62" i="14"/>
  <c r="AA62" i="14"/>
  <c r="Z62" i="14"/>
  <c r="Y62" i="14"/>
  <c r="X62" i="14"/>
  <c r="O62" i="14"/>
  <c r="O529" i="14" s="1"/>
  <c r="X61" i="14"/>
  <c r="AC61" i="14" s="1"/>
  <c r="AE61" i="14" s="1"/>
  <c r="O61" i="14"/>
  <c r="O537" i="14" s="1"/>
  <c r="AB60" i="14"/>
  <c r="AA60" i="14"/>
  <c r="Z60" i="14"/>
  <c r="Y60" i="14"/>
  <c r="X60" i="14"/>
  <c r="O60" i="14"/>
  <c r="O526" i="14" s="1"/>
  <c r="R59" i="14"/>
  <c r="S59" i="14" s="1"/>
  <c r="U59" i="14" s="1"/>
  <c r="V59" i="14" s="1"/>
  <c r="R58" i="14"/>
  <c r="R712" i="14" s="1"/>
  <c r="AC57" i="14"/>
  <c r="AE57" i="14" s="1"/>
  <c r="R57" i="14"/>
  <c r="AC56" i="14"/>
  <c r="AE56" i="14" s="1"/>
  <c r="R56" i="14"/>
  <c r="R523" i="14" s="1"/>
  <c r="O56" i="14"/>
  <c r="AD55" i="14"/>
  <c r="AB55" i="14"/>
  <c r="AA55" i="14"/>
  <c r="Z55" i="14"/>
  <c r="Y55" i="14"/>
  <c r="X55" i="14"/>
  <c r="O55" i="14"/>
  <c r="S55" i="14" s="1"/>
  <c r="U55" i="14" s="1"/>
  <c r="O54" i="14"/>
  <c r="O53" i="14"/>
  <c r="X52" i="14"/>
  <c r="AC52" i="14" s="1"/>
  <c r="AE52" i="14" s="1"/>
  <c r="O52" i="14"/>
  <c r="S52" i="14" s="1"/>
  <c r="U52" i="14" s="1"/>
  <c r="V52" i="14" s="1"/>
  <c r="O51" i="14"/>
  <c r="O50" i="14"/>
  <c r="O707" i="14" s="1"/>
  <c r="Y49" i="14"/>
  <c r="X49" i="14"/>
  <c r="O49" i="14"/>
  <c r="O524" i="14" s="1"/>
  <c r="X48" i="14"/>
  <c r="AC48" i="14" s="1"/>
  <c r="AE48" i="14" s="1"/>
  <c r="O48" i="14"/>
  <c r="AB47" i="14"/>
  <c r="AA47" i="14"/>
  <c r="Z47" i="14"/>
  <c r="Y47" i="14"/>
  <c r="X47" i="14"/>
  <c r="R47" i="14"/>
  <c r="R522" i="14" s="1"/>
  <c r="O47" i="14"/>
  <c r="Q46" i="14"/>
  <c r="P46" i="14"/>
  <c r="N46" i="14"/>
  <c r="M46" i="14"/>
  <c r="L46" i="14"/>
  <c r="K46" i="14"/>
  <c r="J46" i="14"/>
  <c r="R45" i="14"/>
  <c r="R44" i="14"/>
  <c r="AD44" i="14" s="1"/>
  <c r="AE44" i="14" s="1"/>
  <c r="R43" i="14"/>
  <c r="R42" i="14"/>
  <c r="R704" i="14" s="1"/>
  <c r="R41" i="14"/>
  <c r="R703" i="14" s="1"/>
  <c r="R40" i="14"/>
  <c r="T40" i="14" s="1"/>
  <c r="U40" i="14" s="1"/>
  <c r="R39" i="14"/>
  <c r="T39" i="14" s="1"/>
  <c r="U39" i="14" s="1"/>
  <c r="AD38" i="14"/>
  <c r="X38" i="14"/>
  <c r="AC38" i="14" s="1"/>
  <c r="O38" i="14"/>
  <c r="AD37" i="14"/>
  <c r="AB37" i="14"/>
  <c r="AA37" i="14"/>
  <c r="Z37" i="14"/>
  <c r="Y37" i="14"/>
  <c r="X37" i="14"/>
  <c r="O37" i="14"/>
  <c r="O36" i="14"/>
  <c r="T36" i="14" s="1"/>
  <c r="U36" i="14" s="1"/>
  <c r="AB35" i="14"/>
  <c r="AA35" i="14"/>
  <c r="Z35" i="14"/>
  <c r="Y35" i="14"/>
  <c r="X35" i="14"/>
  <c r="R35" i="14"/>
  <c r="R698" i="14" s="1"/>
  <c r="O35" i="14"/>
  <c r="O698" i="14" s="1"/>
  <c r="R34" i="14"/>
  <c r="R33" i="14"/>
  <c r="AD33" i="14" s="1"/>
  <c r="AE33" i="14" s="1"/>
  <c r="R32" i="14"/>
  <c r="T32" i="14" s="1"/>
  <c r="U32" i="14" s="1"/>
  <c r="AE31" i="14"/>
  <c r="R31" i="14"/>
  <c r="T31" i="14" s="1"/>
  <c r="U31" i="14" s="1"/>
  <c r="O31" i="14"/>
  <c r="O702" i="14" s="1"/>
  <c r="R30" i="14"/>
  <c r="R700" i="14" s="1"/>
  <c r="O29" i="14"/>
  <c r="T29" i="14" s="1"/>
  <c r="U29" i="14" s="1"/>
  <c r="U699" i="14" s="1"/>
  <c r="X28" i="14"/>
  <c r="AC28" i="14" s="1"/>
  <c r="AE28" i="14" s="1"/>
  <c r="O28" i="14"/>
  <c r="O513" i="14" s="1"/>
  <c r="AD27" i="14"/>
  <c r="AB27" i="14"/>
  <c r="AA27" i="14"/>
  <c r="Z27" i="14"/>
  <c r="Y27" i="14"/>
  <c r="X27" i="14"/>
  <c r="O27" i="14"/>
  <c r="S27" i="14" s="1"/>
  <c r="U27" i="14" s="1"/>
  <c r="V27" i="14" s="1"/>
  <c r="O26" i="14"/>
  <c r="T26" i="14" s="1"/>
  <c r="U26" i="14" s="1"/>
  <c r="AB25" i="14"/>
  <c r="AC25" i="14" s="1"/>
  <c r="O25" i="14"/>
  <c r="O518" i="14" s="1"/>
  <c r="AB24" i="14"/>
  <c r="AA24" i="14"/>
  <c r="Z24" i="14"/>
  <c r="Y24" i="14"/>
  <c r="X24" i="14"/>
  <c r="O24" i="14"/>
  <c r="O516" i="14" s="1"/>
  <c r="O23" i="14"/>
  <c r="O517" i="14" s="1"/>
  <c r="AB22" i="14"/>
  <c r="AA22" i="14"/>
  <c r="Z22" i="14"/>
  <c r="Y22" i="14"/>
  <c r="X22" i="14"/>
  <c r="R22" i="14"/>
  <c r="R695" i="14" s="1"/>
  <c r="O22" i="14"/>
  <c r="O695" i="14" s="1"/>
  <c r="R21" i="14"/>
  <c r="R694" i="14" s="1"/>
  <c r="AB20" i="14"/>
  <c r="AA20" i="14"/>
  <c r="Z20" i="14"/>
  <c r="Y20" i="14"/>
  <c r="R20" i="14"/>
  <c r="AD20" i="14" s="1"/>
  <c r="O20" i="14"/>
  <c r="O510" i="14" s="1"/>
  <c r="R19" i="14"/>
  <c r="AD18" i="14"/>
  <c r="AB18" i="14"/>
  <c r="AA18" i="14"/>
  <c r="Z18" i="14"/>
  <c r="Y18" i="14"/>
  <c r="X18" i="14"/>
  <c r="O18" i="14"/>
  <c r="O17" i="14"/>
  <c r="T17" i="14" s="1"/>
  <c r="U17" i="14" s="1"/>
  <c r="X16" i="14"/>
  <c r="AC16" i="14" s="1"/>
  <c r="AE16" i="14" s="1"/>
  <c r="O16" i="14"/>
  <c r="S16" i="14" s="1"/>
  <c r="U16" i="14" s="1"/>
  <c r="V16" i="14" s="1"/>
  <c r="O15" i="14"/>
  <c r="AB14" i="14"/>
  <c r="AA14" i="14"/>
  <c r="Z14" i="14"/>
  <c r="Y14" i="14"/>
  <c r="X14" i="14"/>
  <c r="O14" i="14"/>
  <c r="O509" i="14" s="1"/>
  <c r="AB13" i="14"/>
  <c r="AA13" i="14"/>
  <c r="Z13" i="14"/>
  <c r="Y13" i="14"/>
  <c r="X13" i="14"/>
  <c r="R13" i="14"/>
  <c r="AD13" i="14" s="1"/>
  <c r="O13" i="14"/>
  <c r="AB12" i="14"/>
  <c r="AA12" i="14"/>
  <c r="Z12" i="14"/>
  <c r="Y12" i="14"/>
  <c r="X12" i="14"/>
  <c r="R12" i="14"/>
  <c r="O12" i="14"/>
  <c r="AB11" i="14"/>
  <c r="AA11" i="14"/>
  <c r="Z11" i="14"/>
  <c r="Y11" i="14"/>
  <c r="X11" i="14"/>
  <c r="R11" i="14"/>
  <c r="AD11" i="14" s="1"/>
  <c r="O11" i="14"/>
  <c r="AB10" i="14"/>
  <c r="AA10" i="14"/>
  <c r="Z10" i="14"/>
  <c r="Y10" i="14"/>
  <c r="X10" i="14"/>
  <c r="R10" i="14"/>
  <c r="O10" i="14"/>
  <c r="U758" i="16" l="1"/>
  <c r="V758" i="16" s="1"/>
  <c r="AD335" i="15"/>
  <c r="S335" i="15"/>
  <c r="AC335" i="15"/>
  <c r="AE162" i="15"/>
  <c r="AE335" i="15" s="1"/>
  <c r="U695" i="15"/>
  <c r="U162" i="15"/>
  <c r="V162" i="15" s="1"/>
  <c r="V161" i="15"/>
  <c r="AC360" i="14"/>
  <c r="AE360" i="14" s="1"/>
  <c r="V601" i="14"/>
  <c r="S214" i="14"/>
  <c r="U214" i="14" s="1"/>
  <c r="S146" i="14"/>
  <c r="U146" i="14" s="1"/>
  <c r="V146" i="14" s="1"/>
  <c r="T231" i="14"/>
  <c r="S237" i="14"/>
  <c r="S88" i="14"/>
  <c r="U88" i="14" s="1"/>
  <c r="R499" i="14"/>
  <c r="AD125" i="14"/>
  <c r="O589" i="14"/>
  <c r="O547" i="14"/>
  <c r="AD314" i="14"/>
  <c r="S365" i="14"/>
  <c r="U365" i="14" s="1"/>
  <c r="V365" i="14" s="1"/>
  <c r="AC27" i="14"/>
  <c r="AE27" i="14" s="1"/>
  <c r="S142" i="14"/>
  <c r="U142" i="14" s="1"/>
  <c r="T241" i="14"/>
  <c r="AC365" i="14"/>
  <c r="S192" i="14"/>
  <c r="U192" i="14" s="1"/>
  <c r="U636" i="14" s="1"/>
  <c r="AD186" i="14"/>
  <c r="AD204" i="14"/>
  <c r="S358" i="14"/>
  <c r="U358" i="14" s="1"/>
  <c r="U577" i="14" s="1"/>
  <c r="V577" i="14" s="1"/>
  <c r="S175" i="14"/>
  <c r="U175" i="14" s="1"/>
  <c r="U397" i="14" s="1"/>
  <c r="AC181" i="14"/>
  <c r="AE181" i="14" s="1"/>
  <c r="V233" i="14"/>
  <c r="AC369" i="14"/>
  <c r="AC296" i="14"/>
  <c r="Z330" i="14"/>
  <c r="AE323" i="14"/>
  <c r="AC346" i="14"/>
  <c r="AE346" i="14" s="1"/>
  <c r="S363" i="14"/>
  <c r="U363" i="14" s="1"/>
  <c r="U578" i="14" s="1"/>
  <c r="AC86" i="14"/>
  <c r="AC60" i="14"/>
  <c r="AC49" i="14"/>
  <c r="AE49" i="14" s="1"/>
  <c r="S100" i="14"/>
  <c r="U100" i="14" s="1"/>
  <c r="S149" i="14"/>
  <c r="P259" i="14"/>
  <c r="S211" i="14"/>
  <c r="U211" i="14" s="1"/>
  <c r="V211" i="14" s="1"/>
  <c r="O508" i="14"/>
  <c r="S379" i="14"/>
  <c r="U379" i="14" s="1"/>
  <c r="U592" i="14" s="1"/>
  <c r="S183" i="14"/>
  <c r="U183" i="14" s="1"/>
  <c r="U408" i="14" s="1"/>
  <c r="O487" i="14"/>
  <c r="S339" i="14"/>
  <c r="U339" i="14" s="1"/>
  <c r="U600" i="14" s="1"/>
  <c r="V600" i="14" s="1"/>
  <c r="S186" i="14"/>
  <c r="U186" i="14" s="1"/>
  <c r="T250" i="14"/>
  <c r="U250" i="14" s="1"/>
  <c r="S285" i="14"/>
  <c r="U285" i="14" s="1"/>
  <c r="V285" i="14" s="1"/>
  <c r="O588" i="14"/>
  <c r="S20" i="14"/>
  <c r="U20" i="14" s="1"/>
  <c r="V20" i="14" s="1"/>
  <c r="AC192" i="14"/>
  <c r="S349" i="14"/>
  <c r="U349" i="14" s="1"/>
  <c r="U607" i="14" s="1"/>
  <c r="V607" i="14" s="1"/>
  <c r="S361" i="14"/>
  <c r="U361" i="14" s="1"/>
  <c r="AC318" i="14"/>
  <c r="AD139" i="14"/>
  <c r="S125" i="14"/>
  <c r="U125" i="14" s="1"/>
  <c r="U568" i="14" s="1"/>
  <c r="AA147" i="14"/>
  <c r="S188" i="14"/>
  <c r="U188" i="14" s="1"/>
  <c r="S196" i="14"/>
  <c r="U196" i="14" s="1"/>
  <c r="V196" i="14" s="1"/>
  <c r="S239" i="14"/>
  <c r="AC204" i="14"/>
  <c r="AE204" i="14" s="1"/>
  <c r="AC214" i="14"/>
  <c r="R590" i="14"/>
  <c r="AC89" i="14"/>
  <c r="AE89" i="14" s="1"/>
  <c r="AC196" i="14"/>
  <c r="T222" i="14"/>
  <c r="U222" i="14" s="1"/>
  <c r="U660" i="14" s="1"/>
  <c r="T342" i="14"/>
  <c r="U342" i="14" s="1"/>
  <c r="AC14" i="14"/>
  <c r="AC82" i="14"/>
  <c r="AE82" i="14" s="1"/>
  <c r="AC104" i="14"/>
  <c r="S296" i="14"/>
  <c r="U296" i="14" s="1"/>
  <c r="U421" i="14" s="1"/>
  <c r="AC10" i="14"/>
  <c r="S24" i="14"/>
  <c r="U24" i="14" s="1"/>
  <c r="U516" i="14" s="1"/>
  <c r="V516" i="14" s="1"/>
  <c r="AC93" i="14"/>
  <c r="AE93" i="14" s="1"/>
  <c r="T219" i="14"/>
  <c r="U219" i="14" s="1"/>
  <c r="V219" i="14" s="1"/>
  <c r="AC224" i="14"/>
  <c r="S297" i="14"/>
  <c r="U297" i="14" s="1"/>
  <c r="U422" i="14" s="1"/>
  <c r="AC381" i="14"/>
  <c r="AE381" i="14" s="1"/>
  <c r="AC11" i="14"/>
  <c r="AC76" i="14"/>
  <c r="AE76" i="14" s="1"/>
  <c r="AC85" i="14"/>
  <c r="AE85" i="14" s="1"/>
  <c r="R500" i="14"/>
  <c r="S144" i="14"/>
  <c r="U144" i="14" s="1"/>
  <c r="U557" i="14" s="1"/>
  <c r="AC188" i="14"/>
  <c r="AE188" i="14" s="1"/>
  <c r="AC237" i="14"/>
  <c r="AE237" i="14" s="1"/>
  <c r="O425" i="14"/>
  <c r="AC290" i="14"/>
  <c r="AE290" i="14" s="1"/>
  <c r="AC347" i="14"/>
  <c r="AE347" i="14" s="1"/>
  <c r="AC357" i="14"/>
  <c r="AC364" i="14"/>
  <c r="AE364" i="14" s="1"/>
  <c r="AD370" i="14"/>
  <c r="AB382" i="14"/>
  <c r="AC71" i="14"/>
  <c r="AC88" i="14"/>
  <c r="AE88" i="14" s="1"/>
  <c r="AC175" i="14"/>
  <c r="AE175" i="14" s="1"/>
  <c r="AB135" i="14"/>
  <c r="AC134" i="14"/>
  <c r="R476" i="14"/>
  <c r="S317" i="14"/>
  <c r="U317" i="14" s="1"/>
  <c r="U489" i="14" s="1"/>
  <c r="V489" i="14" s="1"/>
  <c r="AD328" i="14"/>
  <c r="AC334" i="14"/>
  <c r="AE334" i="14" s="1"/>
  <c r="AC354" i="14"/>
  <c r="AE354" i="14" s="1"/>
  <c r="AE38" i="14"/>
  <c r="AD47" i="14"/>
  <c r="R716" i="14"/>
  <c r="AC95" i="14"/>
  <c r="AE95" i="14" s="1"/>
  <c r="AD114" i="14"/>
  <c r="AC129" i="14"/>
  <c r="AE129" i="14" s="1"/>
  <c r="S141" i="14"/>
  <c r="U141" i="14" s="1"/>
  <c r="AC151" i="14"/>
  <c r="AE151" i="14" s="1"/>
  <c r="AC191" i="14"/>
  <c r="S218" i="14"/>
  <c r="U218" i="14" s="1"/>
  <c r="V218" i="14" s="1"/>
  <c r="AC267" i="14"/>
  <c r="AE267" i="14" s="1"/>
  <c r="AC371" i="14"/>
  <c r="S373" i="14"/>
  <c r="U373" i="14" s="1"/>
  <c r="Y387" i="14"/>
  <c r="AC67" i="14"/>
  <c r="AC97" i="14"/>
  <c r="AC187" i="14"/>
  <c r="AE187" i="14" s="1"/>
  <c r="AC206" i="14"/>
  <c r="AC315" i="14"/>
  <c r="AC13" i="14"/>
  <c r="AE13" i="14" s="1"/>
  <c r="AC20" i="14"/>
  <c r="AE20" i="14" s="1"/>
  <c r="AC55" i="14"/>
  <c r="AE55" i="14" s="1"/>
  <c r="AC87" i="14"/>
  <c r="AE87" i="14" s="1"/>
  <c r="AC100" i="14"/>
  <c r="AE100" i="14" s="1"/>
  <c r="AC172" i="14"/>
  <c r="AE172" i="14" s="1"/>
  <c r="AC189" i="14"/>
  <c r="AC329" i="14"/>
  <c r="AC160" i="14"/>
  <c r="AE160" i="14" s="1"/>
  <c r="AC213" i="14"/>
  <c r="AC225" i="14"/>
  <c r="T237" i="14"/>
  <c r="U237" i="14" s="1"/>
  <c r="V237" i="14" s="1"/>
  <c r="S319" i="14"/>
  <c r="U319" i="14" s="1"/>
  <c r="U491" i="14" s="1"/>
  <c r="S350" i="14"/>
  <c r="U350" i="14" s="1"/>
  <c r="U608" i="14" s="1"/>
  <c r="V608" i="14" s="1"/>
  <c r="V355" i="14"/>
  <c r="AD317" i="14"/>
  <c r="AC99" i="14"/>
  <c r="AE99" i="14" s="1"/>
  <c r="S231" i="14"/>
  <c r="U231" i="14" s="1"/>
  <c r="T253" i="14"/>
  <c r="U253" i="14" s="1"/>
  <c r="U462" i="14" s="1"/>
  <c r="V462" i="14" s="1"/>
  <c r="AC24" i="14"/>
  <c r="AC37" i="14"/>
  <c r="AE37" i="14" s="1"/>
  <c r="AC110" i="14"/>
  <c r="AC202" i="14"/>
  <c r="AE202" i="14" s="1"/>
  <c r="AC208" i="14"/>
  <c r="S11" i="14"/>
  <c r="U11" i="14" s="1"/>
  <c r="AD21" i="14"/>
  <c r="AE21" i="14" s="1"/>
  <c r="AC66" i="14"/>
  <c r="AC101" i="14"/>
  <c r="AC114" i="14"/>
  <c r="R745" i="14"/>
  <c r="AD138" i="14"/>
  <c r="AC149" i="14"/>
  <c r="AE149" i="14" s="1"/>
  <c r="S199" i="14"/>
  <c r="U199" i="14" s="1"/>
  <c r="U473" i="14" s="1"/>
  <c r="AC205" i="14"/>
  <c r="AE205" i="14" s="1"/>
  <c r="L259" i="14"/>
  <c r="R679" i="14"/>
  <c r="S241" i="14"/>
  <c r="U241" i="14" s="1"/>
  <c r="V241" i="14" s="1"/>
  <c r="S312" i="14"/>
  <c r="U312" i="14" s="1"/>
  <c r="V312" i="14" s="1"/>
  <c r="AC321" i="14"/>
  <c r="AE321" i="14" s="1"/>
  <c r="S334" i="14"/>
  <c r="U334" i="14" s="1"/>
  <c r="U614" i="14" s="1"/>
  <c r="V614" i="14" s="1"/>
  <c r="AC339" i="14"/>
  <c r="AE339" i="14" s="1"/>
  <c r="AC372" i="14"/>
  <c r="AE383" i="14"/>
  <c r="S84" i="14"/>
  <c r="U84" i="14" s="1"/>
  <c r="S121" i="14"/>
  <c r="U121" i="14" s="1"/>
  <c r="U740" i="14" s="1"/>
  <c r="AC124" i="14"/>
  <c r="AE124" i="14" s="1"/>
  <c r="AC144" i="14"/>
  <c r="S213" i="14"/>
  <c r="U213" i="14" s="1"/>
  <c r="V213" i="14" s="1"/>
  <c r="S225" i="14"/>
  <c r="S260" i="14"/>
  <c r="U260" i="14" s="1"/>
  <c r="AC278" i="14"/>
  <c r="AE278" i="14" s="1"/>
  <c r="AC297" i="14"/>
  <c r="AD315" i="14"/>
  <c r="AC326" i="14"/>
  <c r="S331" i="14"/>
  <c r="U331" i="14" s="1"/>
  <c r="V331" i="14" s="1"/>
  <c r="Y336" i="14"/>
  <c r="AC378" i="14"/>
  <c r="AC384" i="14"/>
  <c r="AE384" i="14" s="1"/>
  <c r="T240" i="14"/>
  <c r="AC319" i="14"/>
  <c r="AC324" i="14"/>
  <c r="S63" i="14"/>
  <c r="U63" i="14" s="1"/>
  <c r="U533" i="14" s="1"/>
  <c r="V533" i="14" s="1"/>
  <c r="R502" i="14"/>
  <c r="AC98" i="14"/>
  <c r="S133" i="14"/>
  <c r="U133" i="14" s="1"/>
  <c r="V133" i="14" s="1"/>
  <c r="S140" i="14"/>
  <c r="U140" i="14" s="1"/>
  <c r="U554" i="14" s="1"/>
  <c r="V161" i="14"/>
  <c r="S164" i="14"/>
  <c r="U164" i="14" s="1"/>
  <c r="U407" i="14" s="1"/>
  <c r="V407" i="14" s="1"/>
  <c r="AC197" i="14"/>
  <c r="AE197" i="14" s="1"/>
  <c r="T225" i="14"/>
  <c r="AC226" i="14"/>
  <c r="AE226" i="14" s="1"/>
  <c r="S228" i="14"/>
  <c r="AC231" i="14"/>
  <c r="AE231" i="14" s="1"/>
  <c r="R681" i="14"/>
  <c r="S266" i="14"/>
  <c r="U266" i="14" s="1"/>
  <c r="U424" i="14" s="1"/>
  <c r="V424" i="14" s="1"/>
  <c r="AC286" i="14"/>
  <c r="S307" i="14"/>
  <c r="U307" i="14" s="1"/>
  <c r="U484" i="14" s="1"/>
  <c r="V484" i="14" s="1"/>
  <c r="R496" i="14"/>
  <c r="Z336" i="14"/>
  <c r="AC349" i="14"/>
  <c r="AE349" i="14" s="1"/>
  <c r="AC358" i="14"/>
  <c r="AE358" i="14" s="1"/>
  <c r="AD30" i="14"/>
  <c r="AE30" i="14" s="1"/>
  <c r="AD41" i="14"/>
  <c r="AE41" i="14" s="1"/>
  <c r="S49" i="14"/>
  <c r="U49" i="14" s="1"/>
  <c r="U524" i="14" s="1"/>
  <c r="V524" i="14" s="1"/>
  <c r="AC74" i="14"/>
  <c r="AE74" i="14" s="1"/>
  <c r="AC84" i="14"/>
  <c r="AE84" i="14" s="1"/>
  <c r="AC92" i="14"/>
  <c r="AD110" i="14"/>
  <c r="S171" i="14"/>
  <c r="U171" i="14" s="1"/>
  <c r="U403" i="14" s="1"/>
  <c r="V403" i="14" s="1"/>
  <c r="T228" i="14"/>
  <c r="AC236" i="14"/>
  <c r="T248" i="14"/>
  <c r="U248" i="14" s="1"/>
  <c r="V248" i="14" s="1"/>
  <c r="S295" i="14"/>
  <c r="U295" i="14" s="1"/>
  <c r="AC331" i="14"/>
  <c r="AE331" i="14" s="1"/>
  <c r="AA382" i="14"/>
  <c r="AC355" i="14"/>
  <c r="AE355" i="14" s="1"/>
  <c r="AC194" i="14"/>
  <c r="AE194" i="14" s="1"/>
  <c r="S289" i="14"/>
  <c r="U289" i="14" s="1"/>
  <c r="V289" i="14" s="1"/>
  <c r="AC140" i="14"/>
  <c r="AE140" i="14" s="1"/>
  <c r="AC143" i="14"/>
  <c r="AC221" i="14"/>
  <c r="AC320" i="14"/>
  <c r="AB336" i="14"/>
  <c r="S351" i="14"/>
  <c r="U351" i="14" s="1"/>
  <c r="S354" i="14"/>
  <c r="U354" i="14" s="1"/>
  <c r="V354" i="14" s="1"/>
  <c r="S357" i="14"/>
  <c r="U357" i="14" s="1"/>
  <c r="U583" i="14" s="1"/>
  <c r="V583" i="14" s="1"/>
  <c r="S360" i="14"/>
  <c r="U360" i="14" s="1"/>
  <c r="AC377" i="14"/>
  <c r="AC12" i="14"/>
  <c r="S80" i="14"/>
  <c r="U80" i="14" s="1"/>
  <c r="U541" i="14" s="1"/>
  <c r="V541" i="14" s="1"/>
  <c r="AE104" i="14"/>
  <c r="AC121" i="14"/>
  <c r="AE121" i="14" s="1"/>
  <c r="Y147" i="14"/>
  <c r="AC146" i="14"/>
  <c r="AE146" i="14" s="1"/>
  <c r="AC169" i="14"/>
  <c r="AE169" i="14" s="1"/>
  <c r="AD210" i="14"/>
  <c r="AC256" i="14"/>
  <c r="J259" i="14"/>
  <c r="S291" i="14"/>
  <c r="U291" i="14" s="1"/>
  <c r="V291" i="14" s="1"/>
  <c r="AC363" i="14"/>
  <c r="V17" i="14"/>
  <c r="AD86" i="14"/>
  <c r="AE101" i="14"/>
  <c r="X299" i="14"/>
  <c r="O584" i="14"/>
  <c r="AD377" i="14"/>
  <c r="V270" i="14"/>
  <c r="AD42" i="14"/>
  <c r="AE42" i="14" s="1"/>
  <c r="S72" i="14"/>
  <c r="U72" i="14" s="1"/>
  <c r="U531" i="14" s="1"/>
  <c r="V531" i="14" s="1"/>
  <c r="S110" i="14"/>
  <c r="U110" i="14" s="1"/>
  <c r="V110" i="14" s="1"/>
  <c r="S172" i="14"/>
  <c r="U172" i="14" s="1"/>
  <c r="V172" i="14" s="1"/>
  <c r="S176" i="14"/>
  <c r="U176" i="14" s="1"/>
  <c r="U401" i="14" s="1"/>
  <c r="V401" i="14" s="1"/>
  <c r="AC183" i="14"/>
  <c r="AD203" i="14"/>
  <c r="S205" i="14"/>
  <c r="U205" i="14" s="1"/>
  <c r="V205" i="14" s="1"/>
  <c r="AD236" i="14"/>
  <c r="S242" i="14"/>
  <c r="U242" i="14" s="1"/>
  <c r="AC246" i="14"/>
  <c r="T249" i="14"/>
  <c r="U249" i="14" s="1"/>
  <c r="U672" i="14" s="1"/>
  <c r="V672" i="14" s="1"/>
  <c r="O431" i="14"/>
  <c r="AC268" i="14"/>
  <c r="AE268" i="14" s="1"/>
  <c r="S272" i="14"/>
  <c r="U272" i="14" s="1"/>
  <c r="AC294" i="14"/>
  <c r="AE294" i="14" s="1"/>
  <c r="V334" i="14"/>
  <c r="X382" i="14"/>
  <c r="AC351" i="14"/>
  <c r="AE351" i="14" s="1"/>
  <c r="S372" i="14"/>
  <c r="U372" i="14" s="1"/>
  <c r="U573" i="14" s="1"/>
  <c r="V573" i="14" s="1"/>
  <c r="T376" i="14"/>
  <c r="U376" i="14" s="1"/>
  <c r="V376" i="14" s="1"/>
  <c r="AC379" i="14"/>
  <c r="AC72" i="14"/>
  <c r="AE72" i="14" s="1"/>
  <c r="AD98" i="14"/>
  <c r="O504" i="14"/>
  <c r="AC139" i="14"/>
  <c r="O395" i="14"/>
  <c r="AC180" i="14"/>
  <c r="AE180" i="14" s="1"/>
  <c r="AC218" i="14"/>
  <c r="AE218" i="14" s="1"/>
  <c r="AC227" i="14"/>
  <c r="M259" i="14"/>
  <c r="AC295" i="14"/>
  <c r="AC298" i="14"/>
  <c r="X330" i="14"/>
  <c r="AC306" i="14"/>
  <c r="AE306" i="14" s="1"/>
  <c r="AC316" i="14"/>
  <c r="S318" i="14"/>
  <c r="U318" i="14" s="1"/>
  <c r="U490" i="14" s="1"/>
  <c r="V490" i="14" s="1"/>
  <c r="AC362" i="14"/>
  <c r="AE362" i="14" s="1"/>
  <c r="S22" i="14"/>
  <c r="U22" i="14" s="1"/>
  <c r="U695" i="14" s="1"/>
  <c r="V695" i="14" s="1"/>
  <c r="S41" i="14"/>
  <c r="U41" i="14" s="1"/>
  <c r="U703" i="14" s="1"/>
  <c r="V703" i="14" s="1"/>
  <c r="AD193" i="14"/>
  <c r="AC83" i="14"/>
  <c r="AC91" i="14"/>
  <c r="AE91" i="14" s="1"/>
  <c r="AC120" i="14"/>
  <c r="AE120" i="14" s="1"/>
  <c r="T23" i="14"/>
  <c r="U23" i="14" s="1"/>
  <c r="U517" i="14" s="1"/>
  <c r="V517" i="14" s="1"/>
  <c r="S28" i="14"/>
  <c r="U28" i="14" s="1"/>
  <c r="U513" i="14" s="1"/>
  <c r="V513" i="14" s="1"/>
  <c r="O525" i="14"/>
  <c r="AD66" i="14"/>
  <c r="AC78" i="14"/>
  <c r="R503" i="14"/>
  <c r="AD143" i="14"/>
  <c r="S152" i="14"/>
  <c r="U152" i="14" s="1"/>
  <c r="U395" i="14" s="1"/>
  <c r="AC201" i="14"/>
  <c r="AE201" i="14" s="1"/>
  <c r="AD209" i="14"/>
  <c r="AD213" i="14"/>
  <c r="AD225" i="14"/>
  <c r="AE225" i="14" s="1"/>
  <c r="AC229" i="14"/>
  <c r="AE229" i="14" s="1"/>
  <c r="AD239" i="14"/>
  <c r="N259" i="14"/>
  <c r="S287" i="14"/>
  <c r="U287" i="14" s="1"/>
  <c r="U648" i="14" s="1"/>
  <c r="AD295" i="14"/>
  <c r="AC312" i="14"/>
  <c r="AE312" i="14" s="1"/>
  <c r="AD320" i="14"/>
  <c r="AC327" i="14"/>
  <c r="AD363" i="14"/>
  <c r="AC366" i="14"/>
  <c r="AD367" i="14"/>
  <c r="S378" i="14"/>
  <c r="U378" i="14" s="1"/>
  <c r="U593" i="14" s="1"/>
  <c r="V593" i="14" s="1"/>
  <c r="AC22" i="14"/>
  <c r="AE97" i="14"/>
  <c r="S25" i="14"/>
  <c r="U25" i="14" s="1"/>
  <c r="V25" i="14" s="1"/>
  <c r="T50" i="14"/>
  <c r="U50" i="14" s="1"/>
  <c r="U707" i="14" s="1"/>
  <c r="V707" i="14" s="1"/>
  <c r="AD59" i="14"/>
  <c r="AE59" i="14" s="1"/>
  <c r="AC65" i="14"/>
  <c r="AE65" i="14" s="1"/>
  <c r="AD92" i="14"/>
  <c r="AC103" i="14"/>
  <c r="AE103" i="14" s="1"/>
  <c r="AC113" i="14"/>
  <c r="AE113" i="14" s="1"/>
  <c r="AC125" i="14"/>
  <c r="AE125" i="14" s="1"/>
  <c r="U512" i="14"/>
  <c r="AC62" i="14"/>
  <c r="AE62" i="14" s="1"/>
  <c r="Z105" i="14"/>
  <c r="AC96" i="14"/>
  <c r="AE96" i="14" s="1"/>
  <c r="O566" i="14"/>
  <c r="Z147" i="14"/>
  <c r="V153" i="14"/>
  <c r="S156" i="14"/>
  <c r="U156" i="14" s="1"/>
  <c r="AC182" i="14"/>
  <c r="AE182" i="14" s="1"/>
  <c r="O468" i="14"/>
  <c r="AD212" i="14"/>
  <c r="AD216" i="14"/>
  <c r="S240" i="14"/>
  <c r="AC242" i="14"/>
  <c r="AD246" i="14"/>
  <c r="S265" i="14"/>
  <c r="U265" i="14" s="1"/>
  <c r="U430" i="14" s="1"/>
  <c r="V430" i="14" s="1"/>
  <c r="O441" i="14"/>
  <c r="S293" i="14"/>
  <c r="U293" i="14" s="1"/>
  <c r="U449" i="14" s="1"/>
  <c r="S321" i="14"/>
  <c r="U321" i="14" s="1"/>
  <c r="V321" i="14" s="1"/>
  <c r="AC350" i="14"/>
  <c r="AE350" i="14" s="1"/>
  <c r="AC353" i="14"/>
  <c r="T302" i="14"/>
  <c r="U302" i="14" s="1"/>
  <c r="V302" i="14" s="1"/>
  <c r="T132" i="14"/>
  <c r="U132" i="14" s="1"/>
  <c r="U745" i="14" s="1"/>
  <c r="V745" i="14" s="1"/>
  <c r="P148" i="14"/>
  <c r="T57" i="14"/>
  <c r="U57" i="14" s="1"/>
  <c r="V57" i="14" s="1"/>
  <c r="S30" i="14"/>
  <c r="U30" i="14" s="1"/>
  <c r="U700" i="14" s="1"/>
  <c r="V700" i="14" s="1"/>
  <c r="V656" i="14"/>
  <c r="M148" i="14"/>
  <c r="N148" i="14"/>
  <c r="S311" i="14"/>
  <c r="U311" i="14" s="1"/>
  <c r="V311" i="14" s="1"/>
  <c r="Q259" i="14"/>
  <c r="AD134" i="14"/>
  <c r="AE134" i="14" s="1"/>
  <c r="V134" i="14"/>
  <c r="V751" i="14"/>
  <c r="Z135" i="14"/>
  <c r="J148" i="14"/>
  <c r="S124" i="14"/>
  <c r="U124" i="14" s="1"/>
  <c r="V124" i="14" s="1"/>
  <c r="S117" i="14"/>
  <c r="U117" i="14" s="1"/>
  <c r="V117" i="14" s="1"/>
  <c r="Q148" i="14"/>
  <c r="Q388" i="14" s="1"/>
  <c r="S44" i="14"/>
  <c r="U44" i="14" s="1"/>
  <c r="V44" i="14" s="1"/>
  <c r="R705" i="14"/>
  <c r="V697" i="14"/>
  <c r="V709" i="14"/>
  <c r="V625" i="14"/>
  <c r="V630" i="14"/>
  <c r="V718" i="14"/>
  <c r="V645" i="14"/>
  <c r="V720" i="14"/>
  <c r="V623" i="14"/>
  <c r="V626" i="14"/>
  <c r="V661" i="14"/>
  <c r="V685" i="14"/>
  <c r="V692" i="14"/>
  <c r="V619" i="14"/>
  <c r="V551" i="14"/>
  <c r="V633" i="14"/>
  <c r="V650" i="14"/>
  <c r="V713" i="14"/>
  <c r="V724" i="14"/>
  <c r="V733" i="14"/>
  <c r="V434" i="14"/>
  <c r="V527" i="14"/>
  <c r="V548" i="14"/>
  <c r="V731" i="14"/>
  <c r="V414" i="14"/>
  <c r="V446" i="14"/>
  <c r="V736" i="14"/>
  <c r="V749" i="14"/>
  <c r="V673" i="14"/>
  <c r="V564" i="14"/>
  <c r="V470" i="14"/>
  <c r="V426" i="14"/>
  <c r="V688" i="14"/>
  <c r="V721" i="14"/>
  <c r="V742" i="14"/>
  <c r="V392" i="14"/>
  <c r="V451" i="14"/>
  <c r="V646" i="14"/>
  <c r="V696" i="14"/>
  <c r="V722" i="14"/>
  <c r="V428" i="14"/>
  <c r="V717" i="14"/>
  <c r="V753" i="14"/>
  <c r="V467" i="14"/>
  <c r="V472" i="14"/>
  <c r="V475" i="14"/>
  <c r="V629" i="14"/>
  <c r="V399" i="14"/>
  <c r="V429" i="14"/>
  <c r="V433" i="14"/>
  <c r="V638" i="14"/>
  <c r="V687" i="14"/>
  <c r="V746" i="14"/>
  <c r="V752" i="14"/>
  <c r="V539" i="14"/>
  <c r="V631" i="14"/>
  <c r="V662" i="14"/>
  <c r="V674" i="14"/>
  <c r="V682" i="14"/>
  <c r="P755" i="14"/>
  <c r="V520" i="14"/>
  <c r="V552" i="14"/>
  <c r="V565" i="14"/>
  <c r="V640" i="14"/>
  <c r="V750" i="14"/>
  <c r="V432" i="14"/>
  <c r="V445" i="14"/>
  <c r="V528" i="14"/>
  <c r="V550" i="14"/>
  <c r="V582" i="14"/>
  <c r="V624" i="14"/>
  <c r="V655" i="14"/>
  <c r="V711" i="14"/>
  <c r="V727" i="14"/>
  <c r="V393" i="14"/>
  <c r="V521" i="14"/>
  <c r="V543" i="14"/>
  <c r="V618" i="14"/>
  <c r="V639" i="14"/>
  <c r="V641" i="14"/>
  <c r="V678" i="14"/>
  <c r="V748" i="14"/>
  <c r="V549" i="14"/>
  <c r="V710" i="14"/>
  <c r="V715" i="14"/>
  <c r="V726" i="14"/>
  <c r="V739" i="14"/>
  <c r="V754" i="14"/>
  <c r="V644" i="14"/>
  <c r="V677" i="14"/>
  <c r="V743" i="14"/>
  <c r="V747" i="14"/>
  <c r="V519" i="14"/>
  <c r="V570" i="14"/>
  <c r="V637" i="14"/>
  <c r="V714" i="14"/>
  <c r="V725" i="14"/>
  <c r="V562" i="14"/>
  <c r="V643" i="14"/>
  <c r="V651" i="14"/>
  <c r="V684" i="14"/>
  <c r="V436" i="14"/>
  <c r="V553" i="14"/>
  <c r="V617" i="14"/>
  <c r="V622" i="14"/>
  <c r="V627" i="14"/>
  <c r="V632" i="14"/>
  <c r="V634" i="14"/>
  <c r="V642" i="14"/>
  <c r="V683" i="14"/>
  <c r="V693" i="14"/>
  <c r="V621" i="14"/>
  <c r="V732" i="14"/>
  <c r="V737" i="14"/>
  <c r="V664" i="14"/>
  <c r="V676" i="14"/>
  <c r="O471" i="14"/>
  <c r="S203" i="14"/>
  <c r="U203" i="14" s="1"/>
  <c r="U471" i="14" s="1"/>
  <c r="R506" i="14"/>
  <c r="AD10" i="14"/>
  <c r="S14" i="14"/>
  <c r="U14" i="14" s="1"/>
  <c r="U509" i="14" s="1"/>
  <c r="V509" i="14" s="1"/>
  <c r="AB105" i="14"/>
  <c r="O505" i="14"/>
  <c r="S103" i="14"/>
  <c r="U103" i="14" s="1"/>
  <c r="X105" i="14"/>
  <c r="U396" i="14"/>
  <c r="V150" i="14"/>
  <c r="O417" i="14"/>
  <c r="S187" i="14"/>
  <c r="U187" i="14" s="1"/>
  <c r="V187" i="14" s="1"/>
  <c r="AE71" i="14"/>
  <c r="X46" i="14"/>
  <c r="S13" i="14"/>
  <c r="U13" i="14" s="1"/>
  <c r="V31" i="14"/>
  <c r="AC35" i="14"/>
  <c r="V39" i="14"/>
  <c r="S61" i="14"/>
  <c r="U61" i="14" s="1"/>
  <c r="U537" i="14" s="1"/>
  <c r="V537" i="14" s="1"/>
  <c r="O512" i="14"/>
  <c r="V26" i="14"/>
  <c r="AD34" i="14"/>
  <c r="AE34" i="14" s="1"/>
  <c r="S34" i="14"/>
  <c r="U34" i="14" s="1"/>
  <c r="V34" i="14" s="1"/>
  <c r="V55" i="14"/>
  <c r="O506" i="14"/>
  <c r="O46" i="14"/>
  <c r="S10" i="14"/>
  <c r="V24" i="14"/>
  <c r="S37" i="14"/>
  <c r="U37" i="14" s="1"/>
  <c r="V37" i="14" s="1"/>
  <c r="AA105" i="14"/>
  <c r="U540" i="14"/>
  <c r="V75" i="14"/>
  <c r="R559" i="14"/>
  <c r="T109" i="14"/>
  <c r="Y46" i="14"/>
  <c r="O699" i="14"/>
  <c r="V699" i="14" s="1"/>
  <c r="V29" i="14"/>
  <c r="V40" i="14"/>
  <c r="R46" i="14"/>
  <c r="O708" i="14"/>
  <c r="S48" i="14"/>
  <c r="U48" i="14" s="1"/>
  <c r="U708" i="14" s="1"/>
  <c r="O532" i="14"/>
  <c r="S74" i="14"/>
  <c r="U74" i="14" s="1"/>
  <c r="U532" i="14" s="1"/>
  <c r="U536" i="14"/>
  <c r="V536" i="14" s="1"/>
  <c r="V84" i="14"/>
  <c r="AE11" i="14"/>
  <c r="V64" i="14"/>
  <c r="Z46" i="14"/>
  <c r="R510" i="14"/>
  <c r="T19" i="14"/>
  <c r="U19" i="14" s="1"/>
  <c r="U510" i="14" s="1"/>
  <c r="AA46" i="14"/>
  <c r="O507" i="14"/>
  <c r="S12" i="14"/>
  <c r="U12" i="14" s="1"/>
  <c r="R538" i="14"/>
  <c r="AD68" i="14"/>
  <c r="AE68" i="14" s="1"/>
  <c r="S68" i="14"/>
  <c r="U68" i="14" s="1"/>
  <c r="U538" i="14" s="1"/>
  <c r="AA135" i="14"/>
  <c r="AC106" i="14"/>
  <c r="AB46" i="14"/>
  <c r="R507" i="14"/>
  <c r="AD12" i="14"/>
  <c r="S45" i="14"/>
  <c r="U45" i="14" s="1"/>
  <c r="U706" i="14" s="1"/>
  <c r="AD45" i="14"/>
  <c r="AE45" i="14" s="1"/>
  <c r="O522" i="14"/>
  <c r="O105" i="14"/>
  <c r="S47" i="14"/>
  <c r="S18" i="14"/>
  <c r="U18" i="14" s="1"/>
  <c r="V18" i="14" s="1"/>
  <c r="S33" i="14"/>
  <c r="U33" i="14" s="1"/>
  <c r="U701" i="14" s="1"/>
  <c r="O515" i="14"/>
  <c r="T56" i="14"/>
  <c r="U56" i="14" s="1"/>
  <c r="V56" i="14" s="1"/>
  <c r="R567" i="14"/>
  <c r="T130" i="14"/>
  <c r="U130" i="14" s="1"/>
  <c r="U567" i="14" s="1"/>
  <c r="AE10" i="14"/>
  <c r="S38" i="14"/>
  <c r="U38" i="14" s="1"/>
  <c r="U515" i="14" s="1"/>
  <c r="S91" i="14"/>
  <c r="U91" i="14" s="1"/>
  <c r="V91" i="14" s="1"/>
  <c r="AC18" i="14"/>
  <c r="AE18" i="14" s="1"/>
  <c r="V36" i="14"/>
  <c r="O500" i="14"/>
  <c r="S90" i="14"/>
  <c r="U90" i="14" s="1"/>
  <c r="S102" i="14"/>
  <c r="U102" i="14" s="1"/>
  <c r="V102" i="14" s="1"/>
  <c r="R555" i="14"/>
  <c r="AD141" i="14"/>
  <c r="O416" i="14"/>
  <c r="T185" i="14"/>
  <c r="U185" i="14" s="1"/>
  <c r="R466" i="14"/>
  <c r="AD200" i="14"/>
  <c r="S200" i="14"/>
  <c r="U200" i="14" s="1"/>
  <c r="O499" i="14"/>
  <c r="S86" i="14"/>
  <c r="U86" i="14" s="1"/>
  <c r="V86" i="14" s="1"/>
  <c r="O503" i="14"/>
  <c r="O501" i="14"/>
  <c r="S98" i="14"/>
  <c r="U98" i="14" s="1"/>
  <c r="U501" i="14" s="1"/>
  <c r="O730" i="14"/>
  <c r="T111" i="14"/>
  <c r="U111" i="14" s="1"/>
  <c r="U730" i="14" s="1"/>
  <c r="AD137" i="14"/>
  <c r="AC142" i="14"/>
  <c r="R410" i="14"/>
  <c r="S182" i="14"/>
  <c r="U182" i="14" s="1"/>
  <c r="X207" i="14"/>
  <c r="AC200" i="14"/>
  <c r="R458" i="14"/>
  <c r="AD220" i="14"/>
  <c r="T220" i="14"/>
  <c r="S220" i="14"/>
  <c r="O680" i="14"/>
  <c r="S238" i="14"/>
  <c r="T238" i="14"/>
  <c r="AD22" i="14"/>
  <c r="S60" i="14"/>
  <c r="U60" i="14" s="1"/>
  <c r="U526" i="14" s="1"/>
  <c r="V526" i="14" s="1"/>
  <c r="S67" i="14"/>
  <c r="U67" i="14" s="1"/>
  <c r="U719" i="14" s="1"/>
  <c r="V719" i="14" s="1"/>
  <c r="S71" i="14"/>
  <c r="U71" i="14" s="1"/>
  <c r="U723" i="14" s="1"/>
  <c r="R542" i="14"/>
  <c r="S92" i="14"/>
  <c r="U92" i="14" s="1"/>
  <c r="V92" i="14" s="1"/>
  <c r="S93" i="14"/>
  <c r="U93" i="14" s="1"/>
  <c r="V93" i="14" s="1"/>
  <c r="S94" i="14"/>
  <c r="U94" i="14" s="1"/>
  <c r="V94" i="14" s="1"/>
  <c r="S95" i="14"/>
  <c r="U95" i="14" s="1"/>
  <c r="V95" i="14" s="1"/>
  <c r="S104" i="14"/>
  <c r="U104" i="14" s="1"/>
  <c r="V104" i="14" s="1"/>
  <c r="T118" i="14"/>
  <c r="U118" i="14" s="1"/>
  <c r="U735" i="14" s="1"/>
  <c r="V735" i="14" s="1"/>
  <c r="AB147" i="14"/>
  <c r="O545" i="14"/>
  <c r="S138" i="14"/>
  <c r="U138" i="14" s="1"/>
  <c r="S139" i="14"/>
  <c r="U139" i="14" s="1"/>
  <c r="U546" i="14" s="1"/>
  <c r="V546" i="14" s="1"/>
  <c r="R554" i="14"/>
  <c r="K148" i="14"/>
  <c r="O404" i="14"/>
  <c r="T159" i="14"/>
  <c r="V164" i="14"/>
  <c r="S166" i="14"/>
  <c r="U166" i="14" s="1"/>
  <c r="U410" i="14" s="1"/>
  <c r="S58" i="14"/>
  <c r="U58" i="14" s="1"/>
  <c r="U712" i="14" s="1"/>
  <c r="V712" i="14" s="1"/>
  <c r="T15" i="14"/>
  <c r="R701" i="14"/>
  <c r="T43" i="14"/>
  <c r="U43" i="14" s="1"/>
  <c r="S65" i="14"/>
  <c r="U65" i="14" s="1"/>
  <c r="V65" i="14" s="1"/>
  <c r="S66" i="14"/>
  <c r="U66" i="14" s="1"/>
  <c r="V66" i="14" s="1"/>
  <c r="T77" i="14"/>
  <c r="U77" i="14" s="1"/>
  <c r="S85" i="14"/>
  <c r="U85" i="14" s="1"/>
  <c r="S87" i="14"/>
  <c r="U87" i="14" s="1"/>
  <c r="V87" i="14" s="1"/>
  <c r="R498" i="14"/>
  <c r="V88" i="14"/>
  <c r="S89" i="14"/>
  <c r="U89" i="14" s="1"/>
  <c r="V89" i="14" s="1"/>
  <c r="S96" i="14"/>
  <c r="U96" i="14" s="1"/>
  <c r="S97" i="14"/>
  <c r="U97" i="14" s="1"/>
  <c r="V97" i="14" s="1"/>
  <c r="S99" i="14"/>
  <c r="U99" i="14" s="1"/>
  <c r="V100" i="14"/>
  <c r="S101" i="14"/>
  <c r="U101" i="14" s="1"/>
  <c r="V101" i="14" s="1"/>
  <c r="R734" i="14"/>
  <c r="T115" i="14"/>
  <c r="U115" i="14" s="1"/>
  <c r="V122" i="14"/>
  <c r="AD136" i="14"/>
  <c r="AC141" i="14"/>
  <c r="S145" i="14"/>
  <c r="U145" i="14" s="1"/>
  <c r="U555" i="14" s="1"/>
  <c r="L148" i="14"/>
  <c r="L388" i="14" s="1"/>
  <c r="O419" i="14"/>
  <c r="S160" i="14"/>
  <c r="U160" i="14" s="1"/>
  <c r="AD166" i="14"/>
  <c r="AE166" i="14" s="1"/>
  <c r="Y207" i="14"/>
  <c r="S217" i="14"/>
  <c r="U217" i="14" s="1"/>
  <c r="V217" i="14" s="1"/>
  <c r="U420" i="14"/>
  <c r="V420" i="14" s="1"/>
  <c r="V295" i="14"/>
  <c r="AD78" i="14"/>
  <c r="AE78" i="14" s="1"/>
  <c r="V81" i="14"/>
  <c r="AC90" i="14"/>
  <c r="AC102" i="14"/>
  <c r="AE102" i="14" s="1"/>
  <c r="O560" i="14"/>
  <c r="T112" i="14"/>
  <c r="U112" i="14" s="1"/>
  <c r="U560" i="14" s="1"/>
  <c r="R744" i="14"/>
  <c r="T131" i="14"/>
  <c r="U131" i="14" s="1"/>
  <c r="U744" i="14" s="1"/>
  <c r="U149" i="14"/>
  <c r="R635" i="14"/>
  <c r="AD167" i="14"/>
  <c r="AE167" i="14" s="1"/>
  <c r="S167" i="14"/>
  <c r="U167" i="14" s="1"/>
  <c r="O405" i="14"/>
  <c r="S181" i="14"/>
  <c r="U181" i="14" s="1"/>
  <c r="U405" i="14" s="1"/>
  <c r="V186" i="14"/>
  <c r="O476" i="14"/>
  <c r="S193" i="14"/>
  <c r="U193" i="14" s="1"/>
  <c r="U476" i="14" s="1"/>
  <c r="T244" i="14"/>
  <c r="S244" i="14"/>
  <c r="AB299" i="14"/>
  <c r="AC260" i="14"/>
  <c r="AD58" i="14"/>
  <c r="AE58" i="14" s="1"/>
  <c r="AC94" i="14"/>
  <c r="AE94" i="14" s="1"/>
  <c r="O558" i="14"/>
  <c r="S106" i="14"/>
  <c r="O135" i="14"/>
  <c r="R729" i="14"/>
  <c r="AD116" i="14"/>
  <c r="AE116" i="14" s="1"/>
  <c r="O563" i="14"/>
  <c r="T119" i="14"/>
  <c r="U119" i="14" s="1"/>
  <c r="O741" i="14"/>
  <c r="O406" i="14"/>
  <c r="S184" i="14"/>
  <c r="U184" i="14" s="1"/>
  <c r="U406" i="14" s="1"/>
  <c r="O195" i="14"/>
  <c r="AD206" i="14"/>
  <c r="AE206" i="14" s="1"/>
  <c r="S206" i="14"/>
  <c r="U206" i="14" s="1"/>
  <c r="V206" i="14" s="1"/>
  <c r="U654" i="14"/>
  <c r="V214" i="14"/>
  <c r="V30" i="14"/>
  <c r="V32" i="14"/>
  <c r="AD35" i="14"/>
  <c r="AC47" i="14"/>
  <c r="T53" i="14"/>
  <c r="U53" i="14" s="1"/>
  <c r="V53" i="14" s="1"/>
  <c r="S62" i="14"/>
  <c r="U62" i="14" s="1"/>
  <c r="O544" i="14"/>
  <c r="V113" i="14"/>
  <c r="S116" i="14"/>
  <c r="U116" i="14" s="1"/>
  <c r="U729" i="14" s="1"/>
  <c r="R740" i="14"/>
  <c r="V121" i="14"/>
  <c r="T127" i="14"/>
  <c r="U127" i="14" s="1"/>
  <c r="U741" i="14" s="1"/>
  <c r="O534" i="14"/>
  <c r="O147" i="14"/>
  <c r="S137" i="14"/>
  <c r="U137" i="14" s="1"/>
  <c r="U535" i="14" s="1"/>
  <c r="V535" i="14" s="1"/>
  <c r="AC138" i="14"/>
  <c r="R557" i="14"/>
  <c r="AD144" i="14"/>
  <c r="V151" i="14"/>
  <c r="V154" i="14"/>
  <c r="R409" i="14"/>
  <c r="T168" i="14"/>
  <c r="U168" i="14" s="1"/>
  <c r="O415" i="14"/>
  <c r="S179" i="14"/>
  <c r="U179" i="14" s="1"/>
  <c r="T190" i="14"/>
  <c r="U190" i="14" s="1"/>
  <c r="V190" i="14" s="1"/>
  <c r="AC199" i="14"/>
  <c r="AE199" i="14" s="1"/>
  <c r="U453" i="14"/>
  <c r="V453" i="14" s="1"/>
  <c r="O569" i="14"/>
  <c r="AC145" i="14"/>
  <c r="AE145" i="14" s="1"/>
  <c r="Y195" i="14"/>
  <c r="AC184" i="14"/>
  <c r="O679" i="14"/>
  <c r="T236" i="14"/>
  <c r="S236" i="14"/>
  <c r="Y105" i="14"/>
  <c r="R544" i="14"/>
  <c r="AD83" i="14"/>
  <c r="R728" i="14"/>
  <c r="S108" i="14"/>
  <c r="U108" i="14" s="1"/>
  <c r="U728" i="14" s="1"/>
  <c r="O514" i="14"/>
  <c r="R706" i="14"/>
  <c r="T51" i="14"/>
  <c r="U51" i="14" s="1"/>
  <c r="O523" i="14"/>
  <c r="S78" i="14"/>
  <c r="U78" i="14" s="1"/>
  <c r="V78" i="14" s="1"/>
  <c r="V79" i="14"/>
  <c r="S82" i="14"/>
  <c r="U82" i="14" s="1"/>
  <c r="V82" i="14" s="1"/>
  <c r="S83" i="14"/>
  <c r="U83" i="14" s="1"/>
  <c r="R105" i="14"/>
  <c r="S120" i="14"/>
  <c r="U120" i="14" s="1"/>
  <c r="V120" i="14" s="1"/>
  <c r="V123" i="14"/>
  <c r="O568" i="14"/>
  <c r="S126" i="14"/>
  <c r="U126" i="14" s="1"/>
  <c r="U569" i="14" s="1"/>
  <c r="S136" i="14"/>
  <c r="AC137" i="14"/>
  <c r="R147" i="14"/>
  <c r="R394" i="14"/>
  <c r="R195" i="14"/>
  <c r="S157" i="14"/>
  <c r="U157" i="14" s="1"/>
  <c r="U394" i="14" s="1"/>
  <c r="AD157" i="14"/>
  <c r="AC165" i="14"/>
  <c r="R628" i="14"/>
  <c r="AD177" i="14"/>
  <c r="AE177" i="14" s="1"/>
  <c r="S177" i="14"/>
  <c r="U177" i="14" s="1"/>
  <c r="U628" i="14" s="1"/>
  <c r="Z195" i="14"/>
  <c r="R468" i="14"/>
  <c r="AD198" i="14"/>
  <c r="S198" i="14"/>
  <c r="U198" i="14" s="1"/>
  <c r="R659" i="14"/>
  <c r="T221" i="14"/>
  <c r="S221" i="14"/>
  <c r="AD221" i="14"/>
  <c r="R666" i="14"/>
  <c r="AD230" i="14"/>
  <c r="T54" i="14"/>
  <c r="U54" i="14" s="1"/>
  <c r="AD90" i="14"/>
  <c r="Y135" i="14"/>
  <c r="AD108" i="14"/>
  <c r="T128" i="14"/>
  <c r="U128" i="14" s="1"/>
  <c r="R135" i="14"/>
  <c r="V142" i="14"/>
  <c r="S143" i="14"/>
  <c r="U143" i="14" s="1"/>
  <c r="U556" i="14" s="1"/>
  <c r="V556" i="14" s="1"/>
  <c r="R397" i="14"/>
  <c r="V175" i="14"/>
  <c r="O412" i="14"/>
  <c r="S180" i="14"/>
  <c r="U180" i="14" s="1"/>
  <c r="U412" i="14" s="1"/>
  <c r="R408" i="14"/>
  <c r="AD183" i="14"/>
  <c r="R452" i="14"/>
  <c r="R258" i="14"/>
  <c r="AD208" i="14"/>
  <c r="AC230" i="14"/>
  <c r="S35" i="14"/>
  <c r="U35" i="14" s="1"/>
  <c r="S21" i="14"/>
  <c r="U21" i="14" s="1"/>
  <c r="R702" i="14"/>
  <c r="S42" i="14"/>
  <c r="U42" i="14" s="1"/>
  <c r="O530" i="14"/>
  <c r="AD67" i="14"/>
  <c r="R723" i="14"/>
  <c r="V70" i="14"/>
  <c r="O540" i="14"/>
  <c r="V83" i="14"/>
  <c r="AC126" i="14"/>
  <c r="AE126" i="14" s="1"/>
  <c r="AC136" i="14"/>
  <c r="X147" i="14"/>
  <c r="R547" i="14"/>
  <c r="AD142" i="14"/>
  <c r="AB195" i="14"/>
  <c r="R620" i="14"/>
  <c r="S158" i="14"/>
  <c r="U158" i="14" s="1"/>
  <c r="O456" i="14"/>
  <c r="T227" i="14"/>
  <c r="S227" i="14"/>
  <c r="O555" i="14"/>
  <c r="R406" i="14"/>
  <c r="AD184" i="14"/>
  <c r="R417" i="14"/>
  <c r="V188" i="14"/>
  <c r="R418" i="14"/>
  <c r="V418" i="14" s="1"/>
  <c r="V189" i="14"/>
  <c r="O636" i="14"/>
  <c r="V192" i="14"/>
  <c r="O464" i="14"/>
  <c r="O207" i="14"/>
  <c r="R665" i="14"/>
  <c r="T229" i="14"/>
  <c r="S229" i="14"/>
  <c r="AC234" i="14"/>
  <c r="AE234" i="14" s="1"/>
  <c r="U675" i="14"/>
  <c r="V675" i="14" s="1"/>
  <c r="V250" i="14"/>
  <c r="O690" i="14"/>
  <c r="S257" i="14"/>
  <c r="U257" i="14" s="1"/>
  <c r="U690" i="14" s="1"/>
  <c r="O443" i="14"/>
  <c r="T271" i="14"/>
  <c r="U271" i="14" s="1"/>
  <c r="U443" i="14" s="1"/>
  <c r="AA195" i="14"/>
  <c r="R400" i="14"/>
  <c r="V400" i="14" s="1"/>
  <c r="AD178" i="14"/>
  <c r="V182" i="14"/>
  <c r="R464" i="14"/>
  <c r="AD196" i="14"/>
  <c r="AC209" i="14"/>
  <c r="AC215" i="14"/>
  <c r="T226" i="14"/>
  <c r="S226" i="14"/>
  <c r="AC239" i="14"/>
  <c r="AE239" i="14" s="1"/>
  <c r="AC240" i="14"/>
  <c r="AE240" i="14" s="1"/>
  <c r="R690" i="14"/>
  <c r="AD257" i="14"/>
  <c r="R443" i="14"/>
  <c r="R299" i="14"/>
  <c r="T275" i="14"/>
  <c r="U275" i="14" s="1"/>
  <c r="V275" i="14" s="1"/>
  <c r="AC282" i="14"/>
  <c r="R442" i="14"/>
  <c r="AD292" i="14"/>
  <c r="R207" i="14"/>
  <c r="T243" i="14"/>
  <c r="AD243" i="14"/>
  <c r="O498" i="14"/>
  <c r="R504" i="14"/>
  <c r="V141" i="14"/>
  <c r="V178" i="14"/>
  <c r="AC186" i="14"/>
  <c r="O469" i="14"/>
  <c r="V469" i="14" s="1"/>
  <c r="V202" i="14"/>
  <c r="AC212" i="14"/>
  <c r="AC217" i="14"/>
  <c r="AE217" i="14" s="1"/>
  <c r="S243" i="14"/>
  <c r="AC178" i="14"/>
  <c r="AC203" i="14"/>
  <c r="R657" i="14"/>
  <c r="T224" i="14"/>
  <c r="S224" i="14"/>
  <c r="AD224" i="14"/>
  <c r="AE224" i="14" s="1"/>
  <c r="S232" i="14"/>
  <c r="AC238" i="14"/>
  <c r="AC243" i="14"/>
  <c r="R668" i="14"/>
  <c r="T245" i="14"/>
  <c r="S245" i="14"/>
  <c r="Z207" i="14"/>
  <c r="AC211" i="14"/>
  <c r="AE211" i="14" s="1"/>
  <c r="O457" i="14"/>
  <c r="S216" i="14"/>
  <c r="U216" i="14" s="1"/>
  <c r="U457" i="14" s="1"/>
  <c r="U448" i="14"/>
  <c r="V448" i="14" s="1"/>
  <c r="V272" i="14"/>
  <c r="S283" i="14"/>
  <c r="U283" i="14" s="1"/>
  <c r="V283" i="14" s="1"/>
  <c r="O413" i="14"/>
  <c r="S163" i="14"/>
  <c r="U163" i="14" s="1"/>
  <c r="U413" i="14" s="1"/>
  <c r="R404" i="14"/>
  <c r="AD165" i="14"/>
  <c r="AA207" i="14"/>
  <c r="S201" i="14"/>
  <c r="U201" i="14" s="1"/>
  <c r="V201" i="14" s="1"/>
  <c r="O653" i="14"/>
  <c r="S209" i="14"/>
  <c r="U209" i="14" s="1"/>
  <c r="T232" i="14"/>
  <c r="AD235" i="14"/>
  <c r="T235" i="14"/>
  <c r="S235" i="14"/>
  <c r="O502" i="14"/>
  <c r="R505" i="14"/>
  <c r="X135" i="14"/>
  <c r="R738" i="14"/>
  <c r="S165" i="14"/>
  <c r="U165" i="14" s="1"/>
  <c r="V165" i="14" s="1"/>
  <c r="S169" i="14"/>
  <c r="U169" i="14" s="1"/>
  <c r="V169" i="14" s="1"/>
  <c r="S170" i="14"/>
  <c r="U170" i="14" s="1"/>
  <c r="U398" i="14" s="1"/>
  <c r="V398" i="14" s="1"/>
  <c r="O402" i="14"/>
  <c r="AB207" i="14"/>
  <c r="O466" i="14"/>
  <c r="AC210" i="14"/>
  <c r="AC216" i="14"/>
  <c r="O460" i="14"/>
  <c r="S234" i="14"/>
  <c r="T234" i="14"/>
  <c r="S281" i="14"/>
  <c r="U281" i="14" s="1"/>
  <c r="V281" i="14" s="1"/>
  <c r="R561" i="14"/>
  <c r="V561" i="14" s="1"/>
  <c r="V114" i="14"/>
  <c r="X195" i="14"/>
  <c r="V155" i="14"/>
  <c r="U411" i="14"/>
  <c r="V174" i="14"/>
  <c r="AD191" i="14"/>
  <c r="V194" i="14"/>
  <c r="R473" i="14"/>
  <c r="V199" i="14"/>
  <c r="O452" i="14"/>
  <c r="O258" i="14"/>
  <c r="S208" i="14"/>
  <c r="O455" i="14"/>
  <c r="S215" i="14"/>
  <c r="U215" i="14" s="1"/>
  <c r="R456" i="14"/>
  <c r="AD227" i="14"/>
  <c r="V231" i="14"/>
  <c r="O438" i="14"/>
  <c r="S273" i="14"/>
  <c r="U273" i="14" s="1"/>
  <c r="V273" i="14" s="1"/>
  <c r="R495" i="14"/>
  <c r="AD327" i="14"/>
  <c r="AE327" i="14" s="1"/>
  <c r="O411" i="14"/>
  <c r="R686" i="14"/>
  <c r="V686" i="14" s="1"/>
  <c r="V254" i="14"/>
  <c r="AC291" i="14"/>
  <c r="R421" i="14"/>
  <c r="AD296" i="14"/>
  <c r="O478" i="14"/>
  <c r="O330" i="14"/>
  <c r="S300" i="14"/>
  <c r="O396" i="14"/>
  <c r="V183" i="14"/>
  <c r="AC193" i="14"/>
  <c r="O665" i="14"/>
  <c r="O666" i="14"/>
  <c r="T230" i="14"/>
  <c r="S230" i="14"/>
  <c r="AD238" i="14"/>
  <c r="AC283" i="14"/>
  <c r="AE283" i="14" s="1"/>
  <c r="O649" i="14"/>
  <c r="S288" i="14"/>
  <c r="U288" i="14" s="1"/>
  <c r="U649" i="14" s="1"/>
  <c r="V290" i="14"/>
  <c r="O440" i="14"/>
  <c r="S282" i="14"/>
  <c r="U282" i="14" s="1"/>
  <c r="V282" i="14" s="1"/>
  <c r="R649" i="14"/>
  <c r="AD288" i="14"/>
  <c r="U580" i="14"/>
  <c r="V580" i="14" s="1"/>
  <c r="V361" i="14"/>
  <c r="V660" i="14"/>
  <c r="O681" i="14"/>
  <c r="T239" i="14"/>
  <c r="U239" i="14" s="1"/>
  <c r="O463" i="14"/>
  <c r="T255" i="14"/>
  <c r="U255" i="14" s="1"/>
  <c r="U463" i="14" s="1"/>
  <c r="O447" i="14"/>
  <c r="T274" i="14"/>
  <c r="U274" i="14" s="1"/>
  <c r="S277" i="14"/>
  <c r="U277" i="14" s="1"/>
  <c r="U439" i="14" s="1"/>
  <c r="V439" i="14" s="1"/>
  <c r="AC285" i="14"/>
  <c r="AE285" i="14" s="1"/>
  <c r="AC289" i="14"/>
  <c r="AE289" i="14" s="1"/>
  <c r="S294" i="14"/>
  <c r="U294" i="14" s="1"/>
  <c r="V294" i="14" s="1"/>
  <c r="Y330" i="14"/>
  <c r="R494" i="14"/>
  <c r="AD326" i="14"/>
  <c r="AC335" i="14"/>
  <c r="O382" i="14"/>
  <c r="AC235" i="14"/>
  <c r="R667" i="14"/>
  <c r="AD241" i="14"/>
  <c r="R671" i="14"/>
  <c r="AD242" i="14"/>
  <c r="AE242" i="14" s="1"/>
  <c r="R461" i="14"/>
  <c r="V461" i="14" s="1"/>
  <c r="V251" i="14"/>
  <c r="K259" i="14"/>
  <c r="O435" i="14"/>
  <c r="T269" i="14"/>
  <c r="U269" i="14" s="1"/>
  <c r="U447" i="14" s="1"/>
  <c r="R449" i="14"/>
  <c r="AD293" i="14"/>
  <c r="V310" i="14"/>
  <c r="R477" i="14"/>
  <c r="AD329" i="14"/>
  <c r="S329" i="14"/>
  <c r="U329" i="14" s="1"/>
  <c r="U477" i="14" s="1"/>
  <c r="O590" i="14"/>
  <c r="T380" i="14"/>
  <c r="U380" i="14" s="1"/>
  <c r="O437" i="14"/>
  <c r="V437" i="14" s="1"/>
  <c r="V268" i="14"/>
  <c r="O450" i="14"/>
  <c r="S279" i="14"/>
  <c r="U279" i="14" s="1"/>
  <c r="U450" i="14" s="1"/>
  <c r="R648" i="14"/>
  <c r="AD287" i="14"/>
  <c r="AC288" i="14"/>
  <c r="O483" i="14"/>
  <c r="S306" i="14"/>
  <c r="U306" i="14" s="1"/>
  <c r="U483" i="14" s="1"/>
  <c r="S325" i="14"/>
  <c r="U325" i="14" s="1"/>
  <c r="V325" i="14" s="1"/>
  <c r="O488" i="14"/>
  <c r="S313" i="14"/>
  <c r="U313" i="14" s="1"/>
  <c r="V313" i="14" s="1"/>
  <c r="U604" i="14"/>
  <c r="V604" i="14" s="1"/>
  <c r="V342" i="14"/>
  <c r="O454" i="14"/>
  <c r="O652" i="14"/>
  <c r="S212" i="14"/>
  <c r="U212" i="14" s="1"/>
  <c r="R455" i="14"/>
  <c r="AD215" i="14"/>
  <c r="AC220" i="14"/>
  <c r="V222" i="14"/>
  <c r="T252" i="14"/>
  <c r="U252" i="14" s="1"/>
  <c r="V252" i="14" s="1"/>
  <c r="O689" i="14"/>
  <c r="Y299" i="14"/>
  <c r="O299" i="14"/>
  <c r="O647" i="14"/>
  <c r="S292" i="14"/>
  <c r="U292" i="14" s="1"/>
  <c r="U442" i="14" s="1"/>
  <c r="R423" i="14"/>
  <c r="AD298" i="14"/>
  <c r="V318" i="14"/>
  <c r="O598" i="14"/>
  <c r="U346" i="14"/>
  <c r="U598" i="14" s="1"/>
  <c r="O465" i="14"/>
  <c r="R654" i="14"/>
  <c r="AD214" i="14"/>
  <c r="AE214" i="14" s="1"/>
  <c r="AC232" i="14"/>
  <c r="AE232" i="14" s="1"/>
  <c r="V242" i="14"/>
  <c r="O670" i="14"/>
  <c r="S247" i="14"/>
  <c r="T247" i="14"/>
  <c r="R689" i="14"/>
  <c r="AD256" i="14"/>
  <c r="Z299" i="14"/>
  <c r="S263" i="14"/>
  <c r="U263" i="14" s="1"/>
  <c r="V263" i="14" s="1"/>
  <c r="V264" i="14"/>
  <c r="S267" i="14"/>
  <c r="U267" i="14" s="1"/>
  <c r="V267" i="14" s="1"/>
  <c r="T284" i="14"/>
  <c r="U284" i="14" s="1"/>
  <c r="V284" i="14" s="1"/>
  <c r="R647" i="14"/>
  <c r="AD286" i="14"/>
  <c r="AE286" i="14" s="1"/>
  <c r="AC287" i="14"/>
  <c r="R438" i="14"/>
  <c r="AD291" i="14"/>
  <c r="AC293" i="14"/>
  <c r="O479" i="14"/>
  <c r="S301" i="14"/>
  <c r="U301" i="14" s="1"/>
  <c r="O492" i="14"/>
  <c r="S322" i="14"/>
  <c r="U322" i="14" s="1"/>
  <c r="U492" i="14" s="1"/>
  <c r="AC328" i="14"/>
  <c r="R636" i="14"/>
  <c r="AD192" i="14"/>
  <c r="AC198" i="14"/>
  <c r="S204" i="14"/>
  <c r="U204" i="14" s="1"/>
  <c r="R465" i="14"/>
  <c r="S210" i="14"/>
  <c r="U210" i="14" s="1"/>
  <c r="U454" i="14" s="1"/>
  <c r="AC241" i="14"/>
  <c r="O669" i="14"/>
  <c r="T246" i="14"/>
  <c r="S246" i="14"/>
  <c r="S256" i="14"/>
  <c r="U256" i="14" s="1"/>
  <c r="U689" i="14" s="1"/>
  <c r="AC257" i="14"/>
  <c r="AA299" i="14"/>
  <c r="S286" i="14"/>
  <c r="U286" i="14" s="1"/>
  <c r="U647" i="14" s="1"/>
  <c r="O422" i="14"/>
  <c r="V297" i="14"/>
  <c r="AA330" i="14"/>
  <c r="AC313" i="14"/>
  <c r="AE313" i="14" s="1"/>
  <c r="R481" i="14"/>
  <c r="AD316" i="14"/>
  <c r="AC322" i="14"/>
  <c r="AE322" i="14" s="1"/>
  <c r="O493" i="14"/>
  <c r="S324" i="14"/>
  <c r="U324" i="14" s="1"/>
  <c r="Z382" i="14"/>
  <c r="AC292" i="14"/>
  <c r="M388" i="14"/>
  <c r="U574" i="14"/>
  <c r="V353" i="14"/>
  <c r="AC304" i="14"/>
  <c r="AE304" i="14" s="1"/>
  <c r="AC309" i="14"/>
  <c r="AE309" i="14" s="1"/>
  <c r="O482" i="14"/>
  <c r="S327" i="14"/>
  <c r="U327" i="14" s="1"/>
  <c r="U495" i="14" s="1"/>
  <c r="O495" i="14"/>
  <c r="O497" i="14"/>
  <c r="AC361" i="14"/>
  <c r="AE361" i="14" s="1"/>
  <c r="R382" i="14"/>
  <c r="AC373" i="14"/>
  <c r="O611" i="14"/>
  <c r="S383" i="14"/>
  <c r="O387" i="14"/>
  <c r="J755" i="14"/>
  <c r="R572" i="14"/>
  <c r="S371" i="14"/>
  <c r="U371" i="14" s="1"/>
  <c r="U572" i="14" s="1"/>
  <c r="K755" i="14"/>
  <c r="O423" i="14"/>
  <c r="O459" i="14"/>
  <c r="R460" i="14"/>
  <c r="AC263" i="14"/>
  <c r="AE263" i="14" s="1"/>
  <c r="R440" i="14"/>
  <c r="AD282" i="14"/>
  <c r="S298" i="14"/>
  <c r="U298" i="14" s="1"/>
  <c r="U423" i="14" s="1"/>
  <c r="R480" i="14"/>
  <c r="V307" i="14"/>
  <c r="S314" i="14"/>
  <c r="U314" i="14" s="1"/>
  <c r="U482" i="14" s="1"/>
  <c r="V315" i="14"/>
  <c r="AC317" i="14"/>
  <c r="AE317" i="14" s="1"/>
  <c r="R493" i="14"/>
  <c r="AD324" i="14"/>
  <c r="S326" i="14"/>
  <c r="U326" i="14" s="1"/>
  <c r="U494" i="14" s="1"/>
  <c r="S328" i="14"/>
  <c r="U328" i="14" s="1"/>
  <c r="U497" i="14" s="1"/>
  <c r="AC333" i="14"/>
  <c r="AE333" i="14" s="1"/>
  <c r="R616" i="14"/>
  <c r="AD335" i="14"/>
  <c r="AD336" i="14" s="1"/>
  <c r="O602" i="14"/>
  <c r="S340" i="14"/>
  <c r="U340" i="14" s="1"/>
  <c r="U602" i="14" s="1"/>
  <c r="S348" i="14"/>
  <c r="U348" i="14" s="1"/>
  <c r="U585" i="14" s="1"/>
  <c r="V585" i="14" s="1"/>
  <c r="S352" i="14"/>
  <c r="U352" i="14" s="1"/>
  <c r="U587" i="14" s="1"/>
  <c r="V587" i="14" s="1"/>
  <c r="AE353" i="14"/>
  <c r="S356" i="14"/>
  <c r="U356" i="14" s="1"/>
  <c r="V356" i="14" s="1"/>
  <c r="AE357" i="14"/>
  <c r="AD368" i="14"/>
  <c r="S381" i="14"/>
  <c r="U381" i="14" s="1"/>
  <c r="V381" i="14" s="1"/>
  <c r="T223" i="14"/>
  <c r="U223" i="14" s="1"/>
  <c r="R459" i="14"/>
  <c r="O667" i="14"/>
  <c r="O615" i="14"/>
  <c r="AC338" i="14"/>
  <c r="AE338" i="14" s="1"/>
  <c r="O575" i="14"/>
  <c r="S369" i="14"/>
  <c r="U369" i="14" s="1"/>
  <c r="U575" i="14" s="1"/>
  <c r="S370" i="14"/>
  <c r="U370" i="14" s="1"/>
  <c r="U571" i="14" s="1"/>
  <c r="V571" i="14" s="1"/>
  <c r="U597" i="14"/>
  <c r="V597" i="14" s="1"/>
  <c r="AB330" i="14"/>
  <c r="AC314" i="14"/>
  <c r="AE314" i="14" s="1"/>
  <c r="T336" i="14"/>
  <c r="U332" i="14"/>
  <c r="O336" i="14"/>
  <c r="AC340" i="14"/>
  <c r="AE340" i="14" s="1"/>
  <c r="O576" i="14"/>
  <c r="U579" i="14"/>
  <c r="V579" i="14" s="1"/>
  <c r="V360" i="14"/>
  <c r="R575" i="14"/>
  <c r="AD369" i="14"/>
  <c r="R592" i="14"/>
  <c r="V592" i="14" s="1"/>
  <c r="AD379" i="14"/>
  <c r="AE379" i="14" s="1"/>
  <c r="U261" i="14"/>
  <c r="V261" i="14" s="1"/>
  <c r="AC300" i="14"/>
  <c r="V323" i="14"/>
  <c r="AC325" i="14"/>
  <c r="AE325" i="14" s="1"/>
  <c r="AC348" i="14"/>
  <c r="AE348" i="14" s="1"/>
  <c r="AC352" i="14"/>
  <c r="AE352" i="14" s="1"/>
  <c r="AC356" i="14"/>
  <c r="AE356" i="14" s="1"/>
  <c r="O581" i="14"/>
  <c r="S362" i="14"/>
  <c r="U362" i="14" s="1"/>
  <c r="AC370" i="14"/>
  <c r="AE370" i="14" s="1"/>
  <c r="O594" i="14"/>
  <c r="T374" i="14"/>
  <c r="U374" i="14" s="1"/>
  <c r="U594" i="14" s="1"/>
  <c r="O610" i="14"/>
  <c r="V610" i="14" s="1"/>
  <c r="V384" i="14"/>
  <c r="R691" i="14"/>
  <c r="T303" i="14"/>
  <c r="R485" i="14"/>
  <c r="T308" i="14"/>
  <c r="U308" i="14" s="1"/>
  <c r="R330" i="14"/>
  <c r="O599" i="14"/>
  <c r="U347" i="14"/>
  <c r="V359" i="14"/>
  <c r="O591" i="14"/>
  <c r="O486" i="14"/>
  <c r="V486" i="14" s="1"/>
  <c r="V305" i="14"/>
  <c r="AE318" i="14"/>
  <c r="X336" i="14"/>
  <c r="AC337" i="14"/>
  <c r="Y382" i="14"/>
  <c r="O603" i="14"/>
  <c r="T341" i="14"/>
  <c r="AC359" i="14"/>
  <c r="AE359" i="14" s="1"/>
  <c r="S368" i="14"/>
  <c r="U368" i="14" s="1"/>
  <c r="V368" i="14" s="1"/>
  <c r="S367" i="14"/>
  <c r="U367" i="14" s="1"/>
  <c r="U591" i="14" s="1"/>
  <c r="O595" i="14"/>
  <c r="T375" i="14"/>
  <c r="U375" i="14" s="1"/>
  <c r="U595" i="14" s="1"/>
  <c r="O496" i="14"/>
  <c r="V320" i="14"/>
  <c r="V358" i="14"/>
  <c r="AC368" i="14"/>
  <c r="V373" i="14"/>
  <c r="O612" i="14"/>
  <c r="AD297" i="14"/>
  <c r="AE297" i="14" s="1"/>
  <c r="S304" i="14"/>
  <c r="U304" i="14" s="1"/>
  <c r="U480" i="14" s="1"/>
  <c r="S309" i="14"/>
  <c r="U309" i="14" s="1"/>
  <c r="V309" i="14" s="1"/>
  <c r="O481" i="14"/>
  <c r="S316" i="14"/>
  <c r="U316" i="14" s="1"/>
  <c r="R491" i="14"/>
  <c r="AD319" i="14"/>
  <c r="AE319" i="14" s="1"/>
  <c r="AA336" i="14"/>
  <c r="O574" i="14"/>
  <c r="R588" i="14"/>
  <c r="AD366" i="14"/>
  <c r="AC367" i="14"/>
  <c r="AD371" i="14"/>
  <c r="AE371" i="14" s="1"/>
  <c r="R589" i="14"/>
  <c r="AD373" i="14"/>
  <c r="S385" i="14"/>
  <c r="U385" i="14" s="1"/>
  <c r="U612" i="14" s="1"/>
  <c r="AD372" i="14"/>
  <c r="AE372" i="14" s="1"/>
  <c r="AD378" i="14"/>
  <c r="AE378" i="14" s="1"/>
  <c r="L755" i="14"/>
  <c r="V427" i="14"/>
  <c r="M755" i="14"/>
  <c r="S377" i="14"/>
  <c r="U377" i="14" s="1"/>
  <c r="N755" i="14"/>
  <c r="AD365" i="14"/>
  <c r="AE365" i="14" s="1"/>
  <c r="Q755" i="14"/>
  <c r="O671" i="14"/>
  <c r="R441" i="14"/>
  <c r="S337" i="14"/>
  <c r="S338" i="14"/>
  <c r="U338" i="14" s="1"/>
  <c r="R584" i="14"/>
  <c r="V379" i="14"/>
  <c r="S386" i="14"/>
  <c r="U386" i="14" s="1"/>
  <c r="V511" i="14"/>
  <c r="R488" i="14"/>
  <c r="S335" i="14"/>
  <c r="O578" i="14"/>
  <c r="S366" i="14"/>
  <c r="U366" i="14" s="1"/>
  <c r="AC29" i="13"/>
  <c r="AE29" i="13" s="1"/>
  <c r="V29" i="13"/>
  <c r="U29" i="13"/>
  <c r="S29" i="13"/>
  <c r="O29" i="13"/>
  <c r="J546" i="13"/>
  <c r="K546" i="13"/>
  <c r="L546" i="13"/>
  <c r="M546" i="13"/>
  <c r="N546" i="13"/>
  <c r="O546" i="13"/>
  <c r="P546" i="13"/>
  <c r="Q546" i="13"/>
  <c r="R546" i="13"/>
  <c r="U546" i="13"/>
  <c r="J551" i="13"/>
  <c r="K551" i="13"/>
  <c r="L551" i="13"/>
  <c r="M551" i="13"/>
  <c r="N551" i="13"/>
  <c r="P551" i="13"/>
  <c r="Q551" i="13"/>
  <c r="R551" i="13"/>
  <c r="J550" i="13"/>
  <c r="K550" i="13"/>
  <c r="L550" i="13"/>
  <c r="M550" i="13"/>
  <c r="N550" i="13"/>
  <c r="O550" i="13"/>
  <c r="P550" i="13"/>
  <c r="Q550" i="13"/>
  <c r="R550" i="13"/>
  <c r="AC287" i="13"/>
  <c r="AE287" i="13" s="1"/>
  <c r="AC289" i="13"/>
  <c r="AE289" i="13" s="1"/>
  <c r="AC290" i="13"/>
  <c r="AE290" i="13" s="1"/>
  <c r="Z286" i="13"/>
  <c r="AC286" i="13" s="1"/>
  <c r="AE286" i="13" s="1"/>
  <c r="Z288" i="13"/>
  <c r="AC288" i="13" s="1"/>
  <c r="AE288" i="13" s="1"/>
  <c r="Z291" i="13"/>
  <c r="AC291" i="13" s="1"/>
  <c r="Z292" i="13"/>
  <c r="Z293" i="13"/>
  <c r="O288" i="13"/>
  <c r="S288" i="13" s="1"/>
  <c r="U288" i="13" s="1"/>
  <c r="V288" i="13" s="1"/>
  <c r="O286" i="13"/>
  <c r="O287" i="13"/>
  <c r="T287" i="13" s="1"/>
  <c r="U287" i="13" s="1"/>
  <c r="U551" i="13" s="1"/>
  <c r="U335" i="15" l="1"/>
  <c r="V491" i="14"/>
  <c r="K388" i="14"/>
  <c r="V408" i="14"/>
  <c r="J388" i="14"/>
  <c r="V395" i="14"/>
  <c r="V422" i="14"/>
  <c r="V397" i="14"/>
  <c r="U487" i="14"/>
  <c r="V487" i="14" s="1"/>
  <c r="AE296" i="14"/>
  <c r="V132" i="14"/>
  <c r="U402" i="14"/>
  <c r="V402" i="14" s="1"/>
  <c r="V152" i="14"/>
  <c r="AE198" i="14"/>
  <c r="AE324" i="14"/>
  <c r="V349" i="14"/>
  <c r="AE183" i="14"/>
  <c r="U225" i="14"/>
  <c r="U658" i="14" s="1"/>
  <c r="V658" i="14" s="1"/>
  <c r="AE328" i="14"/>
  <c r="V63" i="14"/>
  <c r="V80" i="14"/>
  <c r="V176" i="14"/>
  <c r="AE66" i="14"/>
  <c r="AE366" i="14"/>
  <c r="V49" i="14"/>
  <c r="AE193" i="14"/>
  <c r="AE212" i="14"/>
  <c r="AE209" i="14"/>
  <c r="AE83" i="14"/>
  <c r="V41" i="14"/>
  <c r="V203" i="14"/>
  <c r="AE227" i="14"/>
  <c r="AE216" i="14"/>
  <c r="U441" i="14"/>
  <c r="V441" i="14" s="1"/>
  <c r="AE329" i="14"/>
  <c r="Z259" i="14"/>
  <c r="V125" i="14"/>
  <c r="AE86" i="14"/>
  <c r="U613" i="14"/>
  <c r="V613" i="14" s="1"/>
  <c r="V568" i="14"/>
  <c r="V378" i="14"/>
  <c r="AE235" i="14"/>
  <c r="V145" i="14"/>
  <c r="U734" i="14"/>
  <c r="V734" i="14" s="1"/>
  <c r="V372" i="14"/>
  <c r="U738" i="14"/>
  <c r="V738" i="14" s="1"/>
  <c r="V339" i="14"/>
  <c r="AE298" i="14"/>
  <c r="U716" i="14"/>
  <c r="V716" i="14" s="1"/>
  <c r="V363" i="14"/>
  <c r="AE138" i="14"/>
  <c r="U416" i="14"/>
  <c r="V416" i="14" s="1"/>
  <c r="AE139" i="14"/>
  <c r="AE186" i="14"/>
  <c r="AE295" i="14"/>
  <c r="V171" i="14"/>
  <c r="N388" i="14"/>
  <c r="AE208" i="14"/>
  <c r="AE369" i="14"/>
  <c r="AE292" i="14"/>
  <c r="AE192" i="14"/>
  <c r="V287" i="14"/>
  <c r="V350" i="14"/>
  <c r="V357" i="14"/>
  <c r="V293" i="14"/>
  <c r="AA259" i="14"/>
  <c r="U226" i="14"/>
  <c r="V226" i="14" s="1"/>
  <c r="AE316" i="14"/>
  <c r="V317" i="14"/>
  <c r="AE144" i="14"/>
  <c r="AE210" i="14"/>
  <c r="U518" i="14"/>
  <c r="V518" i="14" s="1"/>
  <c r="AE256" i="14"/>
  <c r="AE220" i="14"/>
  <c r="AE191" i="14"/>
  <c r="V50" i="14"/>
  <c r="P388" i="14"/>
  <c r="U240" i="14"/>
  <c r="V240" i="14" s="1"/>
  <c r="V143" i="14"/>
  <c r="V473" i="14"/>
  <c r="V648" i="14"/>
  <c r="AE293" i="14"/>
  <c r="V554" i="14"/>
  <c r="V421" i="14"/>
  <c r="U464" i="14"/>
  <c r="V464" i="14" s="1"/>
  <c r="AE238" i="14"/>
  <c r="V33" i="14"/>
  <c r="U488" i="14"/>
  <c r="V488" i="14" s="1"/>
  <c r="V269" i="14"/>
  <c r="AB259" i="14"/>
  <c r="AE320" i="14"/>
  <c r="U246" i="14"/>
  <c r="U669" i="14" s="1"/>
  <c r="V669" i="14" s="1"/>
  <c r="V512" i="14"/>
  <c r="AE315" i="14"/>
  <c r="V557" i="14"/>
  <c r="AE326" i="14"/>
  <c r="V144" i="14"/>
  <c r="AE92" i="14"/>
  <c r="AE114" i="14"/>
  <c r="AE178" i="14"/>
  <c r="AE367" i="14"/>
  <c r="V296" i="14"/>
  <c r="U465" i="14"/>
  <c r="V465" i="14" s="1"/>
  <c r="U244" i="14"/>
  <c r="V244" i="14" s="1"/>
  <c r="V111" i="14"/>
  <c r="V140" i="14"/>
  <c r="V279" i="14"/>
  <c r="V137" i="14"/>
  <c r="V23" i="14"/>
  <c r="V253" i="14"/>
  <c r="V98" i="14"/>
  <c r="V72" i="14"/>
  <c r="V74" i="14"/>
  <c r="AE213" i="14"/>
  <c r="V370" i="14"/>
  <c r="V304" i="14"/>
  <c r="V38" i="14"/>
  <c r="Y148" i="14"/>
  <c r="AE236" i="14"/>
  <c r="AE67" i="14"/>
  <c r="U525" i="14"/>
  <c r="V525" i="14" s="1"/>
  <c r="V60" i="14"/>
  <c r="V185" i="14"/>
  <c r="AE12" i="14"/>
  <c r="V319" i="14"/>
  <c r="U496" i="14"/>
  <c r="V496" i="14" s="1"/>
  <c r="V348" i="14"/>
  <c r="AE291" i="14"/>
  <c r="V14" i="14"/>
  <c r="AE110" i="14"/>
  <c r="AA148" i="14"/>
  <c r="AE377" i="14"/>
  <c r="U576" i="14"/>
  <c r="V576" i="14" s="1"/>
  <c r="V385" i="14"/>
  <c r="AE257" i="14"/>
  <c r="AE287" i="14"/>
  <c r="AE243" i="14"/>
  <c r="AE230" i="14"/>
  <c r="V108" i="14"/>
  <c r="V740" i="14"/>
  <c r="V130" i="14"/>
  <c r="V22" i="14"/>
  <c r="Z148" i="14"/>
  <c r="AE98" i="14"/>
  <c r="V118" i="14"/>
  <c r="U431" i="14"/>
  <c r="V431" i="14" s="1"/>
  <c r="U232" i="14"/>
  <c r="V271" i="14"/>
  <c r="U207" i="14"/>
  <c r="U503" i="14"/>
  <c r="V503" i="14" s="1"/>
  <c r="U500" i="14"/>
  <c r="V500" i="14" s="1"/>
  <c r="U530" i="14"/>
  <c r="V530" i="14" s="1"/>
  <c r="AE246" i="14"/>
  <c r="V322" i="14"/>
  <c r="V210" i="14"/>
  <c r="U234" i="14"/>
  <c r="V234" i="14" s="1"/>
  <c r="U671" i="14"/>
  <c r="V671" i="14" s="1"/>
  <c r="V112" i="14"/>
  <c r="U466" i="14"/>
  <c r="V466" i="14" s="1"/>
  <c r="V28" i="14"/>
  <c r="U586" i="14"/>
  <c r="V586" i="14" s="1"/>
  <c r="V351" i="14"/>
  <c r="V371" i="14"/>
  <c r="AE137" i="14"/>
  <c r="U544" i="14"/>
  <c r="V544" i="14" s="1"/>
  <c r="AE141" i="14"/>
  <c r="AE22" i="14"/>
  <c r="V166" i="14"/>
  <c r="U228" i="14"/>
  <c r="V228" i="14" s="1"/>
  <c r="AD330" i="14"/>
  <c r="AE373" i="14"/>
  <c r="AE241" i="14"/>
  <c r="AD299" i="14"/>
  <c r="U230" i="14"/>
  <c r="U666" i="14" s="1"/>
  <c r="V666" i="14" s="1"/>
  <c r="V216" i="14"/>
  <c r="U224" i="14"/>
  <c r="U391" i="14"/>
  <c r="V391" i="14" s="1"/>
  <c r="V156" i="14"/>
  <c r="AE143" i="14"/>
  <c r="V292" i="14"/>
  <c r="V346" i="14"/>
  <c r="U455" i="14"/>
  <c r="V455" i="14" s="1"/>
  <c r="U235" i="14"/>
  <c r="V235" i="14" s="1"/>
  <c r="AE203" i="14"/>
  <c r="V180" i="14"/>
  <c r="V127" i="14"/>
  <c r="AC387" i="14"/>
  <c r="AE335" i="14"/>
  <c r="AE336" i="14" s="1"/>
  <c r="AC195" i="14"/>
  <c r="T258" i="14"/>
  <c r="V249" i="14"/>
  <c r="AE363" i="14"/>
  <c r="AE387" i="14"/>
  <c r="V327" i="14"/>
  <c r="U493" i="14"/>
  <c r="V493" i="14" s="1"/>
  <c r="AE221" i="14"/>
  <c r="V131" i="14"/>
  <c r="AB148" i="14"/>
  <c r="AB388" i="14" s="1"/>
  <c r="V396" i="14"/>
  <c r="V540" i="14"/>
  <c r="V567" i="14"/>
  <c r="V744" i="14"/>
  <c r="V701" i="14"/>
  <c r="V612" i="14"/>
  <c r="U702" i="14"/>
  <c r="V702" i="14" s="1"/>
  <c r="V723" i="14"/>
  <c r="V450" i="14"/>
  <c r="V494" i="14"/>
  <c r="V410" i="14"/>
  <c r="V442" i="14"/>
  <c r="V412" i="14"/>
  <c r="V628" i="14"/>
  <c r="V647" i="14"/>
  <c r="V477" i="14"/>
  <c r="V492" i="14"/>
  <c r="V394" i="14"/>
  <c r="V480" i="14"/>
  <c r="V654" i="14"/>
  <c r="V591" i="14"/>
  <c r="V483" i="14"/>
  <c r="V569" i="14"/>
  <c r="V411" i="14"/>
  <c r="V476" i="14"/>
  <c r="V501" i="14"/>
  <c r="V560" i="14"/>
  <c r="V708" i="14"/>
  <c r="V471" i="14"/>
  <c r="V510" i="14"/>
  <c r="V574" i="14"/>
  <c r="V572" i="14"/>
  <c r="V538" i="14"/>
  <c r="V578" i="14"/>
  <c r="R755" i="14"/>
  <c r="V598" i="14"/>
  <c r="V449" i="14"/>
  <c r="V239" i="14"/>
  <c r="V340" i="14"/>
  <c r="U474" i="14"/>
  <c r="V474" i="14" s="1"/>
  <c r="V204" i="14"/>
  <c r="U652" i="14"/>
  <c r="V652" i="14" s="1"/>
  <c r="V212" i="14"/>
  <c r="V255" i="14"/>
  <c r="V198" i="14"/>
  <c r="U435" i="14"/>
  <c r="V435" i="14" s="1"/>
  <c r="U468" i="14"/>
  <c r="V468" i="14" s="1"/>
  <c r="V257" i="14"/>
  <c r="V181" i="14"/>
  <c r="U547" i="14"/>
  <c r="V547" i="14" s="1"/>
  <c r="V85" i="14"/>
  <c r="U545" i="14"/>
  <c r="V545" i="14" s="1"/>
  <c r="V138" i="14"/>
  <c r="V68" i="14"/>
  <c r="T46" i="14"/>
  <c r="U15" i="14"/>
  <c r="U589" i="14"/>
  <c r="V589" i="14" s="1"/>
  <c r="V338" i="14"/>
  <c r="V602" i="14"/>
  <c r="V324" i="14"/>
  <c r="V463" i="14"/>
  <c r="U440" i="14"/>
  <c r="V440" i="14" s="1"/>
  <c r="O755" i="14"/>
  <c r="AD207" i="14"/>
  <c r="V690" i="14"/>
  <c r="U227" i="14"/>
  <c r="U523" i="14"/>
  <c r="V523" i="14" s="1"/>
  <c r="V54" i="14"/>
  <c r="V741" i="14"/>
  <c r="V405" i="14"/>
  <c r="U542" i="14"/>
  <c r="V542" i="14" s="1"/>
  <c r="V77" i="14"/>
  <c r="V730" i="14"/>
  <c r="V636" i="14"/>
  <c r="V51" i="14"/>
  <c r="R148" i="14"/>
  <c r="V116" i="14"/>
  <c r="U563" i="14"/>
  <c r="V563" i="14" s="1"/>
  <c r="V119" i="14"/>
  <c r="AC299" i="14"/>
  <c r="AE260" i="14"/>
  <c r="V58" i="14"/>
  <c r="U419" i="14"/>
  <c r="V419" i="14" s="1"/>
  <c r="V160" i="14"/>
  <c r="AE200" i="14"/>
  <c r="S207" i="14"/>
  <c r="U505" i="14"/>
  <c r="V505" i="14" s="1"/>
  <c r="T382" i="14"/>
  <c r="U341" i="14"/>
  <c r="U337" i="14"/>
  <c r="S382" i="14"/>
  <c r="U596" i="14"/>
  <c r="V596" i="14" s="1"/>
  <c r="V377" i="14"/>
  <c r="V298" i="14"/>
  <c r="AD382" i="14"/>
  <c r="V375" i="14"/>
  <c r="AC382" i="14"/>
  <c r="AE337" i="14"/>
  <c r="V689" i="14"/>
  <c r="V454" i="14"/>
  <c r="V457" i="14"/>
  <c r="AC207" i="14"/>
  <c r="U635" i="14"/>
  <c r="V635" i="14" s="1"/>
  <c r="V167" i="14"/>
  <c r="T105" i="14"/>
  <c r="V67" i="14"/>
  <c r="X259" i="14"/>
  <c r="S105" i="14"/>
  <c r="U47" i="14"/>
  <c r="U507" i="14"/>
  <c r="V507" i="14" s="1"/>
  <c r="S46" i="14"/>
  <c r="U10" i="14"/>
  <c r="V103" i="14"/>
  <c r="U588" i="14"/>
  <c r="V588" i="14" s="1"/>
  <c r="V366" i="14"/>
  <c r="V374" i="14"/>
  <c r="AE368" i="14"/>
  <c r="V595" i="14"/>
  <c r="V594" i="14"/>
  <c r="AE300" i="14"/>
  <c r="AC330" i="14"/>
  <c r="V326" i="14"/>
  <c r="V328" i="14"/>
  <c r="U247" i="14"/>
  <c r="V256" i="14"/>
  <c r="V413" i="14"/>
  <c r="U620" i="14"/>
  <c r="V620" i="14" s="1"/>
  <c r="V158" i="14"/>
  <c r="V230" i="14"/>
  <c r="V728" i="14"/>
  <c r="AE196" i="14"/>
  <c r="U504" i="14"/>
  <c r="V504" i="14" s="1"/>
  <c r="V99" i="14"/>
  <c r="V515" i="14"/>
  <c r="AE35" i="14"/>
  <c r="V497" i="14"/>
  <c r="U590" i="14"/>
  <c r="V590" i="14" s="1"/>
  <c r="V288" i="14"/>
  <c r="U300" i="14"/>
  <c r="S330" i="14"/>
  <c r="V163" i="14"/>
  <c r="AC336" i="14"/>
  <c r="U229" i="14"/>
  <c r="R259" i="14"/>
  <c r="V177" i="14"/>
  <c r="S147" i="14"/>
  <c r="U136" i="14"/>
  <c r="AE184" i="14"/>
  <c r="V729" i="14"/>
  <c r="U238" i="14"/>
  <c r="V96" i="14"/>
  <c r="U514" i="14"/>
  <c r="V514" i="14" s="1"/>
  <c r="U109" i="14"/>
  <c r="T135" i="14"/>
  <c r="U481" i="14"/>
  <c r="V481" i="14" s="1"/>
  <c r="V316" i="14"/>
  <c r="U581" i="14"/>
  <c r="V581" i="14" s="1"/>
  <c r="V362" i="14"/>
  <c r="U425" i="14"/>
  <c r="V425" i="14" s="1"/>
  <c r="U299" i="14"/>
  <c r="V299" i="14" s="1"/>
  <c r="V260" i="14"/>
  <c r="V495" i="14"/>
  <c r="V306" i="14"/>
  <c r="V380" i="14"/>
  <c r="T299" i="14"/>
  <c r="S258" i="14"/>
  <c r="U208" i="14"/>
  <c r="U529" i="14"/>
  <c r="V529" i="14" s="1"/>
  <c r="V62" i="14"/>
  <c r="S195" i="14"/>
  <c r="U159" i="14"/>
  <c r="T195" i="14"/>
  <c r="V71" i="14"/>
  <c r="O259" i="14"/>
  <c r="U415" i="14"/>
  <c r="V415" i="14" s="1"/>
  <c r="V179" i="14"/>
  <c r="O148" i="14"/>
  <c r="S135" i="14"/>
  <c r="U106" i="14"/>
  <c r="U390" i="14"/>
  <c r="V149" i="14"/>
  <c r="AD147" i="14"/>
  <c r="V90" i="14"/>
  <c r="U705" i="14"/>
  <c r="V705" i="14" s="1"/>
  <c r="V43" i="14"/>
  <c r="U499" i="14"/>
  <c r="V499" i="14" s="1"/>
  <c r="V45" i="14"/>
  <c r="AC135" i="14"/>
  <c r="AE106" i="14"/>
  <c r="U335" i="14"/>
  <c r="S336" i="14"/>
  <c r="U609" i="14"/>
  <c r="V609" i="14" s="1"/>
  <c r="V386" i="14"/>
  <c r="U615" i="14"/>
  <c r="V615" i="14" s="1"/>
  <c r="V332" i="14"/>
  <c r="V369" i="14"/>
  <c r="U444" i="14"/>
  <c r="V444" i="14" s="1"/>
  <c r="V274" i="14"/>
  <c r="U653" i="14"/>
  <c r="V653" i="14" s="1"/>
  <c r="V209" i="14"/>
  <c r="U245" i="14"/>
  <c r="U704" i="14"/>
  <c r="V704" i="14" s="1"/>
  <c r="V42" i="14"/>
  <c r="U566" i="14"/>
  <c r="V566" i="14" s="1"/>
  <c r="V128" i="14"/>
  <c r="U221" i="14"/>
  <c r="AE165" i="14"/>
  <c r="V184" i="14"/>
  <c r="V193" i="14"/>
  <c r="V139" i="14"/>
  <c r="AE90" i="14"/>
  <c r="U502" i="14"/>
  <c r="V502" i="14" s="1"/>
  <c r="V19" i="14"/>
  <c r="V532" i="14"/>
  <c r="V555" i="14"/>
  <c r="AE136" i="14"/>
  <c r="AC147" i="14"/>
  <c r="U698" i="14"/>
  <c r="V698" i="14" s="1"/>
  <c r="V35" i="14"/>
  <c r="U303" i="14"/>
  <c r="T330" i="14"/>
  <c r="V200" i="14"/>
  <c r="V207" i="14"/>
  <c r="AE108" i="14"/>
  <c r="AD135" i="14"/>
  <c r="V157" i="14"/>
  <c r="U409" i="14"/>
  <c r="V409" i="14" s="1"/>
  <c r="V168" i="14"/>
  <c r="AC105" i="14"/>
  <c r="AE47" i="14"/>
  <c r="AE142" i="14"/>
  <c r="AD105" i="14"/>
  <c r="U417" i="14"/>
  <c r="V417" i="14" s="1"/>
  <c r="AC46" i="14"/>
  <c r="V706" i="14"/>
  <c r="U599" i="14"/>
  <c r="V599" i="14" s="1"/>
  <c r="V347" i="14"/>
  <c r="U485" i="14"/>
  <c r="V485" i="14" s="1"/>
  <c r="V308" i="14"/>
  <c r="V575" i="14"/>
  <c r="U663" i="14"/>
  <c r="V663" i="14" s="1"/>
  <c r="V223" i="14"/>
  <c r="V423" i="14"/>
  <c r="S387" i="14"/>
  <c r="U383" i="14"/>
  <c r="V314" i="14"/>
  <c r="V225" i="14"/>
  <c r="AE288" i="14"/>
  <c r="S299" i="14"/>
  <c r="V367" i="14"/>
  <c r="V352" i="14"/>
  <c r="V482" i="14"/>
  <c r="U479" i="14"/>
  <c r="V479" i="14" s="1"/>
  <c r="V301" i="14"/>
  <c r="V286" i="14"/>
  <c r="V329" i="14"/>
  <c r="V447" i="14"/>
  <c r="V649" i="14"/>
  <c r="U438" i="14"/>
  <c r="V438" i="14" s="1"/>
  <c r="U243" i="14"/>
  <c r="V243" i="14" s="1"/>
  <c r="AE282" i="14"/>
  <c r="AE215" i="14"/>
  <c r="V443" i="14"/>
  <c r="X148" i="14"/>
  <c r="U694" i="14"/>
  <c r="V694" i="14" s="1"/>
  <c r="V21" i="14"/>
  <c r="AD195" i="14"/>
  <c r="AE157" i="14"/>
  <c r="U236" i="14"/>
  <c r="V126" i="14"/>
  <c r="V406" i="14"/>
  <c r="U498" i="14"/>
  <c r="V498" i="14" s="1"/>
  <c r="Y259" i="14"/>
  <c r="Y388" i="14" s="1"/>
  <c r="V115" i="14"/>
  <c r="U220" i="14"/>
  <c r="V215" i="14"/>
  <c r="V48" i="14"/>
  <c r="AD46" i="14"/>
  <c r="O551" i="13"/>
  <c r="S286" i="13"/>
  <c r="U286" i="13" s="1"/>
  <c r="V287" i="13"/>
  <c r="V335" i="15" l="1"/>
  <c r="U696" i="15"/>
  <c r="Z388" i="14"/>
  <c r="AC259" i="14"/>
  <c r="AA388" i="14"/>
  <c r="U681" i="14"/>
  <c r="V681" i="14" s="1"/>
  <c r="V246" i="14"/>
  <c r="AE330" i="14"/>
  <c r="AE46" i="14"/>
  <c r="AE207" i="14"/>
  <c r="T259" i="14"/>
  <c r="O388" i="14"/>
  <c r="AE195" i="14"/>
  <c r="AE147" i="14"/>
  <c r="U460" i="14"/>
  <c r="V460" i="14" s="1"/>
  <c r="U657" i="14"/>
  <c r="V657" i="14" s="1"/>
  <c r="V224" i="14"/>
  <c r="AE135" i="14"/>
  <c r="U459" i="14"/>
  <c r="V459" i="14" s="1"/>
  <c r="V232" i="14"/>
  <c r="X388" i="14"/>
  <c r="R388" i="14"/>
  <c r="S259" i="14"/>
  <c r="U478" i="14"/>
  <c r="V478" i="14" s="1"/>
  <c r="U330" i="14"/>
  <c r="V330" i="14" s="1"/>
  <c r="V300" i="14"/>
  <c r="U456" i="14"/>
  <c r="V456" i="14" s="1"/>
  <c r="V227" i="14"/>
  <c r="U458" i="14"/>
  <c r="V458" i="14" s="1"/>
  <c r="V220" i="14"/>
  <c r="AE382" i="14"/>
  <c r="U452" i="14"/>
  <c r="V452" i="14" s="1"/>
  <c r="U258" i="14"/>
  <c r="V208" i="14"/>
  <c r="U670" i="14"/>
  <c r="V670" i="14" s="1"/>
  <c r="V247" i="14"/>
  <c r="AE105" i="14"/>
  <c r="U691" i="14"/>
  <c r="V691" i="14" s="1"/>
  <c r="V303" i="14"/>
  <c r="U534" i="14"/>
  <c r="V534" i="14" s="1"/>
  <c r="U147" i="14"/>
  <c r="V136" i="14"/>
  <c r="U506" i="14"/>
  <c r="V506" i="14" s="1"/>
  <c r="U46" i="14"/>
  <c r="V46" i="14" s="1"/>
  <c r="AD259" i="14"/>
  <c r="U508" i="14"/>
  <c r="V508" i="14" s="1"/>
  <c r="V15" i="14"/>
  <c r="U668" i="14"/>
  <c r="V668" i="14" s="1"/>
  <c r="V245" i="14"/>
  <c r="S148" i="14"/>
  <c r="T148" i="14"/>
  <c r="U611" i="14"/>
  <c r="V611" i="14" s="1"/>
  <c r="U387" i="14"/>
  <c r="V387" i="14" s="1"/>
  <c r="V383" i="14"/>
  <c r="U659" i="14"/>
  <c r="V659" i="14" s="1"/>
  <c r="V221" i="14"/>
  <c r="U404" i="14"/>
  <c r="V404" i="14" s="1"/>
  <c r="V159" i="14"/>
  <c r="U559" i="14"/>
  <c r="V559" i="14" s="1"/>
  <c r="V109" i="14"/>
  <c r="U522" i="14"/>
  <c r="V522" i="14" s="1"/>
  <c r="U105" i="14"/>
  <c r="V105" i="14" s="1"/>
  <c r="V47" i="14"/>
  <c r="U679" i="14"/>
  <c r="V679" i="14" s="1"/>
  <c r="V236" i="14"/>
  <c r="AC148" i="14"/>
  <c r="AC388" i="14" s="1"/>
  <c r="AD148" i="14"/>
  <c r="U665" i="14"/>
  <c r="V665" i="14" s="1"/>
  <c r="V229" i="14"/>
  <c r="AE299" i="14"/>
  <c r="U616" i="14"/>
  <c r="V616" i="14" s="1"/>
  <c r="V335" i="14"/>
  <c r="U336" i="14"/>
  <c r="V336" i="14" s="1"/>
  <c r="U558" i="14"/>
  <c r="V558" i="14" s="1"/>
  <c r="V106" i="14"/>
  <c r="U135" i="14"/>
  <c r="V135" i="14" s="1"/>
  <c r="U680" i="14"/>
  <c r="V680" i="14" s="1"/>
  <c r="V238" i="14"/>
  <c r="U603" i="14"/>
  <c r="V603" i="14" s="1"/>
  <c r="V341" i="14"/>
  <c r="U195" i="14"/>
  <c r="V195" i="14" s="1"/>
  <c r="V390" i="14"/>
  <c r="U667" i="14"/>
  <c r="V667" i="14" s="1"/>
  <c r="U584" i="14"/>
  <c r="V584" i="14" s="1"/>
  <c r="U382" i="14"/>
  <c r="V337" i="14"/>
  <c r="V286" i="13"/>
  <c r="U550" i="13"/>
  <c r="AE259" i="14" l="1"/>
  <c r="T388" i="14"/>
  <c r="AE148" i="14"/>
  <c r="S388" i="14"/>
  <c r="AD388" i="14"/>
  <c r="U259" i="14"/>
  <c r="V259" i="14" s="1"/>
  <c r="V258" i="14"/>
  <c r="U755" i="14"/>
  <c r="U148" i="14"/>
  <c r="V148" i="14" s="1"/>
  <c r="V147" i="14"/>
  <c r="V382" i="14"/>
  <c r="U692" i="13"/>
  <c r="R692" i="13"/>
  <c r="Q692" i="13"/>
  <c r="P692" i="13"/>
  <c r="O692" i="13"/>
  <c r="N692" i="13"/>
  <c r="M692" i="13"/>
  <c r="L692" i="13"/>
  <c r="K692" i="13"/>
  <c r="J692" i="13"/>
  <c r="U691" i="13"/>
  <c r="R691" i="13"/>
  <c r="Q691" i="13"/>
  <c r="P691" i="13"/>
  <c r="O691" i="13"/>
  <c r="N691" i="13"/>
  <c r="M691" i="13"/>
  <c r="L691" i="13"/>
  <c r="K691" i="13"/>
  <c r="J691" i="13"/>
  <c r="U690" i="13"/>
  <c r="R690" i="13"/>
  <c r="Q690" i="13"/>
  <c r="P690" i="13"/>
  <c r="O690" i="13"/>
  <c r="N690" i="13"/>
  <c r="M690" i="13"/>
  <c r="L690" i="13"/>
  <c r="K690" i="13"/>
  <c r="J690" i="13"/>
  <c r="U689" i="13"/>
  <c r="R689" i="13"/>
  <c r="Q689" i="13"/>
  <c r="P689" i="13"/>
  <c r="O689" i="13"/>
  <c r="N689" i="13"/>
  <c r="M689" i="13"/>
  <c r="L689" i="13"/>
  <c r="K689" i="13"/>
  <c r="J689" i="13"/>
  <c r="U688" i="13"/>
  <c r="R688" i="13"/>
  <c r="Q688" i="13"/>
  <c r="P688" i="13"/>
  <c r="O688" i="13"/>
  <c r="N688" i="13"/>
  <c r="M688" i="13"/>
  <c r="L688" i="13"/>
  <c r="K688" i="13"/>
  <c r="J688" i="13"/>
  <c r="U687" i="13"/>
  <c r="R687" i="13"/>
  <c r="Q687" i="13"/>
  <c r="P687" i="13"/>
  <c r="O687" i="13"/>
  <c r="N687" i="13"/>
  <c r="M687" i="13"/>
  <c r="L687" i="13"/>
  <c r="K687" i="13"/>
  <c r="J687" i="13"/>
  <c r="U686" i="13"/>
  <c r="R686" i="13"/>
  <c r="Q686" i="13"/>
  <c r="P686" i="13"/>
  <c r="O686" i="13"/>
  <c r="N686" i="13"/>
  <c r="M686" i="13"/>
  <c r="L686" i="13"/>
  <c r="K686" i="13"/>
  <c r="J686" i="13"/>
  <c r="U685" i="13"/>
  <c r="R685" i="13"/>
  <c r="Q685" i="13"/>
  <c r="P685" i="13"/>
  <c r="O685" i="13"/>
  <c r="N685" i="13"/>
  <c r="M685" i="13"/>
  <c r="L685" i="13"/>
  <c r="K685" i="13"/>
  <c r="J685" i="13"/>
  <c r="U684" i="13"/>
  <c r="R684" i="13"/>
  <c r="Q684" i="13"/>
  <c r="P684" i="13"/>
  <c r="O684" i="13"/>
  <c r="N684" i="13"/>
  <c r="M684" i="13"/>
  <c r="L684" i="13"/>
  <c r="K684" i="13"/>
  <c r="J684" i="13"/>
  <c r="Q683" i="13"/>
  <c r="P683" i="13"/>
  <c r="N683" i="13"/>
  <c r="M683" i="13"/>
  <c r="L683" i="13"/>
  <c r="K683" i="13"/>
  <c r="J683" i="13"/>
  <c r="Q682" i="13"/>
  <c r="P682" i="13"/>
  <c r="N682" i="13"/>
  <c r="M682" i="13"/>
  <c r="L682" i="13"/>
  <c r="K682" i="13"/>
  <c r="J682" i="13"/>
  <c r="R681" i="13"/>
  <c r="Q681" i="13"/>
  <c r="P681" i="13"/>
  <c r="N681" i="13"/>
  <c r="M681" i="13"/>
  <c r="L681" i="13"/>
  <c r="K681" i="13"/>
  <c r="J681" i="13"/>
  <c r="Q680" i="13"/>
  <c r="P680" i="13"/>
  <c r="N680" i="13"/>
  <c r="M680" i="13"/>
  <c r="L680" i="13"/>
  <c r="K680" i="13"/>
  <c r="J680" i="13"/>
  <c r="U679" i="13"/>
  <c r="R679" i="13"/>
  <c r="Q679" i="13"/>
  <c r="P679" i="13"/>
  <c r="O679" i="13"/>
  <c r="N679" i="13"/>
  <c r="M679" i="13"/>
  <c r="L679" i="13"/>
  <c r="K679" i="13"/>
  <c r="J679" i="13"/>
  <c r="U678" i="13"/>
  <c r="R678" i="13"/>
  <c r="Q678" i="13"/>
  <c r="P678" i="13"/>
  <c r="O678" i="13"/>
  <c r="N678" i="13"/>
  <c r="M678" i="13"/>
  <c r="L678" i="13"/>
  <c r="K678" i="13"/>
  <c r="J678" i="13"/>
  <c r="R677" i="13"/>
  <c r="Q677" i="13"/>
  <c r="P677" i="13"/>
  <c r="N677" i="13"/>
  <c r="M677" i="13"/>
  <c r="L677" i="13"/>
  <c r="K677" i="13"/>
  <c r="J677" i="13"/>
  <c r="Q676" i="13"/>
  <c r="P676" i="13"/>
  <c r="O676" i="13"/>
  <c r="N676" i="13"/>
  <c r="M676" i="13"/>
  <c r="L676" i="13"/>
  <c r="K676" i="13"/>
  <c r="J676" i="13"/>
  <c r="U675" i="13"/>
  <c r="R675" i="13"/>
  <c r="Q675" i="13"/>
  <c r="P675" i="13"/>
  <c r="O675" i="13"/>
  <c r="N675" i="13"/>
  <c r="M675" i="13"/>
  <c r="L675" i="13"/>
  <c r="K675" i="13"/>
  <c r="J675" i="13"/>
  <c r="U674" i="13"/>
  <c r="R674" i="13"/>
  <c r="Q674" i="13"/>
  <c r="P674" i="13"/>
  <c r="O674" i="13"/>
  <c r="N674" i="13"/>
  <c r="M674" i="13"/>
  <c r="L674" i="13"/>
  <c r="K674" i="13"/>
  <c r="J674" i="13"/>
  <c r="Q673" i="13"/>
  <c r="P673" i="13"/>
  <c r="O673" i="13"/>
  <c r="N673" i="13"/>
  <c r="M673" i="13"/>
  <c r="L673" i="13"/>
  <c r="K673" i="13"/>
  <c r="J673" i="13"/>
  <c r="Q672" i="13"/>
  <c r="P672" i="13"/>
  <c r="N672" i="13"/>
  <c r="M672" i="13"/>
  <c r="L672" i="13"/>
  <c r="K672" i="13"/>
  <c r="J672" i="13"/>
  <c r="U671" i="13"/>
  <c r="R671" i="13"/>
  <c r="Q671" i="13"/>
  <c r="P671" i="13"/>
  <c r="O671" i="13"/>
  <c r="N671" i="13"/>
  <c r="M671" i="13"/>
  <c r="L671" i="13"/>
  <c r="K671" i="13"/>
  <c r="J671" i="13"/>
  <c r="U670" i="13"/>
  <c r="R670" i="13"/>
  <c r="Q670" i="13"/>
  <c r="P670" i="13"/>
  <c r="O670" i="13"/>
  <c r="N670" i="13"/>
  <c r="M670" i="13"/>
  <c r="L670" i="13"/>
  <c r="K670" i="13"/>
  <c r="J670" i="13"/>
  <c r="U669" i="13"/>
  <c r="R669" i="13"/>
  <c r="Q669" i="13"/>
  <c r="P669" i="13"/>
  <c r="O669" i="13"/>
  <c r="N669" i="13"/>
  <c r="M669" i="13"/>
  <c r="L669" i="13"/>
  <c r="K669" i="13"/>
  <c r="J669" i="13"/>
  <c r="U668" i="13"/>
  <c r="R668" i="13"/>
  <c r="Q668" i="13"/>
  <c r="P668" i="13"/>
  <c r="O668" i="13"/>
  <c r="N668" i="13"/>
  <c r="M668" i="13"/>
  <c r="L668" i="13"/>
  <c r="K668" i="13"/>
  <c r="J668" i="13"/>
  <c r="U667" i="13"/>
  <c r="R667" i="13"/>
  <c r="Q667" i="13"/>
  <c r="P667" i="13"/>
  <c r="O667" i="13"/>
  <c r="N667" i="13"/>
  <c r="M667" i="13"/>
  <c r="L667" i="13"/>
  <c r="K667" i="13"/>
  <c r="J667" i="13"/>
  <c r="Q666" i="13"/>
  <c r="P666" i="13"/>
  <c r="O666" i="13"/>
  <c r="N666" i="13"/>
  <c r="M666" i="13"/>
  <c r="L666" i="13"/>
  <c r="K666" i="13"/>
  <c r="J666" i="13"/>
  <c r="U665" i="13"/>
  <c r="R665" i="13"/>
  <c r="Q665" i="13"/>
  <c r="P665" i="13"/>
  <c r="O665" i="13"/>
  <c r="N665" i="13"/>
  <c r="M665" i="13"/>
  <c r="L665" i="13"/>
  <c r="K665" i="13"/>
  <c r="J665" i="13"/>
  <c r="U664" i="13"/>
  <c r="R664" i="13"/>
  <c r="Q664" i="13"/>
  <c r="P664" i="13"/>
  <c r="O664" i="13"/>
  <c r="N664" i="13"/>
  <c r="M664" i="13"/>
  <c r="L664" i="13"/>
  <c r="K664" i="13"/>
  <c r="J664" i="13"/>
  <c r="Q663" i="13"/>
  <c r="P663" i="13"/>
  <c r="N663" i="13"/>
  <c r="M663" i="13"/>
  <c r="L663" i="13"/>
  <c r="K663" i="13"/>
  <c r="J663" i="13"/>
  <c r="U662" i="13"/>
  <c r="R662" i="13"/>
  <c r="Q662" i="13"/>
  <c r="P662" i="13"/>
  <c r="O662" i="13"/>
  <c r="N662" i="13"/>
  <c r="M662" i="13"/>
  <c r="L662" i="13"/>
  <c r="K662" i="13"/>
  <c r="J662" i="13"/>
  <c r="R661" i="13"/>
  <c r="Q661" i="13"/>
  <c r="P661" i="13"/>
  <c r="N661" i="13"/>
  <c r="M661" i="13"/>
  <c r="L661" i="13"/>
  <c r="K661" i="13"/>
  <c r="J661" i="13"/>
  <c r="Q660" i="13"/>
  <c r="P660" i="13"/>
  <c r="N660" i="13"/>
  <c r="M660" i="13"/>
  <c r="L660" i="13"/>
  <c r="K660" i="13"/>
  <c r="J660" i="13"/>
  <c r="U659" i="13"/>
  <c r="R659" i="13"/>
  <c r="Q659" i="13"/>
  <c r="P659" i="13"/>
  <c r="O659" i="13"/>
  <c r="N659" i="13"/>
  <c r="M659" i="13"/>
  <c r="L659" i="13"/>
  <c r="K659" i="13"/>
  <c r="J659" i="13"/>
  <c r="U658" i="13"/>
  <c r="R658" i="13"/>
  <c r="Q658" i="13"/>
  <c r="P658" i="13"/>
  <c r="O658" i="13"/>
  <c r="N658" i="13"/>
  <c r="M658" i="13"/>
  <c r="L658" i="13"/>
  <c r="K658" i="13"/>
  <c r="J658" i="13"/>
  <c r="Q657" i="13"/>
  <c r="P657" i="13"/>
  <c r="N657" i="13"/>
  <c r="M657" i="13"/>
  <c r="L657" i="13"/>
  <c r="K657" i="13"/>
  <c r="J657" i="13"/>
  <c r="Q656" i="13"/>
  <c r="P656" i="13"/>
  <c r="N656" i="13"/>
  <c r="M656" i="13"/>
  <c r="L656" i="13"/>
  <c r="K656" i="13"/>
  <c r="J656" i="13"/>
  <c r="Q655" i="13"/>
  <c r="P655" i="13"/>
  <c r="N655" i="13"/>
  <c r="M655" i="13"/>
  <c r="L655" i="13"/>
  <c r="K655" i="13"/>
  <c r="J655" i="13"/>
  <c r="R654" i="13"/>
  <c r="Q654" i="13"/>
  <c r="P654" i="13"/>
  <c r="N654" i="13"/>
  <c r="M654" i="13"/>
  <c r="L654" i="13"/>
  <c r="K654" i="13"/>
  <c r="J654" i="13"/>
  <c r="Q653" i="13"/>
  <c r="P653" i="13"/>
  <c r="N653" i="13"/>
  <c r="M653" i="13"/>
  <c r="L653" i="13"/>
  <c r="K653" i="13"/>
  <c r="J653" i="13"/>
  <c r="Q652" i="13"/>
  <c r="P652" i="13"/>
  <c r="O652" i="13"/>
  <c r="N652" i="13"/>
  <c r="M652" i="13"/>
  <c r="L652" i="13"/>
  <c r="K652" i="13"/>
  <c r="J652" i="13"/>
  <c r="Q651" i="13"/>
  <c r="P651" i="13"/>
  <c r="O651" i="13"/>
  <c r="N651" i="13"/>
  <c r="M651" i="13"/>
  <c r="L651" i="13"/>
  <c r="K651" i="13"/>
  <c r="J651" i="13"/>
  <c r="Q650" i="13"/>
  <c r="P650" i="13"/>
  <c r="O650" i="13"/>
  <c r="N650" i="13"/>
  <c r="M650" i="13"/>
  <c r="L650" i="13"/>
  <c r="K650" i="13"/>
  <c r="J650" i="13"/>
  <c r="Q649" i="13"/>
  <c r="P649" i="13"/>
  <c r="O649" i="13"/>
  <c r="N649" i="13"/>
  <c r="M649" i="13"/>
  <c r="L649" i="13"/>
  <c r="K649" i="13"/>
  <c r="J649" i="13"/>
  <c r="Q648" i="13"/>
  <c r="P648" i="13"/>
  <c r="O648" i="13"/>
  <c r="N648" i="13"/>
  <c r="M648" i="13"/>
  <c r="L648" i="13"/>
  <c r="K648" i="13"/>
  <c r="J648" i="13"/>
  <c r="Q647" i="13"/>
  <c r="P647" i="13"/>
  <c r="O647" i="13"/>
  <c r="N647" i="13"/>
  <c r="M647" i="13"/>
  <c r="L647" i="13"/>
  <c r="K647" i="13"/>
  <c r="J647" i="13"/>
  <c r="R646" i="13"/>
  <c r="Q646" i="13"/>
  <c r="P646" i="13"/>
  <c r="N646" i="13"/>
  <c r="M646" i="13"/>
  <c r="L646" i="13"/>
  <c r="K646" i="13"/>
  <c r="J646" i="13"/>
  <c r="R645" i="13"/>
  <c r="Q645" i="13"/>
  <c r="P645" i="13"/>
  <c r="N645" i="13"/>
  <c r="M645" i="13"/>
  <c r="L645" i="13"/>
  <c r="K645" i="13"/>
  <c r="J645" i="13"/>
  <c r="U644" i="13"/>
  <c r="R644" i="13"/>
  <c r="Q644" i="13"/>
  <c r="P644" i="13"/>
  <c r="O644" i="13"/>
  <c r="N644" i="13"/>
  <c r="M644" i="13"/>
  <c r="L644" i="13"/>
  <c r="K644" i="13"/>
  <c r="J644" i="13"/>
  <c r="U643" i="13"/>
  <c r="R643" i="13"/>
  <c r="Q643" i="13"/>
  <c r="P643" i="13"/>
  <c r="O643" i="13"/>
  <c r="N643" i="13"/>
  <c r="M643" i="13"/>
  <c r="L643" i="13"/>
  <c r="K643" i="13"/>
  <c r="J643" i="13"/>
  <c r="Q642" i="13"/>
  <c r="P642" i="13"/>
  <c r="N642" i="13"/>
  <c r="M642" i="13"/>
  <c r="L642" i="13"/>
  <c r="K642" i="13"/>
  <c r="J642" i="13"/>
  <c r="Q641" i="13"/>
  <c r="P641" i="13"/>
  <c r="O641" i="13"/>
  <c r="N641" i="13"/>
  <c r="M641" i="13"/>
  <c r="L641" i="13"/>
  <c r="K641" i="13"/>
  <c r="J641" i="13"/>
  <c r="U640" i="13"/>
  <c r="R640" i="13"/>
  <c r="Q640" i="13"/>
  <c r="P640" i="13"/>
  <c r="O640" i="13"/>
  <c r="N640" i="13"/>
  <c r="M640" i="13"/>
  <c r="L640" i="13"/>
  <c r="K640" i="13"/>
  <c r="J640" i="13"/>
  <c r="U639" i="13"/>
  <c r="R639" i="13"/>
  <c r="Q639" i="13"/>
  <c r="P639" i="13"/>
  <c r="O639" i="13"/>
  <c r="N639" i="13"/>
  <c r="M639" i="13"/>
  <c r="L639" i="13"/>
  <c r="K639" i="13"/>
  <c r="J639" i="13"/>
  <c r="Q638" i="13"/>
  <c r="P638" i="13"/>
  <c r="O638" i="13"/>
  <c r="N638" i="13"/>
  <c r="M638" i="13"/>
  <c r="L638" i="13"/>
  <c r="K638" i="13"/>
  <c r="J638" i="13"/>
  <c r="Q637" i="13"/>
  <c r="P637" i="13"/>
  <c r="N637" i="13"/>
  <c r="M637" i="13"/>
  <c r="L637" i="13"/>
  <c r="K637" i="13"/>
  <c r="J637" i="13"/>
  <c r="Q636" i="13"/>
  <c r="P636" i="13"/>
  <c r="N636" i="13"/>
  <c r="M636" i="13"/>
  <c r="L636" i="13"/>
  <c r="K636" i="13"/>
  <c r="J636" i="13"/>
  <c r="U635" i="13"/>
  <c r="R635" i="13"/>
  <c r="Q635" i="13"/>
  <c r="P635" i="13"/>
  <c r="O635" i="13"/>
  <c r="N635" i="13"/>
  <c r="M635" i="13"/>
  <c r="L635" i="13"/>
  <c r="K635" i="13"/>
  <c r="J635" i="13"/>
  <c r="U634" i="13"/>
  <c r="R634" i="13"/>
  <c r="Q634" i="13"/>
  <c r="P634" i="13"/>
  <c r="O634" i="13"/>
  <c r="N634" i="13"/>
  <c r="M634" i="13"/>
  <c r="L634" i="13"/>
  <c r="K634" i="13"/>
  <c r="J634" i="13"/>
  <c r="U633" i="13"/>
  <c r="R633" i="13"/>
  <c r="Q633" i="13"/>
  <c r="P633" i="13"/>
  <c r="O633" i="13"/>
  <c r="N633" i="13"/>
  <c r="M633" i="13"/>
  <c r="L633" i="13"/>
  <c r="K633" i="13"/>
  <c r="J633" i="13"/>
  <c r="U632" i="13"/>
  <c r="R632" i="13"/>
  <c r="Q632" i="13"/>
  <c r="P632" i="13"/>
  <c r="O632" i="13"/>
  <c r="N632" i="13"/>
  <c r="M632" i="13"/>
  <c r="L632" i="13"/>
  <c r="K632" i="13"/>
  <c r="J632" i="13"/>
  <c r="U631" i="13"/>
  <c r="R631" i="13"/>
  <c r="Q631" i="13"/>
  <c r="P631" i="13"/>
  <c r="O631" i="13"/>
  <c r="N631" i="13"/>
  <c r="M631" i="13"/>
  <c r="L631" i="13"/>
  <c r="K631" i="13"/>
  <c r="J631" i="13"/>
  <c r="U630" i="13"/>
  <c r="R630" i="13"/>
  <c r="Q630" i="13"/>
  <c r="P630" i="13"/>
  <c r="O630" i="13"/>
  <c r="N630" i="13"/>
  <c r="M630" i="13"/>
  <c r="L630" i="13"/>
  <c r="K630" i="13"/>
  <c r="J630" i="13"/>
  <c r="U629" i="13"/>
  <c r="R629" i="13"/>
  <c r="Q629" i="13"/>
  <c r="P629" i="13"/>
  <c r="O629" i="13"/>
  <c r="N629" i="13"/>
  <c r="M629" i="13"/>
  <c r="L629" i="13"/>
  <c r="K629" i="13"/>
  <c r="J629" i="13"/>
  <c r="U628" i="13"/>
  <c r="R628" i="13"/>
  <c r="Q628" i="13"/>
  <c r="P628" i="13"/>
  <c r="O628" i="13"/>
  <c r="N628" i="13"/>
  <c r="M628" i="13"/>
  <c r="L628" i="13"/>
  <c r="K628" i="13"/>
  <c r="J628" i="13"/>
  <c r="U627" i="13"/>
  <c r="R627" i="13"/>
  <c r="Q627" i="13"/>
  <c r="P627" i="13"/>
  <c r="O627" i="13"/>
  <c r="N627" i="13"/>
  <c r="M627" i="13"/>
  <c r="L627" i="13"/>
  <c r="K627" i="13"/>
  <c r="J627" i="13"/>
  <c r="U626" i="13"/>
  <c r="R626" i="13"/>
  <c r="Q626" i="13"/>
  <c r="P626" i="13"/>
  <c r="O626" i="13"/>
  <c r="N626" i="13"/>
  <c r="M626" i="13"/>
  <c r="L626" i="13"/>
  <c r="K626" i="13"/>
  <c r="J626" i="13"/>
  <c r="U625" i="13"/>
  <c r="R625" i="13"/>
  <c r="Q625" i="13"/>
  <c r="P625" i="13"/>
  <c r="O625" i="13"/>
  <c r="N625" i="13"/>
  <c r="M625" i="13"/>
  <c r="L625" i="13"/>
  <c r="K625" i="13"/>
  <c r="J625" i="13"/>
  <c r="U624" i="13"/>
  <c r="R624" i="13"/>
  <c r="Q624" i="13"/>
  <c r="P624" i="13"/>
  <c r="O624" i="13"/>
  <c r="N624" i="13"/>
  <c r="M624" i="13"/>
  <c r="L624" i="13"/>
  <c r="K624" i="13"/>
  <c r="J624" i="13"/>
  <c r="U623" i="13"/>
  <c r="R623" i="13"/>
  <c r="Q623" i="13"/>
  <c r="P623" i="13"/>
  <c r="O623" i="13"/>
  <c r="N623" i="13"/>
  <c r="M623" i="13"/>
  <c r="L623" i="13"/>
  <c r="K623" i="13"/>
  <c r="J623" i="13"/>
  <c r="U622" i="13"/>
  <c r="R622" i="13"/>
  <c r="Q622" i="13"/>
  <c r="P622" i="13"/>
  <c r="O622" i="13"/>
  <c r="N622" i="13"/>
  <c r="M622" i="13"/>
  <c r="L622" i="13"/>
  <c r="K622" i="13"/>
  <c r="J622" i="13"/>
  <c r="U621" i="13"/>
  <c r="R621" i="13"/>
  <c r="Q621" i="13"/>
  <c r="P621" i="13"/>
  <c r="O621" i="13"/>
  <c r="N621" i="13"/>
  <c r="M621" i="13"/>
  <c r="L621" i="13"/>
  <c r="K621" i="13"/>
  <c r="J621" i="13"/>
  <c r="U620" i="13"/>
  <c r="R620" i="13"/>
  <c r="Q620" i="13"/>
  <c r="P620" i="13"/>
  <c r="O620" i="13"/>
  <c r="N620" i="13"/>
  <c r="M620" i="13"/>
  <c r="L620" i="13"/>
  <c r="K620" i="13"/>
  <c r="J620" i="13"/>
  <c r="U619" i="13"/>
  <c r="R619" i="13"/>
  <c r="Q619" i="13"/>
  <c r="P619" i="13"/>
  <c r="O619" i="13"/>
  <c r="N619" i="13"/>
  <c r="M619" i="13"/>
  <c r="L619" i="13"/>
  <c r="K619" i="13"/>
  <c r="J619" i="13"/>
  <c r="U618" i="13"/>
  <c r="R618" i="13"/>
  <c r="Q618" i="13"/>
  <c r="P618" i="13"/>
  <c r="O618" i="13"/>
  <c r="N618" i="13"/>
  <c r="M618" i="13"/>
  <c r="L618" i="13"/>
  <c r="K618" i="13"/>
  <c r="J618" i="13"/>
  <c r="U617" i="13"/>
  <c r="R617" i="13"/>
  <c r="Q617" i="13"/>
  <c r="P617" i="13"/>
  <c r="O617" i="13"/>
  <c r="N617" i="13"/>
  <c r="M617" i="13"/>
  <c r="L617" i="13"/>
  <c r="K617" i="13"/>
  <c r="J617" i="13"/>
  <c r="U616" i="13"/>
  <c r="R616" i="13"/>
  <c r="Q616" i="13"/>
  <c r="P616" i="13"/>
  <c r="O616" i="13"/>
  <c r="N616" i="13"/>
  <c r="M616" i="13"/>
  <c r="L616" i="13"/>
  <c r="K616" i="13"/>
  <c r="J616" i="13"/>
  <c r="U615" i="13"/>
  <c r="R615" i="13"/>
  <c r="Q615" i="13"/>
  <c r="P615" i="13"/>
  <c r="O615" i="13"/>
  <c r="N615" i="13"/>
  <c r="M615" i="13"/>
  <c r="L615" i="13"/>
  <c r="K615" i="13"/>
  <c r="J615" i="13"/>
  <c r="U614" i="13"/>
  <c r="R614" i="13"/>
  <c r="Q614" i="13"/>
  <c r="P614" i="13"/>
  <c r="O614" i="13"/>
  <c r="N614" i="13"/>
  <c r="M614" i="13"/>
  <c r="L614" i="13"/>
  <c r="K614" i="13"/>
  <c r="J614" i="13"/>
  <c r="U613" i="13"/>
  <c r="R613" i="13"/>
  <c r="Q613" i="13"/>
  <c r="P613" i="13"/>
  <c r="O613" i="13"/>
  <c r="N613" i="13"/>
  <c r="M613" i="13"/>
  <c r="L613" i="13"/>
  <c r="K613" i="13"/>
  <c r="J613" i="13"/>
  <c r="U612" i="13"/>
  <c r="R612" i="13"/>
  <c r="Q612" i="13"/>
  <c r="P612" i="13"/>
  <c r="O612" i="13"/>
  <c r="N612" i="13"/>
  <c r="M612" i="13"/>
  <c r="L612" i="13"/>
  <c r="K612" i="13"/>
  <c r="J612" i="13"/>
  <c r="U611" i="13"/>
  <c r="R611" i="13"/>
  <c r="Q611" i="13"/>
  <c r="P611" i="13"/>
  <c r="O611" i="13"/>
  <c r="N611" i="13"/>
  <c r="M611" i="13"/>
  <c r="L611" i="13"/>
  <c r="K611" i="13"/>
  <c r="J611" i="13"/>
  <c r="U610" i="13"/>
  <c r="R610" i="13"/>
  <c r="Q610" i="13"/>
  <c r="P610" i="13"/>
  <c r="O610" i="13"/>
  <c r="N610" i="13"/>
  <c r="M610" i="13"/>
  <c r="L610" i="13"/>
  <c r="K610" i="13"/>
  <c r="J610" i="13"/>
  <c r="U609" i="13"/>
  <c r="R609" i="13"/>
  <c r="Q609" i="13"/>
  <c r="P609" i="13"/>
  <c r="O609" i="13"/>
  <c r="N609" i="13"/>
  <c r="M609" i="13"/>
  <c r="L609" i="13"/>
  <c r="K609" i="13"/>
  <c r="J609" i="13"/>
  <c r="U608" i="13"/>
  <c r="R608" i="13"/>
  <c r="Q608" i="13"/>
  <c r="P608" i="13"/>
  <c r="O608" i="13"/>
  <c r="N608" i="13"/>
  <c r="M608" i="13"/>
  <c r="L608" i="13"/>
  <c r="K608" i="13"/>
  <c r="J608" i="13"/>
  <c r="U607" i="13"/>
  <c r="R607" i="13"/>
  <c r="Q607" i="13"/>
  <c r="P607" i="13"/>
  <c r="O607" i="13"/>
  <c r="N607" i="13"/>
  <c r="M607" i="13"/>
  <c r="L607" i="13"/>
  <c r="K607" i="13"/>
  <c r="J607" i="13"/>
  <c r="U606" i="13"/>
  <c r="R606" i="13"/>
  <c r="Q606" i="13"/>
  <c r="P606" i="13"/>
  <c r="O606" i="13"/>
  <c r="N606" i="13"/>
  <c r="M606" i="13"/>
  <c r="L606" i="13"/>
  <c r="K606" i="13"/>
  <c r="J606" i="13"/>
  <c r="U605" i="13"/>
  <c r="R605" i="13"/>
  <c r="Q605" i="13"/>
  <c r="P605" i="13"/>
  <c r="O605" i="13"/>
  <c r="N605" i="13"/>
  <c r="M605" i="13"/>
  <c r="L605" i="13"/>
  <c r="K605" i="13"/>
  <c r="J605" i="13"/>
  <c r="U604" i="13"/>
  <c r="R604" i="13"/>
  <c r="Q604" i="13"/>
  <c r="P604" i="13"/>
  <c r="O604" i="13"/>
  <c r="N604" i="13"/>
  <c r="M604" i="13"/>
  <c r="L604" i="13"/>
  <c r="K604" i="13"/>
  <c r="J604" i="13"/>
  <c r="R603" i="13"/>
  <c r="Q603" i="13"/>
  <c r="P603" i="13"/>
  <c r="O603" i="13"/>
  <c r="N603" i="13"/>
  <c r="M603" i="13"/>
  <c r="L603" i="13"/>
  <c r="K603" i="13"/>
  <c r="J603" i="13"/>
  <c r="U602" i="13"/>
  <c r="R602" i="13"/>
  <c r="Q602" i="13"/>
  <c r="P602" i="13"/>
  <c r="O602" i="13"/>
  <c r="N602" i="13"/>
  <c r="M602" i="13"/>
  <c r="L602" i="13"/>
  <c r="K602" i="13"/>
  <c r="J602" i="13"/>
  <c r="U601" i="13"/>
  <c r="R601" i="13"/>
  <c r="Q601" i="13"/>
  <c r="P601" i="13"/>
  <c r="O601" i="13"/>
  <c r="N601" i="13"/>
  <c r="M601" i="13"/>
  <c r="L601" i="13"/>
  <c r="K601" i="13"/>
  <c r="J601" i="13"/>
  <c r="U600" i="13"/>
  <c r="R600" i="13"/>
  <c r="Q600" i="13"/>
  <c r="P600" i="13"/>
  <c r="O600" i="13"/>
  <c r="N600" i="13"/>
  <c r="M600" i="13"/>
  <c r="L600" i="13"/>
  <c r="K600" i="13"/>
  <c r="J600" i="13"/>
  <c r="U599" i="13"/>
  <c r="R599" i="13"/>
  <c r="Q599" i="13"/>
  <c r="P599" i="13"/>
  <c r="O599" i="13"/>
  <c r="N599" i="13"/>
  <c r="M599" i="13"/>
  <c r="L599" i="13"/>
  <c r="K599" i="13"/>
  <c r="J599" i="13"/>
  <c r="U598" i="13"/>
  <c r="R598" i="13"/>
  <c r="Q598" i="13"/>
  <c r="P598" i="13"/>
  <c r="O598" i="13"/>
  <c r="N598" i="13"/>
  <c r="M598" i="13"/>
  <c r="L598" i="13"/>
  <c r="K598" i="13"/>
  <c r="J598" i="13"/>
  <c r="U597" i="13"/>
  <c r="R597" i="13"/>
  <c r="Q597" i="13"/>
  <c r="P597" i="13"/>
  <c r="O597" i="13"/>
  <c r="N597" i="13"/>
  <c r="M597" i="13"/>
  <c r="L597" i="13"/>
  <c r="K597" i="13"/>
  <c r="J597" i="13"/>
  <c r="U596" i="13"/>
  <c r="R596" i="13"/>
  <c r="Q596" i="13"/>
  <c r="P596" i="13"/>
  <c r="O596" i="13"/>
  <c r="N596" i="13"/>
  <c r="M596" i="13"/>
  <c r="L596" i="13"/>
  <c r="K596" i="13"/>
  <c r="J596" i="13"/>
  <c r="U595" i="13"/>
  <c r="R595" i="13"/>
  <c r="Q595" i="13"/>
  <c r="P595" i="13"/>
  <c r="O595" i="13"/>
  <c r="N595" i="13"/>
  <c r="M595" i="13"/>
  <c r="L595" i="13"/>
  <c r="K595" i="13"/>
  <c r="J595" i="13"/>
  <c r="U594" i="13"/>
  <c r="R594" i="13"/>
  <c r="Q594" i="13"/>
  <c r="P594" i="13"/>
  <c r="O594" i="13"/>
  <c r="N594" i="13"/>
  <c r="M594" i="13"/>
  <c r="L594" i="13"/>
  <c r="K594" i="13"/>
  <c r="J594" i="13"/>
  <c r="U593" i="13"/>
  <c r="R593" i="13"/>
  <c r="Q593" i="13"/>
  <c r="P593" i="13"/>
  <c r="O593" i="13"/>
  <c r="N593" i="13"/>
  <c r="M593" i="13"/>
  <c r="L593" i="13"/>
  <c r="K593" i="13"/>
  <c r="J593" i="13"/>
  <c r="U592" i="13"/>
  <c r="R592" i="13"/>
  <c r="Q592" i="13"/>
  <c r="P592" i="13"/>
  <c r="O592" i="13"/>
  <c r="N592" i="13"/>
  <c r="M592" i="13"/>
  <c r="L592" i="13"/>
  <c r="K592" i="13"/>
  <c r="J592" i="13"/>
  <c r="U591" i="13"/>
  <c r="R591" i="13"/>
  <c r="Q591" i="13"/>
  <c r="P591" i="13"/>
  <c r="O591" i="13"/>
  <c r="N591" i="13"/>
  <c r="M591" i="13"/>
  <c r="L591" i="13"/>
  <c r="K591" i="13"/>
  <c r="J591" i="13"/>
  <c r="U590" i="13"/>
  <c r="R590" i="13"/>
  <c r="Q590" i="13"/>
  <c r="P590" i="13"/>
  <c r="O590" i="13"/>
  <c r="N590" i="13"/>
  <c r="M590" i="13"/>
  <c r="L590" i="13"/>
  <c r="K590" i="13"/>
  <c r="J590" i="13"/>
  <c r="U589" i="13"/>
  <c r="R589" i="13"/>
  <c r="Q589" i="13"/>
  <c r="P589" i="13"/>
  <c r="O589" i="13"/>
  <c r="N589" i="13"/>
  <c r="M589" i="13"/>
  <c r="L589" i="13"/>
  <c r="K589" i="13"/>
  <c r="J589" i="13"/>
  <c r="U588" i="13"/>
  <c r="R588" i="13"/>
  <c r="Q588" i="13"/>
  <c r="P588" i="13"/>
  <c r="O588" i="13"/>
  <c r="N588" i="13"/>
  <c r="M588" i="13"/>
  <c r="L588" i="13"/>
  <c r="K588" i="13"/>
  <c r="J588" i="13"/>
  <c r="U587" i="13"/>
  <c r="R587" i="13"/>
  <c r="Q587" i="13"/>
  <c r="P587" i="13"/>
  <c r="O587" i="13"/>
  <c r="N587" i="13"/>
  <c r="M587" i="13"/>
  <c r="L587" i="13"/>
  <c r="K587" i="13"/>
  <c r="J587" i="13"/>
  <c r="U586" i="13"/>
  <c r="R586" i="13"/>
  <c r="Q586" i="13"/>
  <c r="P586" i="13"/>
  <c r="O586" i="13"/>
  <c r="N586" i="13"/>
  <c r="M586" i="13"/>
  <c r="L586" i="13"/>
  <c r="K586" i="13"/>
  <c r="J586" i="13"/>
  <c r="U585" i="13"/>
  <c r="R585" i="13"/>
  <c r="Q585" i="13"/>
  <c r="P585" i="13"/>
  <c r="O585" i="13"/>
  <c r="N585" i="13"/>
  <c r="M585" i="13"/>
  <c r="L585" i="13"/>
  <c r="K585" i="13"/>
  <c r="J585" i="13"/>
  <c r="U584" i="13"/>
  <c r="R584" i="13"/>
  <c r="Q584" i="13"/>
  <c r="P584" i="13"/>
  <c r="O584" i="13"/>
  <c r="N584" i="13"/>
  <c r="M584" i="13"/>
  <c r="L584" i="13"/>
  <c r="K584" i="13"/>
  <c r="J584" i="13"/>
  <c r="U583" i="13"/>
  <c r="R583" i="13"/>
  <c r="Q583" i="13"/>
  <c r="P583" i="13"/>
  <c r="O583" i="13"/>
  <c r="N583" i="13"/>
  <c r="M583" i="13"/>
  <c r="L583" i="13"/>
  <c r="K583" i="13"/>
  <c r="J583" i="13"/>
  <c r="U582" i="13"/>
  <c r="R582" i="13"/>
  <c r="Q582" i="13"/>
  <c r="P582" i="13"/>
  <c r="O582" i="13"/>
  <c r="N582" i="13"/>
  <c r="M582" i="13"/>
  <c r="L582" i="13"/>
  <c r="K582" i="13"/>
  <c r="J582" i="13"/>
  <c r="U581" i="13"/>
  <c r="R581" i="13"/>
  <c r="Q581" i="13"/>
  <c r="P581" i="13"/>
  <c r="O581" i="13"/>
  <c r="N581" i="13"/>
  <c r="M581" i="13"/>
  <c r="L581" i="13"/>
  <c r="K581" i="13"/>
  <c r="J581" i="13"/>
  <c r="Q580" i="13"/>
  <c r="P580" i="13"/>
  <c r="O580" i="13"/>
  <c r="N580" i="13"/>
  <c r="M580" i="13"/>
  <c r="L580" i="13"/>
  <c r="K580" i="13"/>
  <c r="J580" i="13"/>
  <c r="U579" i="13"/>
  <c r="R579" i="13"/>
  <c r="Q579" i="13"/>
  <c r="P579" i="13"/>
  <c r="O579" i="13"/>
  <c r="N579" i="13"/>
  <c r="M579" i="13"/>
  <c r="L579" i="13"/>
  <c r="K579" i="13"/>
  <c r="J579" i="13"/>
  <c r="U578" i="13"/>
  <c r="R578" i="13"/>
  <c r="Q578" i="13"/>
  <c r="P578" i="13"/>
  <c r="O578" i="13"/>
  <c r="N578" i="13"/>
  <c r="M578" i="13"/>
  <c r="L578" i="13"/>
  <c r="K578" i="13"/>
  <c r="J578" i="13"/>
  <c r="U577" i="13"/>
  <c r="R577" i="13"/>
  <c r="Q577" i="13"/>
  <c r="P577" i="13"/>
  <c r="O577" i="13"/>
  <c r="N577" i="13"/>
  <c r="M577" i="13"/>
  <c r="L577" i="13"/>
  <c r="K577" i="13"/>
  <c r="J577" i="13"/>
  <c r="Q576" i="13"/>
  <c r="P576" i="13"/>
  <c r="O576" i="13"/>
  <c r="N576" i="13"/>
  <c r="M576" i="13"/>
  <c r="L576" i="13"/>
  <c r="K576" i="13"/>
  <c r="J576" i="13"/>
  <c r="Q575" i="13"/>
  <c r="P575" i="13"/>
  <c r="O575" i="13"/>
  <c r="N575" i="13"/>
  <c r="M575" i="13"/>
  <c r="L575" i="13"/>
  <c r="K575" i="13"/>
  <c r="J575" i="13"/>
  <c r="U574" i="13"/>
  <c r="R574" i="13"/>
  <c r="Q574" i="13"/>
  <c r="P574" i="13"/>
  <c r="O574" i="13"/>
  <c r="N574" i="13"/>
  <c r="M574" i="13"/>
  <c r="L574" i="13"/>
  <c r="K574" i="13"/>
  <c r="J574" i="13"/>
  <c r="U573" i="13"/>
  <c r="R573" i="13"/>
  <c r="Q573" i="13"/>
  <c r="P573" i="13"/>
  <c r="O573" i="13"/>
  <c r="N573" i="13"/>
  <c r="M573" i="13"/>
  <c r="L573" i="13"/>
  <c r="K573" i="13"/>
  <c r="J573" i="13"/>
  <c r="U572" i="13"/>
  <c r="R572" i="13"/>
  <c r="Q572" i="13"/>
  <c r="P572" i="13"/>
  <c r="O572" i="13"/>
  <c r="N572" i="13"/>
  <c r="M572" i="13"/>
  <c r="L572" i="13"/>
  <c r="K572" i="13"/>
  <c r="J572" i="13"/>
  <c r="U571" i="13"/>
  <c r="R571" i="13"/>
  <c r="Q571" i="13"/>
  <c r="P571" i="13"/>
  <c r="O571" i="13"/>
  <c r="N571" i="13"/>
  <c r="M571" i="13"/>
  <c r="L571" i="13"/>
  <c r="K571" i="13"/>
  <c r="J571" i="13"/>
  <c r="U570" i="13"/>
  <c r="R570" i="13"/>
  <c r="Q570" i="13"/>
  <c r="P570" i="13"/>
  <c r="O570" i="13"/>
  <c r="N570" i="13"/>
  <c r="M570" i="13"/>
  <c r="L570" i="13"/>
  <c r="K570" i="13"/>
  <c r="J570" i="13"/>
  <c r="U569" i="13"/>
  <c r="R569" i="13"/>
  <c r="Q569" i="13"/>
  <c r="P569" i="13"/>
  <c r="O569" i="13"/>
  <c r="N569" i="13"/>
  <c r="M569" i="13"/>
  <c r="L569" i="13"/>
  <c r="K569" i="13"/>
  <c r="J569" i="13"/>
  <c r="U568" i="13"/>
  <c r="R568" i="13"/>
  <c r="Q568" i="13"/>
  <c r="P568" i="13"/>
  <c r="O568" i="13"/>
  <c r="N568" i="13"/>
  <c r="M568" i="13"/>
  <c r="L568" i="13"/>
  <c r="K568" i="13"/>
  <c r="J568" i="13"/>
  <c r="U567" i="13"/>
  <c r="R567" i="13"/>
  <c r="Q567" i="13"/>
  <c r="P567" i="13"/>
  <c r="O567" i="13"/>
  <c r="N567" i="13"/>
  <c r="M567" i="13"/>
  <c r="L567" i="13"/>
  <c r="K567" i="13"/>
  <c r="J567" i="13"/>
  <c r="Q566" i="13"/>
  <c r="P566" i="13"/>
  <c r="O566" i="13"/>
  <c r="N566" i="13"/>
  <c r="M566" i="13"/>
  <c r="L566" i="13"/>
  <c r="K566" i="13"/>
  <c r="J566" i="13"/>
  <c r="U565" i="13"/>
  <c r="R565" i="13"/>
  <c r="Q565" i="13"/>
  <c r="P565" i="13"/>
  <c r="O565" i="13"/>
  <c r="N565" i="13"/>
  <c r="M565" i="13"/>
  <c r="L565" i="13"/>
  <c r="K565" i="13"/>
  <c r="J565" i="13"/>
  <c r="U564" i="13"/>
  <c r="R564" i="13"/>
  <c r="Q564" i="13"/>
  <c r="P564" i="13"/>
  <c r="O564" i="13"/>
  <c r="N564" i="13"/>
  <c r="M564" i="13"/>
  <c r="L564" i="13"/>
  <c r="K564" i="13"/>
  <c r="J564" i="13"/>
  <c r="U563" i="13"/>
  <c r="R563" i="13"/>
  <c r="Q563" i="13"/>
  <c r="P563" i="13"/>
  <c r="O563" i="13"/>
  <c r="N563" i="13"/>
  <c r="M563" i="13"/>
  <c r="L563" i="13"/>
  <c r="K563" i="13"/>
  <c r="J563" i="13"/>
  <c r="U562" i="13"/>
  <c r="R562" i="13"/>
  <c r="Q562" i="13"/>
  <c r="P562" i="13"/>
  <c r="O562" i="13"/>
  <c r="N562" i="13"/>
  <c r="M562" i="13"/>
  <c r="L562" i="13"/>
  <c r="K562" i="13"/>
  <c r="J562" i="13"/>
  <c r="Q561" i="13"/>
  <c r="P561" i="13"/>
  <c r="N561" i="13"/>
  <c r="M561" i="13"/>
  <c r="L561" i="13"/>
  <c r="K561" i="13"/>
  <c r="J561" i="13"/>
  <c r="R560" i="13"/>
  <c r="Q560" i="13"/>
  <c r="P560" i="13"/>
  <c r="N560" i="13"/>
  <c r="M560" i="13"/>
  <c r="L560" i="13"/>
  <c r="K560" i="13"/>
  <c r="J560" i="13"/>
  <c r="Q559" i="13"/>
  <c r="P559" i="13"/>
  <c r="N559" i="13"/>
  <c r="M559" i="13"/>
  <c r="L559" i="13"/>
  <c r="K559" i="13"/>
  <c r="J559" i="13"/>
  <c r="Q558" i="13"/>
  <c r="P558" i="13"/>
  <c r="N558" i="13"/>
  <c r="M558" i="13"/>
  <c r="L558" i="13"/>
  <c r="K558" i="13"/>
  <c r="J558" i="13"/>
  <c r="R557" i="13"/>
  <c r="Q557" i="13"/>
  <c r="P557" i="13"/>
  <c r="N557" i="13"/>
  <c r="M557" i="13"/>
  <c r="L557" i="13"/>
  <c r="K557" i="13"/>
  <c r="J557" i="13"/>
  <c r="R556" i="13"/>
  <c r="Q556" i="13"/>
  <c r="P556" i="13"/>
  <c r="N556" i="13"/>
  <c r="M556" i="13"/>
  <c r="L556" i="13"/>
  <c r="K556" i="13"/>
  <c r="J556" i="13"/>
  <c r="R555" i="13"/>
  <c r="Q555" i="13"/>
  <c r="P555" i="13"/>
  <c r="N555" i="13"/>
  <c r="M555" i="13"/>
  <c r="L555" i="13"/>
  <c r="K555" i="13"/>
  <c r="J555" i="13"/>
  <c r="R554" i="13"/>
  <c r="Q554" i="13"/>
  <c r="P554" i="13"/>
  <c r="N554" i="13"/>
  <c r="M554" i="13"/>
  <c r="L554" i="13"/>
  <c r="K554" i="13"/>
  <c r="J554" i="13"/>
  <c r="Q553" i="13"/>
  <c r="P553" i="13"/>
  <c r="N553" i="13"/>
  <c r="M553" i="13"/>
  <c r="L553" i="13"/>
  <c r="K553" i="13"/>
  <c r="J553" i="13"/>
  <c r="Q552" i="13"/>
  <c r="P552" i="13"/>
  <c r="N552" i="13"/>
  <c r="M552" i="13"/>
  <c r="L552" i="13"/>
  <c r="K552" i="13"/>
  <c r="J552" i="13"/>
  <c r="R549" i="13"/>
  <c r="Q549" i="13"/>
  <c r="P549" i="13"/>
  <c r="N549" i="13"/>
  <c r="M549" i="13"/>
  <c r="L549" i="13"/>
  <c r="K549" i="13"/>
  <c r="J549" i="13"/>
  <c r="R548" i="13"/>
  <c r="Q548" i="13"/>
  <c r="P548" i="13"/>
  <c r="N548" i="13"/>
  <c r="M548" i="13"/>
  <c r="L548" i="13"/>
  <c r="K548" i="13"/>
  <c r="J548" i="13"/>
  <c r="R547" i="13"/>
  <c r="Q547" i="13"/>
  <c r="P547" i="13"/>
  <c r="N547" i="13"/>
  <c r="M547" i="13"/>
  <c r="L547" i="13"/>
  <c r="K547" i="13"/>
  <c r="J547" i="13"/>
  <c r="R545" i="13"/>
  <c r="Q545" i="13"/>
  <c r="P545" i="13"/>
  <c r="N545" i="13"/>
  <c r="M545" i="13"/>
  <c r="L545" i="13"/>
  <c r="K545" i="13"/>
  <c r="J545" i="13"/>
  <c r="R544" i="13"/>
  <c r="Q544" i="13"/>
  <c r="P544" i="13"/>
  <c r="N544" i="13"/>
  <c r="M544" i="13"/>
  <c r="L544" i="13"/>
  <c r="K544" i="13"/>
  <c r="J544" i="13"/>
  <c r="R543" i="13"/>
  <c r="Q543" i="13"/>
  <c r="P543" i="13"/>
  <c r="N543" i="13"/>
  <c r="M543" i="13"/>
  <c r="L543" i="13"/>
  <c r="K543" i="13"/>
  <c r="J543" i="13"/>
  <c r="Q542" i="13"/>
  <c r="P542" i="13"/>
  <c r="N542" i="13"/>
  <c r="M542" i="13"/>
  <c r="L542" i="13"/>
  <c r="K542" i="13"/>
  <c r="J542" i="13"/>
  <c r="Q541" i="13"/>
  <c r="P541" i="13"/>
  <c r="N541" i="13"/>
  <c r="M541" i="13"/>
  <c r="L541" i="13"/>
  <c r="K541" i="13"/>
  <c r="J541" i="13"/>
  <c r="Q540" i="13"/>
  <c r="P540" i="13"/>
  <c r="N540" i="13"/>
  <c r="M540" i="13"/>
  <c r="L540" i="13"/>
  <c r="K540" i="13"/>
  <c r="J540" i="13"/>
  <c r="Q539" i="13"/>
  <c r="P539" i="13"/>
  <c r="N539" i="13"/>
  <c r="M539" i="13"/>
  <c r="L539" i="13"/>
  <c r="K539" i="13"/>
  <c r="J539" i="13"/>
  <c r="Q538" i="13"/>
  <c r="P538" i="13"/>
  <c r="N538" i="13"/>
  <c r="M538" i="13"/>
  <c r="L538" i="13"/>
  <c r="K538" i="13"/>
  <c r="J538" i="13"/>
  <c r="Q537" i="13"/>
  <c r="P537" i="13"/>
  <c r="N537" i="13"/>
  <c r="M537" i="13"/>
  <c r="L537" i="13"/>
  <c r="K537" i="13"/>
  <c r="J537" i="13"/>
  <c r="Q536" i="13"/>
  <c r="P536" i="13"/>
  <c r="N536" i="13"/>
  <c r="M536" i="13"/>
  <c r="L536" i="13"/>
  <c r="K536" i="13"/>
  <c r="J536" i="13"/>
  <c r="Q535" i="13"/>
  <c r="P535" i="13"/>
  <c r="N535" i="13"/>
  <c r="M535" i="13"/>
  <c r="L535" i="13"/>
  <c r="K535" i="13"/>
  <c r="J535" i="13"/>
  <c r="Q534" i="13"/>
  <c r="P534" i="13"/>
  <c r="N534" i="13"/>
  <c r="M534" i="13"/>
  <c r="L534" i="13"/>
  <c r="K534" i="13"/>
  <c r="J534" i="13"/>
  <c r="Q533" i="13"/>
  <c r="P533" i="13"/>
  <c r="N533" i="13"/>
  <c r="M533" i="13"/>
  <c r="L533" i="13"/>
  <c r="K533" i="13"/>
  <c r="J533" i="13"/>
  <c r="Q532" i="13"/>
  <c r="P532" i="13"/>
  <c r="N532" i="13"/>
  <c r="M532" i="13"/>
  <c r="L532" i="13"/>
  <c r="K532" i="13"/>
  <c r="J532" i="13"/>
  <c r="Q531" i="13"/>
  <c r="P531" i="13"/>
  <c r="N531" i="13"/>
  <c r="M531" i="13"/>
  <c r="L531" i="13"/>
  <c r="K531" i="13"/>
  <c r="J531" i="13"/>
  <c r="Q530" i="13"/>
  <c r="P530" i="13"/>
  <c r="N530" i="13"/>
  <c r="M530" i="13"/>
  <c r="L530" i="13"/>
  <c r="K530" i="13"/>
  <c r="J530" i="13"/>
  <c r="Q529" i="13"/>
  <c r="P529" i="13"/>
  <c r="N529" i="13"/>
  <c r="M529" i="13"/>
  <c r="L529" i="13"/>
  <c r="K529" i="13"/>
  <c r="J529" i="13"/>
  <c r="Q528" i="13"/>
  <c r="P528" i="13"/>
  <c r="N528" i="13"/>
  <c r="M528" i="13"/>
  <c r="L528" i="13"/>
  <c r="K528" i="13"/>
  <c r="J528" i="13"/>
  <c r="U527" i="13"/>
  <c r="R527" i="13"/>
  <c r="Q527" i="13"/>
  <c r="P527" i="13"/>
  <c r="O527" i="13"/>
  <c r="N527" i="13"/>
  <c r="M527" i="13"/>
  <c r="L527" i="13"/>
  <c r="K527" i="13"/>
  <c r="J527" i="13"/>
  <c r="Q526" i="13"/>
  <c r="P526" i="13"/>
  <c r="N526" i="13"/>
  <c r="M526" i="13"/>
  <c r="L526" i="13"/>
  <c r="K526" i="13"/>
  <c r="J526" i="13"/>
  <c r="R525" i="13"/>
  <c r="Q525" i="13"/>
  <c r="P525" i="13"/>
  <c r="N525" i="13"/>
  <c r="M525" i="13"/>
  <c r="L525" i="13"/>
  <c r="K525" i="13"/>
  <c r="J525" i="13"/>
  <c r="R524" i="13"/>
  <c r="Q524" i="13"/>
  <c r="P524" i="13"/>
  <c r="N524" i="13"/>
  <c r="M524" i="13"/>
  <c r="L524" i="13"/>
  <c r="K524" i="13"/>
  <c r="J524" i="13"/>
  <c r="Q523" i="13"/>
  <c r="P523" i="13"/>
  <c r="N523" i="13"/>
  <c r="M523" i="13"/>
  <c r="L523" i="13"/>
  <c r="K523" i="13"/>
  <c r="J523" i="13"/>
  <c r="Q522" i="13"/>
  <c r="P522" i="13"/>
  <c r="N522" i="13"/>
  <c r="M522" i="13"/>
  <c r="L522" i="13"/>
  <c r="K522" i="13"/>
  <c r="J522" i="13"/>
  <c r="Q521" i="13"/>
  <c r="P521" i="13"/>
  <c r="N521" i="13"/>
  <c r="M521" i="13"/>
  <c r="L521" i="13"/>
  <c r="K521" i="13"/>
  <c r="J521" i="13"/>
  <c r="Q520" i="13"/>
  <c r="P520" i="13"/>
  <c r="N520" i="13"/>
  <c r="M520" i="13"/>
  <c r="L520" i="13"/>
  <c r="K520" i="13"/>
  <c r="J520" i="13"/>
  <c r="Q519" i="13"/>
  <c r="P519" i="13"/>
  <c r="N519" i="13"/>
  <c r="M519" i="13"/>
  <c r="L519" i="13"/>
  <c r="K519" i="13"/>
  <c r="J519" i="13"/>
  <c r="Q518" i="13"/>
  <c r="P518" i="13"/>
  <c r="N518" i="13"/>
  <c r="M518" i="13"/>
  <c r="L518" i="13"/>
  <c r="K518" i="13"/>
  <c r="J518" i="13"/>
  <c r="Q517" i="13"/>
  <c r="P517" i="13"/>
  <c r="N517" i="13"/>
  <c r="M517" i="13"/>
  <c r="L517" i="13"/>
  <c r="K517" i="13"/>
  <c r="J517" i="13"/>
  <c r="Q516" i="13"/>
  <c r="P516" i="13"/>
  <c r="N516" i="13"/>
  <c r="M516" i="13"/>
  <c r="L516" i="13"/>
  <c r="K516" i="13"/>
  <c r="J516" i="13"/>
  <c r="Q515" i="13"/>
  <c r="P515" i="13"/>
  <c r="O515" i="13"/>
  <c r="N515" i="13"/>
  <c r="M515" i="13"/>
  <c r="L515" i="13"/>
  <c r="K515" i="13"/>
  <c r="J515" i="13"/>
  <c r="Q514" i="13"/>
  <c r="P514" i="13"/>
  <c r="N514" i="13"/>
  <c r="M514" i="13"/>
  <c r="L514" i="13"/>
  <c r="K514" i="13"/>
  <c r="J514" i="13"/>
  <c r="Q513" i="13"/>
  <c r="P513" i="13"/>
  <c r="N513" i="13"/>
  <c r="M513" i="13"/>
  <c r="L513" i="13"/>
  <c r="K513" i="13"/>
  <c r="J513" i="13"/>
  <c r="Q512" i="13"/>
  <c r="P512" i="13"/>
  <c r="N512" i="13"/>
  <c r="M512" i="13"/>
  <c r="L512" i="13"/>
  <c r="K512" i="13"/>
  <c r="J512" i="13"/>
  <c r="Q511" i="13"/>
  <c r="P511" i="13"/>
  <c r="N511" i="13"/>
  <c r="M511" i="13"/>
  <c r="L511" i="13"/>
  <c r="K511" i="13"/>
  <c r="J511" i="13"/>
  <c r="Q510" i="13"/>
  <c r="P510" i="13"/>
  <c r="N510" i="13"/>
  <c r="M510" i="13"/>
  <c r="L510" i="13"/>
  <c r="K510" i="13"/>
  <c r="J510" i="13"/>
  <c r="U509" i="13"/>
  <c r="R509" i="13"/>
  <c r="Q509" i="13"/>
  <c r="P509" i="13"/>
  <c r="O509" i="13"/>
  <c r="N509" i="13"/>
  <c r="M509" i="13"/>
  <c r="L509" i="13"/>
  <c r="K509" i="13"/>
  <c r="J509" i="13"/>
  <c r="Q508" i="13"/>
  <c r="P508" i="13"/>
  <c r="N508" i="13"/>
  <c r="M508" i="13"/>
  <c r="L508" i="13"/>
  <c r="K508" i="13"/>
  <c r="J508" i="13"/>
  <c r="U507" i="13"/>
  <c r="R507" i="13"/>
  <c r="Q507" i="13"/>
  <c r="P507" i="13"/>
  <c r="O507" i="13"/>
  <c r="N507" i="13"/>
  <c r="M507" i="13"/>
  <c r="L507" i="13"/>
  <c r="K507" i="13"/>
  <c r="J507" i="13"/>
  <c r="Q506" i="13"/>
  <c r="P506" i="13"/>
  <c r="O506" i="13"/>
  <c r="N506" i="13"/>
  <c r="M506" i="13"/>
  <c r="L506" i="13"/>
  <c r="K506" i="13"/>
  <c r="J506" i="13"/>
  <c r="Q505" i="13"/>
  <c r="P505" i="13"/>
  <c r="N505" i="13"/>
  <c r="M505" i="13"/>
  <c r="L505" i="13"/>
  <c r="K505" i="13"/>
  <c r="J505" i="13"/>
  <c r="Q504" i="13"/>
  <c r="P504" i="13"/>
  <c r="O504" i="13"/>
  <c r="N504" i="13"/>
  <c r="M504" i="13"/>
  <c r="L504" i="13"/>
  <c r="K504" i="13"/>
  <c r="J504" i="13"/>
  <c r="Q503" i="13"/>
  <c r="P503" i="13"/>
  <c r="N503" i="13"/>
  <c r="M503" i="13"/>
  <c r="L503" i="13"/>
  <c r="K503" i="13"/>
  <c r="J503" i="13"/>
  <c r="Q502" i="13"/>
  <c r="P502" i="13"/>
  <c r="N502" i="13"/>
  <c r="M502" i="13"/>
  <c r="L502" i="13"/>
  <c r="K502" i="13"/>
  <c r="J502" i="13"/>
  <c r="Q501" i="13"/>
  <c r="P501" i="13"/>
  <c r="N501" i="13"/>
  <c r="M501" i="13"/>
  <c r="L501" i="13"/>
  <c r="K501" i="13"/>
  <c r="J501" i="13"/>
  <c r="Q500" i="13"/>
  <c r="P500" i="13"/>
  <c r="N500" i="13"/>
  <c r="M500" i="13"/>
  <c r="L500" i="13"/>
  <c r="K500" i="13"/>
  <c r="J500" i="13"/>
  <c r="Q499" i="13"/>
  <c r="P499" i="13"/>
  <c r="N499" i="13"/>
  <c r="M499" i="13"/>
  <c r="L499" i="13"/>
  <c r="K499" i="13"/>
  <c r="J499" i="13"/>
  <c r="U498" i="13"/>
  <c r="R498" i="13"/>
  <c r="Q498" i="13"/>
  <c r="P498" i="13"/>
  <c r="O498" i="13"/>
  <c r="N498" i="13"/>
  <c r="M498" i="13"/>
  <c r="L498" i="13"/>
  <c r="K498" i="13"/>
  <c r="J498" i="13"/>
  <c r="U497" i="13"/>
  <c r="R497" i="13"/>
  <c r="Q497" i="13"/>
  <c r="P497" i="13"/>
  <c r="O497" i="13"/>
  <c r="N497" i="13"/>
  <c r="M497" i="13"/>
  <c r="L497" i="13"/>
  <c r="K497" i="13"/>
  <c r="J497" i="13"/>
  <c r="U496" i="13"/>
  <c r="R496" i="13"/>
  <c r="Q496" i="13"/>
  <c r="P496" i="13"/>
  <c r="O496" i="13"/>
  <c r="N496" i="13"/>
  <c r="M496" i="13"/>
  <c r="L496" i="13"/>
  <c r="K496" i="13"/>
  <c r="J496" i="13"/>
  <c r="Q495" i="13"/>
  <c r="P495" i="13"/>
  <c r="O495" i="13"/>
  <c r="N495" i="13"/>
  <c r="M495" i="13"/>
  <c r="L495" i="13"/>
  <c r="K495" i="13"/>
  <c r="J495" i="13"/>
  <c r="U494" i="13"/>
  <c r="R494" i="13"/>
  <c r="Q494" i="13"/>
  <c r="P494" i="13"/>
  <c r="O494" i="13"/>
  <c r="N494" i="13"/>
  <c r="M494" i="13"/>
  <c r="L494" i="13"/>
  <c r="K494" i="13"/>
  <c r="J494" i="13"/>
  <c r="Q493" i="13"/>
  <c r="P493" i="13"/>
  <c r="N493" i="13"/>
  <c r="M493" i="13"/>
  <c r="L493" i="13"/>
  <c r="K493" i="13"/>
  <c r="J493" i="13"/>
  <c r="Q492" i="13"/>
  <c r="P492" i="13"/>
  <c r="N492" i="13"/>
  <c r="M492" i="13"/>
  <c r="L492" i="13"/>
  <c r="K492" i="13"/>
  <c r="J492" i="13"/>
  <c r="Q491" i="13"/>
  <c r="P491" i="13"/>
  <c r="N491" i="13"/>
  <c r="M491" i="13"/>
  <c r="L491" i="13"/>
  <c r="K491" i="13"/>
  <c r="J491" i="13"/>
  <c r="Q490" i="13"/>
  <c r="P490" i="13"/>
  <c r="N490" i="13"/>
  <c r="M490" i="13"/>
  <c r="L490" i="13"/>
  <c r="K490" i="13"/>
  <c r="J490" i="13"/>
  <c r="U489" i="13"/>
  <c r="R489" i="13"/>
  <c r="Q489" i="13"/>
  <c r="P489" i="13"/>
  <c r="O489" i="13"/>
  <c r="N489" i="13"/>
  <c r="M489" i="13"/>
  <c r="L489" i="13"/>
  <c r="K489" i="13"/>
  <c r="J489" i="13"/>
  <c r="Q488" i="13"/>
  <c r="P488" i="13"/>
  <c r="N488" i="13"/>
  <c r="M488" i="13"/>
  <c r="L488" i="13"/>
  <c r="K488" i="13"/>
  <c r="J488" i="13"/>
  <c r="R487" i="13"/>
  <c r="Q487" i="13"/>
  <c r="P487" i="13"/>
  <c r="N487" i="13"/>
  <c r="M487" i="13"/>
  <c r="L487" i="13"/>
  <c r="K487" i="13"/>
  <c r="J487" i="13"/>
  <c r="Q486" i="13"/>
  <c r="P486" i="13"/>
  <c r="N486" i="13"/>
  <c r="M486" i="13"/>
  <c r="L486" i="13"/>
  <c r="K486" i="13"/>
  <c r="J486" i="13"/>
  <c r="Q485" i="13"/>
  <c r="P485" i="13"/>
  <c r="O485" i="13"/>
  <c r="N485" i="13"/>
  <c r="M485" i="13"/>
  <c r="L485" i="13"/>
  <c r="K485" i="13"/>
  <c r="J485" i="13"/>
  <c r="Q484" i="13"/>
  <c r="P484" i="13"/>
  <c r="O484" i="13"/>
  <c r="N484" i="13"/>
  <c r="M484" i="13"/>
  <c r="L484" i="13"/>
  <c r="K484" i="13"/>
  <c r="J484" i="13"/>
  <c r="R483" i="13"/>
  <c r="Q483" i="13"/>
  <c r="P483" i="13"/>
  <c r="N483" i="13"/>
  <c r="M483" i="13"/>
  <c r="L483" i="13"/>
  <c r="K483" i="13"/>
  <c r="J483" i="13"/>
  <c r="Q482" i="13"/>
  <c r="P482" i="13"/>
  <c r="N482" i="13"/>
  <c r="M482" i="13"/>
  <c r="L482" i="13"/>
  <c r="K482" i="13"/>
  <c r="J482" i="13"/>
  <c r="Q481" i="13"/>
  <c r="P481" i="13"/>
  <c r="N481" i="13"/>
  <c r="M481" i="13"/>
  <c r="L481" i="13"/>
  <c r="K481" i="13"/>
  <c r="J481" i="13"/>
  <c r="Q480" i="13"/>
  <c r="P480" i="13"/>
  <c r="N480" i="13"/>
  <c r="M480" i="13"/>
  <c r="L480" i="13"/>
  <c r="K480" i="13"/>
  <c r="J480" i="13"/>
  <c r="R479" i="13"/>
  <c r="Q479" i="13"/>
  <c r="P479" i="13"/>
  <c r="N479" i="13"/>
  <c r="M479" i="13"/>
  <c r="L479" i="13"/>
  <c r="K479" i="13"/>
  <c r="J479" i="13"/>
  <c r="Q478" i="13"/>
  <c r="P478" i="13"/>
  <c r="N478" i="13"/>
  <c r="M478" i="13"/>
  <c r="L478" i="13"/>
  <c r="K478" i="13"/>
  <c r="J478" i="13"/>
  <c r="Q477" i="13"/>
  <c r="P477" i="13"/>
  <c r="N477" i="13"/>
  <c r="M477" i="13"/>
  <c r="L477" i="13"/>
  <c r="K477" i="13"/>
  <c r="J477" i="13"/>
  <c r="Q476" i="13"/>
  <c r="P476" i="13"/>
  <c r="N476" i="13"/>
  <c r="M476" i="13"/>
  <c r="L476" i="13"/>
  <c r="K476" i="13"/>
  <c r="J476" i="13"/>
  <c r="Q475" i="13"/>
  <c r="P475" i="13"/>
  <c r="N475" i="13"/>
  <c r="M475" i="13"/>
  <c r="L475" i="13"/>
  <c r="K475" i="13"/>
  <c r="J475" i="13"/>
  <c r="Q474" i="13"/>
  <c r="P474" i="13"/>
  <c r="O474" i="13"/>
  <c r="N474" i="13"/>
  <c r="M474" i="13"/>
  <c r="L474" i="13"/>
  <c r="K474" i="13"/>
  <c r="J474" i="13"/>
  <c r="U473" i="13"/>
  <c r="R473" i="13"/>
  <c r="Q473" i="13"/>
  <c r="P473" i="13"/>
  <c r="O473" i="13"/>
  <c r="N473" i="13"/>
  <c r="M473" i="13"/>
  <c r="L473" i="13"/>
  <c r="K473" i="13"/>
  <c r="J473" i="13"/>
  <c r="R472" i="13"/>
  <c r="Q472" i="13"/>
  <c r="P472" i="13"/>
  <c r="N472" i="13"/>
  <c r="M472" i="13"/>
  <c r="L472" i="13"/>
  <c r="K472" i="13"/>
  <c r="J472" i="13"/>
  <c r="R471" i="13"/>
  <c r="Q471" i="13"/>
  <c r="P471" i="13"/>
  <c r="N471" i="13"/>
  <c r="M471" i="13"/>
  <c r="L471" i="13"/>
  <c r="K471" i="13"/>
  <c r="J471" i="13"/>
  <c r="R470" i="13"/>
  <c r="Q470" i="13"/>
  <c r="P470" i="13"/>
  <c r="N470" i="13"/>
  <c r="M470" i="13"/>
  <c r="L470" i="13"/>
  <c r="K470" i="13"/>
  <c r="J470" i="13"/>
  <c r="Q469" i="13"/>
  <c r="P469" i="13"/>
  <c r="N469" i="13"/>
  <c r="M469" i="13"/>
  <c r="L469" i="13"/>
  <c r="K469" i="13"/>
  <c r="J469" i="13"/>
  <c r="Q468" i="13"/>
  <c r="P468" i="13"/>
  <c r="N468" i="13"/>
  <c r="M468" i="13"/>
  <c r="L468" i="13"/>
  <c r="K468" i="13"/>
  <c r="J468" i="13"/>
  <c r="U467" i="13"/>
  <c r="R467" i="13"/>
  <c r="Q467" i="13"/>
  <c r="P467" i="13"/>
  <c r="O467" i="13"/>
  <c r="N467" i="13"/>
  <c r="M467" i="13"/>
  <c r="L467" i="13"/>
  <c r="K467" i="13"/>
  <c r="J467" i="13"/>
  <c r="Q466" i="13"/>
  <c r="P466" i="13"/>
  <c r="N466" i="13"/>
  <c r="M466" i="13"/>
  <c r="L466" i="13"/>
  <c r="K466" i="13"/>
  <c r="J466" i="13"/>
  <c r="Q465" i="13"/>
  <c r="P465" i="13"/>
  <c r="N465" i="13"/>
  <c r="M465" i="13"/>
  <c r="L465" i="13"/>
  <c r="K465" i="13"/>
  <c r="J465" i="13"/>
  <c r="Q464" i="13"/>
  <c r="P464" i="13"/>
  <c r="N464" i="13"/>
  <c r="M464" i="13"/>
  <c r="L464" i="13"/>
  <c r="K464" i="13"/>
  <c r="J464" i="13"/>
  <c r="R463" i="13"/>
  <c r="Q463" i="13"/>
  <c r="P463" i="13"/>
  <c r="N463" i="13"/>
  <c r="M463" i="13"/>
  <c r="L463" i="13"/>
  <c r="K463" i="13"/>
  <c r="J463" i="13"/>
  <c r="R462" i="13"/>
  <c r="Q462" i="13"/>
  <c r="P462" i="13"/>
  <c r="N462" i="13"/>
  <c r="M462" i="13"/>
  <c r="L462" i="13"/>
  <c r="K462" i="13"/>
  <c r="J462" i="13"/>
  <c r="R461" i="13"/>
  <c r="Q461" i="13"/>
  <c r="P461" i="13"/>
  <c r="N461" i="13"/>
  <c r="M461" i="13"/>
  <c r="L461" i="13"/>
  <c r="K461" i="13"/>
  <c r="J461" i="13"/>
  <c r="U460" i="13"/>
  <c r="R460" i="13"/>
  <c r="Q460" i="13"/>
  <c r="P460" i="13"/>
  <c r="O460" i="13"/>
  <c r="N460" i="13"/>
  <c r="M460" i="13"/>
  <c r="L460" i="13"/>
  <c r="K460" i="13"/>
  <c r="J460" i="13"/>
  <c r="Q459" i="13"/>
  <c r="P459" i="13"/>
  <c r="N459" i="13"/>
  <c r="M459" i="13"/>
  <c r="L459" i="13"/>
  <c r="K459" i="13"/>
  <c r="J459" i="13"/>
  <c r="U458" i="13"/>
  <c r="R458" i="13"/>
  <c r="Q458" i="13"/>
  <c r="P458" i="13"/>
  <c r="O458" i="13"/>
  <c r="N458" i="13"/>
  <c r="M458" i="13"/>
  <c r="L458" i="13"/>
  <c r="K458" i="13"/>
  <c r="J458" i="13"/>
  <c r="Q457" i="13"/>
  <c r="P457" i="13"/>
  <c r="N457" i="13"/>
  <c r="M457" i="13"/>
  <c r="L457" i="13"/>
  <c r="K457" i="13"/>
  <c r="J457" i="13"/>
  <c r="R456" i="13"/>
  <c r="Q456" i="13"/>
  <c r="P456" i="13"/>
  <c r="N456" i="13"/>
  <c r="M456" i="13"/>
  <c r="L456" i="13"/>
  <c r="K456" i="13"/>
  <c r="J456" i="13"/>
  <c r="R455" i="13"/>
  <c r="Q455" i="13"/>
  <c r="P455" i="13"/>
  <c r="N455" i="13"/>
  <c r="M455" i="13"/>
  <c r="L455" i="13"/>
  <c r="K455" i="13"/>
  <c r="J455" i="13"/>
  <c r="Q454" i="13"/>
  <c r="P454" i="13"/>
  <c r="N454" i="13"/>
  <c r="M454" i="13"/>
  <c r="L454" i="13"/>
  <c r="K454" i="13"/>
  <c r="J454" i="13"/>
  <c r="Q453" i="13"/>
  <c r="P453" i="13"/>
  <c r="N453" i="13"/>
  <c r="M453" i="13"/>
  <c r="L453" i="13"/>
  <c r="K453" i="13"/>
  <c r="J453" i="13"/>
  <c r="Q452" i="13"/>
  <c r="P452" i="13"/>
  <c r="N452" i="13"/>
  <c r="M452" i="13"/>
  <c r="L452" i="13"/>
  <c r="K452" i="13"/>
  <c r="J452" i="13"/>
  <c r="Q451" i="13"/>
  <c r="P451" i="13"/>
  <c r="N451" i="13"/>
  <c r="M451" i="13"/>
  <c r="L451" i="13"/>
  <c r="K451" i="13"/>
  <c r="J451" i="13"/>
  <c r="Q450" i="13"/>
  <c r="P450" i="13"/>
  <c r="N450" i="13"/>
  <c r="M450" i="13"/>
  <c r="L450" i="13"/>
  <c r="K450" i="13"/>
  <c r="J450" i="13"/>
  <c r="Q449" i="13"/>
  <c r="P449" i="13"/>
  <c r="N449" i="13"/>
  <c r="M449" i="13"/>
  <c r="L449" i="13"/>
  <c r="K449" i="13"/>
  <c r="J449" i="13"/>
  <c r="Q448" i="13"/>
  <c r="P448" i="13"/>
  <c r="N448" i="13"/>
  <c r="M448" i="13"/>
  <c r="L448" i="13"/>
  <c r="K448" i="13"/>
  <c r="J448" i="13"/>
  <c r="Q447" i="13"/>
  <c r="P447" i="13"/>
  <c r="N447" i="13"/>
  <c r="M447" i="13"/>
  <c r="L447" i="13"/>
  <c r="K447" i="13"/>
  <c r="J447" i="13"/>
  <c r="Q446" i="13"/>
  <c r="P446" i="13"/>
  <c r="N446" i="13"/>
  <c r="M446" i="13"/>
  <c r="L446" i="13"/>
  <c r="K446" i="13"/>
  <c r="J446" i="13"/>
  <c r="Q445" i="13"/>
  <c r="P445" i="13"/>
  <c r="N445" i="13"/>
  <c r="M445" i="13"/>
  <c r="L445" i="13"/>
  <c r="K445" i="13"/>
  <c r="J445" i="13"/>
  <c r="Q444" i="13"/>
  <c r="P444" i="13"/>
  <c r="N444" i="13"/>
  <c r="M444" i="13"/>
  <c r="L444" i="13"/>
  <c r="K444" i="13"/>
  <c r="J444" i="13"/>
  <c r="Q443" i="13"/>
  <c r="P443" i="13"/>
  <c r="N443" i="13"/>
  <c r="M443" i="13"/>
  <c r="L443" i="13"/>
  <c r="K443" i="13"/>
  <c r="J443" i="13"/>
  <c r="Q442" i="13"/>
  <c r="P442" i="13"/>
  <c r="N442" i="13"/>
  <c r="M442" i="13"/>
  <c r="L442" i="13"/>
  <c r="K442" i="13"/>
  <c r="J442" i="13"/>
  <c r="Q441" i="13"/>
  <c r="P441" i="13"/>
  <c r="N441" i="13"/>
  <c r="M441" i="13"/>
  <c r="L441" i="13"/>
  <c r="K441" i="13"/>
  <c r="J441" i="13"/>
  <c r="Q440" i="13"/>
  <c r="P440" i="13"/>
  <c r="N440" i="13"/>
  <c r="M440" i="13"/>
  <c r="L440" i="13"/>
  <c r="K440" i="13"/>
  <c r="J440" i="13"/>
  <c r="Q439" i="13"/>
  <c r="P439" i="13"/>
  <c r="N439" i="13"/>
  <c r="M439" i="13"/>
  <c r="L439" i="13"/>
  <c r="K439" i="13"/>
  <c r="J439" i="13"/>
  <c r="Q438" i="13"/>
  <c r="P438" i="13"/>
  <c r="N438" i="13"/>
  <c r="M438" i="13"/>
  <c r="L438" i="13"/>
  <c r="K438" i="13"/>
  <c r="J438" i="13"/>
  <c r="Q437" i="13"/>
  <c r="P437" i="13"/>
  <c r="N437" i="13"/>
  <c r="M437" i="13"/>
  <c r="L437" i="13"/>
  <c r="K437" i="13"/>
  <c r="J437" i="13"/>
  <c r="Q436" i="13"/>
  <c r="P436" i="13"/>
  <c r="N436" i="13"/>
  <c r="M436" i="13"/>
  <c r="L436" i="13"/>
  <c r="K436" i="13"/>
  <c r="J436" i="13"/>
  <c r="Q435" i="13"/>
  <c r="P435" i="13"/>
  <c r="N435" i="13"/>
  <c r="M435" i="13"/>
  <c r="L435" i="13"/>
  <c r="K435" i="13"/>
  <c r="J435" i="13"/>
  <c r="Q434" i="13"/>
  <c r="P434" i="13"/>
  <c r="N434" i="13"/>
  <c r="M434" i="13"/>
  <c r="L434" i="13"/>
  <c r="K434" i="13"/>
  <c r="J434" i="13"/>
  <c r="R433" i="13"/>
  <c r="Q433" i="13"/>
  <c r="P433" i="13"/>
  <c r="N433" i="13"/>
  <c r="M433" i="13"/>
  <c r="L433" i="13"/>
  <c r="K433" i="13"/>
  <c r="J433" i="13"/>
  <c r="Q432" i="13"/>
  <c r="P432" i="13"/>
  <c r="O432" i="13"/>
  <c r="N432" i="13"/>
  <c r="M432" i="13"/>
  <c r="L432" i="13"/>
  <c r="K432" i="13"/>
  <c r="J432" i="13"/>
  <c r="R431" i="13"/>
  <c r="Q431" i="13"/>
  <c r="P431" i="13"/>
  <c r="N431" i="13"/>
  <c r="M431" i="13"/>
  <c r="L431" i="13"/>
  <c r="K431" i="13"/>
  <c r="J431" i="13"/>
  <c r="R430" i="13"/>
  <c r="Q430" i="13"/>
  <c r="P430" i="13"/>
  <c r="N430" i="13"/>
  <c r="M430" i="13"/>
  <c r="L430" i="13"/>
  <c r="K430" i="13"/>
  <c r="J430" i="13"/>
  <c r="Q429" i="13"/>
  <c r="P429" i="13"/>
  <c r="N429" i="13"/>
  <c r="M429" i="13"/>
  <c r="L429" i="13"/>
  <c r="K429" i="13"/>
  <c r="J429" i="13"/>
  <c r="Q428" i="13"/>
  <c r="P428" i="13"/>
  <c r="N428" i="13"/>
  <c r="M428" i="13"/>
  <c r="L428" i="13"/>
  <c r="K428" i="13"/>
  <c r="J428" i="13"/>
  <c r="Q427" i="13"/>
  <c r="P427" i="13"/>
  <c r="N427" i="13"/>
  <c r="M427" i="13"/>
  <c r="L427" i="13"/>
  <c r="K427" i="13"/>
  <c r="J427" i="13"/>
  <c r="R426" i="13"/>
  <c r="Q426" i="13"/>
  <c r="P426" i="13"/>
  <c r="N426" i="13"/>
  <c r="M426" i="13"/>
  <c r="L426" i="13"/>
  <c r="K426" i="13"/>
  <c r="J426" i="13"/>
  <c r="Q425" i="13"/>
  <c r="P425" i="13"/>
  <c r="N425" i="13"/>
  <c r="M425" i="13"/>
  <c r="L425" i="13"/>
  <c r="K425" i="13"/>
  <c r="J425" i="13"/>
  <c r="Q424" i="13"/>
  <c r="P424" i="13"/>
  <c r="N424" i="13"/>
  <c r="M424" i="13"/>
  <c r="L424" i="13"/>
  <c r="K424" i="13"/>
  <c r="J424" i="13"/>
  <c r="U423" i="13"/>
  <c r="R423" i="13"/>
  <c r="Q423" i="13"/>
  <c r="P423" i="13"/>
  <c r="O423" i="13"/>
  <c r="N423" i="13"/>
  <c r="M423" i="13"/>
  <c r="L423" i="13"/>
  <c r="K423" i="13"/>
  <c r="J423" i="13"/>
  <c r="U422" i="13"/>
  <c r="R422" i="13"/>
  <c r="Q422" i="13"/>
  <c r="P422" i="13"/>
  <c r="O422" i="13"/>
  <c r="N422" i="13"/>
  <c r="M422" i="13"/>
  <c r="L422" i="13"/>
  <c r="K422" i="13"/>
  <c r="J422" i="13"/>
  <c r="Q421" i="13"/>
  <c r="P421" i="13"/>
  <c r="N421" i="13"/>
  <c r="M421" i="13"/>
  <c r="L421" i="13"/>
  <c r="K421" i="13"/>
  <c r="J421" i="13"/>
  <c r="Q420" i="13"/>
  <c r="P420" i="13"/>
  <c r="N420" i="13"/>
  <c r="M420" i="13"/>
  <c r="L420" i="13"/>
  <c r="K420" i="13"/>
  <c r="J420" i="13"/>
  <c r="U419" i="13"/>
  <c r="R419" i="13"/>
  <c r="Q419" i="13"/>
  <c r="P419" i="13"/>
  <c r="O419" i="13"/>
  <c r="N419" i="13"/>
  <c r="M419" i="13"/>
  <c r="L419" i="13"/>
  <c r="K419" i="13"/>
  <c r="J419" i="13"/>
  <c r="Q418" i="13"/>
  <c r="P418" i="13"/>
  <c r="N418" i="13"/>
  <c r="M418" i="13"/>
  <c r="L418" i="13"/>
  <c r="K418" i="13"/>
  <c r="J418" i="13"/>
  <c r="U417" i="13"/>
  <c r="R417" i="13"/>
  <c r="Q417" i="13"/>
  <c r="P417" i="13"/>
  <c r="O417" i="13"/>
  <c r="N417" i="13"/>
  <c r="M417" i="13"/>
  <c r="L417" i="13"/>
  <c r="K417" i="13"/>
  <c r="J417" i="13"/>
  <c r="Q416" i="13"/>
  <c r="P416" i="13"/>
  <c r="N416" i="13"/>
  <c r="M416" i="13"/>
  <c r="L416" i="13"/>
  <c r="K416" i="13"/>
  <c r="J416" i="13"/>
  <c r="Q415" i="13"/>
  <c r="P415" i="13"/>
  <c r="N415" i="13"/>
  <c r="M415" i="13"/>
  <c r="L415" i="13"/>
  <c r="K415" i="13"/>
  <c r="J415" i="13"/>
  <c r="U414" i="13"/>
  <c r="R414" i="13"/>
  <c r="Q414" i="13"/>
  <c r="P414" i="13"/>
  <c r="O414" i="13"/>
  <c r="N414" i="13"/>
  <c r="M414" i="13"/>
  <c r="L414" i="13"/>
  <c r="K414" i="13"/>
  <c r="J414" i="13"/>
  <c r="Q413" i="13"/>
  <c r="P413" i="13"/>
  <c r="N413" i="13"/>
  <c r="M413" i="13"/>
  <c r="L413" i="13"/>
  <c r="K413" i="13"/>
  <c r="J413" i="13"/>
  <c r="Q412" i="13"/>
  <c r="P412" i="13"/>
  <c r="N412" i="13"/>
  <c r="M412" i="13"/>
  <c r="L412" i="13"/>
  <c r="K412" i="13"/>
  <c r="J412" i="13"/>
  <c r="Q411" i="13"/>
  <c r="P411" i="13"/>
  <c r="N411" i="13"/>
  <c r="M411" i="13"/>
  <c r="L411" i="13"/>
  <c r="K411" i="13"/>
  <c r="J411" i="13"/>
  <c r="U410" i="13"/>
  <c r="R410" i="13"/>
  <c r="Q410" i="13"/>
  <c r="P410" i="13"/>
  <c r="O410" i="13"/>
  <c r="N410" i="13"/>
  <c r="M410" i="13"/>
  <c r="L410" i="13"/>
  <c r="K410" i="13"/>
  <c r="J410" i="13"/>
  <c r="U409" i="13"/>
  <c r="R409" i="13"/>
  <c r="Q409" i="13"/>
  <c r="P409" i="13"/>
  <c r="O409" i="13"/>
  <c r="N409" i="13"/>
  <c r="M409" i="13"/>
  <c r="L409" i="13"/>
  <c r="K409" i="13"/>
  <c r="J409" i="13"/>
  <c r="U408" i="13"/>
  <c r="R408" i="13"/>
  <c r="Q408" i="13"/>
  <c r="P408" i="13"/>
  <c r="O408" i="13"/>
  <c r="N408" i="13"/>
  <c r="M408" i="13"/>
  <c r="L408" i="13"/>
  <c r="K408" i="13"/>
  <c r="J408" i="13"/>
  <c r="U407" i="13"/>
  <c r="R407" i="13"/>
  <c r="Q407" i="13"/>
  <c r="P407" i="13"/>
  <c r="O407" i="13"/>
  <c r="N407" i="13"/>
  <c r="M407" i="13"/>
  <c r="L407" i="13"/>
  <c r="K407" i="13"/>
  <c r="J407" i="13"/>
  <c r="U406" i="13"/>
  <c r="R406" i="13"/>
  <c r="Q406" i="13"/>
  <c r="P406" i="13"/>
  <c r="O406" i="13"/>
  <c r="N406" i="13"/>
  <c r="M406" i="13"/>
  <c r="L406" i="13"/>
  <c r="K406" i="13"/>
  <c r="J406" i="13"/>
  <c r="U405" i="13"/>
  <c r="R405" i="13"/>
  <c r="Q405" i="13"/>
  <c r="P405" i="13"/>
  <c r="O405" i="13"/>
  <c r="N405" i="13"/>
  <c r="M405" i="13"/>
  <c r="L405" i="13"/>
  <c r="K405" i="13"/>
  <c r="J405" i="13"/>
  <c r="U404" i="13"/>
  <c r="R404" i="13"/>
  <c r="Q404" i="13"/>
  <c r="P404" i="13"/>
  <c r="O404" i="13"/>
  <c r="N404" i="13"/>
  <c r="M404" i="13"/>
  <c r="L404" i="13"/>
  <c r="K404" i="13"/>
  <c r="J404" i="13"/>
  <c r="U403" i="13"/>
  <c r="R403" i="13"/>
  <c r="Q403" i="13"/>
  <c r="P403" i="13"/>
  <c r="O403" i="13"/>
  <c r="N403" i="13"/>
  <c r="M403" i="13"/>
  <c r="L403" i="13"/>
  <c r="K403" i="13"/>
  <c r="J403" i="13"/>
  <c r="U402" i="13"/>
  <c r="R402" i="13"/>
  <c r="Q402" i="13"/>
  <c r="P402" i="13"/>
  <c r="O402" i="13"/>
  <c r="N402" i="13"/>
  <c r="M402" i="13"/>
  <c r="L402" i="13"/>
  <c r="K402" i="13"/>
  <c r="J402" i="13"/>
  <c r="U401" i="13"/>
  <c r="R401" i="13"/>
  <c r="Q401" i="13"/>
  <c r="P401" i="13"/>
  <c r="O401" i="13"/>
  <c r="N401" i="13"/>
  <c r="M401" i="13"/>
  <c r="L401" i="13"/>
  <c r="K401" i="13"/>
  <c r="J401" i="13"/>
  <c r="U400" i="13"/>
  <c r="R400" i="13"/>
  <c r="Q400" i="13"/>
  <c r="P400" i="13"/>
  <c r="O400" i="13"/>
  <c r="N400" i="13"/>
  <c r="M400" i="13"/>
  <c r="L400" i="13"/>
  <c r="K400" i="13"/>
  <c r="J400" i="13"/>
  <c r="U399" i="13"/>
  <c r="R399" i="13"/>
  <c r="Q399" i="13"/>
  <c r="P399" i="13"/>
  <c r="O399" i="13"/>
  <c r="N399" i="13"/>
  <c r="M399" i="13"/>
  <c r="L399" i="13"/>
  <c r="K399" i="13"/>
  <c r="J399" i="13"/>
  <c r="Q398" i="13"/>
  <c r="P398" i="13"/>
  <c r="N398" i="13"/>
  <c r="M398" i="13"/>
  <c r="L398" i="13"/>
  <c r="K398" i="13"/>
  <c r="J398" i="13"/>
  <c r="U397" i="13"/>
  <c r="R397" i="13"/>
  <c r="Q397" i="13"/>
  <c r="P397" i="13"/>
  <c r="O397" i="13"/>
  <c r="N397" i="13"/>
  <c r="M397" i="13"/>
  <c r="L397" i="13"/>
  <c r="K397" i="13"/>
  <c r="J397" i="13"/>
  <c r="R396" i="13"/>
  <c r="Q396" i="13"/>
  <c r="P396" i="13"/>
  <c r="N396" i="13"/>
  <c r="M396" i="13"/>
  <c r="L396" i="13"/>
  <c r="K396" i="13"/>
  <c r="J396" i="13"/>
  <c r="Q395" i="13"/>
  <c r="P395" i="13"/>
  <c r="N395" i="13"/>
  <c r="M395" i="13"/>
  <c r="L395" i="13"/>
  <c r="K395" i="13"/>
  <c r="J395" i="13"/>
  <c r="R394" i="13"/>
  <c r="Q394" i="13"/>
  <c r="P394" i="13"/>
  <c r="N394" i="13"/>
  <c r="M394" i="13"/>
  <c r="L394" i="13"/>
  <c r="K394" i="13"/>
  <c r="J394" i="13"/>
  <c r="R393" i="13"/>
  <c r="Q393" i="13"/>
  <c r="P393" i="13"/>
  <c r="N393" i="13"/>
  <c r="M393" i="13"/>
  <c r="L393" i="13"/>
  <c r="K393" i="13"/>
  <c r="J393" i="13"/>
  <c r="U392" i="13"/>
  <c r="R392" i="13"/>
  <c r="Q392" i="13"/>
  <c r="P392" i="13"/>
  <c r="O392" i="13"/>
  <c r="N392" i="13"/>
  <c r="M392" i="13"/>
  <c r="L392" i="13"/>
  <c r="K392" i="13"/>
  <c r="J392" i="13"/>
  <c r="U391" i="13"/>
  <c r="R391" i="13"/>
  <c r="Q391" i="13"/>
  <c r="P391" i="13"/>
  <c r="O391" i="13"/>
  <c r="N391" i="13"/>
  <c r="M391" i="13"/>
  <c r="L391" i="13"/>
  <c r="K391" i="13"/>
  <c r="J391" i="13"/>
  <c r="R390" i="13"/>
  <c r="Q390" i="13"/>
  <c r="P390" i="13"/>
  <c r="N390" i="13"/>
  <c r="M390" i="13"/>
  <c r="L390" i="13"/>
  <c r="K390" i="13"/>
  <c r="J390" i="13"/>
  <c r="Q389" i="13"/>
  <c r="P389" i="13"/>
  <c r="N389" i="13"/>
  <c r="M389" i="13"/>
  <c r="L389" i="13"/>
  <c r="K389" i="13"/>
  <c r="J389" i="13"/>
  <c r="Q388" i="13"/>
  <c r="P388" i="13"/>
  <c r="N388" i="13"/>
  <c r="M388" i="13"/>
  <c r="L388" i="13"/>
  <c r="K388" i="13"/>
  <c r="J388" i="13"/>
  <c r="U387" i="13"/>
  <c r="R387" i="13"/>
  <c r="Q387" i="13"/>
  <c r="P387" i="13"/>
  <c r="O387" i="13"/>
  <c r="N387" i="13"/>
  <c r="M387" i="13"/>
  <c r="L387" i="13"/>
  <c r="K387" i="13"/>
  <c r="J387" i="13"/>
  <c r="U386" i="13"/>
  <c r="R386" i="13"/>
  <c r="Q386" i="13"/>
  <c r="P386" i="13"/>
  <c r="O386" i="13"/>
  <c r="N386" i="13"/>
  <c r="M386" i="13"/>
  <c r="L386" i="13"/>
  <c r="K386" i="13"/>
  <c r="J386" i="13"/>
  <c r="R385" i="13"/>
  <c r="Q385" i="13"/>
  <c r="P385" i="13"/>
  <c r="N385" i="13"/>
  <c r="M385" i="13"/>
  <c r="L385" i="13"/>
  <c r="K385" i="13"/>
  <c r="J385" i="13"/>
  <c r="Q384" i="13"/>
  <c r="P384" i="13"/>
  <c r="N384" i="13"/>
  <c r="M384" i="13"/>
  <c r="L384" i="13"/>
  <c r="K384" i="13"/>
  <c r="J384" i="13"/>
  <c r="Q383" i="13"/>
  <c r="P383" i="13"/>
  <c r="N383" i="13"/>
  <c r="M383" i="13"/>
  <c r="L383" i="13"/>
  <c r="K383" i="13"/>
  <c r="J383" i="13"/>
  <c r="U382" i="13"/>
  <c r="R382" i="13"/>
  <c r="Q382" i="13"/>
  <c r="P382" i="13"/>
  <c r="O382" i="13"/>
  <c r="N382" i="13"/>
  <c r="M382" i="13"/>
  <c r="L382" i="13"/>
  <c r="K382" i="13"/>
  <c r="J382" i="13"/>
  <c r="R381" i="13"/>
  <c r="Q381" i="13"/>
  <c r="P381" i="13"/>
  <c r="N381" i="13"/>
  <c r="M381" i="13"/>
  <c r="L381" i="13"/>
  <c r="K381" i="13"/>
  <c r="J381" i="13"/>
  <c r="U380" i="13"/>
  <c r="R380" i="13"/>
  <c r="Q380" i="13"/>
  <c r="P380" i="13"/>
  <c r="O380" i="13"/>
  <c r="N380" i="13"/>
  <c r="M380" i="13"/>
  <c r="L380" i="13"/>
  <c r="K380" i="13"/>
  <c r="J380" i="13"/>
  <c r="Q379" i="13"/>
  <c r="P379" i="13"/>
  <c r="N379" i="13"/>
  <c r="M379" i="13"/>
  <c r="L379" i="13"/>
  <c r="K379" i="13"/>
  <c r="J379" i="13"/>
  <c r="U378" i="13"/>
  <c r="R378" i="13"/>
  <c r="Q378" i="13"/>
  <c r="P378" i="13"/>
  <c r="O378" i="13"/>
  <c r="N378" i="13"/>
  <c r="M378" i="13"/>
  <c r="L378" i="13"/>
  <c r="K378" i="13"/>
  <c r="J378" i="13"/>
  <c r="Q377" i="13"/>
  <c r="P377" i="13"/>
  <c r="N377" i="13"/>
  <c r="M377" i="13"/>
  <c r="L377" i="13"/>
  <c r="K377" i="13"/>
  <c r="J377" i="13"/>
  <c r="R376" i="13"/>
  <c r="Q376" i="13"/>
  <c r="P376" i="13"/>
  <c r="N376" i="13"/>
  <c r="M376" i="13"/>
  <c r="L376" i="13"/>
  <c r="K376" i="13"/>
  <c r="J376" i="13"/>
  <c r="U375" i="13"/>
  <c r="R375" i="13"/>
  <c r="Q375" i="13"/>
  <c r="P375" i="13"/>
  <c r="O375" i="13"/>
  <c r="N375" i="13"/>
  <c r="M375" i="13"/>
  <c r="L375" i="13"/>
  <c r="K375" i="13"/>
  <c r="J375" i="13"/>
  <c r="U374" i="13"/>
  <c r="R374" i="13"/>
  <c r="Q374" i="13"/>
  <c r="P374" i="13"/>
  <c r="O374" i="13"/>
  <c r="N374" i="13"/>
  <c r="M374" i="13"/>
  <c r="L374" i="13"/>
  <c r="K374" i="13"/>
  <c r="J374" i="13"/>
  <c r="U373" i="13"/>
  <c r="R373" i="13"/>
  <c r="Q373" i="13"/>
  <c r="P373" i="13"/>
  <c r="O373" i="13"/>
  <c r="N373" i="13"/>
  <c r="M373" i="13"/>
  <c r="L373" i="13"/>
  <c r="K373" i="13"/>
  <c r="J373" i="13"/>
  <c r="U372" i="13"/>
  <c r="R372" i="13"/>
  <c r="Q372" i="13"/>
  <c r="P372" i="13"/>
  <c r="O372" i="13"/>
  <c r="N372" i="13"/>
  <c r="M372" i="13"/>
  <c r="L372" i="13"/>
  <c r="K372" i="13"/>
  <c r="J372" i="13"/>
  <c r="Q371" i="13"/>
  <c r="P371" i="13"/>
  <c r="N371" i="13"/>
  <c r="M371" i="13"/>
  <c r="L371" i="13"/>
  <c r="K371" i="13"/>
  <c r="J371" i="13"/>
  <c r="R370" i="13"/>
  <c r="Q370" i="13"/>
  <c r="P370" i="13"/>
  <c r="N370" i="13"/>
  <c r="M370" i="13"/>
  <c r="L370" i="13"/>
  <c r="K370" i="13"/>
  <c r="J370" i="13"/>
  <c r="U369" i="13"/>
  <c r="R369" i="13"/>
  <c r="Q369" i="13"/>
  <c r="P369" i="13"/>
  <c r="O369" i="13"/>
  <c r="N369" i="13"/>
  <c r="M369" i="13"/>
  <c r="L369" i="13"/>
  <c r="K369" i="13"/>
  <c r="J369" i="13"/>
  <c r="Q368" i="13"/>
  <c r="P368" i="13"/>
  <c r="N368" i="13"/>
  <c r="M368" i="13"/>
  <c r="L368" i="13"/>
  <c r="K368" i="13"/>
  <c r="J368" i="13"/>
  <c r="Q367" i="13"/>
  <c r="P367" i="13"/>
  <c r="N367" i="13"/>
  <c r="M367" i="13"/>
  <c r="L367" i="13"/>
  <c r="K367" i="13"/>
  <c r="J367" i="13"/>
  <c r="Q366" i="13"/>
  <c r="P366" i="13"/>
  <c r="N366" i="13"/>
  <c r="M366" i="13"/>
  <c r="L366" i="13"/>
  <c r="K366" i="13"/>
  <c r="J366" i="13"/>
  <c r="Q365" i="13"/>
  <c r="P365" i="13"/>
  <c r="N365" i="13"/>
  <c r="M365" i="13"/>
  <c r="L365" i="13"/>
  <c r="K365" i="13"/>
  <c r="J365" i="13"/>
  <c r="R364" i="13"/>
  <c r="Q364" i="13"/>
  <c r="P364" i="13"/>
  <c r="N364" i="13"/>
  <c r="M364" i="13"/>
  <c r="L364" i="13"/>
  <c r="K364" i="13"/>
  <c r="J364" i="13"/>
  <c r="Q363" i="13"/>
  <c r="P363" i="13"/>
  <c r="O363" i="13"/>
  <c r="N363" i="13"/>
  <c r="M363" i="13"/>
  <c r="L363" i="13"/>
  <c r="K363" i="13"/>
  <c r="J363" i="13"/>
  <c r="Q362" i="13"/>
  <c r="P362" i="13"/>
  <c r="O362" i="13"/>
  <c r="N362" i="13"/>
  <c r="M362" i="13"/>
  <c r="L362" i="13"/>
  <c r="K362" i="13"/>
  <c r="J362" i="13"/>
  <c r="Q361" i="13"/>
  <c r="P361" i="13"/>
  <c r="N361" i="13"/>
  <c r="M361" i="13"/>
  <c r="L361" i="13"/>
  <c r="K361" i="13"/>
  <c r="J361" i="13"/>
  <c r="Q360" i="13"/>
  <c r="P360" i="13"/>
  <c r="J360" i="13"/>
  <c r="R359" i="13"/>
  <c r="Q359" i="13"/>
  <c r="P359" i="13"/>
  <c r="N359" i="13"/>
  <c r="M359" i="13"/>
  <c r="L359" i="13"/>
  <c r="K359" i="13"/>
  <c r="J359" i="13"/>
  <c r="R358" i="13"/>
  <c r="Q358" i="13"/>
  <c r="P358" i="13"/>
  <c r="N358" i="13"/>
  <c r="M358" i="13"/>
  <c r="L358" i="13"/>
  <c r="K358" i="13"/>
  <c r="J358" i="13"/>
  <c r="R357" i="13"/>
  <c r="Q357" i="13"/>
  <c r="P357" i="13"/>
  <c r="N357" i="13"/>
  <c r="M357" i="13"/>
  <c r="L357" i="13"/>
  <c r="K357" i="13"/>
  <c r="J357" i="13"/>
  <c r="R356" i="13"/>
  <c r="Q356" i="13"/>
  <c r="P356" i="13"/>
  <c r="N356" i="13"/>
  <c r="M356" i="13"/>
  <c r="L356" i="13"/>
  <c r="K356" i="13"/>
  <c r="J356" i="13"/>
  <c r="Q355" i="13"/>
  <c r="P355" i="13"/>
  <c r="O355" i="13"/>
  <c r="N355" i="13"/>
  <c r="M355" i="13"/>
  <c r="L355" i="13"/>
  <c r="K355" i="13"/>
  <c r="J355" i="13"/>
  <c r="Q354" i="13"/>
  <c r="P354" i="13"/>
  <c r="O354" i="13"/>
  <c r="N354" i="13"/>
  <c r="M354" i="13"/>
  <c r="L354" i="13"/>
  <c r="K354" i="13"/>
  <c r="J354" i="13"/>
  <c r="U353" i="13"/>
  <c r="R353" i="13"/>
  <c r="Q353" i="13"/>
  <c r="P353" i="13"/>
  <c r="O353" i="13"/>
  <c r="N353" i="13"/>
  <c r="M353" i="13"/>
  <c r="L353" i="13"/>
  <c r="K353" i="13"/>
  <c r="J353" i="13"/>
  <c r="R352" i="13"/>
  <c r="Q352" i="13"/>
  <c r="P352" i="13"/>
  <c r="N352" i="13"/>
  <c r="M352" i="13"/>
  <c r="L352" i="13"/>
  <c r="K352" i="13"/>
  <c r="J352" i="13"/>
  <c r="Q351" i="13"/>
  <c r="P351" i="13"/>
  <c r="N351" i="13"/>
  <c r="M351" i="13"/>
  <c r="L351" i="13"/>
  <c r="K351" i="13"/>
  <c r="J351" i="13"/>
  <c r="R350" i="13"/>
  <c r="Q350" i="13"/>
  <c r="P350" i="13"/>
  <c r="N350" i="13"/>
  <c r="L350" i="13"/>
  <c r="K350" i="13"/>
  <c r="J350" i="13"/>
  <c r="Q349" i="13"/>
  <c r="P349" i="13"/>
  <c r="N349" i="13"/>
  <c r="M349" i="13"/>
  <c r="L349" i="13"/>
  <c r="K349" i="13"/>
  <c r="J349" i="13"/>
  <c r="R348" i="13"/>
  <c r="Q348" i="13"/>
  <c r="P348" i="13"/>
  <c r="N348" i="13"/>
  <c r="M348" i="13"/>
  <c r="L348" i="13"/>
  <c r="K348" i="13"/>
  <c r="J348" i="13"/>
  <c r="R347" i="13"/>
  <c r="Q347" i="13"/>
  <c r="P347" i="13"/>
  <c r="N347" i="13"/>
  <c r="M347" i="13"/>
  <c r="L347" i="13"/>
  <c r="K347" i="13"/>
  <c r="J347" i="13"/>
  <c r="U346" i="13"/>
  <c r="R346" i="13"/>
  <c r="Q346" i="13"/>
  <c r="P346" i="13"/>
  <c r="O346" i="13"/>
  <c r="N346" i="13"/>
  <c r="L346" i="13"/>
  <c r="K346" i="13"/>
  <c r="J346" i="13"/>
  <c r="U345" i="13"/>
  <c r="R345" i="13"/>
  <c r="Q345" i="13"/>
  <c r="P345" i="13"/>
  <c r="O345" i="13"/>
  <c r="N345" i="13"/>
  <c r="M345" i="13"/>
  <c r="L345" i="13"/>
  <c r="K345" i="13"/>
  <c r="J345" i="13"/>
  <c r="U344" i="13"/>
  <c r="R344" i="13"/>
  <c r="Q344" i="13"/>
  <c r="P344" i="13"/>
  <c r="O344" i="13"/>
  <c r="N344" i="13"/>
  <c r="M344" i="13"/>
  <c r="L344" i="13"/>
  <c r="K344" i="13"/>
  <c r="J344" i="13"/>
  <c r="R343" i="13"/>
  <c r="Q343" i="13"/>
  <c r="P343" i="13"/>
  <c r="N343" i="13"/>
  <c r="L343" i="13"/>
  <c r="K343" i="13"/>
  <c r="J343" i="13"/>
  <c r="Q342" i="13"/>
  <c r="P342" i="13"/>
  <c r="O342" i="13"/>
  <c r="N342" i="13"/>
  <c r="M342" i="13"/>
  <c r="L342" i="13"/>
  <c r="K342" i="13"/>
  <c r="J342" i="13"/>
  <c r="U341" i="13"/>
  <c r="R341" i="13"/>
  <c r="Q341" i="13"/>
  <c r="P341" i="13"/>
  <c r="O341" i="13"/>
  <c r="N341" i="13"/>
  <c r="L341" i="13"/>
  <c r="K341" i="13"/>
  <c r="J341" i="13"/>
  <c r="T340" i="13"/>
  <c r="R340" i="13"/>
  <c r="Q340" i="13"/>
  <c r="P340" i="13"/>
  <c r="N340" i="13"/>
  <c r="M340" i="13"/>
  <c r="L340" i="13"/>
  <c r="K340" i="13"/>
  <c r="J340" i="13"/>
  <c r="R339" i="13"/>
  <c r="Q339" i="13"/>
  <c r="P339" i="13"/>
  <c r="N339" i="13"/>
  <c r="M339" i="13"/>
  <c r="L339" i="13"/>
  <c r="K339" i="13"/>
  <c r="J339" i="13"/>
  <c r="U338" i="13"/>
  <c r="R338" i="13"/>
  <c r="Q338" i="13"/>
  <c r="P338" i="13"/>
  <c r="O338" i="13"/>
  <c r="N338" i="13"/>
  <c r="M338" i="13"/>
  <c r="L338" i="13"/>
  <c r="K338" i="13"/>
  <c r="J338" i="13"/>
  <c r="R337" i="13"/>
  <c r="Q337" i="13"/>
  <c r="P337" i="13"/>
  <c r="N337" i="13"/>
  <c r="M337" i="13"/>
  <c r="L337" i="13"/>
  <c r="K337" i="13"/>
  <c r="J337" i="13"/>
  <c r="Q336" i="13"/>
  <c r="P336" i="13"/>
  <c r="N336" i="13"/>
  <c r="M336" i="13"/>
  <c r="L336" i="13"/>
  <c r="K336" i="13"/>
  <c r="J336" i="13"/>
  <c r="N333" i="13"/>
  <c r="M333" i="13"/>
  <c r="L333" i="13"/>
  <c r="K333" i="13"/>
  <c r="J333" i="13"/>
  <c r="Y332" i="13"/>
  <c r="AC332" i="13" s="1"/>
  <c r="AE332" i="13" s="1"/>
  <c r="O332" i="13"/>
  <c r="O554" i="13" s="1"/>
  <c r="AB331" i="13"/>
  <c r="AC331" i="13" s="1"/>
  <c r="AE331" i="13" s="1"/>
  <c r="O331" i="13"/>
  <c r="O557" i="13" s="1"/>
  <c r="Y330" i="13"/>
  <c r="AC330" i="13" s="1"/>
  <c r="AE330" i="13" s="1"/>
  <c r="O330" i="13"/>
  <c r="O555" i="13" s="1"/>
  <c r="Y329" i="13"/>
  <c r="O329" i="13"/>
  <c r="Q328" i="13"/>
  <c r="P328" i="13"/>
  <c r="N328" i="13"/>
  <c r="M328" i="13"/>
  <c r="L328" i="13"/>
  <c r="K328" i="13"/>
  <c r="J328" i="13"/>
  <c r="AB327" i="13"/>
  <c r="AA327" i="13"/>
  <c r="Z327" i="13"/>
  <c r="Y327" i="13"/>
  <c r="X327" i="13"/>
  <c r="R327" i="13"/>
  <c r="AD327" i="13" s="1"/>
  <c r="O327" i="13"/>
  <c r="AC326" i="13"/>
  <c r="AE326" i="13" s="1"/>
  <c r="R326" i="13"/>
  <c r="O326" i="13"/>
  <c r="AB325" i="13"/>
  <c r="AA325" i="13"/>
  <c r="Z325" i="13"/>
  <c r="Y325" i="13"/>
  <c r="X325" i="13"/>
  <c r="R325" i="13"/>
  <c r="O325" i="13"/>
  <c r="O537" i="13" s="1"/>
  <c r="AB324" i="13"/>
  <c r="AA324" i="13"/>
  <c r="Z324" i="13"/>
  <c r="Y324" i="13"/>
  <c r="X324" i="13"/>
  <c r="R324" i="13"/>
  <c r="O324" i="13"/>
  <c r="O538" i="13" s="1"/>
  <c r="AB323" i="13"/>
  <c r="AA323" i="13"/>
  <c r="Z323" i="13"/>
  <c r="Y323" i="13"/>
  <c r="X323" i="13"/>
  <c r="R323" i="13"/>
  <c r="R541" i="13" s="1"/>
  <c r="O323" i="13"/>
  <c r="O541" i="13" s="1"/>
  <c r="AC322" i="13"/>
  <c r="AE322" i="13" s="1"/>
  <c r="R322" i="13"/>
  <c r="R542" i="13" s="1"/>
  <c r="O322" i="13"/>
  <c r="O542" i="13" s="1"/>
  <c r="AC321" i="13"/>
  <c r="AE321" i="13" s="1"/>
  <c r="R321" i="13"/>
  <c r="R540" i="13" s="1"/>
  <c r="O321" i="13"/>
  <c r="O540" i="13" s="1"/>
  <c r="AC320" i="13"/>
  <c r="AE320" i="13" s="1"/>
  <c r="R320" i="13"/>
  <c r="R539" i="13" s="1"/>
  <c r="O320" i="13"/>
  <c r="AB319" i="13"/>
  <c r="AA319" i="13"/>
  <c r="Z319" i="13"/>
  <c r="Y319" i="13"/>
  <c r="X319" i="13"/>
  <c r="R319" i="13"/>
  <c r="O319" i="13"/>
  <c r="AB318" i="13"/>
  <c r="AA318" i="13"/>
  <c r="Z318" i="13"/>
  <c r="Y318" i="13"/>
  <c r="X318" i="13"/>
  <c r="R318" i="13"/>
  <c r="AD318" i="13" s="1"/>
  <c r="O318" i="13"/>
  <c r="O518" i="13" s="1"/>
  <c r="AB317" i="13"/>
  <c r="AA317" i="13"/>
  <c r="Z317" i="13"/>
  <c r="Y317" i="13"/>
  <c r="X317" i="13"/>
  <c r="R317" i="13"/>
  <c r="R517" i="13" s="1"/>
  <c r="O317" i="13"/>
  <c r="O517" i="13" s="1"/>
  <c r="AB316" i="13"/>
  <c r="AA316" i="13"/>
  <c r="Z316" i="13"/>
  <c r="Y316" i="13"/>
  <c r="X316" i="13"/>
  <c r="R316" i="13"/>
  <c r="R516" i="13" s="1"/>
  <c r="O316" i="13"/>
  <c r="AB315" i="13"/>
  <c r="AA315" i="13"/>
  <c r="Z315" i="13"/>
  <c r="Y315" i="13"/>
  <c r="X315" i="13"/>
  <c r="R315" i="13"/>
  <c r="R520" i="13" s="1"/>
  <c r="O315" i="13"/>
  <c r="O520" i="13" s="1"/>
  <c r="AB314" i="13"/>
  <c r="AA314" i="13"/>
  <c r="Z314" i="13"/>
  <c r="Y314" i="13"/>
  <c r="X314" i="13"/>
  <c r="R314" i="13"/>
  <c r="AD314" i="13" s="1"/>
  <c r="O314" i="13"/>
  <c r="AB313" i="13"/>
  <c r="AA313" i="13"/>
  <c r="Z313" i="13"/>
  <c r="Y313" i="13"/>
  <c r="X313" i="13"/>
  <c r="R313" i="13"/>
  <c r="R536" i="13" s="1"/>
  <c r="O313" i="13"/>
  <c r="AB312" i="13"/>
  <c r="AA312" i="13"/>
  <c r="Z312" i="13"/>
  <c r="Y312" i="13"/>
  <c r="X312" i="13"/>
  <c r="R312" i="13"/>
  <c r="O312" i="13"/>
  <c r="AB311" i="13"/>
  <c r="AA311" i="13"/>
  <c r="Z311" i="13"/>
  <c r="Y311" i="13"/>
  <c r="X311" i="13"/>
  <c r="R311" i="13"/>
  <c r="AD311" i="13" s="1"/>
  <c r="O311" i="13"/>
  <c r="AB310" i="13"/>
  <c r="AA310" i="13"/>
  <c r="Z310" i="13"/>
  <c r="Y310" i="13"/>
  <c r="X310" i="13"/>
  <c r="R310" i="13"/>
  <c r="AD310" i="13" s="1"/>
  <c r="O310" i="13"/>
  <c r="AB309" i="13"/>
  <c r="AA309" i="13"/>
  <c r="Z309" i="13"/>
  <c r="Y309" i="13"/>
  <c r="X309" i="13"/>
  <c r="R309" i="13"/>
  <c r="AD309" i="13" s="1"/>
  <c r="O309" i="13"/>
  <c r="AB308" i="13"/>
  <c r="AA308" i="13"/>
  <c r="Z308" i="13"/>
  <c r="Y308" i="13"/>
  <c r="X308" i="13"/>
  <c r="R308" i="13"/>
  <c r="R526" i="13" s="1"/>
  <c r="O308" i="13"/>
  <c r="AB307" i="13"/>
  <c r="AA307" i="13"/>
  <c r="Z307" i="13"/>
  <c r="Y307" i="13"/>
  <c r="O307" i="13"/>
  <c r="S307" i="13" s="1"/>
  <c r="U307" i="13" s="1"/>
  <c r="U525" i="13" s="1"/>
  <c r="AB306" i="13"/>
  <c r="AA306" i="13"/>
  <c r="Z306" i="13"/>
  <c r="Y306" i="13"/>
  <c r="O306" i="13"/>
  <c r="O524" i="13" s="1"/>
  <c r="AB305" i="13"/>
  <c r="AA305" i="13"/>
  <c r="Z305" i="13"/>
  <c r="Y305" i="13"/>
  <c r="X305" i="13"/>
  <c r="R305" i="13"/>
  <c r="AD305" i="13" s="1"/>
  <c r="O305" i="13"/>
  <c r="AB304" i="13"/>
  <c r="AA304" i="13"/>
  <c r="Z304" i="13"/>
  <c r="Y304" i="13"/>
  <c r="X304" i="13"/>
  <c r="R304" i="13"/>
  <c r="R522" i="13" s="1"/>
  <c r="O304" i="13"/>
  <c r="O522" i="13" s="1"/>
  <c r="AB303" i="13"/>
  <c r="AA303" i="13"/>
  <c r="Z303" i="13"/>
  <c r="Y303" i="13"/>
  <c r="X303" i="13"/>
  <c r="R303" i="13"/>
  <c r="O303" i="13"/>
  <c r="O528" i="13" s="1"/>
  <c r="AB302" i="13"/>
  <c r="AA302" i="13"/>
  <c r="Z302" i="13"/>
  <c r="Y302" i="13"/>
  <c r="X302" i="13"/>
  <c r="R302" i="13"/>
  <c r="AD302" i="13" s="1"/>
  <c r="O302" i="13"/>
  <c r="AB301" i="13"/>
  <c r="AA301" i="13"/>
  <c r="Z301" i="13"/>
  <c r="Y301" i="13"/>
  <c r="X301" i="13"/>
  <c r="R301" i="13"/>
  <c r="AD301" i="13" s="1"/>
  <c r="O301" i="13"/>
  <c r="AB300" i="13"/>
  <c r="AA300" i="13"/>
  <c r="Z300" i="13"/>
  <c r="Y300" i="13"/>
  <c r="X300" i="13"/>
  <c r="R300" i="13"/>
  <c r="AD300" i="13" s="1"/>
  <c r="O300" i="13"/>
  <c r="AB299" i="13"/>
  <c r="AA299" i="13"/>
  <c r="Z299" i="13"/>
  <c r="Y299" i="13"/>
  <c r="X299" i="13"/>
  <c r="R299" i="13"/>
  <c r="O299" i="13"/>
  <c r="AB298" i="13"/>
  <c r="AA298" i="13"/>
  <c r="Z298" i="13"/>
  <c r="Y298" i="13"/>
  <c r="X298" i="13"/>
  <c r="R298" i="13"/>
  <c r="AD298" i="13" s="1"/>
  <c r="O298" i="13"/>
  <c r="O532" i="13" s="1"/>
  <c r="AB297" i="13"/>
  <c r="AA297" i="13"/>
  <c r="Z297" i="13"/>
  <c r="Y297" i="13"/>
  <c r="X297" i="13"/>
  <c r="R297" i="13"/>
  <c r="R531" i="13" s="1"/>
  <c r="O297" i="13"/>
  <c r="O531" i="13" s="1"/>
  <c r="AB296" i="13"/>
  <c r="AA296" i="13"/>
  <c r="Z296" i="13"/>
  <c r="Y296" i="13"/>
  <c r="X296" i="13"/>
  <c r="R296" i="13"/>
  <c r="O296" i="13"/>
  <c r="AB295" i="13"/>
  <c r="AA295" i="13"/>
  <c r="Z295" i="13"/>
  <c r="Y295" i="13"/>
  <c r="X295" i="13"/>
  <c r="R295" i="13"/>
  <c r="R552" i="13" s="1"/>
  <c r="O295" i="13"/>
  <c r="AB294" i="13"/>
  <c r="AA294" i="13"/>
  <c r="Z294" i="13"/>
  <c r="Y294" i="13"/>
  <c r="X294" i="13"/>
  <c r="R294" i="13"/>
  <c r="R530" i="13" s="1"/>
  <c r="O294" i="13"/>
  <c r="AB293" i="13"/>
  <c r="AC293" i="13" s="1"/>
  <c r="AE293" i="13" s="1"/>
  <c r="O293" i="13"/>
  <c r="S293" i="13" s="1"/>
  <c r="U293" i="13" s="1"/>
  <c r="U544" i="13" s="1"/>
  <c r="AB292" i="13"/>
  <c r="AC292" i="13" s="1"/>
  <c r="AE292" i="13" s="1"/>
  <c r="O292" i="13"/>
  <c r="O543" i="13" s="1"/>
  <c r="AE291" i="13"/>
  <c r="O291" i="13"/>
  <c r="O290" i="13"/>
  <c r="O289" i="13"/>
  <c r="Z285" i="13"/>
  <c r="AC285" i="13" s="1"/>
  <c r="AE285" i="13" s="1"/>
  <c r="O285" i="13"/>
  <c r="O545" i="13" s="1"/>
  <c r="AB284" i="13"/>
  <c r="AA284" i="13"/>
  <c r="Z284" i="13"/>
  <c r="O284" i="13"/>
  <c r="S284" i="13" s="1"/>
  <c r="U284" i="13" s="1"/>
  <c r="V284" i="13" s="1"/>
  <c r="AB283" i="13"/>
  <c r="AA283" i="13"/>
  <c r="Z283" i="13"/>
  <c r="Y283" i="13"/>
  <c r="X283" i="13"/>
  <c r="R283" i="13"/>
  <c r="AD283" i="13" s="1"/>
  <c r="O283" i="13"/>
  <c r="Q282" i="13"/>
  <c r="P282" i="13"/>
  <c r="N282" i="13"/>
  <c r="M282" i="13"/>
  <c r="L282" i="13"/>
  <c r="K282" i="13"/>
  <c r="J282" i="13"/>
  <c r="AB281" i="13"/>
  <c r="AA281" i="13"/>
  <c r="Z281" i="13"/>
  <c r="Y281" i="13"/>
  <c r="X281" i="13"/>
  <c r="R281" i="13"/>
  <c r="R561" i="13" s="1"/>
  <c r="O281" i="13"/>
  <c r="AB280" i="13"/>
  <c r="AA280" i="13"/>
  <c r="Z280" i="13"/>
  <c r="Y280" i="13"/>
  <c r="X280" i="13"/>
  <c r="R280" i="13"/>
  <c r="R559" i="13" s="1"/>
  <c r="O280" i="13"/>
  <c r="O559" i="13" s="1"/>
  <c r="AB279" i="13"/>
  <c r="AA279" i="13"/>
  <c r="Z279" i="13"/>
  <c r="Y279" i="13"/>
  <c r="X279" i="13"/>
  <c r="O279" i="13"/>
  <c r="S279" i="13" s="1"/>
  <c r="U279" i="13" s="1"/>
  <c r="V279" i="13" s="1"/>
  <c r="O278" i="13"/>
  <c r="T278" i="13" s="1"/>
  <c r="U278" i="13" s="1"/>
  <c r="V278" i="13" s="1"/>
  <c r="AB277" i="13"/>
  <c r="AA277" i="13"/>
  <c r="Z277" i="13"/>
  <c r="Y277" i="13"/>
  <c r="X277" i="13"/>
  <c r="O277" i="13"/>
  <c r="AB276" i="13"/>
  <c r="AA276" i="13"/>
  <c r="Z276" i="13"/>
  <c r="Y276" i="13"/>
  <c r="X276" i="13"/>
  <c r="R276" i="13"/>
  <c r="AD276" i="13" s="1"/>
  <c r="O276" i="13"/>
  <c r="O558" i="13" s="1"/>
  <c r="Q275" i="13"/>
  <c r="P275" i="13"/>
  <c r="N275" i="13"/>
  <c r="M275" i="13"/>
  <c r="L275" i="13"/>
  <c r="K275" i="13"/>
  <c r="J275" i="13"/>
  <c r="AB274" i="13"/>
  <c r="AA274" i="13"/>
  <c r="Z274" i="13"/>
  <c r="Y274" i="13"/>
  <c r="X274" i="13"/>
  <c r="R274" i="13"/>
  <c r="R424" i="13" s="1"/>
  <c r="O274" i="13"/>
  <c r="O424" i="13" s="1"/>
  <c r="AB273" i="13"/>
  <c r="AA273" i="13"/>
  <c r="Z273" i="13"/>
  <c r="Y273" i="13"/>
  <c r="X273" i="13"/>
  <c r="R273" i="13"/>
  <c r="R444" i="13" s="1"/>
  <c r="O273" i="13"/>
  <c r="O444" i="13" s="1"/>
  <c r="AB272" i="13"/>
  <c r="AA272" i="13"/>
  <c r="Z272" i="13"/>
  <c r="Y272" i="13"/>
  <c r="X272" i="13"/>
  <c r="R272" i="13"/>
  <c r="R442" i="13" s="1"/>
  <c r="O272" i="13"/>
  <c r="O442" i="13" s="1"/>
  <c r="AB271" i="13"/>
  <c r="AA271" i="13"/>
  <c r="Z271" i="13"/>
  <c r="Y271" i="13"/>
  <c r="X271" i="13"/>
  <c r="R271" i="13"/>
  <c r="O271" i="13"/>
  <c r="O441" i="13" s="1"/>
  <c r="AB270" i="13"/>
  <c r="AA270" i="13"/>
  <c r="Z270" i="13"/>
  <c r="Y270" i="13"/>
  <c r="X270" i="13"/>
  <c r="R270" i="13"/>
  <c r="O270" i="13"/>
  <c r="AB269" i="13"/>
  <c r="AA269" i="13"/>
  <c r="Z269" i="13"/>
  <c r="Y269" i="13"/>
  <c r="X269" i="13"/>
  <c r="R269" i="13"/>
  <c r="AD269" i="13" s="1"/>
  <c r="O269" i="13"/>
  <c r="AB268" i="13"/>
  <c r="AA268" i="13"/>
  <c r="Z268" i="13"/>
  <c r="Y268" i="13"/>
  <c r="X268" i="13"/>
  <c r="R268" i="13"/>
  <c r="O268" i="13"/>
  <c r="AB267" i="13"/>
  <c r="AA267" i="13"/>
  <c r="Z267" i="13"/>
  <c r="Y267" i="13"/>
  <c r="X267" i="13"/>
  <c r="R267" i="13"/>
  <c r="AD267" i="13" s="1"/>
  <c r="O267" i="13"/>
  <c r="AB266" i="13"/>
  <c r="AA266" i="13"/>
  <c r="Z266" i="13"/>
  <c r="Y266" i="13"/>
  <c r="X266" i="13"/>
  <c r="R266" i="13"/>
  <c r="AD266" i="13" s="1"/>
  <c r="O266" i="13"/>
  <c r="AB265" i="13"/>
  <c r="AA265" i="13"/>
  <c r="Z265" i="13"/>
  <c r="Y265" i="13"/>
  <c r="X265" i="13"/>
  <c r="R265" i="13"/>
  <c r="O265" i="13"/>
  <c r="AB264" i="13"/>
  <c r="AA264" i="13"/>
  <c r="Z264" i="13"/>
  <c r="Y264" i="13"/>
  <c r="X264" i="13"/>
  <c r="R264" i="13"/>
  <c r="R438" i="13" s="1"/>
  <c r="O264" i="13"/>
  <c r="AB263" i="13"/>
  <c r="AA263" i="13"/>
  <c r="Z263" i="13"/>
  <c r="Y263" i="13"/>
  <c r="X263" i="13"/>
  <c r="R263" i="13"/>
  <c r="R437" i="13" s="1"/>
  <c r="O263" i="13"/>
  <c r="AB262" i="13"/>
  <c r="AA262" i="13"/>
  <c r="Z262" i="13"/>
  <c r="Y262" i="13"/>
  <c r="X262" i="13"/>
  <c r="R262" i="13"/>
  <c r="O262" i="13"/>
  <c r="AB261" i="13"/>
  <c r="AA261" i="13"/>
  <c r="Z261" i="13"/>
  <c r="Y261" i="13"/>
  <c r="X261" i="13"/>
  <c r="R261" i="13"/>
  <c r="O261" i="13"/>
  <c r="O428" i="13" s="1"/>
  <c r="AB260" i="13"/>
  <c r="AA260" i="13"/>
  <c r="Z260" i="13"/>
  <c r="Y260" i="13"/>
  <c r="X260" i="13"/>
  <c r="R260" i="13"/>
  <c r="AD260" i="13" s="1"/>
  <c r="O260" i="13"/>
  <c r="AB259" i="13"/>
  <c r="AA259" i="13"/>
  <c r="Z259" i="13"/>
  <c r="Y259" i="13"/>
  <c r="X259" i="13"/>
  <c r="R259" i="13"/>
  <c r="R429" i="13" s="1"/>
  <c r="O259" i="13"/>
  <c r="O429" i="13" s="1"/>
  <c r="AB258" i="13"/>
  <c r="AA258" i="13"/>
  <c r="Z258" i="13"/>
  <c r="Y258" i="13"/>
  <c r="X258" i="13"/>
  <c r="R258" i="13"/>
  <c r="AD258" i="13" s="1"/>
  <c r="O258" i="13"/>
  <c r="O435" i="13" s="1"/>
  <c r="AB257" i="13"/>
  <c r="AA257" i="13"/>
  <c r="Z257" i="13"/>
  <c r="Y257" i="13"/>
  <c r="X257" i="13"/>
  <c r="R257" i="13"/>
  <c r="O257" i="13"/>
  <c r="R256" i="13"/>
  <c r="AD256" i="13" s="1"/>
  <c r="AE256" i="13" s="1"/>
  <c r="R255" i="13"/>
  <c r="AB254" i="13"/>
  <c r="AA254" i="13"/>
  <c r="Y254" i="13"/>
  <c r="X254" i="13"/>
  <c r="R254" i="13"/>
  <c r="AD254" i="13" s="1"/>
  <c r="R253" i="13"/>
  <c r="X252" i="13"/>
  <c r="AC252" i="13" s="1"/>
  <c r="AE252" i="13" s="1"/>
  <c r="O252" i="13"/>
  <c r="O431" i="13" s="1"/>
  <c r="AD251" i="13"/>
  <c r="AB251" i="13"/>
  <c r="AA251" i="13"/>
  <c r="Z251" i="13"/>
  <c r="Y251" i="13"/>
  <c r="X251" i="13"/>
  <c r="O251" i="13"/>
  <c r="O430" i="13" s="1"/>
  <c r="AB250" i="13"/>
  <c r="AC250" i="13" s="1"/>
  <c r="AE250" i="13" s="1"/>
  <c r="O250" i="13"/>
  <c r="O433" i="13" s="1"/>
  <c r="AB249" i="13"/>
  <c r="AA249" i="13"/>
  <c r="Z249" i="13"/>
  <c r="Y249" i="13"/>
  <c r="X249" i="13"/>
  <c r="R249" i="13"/>
  <c r="AD249" i="13" s="1"/>
  <c r="R248" i="13"/>
  <c r="R247" i="13"/>
  <c r="O247" i="13"/>
  <c r="X246" i="13"/>
  <c r="AC246" i="13" s="1"/>
  <c r="AE246" i="13" s="1"/>
  <c r="O246" i="13"/>
  <c r="O426" i="13" s="1"/>
  <c r="AB245" i="13"/>
  <c r="AA245" i="13"/>
  <c r="Z245" i="13"/>
  <c r="Y245" i="13"/>
  <c r="X245" i="13"/>
  <c r="R245" i="13"/>
  <c r="AD245" i="13" s="1"/>
  <c r="O245" i="13"/>
  <c r="Q244" i="13"/>
  <c r="P244" i="13"/>
  <c r="N244" i="13"/>
  <c r="M244" i="13"/>
  <c r="L244" i="13"/>
  <c r="K244" i="13"/>
  <c r="J244" i="13"/>
  <c r="AB243" i="13"/>
  <c r="AA243" i="13"/>
  <c r="Z243" i="13"/>
  <c r="Y243" i="13"/>
  <c r="X243" i="13"/>
  <c r="R243" i="13"/>
  <c r="R368" i="13" s="1"/>
  <c r="O243" i="13"/>
  <c r="O368" i="13" s="1"/>
  <c r="AB242" i="13"/>
  <c r="AA242" i="13"/>
  <c r="Z242" i="13"/>
  <c r="Y242" i="13"/>
  <c r="X242" i="13"/>
  <c r="R242" i="13"/>
  <c r="R367" i="13" s="1"/>
  <c r="O242" i="13"/>
  <c r="O367" i="13" s="1"/>
  <c r="AB241" i="13"/>
  <c r="AA241" i="13"/>
  <c r="Z241" i="13"/>
  <c r="Y241" i="13"/>
  <c r="X241" i="13"/>
  <c r="R241" i="13"/>
  <c r="R366" i="13" s="1"/>
  <c r="O241" i="13"/>
  <c r="O366" i="13" s="1"/>
  <c r="AB240" i="13"/>
  <c r="AA240" i="13"/>
  <c r="Z240" i="13"/>
  <c r="Y240" i="13"/>
  <c r="X240" i="13"/>
  <c r="R240" i="13"/>
  <c r="O240" i="13"/>
  <c r="AB239" i="13"/>
  <c r="AA239" i="13"/>
  <c r="Z239" i="13"/>
  <c r="Y239" i="13"/>
  <c r="X239" i="13"/>
  <c r="R239" i="13"/>
  <c r="O239" i="13"/>
  <c r="O398" i="13" s="1"/>
  <c r="AC238" i="13"/>
  <c r="AE238" i="13" s="1"/>
  <c r="U238" i="13"/>
  <c r="U379" i="13" s="1"/>
  <c r="R238" i="13"/>
  <c r="R379" i="13" s="1"/>
  <c r="O238" i="13"/>
  <c r="AB237" i="13"/>
  <c r="AA237" i="13"/>
  <c r="Z237" i="13"/>
  <c r="Y237" i="13"/>
  <c r="X237" i="13"/>
  <c r="R237" i="13"/>
  <c r="O237" i="13"/>
  <c r="AB236" i="13"/>
  <c r="AA236" i="13"/>
  <c r="Z236" i="13"/>
  <c r="Y236" i="13"/>
  <c r="X236" i="13"/>
  <c r="R236" i="13"/>
  <c r="O236" i="13"/>
  <c r="O388" i="13" s="1"/>
  <c r="AB235" i="13"/>
  <c r="AA235" i="13"/>
  <c r="Z235" i="13"/>
  <c r="Y235" i="13"/>
  <c r="X235" i="13"/>
  <c r="R235" i="13"/>
  <c r="AD235" i="13" s="1"/>
  <c r="O235" i="13"/>
  <c r="Z234" i="13"/>
  <c r="AC234" i="13" s="1"/>
  <c r="AE234" i="13" s="1"/>
  <c r="O234" i="13"/>
  <c r="AE233" i="13"/>
  <c r="O233" i="13"/>
  <c r="S233" i="13" s="1"/>
  <c r="U233" i="13" s="1"/>
  <c r="V233" i="13" s="1"/>
  <c r="AB232" i="13"/>
  <c r="X232" i="13"/>
  <c r="O232" i="13"/>
  <c r="O394" i="13" s="1"/>
  <c r="AB231" i="13"/>
  <c r="AA231" i="13"/>
  <c r="Z231" i="13"/>
  <c r="Y231" i="13"/>
  <c r="X231" i="13"/>
  <c r="R231" i="13"/>
  <c r="AD231" i="13" s="1"/>
  <c r="O231" i="13"/>
  <c r="Z230" i="13"/>
  <c r="AC230" i="13" s="1"/>
  <c r="AE230" i="13" s="1"/>
  <c r="O230" i="13"/>
  <c r="O385" i="13" s="1"/>
  <c r="O229" i="13"/>
  <c r="T229" i="13" s="1"/>
  <c r="U229" i="13" s="1"/>
  <c r="U390" i="13" s="1"/>
  <c r="X228" i="13"/>
  <c r="AC228" i="13" s="1"/>
  <c r="AE228" i="13" s="1"/>
  <c r="O228" i="13"/>
  <c r="S228" i="13" s="1"/>
  <c r="U228" i="13" s="1"/>
  <c r="V228" i="13" s="1"/>
  <c r="AA227" i="13"/>
  <c r="AC227" i="13" s="1"/>
  <c r="AE227" i="13" s="1"/>
  <c r="O227" i="13"/>
  <c r="S227" i="13" s="1"/>
  <c r="U227" i="13" s="1"/>
  <c r="V227" i="13" s="1"/>
  <c r="R226" i="13"/>
  <c r="O226" i="13"/>
  <c r="AC225" i="13"/>
  <c r="AE225" i="13" s="1"/>
  <c r="R225" i="13"/>
  <c r="R389" i="13" s="1"/>
  <c r="O225" i="13"/>
  <c r="U224" i="13"/>
  <c r="O224" i="13"/>
  <c r="AB223" i="13"/>
  <c r="AC223" i="13" s="1"/>
  <c r="AE223" i="13" s="1"/>
  <c r="O223" i="13"/>
  <c r="S223" i="13" s="1"/>
  <c r="U223" i="13" s="1"/>
  <c r="AB222" i="13"/>
  <c r="AA222" i="13"/>
  <c r="Z222" i="13"/>
  <c r="Y222" i="13"/>
  <c r="X222" i="13"/>
  <c r="R222" i="13"/>
  <c r="R383" i="13" s="1"/>
  <c r="O222" i="13"/>
  <c r="O383" i="13" s="1"/>
  <c r="AB221" i="13"/>
  <c r="AA221" i="13"/>
  <c r="Z221" i="13"/>
  <c r="Y221" i="13"/>
  <c r="X221" i="13"/>
  <c r="R221" i="13"/>
  <c r="R377" i="13" s="1"/>
  <c r="O221" i="13"/>
  <c r="O220" i="13"/>
  <c r="T220" i="13" s="1"/>
  <c r="U220" i="13" s="1"/>
  <c r="O219" i="13"/>
  <c r="X218" i="13"/>
  <c r="AC218" i="13" s="1"/>
  <c r="AE218" i="13" s="1"/>
  <c r="O218" i="13"/>
  <c r="O217" i="13"/>
  <c r="T217" i="13" s="1"/>
  <c r="X216" i="13"/>
  <c r="AC216" i="13" s="1"/>
  <c r="AE216" i="13" s="1"/>
  <c r="O216" i="13"/>
  <c r="Z214" i="13"/>
  <c r="X214" i="13"/>
  <c r="O214" i="13"/>
  <c r="AB213" i="13"/>
  <c r="AA213" i="13"/>
  <c r="Z213" i="13"/>
  <c r="Y213" i="13"/>
  <c r="X213" i="13"/>
  <c r="R213" i="13"/>
  <c r="R371" i="13" s="1"/>
  <c r="O213" i="13"/>
  <c r="T211" i="13"/>
  <c r="Q211" i="13"/>
  <c r="P211" i="13"/>
  <c r="N211" i="13"/>
  <c r="M211" i="13"/>
  <c r="L211" i="13"/>
  <c r="K211" i="13"/>
  <c r="J211" i="13"/>
  <c r="AB210" i="13"/>
  <c r="AA210" i="13"/>
  <c r="Z210" i="13"/>
  <c r="Y210" i="13"/>
  <c r="X210" i="13"/>
  <c r="R210" i="13"/>
  <c r="R637" i="13" s="1"/>
  <c r="O210" i="13"/>
  <c r="O637" i="13" s="1"/>
  <c r="AB209" i="13"/>
  <c r="AA209" i="13"/>
  <c r="Z209" i="13"/>
  <c r="Y209" i="13"/>
  <c r="X209" i="13"/>
  <c r="R209" i="13"/>
  <c r="O209" i="13"/>
  <c r="T208" i="13"/>
  <c r="Q208" i="13"/>
  <c r="P208" i="13"/>
  <c r="N208" i="13"/>
  <c r="M208" i="13"/>
  <c r="L208" i="13"/>
  <c r="K208" i="13"/>
  <c r="J208" i="13"/>
  <c r="AB207" i="13"/>
  <c r="AA207" i="13"/>
  <c r="Z207" i="13"/>
  <c r="Y207" i="13"/>
  <c r="X207" i="13"/>
  <c r="R207" i="13"/>
  <c r="AD207" i="13" s="1"/>
  <c r="O207" i="13"/>
  <c r="AB206" i="13"/>
  <c r="AA206" i="13"/>
  <c r="Z206" i="13"/>
  <c r="Y206" i="13"/>
  <c r="X206" i="13"/>
  <c r="R206" i="13"/>
  <c r="AD206" i="13" s="1"/>
  <c r="O206" i="13"/>
  <c r="AB205" i="13"/>
  <c r="AA205" i="13"/>
  <c r="Z205" i="13"/>
  <c r="Y205" i="13"/>
  <c r="X205" i="13"/>
  <c r="R205" i="13"/>
  <c r="AD205" i="13" s="1"/>
  <c r="O205" i="13"/>
  <c r="AB204" i="13"/>
  <c r="AA204" i="13"/>
  <c r="Z204" i="13"/>
  <c r="Y204" i="13"/>
  <c r="X204" i="13"/>
  <c r="R204" i="13"/>
  <c r="AD204" i="13" s="1"/>
  <c r="O204" i="13"/>
  <c r="O418" i="13" s="1"/>
  <c r="AB203" i="13"/>
  <c r="AA203" i="13"/>
  <c r="Z203" i="13"/>
  <c r="Y203" i="13"/>
  <c r="X203" i="13"/>
  <c r="R203" i="13"/>
  <c r="R416" i="13" s="1"/>
  <c r="O203" i="13"/>
  <c r="AB202" i="13"/>
  <c r="AA202" i="13"/>
  <c r="Z202" i="13"/>
  <c r="Y202" i="13"/>
  <c r="X202" i="13"/>
  <c r="R202" i="13"/>
  <c r="AD202" i="13" s="1"/>
  <c r="O202" i="13"/>
  <c r="AB201" i="13"/>
  <c r="AA201" i="13"/>
  <c r="Z201" i="13"/>
  <c r="Y201" i="13"/>
  <c r="X201" i="13"/>
  <c r="R201" i="13"/>
  <c r="O201" i="13"/>
  <c r="AB200" i="13"/>
  <c r="AA200" i="13"/>
  <c r="Z200" i="13"/>
  <c r="Y200" i="13"/>
  <c r="X200" i="13"/>
  <c r="R200" i="13"/>
  <c r="O200" i="13"/>
  <c r="O420" i="13" s="1"/>
  <c r="AB199" i="13"/>
  <c r="AA199" i="13"/>
  <c r="Z199" i="13"/>
  <c r="Y199" i="13"/>
  <c r="X199" i="13"/>
  <c r="R199" i="13"/>
  <c r="O199" i="13"/>
  <c r="AB198" i="13"/>
  <c r="AA198" i="13"/>
  <c r="Z198" i="13"/>
  <c r="Y198" i="13"/>
  <c r="X198" i="13"/>
  <c r="R198" i="13"/>
  <c r="O198" i="13"/>
  <c r="AB197" i="13"/>
  <c r="AA197" i="13"/>
  <c r="Z197" i="13"/>
  <c r="Y197" i="13"/>
  <c r="X197" i="13"/>
  <c r="R197" i="13"/>
  <c r="AD197" i="13" s="1"/>
  <c r="O197" i="13"/>
  <c r="Q196" i="13"/>
  <c r="P196" i="13"/>
  <c r="N196" i="13"/>
  <c r="M196" i="13"/>
  <c r="L196" i="13"/>
  <c r="K196" i="13"/>
  <c r="J196" i="13"/>
  <c r="AB195" i="13"/>
  <c r="AA195" i="13"/>
  <c r="Z195" i="13"/>
  <c r="Y195" i="13"/>
  <c r="X195" i="13"/>
  <c r="R195" i="13"/>
  <c r="S195" i="13" s="1"/>
  <c r="U195" i="13" s="1"/>
  <c r="U362" i="13" s="1"/>
  <c r="R194" i="13"/>
  <c r="AB193" i="13"/>
  <c r="AA193" i="13"/>
  <c r="Z193" i="13"/>
  <c r="Y193" i="13"/>
  <c r="X193" i="13"/>
  <c r="R193" i="13"/>
  <c r="R361" i="13" s="1"/>
  <c r="O193" i="13"/>
  <c r="AB192" i="13"/>
  <c r="AA192" i="13"/>
  <c r="Z192" i="13"/>
  <c r="Y192" i="13"/>
  <c r="X192" i="13"/>
  <c r="R192" i="13"/>
  <c r="O192" i="13"/>
  <c r="AB191" i="13"/>
  <c r="AA191" i="13"/>
  <c r="Z191" i="13"/>
  <c r="Y191" i="13"/>
  <c r="X191" i="13"/>
  <c r="R191" i="13"/>
  <c r="R349" i="13" s="1"/>
  <c r="O191" i="13"/>
  <c r="AB190" i="13"/>
  <c r="AA190" i="13"/>
  <c r="Z190" i="13"/>
  <c r="Y190" i="13"/>
  <c r="X190" i="13"/>
  <c r="O190" i="13"/>
  <c r="AB189" i="13"/>
  <c r="AA189" i="13"/>
  <c r="Z189" i="13"/>
  <c r="Y189" i="13"/>
  <c r="X189" i="13"/>
  <c r="O189" i="13"/>
  <c r="O357" i="13" s="1"/>
  <c r="Z188" i="13"/>
  <c r="AC188" i="13" s="1"/>
  <c r="AE188" i="13" s="1"/>
  <c r="O188" i="13"/>
  <c r="R187" i="13"/>
  <c r="S187" i="13" s="1"/>
  <c r="U187" i="13" s="1"/>
  <c r="U575" i="13" s="1"/>
  <c r="R186" i="13"/>
  <c r="AB185" i="13"/>
  <c r="AA185" i="13"/>
  <c r="Z185" i="13"/>
  <c r="Y185" i="13"/>
  <c r="X185" i="13"/>
  <c r="R185" i="13"/>
  <c r="Z184" i="13"/>
  <c r="AC184" i="13" s="1"/>
  <c r="AE184" i="13" s="1"/>
  <c r="O184" i="13"/>
  <c r="Z183" i="13"/>
  <c r="AC183" i="13" s="1"/>
  <c r="AE183" i="13" s="1"/>
  <c r="O183" i="13"/>
  <c r="S183" i="13" s="1"/>
  <c r="U183" i="13" s="1"/>
  <c r="AC182" i="13"/>
  <c r="AE182" i="13" s="1"/>
  <c r="O182" i="13"/>
  <c r="Z181" i="13"/>
  <c r="X181" i="13"/>
  <c r="O181" i="13"/>
  <c r="S181" i="13" s="1"/>
  <c r="U181" i="13" s="1"/>
  <c r="V181" i="13" s="1"/>
  <c r="AE180" i="13"/>
  <c r="O180" i="13"/>
  <c r="AB179" i="13"/>
  <c r="AA179" i="13"/>
  <c r="Z179" i="13"/>
  <c r="Y179" i="13"/>
  <c r="X179" i="13"/>
  <c r="R179" i="13"/>
  <c r="R580" i="13" s="1"/>
  <c r="R178" i="13"/>
  <c r="R354" i="13" s="1"/>
  <c r="R177" i="13"/>
  <c r="AD176" i="13"/>
  <c r="AB176" i="13"/>
  <c r="AA176" i="13"/>
  <c r="Z176" i="13"/>
  <c r="Y176" i="13"/>
  <c r="X176" i="13"/>
  <c r="O176" i="13"/>
  <c r="S176" i="13" s="1"/>
  <c r="U176" i="13" s="1"/>
  <c r="AC175" i="13"/>
  <c r="AE175" i="13" s="1"/>
  <c r="O175" i="13"/>
  <c r="Z174" i="13"/>
  <c r="X174" i="13"/>
  <c r="O174" i="13"/>
  <c r="AB173" i="13"/>
  <c r="Z173" i="13"/>
  <c r="X173" i="13"/>
  <c r="O173" i="13"/>
  <c r="AC172" i="13"/>
  <c r="AE172" i="13" s="1"/>
  <c r="O172" i="13"/>
  <c r="T172" i="13" s="1"/>
  <c r="U172" i="13" s="1"/>
  <c r="V172" i="13" s="1"/>
  <c r="X171" i="13"/>
  <c r="AC171" i="13" s="1"/>
  <c r="AE171" i="13" s="1"/>
  <c r="O171" i="13"/>
  <c r="R170" i="13"/>
  <c r="S170" i="13" s="1"/>
  <c r="U170" i="13" s="1"/>
  <c r="U566" i="13" s="1"/>
  <c r="R169" i="13"/>
  <c r="S169" i="13" s="1"/>
  <c r="U169" i="13" s="1"/>
  <c r="U360" i="13" s="1"/>
  <c r="AC168" i="13"/>
  <c r="AE168" i="13" s="1"/>
  <c r="O168" i="13"/>
  <c r="S168" i="13" s="1"/>
  <c r="U168" i="13" s="1"/>
  <c r="X167" i="13"/>
  <c r="AC167" i="13" s="1"/>
  <c r="AE167" i="13" s="1"/>
  <c r="O167" i="13"/>
  <c r="S167" i="13" s="1"/>
  <c r="U167" i="13" s="1"/>
  <c r="Z166" i="13"/>
  <c r="X166" i="13"/>
  <c r="O166" i="13"/>
  <c r="S166" i="13" s="1"/>
  <c r="U166" i="13" s="1"/>
  <c r="V166" i="13" s="1"/>
  <c r="AC165" i="13"/>
  <c r="AE165" i="13" s="1"/>
  <c r="O165" i="13"/>
  <c r="Z164" i="13"/>
  <c r="X164" i="13"/>
  <c r="O164" i="13"/>
  <c r="Z163" i="13"/>
  <c r="AC163" i="13" s="1"/>
  <c r="AE163" i="13" s="1"/>
  <c r="O163" i="13"/>
  <c r="AB162" i="13"/>
  <c r="AA162" i="13"/>
  <c r="Z162" i="13"/>
  <c r="Y162" i="13"/>
  <c r="X162" i="13"/>
  <c r="R162" i="13"/>
  <c r="R336" i="13" s="1"/>
  <c r="O162" i="13"/>
  <c r="O336" i="13" s="1"/>
  <c r="T160" i="13"/>
  <c r="Q160" i="13"/>
  <c r="P160" i="13"/>
  <c r="N160" i="13"/>
  <c r="M160" i="13"/>
  <c r="L160" i="13"/>
  <c r="K160" i="13"/>
  <c r="J160" i="13"/>
  <c r="AB159" i="13"/>
  <c r="AA159" i="13"/>
  <c r="Z159" i="13"/>
  <c r="Y159" i="13"/>
  <c r="X159" i="13"/>
  <c r="R159" i="13"/>
  <c r="AD159" i="13" s="1"/>
  <c r="O159" i="13"/>
  <c r="AB158" i="13"/>
  <c r="AA158" i="13"/>
  <c r="Z158" i="13"/>
  <c r="Y158" i="13"/>
  <c r="X158" i="13"/>
  <c r="R158" i="13"/>
  <c r="AD158" i="13" s="1"/>
  <c r="O158" i="13"/>
  <c r="AB157" i="13"/>
  <c r="AA157" i="13"/>
  <c r="Z157" i="13"/>
  <c r="Y157" i="13"/>
  <c r="X157" i="13"/>
  <c r="R157" i="13"/>
  <c r="R502" i="13" s="1"/>
  <c r="O157" i="13"/>
  <c r="AB156" i="13"/>
  <c r="AA156" i="13"/>
  <c r="Z156" i="13"/>
  <c r="Y156" i="13"/>
  <c r="X156" i="13"/>
  <c r="R156" i="13"/>
  <c r="O156" i="13"/>
  <c r="AB155" i="13"/>
  <c r="AA155" i="13"/>
  <c r="Z155" i="13"/>
  <c r="Y155" i="13"/>
  <c r="X155" i="13"/>
  <c r="R155" i="13"/>
  <c r="AD155" i="13" s="1"/>
  <c r="O155" i="13"/>
  <c r="AB154" i="13"/>
  <c r="AA154" i="13"/>
  <c r="Z154" i="13"/>
  <c r="Y154" i="13"/>
  <c r="X154" i="13"/>
  <c r="R154" i="13"/>
  <c r="AD154" i="13" s="1"/>
  <c r="O154" i="13"/>
  <c r="AB153" i="13"/>
  <c r="AA153" i="13"/>
  <c r="Z153" i="13"/>
  <c r="Y153" i="13"/>
  <c r="X153" i="13"/>
  <c r="R153" i="13"/>
  <c r="O153" i="13"/>
  <c r="AB152" i="13"/>
  <c r="AA152" i="13"/>
  <c r="Z152" i="13"/>
  <c r="Y152" i="13"/>
  <c r="X152" i="13"/>
  <c r="R152" i="13"/>
  <c r="O152" i="13"/>
  <c r="O492" i="13" s="1"/>
  <c r="AB151" i="13"/>
  <c r="AA151" i="13"/>
  <c r="Z151" i="13"/>
  <c r="Y151" i="13"/>
  <c r="X151" i="13"/>
  <c r="R151" i="13"/>
  <c r="AD151" i="13" s="1"/>
  <c r="O151" i="13"/>
  <c r="O491" i="13" s="1"/>
  <c r="AB150" i="13"/>
  <c r="AA150" i="13"/>
  <c r="Z150" i="13"/>
  <c r="Y150" i="13"/>
  <c r="X150" i="13"/>
  <c r="R150" i="13"/>
  <c r="R481" i="13" s="1"/>
  <c r="O150" i="13"/>
  <c r="AB149" i="13"/>
  <c r="AA149" i="13"/>
  <c r="Z149" i="13"/>
  <c r="Y149" i="13"/>
  <c r="X149" i="13"/>
  <c r="R149" i="13"/>
  <c r="O149" i="13"/>
  <c r="Q148" i="13"/>
  <c r="P148" i="13"/>
  <c r="N148" i="13"/>
  <c r="M148" i="13"/>
  <c r="L148" i="13"/>
  <c r="K148" i="13"/>
  <c r="J148" i="13"/>
  <c r="AB147" i="13"/>
  <c r="AA147" i="13"/>
  <c r="Z147" i="13"/>
  <c r="Y147" i="13"/>
  <c r="X147" i="13"/>
  <c r="R147" i="13"/>
  <c r="O147" i="13"/>
  <c r="O683" i="13" s="1"/>
  <c r="AB146" i="13"/>
  <c r="AA146" i="13"/>
  <c r="Z146" i="13"/>
  <c r="Y146" i="13"/>
  <c r="X146" i="13"/>
  <c r="R146" i="13"/>
  <c r="AD146" i="13" s="1"/>
  <c r="O146" i="13"/>
  <c r="S146" i="13" s="1"/>
  <c r="U146" i="13" s="1"/>
  <c r="V146" i="13" s="1"/>
  <c r="R145" i="13"/>
  <c r="O145" i="13"/>
  <c r="AB144" i="13"/>
  <c r="AA144" i="13"/>
  <c r="Z144" i="13"/>
  <c r="Y144" i="13"/>
  <c r="X144" i="13"/>
  <c r="R144" i="13"/>
  <c r="O144" i="13"/>
  <c r="AB143" i="13"/>
  <c r="AA143" i="13"/>
  <c r="Z143" i="13"/>
  <c r="Y143" i="13"/>
  <c r="X143" i="13"/>
  <c r="R143" i="13"/>
  <c r="AD143" i="13" s="1"/>
  <c r="R142" i="13"/>
  <c r="T142" i="13" s="1"/>
  <c r="U142" i="13" s="1"/>
  <c r="AC141" i="13"/>
  <c r="AE141" i="13" s="1"/>
  <c r="R141" i="13"/>
  <c r="O141" i="13"/>
  <c r="O512" i="13" s="1"/>
  <c r="AB140" i="13"/>
  <c r="AA140" i="13"/>
  <c r="Z140" i="13"/>
  <c r="Y140" i="13"/>
  <c r="X140" i="13"/>
  <c r="R140" i="13"/>
  <c r="O140" i="13"/>
  <c r="O139" i="13"/>
  <c r="O138" i="13"/>
  <c r="AB137" i="13"/>
  <c r="AA137" i="13"/>
  <c r="Z137" i="13"/>
  <c r="Y137" i="13"/>
  <c r="X137" i="13"/>
  <c r="R137" i="13"/>
  <c r="R514" i="13" s="1"/>
  <c r="O137" i="13"/>
  <c r="AB136" i="13"/>
  <c r="AA136" i="13"/>
  <c r="Z136" i="13"/>
  <c r="Y136" i="13"/>
  <c r="X136" i="13"/>
  <c r="R136" i="13"/>
  <c r="R513" i="13" s="1"/>
  <c r="O136" i="13"/>
  <c r="AB135" i="13"/>
  <c r="AA135" i="13"/>
  <c r="Z135" i="13"/>
  <c r="Y135" i="13"/>
  <c r="X135" i="13"/>
  <c r="R135" i="13"/>
  <c r="S135" i="13" s="1"/>
  <c r="U135" i="13" s="1"/>
  <c r="R134" i="13"/>
  <c r="R133" i="13"/>
  <c r="O133" i="13"/>
  <c r="AB132" i="13"/>
  <c r="AA132" i="13"/>
  <c r="Z132" i="13"/>
  <c r="Y132" i="13"/>
  <c r="X132" i="13"/>
  <c r="R132" i="13"/>
  <c r="O132" i="13"/>
  <c r="AB131" i="13"/>
  <c r="AA131" i="13"/>
  <c r="Z131" i="13"/>
  <c r="Y131" i="13"/>
  <c r="X131" i="13"/>
  <c r="R131" i="13"/>
  <c r="O131" i="13"/>
  <c r="AB130" i="13"/>
  <c r="AA130" i="13"/>
  <c r="Z130" i="13"/>
  <c r="Y130" i="13"/>
  <c r="X130" i="13"/>
  <c r="R130" i="13"/>
  <c r="O130" i="13"/>
  <c r="S130" i="13" s="1"/>
  <c r="U130" i="13" s="1"/>
  <c r="O129" i="13"/>
  <c r="T129" i="13" s="1"/>
  <c r="U129" i="13" s="1"/>
  <c r="O128" i="13"/>
  <c r="R127" i="13"/>
  <c r="R126" i="13"/>
  <c r="S126" i="13" s="1"/>
  <c r="U126" i="13" s="1"/>
  <c r="R125" i="13"/>
  <c r="R124" i="13"/>
  <c r="AB123" i="13"/>
  <c r="AA123" i="13"/>
  <c r="Z123" i="13"/>
  <c r="Y123" i="13"/>
  <c r="X123" i="13"/>
  <c r="R123" i="13"/>
  <c r="S123" i="13" s="1"/>
  <c r="U123" i="13" s="1"/>
  <c r="U676" i="13" s="1"/>
  <c r="AB122" i="13"/>
  <c r="AA122" i="13"/>
  <c r="Z122" i="13"/>
  <c r="Y122" i="13"/>
  <c r="X122" i="13"/>
  <c r="R122" i="13"/>
  <c r="O122" i="13"/>
  <c r="O121" i="13"/>
  <c r="T121" i="13" s="1"/>
  <c r="U121" i="13" s="1"/>
  <c r="AC120" i="13"/>
  <c r="AE120" i="13" s="1"/>
  <c r="R120" i="13"/>
  <c r="R672" i="13" s="1"/>
  <c r="O120" i="13"/>
  <c r="O672" i="13" s="1"/>
  <c r="AB119" i="13"/>
  <c r="AA119" i="13"/>
  <c r="Z119" i="13"/>
  <c r="Y119" i="13"/>
  <c r="X119" i="13"/>
  <c r="R119" i="13"/>
  <c r="S119" i="13" s="1"/>
  <c r="U119" i="13" s="1"/>
  <c r="AB118" i="13"/>
  <c r="AA118" i="13"/>
  <c r="Z118" i="13"/>
  <c r="Y118" i="13"/>
  <c r="X118" i="13"/>
  <c r="R118" i="13"/>
  <c r="O118" i="13"/>
  <c r="O503" i="13" s="1"/>
  <c r="Q117" i="13"/>
  <c r="P117" i="13"/>
  <c r="N117" i="13"/>
  <c r="M117" i="13"/>
  <c r="L117" i="13"/>
  <c r="K117" i="13"/>
  <c r="J117" i="13"/>
  <c r="AB116" i="13"/>
  <c r="AA116" i="13"/>
  <c r="Z116" i="13"/>
  <c r="Y116" i="13"/>
  <c r="X116" i="13"/>
  <c r="R116" i="13"/>
  <c r="O116" i="13"/>
  <c r="AB115" i="13"/>
  <c r="AA115" i="13"/>
  <c r="Z115" i="13"/>
  <c r="Y115" i="13"/>
  <c r="X115" i="13"/>
  <c r="R115" i="13"/>
  <c r="AD115" i="13" s="1"/>
  <c r="O115" i="13"/>
  <c r="AB114" i="13"/>
  <c r="AA114" i="13"/>
  <c r="Z114" i="13"/>
  <c r="Y114" i="13"/>
  <c r="X114" i="13"/>
  <c r="R114" i="13"/>
  <c r="AD114" i="13" s="1"/>
  <c r="O114" i="13"/>
  <c r="AB113" i="13"/>
  <c r="AA113" i="13"/>
  <c r="Z113" i="13"/>
  <c r="Y113" i="13"/>
  <c r="X113" i="13"/>
  <c r="R113" i="13"/>
  <c r="O113" i="13"/>
  <c r="AB112" i="13"/>
  <c r="AA112" i="13"/>
  <c r="Z112" i="13"/>
  <c r="Y112" i="13"/>
  <c r="X112" i="13"/>
  <c r="R112" i="13"/>
  <c r="AD112" i="13" s="1"/>
  <c r="O112" i="13"/>
  <c r="AB111" i="13"/>
  <c r="AA111" i="13"/>
  <c r="Z111" i="13"/>
  <c r="Y111" i="13"/>
  <c r="X111" i="13"/>
  <c r="R111" i="13"/>
  <c r="O111" i="13"/>
  <c r="AB110" i="13"/>
  <c r="AA110" i="13"/>
  <c r="Z110" i="13"/>
  <c r="Y110" i="13"/>
  <c r="X110" i="13"/>
  <c r="R110" i="13"/>
  <c r="O110" i="13"/>
  <c r="O448" i="13" s="1"/>
  <c r="AB109" i="13"/>
  <c r="AA109" i="13"/>
  <c r="Z109" i="13"/>
  <c r="Y109" i="13"/>
  <c r="X109" i="13"/>
  <c r="R109" i="13"/>
  <c r="AD109" i="13" s="1"/>
  <c r="O109" i="13"/>
  <c r="AB108" i="13"/>
  <c r="AA108" i="13"/>
  <c r="Z108" i="13"/>
  <c r="Y108" i="13"/>
  <c r="X108" i="13"/>
  <c r="R108" i="13"/>
  <c r="O108" i="13"/>
  <c r="AB107" i="13"/>
  <c r="AA107" i="13"/>
  <c r="Z107" i="13"/>
  <c r="Y107" i="13"/>
  <c r="X107" i="13"/>
  <c r="R107" i="13"/>
  <c r="O107" i="13"/>
  <c r="AB106" i="13"/>
  <c r="AA106" i="13"/>
  <c r="Z106" i="13"/>
  <c r="Y106" i="13"/>
  <c r="X106" i="13"/>
  <c r="R106" i="13"/>
  <c r="O106" i="13"/>
  <c r="AB105" i="13"/>
  <c r="AA105" i="13"/>
  <c r="Z105" i="13"/>
  <c r="Y105" i="13"/>
  <c r="X105" i="13"/>
  <c r="R105" i="13"/>
  <c r="AD105" i="13" s="1"/>
  <c r="O105" i="13"/>
  <c r="AB104" i="13"/>
  <c r="AA104" i="13"/>
  <c r="Z104" i="13"/>
  <c r="Y104" i="13"/>
  <c r="X104" i="13"/>
  <c r="R104" i="13"/>
  <c r="AD104" i="13" s="1"/>
  <c r="O104" i="13"/>
  <c r="AB103" i="13"/>
  <c r="AA103" i="13"/>
  <c r="Z103" i="13"/>
  <c r="Y103" i="13"/>
  <c r="X103" i="13"/>
  <c r="R103" i="13"/>
  <c r="AD103" i="13" s="1"/>
  <c r="O103" i="13"/>
  <c r="AB102" i="13"/>
  <c r="AA102" i="13"/>
  <c r="Z102" i="13"/>
  <c r="Y102" i="13"/>
  <c r="X102" i="13"/>
  <c r="R102" i="13"/>
  <c r="AD102" i="13" s="1"/>
  <c r="O102" i="13"/>
  <c r="AB101" i="13"/>
  <c r="AA101" i="13"/>
  <c r="Z101" i="13"/>
  <c r="Y101" i="13"/>
  <c r="X101" i="13"/>
  <c r="R101" i="13"/>
  <c r="O101" i="13"/>
  <c r="AB100" i="13"/>
  <c r="AA100" i="13"/>
  <c r="Z100" i="13"/>
  <c r="Y100" i="13"/>
  <c r="X100" i="13"/>
  <c r="R100" i="13"/>
  <c r="O100" i="13"/>
  <c r="AB99" i="13"/>
  <c r="AA99" i="13"/>
  <c r="Z99" i="13"/>
  <c r="Y99" i="13"/>
  <c r="X99" i="13"/>
  <c r="R99" i="13"/>
  <c r="O99" i="13"/>
  <c r="AB98" i="13"/>
  <c r="AA98" i="13"/>
  <c r="Z98" i="13"/>
  <c r="Y98" i="13"/>
  <c r="X98" i="13"/>
  <c r="R98" i="13"/>
  <c r="O98" i="13"/>
  <c r="AB97" i="13"/>
  <c r="AA97" i="13"/>
  <c r="Z97" i="13"/>
  <c r="Y97" i="13"/>
  <c r="X97" i="13"/>
  <c r="R97" i="13"/>
  <c r="AD97" i="13" s="1"/>
  <c r="O97" i="13"/>
  <c r="AB96" i="13"/>
  <c r="AA96" i="13"/>
  <c r="Z96" i="13"/>
  <c r="Y96" i="13"/>
  <c r="X96" i="13"/>
  <c r="R96" i="13"/>
  <c r="R482" i="13" s="1"/>
  <c r="O96" i="13"/>
  <c r="AB95" i="13"/>
  <c r="AA95" i="13"/>
  <c r="Z95" i="13"/>
  <c r="Y95" i="13"/>
  <c r="X95" i="13"/>
  <c r="R95" i="13"/>
  <c r="R490" i="13" s="1"/>
  <c r="O95" i="13"/>
  <c r="X94" i="13"/>
  <c r="AC94" i="13" s="1"/>
  <c r="AE94" i="13" s="1"/>
  <c r="O94" i="13"/>
  <c r="O93" i="13"/>
  <c r="AB92" i="13"/>
  <c r="AA92" i="13"/>
  <c r="Z92" i="13"/>
  <c r="Y92" i="13"/>
  <c r="X92" i="13"/>
  <c r="R92" i="13"/>
  <c r="S92" i="13" s="1"/>
  <c r="U92" i="13" s="1"/>
  <c r="V92" i="13" s="1"/>
  <c r="R91" i="13"/>
  <c r="AB90" i="13"/>
  <c r="AA90" i="13"/>
  <c r="Z90" i="13"/>
  <c r="Y90" i="13"/>
  <c r="X90" i="13"/>
  <c r="R90" i="13"/>
  <c r="S90" i="13" s="1"/>
  <c r="U90" i="13" s="1"/>
  <c r="V90" i="13" s="1"/>
  <c r="R89" i="13"/>
  <c r="O89" i="13"/>
  <c r="O488" i="13" s="1"/>
  <c r="AB88" i="13"/>
  <c r="AA88" i="13"/>
  <c r="Z88" i="13"/>
  <c r="Y88" i="13"/>
  <c r="X88" i="13"/>
  <c r="R88" i="13"/>
  <c r="R486" i="13" s="1"/>
  <c r="O88" i="13"/>
  <c r="O87" i="13"/>
  <c r="AB86" i="13"/>
  <c r="AA86" i="13"/>
  <c r="Z86" i="13"/>
  <c r="Y86" i="13"/>
  <c r="X86" i="13"/>
  <c r="R86" i="13"/>
  <c r="O86" i="13"/>
  <c r="O478" i="13" s="1"/>
  <c r="AB85" i="13"/>
  <c r="AA85" i="13"/>
  <c r="Z85" i="13"/>
  <c r="Y85" i="13"/>
  <c r="X85" i="13"/>
  <c r="O85" i="13"/>
  <c r="AB84" i="13"/>
  <c r="AA84" i="13"/>
  <c r="Z84" i="13"/>
  <c r="Y84" i="13"/>
  <c r="X84" i="13"/>
  <c r="R84" i="13"/>
  <c r="O84" i="13"/>
  <c r="O477" i="13" s="1"/>
  <c r="AB83" i="13"/>
  <c r="AA83" i="13"/>
  <c r="Z83" i="13"/>
  <c r="Y83" i="13"/>
  <c r="X83" i="13"/>
  <c r="R83" i="13"/>
  <c r="S83" i="13" s="1"/>
  <c r="U83" i="13" s="1"/>
  <c r="V83" i="13" s="1"/>
  <c r="R82" i="13"/>
  <c r="AB81" i="13"/>
  <c r="AA81" i="13"/>
  <c r="Z81" i="13"/>
  <c r="Y81" i="13"/>
  <c r="X81" i="13"/>
  <c r="R81" i="13"/>
  <c r="AB80" i="13"/>
  <c r="AA80" i="13"/>
  <c r="Z80" i="13"/>
  <c r="Y80" i="13"/>
  <c r="X80" i="13"/>
  <c r="R80" i="13"/>
  <c r="AD80" i="13" s="1"/>
  <c r="R79" i="13"/>
  <c r="R78" i="13"/>
  <c r="T78" i="13" s="1"/>
  <c r="U78" i="13" s="1"/>
  <c r="V78" i="13" s="1"/>
  <c r="AB77" i="13"/>
  <c r="AA77" i="13"/>
  <c r="Z77" i="13"/>
  <c r="Y77" i="13"/>
  <c r="X77" i="13"/>
  <c r="R77" i="13"/>
  <c r="O77" i="13"/>
  <c r="O663" i="13" s="1"/>
  <c r="AB76" i="13"/>
  <c r="AA76" i="13"/>
  <c r="Z76" i="13"/>
  <c r="Y76" i="13"/>
  <c r="X76" i="13"/>
  <c r="R76" i="13"/>
  <c r="AD76" i="13" s="1"/>
  <c r="O76" i="13"/>
  <c r="AB75" i="13"/>
  <c r="AA75" i="13"/>
  <c r="Z75" i="13"/>
  <c r="Y75" i="13"/>
  <c r="X75" i="13"/>
  <c r="R75" i="13"/>
  <c r="O75" i="13"/>
  <c r="O74" i="13"/>
  <c r="X73" i="13"/>
  <c r="AC73" i="13" s="1"/>
  <c r="AE73" i="13" s="1"/>
  <c r="O73" i="13"/>
  <c r="AB72" i="13"/>
  <c r="AA72" i="13"/>
  <c r="Z72" i="13"/>
  <c r="Y72" i="13"/>
  <c r="X72" i="13"/>
  <c r="R72" i="13"/>
  <c r="O72" i="13"/>
  <c r="AD71" i="13"/>
  <c r="AB71" i="13"/>
  <c r="AA71" i="13"/>
  <c r="Z71" i="13"/>
  <c r="Y71" i="13"/>
  <c r="X71" i="13"/>
  <c r="O71" i="13"/>
  <c r="AB70" i="13"/>
  <c r="AA70" i="13"/>
  <c r="Z70" i="13"/>
  <c r="Y70" i="13"/>
  <c r="X70" i="13"/>
  <c r="O70" i="13"/>
  <c r="O472" i="13" s="1"/>
  <c r="AB69" i="13"/>
  <c r="AA69" i="13"/>
  <c r="Z69" i="13"/>
  <c r="Y69" i="13"/>
  <c r="X69" i="13"/>
  <c r="R69" i="13"/>
  <c r="R657" i="13" s="1"/>
  <c r="O69" i="13"/>
  <c r="O657" i="13" s="1"/>
  <c r="AB68" i="13"/>
  <c r="AA68" i="13"/>
  <c r="Z68" i="13"/>
  <c r="Y68" i="13"/>
  <c r="X68" i="13"/>
  <c r="R68" i="13"/>
  <c r="AD68" i="13" s="1"/>
  <c r="O68" i="13"/>
  <c r="AB67" i="13"/>
  <c r="AA67" i="13"/>
  <c r="Z67" i="13"/>
  <c r="Y67" i="13"/>
  <c r="X67" i="13"/>
  <c r="R67" i="13"/>
  <c r="AD67" i="13" s="1"/>
  <c r="O67" i="13"/>
  <c r="AB66" i="13"/>
  <c r="AA66" i="13"/>
  <c r="Z66" i="13"/>
  <c r="Y66" i="13"/>
  <c r="X66" i="13"/>
  <c r="R66" i="13"/>
  <c r="R655" i="13" s="1"/>
  <c r="O66" i="13"/>
  <c r="AB65" i="13"/>
  <c r="AA65" i="13"/>
  <c r="Z65" i="13"/>
  <c r="Y65" i="13"/>
  <c r="X65" i="13"/>
  <c r="R65" i="13"/>
  <c r="R64" i="13"/>
  <c r="R63" i="13"/>
  <c r="AD63" i="13" s="1"/>
  <c r="AE63" i="13" s="1"/>
  <c r="O63" i="13"/>
  <c r="AC62" i="13"/>
  <c r="AE62" i="13" s="1"/>
  <c r="R62" i="13"/>
  <c r="O62" i="13"/>
  <c r="AC61" i="13"/>
  <c r="AE61" i="13" s="1"/>
  <c r="R61" i="13"/>
  <c r="R469" i="13" s="1"/>
  <c r="O61" i="13"/>
  <c r="AD60" i="13"/>
  <c r="AB60" i="13"/>
  <c r="AA60" i="13"/>
  <c r="Z60" i="13"/>
  <c r="Y60" i="13"/>
  <c r="X60" i="13"/>
  <c r="O60" i="13"/>
  <c r="O59" i="13"/>
  <c r="T59" i="13" s="1"/>
  <c r="U59" i="13" s="1"/>
  <c r="O58" i="13"/>
  <c r="T58" i="13" s="1"/>
  <c r="U58" i="13" s="1"/>
  <c r="V58" i="13" s="1"/>
  <c r="X57" i="13"/>
  <c r="AC57" i="13" s="1"/>
  <c r="AE57" i="13" s="1"/>
  <c r="O57" i="13"/>
  <c r="O56" i="13"/>
  <c r="T56" i="13" s="1"/>
  <c r="U56" i="13" s="1"/>
  <c r="O55" i="13"/>
  <c r="T55" i="13" s="1"/>
  <c r="Y54" i="13"/>
  <c r="X54" i="13"/>
  <c r="O54" i="13"/>
  <c r="X53" i="13"/>
  <c r="AC53" i="13" s="1"/>
  <c r="AE53" i="13" s="1"/>
  <c r="O53" i="13"/>
  <c r="O654" i="13" s="1"/>
  <c r="AB52" i="13"/>
  <c r="AA52" i="13"/>
  <c r="Z52" i="13"/>
  <c r="Y52" i="13"/>
  <c r="X52" i="13"/>
  <c r="R52" i="13"/>
  <c r="AD52" i="13" s="1"/>
  <c r="O52" i="13"/>
  <c r="Q51" i="13"/>
  <c r="P51" i="13"/>
  <c r="N51" i="13"/>
  <c r="M51" i="13"/>
  <c r="L51" i="13"/>
  <c r="K51" i="13"/>
  <c r="J51" i="13"/>
  <c r="AB50" i="13"/>
  <c r="AA50" i="13"/>
  <c r="Z50" i="13"/>
  <c r="Y50" i="13"/>
  <c r="X50" i="13"/>
  <c r="R50" i="13"/>
  <c r="AD50" i="13" s="1"/>
  <c r="O50" i="13"/>
  <c r="R49" i="13"/>
  <c r="T49" i="13" s="1"/>
  <c r="U49" i="13" s="1"/>
  <c r="R48" i="13"/>
  <c r="AD48" i="13" s="1"/>
  <c r="AE48" i="13" s="1"/>
  <c r="R47" i="13"/>
  <c r="S47" i="13" s="1"/>
  <c r="U47" i="13" s="1"/>
  <c r="V47" i="13" s="1"/>
  <c r="R46" i="13"/>
  <c r="R45" i="13"/>
  <c r="R650" i="13" s="1"/>
  <c r="R44" i="13"/>
  <c r="S44" i="13" s="1"/>
  <c r="U44" i="13" s="1"/>
  <c r="V44" i="13" s="1"/>
  <c r="R43" i="13"/>
  <c r="R42" i="13"/>
  <c r="O42" i="13"/>
  <c r="X41" i="13"/>
  <c r="AC41" i="13" s="1"/>
  <c r="AE41" i="13" s="1"/>
  <c r="O41" i="13"/>
  <c r="O462" i="13" s="1"/>
  <c r="AD40" i="13"/>
  <c r="AB40" i="13"/>
  <c r="AA40" i="13"/>
  <c r="Z40" i="13"/>
  <c r="Y40" i="13"/>
  <c r="X40" i="13"/>
  <c r="O40" i="13"/>
  <c r="O39" i="13"/>
  <c r="T39" i="13" s="1"/>
  <c r="U39" i="13" s="1"/>
  <c r="AB38" i="13"/>
  <c r="AA38" i="13"/>
  <c r="Z38" i="13"/>
  <c r="Y38" i="13"/>
  <c r="X38" i="13"/>
  <c r="R38" i="13"/>
  <c r="AD38" i="13" s="1"/>
  <c r="O38" i="13"/>
  <c r="R37" i="13"/>
  <c r="O37" i="13"/>
  <c r="R36" i="13"/>
  <c r="R648" i="13" s="1"/>
  <c r="R35" i="13"/>
  <c r="AD35" i="13" s="1"/>
  <c r="AE35" i="13" s="1"/>
  <c r="R34" i="13"/>
  <c r="R647" i="13" s="1"/>
  <c r="AE33" i="13"/>
  <c r="R33" i="13"/>
  <c r="AB32" i="13"/>
  <c r="AA32" i="13"/>
  <c r="Z32" i="13"/>
  <c r="Y32" i="13"/>
  <c r="X32" i="13"/>
  <c r="R32" i="13"/>
  <c r="R464" i="13" s="1"/>
  <c r="O32" i="13"/>
  <c r="X31" i="13"/>
  <c r="O31" i="13"/>
  <c r="O645" i="13" s="1"/>
  <c r="O30" i="13"/>
  <c r="O646" i="13" s="1"/>
  <c r="AB29" i="13"/>
  <c r="AA29" i="13"/>
  <c r="X29" i="13"/>
  <c r="AD28" i="13"/>
  <c r="AB28" i="13"/>
  <c r="AA28" i="13"/>
  <c r="Z28" i="13"/>
  <c r="Y28" i="13"/>
  <c r="X28" i="13"/>
  <c r="O28" i="13"/>
  <c r="X27" i="13"/>
  <c r="AC27" i="13" s="1"/>
  <c r="AE27" i="13" s="1"/>
  <c r="O27" i="13"/>
  <c r="O26" i="13"/>
  <c r="AB25" i="13"/>
  <c r="AA25" i="13"/>
  <c r="Z25" i="13"/>
  <c r="Y25" i="13"/>
  <c r="X25" i="13"/>
  <c r="O25" i="13"/>
  <c r="O463" i="13" s="1"/>
  <c r="AB24" i="13"/>
  <c r="AA24" i="13"/>
  <c r="Z24" i="13"/>
  <c r="Y24" i="13"/>
  <c r="X24" i="13"/>
  <c r="R24" i="13"/>
  <c r="R459" i="13" s="1"/>
  <c r="O24" i="13"/>
  <c r="AB23" i="13"/>
  <c r="AA23" i="13"/>
  <c r="Z23" i="13"/>
  <c r="Y23" i="13"/>
  <c r="X23" i="13"/>
  <c r="R23" i="13"/>
  <c r="R642" i="13" s="1"/>
  <c r="O23" i="13"/>
  <c r="AB22" i="13"/>
  <c r="AA22" i="13"/>
  <c r="Z22" i="13"/>
  <c r="Y22" i="13"/>
  <c r="X22" i="13"/>
  <c r="R22" i="13"/>
  <c r="R641" i="13" s="1"/>
  <c r="AB21" i="13"/>
  <c r="AA21" i="13"/>
  <c r="Z21" i="13"/>
  <c r="Y21" i="13"/>
  <c r="X21" i="13"/>
  <c r="R21" i="13"/>
  <c r="AD21" i="13" s="1"/>
  <c r="O21" i="13"/>
  <c r="O457" i="13" s="1"/>
  <c r="R20" i="13"/>
  <c r="T20" i="13" s="1"/>
  <c r="U20" i="13" s="1"/>
  <c r="O18" i="13"/>
  <c r="T18" i="13" s="1"/>
  <c r="U18" i="13" s="1"/>
  <c r="U455" i="13" s="1"/>
  <c r="AD17" i="13"/>
  <c r="AB17" i="13"/>
  <c r="AA17" i="13"/>
  <c r="Z17" i="13"/>
  <c r="Y17" i="13"/>
  <c r="X17" i="13"/>
  <c r="O17" i="13"/>
  <c r="Y16" i="13"/>
  <c r="X16" i="13"/>
  <c r="O16" i="13"/>
  <c r="O15" i="13"/>
  <c r="AB14" i="13"/>
  <c r="AA14" i="13"/>
  <c r="Z14" i="13"/>
  <c r="Y14" i="13"/>
  <c r="X14" i="13"/>
  <c r="O14" i="13"/>
  <c r="O456" i="13" s="1"/>
  <c r="AB13" i="13"/>
  <c r="AA13" i="13"/>
  <c r="Z13" i="13"/>
  <c r="Y13" i="13"/>
  <c r="X13" i="13"/>
  <c r="R13" i="13"/>
  <c r="AD13" i="13" s="1"/>
  <c r="O13" i="13"/>
  <c r="AB12" i="13"/>
  <c r="AA12" i="13"/>
  <c r="Z12" i="13"/>
  <c r="Y12" i="13"/>
  <c r="X12" i="13"/>
  <c r="R12" i="13"/>
  <c r="AD12" i="13" s="1"/>
  <c r="O12" i="13"/>
  <c r="AB11" i="13"/>
  <c r="AA11" i="13"/>
  <c r="Z11" i="13"/>
  <c r="Y11" i="13"/>
  <c r="X11" i="13"/>
  <c r="R11" i="13"/>
  <c r="AD11" i="13" s="1"/>
  <c r="O11" i="13"/>
  <c r="AB10" i="13"/>
  <c r="AA10" i="13"/>
  <c r="Z10" i="13"/>
  <c r="Y10" i="13"/>
  <c r="X10" i="13"/>
  <c r="R10" i="13"/>
  <c r="O10" i="13"/>
  <c r="M412" i="12"/>
  <c r="K412" i="12"/>
  <c r="L412" i="12"/>
  <c r="J412" i="12"/>
  <c r="N412" i="12"/>
  <c r="O412" i="12"/>
  <c r="R412" i="12"/>
  <c r="U412" i="12"/>
  <c r="AE388" i="14" l="1"/>
  <c r="U388" i="14"/>
  <c r="V388" i="14" s="1"/>
  <c r="V755" i="14"/>
  <c r="R666" i="13"/>
  <c r="AC54" i="13"/>
  <c r="AE54" i="13" s="1"/>
  <c r="O443" i="13"/>
  <c r="T145" i="13"/>
  <c r="U145" i="13" s="1"/>
  <c r="V145" i="13" s="1"/>
  <c r="S330" i="13"/>
  <c r="U330" i="13" s="1"/>
  <c r="U555" i="13" s="1"/>
  <c r="R652" i="13"/>
  <c r="S311" i="13"/>
  <c r="U311" i="13" s="1"/>
  <c r="S327" i="13"/>
  <c r="U327" i="13" s="1"/>
  <c r="V327" i="13" s="1"/>
  <c r="P212" i="13"/>
  <c r="AD47" i="13"/>
  <c r="AE47" i="13" s="1"/>
  <c r="S300" i="13"/>
  <c r="U300" i="13" s="1"/>
  <c r="R523" i="13"/>
  <c r="AC101" i="13"/>
  <c r="S52" i="13"/>
  <c r="U52" i="13" s="1"/>
  <c r="V52" i="13" s="1"/>
  <c r="S137" i="13"/>
  <c r="U137" i="13" s="1"/>
  <c r="U514" i="13" s="1"/>
  <c r="O211" i="13"/>
  <c r="S235" i="13"/>
  <c r="U235" i="13" s="1"/>
  <c r="V235" i="13" s="1"/>
  <c r="S105" i="13"/>
  <c r="U105" i="13" s="1"/>
  <c r="V105" i="13" s="1"/>
  <c r="S115" i="13"/>
  <c r="U115" i="13" s="1"/>
  <c r="AD210" i="13"/>
  <c r="S239" i="13"/>
  <c r="U239" i="13" s="1"/>
  <c r="U398" i="13" s="1"/>
  <c r="AD90" i="13"/>
  <c r="AC327" i="13"/>
  <c r="AE327" i="13" s="1"/>
  <c r="AC181" i="13"/>
  <c r="AE181" i="13" s="1"/>
  <c r="S268" i="13"/>
  <c r="U268" i="13" s="1"/>
  <c r="V268" i="13" s="1"/>
  <c r="S283" i="13"/>
  <c r="AC296" i="13"/>
  <c r="S114" i="13"/>
  <c r="U114" i="13" s="1"/>
  <c r="R443" i="13"/>
  <c r="O560" i="13"/>
  <c r="R488" i="13"/>
  <c r="AC159" i="13"/>
  <c r="AE159" i="13" s="1"/>
  <c r="S257" i="13"/>
  <c r="U257" i="13" s="1"/>
  <c r="O439" i="13"/>
  <c r="AC105" i="13"/>
  <c r="AE105" i="13" s="1"/>
  <c r="S131" i="13"/>
  <c r="U131" i="13" s="1"/>
  <c r="V131" i="13" s="1"/>
  <c r="AC251" i="13"/>
  <c r="S270" i="13"/>
  <c r="U270" i="13" s="1"/>
  <c r="V270" i="13" s="1"/>
  <c r="S101" i="13"/>
  <c r="U101" i="13" s="1"/>
  <c r="AD137" i="13"/>
  <c r="AA282" i="13"/>
  <c r="AC316" i="13"/>
  <c r="AC318" i="13"/>
  <c r="T30" i="13"/>
  <c r="U30" i="13" s="1"/>
  <c r="S159" i="13"/>
  <c r="U159" i="13" s="1"/>
  <c r="AD263" i="13"/>
  <c r="S310" i="13"/>
  <c r="U310" i="13" s="1"/>
  <c r="V310" i="13" s="1"/>
  <c r="S154" i="13"/>
  <c r="U154" i="13" s="1"/>
  <c r="V154" i="13" s="1"/>
  <c r="S259" i="13"/>
  <c r="U259" i="13" s="1"/>
  <c r="AD294" i="13"/>
  <c r="O440" i="13"/>
  <c r="AC254" i="13"/>
  <c r="S298" i="13"/>
  <c r="U298" i="13" s="1"/>
  <c r="U532" i="13" s="1"/>
  <c r="AC176" i="13"/>
  <c r="AE176" i="13" s="1"/>
  <c r="O339" i="13"/>
  <c r="O493" i="13"/>
  <c r="AC84" i="13"/>
  <c r="R493" i="13"/>
  <c r="S102" i="13"/>
  <c r="U102" i="13" s="1"/>
  <c r="Q212" i="13"/>
  <c r="AC274" i="13"/>
  <c r="AD34" i="13"/>
  <c r="AE34" i="13" s="1"/>
  <c r="AC267" i="13"/>
  <c r="AE267" i="13" s="1"/>
  <c r="AC16" i="13"/>
  <c r="AE16" i="13" s="1"/>
  <c r="K212" i="13"/>
  <c r="AC280" i="13"/>
  <c r="T120" i="13"/>
  <c r="U120" i="13" s="1"/>
  <c r="U672" i="13" s="1"/>
  <c r="S236" i="13"/>
  <c r="U236" i="13" s="1"/>
  <c r="U388" i="13" s="1"/>
  <c r="AC108" i="13"/>
  <c r="AC206" i="13"/>
  <c r="AE206" i="13" s="1"/>
  <c r="S325" i="13"/>
  <c r="U325" i="13" s="1"/>
  <c r="AC116" i="13"/>
  <c r="AD136" i="13"/>
  <c r="S231" i="13"/>
  <c r="U231" i="13" s="1"/>
  <c r="V231" i="13" s="1"/>
  <c r="AC308" i="13"/>
  <c r="AE308" i="13" s="1"/>
  <c r="S80" i="13"/>
  <c r="U80" i="13" s="1"/>
  <c r="S99" i="13"/>
  <c r="U99" i="13" s="1"/>
  <c r="V99" i="13" s="1"/>
  <c r="AC102" i="13"/>
  <c r="AE102" i="13" s="1"/>
  <c r="AB208" i="13"/>
  <c r="AC205" i="13"/>
  <c r="AE205" i="13" s="1"/>
  <c r="AD101" i="13"/>
  <c r="AE101" i="13" s="1"/>
  <c r="AD69" i="13"/>
  <c r="AC158" i="13"/>
  <c r="AE158" i="13" s="1"/>
  <c r="AD193" i="13"/>
  <c r="AC21" i="13"/>
  <c r="AE21" i="13" s="1"/>
  <c r="S258" i="13"/>
  <c r="U258" i="13" s="1"/>
  <c r="V258" i="13" s="1"/>
  <c r="AC25" i="13"/>
  <c r="AC115" i="13"/>
  <c r="AE115" i="13" s="1"/>
  <c r="AC261" i="13"/>
  <c r="AC266" i="13"/>
  <c r="AE266" i="13" s="1"/>
  <c r="AC271" i="13"/>
  <c r="AD272" i="13"/>
  <c r="AE272" i="13" s="1"/>
  <c r="S312" i="13"/>
  <c r="U312" i="13" s="1"/>
  <c r="V312" i="13" s="1"/>
  <c r="S14" i="13"/>
  <c r="U14" i="13" s="1"/>
  <c r="U456" i="13" s="1"/>
  <c r="R465" i="13"/>
  <c r="AC155" i="13"/>
  <c r="AE155" i="13" s="1"/>
  <c r="S202" i="13"/>
  <c r="U202" i="13" s="1"/>
  <c r="V202" i="13" s="1"/>
  <c r="S207" i="13"/>
  <c r="U207" i="13" s="1"/>
  <c r="V207" i="13" s="1"/>
  <c r="AC307" i="13"/>
  <c r="AE307" i="13" s="1"/>
  <c r="AC309" i="13"/>
  <c r="AE309" i="13" s="1"/>
  <c r="R663" i="13"/>
  <c r="AC83" i="13"/>
  <c r="AC72" i="13"/>
  <c r="AC107" i="13"/>
  <c r="S109" i="13"/>
  <c r="U109" i="13" s="1"/>
  <c r="V109" i="13" s="1"/>
  <c r="AC149" i="13"/>
  <c r="S260" i="13"/>
  <c r="U260" i="13" s="1"/>
  <c r="V260" i="13" s="1"/>
  <c r="AC273" i="13"/>
  <c r="AC279" i="13"/>
  <c r="AE279" i="13" s="1"/>
  <c r="S281" i="13"/>
  <c r="U281" i="13" s="1"/>
  <c r="U561" i="13" s="1"/>
  <c r="AD315" i="13"/>
  <c r="AC14" i="13"/>
  <c r="AD150" i="13"/>
  <c r="AC22" i="13"/>
  <c r="S69" i="13"/>
  <c r="U69" i="13" s="1"/>
  <c r="U657" i="13" s="1"/>
  <c r="AB282" i="13"/>
  <c r="AC284" i="13"/>
  <c r="AE284" i="13" s="1"/>
  <c r="AD222" i="13"/>
  <c r="AD241" i="13"/>
  <c r="AC69" i="13"/>
  <c r="S76" i="13"/>
  <c r="U76" i="13" s="1"/>
  <c r="V76" i="13" s="1"/>
  <c r="S111" i="13"/>
  <c r="U111" i="13" s="1"/>
  <c r="S116" i="13"/>
  <c r="U116" i="13" s="1"/>
  <c r="U452" i="13" s="1"/>
  <c r="AC146" i="13"/>
  <c r="AE146" i="13" s="1"/>
  <c r="S199" i="13"/>
  <c r="U199" i="13" s="1"/>
  <c r="V199" i="13" s="1"/>
  <c r="AC156" i="13"/>
  <c r="J212" i="13"/>
  <c r="AC199" i="13"/>
  <c r="AC281" i="13"/>
  <c r="AC88" i="13"/>
  <c r="AA208" i="13"/>
  <c r="AC301" i="13"/>
  <c r="AE301" i="13" s="1"/>
  <c r="AC306" i="13"/>
  <c r="AE306" i="13" s="1"/>
  <c r="S68" i="13"/>
  <c r="U68" i="13" s="1"/>
  <c r="V68" i="13" s="1"/>
  <c r="S113" i="13"/>
  <c r="U113" i="13" s="1"/>
  <c r="AC136" i="13"/>
  <c r="S162" i="13"/>
  <c r="U162" i="13" s="1"/>
  <c r="T165" i="13"/>
  <c r="U165" i="13" s="1"/>
  <c r="U339" i="13" s="1"/>
  <c r="AC207" i="13"/>
  <c r="AE207" i="13" s="1"/>
  <c r="AC209" i="13"/>
  <c r="T225" i="13"/>
  <c r="U225" i="13" s="1"/>
  <c r="U389" i="13" s="1"/>
  <c r="AC232" i="13"/>
  <c r="AE232" i="13" s="1"/>
  <c r="AC262" i="13"/>
  <c r="AC268" i="13"/>
  <c r="AC272" i="13"/>
  <c r="AC299" i="13"/>
  <c r="AD36" i="13"/>
  <c r="AE36" i="13" s="1"/>
  <c r="S265" i="13"/>
  <c r="U265" i="13" s="1"/>
  <c r="Z328" i="13"/>
  <c r="S323" i="13"/>
  <c r="U323" i="13" s="1"/>
  <c r="U541" i="13" s="1"/>
  <c r="O453" i="13"/>
  <c r="S13" i="13"/>
  <c r="U13" i="13" s="1"/>
  <c r="S77" i="13"/>
  <c r="U77" i="13" s="1"/>
  <c r="V77" i="13" s="1"/>
  <c r="S86" i="13"/>
  <c r="U86" i="13" s="1"/>
  <c r="U478" i="13" s="1"/>
  <c r="O446" i="13"/>
  <c r="S106" i="13"/>
  <c r="U106" i="13" s="1"/>
  <c r="V106" i="13" s="1"/>
  <c r="AC112" i="13"/>
  <c r="AE112" i="13" s="1"/>
  <c r="AC122" i="13"/>
  <c r="AB160" i="13"/>
  <c r="S192" i="13"/>
  <c r="U192" i="13" s="1"/>
  <c r="U351" i="13" s="1"/>
  <c r="AC221" i="13"/>
  <c r="AC265" i="13"/>
  <c r="S273" i="13"/>
  <c r="U273" i="13" s="1"/>
  <c r="U444" i="13" s="1"/>
  <c r="AC277" i="13"/>
  <c r="AE277" i="13" s="1"/>
  <c r="R680" i="13"/>
  <c r="R415" i="13"/>
  <c r="R446" i="13"/>
  <c r="AC135" i="13"/>
  <c r="S269" i="13"/>
  <c r="U269" i="13" s="1"/>
  <c r="V269" i="13" s="1"/>
  <c r="AC297" i="13"/>
  <c r="AC10" i="13"/>
  <c r="S53" i="13"/>
  <c r="U53" i="13" s="1"/>
  <c r="U654" i="13" s="1"/>
  <c r="R656" i="13"/>
  <c r="AC71" i="13"/>
  <c r="AE71" i="13" s="1"/>
  <c r="AC77" i="13"/>
  <c r="S132" i="13"/>
  <c r="U132" i="13" s="1"/>
  <c r="S189" i="13"/>
  <c r="U189" i="13" s="1"/>
  <c r="U357" i="13" s="1"/>
  <c r="R427" i="13"/>
  <c r="AC257" i="13"/>
  <c r="S264" i="13"/>
  <c r="U264" i="13" s="1"/>
  <c r="U438" i="13" s="1"/>
  <c r="S276" i="13"/>
  <c r="U276" i="13" s="1"/>
  <c r="V276" i="13" s="1"/>
  <c r="AC294" i="13"/>
  <c r="AC310" i="13"/>
  <c r="AE310" i="13" s="1"/>
  <c r="AC317" i="13"/>
  <c r="AC323" i="13"/>
  <c r="R453" i="13"/>
  <c r="AC17" i="13"/>
  <c r="AE17" i="13" s="1"/>
  <c r="AC65" i="13"/>
  <c r="AC80" i="13"/>
  <c r="AE80" i="13" s="1"/>
  <c r="AC200" i="13"/>
  <c r="Y282" i="13"/>
  <c r="AC99" i="13"/>
  <c r="AC118" i="13"/>
  <c r="R384" i="13"/>
  <c r="Y51" i="13"/>
  <c r="AC24" i="13"/>
  <c r="AD32" i="13"/>
  <c r="AD45" i="13"/>
  <c r="AE45" i="13" s="1"/>
  <c r="AC50" i="13"/>
  <c r="AE50" i="13" s="1"/>
  <c r="AC67" i="13"/>
  <c r="AE67" i="13" s="1"/>
  <c r="Z117" i="13"/>
  <c r="AD88" i="13"/>
  <c r="AD96" i="13"/>
  <c r="S140" i="13"/>
  <c r="U140" i="13" s="1"/>
  <c r="V140" i="13" s="1"/>
  <c r="O148" i="13"/>
  <c r="S158" i="13"/>
  <c r="U158" i="13" s="1"/>
  <c r="V158" i="13" s="1"/>
  <c r="AD162" i="13"/>
  <c r="AC242" i="13"/>
  <c r="AC243" i="13"/>
  <c r="T247" i="13"/>
  <c r="U247" i="13" s="1"/>
  <c r="AD259" i="13"/>
  <c r="S261" i="13"/>
  <c r="U261" i="13" s="1"/>
  <c r="U428" i="13" s="1"/>
  <c r="AC264" i="13"/>
  <c r="AD270" i="13"/>
  <c r="S272" i="13"/>
  <c r="U272" i="13" s="1"/>
  <c r="AD280" i="13"/>
  <c r="S285" i="13"/>
  <c r="U285" i="13" s="1"/>
  <c r="U545" i="13" s="1"/>
  <c r="S292" i="13"/>
  <c r="U292" i="13" s="1"/>
  <c r="AC313" i="13"/>
  <c r="AD317" i="13"/>
  <c r="AC123" i="13"/>
  <c r="AD24" i="13"/>
  <c r="AC147" i="13"/>
  <c r="O412" i="13"/>
  <c r="AD221" i="13"/>
  <c r="AC237" i="13"/>
  <c r="AD265" i="13"/>
  <c r="AD297" i="13"/>
  <c r="S302" i="13"/>
  <c r="U302" i="13" s="1"/>
  <c r="V302" i="13" s="1"/>
  <c r="S315" i="13"/>
  <c r="U315" i="13" s="1"/>
  <c r="U520" i="13" s="1"/>
  <c r="AC319" i="13"/>
  <c r="AC68" i="13"/>
  <c r="AE68" i="13" s="1"/>
  <c r="S155" i="13"/>
  <c r="U155" i="13" s="1"/>
  <c r="V155" i="13" s="1"/>
  <c r="AC173" i="13"/>
  <c r="AE173" i="13" s="1"/>
  <c r="AD179" i="13"/>
  <c r="AE179" i="13" s="1"/>
  <c r="AC191" i="13"/>
  <c r="S25" i="13"/>
  <c r="U25" i="13" s="1"/>
  <c r="U463" i="13" s="1"/>
  <c r="AC28" i="13"/>
  <c r="AE28" i="13" s="1"/>
  <c r="AC60" i="13"/>
  <c r="AE60" i="13" s="1"/>
  <c r="S70" i="13"/>
  <c r="U70" i="13" s="1"/>
  <c r="U472" i="13" s="1"/>
  <c r="AD77" i="13"/>
  <c r="AC85" i="13"/>
  <c r="AE85" i="13" s="1"/>
  <c r="O486" i="13"/>
  <c r="AC97" i="13"/>
  <c r="AE97" i="13" s="1"/>
  <c r="AC98" i="13"/>
  <c r="AD106" i="13"/>
  <c r="AC195" i="13"/>
  <c r="N212" i="13"/>
  <c r="S249" i="13"/>
  <c r="U249" i="13" s="1"/>
  <c r="V249" i="13" s="1"/>
  <c r="S266" i="13"/>
  <c r="U266" i="13" s="1"/>
  <c r="V266" i="13" s="1"/>
  <c r="S267" i="13"/>
  <c r="U267" i="13" s="1"/>
  <c r="S271" i="13"/>
  <c r="U271" i="13" s="1"/>
  <c r="V271" i="13" s="1"/>
  <c r="S280" i="13"/>
  <c r="U280" i="13" s="1"/>
  <c r="U559" i="13" s="1"/>
  <c r="T322" i="13"/>
  <c r="U322" i="13" s="1"/>
  <c r="AD323" i="13"/>
  <c r="S332" i="13"/>
  <c r="U332" i="13" s="1"/>
  <c r="U554" i="13" s="1"/>
  <c r="S243" i="13"/>
  <c r="U243" i="13" s="1"/>
  <c r="U368" i="13" s="1"/>
  <c r="AD99" i="13"/>
  <c r="R454" i="13"/>
  <c r="S16" i="13"/>
  <c r="U16" i="13" s="1"/>
  <c r="V16" i="13" s="1"/>
  <c r="AD10" i="13"/>
  <c r="AD98" i="13"/>
  <c r="AC104" i="13"/>
  <c r="AE104" i="13" s="1"/>
  <c r="AC140" i="13"/>
  <c r="O352" i="13"/>
  <c r="O343" i="13"/>
  <c r="AD198" i="13"/>
  <c r="AD199" i="13"/>
  <c r="AE199" i="13" s="1"/>
  <c r="S210" i="13"/>
  <c r="U210" i="13" s="1"/>
  <c r="U637" i="13" s="1"/>
  <c r="AA244" i="13"/>
  <c r="V224" i="13"/>
  <c r="AC239" i="13"/>
  <c r="AD243" i="13"/>
  <c r="AC263" i="13"/>
  <c r="V267" i="13"/>
  <c r="AC269" i="13"/>
  <c r="AE269" i="13" s="1"/>
  <c r="AD273" i="13"/>
  <c r="Z282" i="13"/>
  <c r="O534" i="13"/>
  <c r="O521" i="13"/>
  <c r="AD313" i="13"/>
  <c r="AD316" i="13"/>
  <c r="Y196" i="13"/>
  <c r="AB51" i="13"/>
  <c r="S11" i="13"/>
  <c r="U11" i="13" s="1"/>
  <c r="S41" i="13"/>
  <c r="U41" i="13" s="1"/>
  <c r="U462" i="13" s="1"/>
  <c r="AC66" i="13"/>
  <c r="AC75" i="13"/>
  <c r="AD92" i="13"/>
  <c r="R500" i="13"/>
  <c r="AC164" i="13"/>
  <c r="AE164" i="13" s="1"/>
  <c r="T180" i="13"/>
  <c r="U180" i="13" s="1"/>
  <c r="U343" i="13" s="1"/>
  <c r="AD242" i="13"/>
  <c r="AA275" i="13"/>
  <c r="AC249" i="13"/>
  <c r="AE249" i="13" s="1"/>
  <c r="AC260" i="13"/>
  <c r="AE260" i="13" s="1"/>
  <c r="AD264" i="13"/>
  <c r="R521" i="13"/>
  <c r="AC302" i="13"/>
  <c r="AE302" i="13" s="1"/>
  <c r="S24" i="13"/>
  <c r="U24" i="13" s="1"/>
  <c r="V24" i="13" s="1"/>
  <c r="AC32" i="13"/>
  <c r="S36" i="13"/>
  <c r="U36" i="13" s="1"/>
  <c r="U648" i="13" s="1"/>
  <c r="AC70" i="13"/>
  <c r="O452" i="13"/>
  <c r="AD178" i="13"/>
  <c r="AE178" i="13" s="1"/>
  <c r="AD191" i="13"/>
  <c r="AC210" i="13"/>
  <c r="AE210" i="13" s="1"/>
  <c r="Z275" i="13"/>
  <c r="O434" i="13"/>
  <c r="AC259" i="13"/>
  <c r="S274" i="13"/>
  <c r="U274" i="13" s="1"/>
  <c r="U424" i="13" s="1"/>
  <c r="AC295" i="13"/>
  <c r="AC298" i="13"/>
  <c r="AE298" i="13" s="1"/>
  <c r="S304" i="13"/>
  <c r="U304" i="13" s="1"/>
  <c r="U522" i="13" s="1"/>
  <c r="S317" i="13"/>
  <c r="U317" i="13" s="1"/>
  <c r="U517" i="13" s="1"/>
  <c r="T253" i="13"/>
  <c r="U253" i="13" s="1"/>
  <c r="V253" i="13" s="1"/>
  <c r="V142" i="13"/>
  <c r="T134" i="13"/>
  <c r="U134" i="13" s="1"/>
  <c r="V134" i="13" s="1"/>
  <c r="N161" i="13"/>
  <c r="T89" i="13"/>
  <c r="U89" i="13" s="1"/>
  <c r="U488" i="13" s="1"/>
  <c r="L693" i="13"/>
  <c r="L161" i="13"/>
  <c r="V187" i="13"/>
  <c r="M161" i="13"/>
  <c r="U504" i="13"/>
  <c r="V119" i="13"/>
  <c r="AD83" i="13"/>
  <c r="S45" i="13"/>
  <c r="U45" i="13" s="1"/>
  <c r="R649" i="13"/>
  <c r="S34" i="13"/>
  <c r="U34" i="13" s="1"/>
  <c r="U647" i="13" s="1"/>
  <c r="AB148" i="13"/>
  <c r="S21" i="13"/>
  <c r="U21" i="13" s="1"/>
  <c r="V21" i="13" s="1"/>
  <c r="S38" i="13"/>
  <c r="U38" i="13" s="1"/>
  <c r="V38" i="13" s="1"/>
  <c r="S40" i="13"/>
  <c r="U40" i="13" s="1"/>
  <c r="V40" i="13" s="1"/>
  <c r="X117" i="13"/>
  <c r="AC52" i="13"/>
  <c r="R478" i="13"/>
  <c r="AD86" i="13"/>
  <c r="AC96" i="13"/>
  <c r="Z148" i="13"/>
  <c r="AC119" i="13"/>
  <c r="Y148" i="13"/>
  <c r="R511" i="13"/>
  <c r="AD140" i="13"/>
  <c r="Y160" i="13"/>
  <c r="R505" i="13"/>
  <c r="AD122" i="13"/>
  <c r="S122" i="13"/>
  <c r="U122" i="13" s="1"/>
  <c r="V122" i="13" s="1"/>
  <c r="AC12" i="13"/>
  <c r="AE12" i="13" s="1"/>
  <c r="S22" i="13"/>
  <c r="U22" i="13" s="1"/>
  <c r="U641" i="13" s="1"/>
  <c r="AC109" i="13"/>
  <c r="AE109" i="13" s="1"/>
  <c r="S112" i="13"/>
  <c r="U112" i="13" s="1"/>
  <c r="V112" i="13" s="1"/>
  <c r="V39" i="13"/>
  <c r="O51" i="13"/>
  <c r="O470" i="13"/>
  <c r="O660" i="13"/>
  <c r="T62" i="13"/>
  <c r="U62" i="13" s="1"/>
  <c r="O482" i="13"/>
  <c r="S96" i="13"/>
  <c r="U96" i="13" s="1"/>
  <c r="U482" i="13" s="1"/>
  <c r="T15" i="13"/>
  <c r="S54" i="13"/>
  <c r="U54" i="13" s="1"/>
  <c r="V54" i="13" s="1"/>
  <c r="O487" i="13"/>
  <c r="S94" i="13"/>
  <c r="U94" i="13" s="1"/>
  <c r="U487" i="13" s="1"/>
  <c r="AD66" i="13"/>
  <c r="O479" i="13"/>
  <c r="S73" i="13"/>
  <c r="U73" i="13" s="1"/>
  <c r="U479" i="13" s="1"/>
  <c r="R485" i="13"/>
  <c r="AD81" i="13"/>
  <c r="S81" i="13"/>
  <c r="U81" i="13" s="1"/>
  <c r="U485" i="13" s="1"/>
  <c r="AC11" i="13"/>
  <c r="AE11" i="13" s="1"/>
  <c r="S28" i="13"/>
  <c r="U28" i="13" s="1"/>
  <c r="V28" i="13" s="1"/>
  <c r="S35" i="13"/>
  <c r="U35" i="13" s="1"/>
  <c r="V35" i="13" s="1"/>
  <c r="AC38" i="13"/>
  <c r="AE38" i="13" s="1"/>
  <c r="S48" i="13"/>
  <c r="U48" i="13" s="1"/>
  <c r="V48" i="13" s="1"/>
  <c r="S63" i="13"/>
  <c r="U63" i="13" s="1"/>
  <c r="V63" i="13" s="1"/>
  <c r="AC90" i="13"/>
  <c r="S95" i="13"/>
  <c r="U95" i="13" s="1"/>
  <c r="V95" i="13" s="1"/>
  <c r="AC106" i="13"/>
  <c r="AD116" i="13"/>
  <c r="V116" i="13"/>
  <c r="R673" i="13"/>
  <c r="S125" i="13"/>
  <c r="U125" i="13" s="1"/>
  <c r="U673" i="13" s="1"/>
  <c r="AC143" i="13"/>
  <c r="AE143" i="13" s="1"/>
  <c r="S164" i="13"/>
  <c r="U164" i="13" s="1"/>
  <c r="V164" i="13" s="1"/>
  <c r="U429" i="13"/>
  <c r="V259" i="13"/>
  <c r="U646" i="13"/>
  <c r="V30" i="13"/>
  <c r="O653" i="13"/>
  <c r="T42" i="13"/>
  <c r="U42" i="13" s="1"/>
  <c r="AA117" i="13"/>
  <c r="T133" i="13"/>
  <c r="U133" i="13" s="1"/>
  <c r="V133" i="13" s="1"/>
  <c r="AC137" i="13"/>
  <c r="AE137" i="13" s="1"/>
  <c r="O499" i="13"/>
  <c r="S153" i="13"/>
  <c r="U153" i="13" s="1"/>
  <c r="U499" i="13" s="1"/>
  <c r="O358" i="13"/>
  <c r="S174" i="13"/>
  <c r="U174" i="13" s="1"/>
  <c r="U358" i="13" s="1"/>
  <c r="AC40" i="13"/>
  <c r="AE40" i="13" s="1"/>
  <c r="X51" i="13"/>
  <c r="O656" i="13"/>
  <c r="S67" i="13"/>
  <c r="U67" i="13" s="1"/>
  <c r="R445" i="13"/>
  <c r="AD100" i="13"/>
  <c r="O455" i="13"/>
  <c r="V18" i="13"/>
  <c r="AB117" i="13"/>
  <c r="AC81" i="13"/>
  <c r="AC86" i="13"/>
  <c r="AC95" i="13"/>
  <c r="S100" i="13"/>
  <c r="U100" i="13" s="1"/>
  <c r="U445" i="13" s="1"/>
  <c r="R450" i="13"/>
  <c r="AD108" i="13"/>
  <c r="V114" i="13"/>
  <c r="V123" i="13"/>
  <c r="O395" i="13"/>
  <c r="S237" i="13"/>
  <c r="U237" i="13" s="1"/>
  <c r="U395" i="13" s="1"/>
  <c r="O475" i="13"/>
  <c r="S72" i="13"/>
  <c r="U72" i="13" s="1"/>
  <c r="U475" i="13" s="1"/>
  <c r="O661" i="13"/>
  <c r="S85" i="13"/>
  <c r="U85" i="13" s="1"/>
  <c r="U661" i="13" s="1"/>
  <c r="Y117" i="13"/>
  <c r="AC23" i="13"/>
  <c r="R651" i="13"/>
  <c r="T33" i="13"/>
  <c r="U33" i="13" s="1"/>
  <c r="V49" i="13"/>
  <c r="T61" i="13"/>
  <c r="U61" i="13" s="1"/>
  <c r="V59" i="13"/>
  <c r="O655" i="13"/>
  <c r="AA148" i="13"/>
  <c r="Z51" i="13"/>
  <c r="AD22" i="13"/>
  <c r="AD23" i="13"/>
  <c r="T26" i="13"/>
  <c r="U26" i="13" s="1"/>
  <c r="V26" i="13" s="1"/>
  <c r="O464" i="13"/>
  <c r="S32" i="13"/>
  <c r="U32" i="13" s="1"/>
  <c r="U464" i="13" s="1"/>
  <c r="O466" i="13"/>
  <c r="S60" i="13"/>
  <c r="U60" i="13" s="1"/>
  <c r="V60" i="13" s="1"/>
  <c r="S66" i="13"/>
  <c r="U66" i="13" s="1"/>
  <c r="U655" i="13" s="1"/>
  <c r="R476" i="13"/>
  <c r="AD75" i="13"/>
  <c r="AC76" i="13"/>
  <c r="AE76" i="13" s="1"/>
  <c r="R484" i="13"/>
  <c r="V111" i="13"/>
  <c r="AC150" i="13"/>
  <c r="O416" i="13"/>
  <c r="S203" i="13"/>
  <c r="U203" i="13" s="1"/>
  <c r="U416" i="13" s="1"/>
  <c r="O476" i="13"/>
  <c r="T74" i="13"/>
  <c r="U74" i="13" s="1"/>
  <c r="T43" i="13"/>
  <c r="U43" i="13" s="1"/>
  <c r="U649" i="13" s="1"/>
  <c r="AD65" i="13"/>
  <c r="U55" i="13"/>
  <c r="V55" i="13" s="1"/>
  <c r="R475" i="13"/>
  <c r="AD72" i="13"/>
  <c r="AA51" i="13"/>
  <c r="AC13" i="13"/>
  <c r="AE13" i="13" s="1"/>
  <c r="S17" i="13"/>
  <c r="U17" i="13" s="1"/>
  <c r="V17" i="13" s="1"/>
  <c r="U457" i="13"/>
  <c r="T82" i="13"/>
  <c r="U82" i="13" s="1"/>
  <c r="U484" i="13" s="1"/>
  <c r="R448" i="13"/>
  <c r="AD110" i="13"/>
  <c r="R503" i="13"/>
  <c r="AD118" i="13"/>
  <c r="R148" i="13"/>
  <c r="V121" i="13"/>
  <c r="O677" i="13"/>
  <c r="T128" i="13"/>
  <c r="U128" i="13" s="1"/>
  <c r="U677" i="13" s="1"/>
  <c r="R512" i="13"/>
  <c r="T141" i="13"/>
  <c r="U141" i="13" s="1"/>
  <c r="U512" i="13" s="1"/>
  <c r="R682" i="13"/>
  <c r="AD144" i="13"/>
  <c r="V20" i="13"/>
  <c r="O642" i="13"/>
  <c r="S23" i="13"/>
  <c r="U23" i="13" s="1"/>
  <c r="U642" i="13" s="1"/>
  <c r="O459" i="13"/>
  <c r="S27" i="13"/>
  <c r="U27" i="13" s="1"/>
  <c r="V27" i="13" s="1"/>
  <c r="O465" i="13"/>
  <c r="T37" i="13"/>
  <c r="U37" i="13" s="1"/>
  <c r="S50" i="13"/>
  <c r="U50" i="13" s="1"/>
  <c r="U466" i="13" s="1"/>
  <c r="S65" i="13"/>
  <c r="U65" i="13" s="1"/>
  <c r="V65" i="13" s="1"/>
  <c r="AC103" i="13"/>
  <c r="AE103" i="13" s="1"/>
  <c r="S110" i="13"/>
  <c r="U110" i="13" s="1"/>
  <c r="U448" i="13" s="1"/>
  <c r="AD113" i="13"/>
  <c r="V113" i="13"/>
  <c r="J161" i="13"/>
  <c r="J334" i="13" s="1"/>
  <c r="S118" i="13"/>
  <c r="R480" i="13"/>
  <c r="R160" i="13"/>
  <c r="AD149" i="13"/>
  <c r="V176" i="13"/>
  <c r="O454" i="13"/>
  <c r="V25" i="13"/>
  <c r="O461" i="13"/>
  <c r="R653" i="13"/>
  <c r="AD44" i="13"/>
  <c r="AE44" i="13" s="1"/>
  <c r="R466" i="13"/>
  <c r="O469" i="13"/>
  <c r="R660" i="13"/>
  <c r="V80" i="13"/>
  <c r="AC92" i="13"/>
  <c r="V115" i="13"/>
  <c r="O680" i="13"/>
  <c r="X160" i="13"/>
  <c r="R499" i="13"/>
  <c r="AD153" i="13"/>
  <c r="AD157" i="13"/>
  <c r="AC174" i="13"/>
  <c r="AE174" i="13" s="1"/>
  <c r="O415" i="13"/>
  <c r="S198" i="13"/>
  <c r="U198" i="13" s="1"/>
  <c r="O377" i="13"/>
  <c r="S219" i="13"/>
  <c r="U219" i="13" s="1"/>
  <c r="V219" i="13" s="1"/>
  <c r="O425" i="13"/>
  <c r="O275" i="13"/>
  <c r="S245" i="13"/>
  <c r="R351" i="13"/>
  <c r="AD192" i="13"/>
  <c r="O471" i="13"/>
  <c r="R474" i="13"/>
  <c r="R477" i="13"/>
  <c r="AD84" i="13"/>
  <c r="O451" i="13"/>
  <c r="AC114" i="13"/>
  <c r="AE114" i="13" s="1"/>
  <c r="O508" i="13"/>
  <c r="V129" i="13"/>
  <c r="U337" i="13"/>
  <c r="R566" i="13"/>
  <c r="AD170" i="13"/>
  <c r="AE170" i="13" s="1"/>
  <c r="V170" i="13"/>
  <c r="S184" i="13"/>
  <c r="U184" i="13" s="1"/>
  <c r="U347" i="13" s="1"/>
  <c r="R576" i="13"/>
  <c r="AD186" i="13"/>
  <c r="AE186" i="13" s="1"/>
  <c r="S186" i="13"/>
  <c r="U186" i="13" s="1"/>
  <c r="AC189" i="13"/>
  <c r="AE189" i="13" s="1"/>
  <c r="O376" i="13"/>
  <c r="S214" i="13"/>
  <c r="U214" i="13" s="1"/>
  <c r="U376" i="13" s="1"/>
  <c r="R51" i="13"/>
  <c r="S10" i="13"/>
  <c r="S12" i="13"/>
  <c r="U12" i="13" s="1"/>
  <c r="R457" i="13"/>
  <c r="S31" i="13"/>
  <c r="U31" i="13" s="1"/>
  <c r="O468" i="13"/>
  <c r="O117" i="13"/>
  <c r="S57" i="13"/>
  <c r="U57" i="13" s="1"/>
  <c r="T64" i="13"/>
  <c r="U64" i="13" s="1"/>
  <c r="S84" i="13"/>
  <c r="U84" i="13" s="1"/>
  <c r="S88" i="13"/>
  <c r="U88" i="13" s="1"/>
  <c r="V88" i="13" s="1"/>
  <c r="R451" i="13"/>
  <c r="AD111" i="13"/>
  <c r="AC113" i="13"/>
  <c r="R504" i="13"/>
  <c r="AD119" i="13"/>
  <c r="AD126" i="13"/>
  <c r="AE126" i="13" s="1"/>
  <c r="V126" i="13"/>
  <c r="U508" i="13"/>
  <c r="O510" i="13"/>
  <c r="AD135" i="13"/>
  <c r="Z160" i="13"/>
  <c r="AC153" i="13"/>
  <c r="O356" i="13"/>
  <c r="T175" i="13"/>
  <c r="U175" i="13" s="1"/>
  <c r="S191" i="13"/>
  <c r="U191" i="13" s="1"/>
  <c r="V191" i="13" s="1"/>
  <c r="AC222" i="13"/>
  <c r="Z196" i="13"/>
  <c r="R468" i="13"/>
  <c r="R117" i="13"/>
  <c r="S75" i="13"/>
  <c r="U75" i="13" s="1"/>
  <c r="V75" i="13" s="1"/>
  <c r="AD95" i="13"/>
  <c r="AD107" i="13"/>
  <c r="R510" i="13"/>
  <c r="AD131" i="13"/>
  <c r="R515" i="13"/>
  <c r="R355" i="13"/>
  <c r="AD177" i="13"/>
  <c r="AE177" i="13" s="1"/>
  <c r="S177" i="13"/>
  <c r="U177" i="13" s="1"/>
  <c r="AC198" i="13"/>
  <c r="AE198" i="13" s="1"/>
  <c r="X208" i="13"/>
  <c r="M212" i="13"/>
  <c r="Z244" i="13"/>
  <c r="AC214" i="13"/>
  <c r="AE214" i="13" s="1"/>
  <c r="R508" i="13"/>
  <c r="AD130" i="13"/>
  <c r="AC132" i="13"/>
  <c r="O513" i="13"/>
  <c r="S136" i="13"/>
  <c r="U136" i="13" s="1"/>
  <c r="U513" i="13" s="1"/>
  <c r="O682" i="13"/>
  <c r="S144" i="13"/>
  <c r="U144" i="13" s="1"/>
  <c r="U682" i="13" s="1"/>
  <c r="R492" i="13"/>
  <c r="AD152" i="13"/>
  <c r="S152" i="13"/>
  <c r="U152" i="13" s="1"/>
  <c r="O502" i="13"/>
  <c r="S157" i="13"/>
  <c r="U157" i="13" s="1"/>
  <c r="U502" i="13" s="1"/>
  <c r="V165" i="13"/>
  <c r="O364" i="13"/>
  <c r="S173" i="13"/>
  <c r="U173" i="13" s="1"/>
  <c r="U364" i="13" s="1"/>
  <c r="O348" i="13"/>
  <c r="T182" i="13"/>
  <c r="U182" i="13" s="1"/>
  <c r="U348" i="13" s="1"/>
  <c r="R342" i="13"/>
  <c r="AD185" i="13"/>
  <c r="Z208" i="13"/>
  <c r="S213" i="13"/>
  <c r="O371" i="13"/>
  <c r="AB244" i="13"/>
  <c r="AC231" i="13"/>
  <c r="AE231" i="13" s="1"/>
  <c r="R553" i="13"/>
  <c r="AD296" i="13"/>
  <c r="AE296" i="13" s="1"/>
  <c r="O449" i="13"/>
  <c r="S104" i="13"/>
  <c r="U104" i="13" s="1"/>
  <c r="V104" i="13" s="1"/>
  <c r="AC111" i="13"/>
  <c r="AC131" i="13"/>
  <c r="O511" i="13"/>
  <c r="T139" i="13"/>
  <c r="U139" i="13" s="1"/>
  <c r="K161" i="13"/>
  <c r="AC152" i="13"/>
  <c r="O501" i="13"/>
  <c r="S171" i="13"/>
  <c r="U171" i="13" s="1"/>
  <c r="U352" i="13" s="1"/>
  <c r="S185" i="13"/>
  <c r="U185" i="13" s="1"/>
  <c r="U342" i="13" s="1"/>
  <c r="O350" i="13"/>
  <c r="S190" i="13"/>
  <c r="U190" i="13" s="1"/>
  <c r="U350" i="13" s="1"/>
  <c r="R365" i="13"/>
  <c r="AD240" i="13"/>
  <c r="O483" i="13"/>
  <c r="S71" i="13"/>
  <c r="U71" i="13" s="1"/>
  <c r="U483" i="13" s="1"/>
  <c r="O490" i="13"/>
  <c r="S103" i="13"/>
  <c r="U103" i="13" s="1"/>
  <c r="U447" i="13" s="1"/>
  <c r="S107" i="13"/>
  <c r="U107" i="13" s="1"/>
  <c r="V107" i="13" s="1"/>
  <c r="R506" i="13"/>
  <c r="T127" i="13"/>
  <c r="U127" i="13" s="1"/>
  <c r="V127" i="13" s="1"/>
  <c r="V130" i="13"/>
  <c r="V135" i="13"/>
  <c r="S143" i="13"/>
  <c r="U143" i="13" s="1"/>
  <c r="V143" i="13" s="1"/>
  <c r="O481" i="13"/>
  <c r="R491" i="13"/>
  <c r="S151" i="13"/>
  <c r="U151" i="13" s="1"/>
  <c r="U491" i="13" s="1"/>
  <c r="R501" i="13"/>
  <c r="AD156" i="13"/>
  <c r="AC157" i="13"/>
  <c r="O160" i="13"/>
  <c r="V168" i="13"/>
  <c r="O359" i="13"/>
  <c r="S188" i="13"/>
  <c r="U188" i="13" s="1"/>
  <c r="U359" i="13" s="1"/>
  <c r="O413" i="13"/>
  <c r="S201" i="13"/>
  <c r="U201" i="13" s="1"/>
  <c r="R636" i="13"/>
  <c r="AD209" i="13"/>
  <c r="S97" i="13"/>
  <c r="U97" i="13" s="1"/>
  <c r="V101" i="13"/>
  <c r="O447" i="13"/>
  <c r="V102" i="13"/>
  <c r="AC110" i="13"/>
  <c r="X148" i="13"/>
  <c r="T124" i="13"/>
  <c r="U124" i="13" s="1"/>
  <c r="AC144" i="13"/>
  <c r="R683" i="13"/>
  <c r="AD147" i="13"/>
  <c r="S156" i="13"/>
  <c r="U156" i="13" s="1"/>
  <c r="U501" i="13" s="1"/>
  <c r="P161" i="13"/>
  <c r="P334" i="13" s="1"/>
  <c r="AB196" i="13"/>
  <c r="R413" i="13"/>
  <c r="AD201" i="13"/>
  <c r="R211" i="13"/>
  <c r="Y244" i="13"/>
  <c r="O381" i="13"/>
  <c r="S218" i="13"/>
  <c r="U218" i="13" s="1"/>
  <c r="U381" i="13" s="1"/>
  <c r="T93" i="13"/>
  <c r="U93" i="13" s="1"/>
  <c r="T46" i="13"/>
  <c r="U46" i="13" s="1"/>
  <c r="T79" i="13"/>
  <c r="U79" i="13" s="1"/>
  <c r="T87" i="13"/>
  <c r="U87" i="13" s="1"/>
  <c r="S98" i="13"/>
  <c r="U98" i="13" s="1"/>
  <c r="O445" i="13"/>
  <c r="V100" i="13"/>
  <c r="R447" i="13"/>
  <c r="R452" i="13"/>
  <c r="R676" i="13"/>
  <c r="AD123" i="13"/>
  <c r="AE123" i="13" s="1"/>
  <c r="AC130" i="13"/>
  <c r="S147" i="13"/>
  <c r="U147" i="13" s="1"/>
  <c r="O480" i="13"/>
  <c r="S149" i="13"/>
  <c r="S150" i="13"/>
  <c r="U150" i="13" s="1"/>
  <c r="U481" i="13" s="1"/>
  <c r="AC151" i="13"/>
  <c r="AE151" i="13" s="1"/>
  <c r="Q161" i="13"/>
  <c r="AC162" i="13"/>
  <c r="X196" i="13"/>
  <c r="AC166" i="13"/>
  <c r="AE166" i="13" s="1"/>
  <c r="V180" i="13"/>
  <c r="O347" i="13"/>
  <c r="V183" i="13"/>
  <c r="AC190" i="13"/>
  <c r="AE190" i="13" s="1"/>
  <c r="AC193" i="13"/>
  <c r="R196" i="13"/>
  <c r="O244" i="13"/>
  <c r="R435" i="13"/>
  <c r="T255" i="13"/>
  <c r="U255" i="13" s="1"/>
  <c r="R495" i="13"/>
  <c r="R449" i="13"/>
  <c r="O514" i="13"/>
  <c r="V137" i="13"/>
  <c r="O681" i="13"/>
  <c r="V159" i="13"/>
  <c r="O340" i="13"/>
  <c r="AC192" i="13"/>
  <c r="O196" i="13"/>
  <c r="O411" i="13"/>
  <c r="S197" i="13"/>
  <c r="R420" i="13"/>
  <c r="AD200" i="13"/>
  <c r="AC202" i="13"/>
  <c r="AE202" i="13" s="1"/>
  <c r="O208" i="13"/>
  <c r="U217" i="13"/>
  <c r="V217" i="13" s="1"/>
  <c r="R395" i="13"/>
  <c r="AD237" i="13"/>
  <c r="AE237" i="13" s="1"/>
  <c r="AC240" i="13"/>
  <c r="X275" i="13"/>
  <c r="R638" i="13"/>
  <c r="T248" i="13"/>
  <c r="U248" i="13" s="1"/>
  <c r="U638" i="13" s="1"/>
  <c r="O437" i="13"/>
  <c r="S263" i="13"/>
  <c r="U263" i="13" s="1"/>
  <c r="U437" i="13" s="1"/>
  <c r="AA328" i="13"/>
  <c r="AC303" i="13"/>
  <c r="O526" i="13"/>
  <c r="S308" i="13"/>
  <c r="U308" i="13" s="1"/>
  <c r="U526" i="13" s="1"/>
  <c r="T91" i="13"/>
  <c r="U91" i="13" s="1"/>
  <c r="AC100" i="13"/>
  <c r="AE100" i="13" s="1"/>
  <c r="O450" i="13"/>
  <c r="S108" i="13"/>
  <c r="U108" i="13" s="1"/>
  <c r="AD132" i="13"/>
  <c r="T138" i="13"/>
  <c r="U138" i="13" s="1"/>
  <c r="U681" i="13" s="1"/>
  <c r="AC154" i="13"/>
  <c r="AE154" i="13" s="1"/>
  <c r="S163" i="13"/>
  <c r="O337" i="13"/>
  <c r="AD169" i="13"/>
  <c r="AE169" i="13" s="1"/>
  <c r="V169" i="13"/>
  <c r="R360" i="13"/>
  <c r="S179" i="13"/>
  <c r="U179" i="13" s="1"/>
  <c r="R411" i="13"/>
  <c r="R208" i="13"/>
  <c r="S200" i="13"/>
  <c r="U200" i="13" s="1"/>
  <c r="AD203" i="13"/>
  <c r="R421" i="13"/>
  <c r="AD213" i="13"/>
  <c r="R398" i="13"/>
  <c r="V239" i="13"/>
  <c r="AD239" i="13"/>
  <c r="Y275" i="13"/>
  <c r="AC245" i="13"/>
  <c r="AB328" i="13"/>
  <c r="R388" i="13"/>
  <c r="AD236" i="13"/>
  <c r="O552" i="13"/>
  <c r="S295" i="13"/>
  <c r="U295" i="13" s="1"/>
  <c r="U552" i="13" s="1"/>
  <c r="AA160" i="13"/>
  <c r="O349" i="13"/>
  <c r="AC197" i="13"/>
  <c r="AC201" i="13"/>
  <c r="R418" i="13"/>
  <c r="AB275" i="13"/>
  <c r="O436" i="13"/>
  <c r="S262" i="13"/>
  <c r="U262" i="13" s="1"/>
  <c r="U436" i="13" s="1"/>
  <c r="U542" i="13"/>
  <c r="V322" i="13"/>
  <c r="R363" i="13"/>
  <c r="S194" i="13"/>
  <c r="U194" i="13" s="1"/>
  <c r="U363" i="13" s="1"/>
  <c r="AD194" i="13"/>
  <c r="AE194" i="13" s="1"/>
  <c r="Y208" i="13"/>
  <c r="Y212" i="13" s="1"/>
  <c r="AC204" i="13"/>
  <c r="AE204" i="13" s="1"/>
  <c r="V236" i="13"/>
  <c r="R436" i="13"/>
  <c r="AD262" i="13"/>
  <c r="U439" i="13"/>
  <c r="U442" i="13"/>
  <c r="V272" i="13"/>
  <c r="R244" i="13"/>
  <c r="O361" i="13"/>
  <c r="S193" i="13"/>
  <c r="U193" i="13" s="1"/>
  <c r="U361" i="13" s="1"/>
  <c r="T226" i="13"/>
  <c r="U226" i="13" s="1"/>
  <c r="AC241" i="13"/>
  <c r="AE241" i="13" s="1"/>
  <c r="AE254" i="13"/>
  <c r="V257" i="13"/>
  <c r="S291" i="13"/>
  <c r="U291" i="13" s="1"/>
  <c r="U549" i="13" s="1"/>
  <c r="O549" i="13"/>
  <c r="O500" i="13"/>
  <c r="AA196" i="13"/>
  <c r="S178" i="13"/>
  <c r="U178" i="13" s="1"/>
  <c r="R575" i="13"/>
  <c r="AD187" i="13"/>
  <c r="AE187" i="13" s="1"/>
  <c r="AC203" i="13"/>
  <c r="X244" i="13"/>
  <c r="AC213" i="13"/>
  <c r="O370" i="13"/>
  <c r="S216" i="13"/>
  <c r="U216" i="13" s="1"/>
  <c r="O390" i="13"/>
  <c r="V229" i="13"/>
  <c r="AC235" i="13"/>
  <c r="AE235" i="13" s="1"/>
  <c r="AC236" i="13"/>
  <c r="O379" i="13"/>
  <c r="V238" i="13"/>
  <c r="S309" i="13"/>
  <c r="U309" i="13" s="1"/>
  <c r="V309" i="13" s="1"/>
  <c r="AC185" i="13"/>
  <c r="AE185" i="13" s="1"/>
  <c r="O351" i="13"/>
  <c r="R362" i="13"/>
  <c r="V195" i="13"/>
  <c r="AD195" i="13"/>
  <c r="L212" i="13"/>
  <c r="O365" i="13"/>
  <c r="S240" i="13"/>
  <c r="U240" i="13" s="1"/>
  <c r="U365" i="13" s="1"/>
  <c r="O427" i="13"/>
  <c r="AE251" i="13"/>
  <c r="R428" i="13"/>
  <c r="AD261" i="13"/>
  <c r="AC258" i="13"/>
  <c r="AE258" i="13" s="1"/>
  <c r="O438" i="13"/>
  <c r="V264" i="13"/>
  <c r="AD268" i="13"/>
  <c r="AD274" i="13"/>
  <c r="AE274" i="13" s="1"/>
  <c r="AC276" i="13"/>
  <c r="M693" i="13"/>
  <c r="S254" i="13"/>
  <c r="U254" i="13" s="1"/>
  <c r="R441" i="13"/>
  <c r="AD271" i="13"/>
  <c r="AE271" i="13" s="1"/>
  <c r="O282" i="13"/>
  <c r="O530" i="13"/>
  <c r="S294" i="13"/>
  <c r="U294" i="13" s="1"/>
  <c r="U530" i="13" s="1"/>
  <c r="O396" i="13"/>
  <c r="S234" i="13"/>
  <c r="U234" i="13" s="1"/>
  <c r="S251" i="13"/>
  <c r="U251" i="13" s="1"/>
  <c r="S252" i="13"/>
  <c r="U252" i="13" s="1"/>
  <c r="O328" i="13"/>
  <c r="AC305" i="13"/>
  <c r="AE305" i="13" s="1"/>
  <c r="AC311" i="13"/>
  <c r="AE311" i="13" s="1"/>
  <c r="O539" i="13"/>
  <c r="T320" i="13"/>
  <c r="U320" i="13" s="1"/>
  <c r="U537" i="13"/>
  <c r="V325" i="13"/>
  <c r="O636" i="13"/>
  <c r="S209" i="13"/>
  <c r="O389" i="13"/>
  <c r="S232" i="13"/>
  <c r="U232" i="13" s="1"/>
  <c r="S256" i="13"/>
  <c r="U256" i="13" s="1"/>
  <c r="V256" i="13" s="1"/>
  <c r="V265" i="13"/>
  <c r="R529" i="13"/>
  <c r="R328" i="13"/>
  <c r="AC300" i="13"/>
  <c r="AE300" i="13" s="1"/>
  <c r="O525" i="13"/>
  <c r="V307" i="13"/>
  <c r="AE318" i="13"/>
  <c r="AC325" i="13"/>
  <c r="AC329" i="13"/>
  <c r="Y333" i="13"/>
  <c r="O547" i="13"/>
  <c r="T289" i="13"/>
  <c r="U289" i="13" s="1"/>
  <c r="V289" i="13" s="1"/>
  <c r="R425" i="13"/>
  <c r="R275" i="13"/>
  <c r="V274" i="13"/>
  <c r="T282" i="13"/>
  <c r="U283" i="13"/>
  <c r="V283" i="13" s="1"/>
  <c r="O536" i="13"/>
  <c r="R538" i="13"/>
  <c r="S324" i="13"/>
  <c r="U324" i="13" s="1"/>
  <c r="U538" i="13" s="1"/>
  <c r="AD324" i="13"/>
  <c r="N334" i="13"/>
  <c r="O421" i="13"/>
  <c r="S205" i="13"/>
  <c r="U205" i="13" s="1"/>
  <c r="U421" i="13" s="1"/>
  <c r="O393" i="13"/>
  <c r="S246" i="13"/>
  <c r="U246" i="13" s="1"/>
  <c r="U426" i="13" s="1"/>
  <c r="AC270" i="13"/>
  <c r="AE270" i="13" s="1"/>
  <c r="AD281" i="13"/>
  <c r="S314" i="13"/>
  <c r="U314" i="13" s="1"/>
  <c r="V314" i="13" s="1"/>
  <c r="AC315" i="13"/>
  <c r="AE315" i="13" s="1"/>
  <c r="R534" i="13"/>
  <c r="AD319" i="13"/>
  <c r="AE319" i="13" s="1"/>
  <c r="U393" i="13"/>
  <c r="S241" i="13"/>
  <c r="U241" i="13" s="1"/>
  <c r="U366" i="13" s="1"/>
  <c r="S277" i="13"/>
  <c r="X328" i="13"/>
  <c r="AC283" i="13"/>
  <c r="O548" i="13"/>
  <c r="T290" i="13"/>
  <c r="O533" i="13"/>
  <c r="S313" i="13"/>
  <c r="U313" i="13" s="1"/>
  <c r="U536" i="13" s="1"/>
  <c r="S319" i="13"/>
  <c r="U319" i="13" s="1"/>
  <c r="U534" i="13" s="1"/>
  <c r="AC324" i="13"/>
  <c r="V330" i="13"/>
  <c r="O505" i="13"/>
  <c r="S204" i="13"/>
  <c r="U204" i="13" s="1"/>
  <c r="U418" i="13" s="1"/>
  <c r="S206" i="13"/>
  <c r="U206" i="13" s="1"/>
  <c r="S221" i="13"/>
  <c r="U221" i="13" s="1"/>
  <c r="V221" i="13" s="1"/>
  <c r="S222" i="13"/>
  <c r="U222" i="13" s="1"/>
  <c r="U383" i="13" s="1"/>
  <c r="V223" i="13"/>
  <c r="S230" i="13"/>
  <c r="U230" i="13" s="1"/>
  <c r="S242" i="13"/>
  <c r="U242" i="13" s="1"/>
  <c r="S250" i="13"/>
  <c r="U250" i="13" s="1"/>
  <c r="R434" i="13"/>
  <c r="AD257" i="13"/>
  <c r="AE257" i="13" s="1"/>
  <c r="R558" i="13"/>
  <c r="R282" i="13"/>
  <c r="O561" i="13"/>
  <c r="X282" i="13"/>
  <c r="Y328" i="13"/>
  <c r="O544" i="13"/>
  <c r="V293" i="13"/>
  <c r="AD295" i="13"/>
  <c r="R533" i="13"/>
  <c r="AD312" i="13"/>
  <c r="AC314" i="13"/>
  <c r="AE314" i="13" s="1"/>
  <c r="O384" i="13"/>
  <c r="O553" i="13"/>
  <c r="S296" i="13"/>
  <c r="U296" i="13" s="1"/>
  <c r="U553" i="13" s="1"/>
  <c r="V311" i="13"/>
  <c r="R518" i="13"/>
  <c r="S318" i="13"/>
  <c r="U318" i="13" s="1"/>
  <c r="U518" i="13" s="1"/>
  <c r="O523" i="13"/>
  <c r="V315" i="13"/>
  <c r="N693" i="13"/>
  <c r="S306" i="13"/>
  <c r="U306" i="13" s="1"/>
  <c r="U524" i="13" s="1"/>
  <c r="AC312" i="13"/>
  <c r="V317" i="13"/>
  <c r="O519" i="13"/>
  <c r="S301" i="13"/>
  <c r="U301" i="13" s="1"/>
  <c r="R528" i="13"/>
  <c r="AD303" i="13"/>
  <c r="S305" i="13"/>
  <c r="U305" i="13" s="1"/>
  <c r="O535" i="13"/>
  <c r="T326" i="13"/>
  <c r="U326" i="13" s="1"/>
  <c r="P693" i="13"/>
  <c r="R519" i="13"/>
  <c r="AD299" i="13"/>
  <c r="AE299" i="13" s="1"/>
  <c r="S303" i="13"/>
  <c r="U303" i="13" s="1"/>
  <c r="R535" i="13"/>
  <c r="O556" i="13"/>
  <c r="O333" i="13"/>
  <c r="Q693" i="13"/>
  <c r="R412" i="13"/>
  <c r="R432" i="13"/>
  <c r="R439" i="13"/>
  <c r="S297" i="13"/>
  <c r="U297" i="13" s="1"/>
  <c r="U531" i="13" s="1"/>
  <c r="R532" i="13"/>
  <c r="S299" i="13"/>
  <c r="U299" i="13" s="1"/>
  <c r="V300" i="13"/>
  <c r="T321" i="13"/>
  <c r="U321" i="13" s="1"/>
  <c r="R537" i="13"/>
  <c r="AD325" i="13"/>
  <c r="S329" i="13"/>
  <c r="S331" i="13"/>
  <c r="U331" i="13" s="1"/>
  <c r="U557" i="13" s="1"/>
  <c r="R440" i="13"/>
  <c r="O529" i="13"/>
  <c r="AC304" i="13"/>
  <c r="AE304" i="13" s="1"/>
  <c r="J693" i="13"/>
  <c r="O516" i="13"/>
  <c r="S316" i="13"/>
  <c r="U316" i="13" s="1"/>
  <c r="U516" i="13" s="1"/>
  <c r="K693" i="13"/>
  <c r="V412" i="12"/>
  <c r="J600" i="12"/>
  <c r="K600" i="12"/>
  <c r="L600" i="12"/>
  <c r="M600" i="12"/>
  <c r="N600" i="12"/>
  <c r="O600" i="12"/>
  <c r="P600" i="12"/>
  <c r="Q600" i="12"/>
  <c r="R600" i="12"/>
  <c r="J599" i="12"/>
  <c r="K599" i="12"/>
  <c r="L599" i="12"/>
  <c r="M599" i="12"/>
  <c r="N599" i="12"/>
  <c r="P599" i="12"/>
  <c r="Q599" i="12"/>
  <c r="R599" i="12"/>
  <c r="J598" i="12"/>
  <c r="K598" i="12"/>
  <c r="L598" i="12"/>
  <c r="M598" i="12"/>
  <c r="N598" i="12"/>
  <c r="O598" i="12"/>
  <c r="P598" i="12"/>
  <c r="Q598" i="12"/>
  <c r="R598" i="12"/>
  <c r="U598" i="12"/>
  <c r="Z340" i="12"/>
  <c r="O340" i="12"/>
  <c r="S340" i="12" s="1"/>
  <c r="U340" i="12" s="1"/>
  <c r="V340" i="12" s="1"/>
  <c r="O341" i="12"/>
  <c r="T341" i="12" s="1"/>
  <c r="U341" i="12" s="1"/>
  <c r="V341" i="12" s="1"/>
  <c r="O342" i="12"/>
  <c r="AA340" i="12"/>
  <c r="AB340" i="12"/>
  <c r="AC340" i="12" s="1"/>
  <c r="AE340" i="12" s="1"/>
  <c r="J441" i="12"/>
  <c r="K441" i="12"/>
  <c r="L441" i="12"/>
  <c r="M441" i="12"/>
  <c r="N441" i="12"/>
  <c r="P441" i="12"/>
  <c r="Q441" i="12"/>
  <c r="R441" i="12"/>
  <c r="J693" i="12"/>
  <c r="K693" i="12"/>
  <c r="L693" i="12"/>
  <c r="M693" i="12"/>
  <c r="N693" i="12"/>
  <c r="P693" i="12"/>
  <c r="Q693" i="12"/>
  <c r="R693" i="12"/>
  <c r="O29" i="12"/>
  <c r="O693" i="12" s="1"/>
  <c r="V753" i="12"/>
  <c r="V752" i="12"/>
  <c r="V751" i="12"/>
  <c r="U748" i="12"/>
  <c r="R748" i="12"/>
  <c r="Q748" i="12"/>
  <c r="P748" i="12"/>
  <c r="O748" i="12"/>
  <c r="N748" i="12"/>
  <c r="M748" i="12"/>
  <c r="L748" i="12"/>
  <c r="K748" i="12"/>
  <c r="J748" i="12"/>
  <c r="U747" i="12"/>
  <c r="R747" i="12"/>
  <c r="Q747" i="12"/>
  <c r="P747" i="12"/>
  <c r="O747" i="12"/>
  <c r="N747" i="12"/>
  <c r="M747" i="12"/>
  <c r="L747" i="12"/>
  <c r="K747" i="12"/>
  <c r="J747" i="12"/>
  <c r="U746" i="12"/>
  <c r="R746" i="12"/>
  <c r="Q746" i="12"/>
  <c r="P746" i="12"/>
  <c r="O746" i="12"/>
  <c r="N746" i="12"/>
  <c r="M746" i="12"/>
  <c r="L746" i="12"/>
  <c r="K746" i="12"/>
  <c r="J746" i="12"/>
  <c r="U745" i="12"/>
  <c r="R745" i="12"/>
  <c r="Q745" i="12"/>
  <c r="P745" i="12"/>
  <c r="O745" i="12"/>
  <c r="N745" i="12"/>
  <c r="M745" i="12"/>
  <c r="L745" i="12"/>
  <c r="K745" i="12"/>
  <c r="J745" i="12"/>
  <c r="U744" i="12"/>
  <c r="R744" i="12"/>
  <c r="Q744" i="12"/>
  <c r="P744" i="12"/>
  <c r="O744" i="12"/>
  <c r="N744" i="12"/>
  <c r="M744" i="12"/>
  <c r="L744" i="12"/>
  <c r="K744" i="12"/>
  <c r="J744" i="12"/>
  <c r="U743" i="12"/>
  <c r="R743" i="12"/>
  <c r="Q743" i="12"/>
  <c r="P743" i="12"/>
  <c r="O743" i="12"/>
  <c r="N743" i="12"/>
  <c r="M743" i="12"/>
  <c r="L743" i="12"/>
  <c r="K743" i="12"/>
  <c r="J743" i="12"/>
  <c r="U742" i="12"/>
  <c r="R742" i="12"/>
  <c r="Q742" i="12"/>
  <c r="P742" i="12"/>
  <c r="O742" i="12"/>
  <c r="N742" i="12"/>
  <c r="M742" i="12"/>
  <c r="L742" i="12"/>
  <c r="K742" i="12"/>
  <c r="J742" i="12"/>
  <c r="U741" i="12"/>
  <c r="R741" i="12"/>
  <c r="Q741" i="12"/>
  <c r="P741" i="12"/>
  <c r="O741" i="12"/>
  <c r="N741" i="12"/>
  <c r="M741" i="12"/>
  <c r="L741" i="12"/>
  <c r="K741" i="12"/>
  <c r="J741" i="12"/>
  <c r="U740" i="12"/>
  <c r="R740" i="12"/>
  <c r="Q740" i="12"/>
  <c r="P740" i="12"/>
  <c r="O740" i="12"/>
  <c r="N740" i="12"/>
  <c r="M740" i="12"/>
  <c r="L740" i="12"/>
  <c r="K740" i="12"/>
  <c r="J740" i="12"/>
  <c r="Q739" i="12"/>
  <c r="P739" i="12"/>
  <c r="O739" i="12"/>
  <c r="N739" i="12"/>
  <c r="M739" i="12"/>
  <c r="L739" i="12"/>
  <c r="K739" i="12"/>
  <c r="J739" i="12"/>
  <c r="Q738" i="12"/>
  <c r="P738" i="12"/>
  <c r="O738" i="12"/>
  <c r="N738" i="12"/>
  <c r="M738" i="12"/>
  <c r="L738" i="12"/>
  <c r="K738" i="12"/>
  <c r="J738" i="12"/>
  <c r="U737" i="12"/>
  <c r="R737" i="12"/>
  <c r="Q737" i="12"/>
  <c r="P737" i="12"/>
  <c r="O737" i="12"/>
  <c r="N737" i="12"/>
  <c r="M737" i="12"/>
  <c r="L737" i="12"/>
  <c r="K737" i="12"/>
  <c r="J737" i="12"/>
  <c r="U736" i="12"/>
  <c r="R736" i="12"/>
  <c r="Q736" i="12"/>
  <c r="P736" i="12"/>
  <c r="O736" i="12"/>
  <c r="N736" i="12"/>
  <c r="M736" i="12"/>
  <c r="L736" i="12"/>
  <c r="K736" i="12"/>
  <c r="J736" i="12"/>
  <c r="R735" i="12"/>
  <c r="Q735" i="12"/>
  <c r="P735" i="12"/>
  <c r="N735" i="12"/>
  <c r="M735" i="12"/>
  <c r="L735" i="12"/>
  <c r="K735" i="12"/>
  <c r="J735" i="12"/>
  <c r="Q734" i="12"/>
  <c r="P734" i="12"/>
  <c r="O734" i="12"/>
  <c r="N734" i="12"/>
  <c r="M734" i="12"/>
  <c r="L734" i="12"/>
  <c r="K734" i="12"/>
  <c r="J734" i="12"/>
  <c r="U733" i="12"/>
  <c r="R733" i="12"/>
  <c r="Q733" i="12"/>
  <c r="P733" i="12"/>
  <c r="O733" i="12"/>
  <c r="N733" i="12"/>
  <c r="M733" i="12"/>
  <c r="L733" i="12"/>
  <c r="K733" i="12"/>
  <c r="J733" i="12"/>
  <c r="Q732" i="12"/>
  <c r="P732" i="12"/>
  <c r="O732" i="12"/>
  <c r="N732" i="12"/>
  <c r="M732" i="12"/>
  <c r="L732" i="12"/>
  <c r="K732" i="12"/>
  <c r="J732" i="12"/>
  <c r="U731" i="12"/>
  <c r="R731" i="12"/>
  <c r="Q731" i="12"/>
  <c r="P731" i="12"/>
  <c r="O731" i="12"/>
  <c r="N731" i="12"/>
  <c r="M731" i="12"/>
  <c r="L731" i="12"/>
  <c r="K731" i="12"/>
  <c r="J731" i="12"/>
  <c r="U730" i="12"/>
  <c r="R730" i="12"/>
  <c r="Q730" i="12"/>
  <c r="P730" i="12"/>
  <c r="O730" i="12"/>
  <c r="N730" i="12"/>
  <c r="M730" i="12"/>
  <c r="L730" i="12"/>
  <c r="K730" i="12"/>
  <c r="J730" i="12"/>
  <c r="R729" i="12"/>
  <c r="Q729" i="12"/>
  <c r="P729" i="12"/>
  <c r="N729" i="12"/>
  <c r="M729" i="12"/>
  <c r="L729" i="12"/>
  <c r="K729" i="12"/>
  <c r="J729" i="12"/>
  <c r="Q728" i="12"/>
  <c r="P728" i="12"/>
  <c r="O728" i="12"/>
  <c r="N728" i="12"/>
  <c r="M728" i="12"/>
  <c r="L728" i="12"/>
  <c r="K728" i="12"/>
  <c r="J728" i="12"/>
  <c r="U727" i="12"/>
  <c r="R727" i="12"/>
  <c r="Q727" i="12"/>
  <c r="P727" i="12"/>
  <c r="O727" i="12"/>
  <c r="N727" i="12"/>
  <c r="M727" i="12"/>
  <c r="L727" i="12"/>
  <c r="K727" i="12"/>
  <c r="J727" i="12"/>
  <c r="U726" i="12"/>
  <c r="R726" i="12"/>
  <c r="Q726" i="12"/>
  <c r="P726" i="12"/>
  <c r="O726" i="12"/>
  <c r="N726" i="12"/>
  <c r="M726" i="12"/>
  <c r="L726" i="12"/>
  <c r="K726" i="12"/>
  <c r="J726" i="12"/>
  <c r="U725" i="12"/>
  <c r="R725" i="12"/>
  <c r="Q725" i="12"/>
  <c r="P725" i="12"/>
  <c r="O725" i="12"/>
  <c r="N725" i="12"/>
  <c r="M725" i="12"/>
  <c r="L725" i="12"/>
  <c r="K725" i="12"/>
  <c r="J725" i="12"/>
  <c r="R724" i="12"/>
  <c r="Q724" i="12"/>
  <c r="P724" i="12"/>
  <c r="N724" i="12"/>
  <c r="M724" i="12"/>
  <c r="L724" i="12"/>
  <c r="K724" i="12"/>
  <c r="J724" i="12"/>
  <c r="Q723" i="12"/>
  <c r="P723" i="12"/>
  <c r="O723" i="12"/>
  <c r="N723" i="12"/>
  <c r="M723" i="12"/>
  <c r="L723" i="12"/>
  <c r="K723" i="12"/>
  <c r="J723" i="12"/>
  <c r="Q722" i="12"/>
  <c r="P722" i="12"/>
  <c r="O722" i="12"/>
  <c r="N722" i="12"/>
  <c r="M722" i="12"/>
  <c r="L722" i="12"/>
  <c r="K722" i="12"/>
  <c r="J722" i="12"/>
  <c r="U721" i="12"/>
  <c r="R721" i="12"/>
  <c r="Q721" i="12"/>
  <c r="P721" i="12"/>
  <c r="O721" i="12"/>
  <c r="N721" i="12"/>
  <c r="M721" i="12"/>
  <c r="L721" i="12"/>
  <c r="K721" i="12"/>
  <c r="J721" i="12"/>
  <c r="U720" i="12"/>
  <c r="R720" i="12"/>
  <c r="Q720" i="12"/>
  <c r="P720" i="12"/>
  <c r="O720" i="12"/>
  <c r="N720" i="12"/>
  <c r="M720" i="12"/>
  <c r="L720" i="12"/>
  <c r="K720" i="12"/>
  <c r="J720" i="12"/>
  <c r="U719" i="12"/>
  <c r="R719" i="12"/>
  <c r="Q719" i="12"/>
  <c r="P719" i="12"/>
  <c r="O719" i="12"/>
  <c r="N719" i="12"/>
  <c r="M719" i="12"/>
  <c r="L719" i="12"/>
  <c r="K719" i="12"/>
  <c r="J719" i="12"/>
  <c r="U718" i="12"/>
  <c r="R718" i="12"/>
  <c r="Q718" i="12"/>
  <c r="P718" i="12"/>
  <c r="O718" i="12"/>
  <c r="N718" i="12"/>
  <c r="M718" i="12"/>
  <c r="L718" i="12"/>
  <c r="K718" i="12"/>
  <c r="J718" i="12"/>
  <c r="Q717" i="12"/>
  <c r="P717" i="12"/>
  <c r="O717" i="12"/>
  <c r="N717" i="12"/>
  <c r="M717" i="12"/>
  <c r="L717" i="12"/>
  <c r="K717" i="12"/>
  <c r="J717" i="12"/>
  <c r="U716" i="12"/>
  <c r="R716" i="12"/>
  <c r="Q716" i="12"/>
  <c r="P716" i="12"/>
  <c r="O716" i="12"/>
  <c r="N716" i="12"/>
  <c r="M716" i="12"/>
  <c r="L716" i="12"/>
  <c r="K716" i="12"/>
  <c r="J716" i="12"/>
  <c r="U715" i="12"/>
  <c r="R715" i="12"/>
  <c r="Q715" i="12"/>
  <c r="P715" i="12"/>
  <c r="O715" i="12"/>
  <c r="N715" i="12"/>
  <c r="M715" i="12"/>
  <c r="L715" i="12"/>
  <c r="K715" i="12"/>
  <c r="J715" i="12"/>
  <c r="U714" i="12"/>
  <c r="R714" i="12"/>
  <c r="Q714" i="12"/>
  <c r="P714" i="12"/>
  <c r="O714" i="12"/>
  <c r="N714" i="12"/>
  <c r="M714" i="12"/>
  <c r="L714" i="12"/>
  <c r="K714" i="12"/>
  <c r="J714" i="12"/>
  <c r="Q713" i="12"/>
  <c r="P713" i="12"/>
  <c r="O713" i="12"/>
  <c r="N713" i="12"/>
  <c r="M713" i="12"/>
  <c r="L713" i="12"/>
  <c r="K713" i="12"/>
  <c r="J713" i="12"/>
  <c r="U712" i="12"/>
  <c r="R712" i="12"/>
  <c r="Q712" i="12"/>
  <c r="P712" i="12"/>
  <c r="O712" i="12"/>
  <c r="N712" i="12"/>
  <c r="M712" i="12"/>
  <c r="L712" i="12"/>
  <c r="K712" i="12"/>
  <c r="J712" i="12"/>
  <c r="U711" i="12"/>
  <c r="R711" i="12"/>
  <c r="Q711" i="12"/>
  <c r="P711" i="12"/>
  <c r="O711" i="12"/>
  <c r="N711" i="12"/>
  <c r="M711" i="12"/>
  <c r="L711" i="12"/>
  <c r="K711" i="12"/>
  <c r="J711" i="12"/>
  <c r="Q710" i="12"/>
  <c r="P710" i="12"/>
  <c r="O710" i="12"/>
  <c r="N710" i="12"/>
  <c r="M710" i="12"/>
  <c r="L710" i="12"/>
  <c r="K710" i="12"/>
  <c r="J710" i="12"/>
  <c r="U709" i="12"/>
  <c r="R709" i="12"/>
  <c r="Q709" i="12"/>
  <c r="P709" i="12"/>
  <c r="O709" i="12"/>
  <c r="N709" i="12"/>
  <c r="M709" i="12"/>
  <c r="L709" i="12"/>
  <c r="K709" i="12"/>
  <c r="J709" i="12"/>
  <c r="U708" i="12"/>
  <c r="R708" i="12"/>
  <c r="Q708" i="12"/>
  <c r="P708" i="12"/>
  <c r="O708" i="12"/>
  <c r="N708" i="12"/>
  <c r="M708" i="12"/>
  <c r="L708" i="12"/>
  <c r="K708" i="12"/>
  <c r="J708" i="12"/>
  <c r="U707" i="12"/>
  <c r="R707" i="12"/>
  <c r="Q707" i="12"/>
  <c r="P707" i="12"/>
  <c r="O707" i="12"/>
  <c r="N707" i="12"/>
  <c r="M707" i="12"/>
  <c r="L707" i="12"/>
  <c r="K707" i="12"/>
  <c r="J707" i="12"/>
  <c r="Q706" i="12"/>
  <c r="P706" i="12"/>
  <c r="O706" i="12"/>
  <c r="N706" i="12"/>
  <c r="M706" i="12"/>
  <c r="L706" i="12"/>
  <c r="K706" i="12"/>
  <c r="J706" i="12"/>
  <c r="U705" i="12"/>
  <c r="R705" i="12"/>
  <c r="Q705" i="12"/>
  <c r="P705" i="12"/>
  <c r="O705" i="12"/>
  <c r="N705" i="12"/>
  <c r="M705" i="12"/>
  <c r="L705" i="12"/>
  <c r="K705" i="12"/>
  <c r="J705" i="12"/>
  <c r="U704" i="12"/>
  <c r="R704" i="12"/>
  <c r="Q704" i="12"/>
  <c r="P704" i="12"/>
  <c r="O704" i="12"/>
  <c r="N704" i="12"/>
  <c r="M704" i="12"/>
  <c r="L704" i="12"/>
  <c r="K704" i="12"/>
  <c r="J704" i="12"/>
  <c r="U703" i="12"/>
  <c r="R703" i="12"/>
  <c r="Q703" i="12"/>
  <c r="P703" i="12"/>
  <c r="O703" i="12"/>
  <c r="N703" i="12"/>
  <c r="M703" i="12"/>
  <c r="L703" i="12"/>
  <c r="K703" i="12"/>
  <c r="J703" i="12"/>
  <c r="R702" i="12"/>
  <c r="Q702" i="12"/>
  <c r="P702" i="12"/>
  <c r="N702" i="12"/>
  <c r="M702" i="12"/>
  <c r="L702" i="12"/>
  <c r="K702" i="12"/>
  <c r="J702" i="12"/>
  <c r="R701" i="12"/>
  <c r="Q701" i="12"/>
  <c r="P701" i="12"/>
  <c r="N701" i="12"/>
  <c r="M701" i="12"/>
  <c r="L701" i="12"/>
  <c r="K701" i="12"/>
  <c r="J701" i="12"/>
  <c r="Q700" i="12"/>
  <c r="P700" i="12"/>
  <c r="O700" i="12"/>
  <c r="N700" i="12"/>
  <c r="M700" i="12"/>
  <c r="L700" i="12"/>
  <c r="K700" i="12"/>
  <c r="J700" i="12"/>
  <c r="Q699" i="12"/>
  <c r="P699" i="12"/>
  <c r="O699" i="12"/>
  <c r="N699" i="12"/>
  <c r="M699" i="12"/>
  <c r="L699" i="12"/>
  <c r="K699" i="12"/>
  <c r="J699" i="12"/>
  <c r="Q698" i="12"/>
  <c r="P698" i="12"/>
  <c r="O698" i="12"/>
  <c r="N698" i="12"/>
  <c r="M698" i="12"/>
  <c r="L698" i="12"/>
  <c r="K698" i="12"/>
  <c r="J698" i="12"/>
  <c r="Q697" i="12"/>
  <c r="P697" i="12"/>
  <c r="O697" i="12"/>
  <c r="N697" i="12"/>
  <c r="M697" i="12"/>
  <c r="L697" i="12"/>
  <c r="K697" i="12"/>
  <c r="J697" i="12"/>
  <c r="Q696" i="12"/>
  <c r="P696" i="12"/>
  <c r="N696" i="12"/>
  <c r="M696" i="12"/>
  <c r="L696" i="12"/>
  <c r="K696" i="12"/>
  <c r="J696" i="12"/>
  <c r="Q695" i="12"/>
  <c r="P695" i="12"/>
  <c r="O695" i="12"/>
  <c r="N695" i="12"/>
  <c r="M695" i="12"/>
  <c r="L695" i="12"/>
  <c r="K695" i="12"/>
  <c r="J695" i="12"/>
  <c r="Q694" i="12"/>
  <c r="P694" i="12"/>
  <c r="O694" i="12"/>
  <c r="N694" i="12"/>
  <c r="M694" i="12"/>
  <c r="L694" i="12"/>
  <c r="K694" i="12"/>
  <c r="J694" i="12"/>
  <c r="Q692" i="12"/>
  <c r="P692" i="12"/>
  <c r="N692" i="12"/>
  <c r="M692" i="12"/>
  <c r="L692" i="12"/>
  <c r="K692" i="12"/>
  <c r="J692" i="12"/>
  <c r="U691" i="12"/>
  <c r="R691" i="12"/>
  <c r="Q691" i="12"/>
  <c r="P691" i="12"/>
  <c r="O691" i="12"/>
  <c r="N691" i="12"/>
  <c r="M691" i="12"/>
  <c r="L691" i="12"/>
  <c r="K691" i="12"/>
  <c r="J691" i="12"/>
  <c r="U690" i="12"/>
  <c r="R690" i="12"/>
  <c r="Q690" i="12"/>
  <c r="P690" i="12"/>
  <c r="O690" i="12"/>
  <c r="N690" i="12"/>
  <c r="M690" i="12"/>
  <c r="L690" i="12"/>
  <c r="K690" i="12"/>
  <c r="J690" i="12"/>
  <c r="Q689" i="12"/>
  <c r="P689" i="12"/>
  <c r="N689" i="12"/>
  <c r="M689" i="12"/>
  <c r="L689" i="12"/>
  <c r="K689" i="12"/>
  <c r="J689" i="12"/>
  <c r="Q688" i="12"/>
  <c r="P688" i="12"/>
  <c r="O688" i="12"/>
  <c r="N688" i="12"/>
  <c r="M688" i="12"/>
  <c r="L688" i="12"/>
  <c r="K688" i="12"/>
  <c r="J688" i="12"/>
  <c r="U687" i="12"/>
  <c r="R687" i="12"/>
  <c r="Q687" i="12"/>
  <c r="P687" i="12"/>
  <c r="O687" i="12"/>
  <c r="N687" i="12"/>
  <c r="M687" i="12"/>
  <c r="L687" i="12"/>
  <c r="K687" i="12"/>
  <c r="J687" i="12"/>
  <c r="U686" i="12"/>
  <c r="R686" i="12"/>
  <c r="Q686" i="12"/>
  <c r="P686" i="12"/>
  <c r="O686" i="12"/>
  <c r="N686" i="12"/>
  <c r="M686" i="12"/>
  <c r="L686" i="12"/>
  <c r="K686" i="12"/>
  <c r="J686" i="12"/>
  <c r="Q685" i="12"/>
  <c r="P685" i="12"/>
  <c r="O685" i="12"/>
  <c r="N685" i="12"/>
  <c r="M685" i="12"/>
  <c r="L685" i="12"/>
  <c r="K685" i="12"/>
  <c r="J685" i="12"/>
  <c r="Q684" i="12"/>
  <c r="P684" i="12"/>
  <c r="N684" i="12"/>
  <c r="M684" i="12"/>
  <c r="L684" i="12"/>
  <c r="K684" i="12"/>
  <c r="J684" i="12"/>
  <c r="Q683" i="12"/>
  <c r="P683" i="12"/>
  <c r="N683" i="12"/>
  <c r="M683" i="12"/>
  <c r="L683" i="12"/>
  <c r="K683" i="12"/>
  <c r="J683" i="12"/>
  <c r="U682" i="12"/>
  <c r="R682" i="12"/>
  <c r="Q682" i="12"/>
  <c r="P682" i="12"/>
  <c r="O682" i="12"/>
  <c r="N682" i="12"/>
  <c r="M682" i="12"/>
  <c r="L682" i="12"/>
  <c r="K682" i="12"/>
  <c r="J682" i="12"/>
  <c r="U681" i="12"/>
  <c r="R681" i="12"/>
  <c r="Q681" i="12"/>
  <c r="P681" i="12"/>
  <c r="O681" i="12"/>
  <c r="N681" i="12"/>
  <c r="M681" i="12"/>
  <c r="L681" i="12"/>
  <c r="K681" i="12"/>
  <c r="J681" i="12"/>
  <c r="Q680" i="12"/>
  <c r="P680" i="12"/>
  <c r="O680" i="12"/>
  <c r="N680" i="12"/>
  <c r="M680" i="12"/>
  <c r="L680" i="12"/>
  <c r="K680" i="12"/>
  <c r="J680" i="12"/>
  <c r="U679" i="12"/>
  <c r="R679" i="12"/>
  <c r="Q679" i="12"/>
  <c r="P679" i="12"/>
  <c r="O679" i="12"/>
  <c r="N679" i="12"/>
  <c r="M679" i="12"/>
  <c r="L679" i="12"/>
  <c r="K679" i="12"/>
  <c r="J679" i="12"/>
  <c r="U678" i="12"/>
  <c r="R678" i="12"/>
  <c r="Q678" i="12"/>
  <c r="P678" i="12"/>
  <c r="O678" i="12"/>
  <c r="N678" i="12"/>
  <c r="M678" i="12"/>
  <c r="L678" i="12"/>
  <c r="K678" i="12"/>
  <c r="J678" i="12"/>
  <c r="U677" i="12"/>
  <c r="R677" i="12"/>
  <c r="Q677" i="12"/>
  <c r="P677" i="12"/>
  <c r="O677" i="12"/>
  <c r="N677" i="12"/>
  <c r="M677" i="12"/>
  <c r="L677" i="12"/>
  <c r="K677" i="12"/>
  <c r="J677" i="12"/>
  <c r="U676" i="12"/>
  <c r="R676" i="12"/>
  <c r="Q676" i="12"/>
  <c r="P676" i="12"/>
  <c r="O676" i="12"/>
  <c r="N676" i="12"/>
  <c r="M676" i="12"/>
  <c r="L676" i="12"/>
  <c r="K676" i="12"/>
  <c r="J676" i="12"/>
  <c r="Q675" i="12"/>
  <c r="P675" i="12"/>
  <c r="N675" i="12"/>
  <c r="M675" i="12"/>
  <c r="L675" i="12"/>
  <c r="K675" i="12"/>
  <c r="J675" i="12"/>
  <c r="Q674" i="12"/>
  <c r="P674" i="12"/>
  <c r="N674" i="12"/>
  <c r="M674" i="12"/>
  <c r="L674" i="12"/>
  <c r="K674" i="12"/>
  <c r="J674" i="12"/>
  <c r="Q673" i="12"/>
  <c r="P673" i="12"/>
  <c r="N673" i="12"/>
  <c r="M673" i="12"/>
  <c r="L673" i="12"/>
  <c r="K673" i="12"/>
  <c r="J673" i="12"/>
  <c r="U672" i="12"/>
  <c r="R672" i="12"/>
  <c r="Q672" i="12"/>
  <c r="P672" i="12"/>
  <c r="O672" i="12"/>
  <c r="N672" i="12"/>
  <c r="M672" i="12"/>
  <c r="L672" i="12"/>
  <c r="K672" i="12"/>
  <c r="J672" i="12"/>
  <c r="U671" i="12"/>
  <c r="R671" i="12"/>
  <c r="Q671" i="12"/>
  <c r="P671" i="12"/>
  <c r="O671" i="12"/>
  <c r="N671" i="12"/>
  <c r="M671" i="12"/>
  <c r="L671" i="12"/>
  <c r="K671" i="12"/>
  <c r="J671" i="12"/>
  <c r="U670" i="12"/>
  <c r="R670" i="12"/>
  <c r="Q670" i="12"/>
  <c r="P670" i="12"/>
  <c r="O670" i="12"/>
  <c r="N670" i="12"/>
  <c r="M670" i="12"/>
  <c r="L670" i="12"/>
  <c r="K670" i="12"/>
  <c r="J670" i="12"/>
  <c r="Q669" i="12"/>
  <c r="P669" i="12"/>
  <c r="O669" i="12"/>
  <c r="N669" i="12"/>
  <c r="M669" i="12"/>
  <c r="L669" i="12"/>
  <c r="K669" i="12"/>
  <c r="J669" i="12"/>
  <c r="U668" i="12"/>
  <c r="R668" i="12"/>
  <c r="Q668" i="12"/>
  <c r="P668" i="12"/>
  <c r="O668" i="12"/>
  <c r="N668" i="12"/>
  <c r="M668" i="12"/>
  <c r="L668" i="12"/>
  <c r="K668" i="12"/>
  <c r="J668" i="12"/>
  <c r="U667" i="12"/>
  <c r="R667" i="12"/>
  <c r="Q667" i="12"/>
  <c r="P667" i="12"/>
  <c r="O667" i="12"/>
  <c r="N667" i="12"/>
  <c r="M667" i="12"/>
  <c r="L667" i="12"/>
  <c r="K667" i="12"/>
  <c r="J667" i="12"/>
  <c r="Q666" i="12"/>
  <c r="P666" i="12"/>
  <c r="O666" i="12"/>
  <c r="N666" i="12"/>
  <c r="M666" i="12"/>
  <c r="L666" i="12"/>
  <c r="K666" i="12"/>
  <c r="J666" i="12"/>
  <c r="Q665" i="12"/>
  <c r="P665" i="12"/>
  <c r="N665" i="12"/>
  <c r="M665" i="12"/>
  <c r="L665" i="12"/>
  <c r="K665" i="12"/>
  <c r="J665" i="12"/>
  <c r="Q664" i="12"/>
  <c r="P664" i="12"/>
  <c r="N664" i="12"/>
  <c r="M664" i="12"/>
  <c r="L664" i="12"/>
  <c r="K664" i="12"/>
  <c r="J664" i="12"/>
  <c r="Q663" i="12"/>
  <c r="P663" i="12"/>
  <c r="N663" i="12"/>
  <c r="M663" i="12"/>
  <c r="L663" i="12"/>
  <c r="K663" i="12"/>
  <c r="J663" i="12"/>
  <c r="Q662" i="12"/>
  <c r="P662" i="12"/>
  <c r="N662" i="12"/>
  <c r="M662" i="12"/>
  <c r="L662" i="12"/>
  <c r="K662" i="12"/>
  <c r="J662" i="12"/>
  <c r="Q661" i="12"/>
  <c r="P661" i="12"/>
  <c r="N661" i="12"/>
  <c r="M661" i="12"/>
  <c r="L661" i="12"/>
  <c r="K661" i="12"/>
  <c r="J661" i="12"/>
  <c r="Q660" i="12"/>
  <c r="P660" i="12"/>
  <c r="N660" i="12"/>
  <c r="M660" i="12"/>
  <c r="L660" i="12"/>
  <c r="K660" i="12"/>
  <c r="J660" i="12"/>
  <c r="Q659" i="12"/>
  <c r="P659" i="12"/>
  <c r="N659" i="12"/>
  <c r="M659" i="12"/>
  <c r="L659" i="12"/>
  <c r="K659" i="12"/>
  <c r="J659" i="12"/>
  <c r="U658" i="12"/>
  <c r="R658" i="12"/>
  <c r="Q658" i="12"/>
  <c r="P658" i="12"/>
  <c r="O658" i="12"/>
  <c r="N658" i="12"/>
  <c r="M658" i="12"/>
  <c r="L658" i="12"/>
  <c r="K658" i="12"/>
  <c r="J658" i="12"/>
  <c r="Q657" i="12"/>
  <c r="P657" i="12"/>
  <c r="O657" i="12"/>
  <c r="N657" i="12"/>
  <c r="M657" i="12"/>
  <c r="L657" i="12"/>
  <c r="K657" i="12"/>
  <c r="J657" i="12"/>
  <c r="U656" i="12"/>
  <c r="R656" i="12"/>
  <c r="Q656" i="12"/>
  <c r="P656" i="12"/>
  <c r="O656" i="12"/>
  <c r="N656" i="12"/>
  <c r="M656" i="12"/>
  <c r="L656" i="12"/>
  <c r="K656" i="12"/>
  <c r="J656" i="12"/>
  <c r="U655" i="12"/>
  <c r="R655" i="12"/>
  <c r="Q655" i="12"/>
  <c r="P655" i="12"/>
  <c r="O655" i="12"/>
  <c r="N655" i="12"/>
  <c r="M655" i="12"/>
  <c r="L655" i="12"/>
  <c r="K655" i="12"/>
  <c r="J655" i="12"/>
  <c r="Q654" i="12"/>
  <c r="P654" i="12"/>
  <c r="N654" i="12"/>
  <c r="M654" i="12"/>
  <c r="L654" i="12"/>
  <c r="K654" i="12"/>
  <c r="J654" i="12"/>
  <c r="Q653" i="12"/>
  <c r="P653" i="12"/>
  <c r="N653" i="12"/>
  <c r="M653" i="12"/>
  <c r="L653" i="12"/>
  <c r="K653" i="12"/>
  <c r="J653" i="12"/>
  <c r="Q652" i="12"/>
  <c r="P652" i="12"/>
  <c r="N652" i="12"/>
  <c r="M652" i="12"/>
  <c r="L652" i="12"/>
  <c r="K652" i="12"/>
  <c r="J652" i="12"/>
  <c r="Q651" i="12"/>
  <c r="P651" i="12"/>
  <c r="N651" i="12"/>
  <c r="M651" i="12"/>
  <c r="L651" i="12"/>
  <c r="K651" i="12"/>
  <c r="J651" i="12"/>
  <c r="R650" i="12"/>
  <c r="Q650" i="12"/>
  <c r="P650" i="12"/>
  <c r="O650" i="12"/>
  <c r="N650" i="12"/>
  <c r="M650" i="12"/>
  <c r="L650" i="12"/>
  <c r="K650" i="12"/>
  <c r="J650" i="12"/>
  <c r="U649" i="12"/>
  <c r="R649" i="12"/>
  <c r="Q649" i="12"/>
  <c r="P649" i="12"/>
  <c r="O649" i="12"/>
  <c r="N649" i="12"/>
  <c r="M649" i="12"/>
  <c r="L649" i="12"/>
  <c r="K649" i="12"/>
  <c r="J649" i="12"/>
  <c r="Q648" i="12"/>
  <c r="P648" i="12"/>
  <c r="N648" i="12"/>
  <c r="M648" i="12"/>
  <c r="L648" i="12"/>
  <c r="K648" i="12"/>
  <c r="J648" i="12"/>
  <c r="Q647" i="12"/>
  <c r="P647" i="12"/>
  <c r="N647" i="12"/>
  <c r="M647" i="12"/>
  <c r="L647" i="12"/>
  <c r="K647" i="12"/>
  <c r="J647" i="12"/>
  <c r="Q646" i="12"/>
  <c r="P646" i="12"/>
  <c r="N646" i="12"/>
  <c r="M646" i="12"/>
  <c r="L646" i="12"/>
  <c r="K646" i="12"/>
  <c r="J646" i="12"/>
  <c r="R645" i="12"/>
  <c r="Q645" i="12"/>
  <c r="P645" i="12"/>
  <c r="N645" i="12"/>
  <c r="M645" i="12"/>
  <c r="L645" i="12"/>
  <c r="K645" i="12"/>
  <c r="J645" i="12"/>
  <c r="U644" i="12"/>
  <c r="R644" i="12"/>
  <c r="Q644" i="12"/>
  <c r="P644" i="12"/>
  <c r="O644" i="12"/>
  <c r="N644" i="12"/>
  <c r="M644" i="12"/>
  <c r="L644" i="12"/>
  <c r="K644" i="12"/>
  <c r="J644" i="12"/>
  <c r="Q643" i="12"/>
  <c r="P643" i="12"/>
  <c r="N643" i="12"/>
  <c r="M643" i="12"/>
  <c r="L643" i="12"/>
  <c r="K643" i="12"/>
  <c r="J643" i="12"/>
  <c r="Q642" i="12"/>
  <c r="P642" i="12"/>
  <c r="N642" i="12"/>
  <c r="M642" i="12"/>
  <c r="L642" i="12"/>
  <c r="K642" i="12"/>
  <c r="J642" i="12"/>
  <c r="Q641" i="12"/>
  <c r="P641" i="12"/>
  <c r="N641" i="12"/>
  <c r="M641" i="12"/>
  <c r="L641" i="12"/>
  <c r="K641" i="12"/>
  <c r="J641" i="12"/>
  <c r="U640" i="12"/>
  <c r="R640" i="12"/>
  <c r="Q640" i="12"/>
  <c r="P640" i="12"/>
  <c r="O640" i="12"/>
  <c r="N640" i="12"/>
  <c r="M640" i="12"/>
  <c r="L640" i="12"/>
  <c r="K640" i="12"/>
  <c r="J640" i="12"/>
  <c r="U639" i="12"/>
  <c r="R639" i="12"/>
  <c r="Q639" i="12"/>
  <c r="P639" i="12"/>
  <c r="O639" i="12"/>
  <c r="N639" i="12"/>
  <c r="M639" i="12"/>
  <c r="L639" i="12"/>
  <c r="K639" i="12"/>
  <c r="J639" i="12"/>
  <c r="U638" i="12"/>
  <c r="R638" i="12"/>
  <c r="Q638" i="12"/>
  <c r="P638" i="12"/>
  <c r="O638" i="12"/>
  <c r="N638" i="12"/>
  <c r="M638" i="12"/>
  <c r="L638" i="12"/>
  <c r="K638" i="12"/>
  <c r="J638" i="12"/>
  <c r="U637" i="12"/>
  <c r="R637" i="12"/>
  <c r="Q637" i="12"/>
  <c r="P637" i="12"/>
  <c r="O637" i="12"/>
  <c r="N637" i="12"/>
  <c r="M637" i="12"/>
  <c r="L637" i="12"/>
  <c r="K637" i="12"/>
  <c r="J637" i="12"/>
  <c r="U636" i="12"/>
  <c r="R636" i="12"/>
  <c r="Q636" i="12"/>
  <c r="P636" i="12"/>
  <c r="O636" i="12"/>
  <c r="N636" i="12"/>
  <c r="M636" i="12"/>
  <c r="L636" i="12"/>
  <c r="K636" i="12"/>
  <c r="J636" i="12"/>
  <c r="U635" i="12"/>
  <c r="R635" i="12"/>
  <c r="Q635" i="12"/>
  <c r="P635" i="12"/>
  <c r="O635" i="12"/>
  <c r="N635" i="12"/>
  <c r="M635" i="12"/>
  <c r="L635" i="12"/>
  <c r="K635" i="12"/>
  <c r="J635" i="12"/>
  <c r="U634" i="12"/>
  <c r="R634" i="12"/>
  <c r="Q634" i="12"/>
  <c r="P634" i="12"/>
  <c r="O634" i="12"/>
  <c r="N634" i="12"/>
  <c r="M634" i="12"/>
  <c r="L634" i="12"/>
  <c r="K634" i="12"/>
  <c r="J634" i="12"/>
  <c r="U633" i="12"/>
  <c r="R633" i="12"/>
  <c r="Q633" i="12"/>
  <c r="P633" i="12"/>
  <c r="O633" i="12"/>
  <c r="N633" i="12"/>
  <c r="M633" i="12"/>
  <c r="L633" i="12"/>
  <c r="K633" i="12"/>
  <c r="J633" i="12"/>
  <c r="U632" i="12"/>
  <c r="R632" i="12"/>
  <c r="Q632" i="12"/>
  <c r="P632" i="12"/>
  <c r="O632" i="12"/>
  <c r="N632" i="12"/>
  <c r="M632" i="12"/>
  <c r="L632" i="12"/>
  <c r="K632" i="12"/>
  <c r="J632" i="12"/>
  <c r="U631" i="12"/>
  <c r="R631" i="12"/>
  <c r="Q631" i="12"/>
  <c r="P631" i="12"/>
  <c r="O631" i="12"/>
  <c r="N631" i="12"/>
  <c r="M631" i="12"/>
  <c r="L631" i="12"/>
  <c r="K631" i="12"/>
  <c r="J631" i="12"/>
  <c r="Q630" i="12"/>
  <c r="P630" i="12"/>
  <c r="N630" i="12"/>
  <c r="M630" i="12"/>
  <c r="L630" i="12"/>
  <c r="K630" i="12"/>
  <c r="J630" i="12"/>
  <c r="Q629" i="12"/>
  <c r="P629" i="12"/>
  <c r="O629" i="12"/>
  <c r="N629" i="12"/>
  <c r="M629" i="12"/>
  <c r="L629" i="12"/>
  <c r="K629" i="12"/>
  <c r="J629" i="12"/>
  <c r="U628" i="12"/>
  <c r="R628" i="12"/>
  <c r="Q628" i="12"/>
  <c r="P628" i="12"/>
  <c r="O628" i="12"/>
  <c r="N628" i="12"/>
  <c r="M628" i="12"/>
  <c r="L628" i="12"/>
  <c r="K628" i="12"/>
  <c r="J628" i="12"/>
  <c r="U627" i="12"/>
  <c r="R627" i="12"/>
  <c r="Q627" i="12"/>
  <c r="P627" i="12"/>
  <c r="O627" i="12"/>
  <c r="N627" i="12"/>
  <c r="M627" i="12"/>
  <c r="L627" i="12"/>
  <c r="K627" i="12"/>
  <c r="J627" i="12"/>
  <c r="U626" i="12"/>
  <c r="R626" i="12"/>
  <c r="Q626" i="12"/>
  <c r="P626" i="12"/>
  <c r="O626" i="12"/>
  <c r="N626" i="12"/>
  <c r="M626" i="12"/>
  <c r="L626" i="12"/>
  <c r="K626" i="12"/>
  <c r="J626" i="12"/>
  <c r="U625" i="12"/>
  <c r="R625" i="12"/>
  <c r="Q625" i="12"/>
  <c r="P625" i="12"/>
  <c r="O625" i="12"/>
  <c r="N625" i="12"/>
  <c r="M625" i="12"/>
  <c r="L625" i="12"/>
  <c r="K625" i="12"/>
  <c r="J625" i="12"/>
  <c r="U624" i="12"/>
  <c r="R624" i="12"/>
  <c r="Q624" i="12"/>
  <c r="P624" i="12"/>
  <c r="O624" i="12"/>
  <c r="N624" i="12"/>
  <c r="M624" i="12"/>
  <c r="L624" i="12"/>
  <c r="K624" i="12"/>
  <c r="J624" i="12"/>
  <c r="U623" i="12"/>
  <c r="R623" i="12"/>
  <c r="Q623" i="12"/>
  <c r="P623" i="12"/>
  <c r="O623" i="12"/>
  <c r="N623" i="12"/>
  <c r="M623" i="12"/>
  <c r="L623" i="12"/>
  <c r="K623" i="12"/>
  <c r="J623" i="12"/>
  <c r="Q622" i="12"/>
  <c r="P622" i="12"/>
  <c r="O622" i="12"/>
  <c r="N622" i="12"/>
  <c r="M622" i="12"/>
  <c r="L622" i="12"/>
  <c r="K622" i="12"/>
  <c r="J622" i="12"/>
  <c r="U621" i="12"/>
  <c r="R621" i="12"/>
  <c r="Q621" i="12"/>
  <c r="P621" i="12"/>
  <c r="O621" i="12"/>
  <c r="N621" i="12"/>
  <c r="M621" i="12"/>
  <c r="L621" i="12"/>
  <c r="K621" i="12"/>
  <c r="J621" i="12"/>
  <c r="U620" i="12"/>
  <c r="R620" i="12"/>
  <c r="Q620" i="12"/>
  <c r="P620" i="12"/>
  <c r="O620" i="12"/>
  <c r="N620" i="12"/>
  <c r="M620" i="12"/>
  <c r="L620" i="12"/>
  <c r="K620" i="12"/>
  <c r="J620" i="12"/>
  <c r="U619" i="12"/>
  <c r="R619" i="12"/>
  <c r="Q619" i="12"/>
  <c r="P619" i="12"/>
  <c r="O619" i="12"/>
  <c r="N619" i="12"/>
  <c r="M619" i="12"/>
  <c r="L619" i="12"/>
  <c r="K619" i="12"/>
  <c r="J619" i="12"/>
  <c r="U618" i="12"/>
  <c r="R618" i="12"/>
  <c r="Q618" i="12"/>
  <c r="P618" i="12"/>
  <c r="O618" i="12"/>
  <c r="N618" i="12"/>
  <c r="M618" i="12"/>
  <c r="L618" i="12"/>
  <c r="K618" i="12"/>
  <c r="J618" i="12"/>
  <c r="U617" i="12"/>
  <c r="R617" i="12"/>
  <c r="Q617" i="12"/>
  <c r="P617" i="12"/>
  <c r="O617" i="12"/>
  <c r="N617" i="12"/>
  <c r="M617" i="12"/>
  <c r="L617" i="12"/>
  <c r="K617" i="12"/>
  <c r="J617" i="12"/>
  <c r="U616" i="12"/>
  <c r="R616" i="12"/>
  <c r="Q616" i="12"/>
  <c r="P616" i="12"/>
  <c r="O616" i="12"/>
  <c r="N616" i="12"/>
  <c r="M616" i="12"/>
  <c r="L616" i="12"/>
  <c r="K616" i="12"/>
  <c r="J616" i="12"/>
  <c r="U615" i="12"/>
  <c r="R615" i="12"/>
  <c r="Q615" i="12"/>
  <c r="P615" i="12"/>
  <c r="O615" i="12"/>
  <c r="N615" i="12"/>
  <c r="M615" i="12"/>
  <c r="L615" i="12"/>
  <c r="K615" i="12"/>
  <c r="J615" i="12"/>
  <c r="Q614" i="12"/>
  <c r="P614" i="12"/>
  <c r="O614" i="12"/>
  <c r="N614" i="12"/>
  <c r="M614" i="12"/>
  <c r="L614" i="12"/>
  <c r="K614" i="12"/>
  <c r="J614" i="12"/>
  <c r="U613" i="12"/>
  <c r="R613" i="12"/>
  <c r="Q613" i="12"/>
  <c r="P613" i="12"/>
  <c r="O613" i="12"/>
  <c r="N613" i="12"/>
  <c r="M613" i="12"/>
  <c r="L613" i="12"/>
  <c r="K613" i="12"/>
  <c r="J613" i="12"/>
  <c r="U612" i="12"/>
  <c r="R612" i="12"/>
  <c r="Q612" i="12"/>
  <c r="P612" i="12"/>
  <c r="O612" i="12"/>
  <c r="N612" i="12"/>
  <c r="M612" i="12"/>
  <c r="L612" i="12"/>
  <c r="K612" i="12"/>
  <c r="J612" i="12"/>
  <c r="U611" i="12"/>
  <c r="R611" i="12"/>
  <c r="Q611" i="12"/>
  <c r="P611" i="12"/>
  <c r="O611" i="12"/>
  <c r="N611" i="12"/>
  <c r="M611" i="12"/>
  <c r="L611" i="12"/>
  <c r="K611" i="12"/>
  <c r="J611" i="12"/>
  <c r="Q610" i="12"/>
  <c r="P610" i="12"/>
  <c r="N610" i="12"/>
  <c r="M610" i="12"/>
  <c r="L610" i="12"/>
  <c r="K610" i="12"/>
  <c r="J610" i="12"/>
  <c r="R609" i="12"/>
  <c r="Q609" i="12"/>
  <c r="P609" i="12"/>
  <c r="N609" i="12"/>
  <c r="M609" i="12"/>
  <c r="L609" i="12"/>
  <c r="K609" i="12"/>
  <c r="J609" i="12"/>
  <c r="R608" i="12"/>
  <c r="Q608" i="12"/>
  <c r="P608" i="12"/>
  <c r="N608" i="12"/>
  <c r="M608" i="12"/>
  <c r="L608" i="12"/>
  <c r="K608" i="12"/>
  <c r="J608" i="12"/>
  <c r="R607" i="12"/>
  <c r="Q607" i="12"/>
  <c r="P607" i="12"/>
  <c r="N607" i="12"/>
  <c r="M607" i="12"/>
  <c r="L607" i="12"/>
  <c r="K607" i="12"/>
  <c r="J607" i="12"/>
  <c r="R606" i="12"/>
  <c r="Q606" i="12"/>
  <c r="P606" i="12"/>
  <c r="N606" i="12"/>
  <c r="M606" i="12"/>
  <c r="L606" i="12"/>
  <c r="K606" i="12"/>
  <c r="J606" i="12"/>
  <c r="R605" i="12"/>
  <c r="Q605" i="12"/>
  <c r="P605" i="12"/>
  <c r="N605" i="12"/>
  <c r="M605" i="12"/>
  <c r="L605" i="12"/>
  <c r="K605" i="12"/>
  <c r="J605" i="12"/>
  <c r="R604" i="12"/>
  <c r="Q604" i="12"/>
  <c r="P604" i="12"/>
  <c r="N604" i="12"/>
  <c r="M604" i="12"/>
  <c r="L604" i="12"/>
  <c r="K604" i="12"/>
  <c r="J604" i="12"/>
  <c r="R603" i="12"/>
  <c r="Q603" i="12"/>
  <c r="P603" i="12"/>
  <c r="N603" i="12"/>
  <c r="M603" i="12"/>
  <c r="L603" i="12"/>
  <c r="K603" i="12"/>
  <c r="J603" i="12"/>
  <c r="R602" i="12"/>
  <c r="Q602" i="12"/>
  <c r="P602" i="12"/>
  <c r="N602" i="12"/>
  <c r="M602" i="12"/>
  <c r="L602" i="12"/>
  <c r="K602" i="12"/>
  <c r="J602" i="12"/>
  <c r="R601" i="12"/>
  <c r="Q601" i="12"/>
  <c r="P601" i="12"/>
  <c r="N601" i="12"/>
  <c r="M601" i="12"/>
  <c r="L601" i="12"/>
  <c r="K601" i="12"/>
  <c r="J601" i="12"/>
  <c r="R597" i="12"/>
  <c r="Q597" i="12"/>
  <c r="P597" i="12"/>
  <c r="N597" i="12"/>
  <c r="M597" i="12"/>
  <c r="L597" i="12"/>
  <c r="K597" i="12"/>
  <c r="J597" i="12"/>
  <c r="R596" i="12"/>
  <c r="Q596" i="12"/>
  <c r="P596" i="12"/>
  <c r="N596" i="12"/>
  <c r="M596" i="12"/>
  <c r="L596" i="12"/>
  <c r="K596" i="12"/>
  <c r="J596" i="12"/>
  <c r="R595" i="12"/>
  <c r="Q595" i="12"/>
  <c r="P595" i="12"/>
  <c r="N595" i="12"/>
  <c r="M595" i="12"/>
  <c r="L595" i="12"/>
  <c r="K595" i="12"/>
  <c r="J595" i="12"/>
  <c r="Q594" i="12"/>
  <c r="P594" i="12"/>
  <c r="N594" i="12"/>
  <c r="M594" i="12"/>
  <c r="L594" i="12"/>
  <c r="K594" i="12"/>
  <c r="J594" i="12"/>
  <c r="Q593" i="12"/>
  <c r="P593" i="12"/>
  <c r="N593" i="12"/>
  <c r="M593" i="12"/>
  <c r="L593" i="12"/>
  <c r="K593" i="12"/>
  <c r="J593" i="12"/>
  <c r="Q592" i="12"/>
  <c r="P592" i="12"/>
  <c r="N592" i="12"/>
  <c r="M592" i="12"/>
  <c r="L592" i="12"/>
  <c r="K592" i="12"/>
  <c r="J592" i="12"/>
  <c r="Q591" i="12"/>
  <c r="P591" i="12"/>
  <c r="N591" i="12"/>
  <c r="M591" i="12"/>
  <c r="L591" i="12"/>
  <c r="K591" i="12"/>
  <c r="J591" i="12"/>
  <c r="Q590" i="12"/>
  <c r="P590" i="12"/>
  <c r="N590" i="12"/>
  <c r="M590" i="12"/>
  <c r="L590" i="12"/>
  <c r="K590" i="12"/>
  <c r="J590" i="12"/>
  <c r="Q589" i="12"/>
  <c r="P589" i="12"/>
  <c r="N589" i="12"/>
  <c r="M589" i="12"/>
  <c r="L589" i="12"/>
  <c r="K589" i="12"/>
  <c r="J589" i="12"/>
  <c r="Q588" i="12"/>
  <c r="P588" i="12"/>
  <c r="N588" i="12"/>
  <c r="M588" i="12"/>
  <c r="L588" i="12"/>
  <c r="K588" i="12"/>
  <c r="J588" i="12"/>
  <c r="Q587" i="12"/>
  <c r="P587" i="12"/>
  <c r="N587" i="12"/>
  <c r="M587" i="12"/>
  <c r="L587" i="12"/>
  <c r="K587" i="12"/>
  <c r="J587" i="12"/>
  <c r="Q586" i="12"/>
  <c r="P586" i="12"/>
  <c r="N586" i="12"/>
  <c r="M586" i="12"/>
  <c r="L586" i="12"/>
  <c r="K586" i="12"/>
  <c r="J586" i="12"/>
  <c r="Q585" i="12"/>
  <c r="P585" i="12"/>
  <c r="N585" i="12"/>
  <c r="M585" i="12"/>
  <c r="L585" i="12"/>
  <c r="K585" i="12"/>
  <c r="J585" i="12"/>
  <c r="R584" i="12"/>
  <c r="Q584" i="12"/>
  <c r="P584" i="12"/>
  <c r="N584" i="12"/>
  <c r="M584" i="12"/>
  <c r="L584" i="12"/>
  <c r="K584" i="12"/>
  <c r="J584" i="12"/>
  <c r="R583" i="12"/>
  <c r="Q583" i="12"/>
  <c r="P583" i="12"/>
  <c r="N583" i="12"/>
  <c r="M583" i="12"/>
  <c r="L583" i="12"/>
  <c r="K583" i="12"/>
  <c r="J583" i="12"/>
  <c r="R582" i="12"/>
  <c r="Q582" i="12"/>
  <c r="P582" i="12"/>
  <c r="N582" i="12"/>
  <c r="M582" i="12"/>
  <c r="L582" i="12"/>
  <c r="K582" i="12"/>
  <c r="J582" i="12"/>
  <c r="Q581" i="12"/>
  <c r="P581" i="12"/>
  <c r="N581" i="12"/>
  <c r="M581" i="12"/>
  <c r="L581" i="12"/>
  <c r="K581" i="12"/>
  <c r="J581" i="12"/>
  <c r="R580" i="12"/>
  <c r="Q580" i="12"/>
  <c r="P580" i="12"/>
  <c r="N580" i="12"/>
  <c r="M580" i="12"/>
  <c r="L580" i="12"/>
  <c r="K580" i="12"/>
  <c r="J580" i="12"/>
  <c r="U579" i="12"/>
  <c r="R579" i="12"/>
  <c r="Q579" i="12"/>
  <c r="P579" i="12"/>
  <c r="O579" i="12"/>
  <c r="N579" i="12"/>
  <c r="M579" i="12"/>
  <c r="L579" i="12"/>
  <c r="K579" i="12"/>
  <c r="J579" i="12"/>
  <c r="Q578" i="12"/>
  <c r="P578" i="12"/>
  <c r="N578" i="12"/>
  <c r="M578" i="12"/>
  <c r="L578" i="12"/>
  <c r="K578" i="12"/>
  <c r="J578" i="12"/>
  <c r="R577" i="12"/>
  <c r="Q577" i="12"/>
  <c r="P577" i="12"/>
  <c r="N577" i="12"/>
  <c r="M577" i="12"/>
  <c r="L577" i="12"/>
  <c r="K577" i="12"/>
  <c r="J577" i="12"/>
  <c r="R576" i="12"/>
  <c r="Q576" i="12"/>
  <c r="P576" i="12"/>
  <c r="N576" i="12"/>
  <c r="M576" i="12"/>
  <c r="L576" i="12"/>
  <c r="K576" i="12"/>
  <c r="J576" i="12"/>
  <c r="Q575" i="12"/>
  <c r="P575" i="12"/>
  <c r="N575" i="12"/>
  <c r="M575" i="12"/>
  <c r="L575" i="12"/>
  <c r="K575" i="12"/>
  <c r="J575" i="12"/>
  <c r="R574" i="12"/>
  <c r="Q574" i="12"/>
  <c r="P574" i="12"/>
  <c r="N574" i="12"/>
  <c r="M574" i="12"/>
  <c r="L574" i="12"/>
  <c r="K574" i="12"/>
  <c r="J574" i="12"/>
  <c r="R573" i="12"/>
  <c r="Q573" i="12"/>
  <c r="P573" i="12"/>
  <c r="N573" i="12"/>
  <c r="M573" i="12"/>
  <c r="L573" i="12"/>
  <c r="K573" i="12"/>
  <c r="J573" i="12"/>
  <c r="Q572" i="12"/>
  <c r="P572" i="12"/>
  <c r="N572" i="12"/>
  <c r="M572" i="12"/>
  <c r="L572" i="12"/>
  <c r="K572" i="12"/>
  <c r="J572" i="12"/>
  <c r="R571" i="12"/>
  <c r="Q571" i="12"/>
  <c r="P571" i="12"/>
  <c r="N571" i="12"/>
  <c r="M571" i="12"/>
  <c r="L571" i="12"/>
  <c r="K571" i="12"/>
  <c r="J571" i="12"/>
  <c r="Q570" i="12"/>
  <c r="P570" i="12"/>
  <c r="N570" i="12"/>
  <c r="M570" i="12"/>
  <c r="L570" i="12"/>
  <c r="K570" i="12"/>
  <c r="J570" i="12"/>
  <c r="Q569" i="12"/>
  <c r="P569" i="12"/>
  <c r="N569" i="12"/>
  <c r="M569" i="12"/>
  <c r="L569" i="12"/>
  <c r="K569" i="12"/>
  <c r="J569" i="12"/>
  <c r="Q568" i="12"/>
  <c r="P568" i="12"/>
  <c r="N568" i="12"/>
  <c r="M568" i="12"/>
  <c r="L568" i="12"/>
  <c r="K568" i="12"/>
  <c r="J568" i="12"/>
  <c r="U567" i="12"/>
  <c r="R567" i="12"/>
  <c r="Q567" i="12"/>
  <c r="P567" i="12"/>
  <c r="O567" i="12"/>
  <c r="N567" i="12"/>
  <c r="M567" i="12"/>
  <c r="L567" i="12"/>
  <c r="K567" i="12"/>
  <c r="J567" i="12"/>
  <c r="R566" i="12"/>
  <c r="Q566" i="12"/>
  <c r="P566" i="12"/>
  <c r="N566" i="12"/>
  <c r="M566" i="12"/>
  <c r="L566" i="12"/>
  <c r="K566" i="12"/>
  <c r="J566" i="12"/>
  <c r="Q565" i="12"/>
  <c r="P565" i="12"/>
  <c r="N565" i="12"/>
  <c r="M565" i="12"/>
  <c r="L565" i="12"/>
  <c r="K565" i="12"/>
  <c r="J565" i="12"/>
  <c r="Q564" i="12"/>
  <c r="P564" i="12"/>
  <c r="N564" i="12"/>
  <c r="M564" i="12"/>
  <c r="L564" i="12"/>
  <c r="K564" i="12"/>
  <c r="J564" i="12"/>
  <c r="R563" i="12"/>
  <c r="Q563" i="12"/>
  <c r="P563" i="12"/>
  <c r="N563" i="12"/>
  <c r="M563" i="12"/>
  <c r="L563" i="12"/>
  <c r="K563" i="12"/>
  <c r="J563" i="12"/>
  <c r="U562" i="12"/>
  <c r="R562" i="12"/>
  <c r="Q562" i="12"/>
  <c r="P562" i="12"/>
  <c r="O562" i="12"/>
  <c r="N562" i="12"/>
  <c r="M562" i="12"/>
  <c r="L562" i="12"/>
  <c r="K562" i="12"/>
  <c r="J562" i="12"/>
  <c r="U561" i="12"/>
  <c r="R561" i="12"/>
  <c r="Q561" i="12"/>
  <c r="P561" i="12"/>
  <c r="O561" i="12"/>
  <c r="N561" i="12"/>
  <c r="M561" i="12"/>
  <c r="L561" i="12"/>
  <c r="K561" i="12"/>
  <c r="J561" i="12"/>
  <c r="R560" i="12"/>
  <c r="Q560" i="12"/>
  <c r="P560" i="12"/>
  <c r="N560" i="12"/>
  <c r="M560" i="12"/>
  <c r="L560" i="12"/>
  <c r="K560" i="12"/>
  <c r="J560" i="12"/>
  <c r="U559" i="12"/>
  <c r="R559" i="12"/>
  <c r="Q559" i="12"/>
  <c r="P559" i="12"/>
  <c r="O559" i="12"/>
  <c r="N559" i="12"/>
  <c r="M559" i="12"/>
  <c r="L559" i="12"/>
  <c r="K559" i="12"/>
  <c r="J559" i="12"/>
  <c r="Q558" i="12"/>
  <c r="P558" i="12"/>
  <c r="O558" i="12"/>
  <c r="N558" i="12"/>
  <c r="M558" i="12"/>
  <c r="L558" i="12"/>
  <c r="K558" i="12"/>
  <c r="J558" i="12"/>
  <c r="R557" i="12"/>
  <c r="Q557" i="12"/>
  <c r="P557" i="12"/>
  <c r="N557" i="12"/>
  <c r="M557" i="12"/>
  <c r="L557" i="12"/>
  <c r="K557" i="12"/>
  <c r="J557" i="12"/>
  <c r="Q556" i="12"/>
  <c r="P556" i="12"/>
  <c r="O556" i="12"/>
  <c r="N556" i="12"/>
  <c r="M556" i="12"/>
  <c r="L556" i="12"/>
  <c r="K556" i="12"/>
  <c r="J556" i="12"/>
  <c r="R555" i="12"/>
  <c r="Q555" i="12"/>
  <c r="P555" i="12"/>
  <c r="N555" i="12"/>
  <c r="M555" i="12"/>
  <c r="L555" i="12"/>
  <c r="K555" i="12"/>
  <c r="J555" i="12"/>
  <c r="Q554" i="12"/>
  <c r="P554" i="12"/>
  <c r="N554" i="12"/>
  <c r="M554" i="12"/>
  <c r="L554" i="12"/>
  <c r="K554" i="12"/>
  <c r="J554" i="12"/>
  <c r="Q553" i="12"/>
  <c r="P553" i="12"/>
  <c r="N553" i="12"/>
  <c r="M553" i="12"/>
  <c r="L553" i="12"/>
  <c r="K553" i="12"/>
  <c r="J553" i="12"/>
  <c r="Q552" i="12"/>
  <c r="P552" i="12"/>
  <c r="N552" i="12"/>
  <c r="M552" i="12"/>
  <c r="L552" i="12"/>
  <c r="K552" i="12"/>
  <c r="J552" i="12"/>
  <c r="Q551" i="12"/>
  <c r="P551" i="12"/>
  <c r="N551" i="12"/>
  <c r="M551" i="12"/>
  <c r="L551" i="12"/>
  <c r="K551" i="12"/>
  <c r="J551" i="12"/>
  <c r="U550" i="12"/>
  <c r="R550" i="12"/>
  <c r="Q550" i="12"/>
  <c r="P550" i="12"/>
  <c r="O550" i="12"/>
  <c r="N550" i="12"/>
  <c r="M550" i="12"/>
  <c r="L550" i="12"/>
  <c r="K550" i="12"/>
  <c r="J550" i="12"/>
  <c r="U549" i="12"/>
  <c r="R549" i="12"/>
  <c r="Q549" i="12"/>
  <c r="P549" i="12"/>
  <c r="O549" i="12"/>
  <c r="N549" i="12"/>
  <c r="M549" i="12"/>
  <c r="L549" i="12"/>
  <c r="K549" i="12"/>
  <c r="J549" i="12"/>
  <c r="U548" i="12"/>
  <c r="R548" i="12"/>
  <c r="Q548" i="12"/>
  <c r="P548" i="12"/>
  <c r="O548" i="12"/>
  <c r="N548" i="12"/>
  <c r="M548" i="12"/>
  <c r="L548" i="12"/>
  <c r="K548" i="12"/>
  <c r="J548" i="12"/>
  <c r="U547" i="12"/>
  <c r="R547" i="12"/>
  <c r="Q547" i="12"/>
  <c r="P547" i="12"/>
  <c r="O547" i="12"/>
  <c r="N547" i="12"/>
  <c r="M547" i="12"/>
  <c r="L547" i="12"/>
  <c r="K547" i="12"/>
  <c r="J547" i="12"/>
  <c r="U546" i="12"/>
  <c r="R546" i="12"/>
  <c r="Q546" i="12"/>
  <c r="P546" i="12"/>
  <c r="O546" i="12"/>
  <c r="N546" i="12"/>
  <c r="M546" i="12"/>
  <c r="L546" i="12"/>
  <c r="K546" i="12"/>
  <c r="J546" i="12"/>
  <c r="U545" i="12"/>
  <c r="R545" i="12"/>
  <c r="Q545" i="12"/>
  <c r="P545" i="12"/>
  <c r="O545" i="12"/>
  <c r="N545" i="12"/>
  <c r="M545" i="12"/>
  <c r="L545" i="12"/>
  <c r="K545" i="12"/>
  <c r="J545" i="12"/>
  <c r="Q544" i="12"/>
  <c r="P544" i="12"/>
  <c r="N544" i="12"/>
  <c r="M544" i="12"/>
  <c r="L544" i="12"/>
  <c r="K544" i="12"/>
  <c r="J544" i="12"/>
  <c r="Q543" i="12"/>
  <c r="P543" i="12"/>
  <c r="N543" i="12"/>
  <c r="M543" i="12"/>
  <c r="L543" i="12"/>
  <c r="K543" i="12"/>
  <c r="J543" i="12"/>
  <c r="Q542" i="12"/>
  <c r="P542" i="12"/>
  <c r="N542" i="12"/>
  <c r="M542" i="12"/>
  <c r="L542" i="12"/>
  <c r="K542" i="12"/>
  <c r="J542" i="12"/>
  <c r="Q541" i="12"/>
  <c r="P541" i="12"/>
  <c r="N541" i="12"/>
  <c r="M541" i="12"/>
  <c r="L541" i="12"/>
  <c r="K541" i="12"/>
  <c r="J541" i="12"/>
  <c r="U540" i="12"/>
  <c r="R540" i="12"/>
  <c r="Q540" i="12"/>
  <c r="P540" i="12"/>
  <c r="O540" i="12"/>
  <c r="N540" i="12"/>
  <c r="M540" i="12"/>
  <c r="L540" i="12"/>
  <c r="K540" i="12"/>
  <c r="J540" i="12"/>
  <c r="Q539" i="12"/>
  <c r="P539" i="12"/>
  <c r="N539" i="12"/>
  <c r="M539" i="12"/>
  <c r="L539" i="12"/>
  <c r="K539" i="12"/>
  <c r="J539" i="12"/>
  <c r="R538" i="12"/>
  <c r="Q538" i="12"/>
  <c r="P538" i="12"/>
  <c r="N538" i="12"/>
  <c r="M538" i="12"/>
  <c r="L538" i="12"/>
  <c r="K538" i="12"/>
  <c r="J538" i="12"/>
  <c r="R537" i="12"/>
  <c r="Q537" i="12"/>
  <c r="P537" i="12"/>
  <c r="N537" i="12"/>
  <c r="M537" i="12"/>
  <c r="L537" i="12"/>
  <c r="K537" i="12"/>
  <c r="J537" i="12"/>
  <c r="U536" i="12"/>
  <c r="R536" i="12"/>
  <c r="Q536" i="12"/>
  <c r="P536" i="12"/>
  <c r="O536" i="12"/>
  <c r="N536" i="12"/>
  <c r="M536" i="12"/>
  <c r="L536" i="12"/>
  <c r="K536" i="12"/>
  <c r="J536" i="12"/>
  <c r="Q535" i="12"/>
  <c r="P535" i="12"/>
  <c r="O535" i="12"/>
  <c r="N535" i="12"/>
  <c r="M535" i="12"/>
  <c r="L535" i="12"/>
  <c r="K535" i="12"/>
  <c r="J535" i="12"/>
  <c r="R534" i="12"/>
  <c r="Q534" i="12"/>
  <c r="P534" i="12"/>
  <c r="N534" i="12"/>
  <c r="M534" i="12"/>
  <c r="L534" i="12"/>
  <c r="K534" i="12"/>
  <c r="J534" i="12"/>
  <c r="R533" i="12"/>
  <c r="Q533" i="12"/>
  <c r="P533" i="12"/>
  <c r="N533" i="12"/>
  <c r="M533" i="12"/>
  <c r="L533" i="12"/>
  <c r="K533" i="12"/>
  <c r="J533" i="12"/>
  <c r="Q532" i="12"/>
  <c r="P532" i="12"/>
  <c r="N532" i="12"/>
  <c r="M532" i="12"/>
  <c r="L532" i="12"/>
  <c r="K532" i="12"/>
  <c r="J532" i="12"/>
  <c r="Q531" i="12"/>
  <c r="P531" i="12"/>
  <c r="N531" i="12"/>
  <c r="M531" i="12"/>
  <c r="L531" i="12"/>
  <c r="K531" i="12"/>
  <c r="J531" i="12"/>
  <c r="R530" i="12"/>
  <c r="Q530" i="12"/>
  <c r="P530" i="12"/>
  <c r="N530" i="12"/>
  <c r="M530" i="12"/>
  <c r="L530" i="12"/>
  <c r="K530" i="12"/>
  <c r="J530" i="12"/>
  <c r="R529" i="12"/>
  <c r="Q529" i="12"/>
  <c r="P529" i="12"/>
  <c r="N529" i="12"/>
  <c r="M529" i="12"/>
  <c r="L529" i="12"/>
  <c r="K529" i="12"/>
  <c r="J529" i="12"/>
  <c r="R528" i="12"/>
  <c r="Q528" i="12"/>
  <c r="P528" i="12"/>
  <c r="N528" i="12"/>
  <c r="M528" i="12"/>
  <c r="L528" i="12"/>
  <c r="K528" i="12"/>
  <c r="J528" i="12"/>
  <c r="Q527" i="12"/>
  <c r="P527" i="12"/>
  <c r="N527" i="12"/>
  <c r="M527" i="12"/>
  <c r="L527" i="12"/>
  <c r="K527" i="12"/>
  <c r="J527" i="12"/>
  <c r="R526" i="12"/>
  <c r="Q526" i="12"/>
  <c r="P526" i="12"/>
  <c r="N526" i="12"/>
  <c r="M526" i="12"/>
  <c r="L526" i="12"/>
  <c r="K526" i="12"/>
  <c r="J526" i="12"/>
  <c r="U525" i="12"/>
  <c r="R525" i="12"/>
  <c r="Q525" i="12"/>
  <c r="P525" i="12"/>
  <c r="O525" i="12"/>
  <c r="N525" i="12"/>
  <c r="M525" i="12"/>
  <c r="L525" i="12"/>
  <c r="K525" i="12"/>
  <c r="J525" i="12"/>
  <c r="U524" i="12"/>
  <c r="R524" i="12"/>
  <c r="Q524" i="12"/>
  <c r="P524" i="12"/>
  <c r="O524" i="12"/>
  <c r="N524" i="12"/>
  <c r="M524" i="12"/>
  <c r="L524" i="12"/>
  <c r="K524" i="12"/>
  <c r="J524" i="12"/>
  <c r="R523" i="12"/>
  <c r="Q523" i="12"/>
  <c r="P523" i="12"/>
  <c r="N523" i="12"/>
  <c r="M523" i="12"/>
  <c r="L523" i="12"/>
  <c r="K523" i="12"/>
  <c r="J523" i="12"/>
  <c r="R522" i="12"/>
  <c r="Q522" i="12"/>
  <c r="P522" i="12"/>
  <c r="N522" i="12"/>
  <c r="M522" i="12"/>
  <c r="L522" i="12"/>
  <c r="K522" i="12"/>
  <c r="J522" i="12"/>
  <c r="R521" i="12"/>
  <c r="Q521" i="12"/>
  <c r="P521" i="12"/>
  <c r="N521" i="12"/>
  <c r="M521" i="12"/>
  <c r="L521" i="12"/>
  <c r="K521" i="12"/>
  <c r="J521" i="12"/>
  <c r="Q520" i="12"/>
  <c r="P520" i="12"/>
  <c r="N520" i="12"/>
  <c r="M520" i="12"/>
  <c r="L520" i="12"/>
  <c r="K520" i="12"/>
  <c r="J520" i="12"/>
  <c r="Q519" i="12"/>
  <c r="P519" i="12"/>
  <c r="N519" i="12"/>
  <c r="M519" i="12"/>
  <c r="L519" i="12"/>
  <c r="K519" i="12"/>
  <c r="J519" i="12"/>
  <c r="U518" i="12"/>
  <c r="R518" i="12"/>
  <c r="Q518" i="12"/>
  <c r="P518" i="12"/>
  <c r="O518" i="12"/>
  <c r="N518" i="12"/>
  <c r="M518" i="12"/>
  <c r="L518" i="12"/>
  <c r="K518" i="12"/>
  <c r="J518" i="12"/>
  <c r="U517" i="12"/>
  <c r="R517" i="12"/>
  <c r="Q517" i="12"/>
  <c r="P517" i="12"/>
  <c r="O517" i="12"/>
  <c r="N517" i="12"/>
  <c r="M517" i="12"/>
  <c r="L517" i="12"/>
  <c r="K517" i="12"/>
  <c r="J517" i="12"/>
  <c r="U516" i="12"/>
  <c r="R516" i="12"/>
  <c r="Q516" i="12"/>
  <c r="P516" i="12"/>
  <c r="O516" i="12"/>
  <c r="N516" i="12"/>
  <c r="M516" i="12"/>
  <c r="L516" i="12"/>
  <c r="K516" i="12"/>
  <c r="J516" i="12"/>
  <c r="R515" i="12"/>
  <c r="Q515" i="12"/>
  <c r="P515" i="12"/>
  <c r="N515" i="12"/>
  <c r="M515" i="12"/>
  <c r="L515" i="12"/>
  <c r="K515" i="12"/>
  <c r="J515" i="12"/>
  <c r="R514" i="12"/>
  <c r="Q514" i="12"/>
  <c r="P514" i="12"/>
  <c r="N514" i="12"/>
  <c r="M514" i="12"/>
  <c r="L514" i="12"/>
  <c r="K514" i="12"/>
  <c r="J514" i="12"/>
  <c r="R513" i="12"/>
  <c r="Q513" i="12"/>
  <c r="P513" i="12"/>
  <c r="N513" i="12"/>
  <c r="M513" i="12"/>
  <c r="L513" i="12"/>
  <c r="K513" i="12"/>
  <c r="J513" i="12"/>
  <c r="R512" i="12"/>
  <c r="Q512" i="12"/>
  <c r="P512" i="12"/>
  <c r="N512" i="12"/>
  <c r="M512" i="12"/>
  <c r="L512" i="12"/>
  <c r="K512" i="12"/>
  <c r="J512" i="12"/>
  <c r="R511" i="12"/>
  <c r="Q511" i="12"/>
  <c r="P511" i="12"/>
  <c r="N511" i="12"/>
  <c r="M511" i="12"/>
  <c r="L511" i="12"/>
  <c r="K511" i="12"/>
  <c r="J511" i="12"/>
  <c r="R510" i="12"/>
  <c r="Q510" i="12"/>
  <c r="P510" i="12"/>
  <c r="N510" i="12"/>
  <c r="M510" i="12"/>
  <c r="L510" i="12"/>
  <c r="K510" i="12"/>
  <c r="J510" i="12"/>
  <c r="R509" i="12"/>
  <c r="Q509" i="12"/>
  <c r="P509" i="12"/>
  <c r="N509" i="12"/>
  <c r="M509" i="12"/>
  <c r="L509" i="12"/>
  <c r="K509" i="12"/>
  <c r="J509" i="12"/>
  <c r="U508" i="12"/>
  <c r="R508" i="12"/>
  <c r="Q508" i="12"/>
  <c r="P508" i="12"/>
  <c r="O508" i="12"/>
  <c r="N508" i="12"/>
  <c r="M508" i="12"/>
  <c r="L508" i="12"/>
  <c r="K508" i="12"/>
  <c r="J508" i="12"/>
  <c r="Q507" i="12"/>
  <c r="P507" i="12"/>
  <c r="N507" i="12"/>
  <c r="M507" i="12"/>
  <c r="L507" i="12"/>
  <c r="K507" i="12"/>
  <c r="J507" i="12"/>
  <c r="R506" i="12"/>
  <c r="Q506" i="12"/>
  <c r="P506" i="12"/>
  <c r="N506" i="12"/>
  <c r="M506" i="12"/>
  <c r="L506" i="12"/>
  <c r="K506" i="12"/>
  <c r="J506" i="12"/>
  <c r="R505" i="12"/>
  <c r="Q505" i="12"/>
  <c r="P505" i="12"/>
  <c r="N505" i="12"/>
  <c r="M505" i="12"/>
  <c r="L505" i="12"/>
  <c r="K505" i="12"/>
  <c r="J505" i="12"/>
  <c r="Q504" i="12"/>
  <c r="P504" i="12"/>
  <c r="N504" i="12"/>
  <c r="M504" i="12"/>
  <c r="L504" i="12"/>
  <c r="K504" i="12"/>
  <c r="J504" i="12"/>
  <c r="Q503" i="12"/>
  <c r="P503" i="12"/>
  <c r="N503" i="12"/>
  <c r="M503" i="12"/>
  <c r="L503" i="12"/>
  <c r="K503" i="12"/>
  <c r="J503" i="12"/>
  <c r="Q502" i="12"/>
  <c r="P502" i="12"/>
  <c r="N502" i="12"/>
  <c r="M502" i="12"/>
  <c r="L502" i="12"/>
  <c r="K502" i="12"/>
  <c r="J502" i="12"/>
  <c r="Q501" i="12"/>
  <c r="P501" i="12"/>
  <c r="N501" i="12"/>
  <c r="M501" i="12"/>
  <c r="L501" i="12"/>
  <c r="K501" i="12"/>
  <c r="J501" i="12"/>
  <c r="Q500" i="12"/>
  <c r="P500" i="12"/>
  <c r="N500" i="12"/>
  <c r="M500" i="12"/>
  <c r="L500" i="12"/>
  <c r="K500" i="12"/>
  <c r="J500" i="12"/>
  <c r="Q499" i="12"/>
  <c r="P499" i="12"/>
  <c r="N499" i="12"/>
  <c r="M499" i="12"/>
  <c r="L499" i="12"/>
  <c r="K499" i="12"/>
  <c r="J499" i="12"/>
  <c r="Q498" i="12"/>
  <c r="P498" i="12"/>
  <c r="N498" i="12"/>
  <c r="M498" i="12"/>
  <c r="L498" i="12"/>
  <c r="K498" i="12"/>
  <c r="J498" i="12"/>
  <c r="Q497" i="12"/>
  <c r="P497" i="12"/>
  <c r="N497" i="12"/>
  <c r="M497" i="12"/>
  <c r="L497" i="12"/>
  <c r="K497" i="12"/>
  <c r="J497" i="12"/>
  <c r="Q496" i="12"/>
  <c r="P496" i="12"/>
  <c r="N496" i="12"/>
  <c r="M496" i="12"/>
  <c r="L496" i="12"/>
  <c r="K496" i="12"/>
  <c r="J496" i="12"/>
  <c r="Q495" i="12"/>
  <c r="P495" i="12"/>
  <c r="N495" i="12"/>
  <c r="M495" i="12"/>
  <c r="L495" i="12"/>
  <c r="K495" i="12"/>
  <c r="J495" i="12"/>
  <c r="Q494" i="12"/>
  <c r="P494" i="12"/>
  <c r="N494" i="12"/>
  <c r="M494" i="12"/>
  <c r="L494" i="12"/>
  <c r="K494" i="12"/>
  <c r="J494" i="12"/>
  <c r="Q493" i="12"/>
  <c r="P493" i="12"/>
  <c r="N493" i="12"/>
  <c r="M493" i="12"/>
  <c r="L493" i="12"/>
  <c r="K493" i="12"/>
  <c r="J493" i="12"/>
  <c r="Q492" i="12"/>
  <c r="P492" i="12"/>
  <c r="N492" i="12"/>
  <c r="M492" i="12"/>
  <c r="L492" i="12"/>
  <c r="K492" i="12"/>
  <c r="J492" i="12"/>
  <c r="Q491" i="12"/>
  <c r="P491" i="12"/>
  <c r="N491" i="12"/>
  <c r="M491" i="12"/>
  <c r="L491" i="12"/>
  <c r="K491" i="12"/>
  <c r="J491" i="12"/>
  <c r="Q490" i="12"/>
  <c r="P490" i="12"/>
  <c r="N490" i="12"/>
  <c r="M490" i="12"/>
  <c r="L490" i="12"/>
  <c r="K490" i="12"/>
  <c r="J490" i="12"/>
  <c r="R489" i="12"/>
  <c r="Q489" i="12"/>
  <c r="P489" i="12"/>
  <c r="N489" i="12"/>
  <c r="M489" i="12"/>
  <c r="L489" i="12"/>
  <c r="K489" i="12"/>
  <c r="J489" i="12"/>
  <c r="Q488" i="12"/>
  <c r="P488" i="12"/>
  <c r="N488" i="12"/>
  <c r="M488" i="12"/>
  <c r="L488" i="12"/>
  <c r="K488" i="12"/>
  <c r="J488" i="12"/>
  <c r="Q487" i="12"/>
  <c r="P487" i="12"/>
  <c r="N487" i="12"/>
  <c r="M487" i="12"/>
  <c r="L487" i="12"/>
  <c r="K487" i="12"/>
  <c r="J487" i="12"/>
  <c r="Q486" i="12"/>
  <c r="P486" i="12"/>
  <c r="N486" i="12"/>
  <c r="M486" i="12"/>
  <c r="L486" i="12"/>
  <c r="K486" i="12"/>
  <c r="J486" i="12"/>
  <c r="Q485" i="12"/>
  <c r="P485" i="12"/>
  <c r="N485" i="12"/>
  <c r="M485" i="12"/>
  <c r="L485" i="12"/>
  <c r="K485" i="12"/>
  <c r="J485" i="12"/>
  <c r="Q484" i="12"/>
  <c r="P484" i="12"/>
  <c r="N484" i="12"/>
  <c r="M484" i="12"/>
  <c r="L484" i="12"/>
  <c r="K484" i="12"/>
  <c r="J484" i="12"/>
  <c r="R483" i="12"/>
  <c r="Q483" i="12"/>
  <c r="P483" i="12"/>
  <c r="N483" i="12"/>
  <c r="M483" i="12"/>
  <c r="L483" i="12"/>
  <c r="K483" i="12"/>
  <c r="J483" i="12"/>
  <c r="Q482" i="12"/>
  <c r="P482" i="12"/>
  <c r="O482" i="12"/>
  <c r="N482" i="12"/>
  <c r="M482" i="12"/>
  <c r="L482" i="12"/>
  <c r="K482" i="12"/>
  <c r="J482" i="12"/>
  <c r="R481" i="12"/>
  <c r="Q481" i="12"/>
  <c r="P481" i="12"/>
  <c r="N481" i="12"/>
  <c r="M481" i="12"/>
  <c r="L481" i="12"/>
  <c r="K481" i="12"/>
  <c r="J481" i="12"/>
  <c r="R480" i="12"/>
  <c r="Q480" i="12"/>
  <c r="P480" i="12"/>
  <c r="N480" i="12"/>
  <c r="M480" i="12"/>
  <c r="L480" i="12"/>
  <c r="K480" i="12"/>
  <c r="J480" i="12"/>
  <c r="Q479" i="12"/>
  <c r="P479" i="12"/>
  <c r="N479" i="12"/>
  <c r="M479" i="12"/>
  <c r="L479" i="12"/>
  <c r="K479" i="12"/>
  <c r="J479" i="12"/>
  <c r="Q478" i="12"/>
  <c r="P478" i="12"/>
  <c r="N478" i="12"/>
  <c r="M478" i="12"/>
  <c r="L478" i="12"/>
  <c r="K478" i="12"/>
  <c r="J478" i="12"/>
  <c r="Q477" i="12"/>
  <c r="P477" i="12"/>
  <c r="O477" i="12"/>
  <c r="N477" i="12"/>
  <c r="M477" i="12"/>
  <c r="L477" i="12"/>
  <c r="K477" i="12"/>
  <c r="J477" i="12"/>
  <c r="R476" i="12"/>
  <c r="Q476" i="12"/>
  <c r="P476" i="12"/>
  <c r="N476" i="12"/>
  <c r="M476" i="12"/>
  <c r="L476" i="12"/>
  <c r="K476" i="12"/>
  <c r="J476" i="12"/>
  <c r="R475" i="12"/>
  <c r="Q475" i="12"/>
  <c r="P475" i="12"/>
  <c r="N475" i="12"/>
  <c r="M475" i="12"/>
  <c r="L475" i="12"/>
  <c r="K475" i="12"/>
  <c r="J475" i="12"/>
  <c r="Q474" i="12"/>
  <c r="P474" i="12"/>
  <c r="N474" i="12"/>
  <c r="M474" i="12"/>
  <c r="L474" i="12"/>
  <c r="K474" i="12"/>
  <c r="J474" i="12"/>
  <c r="Q473" i="12"/>
  <c r="P473" i="12"/>
  <c r="N473" i="12"/>
  <c r="M473" i="12"/>
  <c r="L473" i="12"/>
  <c r="K473" i="12"/>
  <c r="J473" i="12"/>
  <c r="U472" i="12"/>
  <c r="R472" i="12"/>
  <c r="Q472" i="12"/>
  <c r="P472" i="12"/>
  <c r="O472" i="12"/>
  <c r="N472" i="12"/>
  <c r="M472" i="12"/>
  <c r="L472" i="12"/>
  <c r="K472" i="12"/>
  <c r="J472" i="12"/>
  <c r="Q471" i="12"/>
  <c r="P471" i="12"/>
  <c r="N471" i="12"/>
  <c r="M471" i="12"/>
  <c r="L471" i="12"/>
  <c r="K471" i="12"/>
  <c r="J471" i="12"/>
  <c r="Q470" i="12"/>
  <c r="P470" i="12"/>
  <c r="N470" i="12"/>
  <c r="M470" i="12"/>
  <c r="L470" i="12"/>
  <c r="K470" i="12"/>
  <c r="J470" i="12"/>
  <c r="U469" i="12"/>
  <c r="R469" i="12"/>
  <c r="Q469" i="12"/>
  <c r="P469" i="12"/>
  <c r="O469" i="12"/>
  <c r="N469" i="12"/>
  <c r="M469" i="12"/>
  <c r="L469" i="12"/>
  <c r="K469" i="12"/>
  <c r="J469" i="12"/>
  <c r="Q468" i="12"/>
  <c r="P468" i="12"/>
  <c r="N468" i="12"/>
  <c r="M468" i="12"/>
  <c r="L468" i="12"/>
  <c r="K468" i="12"/>
  <c r="J468" i="12"/>
  <c r="U467" i="12"/>
  <c r="R467" i="12"/>
  <c r="Q467" i="12"/>
  <c r="P467" i="12"/>
  <c r="O467" i="12"/>
  <c r="N467" i="12"/>
  <c r="M467" i="12"/>
  <c r="L467" i="12"/>
  <c r="K467" i="12"/>
  <c r="J467" i="12"/>
  <c r="R466" i="12"/>
  <c r="Q466" i="12"/>
  <c r="P466" i="12"/>
  <c r="N466" i="12"/>
  <c r="M466" i="12"/>
  <c r="L466" i="12"/>
  <c r="K466" i="12"/>
  <c r="J466" i="12"/>
  <c r="Q465" i="12"/>
  <c r="P465" i="12"/>
  <c r="N465" i="12"/>
  <c r="M465" i="12"/>
  <c r="L465" i="12"/>
  <c r="K465" i="12"/>
  <c r="J465" i="12"/>
  <c r="U464" i="12"/>
  <c r="R464" i="12"/>
  <c r="Q464" i="12"/>
  <c r="P464" i="12"/>
  <c r="O464" i="12"/>
  <c r="N464" i="12"/>
  <c r="M464" i="12"/>
  <c r="L464" i="12"/>
  <c r="K464" i="12"/>
  <c r="J464" i="12"/>
  <c r="Q463" i="12"/>
  <c r="P463" i="12"/>
  <c r="N463" i="12"/>
  <c r="M463" i="12"/>
  <c r="L463" i="12"/>
  <c r="K463" i="12"/>
  <c r="J463" i="12"/>
  <c r="Q462" i="12"/>
  <c r="P462" i="12"/>
  <c r="N462" i="12"/>
  <c r="M462" i="12"/>
  <c r="L462" i="12"/>
  <c r="K462" i="12"/>
  <c r="J462" i="12"/>
  <c r="Q461" i="12"/>
  <c r="P461" i="12"/>
  <c r="N461" i="12"/>
  <c r="M461" i="12"/>
  <c r="L461" i="12"/>
  <c r="K461" i="12"/>
  <c r="J461" i="12"/>
  <c r="Q460" i="12"/>
  <c r="P460" i="12"/>
  <c r="N460" i="12"/>
  <c r="M460" i="12"/>
  <c r="L460" i="12"/>
  <c r="K460" i="12"/>
  <c r="J460" i="12"/>
  <c r="Q459" i="12"/>
  <c r="P459" i="12"/>
  <c r="O459" i="12"/>
  <c r="N459" i="12"/>
  <c r="M459" i="12"/>
  <c r="L459" i="12"/>
  <c r="K459" i="12"/>
  <c r="J459" i="12"/>
  <c r="Q458" i="12"/>
  <c r="P458" i="12"/>
  <c r="O458" i="12"/>
  <c r="N458" i="12"/>
  <c r="M458" i="12"/>
  <c r="L458" i="12"/>
  <c r="K458" i="12"/>
  <c r="J458" i="12"/>
  <c r="Q457" i="12"/>
  <c r="P457" i="12"/>
  <c r="N457" i="12"/>
  <c r="M457" i="12"/>
  <c r="L457" i="12"/>
  <c r="K457" i="12"/>
  <c r="J457" i="12"/>
  <c r="Q456" i="12"/>
  <c r="P456" i="12"/>
  <c r="N456" i="12"/>
  <c r="M456" i="12"/>
  <c r="L456" i="12"/>
  <c r="K456" i="12"/>
  <c r="J456" i="12"/>
  <c r="Q455" i="12"/>
  <c r="P455" i="12"/>
  <c r="N455" i="12"/>
  <c r="M455" i="12"/>
  <c r="L455" i="12"/>
  <c r="K455" i="12"/>
  <c r="J455" i="12"/>
  <c r="Q454" i="12"/>
  <c r="P454" i="12"/>
  <c r="N454" i="12"/>
  <c r="M454" i="12"/>
  <c r="L454" i="12"/>
  <c r="K454" i="12"/>
  <c r="J454" i="12"/>
  <c r="Q453" i="12"/>
  <c r="P453" i="12"/>
  <c r="N453" i="12"/>
  <c r="M453" i="12"/>
  <c r="L453" i="12"/>
  <c r="K453" i="12"/>
  <c r="J453" i="12"/>
  <c r="Q452" i="12"/>
  <c r="P452" i="12"/>
  <c r="N452" i="12"/>
  <c r="M452" i="12"/>
  <c r="L452" i="12"/>
  <c r="K452" i="12"/>
  <c r="J452" i="12"/>
  <c r="Q451" i="12"/>
  <c r="P451" i="12"/>
  <c r="N451" i="12"/>
  <c r="M451" i="12"/>
  <c r="L451" i="12"/>
  <c r="K451" i="12"/>
  <c r="J451" i="12"/>
  <c r="Q450" i="12"/>
  <c r="P450" i="12"/>
  <c r="N450" i="12"/>
  <c r="M450" i="12"/>
  <c r="L450" i="12"/>
  <c r="K450" i="12"/>
  <c r="J450" i="12"/>
  <c r="Q449" i="12"/>
  <c r="P449" i="12"/>
  <c r="N449" i="12"/>
  <c r="M449" i="12"/>
  <c r="L449" i="12"/>
  <c r="K449" i="12"/>
  <c r="J449" i="12"/>
  <c r="U448" i="12"/>
  <c r="R448" i="12"/>
  <c r="Q448" i="12"/>
  <c r="P448" i="12"/>
  <c r="O448" i="12"/>
  <c r="N448" i="12"/>
  <c r="M448" i="12"/>
  <c r="L448" i="12"/>
  <c r="K448" i="12"/>
  <c r="J448" i="12"/>
  <c r="R447" i="12"/>
  <c r="Q447" i="12"/>
  <c r="P447" i="12"/>
  <c r="N447" i="12"/>
  <c r="M447" i="12"/>
  <c r="L447" i="12"/>
  <c r="K447" i="12"/>
  <c r="J447" i="12"/>
  <c r="Q446" i="12"/>
  <c r="P446" i="12"/>
  <c r="N446" i="12"/>
  <c r="M446" i="12"/>
  <c r="L446" i="12"/>
  <c r="K446" i="12"/>
  <c r="J446" i="12"/>
  <c r="R445" i="12"/>
  <c r="Q445" i="12"/>
  <c r="P445" i="12"/>
  <c r="N445" i="12"/>
  <c r="M445" i="12"/>
  <c r="L445" i="12"/>
  <c r="K445" i="12"/>
  <c r="J445" i="12"/>
  <c r="R444" i="12"/>
  <c r="Q444" i="12"/>
  <c r="P444" i="12"/>
  <c r="N444" i="12"/>
  <c r="M444" i="12"/>
  <c r="L444" i="12"/>
  <c r="K444" i="12"/>
  <c r="J444" i="12"/>
  <c r="U443" i="12"/>
  <c r="R443" i="12"/>
  <c r="Q443" i="12"/>
  <c r="P443" i="12"/>
  <c r="O443" i="12"/>
  <c r="N443" i="12"/>
  <c r="M443" i="12"/>
  <c r="L443" i="12"/>
  <c r="K443" i="12"/>
  <c r="J443" i="12"/>
  <c r="U442" i="12"/>
  <c r="R442" i="12"/>
  <c r="Q442" i="12"/>
  <c r="P442" i="12"/>
  <c r="O442" i="12"/>
  <c r="N442" i="12"/>
  <c r="M442" i="12"/>
  <c r="L442" i="12"/>
  <c r="K442" i="12"/>
  <c r="J442" i="12"/>
  <c r="Q440" i="12"/>
  <c r="P440" i="12"/>
  <c r="N440" i="12"/>
  <c r="M440" i="12"/>
  <c r="L440" i="12"/>
  <c r="K440" i="12"/>
  <c r="J440" i="12"/>
  <c r="Q439" i="12"/>
  <c r="P439" i="12"/>
  <c r="N439" i="12"/>
  <c r="M439" i="12"/>
  <c r="L439" i="12"/>
  <c r="K439" i="12"/>
  <c r="J439" i="12"/>
  <c r="Q438" i="12"/>
  <c r="P438" i="12"/>
  <c r="N438" i="12"/>
  <c r="M438" i="12"/>
  <c r="L438" i="12"/>
  <c r="K438" i="12"/>
  <c r="J438" i="12"/>
  <c r="Q437" i="12"/>
  <c r="P437" i="12"/>
  <c r="N437" i="12"/>
  <c r="M437" i="12"/>
  <c r="L437" i="12"/>
  <c r="K437" i="12"/>
  <c r="J437" i="12"/>
  <c r="R436" i="12"/>
  <c r="Q436" i="12"/>
  <c r="P436" i="12"/>
  <c r="N436" i="12"/>
  <c r="M436" i="12"/>
  <c r="L436" i="12"/>
  <c r="K436" i="12"/>
  <c r="J436" i="12"/>
  <c r="Q435" i="12"/>
  <c r="P435" i="12"/>
  <c r="N435" i="12"/>
  <c r="M435" i="12"/>
  <c r="L435" i="12"/>
  <c r="K435" i="12"/>
  <c r="J435" i="12"/>
  <c r="R434" i="12"/>
  <c r="Q434" i="12"/>
  <c r="P434" i="12"/>
  <c r="N434" i="12"/>
  <c r="M434" i="12"/>
  <c r="L434" i="12"/>
  <c r="K434" i="12"/>
  <c r="J434" i="12"/>
  <c r="U433" i="12"/>
  <c r="R433" i="12"/>
  <c r="Q433" i="12"/>
  <c r="P433" i="12"/>
  <c r="O433" i="12"/>
  <c r="N433" i="12"/>
  <c r="M433" i="12"/>
  <c r="L433" i="12"/>
  <c r="K433" i="12"/>
  <c r="J433" i="12"/>
  <c r="R432" i="12"/>
  <c r="Q432" i="12"/>
  <c r="P432" i="12"/>
  <c r="N432" i="12"/>
  <c r="M432" i="12"/>
  <c r="L432" i="12"/>
  <c r="K432" i="12"/>
  <c r="J432" i="12"/>
  <c r="U431" i="12"/>
  <c r="R431" i="12"/>
  <c r="Q431" i="12"/>
  <c r="P431" i="12"/>
  <c r="O431" i="12"/>
  <c r="N431" i="12"/>
  <c r="M431" i="12"/>
  <c r="L431" i="12"/>
  <c r="K431" i="12"/>
  <c r="J431" i="12"/>
  <c r="U430" i="12"/>
  <c r="R430" i="12"/>
  <c r="Q430" i="12"/>
  <c r="P430" i="12"/>
  <c r="O430" i="12"/>
  <c r="N430" i="12"/>
  <c r="M430" i="12"/>
  <c r="L430" i="12"/>
  <c r="K430" i="12"/>
  <c r="J430" i="12"/>
  <c r="U429" i="12"/>
  <c r="R429" i="12"/>
  <c r="Q429" i="12"/>
  <c r="P429" i="12"/>
  <c r="O429" i="12"/>
  <c r="N429" i="12"/>
  <c r="M429" i="12"/>
  <c r="L429" i="12"/>
  <c r="K429" i="12"/>
  <c r="J429" i="12"/>
  <c r="R428" i="12"/>
  <c r="Q428" i="12"/>
  <c r="P428" i="12"/>
  <c r="N428" i="12"/>
  <c r="M428" i="12"/>
  <c r="L428" i="12"/>
  <c r="K428" i="12"/>
  <c r="J428" i="12"/>
  <c r="R427" i="12"/>
  <c r="Q427" i="12"/>
  <c r="P427" i="12"/>
  <c r="N427" i="12"/>
  <c r="M427" i="12"/>
  <c r="L427" i="12"/>
  <c r="K427" i="12"/>
  <c r="J427" i="12"/>
  <c r="U426" i="12"/>
  <c r="R426" i="12"/>
  <c r="Q426" i="12"/>
  <c r="P426" i="12"/>
  <c r="O426" i="12"/>
  <c r="N426" i="12"/>
  <c r="M426" i="12"/>
  <c r="L426" i="12"/>
  <c r="K426" i="12"/>
  <c r="J426" i="12"/>
  <c r="U425" i="12"/>
  <c r="R425" i="12"/>
  <c r="Q425" i="12"/>
  <c r="P425" i="12"/>
  <c r="O425" i="12"/>
  <c r="N425" i="12"/>
  <c r="M425" i="12"/>
  <c r="L425" i="12"/>
  <c r="K425" i="12"/>
  <c r="J425" i="12"/>
  <c r="U424" i="12"/>
  <c r="R424" i="12"/>
  <c r="Q424" i="12"/>
  <c r="P424" i="12"/>
  <c r="O424" i="12"/>
  <c r="N424" i="12"/>
  <c r="M424" i="12"/>
  <c r="L424" i="12"/>
  <c r="K424" i="12"/>
  <c r="J424" i="12"/>
  <c r="U423" i="12"/>
  <c r="R423" i="12"/>
  <c r="Q423" i="12"/>
  <c r="P423" i="12"/>
  <c r="O423" i="12"/>
  <c r="N423" i="12"/>
  <c r="M423" i="12"/>
  <c r="L423" i="12"/>
  <c r="K423" i="12"/>
  <c r="J423" i="12"/>
  <c r="R422" i="12"/>
  <c r="Q422" i="12"/>
  <c r="P422" i="12"/>
  <c r="N422" i="12"/>
  <c r="M422" i="12"/>
  <c r="L422" i="12"/>
  <c r="K422" i="12"/>
  <c r="J422" i="12"/>
  <c r="R421" i="12"/>
  <c r="Q421" i="12"/>
  <c r="P421" i="12"/>
  <c r="N421" i="12"/>
  <c r="M421" i="12"/>
  <c r="L421" i="12"/>
  <c r="K421" i="12"/>
  <c r="J421" i="12"/>
  <c r="Q420" i="12"/>
  <c r="P420" i="12"/>
  <c r="N420" i="12"/>
  <c r="M420" i="12"/>
  <c r="L420" i="12"/>
  <c r="K420" i="12"/>
  <c r="J420" i="12"/>
  <c r="Q419" i="12"/>
  <c r="P419" i="12"/>
  <c r="N419" i="12"/>
  <c r="M419" i="12"/>
  <c r="L419" i="12"/>
  <c r="K419" i="12"/>
  <c r="J419" i="12"/>
  <c r="Q418" i="12"/>
  <c r="P418" i="12"/>
  <c r="N418" i="12"/>
  <c r="M418" i="12"/>
  <c r="L418" i="12"/>
  <c r="K418" i="12"/>
  <c r="J418" i="12"/>
  <c r="Q417" i="12"/>
  <c r="P417" i="12"/>
  <c r="N417" i="12"/>
  <c r="M417" i="12"/>
  <c r="L417" i="12"/>
  <c r="K417" i="12"/>
  <c r="J417" i="12"/>
  <c r="R416" i="12"/>
  <c r="Q416" i="12"/>
  <c r="P416" i="12"/>
  <c r="N416" i="12"/>
  <c r="M416" i="12"/>
  <c r="L416" i="12"/>
  <c r="K416" i="12"/>
  <c r="J416" i="12"/>
  <c r="Q415" i="12"/>
  <c r="P415" i="12"/>
  <c r="O415" i="12"/>
  <c r="N415" i="12"/>
  <c r="M415" i="12"/>
  <c r="L415" i="12"/>
  <c r="K415" i="12"/>
  <c r="J415" i="12"/>
  <c r="Q414" i="12"/>
  <c r="P414" i="12"/>
  <c r="N414" i="12"/>
  <c r="M414" i="12"/>
  <c r="L414" i="12"/>
  <c r="K414" i="12"/>
  <c r="J414" i="12"/>
  <c r="Q413" i="12"/>
  <c r="P413" i="12"/>
  <c r="N413" i="12"/>
  <c r="M413" i="12"/>
  <c r="L413" i="12"/>
  <c r="K413" i="12"/>
  <c r="J413" i="12"/>
  <c r="R411" i="12"/>
  <c r="N411" i="12"/>
  <c r="M411" i="12"/>
  <c r="L411" i="12"/>
  <c r="K411" i="12"/>
  <c r="J411" i="12"/>
  <c r="R410" i="12"/>
  <c r="Q410" i="12"/>
  <c r="N410" i="12"/>
  <c r="M410" i="12"/>
  <c r="L410" i="12"/>
  <c r="K410" i="12"/>
  <c r="J410" i="12"/>
  <c r="R409" i="12"/>
  <c r="N409" i="12"/>
  <c r="M409" i="12"/>
  <c r="L409" i="12"/>
  <c r="K409" i="12"/>
  <c r="J409" i="12"/>
  <c r="R408" i="12"/>
  <c r="Q408" i="12"/>
  <c r="P408" i="12"/>
  <c r="N408" i="12"/>
  <c r="M408" i="12"/>
  <c r="L408" i="12"/>
  <c r="K408" i="12"/>
  <c r="J408" i="12"/>
  <c r="Q407" i="12"/>
  <c r="P407" i="12"/>
  <c r="O407" i="12"/>
  <c r="N407" i="12"/>
  <c r="M407" i="12"/>
  <c r="L407" i="12"/>
  <c r="K407" i="12"/>
  <c r="J407" i="12"/>
  <c r="Q406" i="12"/>
  <c r="P406" i="12"/>
  <c r="O406" i="12"/>
  <c r="N406" i="12"/>
  <c r="M406" i="12"/>
  <c r="L406" i="12"/>
  <c r="K406" i="12"/>
  <c r="J406" i="12"/>
  <c r="Q405" i="12"/>
  <c r="P405" i="12"/>
  <c r="N405" i="12"/>
  <c r="M405" i="12"/>
  <c r="L405" i="12"/>
  <c r="K405" i="12"/>
  <c r="J405" i="12"/>
  <c r="R404" i="12"/>
  <c r="Q404" i="12"/>
  <c r="P404" i="12"/>
  <c r="N404" i="12"/>
  <c r="K404" i="12"/>
  <c r="J404" i="12"/>
  <c r="Q403" i="12"/>
  <c r="P403" i="12"/>
  <c r="N403" i="12"/>
  <c r="M403" i="12"/>
  <c r="L403" i="12"/>
  <c r="K403" i="12"/>
  <c r="J403" i="12"/>
  <c r="R402" i="12"/>
  <c r="Q402" i="12"/>
  <c r="P402" i="12"/>
  <c r="N402" i="12"/>
  <c r="K402" i="12"/>
  <c r="J402" i="12"/>
  <c r="Q401" i="12"/>
  <c r="P401" i="12"/>
  <c r="N401" i="12"/>
  <c r="M401" i="12"/>
  <c r="L401" i="12"/>
  <c r="K401" i="12"/>
  <c r="J401" i="12"/>
  <c r="R400" i="12"/>
  <c r="Q400" i="12"/>
  <c r="P400" i="12"/>
  <c r="N400" i="12"/>
  <c r="M400" i="12"/>
  <c r="L400" i="12"/>
  <c r="K400" i="12"/>
  <c r="J400" i="12"/>
  <c r="R399" i="12"/>
  <c r="Q399" i="12"/>
  <c r="P399" i="12"/>
  <c r="N399" i="12"/>
  <c r="M399" i="12"/>
  <c r="L399" i="12"/>
  <c r="K399" i="12"/>
  <c r="J399" i="12"/>
  <c r="Q398" i="12"/>
  <c r="P398" i="12"/>
  <c r="O398" i="12"/>
  <c r="N398" i="12"/>
  <c r="K398" i="12"/>
  <c r="J398" i="12"/>
  <c r="Q397" i="12"/>
  <c r="P397" i="12"/>
  <c r="O397" i="12"/>
  <c r="N397" i="12"/>
  <c r="M397" i="12"/>
  <c r="L397" i="12"/>
  <c r="K397" i="12"/>
  <c r="J397" i="12"/>
  <c r="U396" i="12"/>
  <c r="R396" i="12"/>
  <c r="Q396" i="12"/>
  <c r="P396" i="12"/>
  <c r="O396" i="12"/>
  <c r="N396" i="12"/>
  <c r="M396" i="12"/>
  <c r="L396" i="12"/>
  <c r="K396" i="12"/>
  <c r="J396" i="12"/>
  <c r="R395" i="12"/>
  <c r="Q395" i="12"/>
  <c r="P395" i="12"/>
  <c r="N395" i="12"/>
  <c r="K395" i="12"/>
  <c r="J395" i="12"/>
  <c r="Q394" i="12"/>
  <c r="P394" i="12"/>
  <c r="N394" i="12"/>
  <c r="M394" i="12"/>
  <c r="L394" i="12"/>
  <c r="K394" i="12"/>
  <c r="J394" i="12"/>
  <c r="R393" i="12"/>
  <c r="Q393" i="12"/>
  <c r="P393" i="12"/>
  <c r="N393" i="12"/>
  <c r="M393" i="12"/>
  <c r="L393" i="12"/>
  <c r="K393" i="12"/>
  <c r="J393" i="12"/>
  <c r="R392" i="12"/>
  <c r="Q392" i="12"/>
  <c r="P392" i="12"/>
  <c r="N392" i="12"/>
  <c r="L392" i="12"/>
  <c r="K392" i="12"/>
  <c r="J392" i="12"/>
  <c r="Q391" i="12"/>
  <c r="P391" i="12"/>
  <c r="O391" i="12"/>
  <c r="N391" i="12"/>
  <c r="K391" i="12"/>
  <c r="J391" i="12"/>
  <c r="U390" i="12"/>
  <c r="R390" i="12"/>
  <c r="Q390" i="12"/>
  <c r="P390" i="12"/>
  <c r="O390" i="12"/>
  <c r="N390" i="12"/>
  <c r="K390" i="12"/>
  <c r="J390" i="12"/>
  <c r="U389" i="12"/>
  <c r="R389" i="12"/>
  <c r="Q389" i="12"/>
  <c r="P389" i="12"/>
  <c r="O389" i="12"/>
  <c r="N389" i="12"/>
  <c r="M389" i="12"/>
  <c r="L389" i="12"/>
  <c r="K389" i="12"/>
  <c r="J389" i="12"/>
  <c r="R388" i="12"/>
  <c r="Q388" i="12"/>
  <c r="P388" i="12"/>
  <c r="N388" i="12"/>
  <c r="M388" i="12"/>
  <c r="L388" i="12"/>
  <c r="K388" i="12"/>
  <c r="J388" i="12"/>
  <c r="R387" i="12"/>
  <c r="Q387" i="12"/>
  <c r="P387" i="12"/>
  <c r="N387" i="12"/>
  <c r="M387" i="12"/>
  <c r="L387" i="12"/>
  <c r="K387" i="12"/>
  <c r="J387" i="12"/>
  <c r="V386" i="12"/>
  <c r="N384" i="12"/>
  <c r="M384" i="12"/>
  <c r="L384" i="12"/>
  <c r="K384" i="12"/>
  <c r="J384" i="12"/>
  <c r="Y383" i="12"/>
  <c r="AC383" i="12" s="1"/>
  <c r="AE383" i="12" s="1"/>
  <c r="O383" i="12"/>
  <c r="O603" i="12" s="1"/>
  <c r="AB382" i="12"/>
  <c r="AC382" i="12" s="1"/>
  <c r="AE382" i="12" s="1"/>
  <c r="O382" i="12"/>
  <c r="O606" i="12" s="1"/>
  <c r="Y381" i="12"/>
  <c r="AC381" i="12" s="1"/>
  <c r="AE381" i="12" s="1"/>
  <c r="O381" i="12"/>
  <c r="O604" i="12" s="1"/>
  <c r="Y380" i="12"/>
  <c r="AC380" i="12" s="1"/>
  <c r="O380" i="12"/>
  <c r="Q379" i="12"/>
  <c r="P379" i="12"/>
  <c r="N379" i="12"/>
  <c r="M379" i="12"/>
  <c r="L379" i="12"/>
  <c r="K379" i="12"/>
  <c r="J379" i="12"/>
  <c r="AB378" i="12"/>
  <c r="AA378" i="12"/>
  <c r="Z378" i="12"/>
  <c r="Y378" i="12"/>
  <c r="X378" i="12"/>
  <c r="R378" i="12"/>
  <c r="O378" i="12"/>
  <c r="AC377" i="12"/>
  <c r="AE377" i="12" s="1"/>
  <c r="R377" i="12"/>
  <c r="O377" i="12"/>
  <c r="AB376" i="12"/>
  <c r="AA376" i="12"/>
  <c r="Z376" i="12"/>
  <c r="Y376" i="12"/>
  <c r="X376" i="12"/>
  <c r="R376" i="12"/>
  <c r="R589" i="12" s="1"/>
  <c r="O376" i="12"/>
  <c r="O589" i="12" s="1"/>
  <c r="AB375" i="12"/>
  <c r="AA375" i="12"/>
  <c r="Z375" i="12"/>
  <c r="Y375" i="12"/>
  <c r="X375" i="12"/>
  <c r="R375" i="12"/>
  <c r="R590" i="12" s="1"/>
  <c r="O375" i="12"/>
  <c r="O590" i="12" s="1"/>
  <c r="AB374" i="12"/>
  <c r="AA374" i="12"/>
  <c r="Z374" i="12"/>
  <c r="Y374" i="12"/>
  <c r="X374" i="12"/>
  <c r="R374" i="12"/>
  <c r="R593" i="12" s="1"/>
  <c r="O374" i="12"/>
  <c r="O593" i="12" s="1"/>
  <c r="AC373" i="12"/>
  <c r="AE373" i="12" s="1"/>
  <c r="R373" i="12"/>
  <c r="R594" i="12" s="1"/>
  <c r="O373" i="12"/>
  <c r="O594" i="12" s="1"/>
  <c r="AC372" i="12"/>
  <c r="AE372" i="12" s="1"/>
  <c r="R372" i="12"/>
  <c r="R592" i="12" s="1"/>
  <c r="O372" i="12"/>
  <c r="O592" i="12" s="1"/>
  <c r="AC371" i="12"/>
  <c r="AE371" i="12" s="1"/>
  <c r="R371" i="12"/>
  <c r="R591" i="12" s="1"/>
  <c r="O371" i="12"/>
  <c r="O591" i="12" s="1"/>
  <c r="AB370" i="12"/>
  <c r="AA370" i="12"/>
  <c r="Z370" i="12"/>
  <c r="Y370" i="12"/>
  <c r="X370" i="12"/>
  <c r="R370" i="12"/>
  <c r="R586" i="12" s="1"/>
  <c r="O370" i="12"/>
  <c r="AB369" i="12"/>
  <c r="AA369" i="12"/>
  <c r="Z369" i="12"/>
  <c r="Y369" i="12"/>
  <c r="X369" i="12"/>
  <c r="R369" i="12"/>
  <c r="R570" i="12" s="1"/>
  <c r="O369" i="12"/>
  <c r="O570" i="12" s="1"/>
  <c r="AB368" i="12"/>
  <c r="AA368" i="12"/>
  <c r="Z368" i="12"/>
  <c r="Y368" i="12"/>
  <c r="X368" i="12"/>
  <c r="R368" i="12"/>
  <c r="R569" i="12" s="1"/>
  <c r="O368" i="12"/>
  <c r="O569" i="12" s="1"/>
  <c r="AB367" i="12"/>
  <c r="AA367" i="12"/>
  <c r="Z367" i="12"/>
  <c r="Y367" i="12"/>
  <c r="X367" i="12"/>
  <c r="R367" i="12"/>
  <c r="R568" i="12" s="1"/>
  <c r="O367" i="12"/>
  <c r="AB366" i="12"/>
  <c r="AA366" i="12"/>
  <c r="Z366" i="12"/>
  <c r="Y366" i="12"/>
  <c r="X366" i="12"/>
  <c r="R366" i="12"/>
  <c r="R572" i="12" s="1"/>
  <c r="O366" i="12"/>
  <c r="O572" i="12" s="1"/>
  <c r="AB365" i="12"/>
  <c r="AA365" i="12"/>
  <c r="Z365" i="12"/>
  <c r="Y365" i="12"/>
  <c r="X365" i="12"/>
  <c r="R365" i="12"/>
  <c r="AD365" i="12" s="1"/>
  <c r="O365" i="12"/>
  <c r="AB364" i="12"/>
  <c r="AA364" i="12"/>
  <c r="Z364" i="12"/>
  <c r="Y364" i="12"/>
  <c r="X364" i="12"/>
  <c r="R364" i="12"/>
  <c r="R588" i="12" s="1"/>
  <c r="O364" i="12"/>
  <c r="O588" i="12" s="1"/>
  <c r="AB363" i="12"/>
  <c r="AA363" i="12"/>
  <c r="Z363" i="12"/>
  <c r="Y363" i="12"/>
  <c r="X363" i="12"/>
  <c r="R363" i="12"/>
  <c r="O363" i="12"/>
  <c r="AB362" i="12"/>
  <c r="AA362" i="12"/>
  <c r="Z362" i="12"/>
  <c r="Y362" i="12"/>
  <c r="X362" i="12"/>
  <c r="R362" i="12"/>
  <c r="O362" i="12"/>
  <c r="AB361" i="12"/>
  <c r="AA361" i="12"/>
  <c r="Z361" i="12"/>
  <c r="Y361" i="12"/>
  <c r="X361" i="12"/>
  <c r="R361" i="12"/>
  <c r="AD361" i="12" s="1"/>
  <c r="O361" i="12"/>
  <c r="AB360" i="12"/>
  <c r="AA360" i="12"/>
  <c r="Z360" i="12"/>
  <c r="Y360" i="12"/>
  <c r="X360" i="12"/>
  <c r="R360" i="12"/>
  <c r="R575" i="12" s="1"/>
  <c r="O360" i="12"/>
  <c r="AB359" i="12"/>
  <c r="AA359" i="12"/>
  <c r="Z359" i="12"/>
  <c r="Y359" i="12"/>
  <c r="X359" i="12"/>
  <c r="R359" i="12"/>
  <c r="R578" i="12" s="1"/>
  <c r="O359" i="12"/>
  <c r="O578" i="12" s="1"/>
  <c r="AB358" i="12"/>
  <c r="AA358" i="12"/>
  <c r="Z358" i="12"/>
  <c r="Y358" i="12"/>
  <c r="O358" i="12"/>
  <c r="O577" i="12" s="1"/>
  <c r="AB357" i="12"/>
  <c r="AA357" i="12"/>
  <c r="Z357" i="12"/>
  <c r="O357" i="12"/>
  <c r="O576" i="12" s="1"/>
  <c r="AD356" i="12"/>
  <c r="AB356" i="12"/>
  <c r="AA356" i="12"/>
  <c r="Z356" i="12"/>
  <c r="Y356" i="12"/>
  <c r="X356" i="12"/>
  <c r="O356" i="12"/>
  <c r="AB355" i="12"/>
  <c r="AA355" i="12"/>
  <c r="Z355" i="12"/>
  <c r="Y355" i="12"/>
  <c r="X355" i="12"/>
  <c r="O355" i="12"/>
  <c r="O574" i="12" s="1"/>
  <c r="AD354" i="12"/>
  <c r="AB354" i="12"/>
  <c r="AA354" i="12"/>
  <c r="Z354" i="12"/>
  <c r="Y354" i="12"/>
  <c r="X354" i="12"/>
  <c r="O354" i="12"/>
  <c r="O580" i="12" s="1"/>
  <c r="AD353" i="12"/>
  <c r="AB353" i="12"/>
  <c r="AA353" i="12"/>
  <c r="Z353" i="12"/>
  <c r="Y353" i="12"/>
  <c r="X353" i="12"/>
  <c r="O353" i="12"/>
  <c r="S353" i="12" s="1"/>
  <c r="U353" i="12" s="1"/>
  <c r="V353" i="12" s="1"/>
  <c r="AD352" i="12"/>
  <c r="AB352" i="12"/>
  <c r="AA352" i="12"/>
  <c r="Z352" i="12"/>
  <c r="Y352" i="12"/>
  <c r="X352" i="12"/>
  <c r="O352" i="12"/>
  <c r="S352" i="12" s="1"/>
  <c r="U352" i="12" s="1"/>
  <c r="AD351" i="12"/>
  <c r="AB351" i="12"/>
  <c r="AA351" i="12"/>
  <c r="Z351" i="12"/>
  <c r="Y351" i="12"/>
  <c r="X351" i="12"/>
  <c r="O351" i="12"/>
  <c r="S351" i="12" s="1"/>
  <c r="U351" i="12" s="1"/>
  <c r="V351" i="12" s="1"/>
  <c r="AD350" i="12"/>
  <c r="AB350" i="12"/>
  <c r="AA350" i="12"/>
  <c r="Z350" i="12"/>
  <c r="Y350" i="12"/>
  <c r="X350" i="12"/>
  <c r="O350" i="12"/>
  <c r="AD349" i="12"/>
  <c r="AB349" i="12"/>
  <c r="AA349" i="12"/>
  <c r="Z349" i="12"/>
  <c r="Y349" i="12"/>
  <c r="X349" i="12"/>
  <c r="O349" i="12"/>
  <c r="O584" i="12" s="1"/>
  <c r="AD348" i="12"/>
  <c r="AB348" i="12"/>
  <c r="AA348" i="12"/>
  <c r="Z348" i="12"/>
  <c r="Y348" i="12"/>
  <c r="X348" i="12"/>
  <c r="O348" i="12"/>
  <c r="O583" i="12" s="1"/>
  <c r="AD347" i="12"/>
  <c r="AB347" i="12"/>
  <c r="AA347" i="12"/>
  <c r="Z347" i="12"/>
  <c r="Y347" i="12"/>
  <c r="X347" i="12"/>
  <c r="O347" i="12"/>
  <c r="O602" i="12" s="1"/>
  <c r="AD346" i="12"/>
  <c r="AB346" i="12"/>
  <c r="AA346" i="12"/>
  <c r="Z346" i="12"/>
  <c r="Y346" i="12"/>
  <c r="X346" i="12"/>
  <c r="O346" i="12"/>
  <c r="O601" i="12" s="1"/>
  <c r="AD345" i="12"/>
  <c r="AB345" i="12"/>
  <c r="AA345" i="12"/>
  <c r="Z345" i="12"/>
  <c r="Y345" i="12"/>
  <c r="X345" i="12"/>
  <c r="O345" i="12"/>
  <c r="O582" i="12" s="1"/>
  <c r="AB344" i="12"/>
  <c r="AA344" i="12"/>
  <c r="Z344" i="12"/>
  <c r="O344" i="12"/>
  <c r="O596" i="12" s="1"/>
  <c r="AB343" i="12"/>
  <c r="AA343" i="12"/>
  <c r="Z343" i="12"/>
  <c r="O343" i="12"/>
  <c r="AB339" i="12"/>
  <c r="AA339" i="12"/>
  <c r="Z339" i="12"/>
  <c r="O339" i="12"/>
  <c r="AB338" i="12"/>
  <c r="AA338" i="12"/>
  <c r="Z338" i="12"/>
  <c r="O338" i="12"/>
  <c r="S338" i="12" s="1"/>
  <c r="U338" i="12" s="1"/>
  <c r="AD337" i="12"/>
  <c r="AB337" i="12"/>
  <c r="AA337" i="12"/>
  <c r="Z337" i="12"/>
  <c r="Y337" i="12"/>
  <c r="X337" i="12"/>
  <c r="O337" i="12"/>
  <c r="S337" i="12" s="1"/>
  <c r="U337" i="12" s="1"/>
  <c r="Q336" i="12"/>
  <c r="P336" i="12"/>
  <c r="N336" i="12"/>
  <c r="M336" i="12"/>
  <c r="L336" i="12"/>
  <c r="K336" i="12"/>
  <c r="J336" i="12"/>
  <c r="AB335" i="12"/>
  <c r="AA335" i="12"/>
  <c r="Z335" i="12"/>
  <c r="Y335" i="12"/>
  <c r="X335" i="12"/>
  <c r="R335" i="12"/>
  <c r="R610" i="12" s="1"/>
  <c r="O335" i="12"/>
  <c r="O610" i="12" s="1"/>
  <c r="AD334" i="12"/>
  <c r="AB334" i="12"/>
  <c r="AA334" i="12"/>
  <c r="Z334" i="12"/>
  <c r="Y334" i="12"/>
  <c r="X334" i="12"/>
  <c r="O334" i="12"/>
  <c r="O608" i="12" s="1"/>
  <c r="AB333" i="12"/>
  <c r="AA333" i="12"/>
  <c r="Z333" i="12"/>
  <c r="Y333" i="12"/>
  <c r="X333" i="12"/>
  <c r="O333" i="12"/>
  <c r="O332" i="12"/>
  <c r="AD331" i="12"/>
  <c r="AB331" i="12"/>
  <c r="AA331" i="12"/>
  <c r="Z331" i="12"/>
  <c r="Y331" i="12"/>
  <c r="X331" i="12"/>
  <c r="O331" i="12"/>
  <c r="O607" i="12" s="1"/>
  <c r="Q330" i="12"/>
  <c r="P330" i="12"/>
  <c r="N330" i="12"/>
  <c r="M330" i="12"/>
  <c r="L330" i="12"/>
  <c r="K330" i="12"/>
  <c r="J330" i="12"/>
  <c r="AB329" i="12"/>
  <c r="AA329" i="12"/>
  <c r="Z329" i="12"/>
  <c r="Y329" i="12"/>
  <c r="X329" i="12"/>
  <c r="R329" i="12"/>
  <c r="R474" i="12" s="1"/>
  <c r="O329" i="12"/>
  <c r="O474" i="12" s="1"/>
  <c r="AB328" i="12"/>
  <c r="AA328" i="12"/>
  <c r="Z328" i="12"/>
  <c r="Y328" i="12"/>
  <c r="X328" i="12"/>
  <c r="R328" i="12"/>
  <c r="R494" i="12" s="1"/>
  <c r="O328" i="12"/>
  <c r="O494" i="12" s="1"/>
  <c r="AB327" i="12"/>
  <c r="AA327" i="12"/>
  <c r="Z327" i="12"/>
  <c r="Y327" i="12"/>
  <c r="X327" i="12"/>
  <c r="R327" i="12"/>
  <c r="R492" i="12" s="1"/>
  <c r="O327" i="12"/>
  <c r="AB326" i="12"/>
  <c r="AA326" i="12"/>
  <c r="Z326" i="12"/>
  <c r="Y326" i="12"/>
  <c r="X326" i="12"/>
  <c r="R326" i="12"/>
  <c r="O326" i="12"/>
  <c r="AB325" i="12"/>
  <c r="AA325" i="12"/>
  <c r="Z325" i="12"/>
  <c r="Y325" i="12"/>
  <c r="X325" i="12"/>
  <c r="R325" i="12"/>
  <c r="AD325" i="12" s="1"/>
  <c r="O325" i="12"/>
  <c r="AB324" i="12"/>
  <c r="AA324" i="12"/>
  <c r="Z324" i="12"/>
  <c r="Y324" i="12"/>
  <c r="X324" i="12"/>
  <c r="R324" i="12"/>
  <c r="AD324" i="12" s="1"/>
  <c r="O324" i="12"/>
  <c r="AD323" i="12"/>
  <c r="AB323" i="12"/>
  <c r="AA323" i="12"/>
  <c r="Y323" i="12"/>
  <c r="O323" i="12"/>
  <c r="S323" i="12" s="1"/>
  <c r="U323" i="12" s="1"/>
  <c r="AD322" i="12"/>
  <c r="AB322" i="12"/>
  <c r="AA322" i="12"/>
  <c r="Z322" i="12"/>
  <c r="Y322" i="12"/>
  <c r="O322" i="12"/>
  <c r="S322" i="12" s="1"/>
  <c r="U322" i="12" s="1"/>
  <c r="AB321" i="12"/>
  <c r="AA321" i="12"/>
  <c r="Z321" i="12"/>
  <c r="Y321" i="12"/>
  <c r="X321" i="12"/>
  <c r="R321" i="12"/>
  <c r="AD321" i="12" s="1"/>
  <c r="O321" i="12"/>
  <c r="AB320" i="12"/>
  <c r="AA320" i="12"/>
  <c r="Z320" i="12"/>
  <c r="Y320" i="12"/>
  <c r="X320" i="12"/>
  <c r="R320" i="12"/>
  <c r="O320" i="12"/>
  <c r="AB319" i="12"/>
  <c r="AA319" i="12"/>
  <c r="Z319" i="12"/>
  <c r="Y319" i="12"/>
  <c r="X319" i="12"/>
  <c r="R319" i="12"/>
  <c r="R488" i="12" s="1"/>
  <c r="O319" i="12"/>
  <c r="O488" i="12" s="1"/>
  <c r="AB318" i="12"/>
  <c r="AA318" i="12"/>
  <c r="Z318" i="12"/>
  <c r="Y318" i="12"/>
  <c r="X318" i="12"/>
  <c r="R318" i="12"/>
  <c r="R487" i="12" s="1"/>
  <c r="O318" i="12"/>
  <c r="AB317" i="12"/>
  <c r="AA317" i="12"/>
  <c r="Z317" i="12"/>
  <c r="Y317" i="12"/>
  <c r="X317" i="12"/>
  <c r="R317" i="12"/>
  <c r="O317" i="12"/>
  <c r="O486" i="12" s="1"/>
  <c r="AB316" i="12"/>
  <c r="AA316" i="12"/>
  <c r="Z316" i="12"/>
  <c r="Y316" i="12"/>
  <c r="X316" i="12"/>
  <c r="R316" i="12"/>
  <c r="R478" i="12" s="1"/>
  <c r="O316" i="12"/>
  <c r="O478" i="12" s="1"/>
  <c r="AB315" i="12"/>
  <c r="AA315" i="12"/>
  <c r="Z315" i="12"/>
  <c r="Y315" i="12"/>
  <c r="X315" i="12"/>
  <c r="R315" i="12"/>
  <c r="R484" i="12" s="1"/>
  <c r="O315" i="12"/>
  <c r="AB314" i="12"/>
  <c r="AA314" i="12"/>
  <c r="Z314" i="12"/>
  <c r="Y314" i="12"/>
  <c r="X314" i="12"/>
  <c r="R314" i="12"/>
  <c r="R479" i="12" s="1"/>
  <c r="O314" i="12"/>
  <c r="O479" i="12" s="1"/>
  <c r="AB313" i="12"/>
  <c r="AA313" i="12"/>
  <c r="Z313" i="12"/>
  <c r="Y313" i="12"/>
  <c r="X313" i="12"/>
  <c r="R313" i="12"/>
  <c r="AD313" i="12" s="1"/>
  <c r="O313" i="12"/>
  <c r="O485" i="12" s="1"/>
  <c r="AD312" i="12"/>
  <c r="AB312" i="12"/>
  <c r="AA312" i="12"/>
  <c r="Z312" i="12"/>
  <c r="Y312" i="12"/>
  <c r="X312" i="12"/>
  <c r="O312" i="12"/>
  <c r="R311" i="12"/>
  <c r="AD311" i="12" s="1"/>
  <c r="AE311" i="12" s="1"/>
  <c r="R310" i="12"/>
  <c r="T310" i="12" s="1"/>
  <c r="U310" i="12" s="1"/>
  <c r="AB309" i="12"/>
  <c r="AA309" i="12"/>
  <c r="Z309" i="12"/>
  <c r="Y309" i="12"/>
  <c r="X309" i="12"/>
  <c r="R309" i="12"/>
  <c r="AD309" i="12" s="1"/>
  <c r="R308" i="12"/>
  <c r="T308" i="12" s="1"/>
  <c r="U308" i="12" s="1"/>
  <c r="X307" i="12"/>
  <c r="AC307" i="12" s="1"/>
  <c r="AE307" i="12" s="1"/>
  <c r="O307" i="12"/>
  <c r="O481" i="12" s="1"/>
  <c r="AD306" i="12"/>
  <c r="AB306" i="12"/>
  <c r="AA306" i="12"/>
  <c r="Z306" i="12"/>
  <c r="Y306" i="12"/>
  <c r="X306" i="12"/>
  <c r="O306" i="12"/>
  <c r="O480" i="12" s="1"/>
  <c r="AB305" i="12"/>
  <c r="AC305" i="12" s="1"/>
  <c r="AE305" i="12" s="1"/>
  <c r="O305" i="12"/>
  <c r="AB304" i="12"/>
  <c r="AA304" i="12"/>
  <c r="Z304" i="12"/>
  <c r="Y304" i="12"/>
  <c r="X304" i="12"/>
  <c r="R304" i="12"/>
  <c r="R303" i="12"/>
  <c r="R685" i="12" s="1"/>
  <c r="R302" i="12"/>
  <c r="T302" i="12" s="1"/>
  <c r="X301" i="12"/>
  <c r="AC301" i="12" s="1"/>
  <c r="AE301" i="12" s="1"/>
  <c r="O301" i="12"/>
  <c r="AD300" i="12"/>
  <c r="AB300" i="12"/>
  <c r="AA300" i="12"/>
  <c r="Z300" i="12"/>
  <c r="Y300" i="12"/>
  <c r="X300" i="12"/>
  <c r="O300" i="12"/>
  <c r="Q299" i="12"/>
  <c r="P299" i="12"/>
  <c r="N299" i="12"/>
  <c r="M299" i="12"/>
  <c r="L299" i="12"/>
  <c r="K299" i="12"/>
  <c r="J299" i="12"/>
  <c r="AB298" i="12"/>
  <c r="AA298" i="12"/>
  <c r="Z298" i="12"/>
  <c r="Y298" i="12"/>
  <c r="X298" i="12"/>
  <c r="R298" i="12"/>
  <c r="O298" i="12"/>
  <c r="O420" i="12" s="1"/>
  <c r="AB297" i="12"/>
  <c r="AA297" i="12"/>
  <c r="Z297" i="12"/>
  <c r="Y297" i="12"/>
  <c r="X297" i="12"/>
  <c r="R297" i="12"/>
  <c r="R419" i="12" s="1"/>
  <c r="O297" i="12"/>
  <c r="O419" i="12" s="1"/>
  <c r="AB296" i="12"/>
  <c r="AA296" i="12"/>
  <c r="Z296" i="12"/>
  <c r="Y296" i="12"/>
  <c r="X296" i="12"/>
  <c r="R296" i="12"/>
  <c r="R418" i="12" s="1"/>
  <c r="O296" i="12"/>
  <c r="AB295" i="12"/>
  <c r="AA295" i="12"/>
  <c r="Z295" i="12"/>
  <c r="Y295" i="12"/>
  <c r="X295" i="12"/>
  <c r="R295" i="12"/>
  <c r="O295" i="12"/>
  <c r="O417" i="12" s="1"/>
  <c r="AB294" i="12"/>
  <c r="AA294" i="12"/>
  <c r="Z294" i="12"/>
  <c r="Y294" i="12"/>
  <c r="X294" i="12"/>
  <c r="R294" i="12"/>
  <c r="AD294" i="12" s="1"/>
  <c r="O294" i="12"/>
  <c r="AB293" i="12"/>
  <c r="AA293" i="12"/>
  <c r="Z293" i="12"/>
  <c r="Y293" i="12"/>
  <c r="X293" i="12"/>
  <c r="R293" i="12"/>
  <c r="R446" i="12" s="1"/>
  <c r="O293" i="12"/>
  <c r="O446" i="12" s="1"/>
  <c r="AB292" i="12"/>
  <c r="AA292" i="12"/>
  <c r="Z292" i="12"/>
  <c r="Y292" i="12"/>
  <c r="X292" i="12"/>
  <c r="R292" i="12"/>
  <c r="R439" i="12" s="1"/>
  <c r="O292" i="12"/>
  <c r="O439" i="12" s="1"/>
  <c r="AB291" i="12"/>
  <c r="AA291" i="12"/>
  <c r="Z291" i="12"/>
  <c r="Y291" i="12"/>
  <c r="X291" i="12"/>
  <c r="R291" i="12"/>
  <c r="R435" i="12" s="1"/>
  <c r="O291" i="12"/>
  <c r="AB290" i="12"/>
  <c r="AA290" i="12"/>
  <c r="Z290" i="12"/>
  <c r="Y290" i="12"/>
  <c r="X290" i="12"/>
  <c r="R290" i="12"/>
  <c r="AD290" i="12" s="1"/>
  <c r="O290" i="12"/>
  <c r="AB289" i="12"/>
  <c r="AA289" i="12"/>
  <c r="Z289" i="12"/>
  <c r="Y289" i="12"/>
  <c r="X289" i="12"/>
  <c r="R289" i="12"/>
  <c r="O289" i="12"/>
  <c r="AB288" i="12"/>
  <c r="AA288" i="12"/>
  <c r="Z288" i="12"/>
  <c r="Y288" i="12"/>
  <c r="X288" i="12"/>
  <c r="R288" i="12"/>
  <c r="O288" i="12"/>
  <c r="AB287" i="12"/>
  <c r="AA287" i="12"/>
  <c r="Z287" i="12"/>
  <c r="Y287" i="12"/>
  <c r="X287" i="12"/>
  <c r="R287" i="12"/>
  <c r="O287" i="12"/>
  <c r="AB286" i="12"/>
  <c r="AA286" i="12"/>
  <c r="Z286" i="12"/>
  <c r="Y286" i="12"/>
  <c r="X286" i="12"/>
  <c r="R286" i="12"/>
  <c r="O286" i="12"/>
  <c r="O641" i="12" s="1"/>
  <c r="AB285" i="12"/>
  <c r="AA285" i="12"/>
  <c r="Z285" i="12"/>
  <c r="Y285" i="12"/>
  <c r="X285" i="12"/>
  <c r="R285" i="12"/>
  <c r="AD285" i="12" s="1"/>
  <c r="O285" i="12"/>
  <c r="R284" i="12"/>
  <c r="AB283" i="12"/>
  <c r="AA283" i="12"/>
  <c r="Z283" i="12"/>
  <c r="Y283" i="12"/>
  <c r="X283" i="12"/>
  <c r="R283" i="12"/>
  <c r="AD283" i="12" s="1"/>
  <c r="O283" i="12"/>
  <c r="AB282" i="12"/>
  <c r="AA282" i="12"/>
  <c r="Z282" i="12"/>
  <c r="Y282" i="12"/>
  <c r="X282" i="12"/>
  <c r="R282" i="12"/>
  <c r="AD282" i="12" s="1"/>
  <c r="O282" i="12"/>
  <c r="O281" i="12"/>
  <c r="X280" i="12"/>
  <c r="O280" i="12"/>
  <c r="V280" i="12" s="1"/>
  <c r="Z279" i="12"/>
  <c r="AC279" i="12" s="1"/>
  <c r="AE279" i="12" s="1"/>
  <c r="O279" i="12"/>
  <c r="AD278" i="12"/>
  <c r="AB278" i="12"/>
  <c r="AA278" i="12"/>
  <c r="Z278" i="12"/>
  <c r="Y278" i="12"/>
  <c r="X278" i="12"/>
  <c r="O278" i="12"/>
  <c r="S278" i="12" s="1"/>
  <c r="U278" i="12" s="1"/>
  <c r="X277" i="12"/>
  <c r="AC277" i="12" s="1"/>
  <c r="AE277" i="12" s="1"/>
  <c r="O277" i="12"/>
  <c r="O436" i="12" s="1"/>
  <c r="X276" i="12"/>
  <c r="AC276" i="12" s="1"/>
  <c r="AE276" i="12" s="1"/>
  <c r="O276" i="12"/>
  <c r="O275" i="12"/>
  <c r="O274" i="12"/>
  <c r="O441" i="12" s="1"/>
  <c r="AA273" i="12"/>
  <c r="AC273" i="12" s="1"/>
  <c r="AE273" i="12" s="1"/>
  <c r="O273" i="12"/>
  <c r="S273" i="12" s="1"/>
  <c r="U273" i="12" s="1"/>
  <c r="AB272" i="12"/>
  <c r="AC272" i="12" s="1"/>
  <c r="AE272" i="12" s="1"/>
  <c r="O272" i="12"/>
  <c r="AC271" i="12"/>
  <c r="AE271" i="12" s="1"/>
  <c r="R271" i="12"/>
  <c r="O271" i="12"/>
  <c r="O440" i="12" s="1"/>
  <c r="AB270" i="12"/>
  <c r="AC270" i="12" s="1"/>
  <c r="AE270" i="12" s="1"/>
  <c r="O270" i="12"/>
  <c r="O269" i="12"/>
  <c r="AD268" i="12"/>
  <c r="AB268" i="12"/>
  <c r="AA268" i="12"/>
  <c r="Z268" i="12"/>
  <c r="Y268" i="12"/>
  <c r="X268" i="12"/>
  <c r="O268" i="12"/>
  <c r="AD267" i="12"/>
  <c r="AB267" i="12"/>
  <c r="AA267" i="12"/>
  <c r="Z267" i="12"/>
  <c r="Y267" i="12"/>
  <c r="X267" i="12"/>
  <c r="O267" i="12"/>
  <c r="S267" i="12" s="1"/>
  <c r="U267" i="12" s="1"/>
  <c r="X266" i="12"/>
  <c r="AC266" i="12" s="1"/>
  <c r="AE266" i="12" s="1"/>
  <c r="O266" i="12"/>
  <c r="X265" i="12"/>
  <c r="AC265" i="12" s="1"/>
  <c r="AE265" i="12" s="1"/>
  <c r="O265" i="12"/>
  <c r="O264" i="12"/>
  <c r="AB263" i="12"/>
  <c r="AA263" i="12"/>
  <c r="Z263" i="12"/>
  <c r="Y263" i="12"/>
  <c r="X263" i="12"/>
  <c r="O263" i="12"/>
  <c r="S263" i="12" s="1"/>
  <c r="O262" i="12"/>
  <c r="T262" i="12" s="1"/>
  <c r="U262" i="12" s="1"/>
  <c r="O261" i="12"/>
  <c r="T261" i="12" s="1"/>
  <c r="AD260" i="12"/>
  <c r="AB260" i="12"/>
  <c r="AA260" i="12"/>
  <c r="Z260" i="12"/>
  <c r="Y260" i="12"/>
  <c r="X260" i="12"/>
  <c r="O260" i="12"/>
  <c r="Q258" i="12"/>
  <c r="P258" i="12"/>
  <c r="N258" i="12"/>
  <c r="M258" i="12"/>
  <c r="L258" i="12"/>
  <c r="K258" i="12"/>
  <c r="J258" i="12"/>
  <c r="AB257" i="12"/>
  <c r="AA257" i="12"/>
  <c r="Z257" i="12"/>
  <c r="Y257" i="12"/>
  <c r="X257" i="12"/>
  <c r="R257" i="12"/>
  <c r="O257" i="12"/>
  <c r="O684" i="12" s="1"/>
  <c r="AB256" i="12"/>
  <c r="AA256" i="12"/>
  <c r="Z256" i="12"/>
  <c r="Y256" i="12"/>
  <c r="X256" i="12"/>
  <c r="R256" i="12"/>
  <c r="O256" i="12"/>
  <c r="AC255" i="12"/>
  <c r="AE255" i="12" s="1"/>
  <c r="R255" i="12"/>
  <c r="R460" i="12" s="1"/>
  <c r="O255" i="12"/>
  <c r="R254" i="12"/>
  <c r="R680" i="12" s="1"/>
  <c r="R253" i="12"/>
  <c r="R459" i="12" s="1"/>
  <c r="R252" i="12"/>
  <c r="T252" i="12" s="1"/>
  <c r="U252" i="12" s="1"/>
  <c r="V252" i="12" s="1"/>
  <c r="R251" i="12"/>
  <c r="R458" i="12" s="1"/>
  <c r="R250" i="12"/>
  <c r="R669" i="12" s="1"/>
  <c r="R249" i="12"/>
  <c r="R666" i="12" s="1"/>
  <c r="AC248" i="12"/>
  <c r="AE248" i="12" s="1"/>
  <c r="R248" i="12"/>
  <c r="O248" i="12"/>
  <c r="AC247" i="12"/>
  <c r="AE247" i="12" s="1"/>
  <c r="R247" i="12"/>
  <c r="R664" i="12" s="1"/>
  <c r="O247" i="12"/>
  <c r="AB246" i="12"/>
  <c r="AA246" i="12"/>
  <c r="Z246" i="12"/>
  <c r="Y246" i="12"/>
  <c r="X246" i="12"/>
  <c r="R246" i="12"/>
  <c r="R663" i="12" s="1"/>
  <c r="O246" i="12"/>
  <c r="AC245" i="12"/>
  <c r="AE245" i="12" s="1"/>
  <c r="R245" i="12"/>
  <c r="R662" i="12" s="1"/>
  <c r="O245" i="12"/>
  <c r="AC244" i="12"/>
  <c r="AE244" i="12" s="1"/>
  <c r="R244" i="12"/>
  <c r="O244" i="12"/>
  <c r="AB243" i="12"/>
  <c r="AA243" i="12"/>
  <c r="Z243" i="12"/>
  <c r="Y243" i="12"/>
  <c r="X243" i="12"/>
  <c r="R243" i="12"/>
  <c r="AD243" i="12" s="1"/>
  <c r="O243" i="12"/>
  <c r="AB242" i="12"/>
  <c r="AA242" i="12"/>
  <c r="Z242" i="12"/>
  <c r="Y242" i="12"/>
  <c r="X242" i="12"/>
  <c r="R242" i="12"/>
  <c r="O242" i="12"/>
  <c r="AB241" i="12"/>
  <c r="AA241" i="12"/>
  <c r="Z241" i="12"/>
  <c r="Y241" i="12"/>
  <c r="X241" i="12"/>
  <c r="R241" i="12"/>
  <c r="AD241" i="12" s="1"/>
  <c r="O241" i="12"/>
  <c r="AB240" i="12"/>
  <c r="AA240" i="12"/>
  <c r="Z240" i="12"/>
  <c r="Y240" i="12"/>
  <c r="X240" i="12"/>
  <c r="R240" i="12"/>
  <c r="AD240" i="12" s="1"/>
  <c r="O240" i="12"/>
  <c r="AB239" i="12"/>
  <c r="AA239" i="12"/>
  <c r="Z239" i="12"/>
  <c r="Y239" i="12"/>
  <c r="X239" i="12"/>
  <c r="R239" i="12"/>
  <c r="AD239" i="12" s="1"/>
  <c r="O239" i="12"/>
  <c r="AB238" i="12"/>
  <c r="AA238" i="12"/>
  <c r="Z238" i="12"/>
  <c r="Y238" i="12"/>
  <c r="X238" i="12"/>
  <c r="R238" i="12"/>
  <c r="R674" i="12" s="1"/>
  <c r="O238" i="12"/>
  <c r="AB237" i="12"/>
  <c r="AA237" i="12"/>
  <c r="Z237" i="12"/>
  <c r="Y237" i="12"/>
  <c r="X237" i="12"/>
  <c r="R237" i="12"/>
  <c r="AD237" i="12" s="1"/>
  <c r="O237" i="12"/>
  <c r="AB236" i="12"/>
  <c r="AA236" i="12"/>
  <c r="Z236" i="12"/>
  <c r="Y236" i="12"/>
  <c r="X236" i="12"/>
  <c r="R236" i="12"/>
  <c r="AD236" i="12" s="1"/>
  <c r="O236" i="12"/>
  <c r="AB235" i="12"/>
  <c r="AA235" i="12"/>
  <c r="Z235" i="12"/>
  <c r="Y235" i="12"/>
  <c r="X235" i="12"/>
  <c r="R235" i="12"/>
  <c r="AD235" i="12" s="1"/>
  <c r="O235" i="12"/>
  <c r="AB234" i="12"/>
  <c r="AA234" i="12"/>
  <c r="Z234" i="12"/>
  <c r="Y234" i="12"/>
  <c r="X234" i="12"/>
  <c r="R234" i="12"/>
  <c r="O234" i="12"/>
  <c r="AC233" i="12"/>
  <c r="AE233" i="12" s="1"/>
  <c r="R233" i="12"/>
  <c r="O233" i="12"/>
  <c r="AB232" i="12"/>
  <c r="AA232" i="12"/>
  <c r="Z232" i="12"/>
  <c r="Y232" i="12"/>
  <c r="X232" i="12"/>
  <c r="R232" i="12"/>
  <c r="AD232" i="12" s="1"/>
  <c r="O232" i="12"/>
  <c r="AB231" i="12"/>
  <c r="AA231" i="12"/>
  <c r="Z231" i="12"/>
  <c r="Y231" i="12"/>
  <c r="X231" i="12"/>
  <c r="R231" i="12"/>
  <c r="AD231" i="12" s="1"/>
  <c r="O231" i="12"/>
  <c r="AB230" i="12"/>
  <c r="AA230" i="12"/>
  <c r="Z230" i="12"/>
  <c r="Y230" i="12"/>
  <c r="X230" i="12"/>
  <c r="R230" i="12"/>
  <c r="O230" i="12"/>
  <c r="O660" i="12" s="1"/>
  <c r="AB229" i="12"/>
  <c r="AA229" i="12"/>
  <c r="Z229" i="12"/>
  <c r="Y229" i="12"/>
  <c r="X229" i="12"/>
  <c r="R229" i="12"/>
  <c r="R659" i="12" s="1"/>
  <c r="O229" i="12"/>
  <c r="O659" i="12" s="1"/>
  <c r="AC228" i="12"/>
  <c r="AE228" i="12" s="1"/>
  <c r="R228" i="12"/>
  <c r="O228" i="12"/>
  <c r="AB227" i="12"/>
  <c r="AA227" i="12"/>
  <c r="Z227" i="12"/>
  <c r="Y227" i="12"/>
  <c r="X227" i="12"/>
  <c r="R227" i="12"/>
  <c r="O227" i="12"/>
  <c r="S227" i="12" s="1"/>
  <c r="AB226" i="12"/>
  <c r="AA226" i="12"/>
  <c r="Z226" i="12"/>
  <c r="Y226" i="12"/>
  <c r="X226" i="12"/>
  <c r="R226" i="12"/>
  <c r="AD226" i="12" s="1"/>
  <c r="O226" i="12"/>
  <c r="AB225" i="12"/>
  <c r="AA225" i="12"/>
  <c r="Z225" i="12"/>
  <c r="Y225" i="12"/>
  <c r="X225" i="12"/>
  <c r="R225" i="12"/>
  <c r="O225" i="12"/>
  <c r="AB224" i="12"/>
  <c r="AA224" i="12"/>
  <c r="Z224" i="12"/>
  <c r="Y224" i="12"/>
  <c r="X224" i="12"/>
  <c r="R224" i="12"/>
  <c r="R651" i="12" s="1"/>
  <c r="O224" i="12"/>
  <c r="O651" i="12" s="1"/>
  <c r="R223" i="12"/>
  <c r="AC222" i="12"/>
  <c r="AE222" i="12" s="1"/>
  <c r="R222" i="12"/>
  <c r="R654" i="12" s="1"/>
  <c r="O222" i="12"/>
  <c r="O654" i="12" s="1"/>
  <c r="AB221" i="12"/>
  <c r="AA221" i="12"/>
  <c r="Z221" i="12"/>
  <c r="Y221" i="12"/>
  <c r="X221" i="12"/>
  <c r="R221" i="12"/>
  <c r="R653" i="12" s="1"/>
  <c r="O221" i="12"/>
  <c r="AB220" i="12"/>
  <c r="AA220" i="12"/>
  <c r="Z220" i="12"/>
  <c r="Y220" i="12"/>
  <c r="X220" i="12"/>
  <c r="R220" i="12"/>
  <c r="O220" i="12"/>
  <c r="O455" i="12" s="1"/>
  <c r="AC219" i="12"/>
  <c r="AE219" i="12" s="1"/>
  <c r="R219" i="12"/>
  <c r="O219" i="12"/>
  <c r="AB218" i="12"/>
  <c r="AA218" i="12"/>
  <c r="Z218" i="12"/>
  <c r="Y218" i="12"/>
  <c r="X218" i="12"/>
  <c r="R218" i="12"/>
  <c r="AD218" i="12" s="1"/>
  <c r="O218" i="12"/>
  <c r="AB217" i="12"/>
  <c r="AA217" i="12"/>
  <c r="Z217" i="12"/>
  <c r="Y217" i="12"/>
  <c r="X217" i="12"/>
  <c r="R217" i="12"/>
  <c r="AD217" i="12" s="1"/>
  <c r="O217" i="12"/>
  <c r="AB216" i="12"/>
  <c r="AA216" i="12"/>
  <c r="Z216" i="12"/>
  <c r="Y216" i="12"/>
  <c r="X216" i="12"/>
  <c r="R216" i="12"/>
  <c r="R454" i="12" s="1"/>
  <c r="O216" i="12"/>
  <c r="AB215" i="12"/>
  <c r="AA215" i="12"/>
  <c r="Z215" i="12"/>
  <c r="Y215" i="12"/>
  <c r="X215" i="12"/>
  <c r="R215" i="12"/>
  <c r="O215" i="12"/>
  <c r="AB214" i="12"/>
  <c r="AA214" i="12"/>
  <c r="Z214" i="12"/>
  <c r="Y214" i="12"/>
  <c r="X214" i="12"/>
  <c r="R214" i="12"/>
  <c r="AD214" i="12" s="1"/>
  <c r="O214" i="12"/>
  <c r="O648" i="12" s="1"/>
  <c r="AB213" i="12"/>
  <c r="AA213" i="12"/>
  <c r="Z213" i="12"/>
  <c r="Y213" i="12"/>
  <c r="X213" i="12"/>
  <c r="R213" i="12"/>
  <c r="R450" i="12" s="1"/>
  <c r="O213" i="12"/>
  <c r="AB212" i="12"/>
  <c r="AA212" i="12"/>
  <c r="Z212" i="12"/>
  <c r="Y212" i="12"/>
  <c r="X212" i="12"/>
  <c r="R212" i="12"/>
  <c r="O212" i="12"/>
  <c r="AB211" i="12"/>
  <c r="AA211" i="12"/>
  <c r="Z211" i="12"/>
  <c r="Y211" i="12"/>
  <c r="X211" i="12"/>
  <c r="R211" i="12"/>
  <c r="AD211" i="12" s="1"/>
  <c r="O211" i="12"/>
  <c r="AB210" i="12"/>
  <c r="AA210" i="12"/>
  <c r="Z210" i="12"/>
  <c r="Y210" i="12"/>
  <c r="X210" i="12"/>
  <c r="R210" i="12"/>
  <c r="R451" i="12" s="1"/>
  <c r="O210" i="12"/>
  <c r="AB209" i="12"/>
  <c r="AA209" i="12"/>
  <c r="Z209" i="12"/>
  <c r="Y209" i="12"/>
  <c r="X209" i="12"/>
  <c r="R209" i="12"/>
  <c r="O209" i="12"/>
  <c r="O647" i="12" s="1"/>
  <c r="AB208" i="12"/>
  <c r="AA208" i="12"/>
  <c r="Z208" i="12"/>
  <c r="Y208" i="12"/>
  <c r="X208" i="12"/>
  <c r="R208" i="12"/>
  <c r="O208" i="12"/>
  <c r="T207" i="12"/>
  <c r="Q207" i="12"/>
  <c r="P207" i="12"/>
  <c r="N207" i="12"/>
  <c r="M207" i="12"/>
  <c r="L207" i="12"/>
  <c r="K207" i="12"/>
  <c r="J207" i="12"/>
  <c r="AB206" i="12"/>
  <c r="AA206" i="12"/>
  <c r="Z206" i="12"/>
  <c r="Y206" i="12"/>
  <c r="X206" i="12"/>
  <c r="R206" i="12"/>
  <c r="AD206" i="12" s="1"/>
  <c r="O206" i="12"/>
  <c r="AB205" i="12"/>
  <c r="AA205" i="12"/>
  <c r="Z205" i="12"/>
  <c r="Y205" i="12"/>
  <c r="X205" i="12"/>
  <c r="R205" i="12"/>
  <c r="O205" i="12"/>
  <c r="AB204" i="12"/>
  <c r="AA204" i="12"/>
  <c r="Z204" i="12"/>
  <c r="Y204" i="12"/>
  <c r="X204" i="12"/>
  <c r="R204" i="12"/>
  <c r="O204" i="12"/>
  <c r="O471" i="12" s="1"/>
  <c r="AB203" i="12"/>
  <c r="AA203" i="12"/>
  <c r="Z203" i="12"/>
  <c r="Y203" i="12"/>
  <c r="X203" i="12"/>
  <c r="R203" i="12"/>
  <c r="AD203" i="12" s="1"/>
  <c r="O203" i="12"/>
  <c r="O468" i="12" s="1"/>
  <c r="AD202" i="12"/>
  <c r="AB202" i="12"/>
  <c r="AA202" i="12"/>
  <c r="Z202" i="12"/>
  <c r="Y202" i="12"/>
  <c r="X202" i="12"/>
  <c r="O202" i="12"/>
  <c r="AD201" i="12"/>
  <c r="AB201" i="12"/>
  <c r="AA201" i="12"/>
  <c r="Z201" i="12"/>
  <c r="Y201" i="12"/>
  <c r="X201" i="12"/>
  <c r="O201" i="12"/>
  <c r="S201" i="12" s="1"/>
  <c r="U201" i="12" s="1"/>
  <c r="AB200" i="12"/>
  <c r="AA200" i="12"/>
  <c r="Z200" i="12"/>
  <c r="Y200" i="12"/>
  <c r="X200" i="12"/>
  <c r="R200" i="12"/>
  <c r="O200" i="12"/>
  <c r="AB199" i="12"/>
  <c r="AA199" i="12"/>
  <c r="Z199" i="12"/>
  <c r="Y199" i="12"/>
  <c r="X199" i="12"/>
  <c r="R199" i="12"/>
  <c r="O199" i="12"/>
  <c r="O470" i="12" s="1"/>
  <c r="AB198" i="12"/>
  <c r="AA198" i="12"/>
  <c r="Z198" i="12"/>
  <c r="Y198" i="12"/>
  <c r="X198" i="12"/>
  <c r="R198" i="12"/>
  <c r="O198" i="12"/>
  <c r="AD197" i="12"/>
  <c r="AB197" i="12"/>
  <c r="AA197" i="12"/>
  <c r="Z197" i="12"/>
  <c r="Y197" i="12"/>
  <c r="X197" i="12"/>
  <c r="O197" i="12"/>
  <c r="S197" i="12" s="1"/>
  <c r="U197" i="12" s="1"/>
  <c r="AB196" i="12"/>
  <c r="AA196" i="12"/>
  <c r="Z196" i="12"/>
  <c r="Y196" i="12"/>
  <c r="X196" i="12"/>
  <c r="R196" i="12"/>
  <c r="O196" i="12"/>
  <c r="S196" i="12" s="1"/>
  <c r="U196" i="12" s="1"/>
  <c r="Q195" i="12"/>
  <c r="P195" i="12"/>
  <c r="N195" i="12"/>
  <c r="M195" i="12"/>
  <c r="L195" i="12"/>
  <c r="K195" i="12"/>
  <c r="J195" i="12"/>
  <c r="AB194" i="12"/>
  <c r="AA194" i="12"/>
  <c r="Z194" i="12"/>
  <c r="Y194" i="12"/>
  <c r="X194" i="12"/>
  <c r="R194" i="12"/>
  <c r="AD194" i="12" s="1"/>
  <c r="O194" i="12"/>
  <c r="AB193" i="12"/>
  <c r="AA193" i="12"/>
  <c r="Z193" i="12"/>
  <c r="Y193" i="12"/>
  <c r="X193" i="12"/>
  <c r="R193" i="12"/>
  <c r="AD193" i="12" s="1"/>
  <c r="O193" i="12"/>
  <c r="AB192" i="12"/>
  <c r="AA192" i="12"/>
  <c r="Z192" i="12"/>
  <c r="Y192" i="12"/>
  <c r="X192" i="12"/>
  <c r="R192" i="12"/>
  <c r="O192" i="12"/>
  <c r="AB191" i="12"/>
  <c r="AA191" i="12"/>
  <c r="Z191" i="12"/>
  <c r="Y191" i="12"/>
  <c r="X191" i="12"/>
  <c r="R191" i="12"/>
  <c r="S191" i="12" s="1"/>
  <c r="U191" i="12" s="1"/>
  <c r="R190" i="12"/>
  <c r="AB189" i="12"/>
  <c r="AA189" i="12"/>
  <c r="Z189" i="12"/>
  <c r="Y189" i="12"/>
  <c r="X189" i="12"/>
  <c r="R189" i="12"/>
  <c r="AB188" i="12"/>
  <c r="AA188" i="12"/>
  <c r="Z188" i="12"/>
  <c r="Y188" i="12"/>
  <c r="X188" i="12"/>
  <c r="R188" i="12"/>
  <c r="AD188" i="12" s="1"/>
  <c r="O188" i="12"/>
  <c r="AB187" i="12"/>
  <c r="AA187" i="12"/>
  <c r="Z187" i="12"/>
  <c r="Y187" i="12"/>
  <c r="X187" i="12"/>
  <c r="R187" i="12"/>
  <c r="AD187" i="12" s="1"/>
  <c r="O187" i="12"/>
  <c r="AB186" i="12"/>
  <c r="AA186" i="12"/>
  <c r="Z186" i="12"/>
  <c r="Y186" i="12"/>
  <c r="X186" i="12"/>
  <c r="R186" i="12"/>
  <c r="R413" i="12" s="1"/>
  <c r="O186" i="12"/>
  <c r="O185" i="12"/>
  <c r="AB184" i="12"/>
  <c r="AA184" i="12"/>
  <c r="Z184" i="12"/>
  <c r="Y184" i="12"/>
  <c r="X184" i="12"/>
  <c r="R184" i="12"/>
  <c r="O184" i="12"/>
  <c r="O403" i="12" s="1"/>
  <c r="AB183" i="12"/>
  <c r="AA183" i="12"/>
  <c r="Z183" i="12"/>
  <c r="Y183" i="12"/>
  <c r="X183" i="12"/>
  <c r="R183" i="12"/>
  <c r="O183" i="12"/>
  <c r="O405" i="12" s="1"/>
  <c r="AB182" i="12"/>
  <c r="AA182" i="12"/>
  <c r="Z182" i="12"/>
  <c r="Y182" i="12"/>
  <c r="X182" i="12"/>
  <c r="R182" i="12"/>
  <c r="AD182" i="12" s="1"/>
  <c r="O182" i="12"/>
  <c r="AB181" i="12"/>
  <c r="AA181" i="12"/>
  <c r="Z181" i="12"/>
  <c r="Y181" i="12"/>
  <c r="X181" i="12"/>
  <c r="O181" i="12"/>
  <c r="AB180" i="12"/>
  <c r="AA180" i="12"/>
  <c r="Z180" i="12"/>
  <c r="Y180" i="12"/>
  <c r="X180" i="12"/>
  <c r="O180" i="12"/>
  <c r="S180" i="12" s="1"/>
  <c r="U180" i="12" s="1"/>
  <c r="U409" i="12" s="1"/>
  <c r="Z179" i="12"/>
  <c r="AC179" i="12" s="1"/>
  <c r="AE179" i="12" s="1"/>
  <c r="O179" i="12"/>
  <c r="O411" i="12" s="1"/>
  <c r="AB178" i="12"/>
  <c r="AA178" i="12"/>
  <c r="Z178" i="12"/>
  <c r="Y178" i="12"/>
  <c r="X178" i="12"/>
  <c r="R178" i="12"/>
  <c r="R177" i="12"/>
  <c r="S177" i="12" s="1"/>
  <c r="U177" i="12" s="1"/>
  <c r="R176" i="12"/>
  <c r="R398" i="12" s="1"/>
  <c r="AB175" i="12"/>
  <c r="AA175" i="12"/>
  <c r="Z175" i="12"/>
  <c r="Y175" i="12"/>
  <c r="X175" i="12"/>
  <c r="R175" i="12"/>
  <c r="O175" i="12"/>
  <c r="Z174" i="12"/>
  <c r="AC174" i="12" s="1"/>
  <c r="AE174" i="12" s="1"/>
  <c r="O174" i="12"/>
  <c r="O173" i="12"/>
  <c r="T173" i="12" s="1"/>
  <c r="U173" i="12" s="1"/>
  <c r="AB172" i="12"/>
  <c r="AA172" i="12"/>
  <c r="Z172" i="12"/>
  <c r="Y172" i="12"/>
  <c r="X172" i="12"/>
  <c r="O172" i="12"/>
  <c r="S172" i="12" s="1"/>
  <c r="U172" i="12" s="1"/>
  <c r="Z171" i="12"/>
  <c r="AC171" i="12" s="1"/>
  <c r="AE171" i="12" s="1"/>
  <c r="O171" i="12"/>
  <c r="X170" i="12"/>
  <c r="AC170" i="12" s="1"/>
  <c r="AE170" i="12" s="1"/>
  <c r="O170" i="12"/>
  <c r="AB169" i="12"/>
  <c r="AA169" i="12"/>
  <c r="Z169" i="12"/>
  <c r="Y169" i="12"/>
  <c r="X169" i="12"/>
  <c r="R169" i="12"/>
  <c r="AD169" i="12" s="1"/>
  <c r="R168" i="12"/>
  <c r="R167" i="12"/>
  <c r="R629" i="12" s="1"/>
  <c r="R166" i="12"/>
  <c r="R407" i="12" s="1"/>
  <c r="AB165" i="12"/>
  <c r="AA165" i="12"/>
  <c r="Z165" i="12"/>
  <c r="Y165" i="12"/>
  <c r="X165" i="12"/>
  <c r="R165" i="12"/>
  <c r="AD165" i="12" s="1"/>
  <c r="O165" i="12"/>
  <c r="X164" i="12"/>
  <c r="AC164" i="12" s="1"/>
  <c r="AE164" i="12" s="1"/>
  <c r="O164" i="12"/>
  <c r="Z163" i="12"/>
  <c r="AC163" i="12" s="1"/>
  <c r="AE163" i="12" s="1"/>
  <c r="O163" i="12"/>
  <c r="O410" i="12" s="1"/>
  <c r="Z162" i="12"/>
  <c r="AC162" i="12" s="1"/>
  <c r="AE162" i="12" s="1"/>
  <c r="O162" i="12"/>
  <c r="O161" i="12"/>
  <c r="AB160" i="12"/>
  <c r="Z160" i="12"/>
  <c r="X160" i="12"/>
  <c r="O160" i="12"/>
  <c r="O159" i="12"/>
  <c r="R158" i="12"/>
  <c r="S158" i="12" s="1"/>
  <c r="U158" i="12" s="1"/>
  <c r="U614" i="12" s="1"/>
  <c r="R157" i="12"/>
  <c r="X156" i="12"/>
  <c r="AC156" i="12" s="1"/>
  <c r="AE156" i="12" s="1"/>
  <c r="O156" i="12"/>
  <c r="S156" i="12" s="1"/>
  <c r="U156" i="12" s="1"/>
  <c r="U388" i="12" s="1"/>
  <c r="Z155" i="12"/>
  <c r="AC155" i="12" s="1"/>
  <c r="AE155" i="12" s="1"/>
  <c r="O155" i="12"/>
  <c r="S155" i="12" s="1"/>
  <c r="U155" i="12" s="1"/>
  <c r="Z154" i="12"/>
  <c r="AC154" i="12" s="1"/>
  <c r="AE154" i="12" s="1"/>
  <c r="O154" i="12"/>
  <c r="S154" i="12" s="1"/>
  <c r="U154" i="12" s="1"/>
  <c r="Z153" i="12"/>
  <c r="AC153" i="12" s="1"/>
  <c r="AE153" i="12" s="1"/>
  <c r="O153" i="12"/>
  <c r="S153" i="12" s="1"/>
  <c r="U153" i="12" s="1"/>
  <c r="V153" i="12" s="1"/>
  <c r="O152" i="12"/>
  <c r="S152" i="12" s="1"/>
  <c r="U152" i="12" s="1"/>
  <c r="Z151" i="12"/>
  <c r="X151" i="12"/>
  <c r="O151" i="12"/>
  <c r="S151" i="12" s="1"/>
  <c r="U151" i="12" s="1"/>
  <c r="V151" i="12" s="1"/>
  <c r="AC150" i="12"/>
  <c r="AE150" i="12" s="1"/>
  <c r="O150" i="12"/>
  <c r="AD149" i="12"/>
  <c r="AB149" i="12"/>
  <c r="AA149" i="12"/>
  <c r="Z149" i="12"/>
  <c r="Y149" i="12"/>
  <c r="X149" i="12"/>
  <c r="O149" i="12"/>
  <c r="T147" i="12"/>
  <c r="Q147" i="12"/>
  <c r="P147" i="12"/>
  <c r="N147" i="12"/>
  <c r="M147" i="12"/>
  <c r="L147" i="12"/>
  <c r="K147" i="12"/>
  <c r="J147" i="12"/>
  <c r="AB146" i="12"/>
  <c r="AA146" i="12"/>
  <c r="Z146" i="12"/>
  <c r="Y146" i="12"/>
  <c r="X146" i="12"/>
  <c r="R146" i="12"/>
  <c r="AD146" i="12" s="1"/>
  <c r="O146" i="12"/>
  <c r="AB145" i="12"/>
  <c r="AA145" i="12"/>
  <c r="Z145" i="12"/>
  <c r="Y145" i="12"/>
  <c r="X145" i="12"/>
  <c r="R145" i="12"/>
  <c r="AD145" i="12" s="1"/>
  <c r="O145" i="12"/>
  <c r="AB144" i="12"/>
  <c r="AA144" i="12"/>
  <c r="Z144" i="12"/>
  <c r="Y144" i="12"/>
  <c r="X144" i="12"/>
  <c r="R144" i="12"/>
  <c r="O144" i="12"/>
  <c r="O554" i="12" s="1"/>
  <c r="AB143" i="12"/>
  <c r="AA143" i="12"/>
  <c r="Z143" i="12"/>
  <c r="Y143" i="12"/>
  <c r="X143" i="12"/>
  <c r="R143" i="12"/>
  <c r="R553" i="12" s="1"/>
  <c r="O143" i="12"/>
  <c r="O553" i="12" s="1"/>
  <c r="AB142" i="12"/>
  <c r="AA142" i="12"/>
  <c r="Z142" i="12"/>
  <c r="Y142" i="12"/>
  <c r="X142" i="12"/>
  <c r="R142" i="12"/>
  <c r="R544" i="12" s="1"/>
  <c r="O142" i="12"/>
  <c r="AB141" i="12"/>
  <c r="AA141" i="12"/>
  <c r="Z141" i="12"/>
  <c r="Y141" i="12"/>
  <c r="X141" i="12"/>
  <c r="R141" i="12"/>
  <c r="O141" i="12"/>
  <c r="AB140" i="12"/>
  <c r="AA140" i="12"/>
  <c r="Z140" i="12"/>
  <c r="Y140" i="12"/>
  <c r="X140" i="12"/>
  <c r="R140" i="12"/>
  <c r="AD140" i="12" s="1"/>
  <c r="O140" i="12"/>
  <c r="O551" i="12" s="1"/>
  <c r="AB139" i="12"/>
  <c r="AA139" i="12"/>
  <c r="Z139" i="12"/>
  <c r="Y139" i="12"/>
  <c r="X139" i="12"/>
  <c r="R139" i="12"/>
  <c r="O139" i="12"/>
  <c r="AB138" i="12"/>
  <c r="AA138" i="12"/>
  <c r="Z138" i="12"/>
  <c r="Y138" i="12"/>
  <c r="X138" i="12"/>
  <c r="R138" i="12"/>
  <c r="O138" i="12"/>
  <c r="AB137" i="12"/>
  <c r="AA137" i="12"/>
  <c r="Z137" i="12"/>
  <c r="Y137" i="12"/>
  <c r="X137" i="12"/>
  <c r="R137" i="12"/>
  <c r="R532" i="12" s="1"/>
  <c r="O137" i="12"/>
  <c r="O532" i="12" s="1"/>
  <c r="AB136" i="12"/>
  <c r="AA136" i="12"/>
  <c r="Z136" i="12"/>
  <c r="Y136" i="12"/>
  <c r="X136" i="12"/>
  <c r="R136" i="12"/>
  <c r="AD136" i="12" s="1"/>
  <c r="O136" i="12"/>
  <c r="Q135" i="12"/>
  <c r="P135" i="12"/>
  <c r="N135" i="12"/>
  <c r="M135" i="12"/>
  <c r="L135" i="12"/>
  <c r="K135" i="12"/>
  <c r="J135" i="12"/>
  <c r="AB134" i="12"/>
  <c r="AA134" i="12"/>
  <c r="Z134" i="12"/>
  <c r="Y134" i="12"/>
  <c r="X134" i="12"/>
  <c r="R134" i="12"/>
  <c r="S134" i="12" s="1"/>
  <c r="U134" i="12" s="1"/>
  <c r="V134" i="12" s="1"/>
  <c r="R133" i="12"/>
  <c r="AD133" i="12" s="1"/>
  <c r="AE133" i="12" s="1"/>
  <c r="R132" i="12"/>
  <c r="R131" i="12"/>
  <c r="T131" i="12" s="1"/>
  <c r="U131" i="12" s="1"/>
  <c r="AC130" i="12"/>
  <c r="AE130" i="12" s="1"/>
  <c r="R130" i="12"/>
  <c r="R564" i="12" s="1"/>
  <c r="O130" i="12"/>
  <c r="AD129" i="12"/>
  <c r="AB129" i="12"/>
  <c r="AA129" i="12"/>
  <c r="Z129" i="12"/>
  <c r="Y129" i="12"/>
  <c r="X129" i="12"/>
  <c r="O129" i="12"/>
  <c r="S129" i="12" s="1"/>
  <c r="U129" i="12" s="1"/>
  <c r="O128" i="12"/>
  <c r="O127" i="12"/>
  <c r="O735" i="12" s="1"/>
  <c r="AD126" i="12"/>
  <c r="AB126" i="12"/>
  <c r="AA126" i="12"/>
  <c r="Z126" i="12"/>
  <c r="Y126" i="12"/>
  <c r="X126" i="12"/>
  <c r="O126" i="12"/>
  <c r="O566" i="12" s="1"/>
  <c r="AB125" i="12"/>
  <c r="AA125" i="12"/>
  <c r="Z125" i="12"/>
  <c r="Y125" i="12"/>
  <c r="X125" i="12"/>
  <c r="R125" i="12"/>
  <c r="O125" i="12"/>
  <c r="O565" i="12" s="1"/>
  <c r="AB124" i="12"/>
  <c r="AA124" i="12"/>
  <c r="Z124" i="12"/>
  <c r="Y124" i="12"/>
  <c r="X124" i="12"/>
  <c r="R124" i="12"/>
  <c r="AD124" i="12" s="1"/>
  <c r="R123" i="12"/>
  <c r="T123" i="12" s="1"/>
  <c r="U123" i="12" s="1"/>
  <c r="R122" i="12"/>
  <c r="T122" i="12" s="1"/>
  <c r="U122" i="12" s="1"/>
  <c r="AB121" i="12"/>
  <c r="AA121" i="12"/>
  <c r="Z121" i="12"/>
  <c r="Y121" i="12"/>
  <c r="X121" i="12"/>
  <c r="R121" i="12"/>
  <c r="AD120" i="12"/>
  <c r="AB120" i="12"/>
  <c r="AA120" i="12"/>
  <c r="Z120" i="12"/>
  <c r="Y120" i="12"/>
  <c r="X120" i="12"/>
  <c r="O120" i="12"/>
  <c r="S120" i="12" s="1"/>
  <c r="U120" i="12" s="1"/>
  <c r="O119" i="12"/>
  <c r="T119" i="12" s="1"/>
  <c r="U119" i="12" s="1"/>
  <c r="O118" i="12"/>
  <c r="R117" i="12"/>
  <c r="S117" i="12" s="1"/>
  <c r="U117" i="12" s="1"/>
  <c r="R116" i="12"/>
  <c r="AD116" i="12" s="1"/>
  <c r="AE116" i="12" s="1"/>
  <c r="R115" i="12"/>
  <c r="T115" i="12" s="1"/>
  <c r="U115" i="12" s="1"/>
  <c r="AB114" i="12"/>
  <c r="AA114" i="12"/>
  <c r="Z114" i="12"/>
  <c r="Y114" i="12"/>
  <c r="X114" i="12"/>
  <c r="R114" i="12"/>
  <c r="S114" i="12" s="1"/>
  <c r="U114" i="12" s="1"/>
  <c r="U558" i="12" s="1"/>
  <c r="AD113" i="12"/>
  <c r="AB113" i="12"/>
  <c r="AA113" i="12"/>
  <c r="Z113" i="12"/>
  <c r="Y113" i="12"/>
  <c r="X113" i="12"/>
  <c r="O113" i="12"/>
  <c r="S113" i="12" s="1"/>
  <c r="U113" i="12" s="1"/>
  <c r="V113" i="12" s="1"/>
  <c r="O112" i="12"/>
  <c r="T112" i="12" s="1"/>
  <c r="U112" i="12" s="1"/>
  <c r="O111" i="12"/>
  <c r="T111" i="12" s="1"/>
  <c r="U111" i="12" s="1"/>
  <c r="U724" i="12" s="1"/>
  <c r="AB110" i="12"/>
  <c r="AA110" i="12"/>
  <c r="Z110" i="12"/>
  <c r="Y110" i="12"/>
  <c r="X110" i="12"/>
  <c r="R110" i="12"/>
  <c r="S110" i="12" s="1"/>
  <c r="U110" i="12" s="1"/>
  <c r="R109" i="12"/>
  <c r="T109" i="12" s="1"/>
  <c r="U109" i="12" s="1"/>
  <c r="R108" i="12"/>
  <c r="R107" i="12"/>
  <c r="T107" i="12" s="1"/>
  <c r="U107" i="12" s="1"/>
  <c r="V107" i="12" s="1"/>
  <c r="AD106" i="12"/>
  <c r="AB106" i="12"/>
  <c r="AA106" i="12"/>
  <c r="Z106" i="12"/>
  <c r="Y106" i="12"/>
  <c r="X106" i="12"/>
  <c r="O106" i="12"/>
  <c r="S106" i="12" s="1"/>
  <c r="U106" i="12" s="1"/>
  <c r="U555" i="12" s="1"/>
  <c r="Q105" i="12"/>
  <c r="P105" i="12"/>
  <c r="N105" i="12"/>
  <c r="M105" i="12"/>
  <c r="L105" i="12"/>
  <c r="K105" i="12"/>
  <c r="J105" i="12"/>
  <c r="AB104" i="12"/>
  <c r="AA104" i="12"/>
  <c r="Z104" i="12"/>
  <c r="Y104" i="12"/>
  <c r="X104" i="12"/>
  <c r="R104" i="12"/>
  <c r="AD104" i="12" s="1"/>
  <c r="O104" i="12"/>
  <c r="AB103" i="12"/>
  <c r="AA103" i="12"/>
  <c r="Z103" i="12"/>
  <c r="Y103" i="12"/>
  <c r="X103" i="12"/>
  <c r="R103" i="12"/>
  <c r="O103" i="12"/>
  <c r="AB102" i="12"/>
  <c r="AA102" i="12"/>
  <c r="Z102" i="12"/>
  <c r="Y102" i="12"/>
  <c r="X102" i="12"/>
  <c r="R102" i="12"/>
  <c r="O102" i="12"/>
  <c r="AB101" i="12"/>
  <c r="AA101" i="12"/>
  <c r="Z101" i="12"/>
  <c r="Y101" i="12"/>
  <c r="X101" i="12"/>
  <c r="R101" i="12"/>
  <c r="AD101" i="12" s="1"/>
  <c r="O101" i="12"/>
  <c r="AB100" i="12"/>
  <c r="AA100" i="12"/>
  <c r="Z100" i="12"/>
  <c r="Y100" i="12"/>
  <c r="X100" i="12"/>
  <c r="R100" i="12"/>
  <c r="AD100" i="12" s="1"/>
  <c r="O100" i="12"/>
  <c r="AB99" i="12"/>
  <c r="AA99" i="12"/>
  <c r="Z99" i="12"/>
  <c r="Y99" i="12"/>
  <c r="X99" i="12"/>
  <c r="R99" i="12"/>
  <c r="AD99" i="12" s="1"/>
  <c r="O99" i="12"/>
  <c r="AB98" i="12"/>
  <c r="AA98" i="12"/>
  <c r="Z98" i="12"/>
  <c r="Y98" i="12"/>
  <c r="X98" i="12"/>
  <c r="R98" i="12"/>
  <c r="R498" i="12" s="1"/>
  <c r="O98" i="12"/>
  <c r="AB97" i="12"/>
  <c r="AA97" i="12"/>
  <c r="Z97" i="12"/>
  <c r="Y97" i="12"/>
  <c r="X97" i="12"/>
  <c r="R97" i="12"/>
  <c r="AD97" i="12" s="1"/>
  <c r="O97" i="12"/>
  <c r="AB96" i="12"/>
  <c r="AA96" i="12"/>
  <c r="Z96" i="12"/>
  <c r="Y96" i="12"/>
  <c r="X96" i="12"/>
  <c r="R96" i="12"/>
  <c r="O96" i="12"/>
  <c r="AB95" i="12"/>
  <c r="AA95" i="12"/>
  <c r="Z95" i="12"/>
  <c r="Y95" i="12"/>
  <c r="X95" i="12"/>
  <c r="R95" i="12"/>
  <c r="AD95" i="12" s="1"/>
  <c r="O95" i="12"/>
  <c r="AB94" i="12"/>
  <c r="AA94" i="12"/>
  <c r="Z94" i="12"/>
  <c r="Y94" i="12"/>
  <c r="X94" i="12"/>
  <c r="R94" i="12"/>
  <c r="AD94" i="12" s="1"/>
  <c r="O94" i="12"/>
  <c r="AB93" i="12"/>
  <c r="AA93" i="12"/>
  <c r="Z93" i="12"/>
  <c r="Y93" i="12"/>
  <c r="X93" i="12"/>
  <c r="R93" i="12"/>
  <c r="AD93" i="12" s="1"/>
  <c r="O93" i="12"/>
  <c r="AB92" i="12"/>
  <c r="AA92" i="12"/>
  <c r="Z92" i="12"/>
  <c r="Y92" i="12"/>
  <c r="X92" i="12"/>
  <c r="R92" i="12"/>
  <c r="AD92" i="12" s="1"/>
  <c r="O92" i="12"/>
  <c r="AB91" i="12"/>
  <c r="AA91" i="12"/>
  <c r="Z91" i="12"/>
  <c r="Y91" i="12"/>
  <c r="X91" i="12"/>
  <c r="R91" i="12"/>
  <c r="AD91" i="12" s="1"/>
  <c r="O91" i="12"/>
  <c r="AB90" i="12"/>
  <c r="AA90" i="12"/>
  <c r="Z90" i="12"/>
  <c r="Y90" i="12"/>
  <c r="X90" i="12"/>
  <c r="R90" i="12"/>
  <c r="AD90" i="12" s="1"/>
  <c r="O90" i="12"/>
  <c r="AB89" i="12"/>
  <c r="AA89" i="12"/>
  <c r="Z89" i="12"/>
  <c r="Y89" i="12"/>
  <c r="X89" i="12"/>
  <c r="R89" i="12"/>
  <c r="AD89" i="12" s="1"/>
  <c r="O89" i="12"/>
  <c r="AB88" i="12"/>
  <c r="AA88" i="12"/>
  <c r="Z88" i="12"/>
  <c r="Y88" i="12"/>
  <c r="X88" i="12"/>
  <c r="R88" i="12"/>
  <c r="O88" i="12"/>
  <c r="AB87" i="12"/>
  <c r="AA87" i="12"/>
  <c r="Z87" i="12"/>
  <c r="Y87" i="12"/>
  <c r="X87" i="12"/>
  <c r="R87" i="12"/>
  <c r="AD87" i="12" s="1"/>
  <c r="O87" i="12"/>
  <c r="AB86" i="12"/>
  <c r="AA86" i="12"/>
  <c r="Z86" i="12"/>
  <c r="Y86" i="12"/>
  <c r="X86" i="12"/>
  <c r="R86" i="12"/>
  <c r="O86" i="12"/>
  <c r="AD85" i="12"/>
  <c r="AB85" i="12"/>
  <c r="AA85" i="12"/>
  <c r="Z85" i="12"/>
  <c r="Y85" i="12"/>
  <c r="X85" i="12"/>
  <c r="O85" i="12"/>
  <c r="AB84" i="12"/>
  <c r="X84" i="12"/>
  <c r="O84" i="12"/>
  <c r="AB83" i="12"/>
  <c r="AA83" i="12"/>
  <c r="Z83" i="12"/>
  <c r="Y83" i="12"/>
  <c r="X83" i="12"/>
  <c r="R83" i="12"/>
  <c r="AD83" i="12" s="1"/>
  <c r="O83" i="12"/>
  <c r="AD82" i="12"/>
  <c r="AB82" i="12"/>
  <c r="AA82" i="12"/>
  <c r="Z82" i="12"/>
  <c r="Y82" i="12"/>
  <c r="X82" i="12"/>
  <c r="O82" i="12"/>
  <c r="S82" i="12" s="1"/>
  <c r="U82" i="12" s="1"/>
  <c r="O81" i="12"/>
  <c r="X80" i="12"/>
  <c r="AC80" i="12" s="1"/>
  <c r="AE80" i="12" s="1"/>
  <c r="O80" i="12"/>
  <c r="O79" i="12"/>
  <c r="AB78" i="12"/>
  <c r="AA78" i="12"/>
  <c r="Z78" i="12"/>
  <c r="Y78" i="12"/>
  <c r="X78" i="12"/>
  <c r="R78" i="12"/>
  <c r="AD78" i="12" s="1"/>
  <c r="O78" i="12"/>
  <c r="R77" i="12"/>
  <c r="AD76" i="12"/>
  <c r="AB76" i="12"/>
  <c r="AA76" i="12"/>
  <c r="Z76" i="12"/>
  <c r="Y76" i="12"/>
  <c r="X76" i="12"/>
  <c r="O76" i="12"/>
  <c r="O75" i="12"/>
  <c r="T75" i="12" s="1"/>
  <c r="U75" i="12" s="1"/>
  <c r="AD74" i="12"/>
  <c r="AB74" i="12"/>
  <c r="AA74" i="12"/>
  <c r="Z74" i="12"/>
  <c r="Y74" i="12"/>
  <c r="X74" i="12"/>
  <c r="O74" i="12"/>
  <c r="O529" i="12" s="1"/>
  <c r="AD72" i="12"/>
  <c r="AB72" i="12"/>
  <c r="AA72" i="12"/>
  <c r="Z72" i="12"/>
  <c r="Y72" i="12"/>
  <c r="X72" i="12"/>
  <c r="O72" i="12"/>
  <c r="O528" i="12" s="1"/>
  <c r="AB71" i="12"/>
  <c r="AA71" i="12"/>
  <c r="Z71" i="12"/>
  <c r="Y71" i="12"/>
  <c r="X71" i="12"/>
  <c r="R71" i="12"/>
  <c r="AD71" i="12" s="1"/>
  <c r="R70" i="12"/>
  <c r="T70" i="12" s="1"/>
  <c r="U70" i="12" s="1"/>
  <c r="R69" i="12"/>
  <c r="T69" i="12" s="1"/>
  <c r="U69" i="12" s="1"/>
  <c r="X68" i="12"/>
  <c r="R68" i="12"/>
  <c r="AD68" i="12" s="1"/>
  <c r="AE68" i="12" s="1"/>
  <c r="AB67" i="12"/>
  <c r="AA67" i="12"/>
  <c r="Z67" i="12"/>
  <c r="Y67" i="12"/>
  <c r="X67" i="12"/>
  <c r="R67" i="12"/>
  <c r="R713" i="12" s="1"/>
  <c r="AB66" i="12"/>
  <c r="AA66" i="12"/>
  <c r="Z66" i="12"/>
  <c r="Y66" i="12"/>
  <c r="X66" i="12"/>
  <c r="R66" i="12"/>
  <c r="R527" i="12" s="1"/>
  <c r="O66" i="12"/>
  <c r="AD65" i="12"/>
  <c r="AB65" i="12"/>
  <c r="AA65" i="12"/>
  <c r="Z65" i="12"/>
  <c r="Y65" i="12"/>
  <c r="X65" i="12"/>
  <c r="O65" i="12"/>
  <c r="S65" i="12" s="1"/>
  <c r="U65" i="12" s="1"/>
  <c r="O64" i="12"/>
  <c r="X63" i="12"/>
  <c r="AC63" i="12" s="1"/>
  <c r="AE63" i="12" s="1"/>
  <c r="O63" i="12"/>
  <c r="O530" i="12" s="1"/>
  <c r="AD62" i="12"/>
  <c r="AB62" i="12"/>
  <c r="AA62" i="12"/>
  <c r="Z62" i="12"/>
  <c r="Y62" i="12"/>
  <c r="X62" i="12"/>
  <c r="O62" i="12"/>
  <c r="O526" i="12" s="1"/>
  <c r="X61" i="12"/>
  <c r="AC61" i="12" s="1"/>
  <c r="AE61" i="12" s="1"/>
  <c r="O61" i="12"/>
  <c r="O534" i="12" s="1"/>
  <c r="AB60" i="12"/>
  <c r="AA60" i="12"/>
  <c r="Z60" i="12"/>
  <c r="Y60" i="12"/>
  <c r="X60" i="12"/>
  <c r="O60" i="12"/>
  <c r="R59" i="12"/>
  <c r="S59" i="12" s="1"/>
  <c r="U59" i="12" s="1"/>
  <c r="V59" i="12" s="1"/>
  <c r="R58" i="12"/>
  <c r="AC57" i="12"/>
  <c r="AE57" i="12" s="1"/>
  <c r="R57" i="12"/>
  <c r="T57" i="12" s="1"/>
  <c r="U57" i="12" s="1"/>
  <c r="AC56" i="12"/>
  <c r="AE56" i="12" s="1"/>
  <c r="R56" i="12"/>
  <c r="R520" i="12" s="1"/>
  <c r="O56" i="12"/>
  <c r="AD55" i="12"/>
  <c r="AB55" i="12"/>
  <c r="AA55" i="12"/>
  <c r="Z55" i="12"/>
  <c r="Y55" i="12"/>
  <c r="X55" i="12"/>
  <c r="O55" i="12"/>
  <c r="O54" i="12"/>
  <c r="T54" i="12" s="1"/>
  <c r="U54" i="12" s="1"/>
  <c r="O53" i="12"/>
  <c r="T53" i="12" s="1"/>
  <c r="U53" i="12" s="1"/>
  <c r="V53" i="12" s="1"/>
  <c r="X52" i="12"/>
  <c r="AC52" i="12" s="1"/>
  <c r="AE52" i="12" s="1"/>
  <c r="O52" i="12"/>
  <c r="S52" i="12" s="1"/>
  <c r="U52" i="12" s="1"/>
  <c r="V52" i="12" s="1"/>
  <c r="O51" i="12"/>
  <c r="O50" i="12"/>
  <c r="T50" i="12" s="1"/>
  <c r="U50" i="12" s="1"/>
  <c r="U701" i="12" s="1"/>
  <c r="Y49" i="12"/>
  <c r="X49" i="12"/>
  <c r="O49" i="12"/>
  <c r="O521" i="12" s="1"/>
  <c r="X48" i="12"/>
  <c r="AC48" i="12" s="1"/>
  <c r="AE48" i="12" s="1"/>
  <c r="O48" i="12"/>
  <c r="O702" i="12" s="1"/>
  <c r="AB47" i="12"/>
  <c r="AA47" i="12"/>
  <c r="Z47" i="12"/>
  <c r="Y47" i="12"/>
  <c r="X47" i="12"/>
  <c r="R47" i="12"/>
  <c r="AD47" i="12" s="1"/>
  <c r="O47" i="12"/>
  <c r="Q46" i="12"/>
  <c r="P46" i="12"/>
  <c r="N46" i="12"/>
  <c r="M46" i="12"/>
  <c r="L46" i="12"/>
  <c r="K46" i="12"/>
  <c r="J46" i="12"/>
  <c r="R45" i="12"/>
  <c r="S45" i="12" s="1"/>
  <c r="U45" i="12" s="1"/>
  <c r="R44" i="12"/>
  <c r="AD44" i="12" s="1"/>
  <c r="AE44" i="12" s="1"/>
  <c r="R43" i="12"/>
  <c r="T43" i="12" s="1"/>
  <c r="U43" i="12" s="1"/>
  <c r="R42" i="12"/>
  <c r="R698" i="12" s="1"/>
  <c r="R41" i="12"/>
  <c r="R697" i="12" s="1"/>
  <c r="R40" i="12"/>
  <c r="T40" i="12" s="1"/>
  <c r="U40" i="12" s="1"/>
  <c r="V40" i="12" s="1"/>
  <c r="R39" i="12"/>
  <c r="AD38" i="12"/>
  <c r="X38" i="12"/>
  <c r="AC38" i="12" s="1"/>
  <c r="O38" i="12"/>
  <c r="O512" i="12" s="1"/>
  <c r="AD37" i="12"/>
  <c r="AB37" i="12"/>
  <c r="AA37" i="12"/>
  <c r="Z37" i="12"/>
  <c r="Y37" i="12"/>
  <c r="X37" i="12"/>
  <c r="O37" i="12"/>
  <c r="S37" i="12" s="1"/>
  <c r="U37" i="12" s="1"/>
  <c r="O36" i="12"/>
  <c r="AB35" i="12"/>
  <c r="AA35" i="12"/>
  <c r="Z35" i="12"/>
  <c r="Y35" i="12"/>
  <c r="X35" i="12"/>
  <c r="R35" i="12"/>
  <c r="R692" i="12" s="1"/>
  <c r="O35" i="12"/>
  <c r="O692" i="12" s="1"/>
  <c r="R34" i="12"/>
  <c r="S34" i="12" s="1"/>
  <c r="U34" i="12" s="1"/>
  <c r="V34" i="12" s="1"/>
  <c r="R33" i="12"/>
  <c r="R32" i="12"/>
  <c r="T32" i="12" s="1"/>
  <c r="U32" i="12" s="1"/>
  <c r="AE31" i="12"/>
  <c r="R31" i="12"/>
  <c r="O31" i="12"/>
  <c r="O696" i="12" s="1"/>
  <c r="R30" i="12"/>
  <c r="R694" i="12" s="1"/>
  <c r="X28" i="12"/>
  <c r="AC28" i="12" s="1"/>
  <c r="AE28" i="12" s="1"/>
  <c r="O28" i="12"/>
  <c r="AD27" i="12"/>
  <c r="AB27" i="12"/>
  <c r="AA27" i="12"/>
  <c r="Z27" i="12"/>
  <c r="Y27" i="12"/>
  <c r="X27" i="12"/>
  <c r="O27" i="12"/>
  <c r="S27" i="12" s="1"/>
  <c r="U27" i="12" s="1"/>
  <c r="V27" i="12" s="1"/>
  <c r="O26" i="12"/>
  <c r="AB25" i="12"/>
  <c r="AC25" i="12" s="1"/>
  <c r="O25" i="12"/>
  <c r="AB24" i="12"/>
  <c r="AA24" i="12"/>
  <c r="Z24" i="12"/>
  <c r="Y24" i="12"/>
  <c r="X24" i="12"/>
  <c r="O24" i="12"/>
  <c r="O513" i="12" s="1"/>
  <c r="O23" i="12"/>
  <c r="O514" i="12" s="1"/>
  <c r="AB22" i="12"/>
  <c r="AA22" i="12"/>
  <c r="Z22" i="12"/>
  <c r="Y22" i="12"/>
  <c r="X22" i="12"/>
  <c r="R22" i="12"/>
  <c r="R689" i="12" s="1"/>
  <c r="O22" i="12"/>
  <c r="O689" i="12" s="1"/>
  <c r="R21" i="12"/>
  <c r="R688" i="12" s="1"/>
  <c r="AB20" i="12"/>
  <c r="AA20" i="12"/>
  <c r="Z20" i="12"/>
  <c r="Y20" i="12"/>
  <c r="R20" i="12"/>
  <c r="AD20" i="12" s="1"/>
  <c r="O20" i="12"/>
  <c r="R19" i="12"/>
  <c r="AD18" i="12"/>
  <c r="AB18" i="12"/>
  <c r="AA18" i="12"/>
  <c r="Z18" i="12"/>
  <c r="Y18" i="12"/>
  <c r="X18" i="12"/>
  <c r="O18" i="12"/>
  <c r="O17" i="12"/>
  <c r="T17" i="12" s="1"/>
  <c r="U17" i="12" s="1"/>
  <c r="V17" i="12" s="1"/>
  <c r="X16" i="12"/>
  <c r="AC16" i="12" s="1"/>
  <c r="AE16" i="12" s="1"/>
  <c r="O16" i="12"/>
  <c r="O15" i="12"/>
  <c r="T15" i="12" s="1"/>
  <c r="AB14" i="12"/>
  <c r="AA14" i="12"/>
  <c r="Z14" i="12"/>
  <c r="Y14" i="12"/>
  <c r="X14" i="12"/>
  <c r="O14" i="12"/>
  <c r="O506" i="12" s="1"/>
  <c r="AB13" i="12"/>
  <c r="AA13" i="12"/>
  <c r="Z13" i="12"/>
  <c r="Y13" i="12"/>
  <c r="X13" i="12"/>
  <c r="R13" i="12"/>
  <c r="AD13" i="12" s="1"/>
  <c r="O13" i="12"/>
  <c r="AB12" i="12"/>
  <c r="AA12" i="12"/>
  <c r="Z12" i="12"/>
  <c r="Y12" i="12"/>
  <c r="X12" i="12"/>
  <c r="R12" i="12"/>
  <c r="O12" i="12"/>
  <c r="AB11" i="12"/>
  <c r="AA11" i="12"/>
  <c r="Z11" i="12"/>
  <c r="Y11" i="12"/>
  <c r="X11" i="12"/>
  <c r="R11" i="12"/>
  <c r="AD11" i="12" s="1"/>
  <c r="O11" i="12"/>
  <c r="AB10" i="12"/>
  <c r="AA10" i="12"/>
  <c r="Z10" i="12"/>
  <c r="Y10" i="12"/>
  <c r="X10" i="12"/>
  <c r="R10" i="12"/>
  <c r="O10" i="12"/>
  <c r="AE41" i="11"/>
  <c r="AC41" i="11"/>
  <c r="X41" i="11"/>
  <c r="V41" i="11"/>
  <c r="V42" i="11"/>
  <c r="U41" i="11"/>
  <c r="S41" i="11"/>
  <c r="O41" i="11"/>
  <c r="X29" i="11"/>
  <c r="V18" i="11"/>
  <c r="U18" i="11"/>
  <c r="T18" i="11"/>
  <c r="O18" i="11"/>
  <c r="U756" i="14" l="1"/>
  <c r="V756" i="14" s="1"/>
  <c r="U511" i="13"/>
  <c r="Q334" i="13"/>
  <c r="AE140" i="13"/>
  <c r="AD282" i="13"/>
  <c r="AE193" i="13"/>
  <c r="AE116" i="13"/>
  <c r="AE265" i="13"/>
  <c r="AE135" i="13"/>
  <c r="U441" i="13"/>
  <c r="AE268" i="13"/>
  <c r="AE273" i="13"/>
  <c r="U505" i="13"/>
  <c r="AE240" i="13"/>
  <c r="AE153" i="13"/>
  <c r="U468" i="13"/>
  <c r="V281" i="13"/>
  <c r="V36" i="13"/>
  <c r="U521" i="13"/>
  <c r="V141" i="13"/>
  <c r="V66" i="13"/>
  <c r="AE98" i="13"/>
  <c r="V86" i="13"/>
  <c r="V192" i="13"/>
  <c r="AE83" i="13"/>
  <c r="V298" i="13"/>
  <c r="AE261" i="13"/>
  <c r="U384" i="13"/>
  <c r="K334" i="13"/>
  <c r="V41" i="13"/>
  <c r="V193" i="13"/>
  <c r="V332" i="13"/>
  <c r="AE150" i="13"/>
  <c r="V53" i="13"/>
  <c r="U500" i="13"/>
  <c r="AE130" i="13"/>
  <c r="AE316" i="13"/>
  <c r="V225" i="13"/>
  <c r="V14" i="13"/>
  <c r="V273" i="13"/>
  <c r="AE10" i="13"/>
  <c r="AE147" i="13"/>
  <c r="U548" i="13"/>
  <c r="U290" i="13"/>
  <c r="V290" i="13" s="1"/>
  <c r="AE195" i="13"/>
  <c r="AE222" i="13"/>
  <c r="M334" i="13"/>
  <c r="AE280" i="13"/>
  <c r="AE239" i="13"/>
  <c r="AE90" i="13"/>
  <c r="V34" i="13"/>
  <c r="V261" i="13"/>
  <c r="AE69" i="13"/>
  <c r="V103" i="13"/>
  <c r="AE107" i="13"/>
  <c r="V301" i="13"/>
  <c r="AE259" i="13"/>
  <c r="V280" i="13"/>
  <c r="AE263" i="13"/>
  <c r="AE88" i="13"/>
  <c r="U440" i="13"/>
  <c r="V285" i="13"/>
  <c r="AE295" i="13"/>
  <c r="AE110" i="13"/>
  <c r="U465" i="13"/>
  <c r="U651" i="13"/>
  <c r="U660" i="13"/>
  <c r="U680" i="13"/>
  <c r="AE281" i="13"/>
  <c r="AE157" i="13"/>
  <c r="AE108" i="13"/>
  <c r="AE92" i="13"/>
  <c r="U450" i="13"/>
  <c r="AE192" i="13"/>
  <c r="AE209" i="13"/>
  <c r="U558" i="13"/>
  <c r="AE75" i="13"/>
  <c r="U451" i="13"/>
  <c r="AE32" i="13"/>
  <c r="AE294" i="13"/>
  <c r="U427" i="13"/>
  <c r="V247" i="13"/>
  <c r="AE72" i="13"/>
  <c r="U663" i="13"/>
  <c r="AE297" i="13"/>
  <c r="AE122" i="13"/>
  <c r="V157" i="13"/>
  <c r="V85" i="13"/>
  <c r="U653" i="13"/>
  <c r="AE106" i="13"/>
  <c r="V132" i="13"/>
  <c r="L334" i="13"/>
  <c r="AA212" i="13"/>
  <c r="AE65" i="13"/>
  <c r="U434" i="13"/>
  <c r="AB212" i="13"/>
  <c r="AE156" i="13"/>
  <c r="AE66" i="13"/>
  <c r="V120" i="13"/>
  <c r="U469" i="13"/>
  <c r="AE136" i="13"/>
  <c r="U432" i="13"/>
  <c r="AE262" i="13"/>
  <c r="V210" i="13"/>
  <c r="U413" i="13"/>
  <c r="V189" i="13"/>
  <c r="AE323" i="13"/>
  <c r="AE203" i="13"/>
  <c r="AE201" i="13"/>
  <c r="V70" i="13"/>
  <c r="V32" i="13"/>
  <c r="U510" i="13"/>
  <c r="AE221" i="13"/>
  <c r="AE144" i="13"/>
  <c r="AD117" i="13"/>
  <c r="V69" i="13"/>
  <c r="V240" i="13"/>
  <c r="V308" i="13"/>
  <c r="V151" i="13"/>
  <c r="V203" i="13"/>
  <c r="V237" i="13"/>
  <c r="V184" i="13"/>
  <c r="V153" i="13"/>
  <c r="V226" i="13"/>
  <c r="AE111" i="13"/>
  <c r="AE312" i="13"/>
  <c r="V222" i="13"/>
  <c r="AE236" i="13"/>
  <c r="AD208" i="13"/>
  <c r="V136" i="13"/>
  <c r="V185" i="13"/>
  <c r="AE96" i="13"/>
  <c r="AB161" i="13"/>
  <c r="AB334" i="13" s="1"/>
  <c r="V304" i="13"/>
  <c r="AE243" i="13"/>
  <c r="AE77" i="13"/>
  <c r="V214" i="13"/>
  <c r="V94" i="13"/>
  <c r="V89" i="13"/>
  <c r="AE242" i="13"/>
  <c r="V323" i="13"/>
  <c r="U461" i="13"/>
  <c r="AE313" i="13"/>
  <c r="V297" i="13"/>
  <c r="V313" i="13"/>
  <c r="X212" i="13"/>
  <c r="V125" i="13"/>
  <c r="U543" i="13"/>
  <c r="V292" i="13"/>
  <c r="AE24" i="13"/>
  <c r="AE317" i="13"/>
  <c r="AD328" i="13"/>
  <c r="AE95" i="13"/>
  <c r="AE264" i="13"/>
  <c r="U523" i="13"/>
  <c r="V318" i="13"/>
  <c r="AE152" i="13"/>
  <c r="V173" i="13"/>
  <c r="U515" i="13"/>
  <c r="U349" i="13"/>
  <c r="V42" i="13"/>
  <c r="V81" i="13"/>
  <c r="AE191" i="13"/>
  <c r="AE99" i="13"/>
  <c r="V243" i="13"/>
  <c r="U443" i="13"/>
  <c r="V82" i="13"/>
  <c r="U435" i="13"/>
  <c r="V254" i="13"/>
  <c r="O693" i="13"/>
  <c r="AA161" i="13"/>
  <c r="AD148" i="13"/>
  <c r="U117" i="13"/>
  <c r="V117" i="13" s="1"/>
  <c r="U650" i="13"/>
  <c r="V45" i="13"/>
  <c r="AD51" i="13"/>
  <c r="R693" i="13"/>
  <c r="U540" i="13"/>
  <c r="V321" i="13"/>
  <c r="V331" i="13"/>
  <c r="V246" i="13"/>
  <c r="AC333" i="13"/>
  <c r="AE329" i="13"/>
  <c r="AE333" i="13" s="1"/>
  <c r="U394" i="13"/>
  <c r="V232" i="13"/>
  <c r="U431" i="13"/>
  <c r="V252" i="13"/>
  <c r="V262" i="13"/>
  <c r="V255" i="13"/>
  <c r="U449" i="13"/>
  <c r="Z161" i="13"/>
  <c r="AD275" i="13"/>
  <c r="AD160" i="13"/>
  <c r="T117" i="13"/>
  <c r="AE86" i="13"/>
  <c r="U656" i="13"/>
  <c r="V67" i="13"/>
  <c r="U495" i="13"/>
  <c r="V91" i="13"/>
  <c r="V305" i="13"/>
  <c r="U367" i="13"/>
  <c r="V242" i="13"/>
  <c r="AE325" i="13"/>
  <c r="U430" i="13"/>
  <c r="V251" i="13"/>
  <c r="V316" i="13"/>
  <c r="U354" i="13"/>
  <c r="V178" i="13"/>
  <c r="U533" i="13"/>
  <c r="R212" i="13"/>
  <c r="V201" i="13"/>
  <c r="V182" i="13"/>
  <c r="AE200" i="13"/>
  <c r="T196" i="13"/>
  <c r="T212" i="13" s="1"/>
  <c r="U415" i="13"/>
  <c r="V198" i="13"/>
  <c r="R161" i="13"/>
  <c r="V110" i="13"/>
  <c r="AE23" i="13"/>
  <c r="AE84" i="13"/>
  <c r="U385" i="13"/>
  <c r="V230" i="13"/>
  <c r="U396" i="13"/>
  <c r="V234" i="13"/>
  <c r="V194" i="13"/>
  <c r="V295" i="13"/>
  <c r="AD244" i="13"/>
  <c r="S340" i="13"/>
  <c r="U163" i="13"/>
  <c r="U196" i="13" s="1"/>
  <c r="V196" i="13" s="1"/>
  <c r="V139" i="13"/>
  <c r="V150" i="13"/>
  <c r="Z212" i="13"/>
  <c r="AE132" i="13"/>
  <c r="T148" i="13"/>
  <c r="U477" i="13"/>
  <c r="V84" i="13"/>
  <c r="V50" i="13"/>
  <c r="AE81" i="13"/>
  <c r="V96" i="13"/>
  <c r="AC148" i="13"/>
  <c r="AE119" i="13"/>
  <c r="V319" i="13"/>
  <c r="S211" i="13"/>
  <c r="U209" i="13"/>
  <c r="AE276" i="13"/>
  <c r="AC282" i="13"/>
  <c r="V205" i="13"/>
  <c r="AE303" i="13"/>
  <c r="U506" i="13"/>
  <c r="V124" i="13"/>
  <c r="U474" i="13"/>
  <c r="V64" i="13"/>
  <c r="T275" i="13"/>
  <c r="U118" i="13"/>
  <c r="S148" i="13"/>
  <c r="V61" i="13"/>
  <c r="AE118" i="13"/>
  <c r="V22" i="13"/>
  <c r="AE22" i="13"/>
  <c r="U519" i="13"/>
  <c r="V299" i="13"/>
  <c r="V306" i="13"/>
  <c r="V241" i="13"/>
  <c r="V291" i="13"/>
  <c r="T244" i="13"/>
  <c r="S160" i="13"/>
  <c r="U149" i="13"/>
  <c r="U446" i="13"/>
  <c r="V98" i="13"/>
  <c r="V144" i="13"/>
  <c r="V296" i="13"/>
  <c r="V156" i="13"/>
  <c r="U471" i="13"/>
  <c r="V57" i="13"/>
  <c r="V128" i="13"/>
  <c r="V33" i="13"/>
  <c r="S117" i="13"/>
  <c r="V174" i="13"/>
  <c r="U459" i="13"/>
  <c r="U528" i="13"/>
  <c r="V303" i="13"/>
  <c r="V324" i="13"/>
  <c r="U370" i="13"/>
  <c r="V216" i="13"/>
  <c r="V204" i="13"/>
  <c r="V138" i="13"/>
  <c r="U486" i="13"/>
  <c r="V87" i="13"/>
  <c r="U336" i="13"/>
  <c r="V162" i="13"/>
  <c r="S275" i="13"/>
  <c r="U245" i="13"/>
  <c r="V43" i="13"/>
  <c r="V62" i="13"/>
  <c r="U412" i="13"/>
  <c r="V206" i="13"/>
  <c r="AC328" i="13"/>
  <c r="AE283" i="13"/>
  <c r="U420" i="13"/>
  <c r="V200" i="13"/>
  <c r="V263" i="13"/>
  <c r="U683" i="13"/>
  <c r="V147" i="13"/>
  <c r="U666" i="13"/>
  <c r="V79" i="13"/>
  <c r="S196" i="13"/>
  <c r="U492" i="13"/>
  <c r="V152" i="13"/>
  <c r="V72" i="13"/>
  <c r="V23" i="13"/>
  <c r="S244" i="13"/>
  <c r="U213" i="13"/>
  <c r="O212" i="13"/>
  <c r="U539" i="13"/>
  <c r="V320" i="13"/>
  <c r="V294" i="13"/>
  <c r="AC244" i="13"/>
  <c r="AE213" i="13"/>
  <c r="U652" i="13"/>
  <c r="V46" i="13"/>
  <c r="O161" i="13"/>
  <c r="U645" i="13"/>
  <c r="V31" i="13"/>
  <c r="U576" i="13"/>
  <c r="V186" i="13"/>
  <c r="X161" i="13"/>
  <c r="X334" i="13" s="1"/>
  <c r="V108" i="13"/>
  <c r="V37" i="13"/>
  <c r="AC51" i="13"/>
  <c r="AE162" i="13"/>
  <c r="AC196" i="13"/>
  <c r="S328" i="13"/>
  <c r="AC208" i="13"/>
  <c r="AE197" i="13"/>
  <c r="AC275" i="13"/>
  <c r="AE245" i="13"/>
  <c r="U490" i="13"/>
  <c r="V93" i="13"/>
  <c r="U356" i="13"/>
  <c r="V175" i="13"/>
  <c r="U277" i="13"/>
  <c r="S282" i="13"/>
  <c r="T328" i="13"/>
  <c r="U328" i="13"/>
  <c r="S333" i="13"/>
  <c r="U329" i="13"/>
  <c r="U535" i="13"/>
  <c r="V326" i="13"/>
  <c r="U529" i="13"/>
  <c r="U580" i="13"/>
  <c r="V179" i="13"/>
  <c r="V248" i="13"/>
  <c r="S208" i="13"/>
  <c r="U197" i="13"/>
  <c r="U493" i="13"/>
  <c r="V97" i="13"/>
  <c r="AC160" i="13"/>
  <c r="U476" i="13"/>
  <c r="U470" i="13"/>
  <c r="AE52" i="13"/>
  <c r="AC117" i="13"/>
  <c r="U433" i="13"/>
  <c r="V250" i="13"/>
  <c r="AE324" i="13"/>
  <c r="V218" i="13"/>
  <c r="V190" i="13"/>
  <c r="AE131" i="13"/>
  <c r="AE149" i="13"/>
  <c r="U355" i="13"/>
  <c r="V177" i="13"/>
  <c r="AD196" i="13"/>
  <c r="AD212" i="13" s="1"/>
  <c r="AE113" i="13"/>
  <c r="U10" i="13"/>
  <c r="S51" i="13"/>
  <c r="U377" i="13"/>
  <c r="V74" i="13"/>
  <c r="V73" i="13"/>
  <c r="T51" i="13"/>
  <c r="U15" i="13"/>
  <c r="V15" i="13" s="1"/>
  <c r="Y161" i="13"/>
  <c r="Y334" i="13" s="1"/>
  <c r="U599" i="12"/>
  <c r="O599" i="12"/>
  <c r="V598" i="12"/>
  <c r="AC338" i="12"/>
  <c r="AE338" i="12" s="1"/>
  <c r="T342" i="12"/>
  <c r="U342" i="12" s="1"/>
  <c r="S320" i="12"/>
  <c r="U320" i="12" s="1"/>
  <c r="S138" i="12"/>
  <c r="U138" i="12" s="1"/>
  <c r="U542" i="12" s="1"/>
  <c r="S136" i="12"/>
  <c r="U136" i="12" s="1"/>
  <c r="S361" i="12"/>
  <c r="U361" i="12" s="1"/>
  <c r="V361" i="12" s="1"/>
  <c r="AC191" i="12"/>
  <c r="AC352" i="12"/>
  <c r="AC322" i="12"/>
  <c r="AE322" i="12" s="1"/>
  <c r="AC324" i="12"/>
  <c r="S256" i="12"/>
  <c r="U256" i="12" s="1"/>
  <c r="U683" i="12" s="1"/>
  <c r="S90" i="12"/>
  <c r="U90" i="12" s="1"/>
  <c r="V90" i="12" s="1"/>
  <c r="S236" i="12"/>
  <c r="T225" i="12"/>
  <c r="S199" i="12"/>
  <c r="U199" i="12" s="1"/>
  <c r="U470" i="12" s="1"/>
  <c r="AC204" i="12"/>
  <c r="AD210" i="12"/>
  <c r="R438" i="12"/>
  <c r="AC283" i="12"/>
  <c r="AE283" i="12" s="1"/>
  <c r="S100" i="12"/>
  <c r="U100" i="12" s="1"/>
  <c r="AC239" i="12"/>
  <c r="S315" i="12"/>
  <c r="U315" i="12" s="1"/>
  <c r="AC84" i="12"/>
  <c r="AE84" i="12" s="1"/>
  <c r="R734" i="12"/>
  <c r="T250" i="12"/>
  <c r="U250" i="12" s="1"/>
  <c r="U669" i="12" s="1"/>
  <c r="V669" i="12" s="1"/>
  <c r="S217" i="12"/>
  <c r="U217" i="12" s="1"/>
  <c r="V217" i="12" s="1"/>
  <c r="O457" i="12"/>
  <c r="S74" i="12"/>
  <c r="U74" i="12" s="1"/>
  <c r="T29" i="12"/>
  <c r="U29" i="12" s="1"/>
  <c r="O509" i="12"/>
  <c r="AC35" i="12"/>
  <c r="R700" i="12"/>
  <c r="AD319" i="12"/>
  <c r="AD375" i="12"/>
  <c r="S257" i="12"/>
  <c r="U257" i="12" s="1"/>
  <c r="U684" i="12" s="1"/>
  <c r="S245" i="12"/>
  <c r="O490" i="12"/>
  <c r="O573" i="12"/>
  <c r="O503" i="12"/>
  <c r="R502" i="12"/>
  <c r="AD143" i="12"/>
  <c r="S243" i="12"/>
  <c r="S285" i="12"/>
  <c r="U285" i="12" s="1"/>
  <c r="V285" i="12" s="1"/>
  <c r="R495" i="12"/>
  <c r="S124" i="12"/>
  <c r="U124" i="12" s="1"/>
  <c r="V124" i="12" s="1"/>
  <c r="O413" i="12"/>
  <c r="AD216" i="12"/>
  <c r="T243" i="12"/>
  <c r="AC320" i="12"/>
  <c r="AC345" i="12"/>
  <c r="AE345" i="12" s="1"/>
  <c r="AC355" i="12"/>
  <c r="AE355" i="12" s="1"/>
  <c r="S375" i="12"/>
  <c r="U375" i="12" s="1"/>
  <c r="U590" i="12" s="1"/>
  <c r="V590" i="12" s="1"/>
  <c r="S83" i="12"/>
  <c r="U83" i="12" s="1"/>
  <c r="S102" i="12"/>
  <c r="U102" i="12" s="1"/>
  <c r="V102" i="12" s="1"/>
  <c r="R406" i="12"/>
  <c r="AC354" i="12"/>
  <c r="AE354" i="12" s="1"/>
  <c r="T373" i="12"/>
  <c r="U373" i="12" s="1"/>
  <c r="U594" i="12" s="1"/>
  <c r="V594" i="12" s="1"/>
  <c r="R462" i="12"/>
  <c r="AE352" i="12"/>
  <c r="T237" i="12"/>
  <c r="S242" i="12"/>
  <c r="T128" i="12"/>
  <c r="U128" i="12" s="1"/>
  <c r="V128" i="12" s="1"/>
  <c r="AC27" i="12"/>
  <c r="AE27" i="12" s="1"/>
  <c r="AC74" i="12"/>
  <c r="AE74" i="12" s="1"/>
  <c r="V120" i="12"/>
  <c r="AD98" i="12"/>
  <c r="AD103" i="12"/>
  <c r="S143" i="12"/>
  <c r="U143" i="12" s="1"/>
  <c r="U553" i="12" s="1"/>
  <c r="V553" i="12" s="1"/>
  <c r="AC294" i="12"/>
  <c r="AE294" i="12" s="1"/>
  <c r="S348" i="12"/>
  <c r="U348" i="12" s="1"/>
  <c r="S358" i="12"/>
  <c r="U358" i="12" s="1"/>
  <c r="U577" i="12" s="1"/>
  <c r="V577" i="12" s="1"/>
  <c r="AC144" i="12"/>
  <c r="AC212" i="12"/>
  <c r="R336" i="12"/>
  <c r="AC346" i="12"/>
  <c r="AE346" i="12" s="1"/>
  <c r="AC351" i="12"/>
  <c r="AE351" i="12" s="1"/>
  <c r="AD369" i="12"/>
  <c r="S24" i="12"/>
  <c r="U24" i="12" s="1"/>
  <c r="U513" i="12" s="1"/>
  <c r="V513" i="12" s="1"/>
  <c r="AC37" i="12"/>
  <c r="AE37" i="12" s="1"/>
  <c r="N148" i="12"/>
  <c r="Y46" i="12"/>
  <c r="R504" i="12"/>
  <c r="AC49" i="12"/>
  <c r="AE49" i="12" s="1"/>
  <c r="S99" i="12"/>
  <c r="U99" i="12" s="1"/>
  <c r="V99" i="12" s="1"/>
  <c r="S198" i="12"/>
  <c r="U198" i="12" s="1"/>
  <c r="V198" i="12" s="1"/>
  <c r="R673" i="12"/>
  <c r="O675" i="12"/>
  <c r="R665" i="12"/>
  <c r="AC292" i="12"/>
  <c r="Z336" i="12"/>
  <c r="S334" i="12"/>
  <c r="U334" i="12" s="1"/>
  <c r="U608" i="12" s="1"/>
  <c r="V608" i="12" s="1"/>
  <c r="AC348" i="12"/>
  <c r="AE348" i="12" s="1"/>
  <c r="AC365" i="12"/>
  <c r="AC83" i="12"/>
  <c r="AE83" i="12" s="1"/>
  <c r="AC113" i="12"/>
  <c r="AE113" i="12" s="1"/>
  <c r="Z147" i="12"/>
  <c r="S142" i="12"/>
  <c r="U142" i="12" s="1"/>
  <c r="V142" i="12" s="1"/>
  <c r="AC143" i="12"/>
  <c r="AC209" i="12"/>
  <c r="AC291" i="12"/>
  <c r="AD297" i="12"/>
  <c r="AC328" i="12"/>
  <c r="AD329" i="12"/>
  <c r="AC339" i="12"/>
  <c r="AE339" i="12" s="1"/>
  <c r="AC203" i="12"/>
  <c r="AC208" i="12"/>
  <c r="AC237" i="12"/>
  <c r="AE237" i="12" s="1"/>
  <c r="AD335" i="12"/>
  <c r="AD336" i="12" s="1"/>
  <c r="O571" i="12"/>
  <c r="AC236" i="12"/>
  <c r="AE236" i="12" s="1"/>
  <c r="L259" i="12"/>
  <c r="AC360" i="12"/>
  <c r="S44" i="12"/>
  <c r="U44" i="12" s="1"/>
  <c r="V44" i="12" s="1"/>
  <c r="AC60" i="12"/>
  <c r="AC22" i="12"/>
  <c r="AC72" i="12"/>
  <c r="AE72" i="12" s="1"/>
  <c r="AC124" i="12"/>
  <c r="AE124" i="12" s="1"/>
  <c r="AC145" i="12"/>
  <c r="AE145" i="12" s="1"/>
  <c r="AC189" i="12"/>
  <c r="S200" i="12"/>
  <c r="U200" i="12" s="1"/>
  <c r="U463" i="12" s="1"/>
  <c r="AC229" i="12"/>
  <c r="AC325" i="12"/>
  <c r="AE325" i="12" s="1"/>
  <c r="AC347" i="12"/>
  <c r="AE347" i="12" s="1"/>
  <c r="S369" i="12"/>
  <c r="U369" i="12" s="1"/>
  <c r="U570" i="12" s="1"/>
  <c r="V570" i="12" s="1"/>
  <c r="AC375" i="12"/>
  <c r="AE375" i="12" s="1"/>
  <c r="AE38" i="12"/>
  <c r="K148" i="12"/>
  <c r="K385" i="12" s="1"/>
  <c r="AC210" i="12"/>
  <c r="S238" i="12"/>
  <c r="O432" i="12"/>
  <c r="AC313" i="12"/>
  <c r="AE313" i="12" s="1"/>
  <c r="S13" i="12"/>
  <c r="U13" i="12" s="1"/>
  <c r="AC103" i="12"/>
  <c r="S182" i="12"/>
  <c r="U182" i="12" s="1"/>
  <c r="V182" i="12" s="1"/>
  <c r="T221" i="12"/>
  <c r="AC350" i="12"/>
  <c r="AE350" i="12" s="1"/>
  <c r="S357" i="12"/>
  <c r="U357" i="12" s="1"/>
  <c r="U576" i="12" s="1"/>
  <c r="V576" i="12" s="1"/>
  <c r="AC369" i="12"/>
  <c r="AC180" i="12"/>
  <c r="AE180" i="12" s="1"/>
  <c r="S349" i="12"/>
  <c r="U349" i="12" s="1"/>
  <c r="AC357" i="12"/>
  <c r="AE357" i="12" s="1"/>
  <c r="Y147" i="12"/>
  <c r="O511" i="12"/>
  <c r="O541" i="12"/>
  <c r="U560" i="12"/>
  <c r="X147" i="12"/>
  <c r="AD137" i="12"/>
  <c r="AD142" i="12"/>
  <c r="AC160" i="12"/>
  <c r="AE160" i="12" s="1"/>
  <c r="AC182" i="12"/>
  <c r="AE182" i="12" s="1"/>
  <c r="AC217" i="12"/>
  <c r="AE217" i="12" s="1"/>
  <c r="T219" i="12"/>
  <c r="T226" i="12"/>
  <c r="S237" i="12"/>
  <c r="T248" i="12"/>
  <c r="U248" i="12" s="1"/>
  <c r="V248" i="12" s="1"/>
  <c r="AC257" i="12"/>
  <c r="S292" i="12"/>
  <c r="U292" i="12" s="1"/>
  <c r="V292" i="12" s="1"/>
  <c r="AC297" i="12"/>
  <c r="O484" i="12"/>
  <c r="AC349" i="12"/>
  <c r="AE349" i="12" s="1"/>
  <c r="V273" i="12"/>
  <c r="AD304" i="12"/>
  <c r="T254" i="12"/>
  <c r="U254" i="12" s="1"/>
  <c r="U680" i="12" s="1"/>
  <c r="V680" i="12" s="1"/>
  <c r="S270" i="12"/>
  <c r="U270" i="12" s="1"/>
  <c r="V270" i="12" s="1"/>
  <c r="S304" i="12"/>
  <c r="U304" i="12" s="1"/>
  <c r="V304" i="12" s="1"/>
  <c r="AD316" i="12"/>
  <c r="S350" i="12"/>
  <c r="U350" i="12" s="1"/>
  <c r="AC359" i="12"/>
  <c r="AE359" i="12" s="1"/>
  <c r="S364" i="12"/>
  <c r="U364" i="12" s="1"/>
  <c r="U588" i="12" s="1"/>
  <c r="V588" i="12" s="1"/>
  <c r="AA46" i="12"/>
  <c r="AC12" i="12"/>
  <c r="AC18" i="12"/>
  <c r="AE18" i="12" s="1"/>
  <c r="R496" i="12"/>
  <c r="AD86" i="12"/>
  <c r="AC92" i="12"/>
  <c r="AE92" i="12" s="1"/>
  <c r="AD110" i="12"/>
  <c r="AC120" i="12"/>
  <c r="AE120" i="12" s="1"/>
  <c r="U732" i="12"/>
  <c r="O563" i="12"/>
  <c r="R542" i="12"/>
  <c r="AD138" i="12"/>
  <c r="AB195" i="12"/>
  <c r="K259" i="12"/>
  <c r="AC206" i="12"/>
  <c r="AE206" i="12" s="1"/>
  <c r="S226" i="12"/>
  <c r="AC241" i="12"/>
  <c r="AE241" i="12" s="1"/>
  <c r="AD242" i="12"/>
  <c r="T249" i="12"/>
  <c r="U249" i="12" s="1"/>
  <c r="U666" i="12" s="1"/>
  <c r="V666" i="12" s="1"/>
  <c r="V278" i="12"/>
  <c r="S290" i="12"/>
  <c r="U290" i="12" s="1"/>
  <c r="V290" i="12" s="1"/>
  <c r="AD292" i="12"/>
  <c r="AD327" i="12"/>
  <c r="AC329" i="12"/>
  <c r="AC343" i="12"/>
  <c r="AE343" i="12" s="1"/>
  <c r="O568" i="12"/>
  <c r="S367" i="12"/>
  <c r="U367" i="12" s="1"/>
  <c r="T372" i="12"/>
  <c r="U372" i="12" s="1"/>
  <c r="U592" i="12" s="1"/>
  <c r="V592" i="12" s="1"/>
  <c r="O394" i="12"/>
  <c r="S175" i="12"/>
  <c r="U175" i="12" s="1"/>
  <c r="U394" i="12" s="1"/>
  <c r="O522" i="12"/>
  <c r="V201" i="12"/>
  <c r="R646" i="12"/>
  <c r="AD212" i="12"/>
  <c r="AC215" i="12"/>
  <c r="AC220" i="12"/>
  <c r="Z330" i="12"/>
  <c r="AC71" i="12"/>
  <c r="AC82" i="12"/>
  <c r="AE82" i="12" s="1"/>
  <c r="AC86" i="12"/>
  <c r="S94" i="12"/>
  <c r="U94" i="12" s="1"/>
  <c r="V94" i="12" s="1"/>
  <c r="AC98" i="12"/>
  <c r="AC104" i="12"/>
  <c r="AE104" i="12" s="1"/>
  <c r="S144" i="12"/>
  <c r="U144" i="12" s="1"/>
  <c r="U554" i="12" s="1"/>
  <c r="AD213" i="12"/>
  <c r="T222" i="12"/>
  <c r="U222" i="12" s="1"/>
  <c r="U654" i="12" s="1"/>
  <c r="V654" i="12" s="1"/>
  <c r="O652" i="12"/>
  <c r="S225" i="12"/>
  <c r="AC286" i="12"/>
  <c r="X336" i="12"/>
  <c r="AC356" i="12"/>
  <c r="AC364" i="12"/>
  <c r="AB46" i="12"/>
  <c r="AC24" i="12"/>
  <c r="Z46" i="12"/>
  <c r="AD35" i="12"/>
  <c r="AC65" i="12"/>
  <c r="AE65" i="12" s="1"/>
  <c r="S95" i="12"/>
  <c r="U95" i="12" s="1"/>
  <c r="V95" i="12" s="1"/>
  <c r="AC99" i="12"/>
  <c r="AE99" i="12" s="1"/>
  <c r="AC102" i="12"/>
  <c r="S104" i="12"/>
  <c r="U104" i="12" s="1"/>
  <c r="V104" i="12" s="1"/>
  <c r="AC141" i="12"/>
  <c r="AD191" i="12"/>
  <c r="S11" i="12"/>
  <c r="U11" i="12" s="1"/>
  <c r="AD33" i="12"/>
  <c r="AE33" i="12" s="1"/>
  <c r="S33" i="12"/>
  <c r="U33" i="12" s="1"/>
  <c r="V33" i="12" s="1"/>
  <c r="AC67" i="12"/>
  <c r="AC89" i="12"/>
  <c r="AE89" i="12" s="1"/>
  <c r="AC138" i="12"/>
  <c r="AC186" i="12"/>
  <c r="O465" i="12"/>
  <c r="AC226" i="12"/>
  <c r="AE226" i="12" s="1"/>
  <c r="AD229" i="12"/>
  <c r="AC231" i="12"/>
  <c r="AE231" i="12" s="1"/>
  <c r="AD238" i="12"/>
  <c r="AC304" i="12"/>
  <c r="AC309" i="12"/>
  <c r="AE309" i="12" s="1"/>
  <c r="AD315" i="12"/>
  <c r="AC317" i="12"/>
  <c r="AC353" i="12"/>
  <c r="AE353" i="12" s="1"/>
  <c r="S360" i="12"/>
  <c r="U360" i="12" s="1"/>
  <c r="AE239" i="12"/>
  <c r="U489" i="12"/>
  <c r="AA336" i="12"/>
  <c r="O581" i="12"/>
  <c r="O422" i="12"/>
  <c r="AC314" i="12"/>
  <c r="S319" i="12"/>
  <c r="U319" i="12" s="1"/>
  <c r="V319" i="12" s="1"/>
  <c r="O510" i="12"/>
  <c r="S28" i="12"/>
  <c r="U28" i="12" s="1"/>
  <c r="U510" i="12" s="1"/>
  <c r="S247" i="12"/>
  <c r="AC11" i="12"/>
  <c r="AE11" i="12" s="1"/>
  <c r="V114" i="12"/>
  <c r="AC126" i="12"/>
  <c r="AE126" i="12" s="1"/>
  <c r="AC129" i="12"/>
  <c r="AE129" i="12" s="1"/>
  <c r="S183" i="12"/>
  <c r="U183" i="12" s="1"/>
  <c r="U405" i="12" s="1"/>
  <c r="AC188" i="12"/>
  <c r="AE188" i="12" s="1"/>
  <c r="AC192" i="12"/>
  <c r="AC225" i="12"/>
  <c r="T235" i="12"/>
  <c r="T239" i="12"/>
  <c r="T247" i="12"/>
  <c r="T251" i="12"/>
  <c r="U251" i="12" s="1"/>
  <c r="U458" i="12" s="1"/>
  <c r="V458" i="12" s="1"/>
  <c r="S260" i="12"/>
  <c r="U260" i="12" s="1"/>
  <c r="V260" i="12" s="1"/>
  <c r="AD314" i="12"/>
  <c r="S316" i="12"/>
  <c r="U316" i="12" s="1"/>
  <c r="U478" i="12" s="1"/>
  <c r="V478" i="12" s="1"/>
  <c r="AC319" i="12"/>
  <c r="AE319" i="12" s="1"/>
  <c r="S324" i="12"/>
  <c r="U324" i="12" s="1"/>
  <c r="V324" i="12" s="1"/>
  <c r="AB336" i="12"/>
  <c r="X379" i="12"/>
  <c r="S366" i="12"/>
  <c r="U366" i="12" s="1"/>
  <c r="U572" i="12" s="1"/>
  <c r="V572" i="12" s="1"/>
  <c r="S382" i="12"/>
  <c r="U382" i="12" s="1"/>
  <c r="V382" i="12" s="1"/>
  <c r="AC221" i="12"/>
  <c r="S224" i="12"/>
  <c r="S298" i="12"/>
  <c r="U298" i="12" s="1"/>
  <c r="U420" i="12" s="1"/>
  <c r="Y379" i="12"/>
  <c r="AD364" i="12"/>
  <c r="O587" i="12"/>
  <c r="S165" i="12"/>
  <c r="U165" i="12" s="1"/>
  <c r="V165" i="12" s="1"/>
  <c r="S103" i="12"/>
  <c r="U103" i="12" s="1"/>
  <c r="V106" i="12"/>
  <c r="S72" i="12"/>
  <c r="U72" i="12" s="1"/>
  <c r="U528" i="12" s="1"/>
  <c r="V528" i="12" s="1"/>
  <c r="AC88" i="12"/>
  <c r="Z135" i="12"/>
  <c r="AC121" i="12"/>
  <c r="X195" i="12"/>
  <c r="S176" i="12"/>
  <c r="U176" i="12" s="1"/>
  <c r="U398" i="12" s="1"/>
  <c r="V398" i="12" s="1"/>
  <c r="R207" i="12"/>
  <c r="T224" i="12"/>
  <c r="S234" i="12"/>
  <c r="Y299" i="12"/>
  <c r="V267" i="12"/>
  <c r="AC289" i="12"/>
  <c r="S312" i="12"/>
  <c r="U312" i="12" s="1"/>
  <c r="U484" i="12" s="1"/>
  <c r="AC327" i="12"/>
  <c r="O609" i="12"/>
  <c r="Z379" i="12"/>
  <c r="AC366" i="12"/>
  <c r="O653" i="12"/>
  <c r="S221" i="12"/>
  <c r="O515" i="12"/>
  <c r="S25" i="12"/>
  <c r="U25" i="12" s="1"/>
  <c r="U515" i="12" s="1"/>
  <c r="S42" i="12"/>
  <c r="U42" i="12" s="1"/>
  <c r="U698" i="12" s="1"/>
  <c r="V698" i="12" s="1"/>
  <c r="S63" i="12"/>
  <c r="U63" i="12" s="1"/>
  <c r="U530" i="12" s="1"/>
  <c r="V530" i="12" s="1"/>
  <c r="AD30" i="12"/>
  <c r="AE30" i="12" s="1"/>
  <c r="AC211" i="12"/>
  <c r="AE211" i="12" s="1"/>
  <c r="S229" i="12"/>
  <c r="AC230" i="12"/>
  <c r="AC232" i="12"/>
  <c r="AE232" i="12" s="1"/>
  <c r="T234" i="12"/>
  <c r="Z299" i="12"/>
  <c r="AC263" i="12"/>
  <c r="AE263" i="12" s="1"/>
  <c r="AC267" i="12"/>
  <c r="AE267" i="12" s="1"/>
  <c r="S277" i="12"/>
  <c r="U277" i="12" s="1"/>
  <c r="U436" i="12" s="1"/>
  <c r="V436" i="12" s="1"/>
  <c r="AC282" i="12"/>
  <c r="AE282" i="12" s="1"/>
  <c r="T284" i="12"/>
  <c r="U284" i="12" s="1"/>
  <c r="V284" i="12" s="1"/>
  <c r="S297" i="12"/>
  <c r="U297" i="12" s="1"/>
  <c r="AE324" i="12"/>
  <c r="O595" i="12"/>
  <c r="R379" i="12"/>
  <c r="S146" i="12"/>
  <c r="U146" i="12" s="1"/>
  <c r="V146" i="12" s="1"/>
  <c r="O683" i="12"/>
  <c r="V256" i="12"/>
  <c r="V112" i="12"/>
  <c r="O454" i="12"/>
  <c r="S216" i="12"/>
  <c r="U216" i="12" s="1"/>
  <c r="U454" i="12" s="1"/>
  <c r="S235" i="12"/>
  <c r="AC13" i="12"/>
  <c r="AE13" i="12" s="1"/>
  <c r="S30" i="12"/>
  <c r="U30" i="12" s="1"/>
  <c r="U694" i="12" s="1"/>
  <c r="V694" i="12" s="1"/>
  <c r="AD42" i="12"/>
  <c r="AE42" i="12" s="1"/>
  <c r="AC66" i="12"/>
  <c r="AC93" i="12"/>
  <c r="AE93" i="12" s="1"/>
  <c r="R503" i="12"/>
  <c r="S61" i="12"/>
  <c r="U61" i="12" s="1"/>
  <c r="U534" i="12" s="1"/>
  <c r="V534" i="12" s="1"/>
  <c r="AC87" i="12"/>
  <c r="AE87" i="12" s="1"/>
  <c r="AD166" i="12"/>
  <c r="AE166" i="12" s="1"/>
  <c r="S174" i="12"/>
  <c r="U174" i="12" s="1"/>
  <c r="V174" i="12" s="1"/>
  <c r="V196" i="12"/>
  <c r="X46" i="12"/>
  <c r="S38" i="12"/>
  <c r="U38" i="12" s="1"/>
  <c r="U512" i="12" s="1"/>
  <c r="V512" i="12" s="1"/>
  <c r="AC55" i="12"/>
  <c r="AE55" i="12" s="1"/>
  <c r="O527" i="12"/>
  <c r="AD88" i="12"/>
  <c r="AC90" i="12"/>
  <c r="AE90" i="12" s="1"/>
  <c r="AC151" i="12"/>
  <c r="AE151" i="12" s="1"/>
  <c r="AC199" i="12"/>
  <c r="S218" i="12"/>
  <c r="U218" i="12" s="1"/>
  <c r="V218" i="12" s="1"/>
  <c r="AC234" i="12"/>
  <c r="S286" i="12"/>
  <c r="U286" i="12" s="1"/>
  <c r="U641" i="12" s="1"/>
  <c r="AC298" i="12"/>
  <c r="T303" i="12"/>
  <c r="U303" i="12" s="1"/>
  <c r="U685" i="12" s="1"/>
  <c r="V685" i="12" s="1"/>
  <c r="AC312" i="12"/>
  <c r="AE312" i="12" s="1"/>
  <c r="AC318" i="12"/>
  <c r="AB379" i="12"/>
  <c r="S343" i="12"/>
  <c r="U343" i="12" s="1"/>
  <c r="U595" i="12" s="1"/>
  <c r="S354" i="12"/>
  <c r="U354" i="12" s="1"/>
  <c r="V354" i="12" s="1"/>
  <c r="AD360" i="12"/>
  <c r="AC362" i="12"/>
  <c r="S365" i="12"/>
  <c r="U365" i="12" s="1"/>
  <c r="V365" i="12" s="1"/>
  <c r="AC368" i="12"/>
  <c r="AC114" i="12"/>
  <c r="AC183" i="12"/>
  <c r="R473" i="12"/>
  <c r="AC194" i="12"/>
  <c r="AE194" i="12" s="1"/>
  <c r="AC358" i="12"/>
  <c r="AE358" i="12" s="1"/>
  <c r="AC62" i="12"/>
  <c r="AE62" i="12" s="1"/>
  <c r="AC85" i="12"/>
  <c r="AE85" i="12" s="1"/>
  <c r="AC95" i="12"/>
  <c r="AE95" i="12" s="1"/>
  <c r="AC205" i="12"/>
  <c r="AC227" i="12"/>
  <c r="R437" i="12"/>
  <c r="AC296" i="12"/>
  <c r="R585" i="12"/>
  <c r="AC370" i="12"/>
  <c r="AC378" i="12"/>
  <c r="T81" i="12"/>
  <c r="U81" i="12" s="1"/>
  <c r="V81" i="12" s="1"/>
  <c r="AC91" i="12"/>
  <c r="AE91" i="12" s="1"/>
  <c r="AC94" i="12"/>
  <c r="AE94" i="12" s="1"/>
  <c r="S97" i="12"/>
  <c r="U97" i="12" s="1"/>
  <c r="V97" i="12" s="1"/>
  <c r="V115" i="12"/>
  <c r="V154" i="12"/>
  <c r="Y195" i="12"/>
  <c r="AC172" i="12"/>
  <c r="AE172" i="12" s="1"/>
  <c r="AC178" i="12"/>
  <c r="AC187" i="12"/>
  <c r="AE187" i="12" s="1"/>
  <c r="AC238" i="12"/>
  <c r="R661" i="12"/>
  <c r="AC242" i="12"/>
  <c r="AC243" i="12"/>
  <c r="AE243" i="12" s="1"/>
  <c r="AC246" i="12"/>
  <c r="T253" i="12"/>
  <c r="U253" i="12" s="1"/>
  <c r="AC256" i="12"/>
  <c r="AC290" i="12"/>
  <c r="AE290" i="12" s="1"/>
  <c r="AC323" i="12"/>
  <c r="AE323" i="12" s="1"/>
  <c r="O586" i="12"/>
  <c r="S347" i="12"/>
  <c r="U347" i="12" s="1"/>
  <c r="S355" i="12"/>
  <c r="U355" i="12" s="1"/>
  <c r="U574" i="12" s="1"/>
  <c r="V574" i="12" s="1"/>
  <c r="AC361" i="12"/>
  <c r="AE361" i="12" s="1"/>
  <c r="AC363" i="12"/>
  <c r="AC367" i="12"/>
  <c r="AC376" i="12"/>
  <c r="O504" i="12"/>
  <c r="AC14" i="12"/>
  <c r="V668" i="12"/>
  <c r="V122" i="12"/>
  <c r="V70" i="12"/>
  <c r="V631" i="12"/>
  <c r="S311" i="12"/>
  <c r="U311" i="12" s="1"/>
  <c r="V311" i="12" s="1"/>
  <c r="S309" i="12"/>
  <c r="U309" i="12" s="1"/>
  <c r="V309" i="12" s="1"/>
  <c r="R482" i="12"/>
  <c r="V191" i="12"/>
  <c r="S167" i="12"/>
  <c r="U167" i="12" s="1"/>
  <c r="U629" i="12" s="1"/>
  <c r="V629" i="12" s="1"/>
  <c r="U622" i="12"/>
  <c r="V177" i="12"/>
  <c r="Q259" i="12"/>
  <c r="AD134" i="12"/>
  <c r="R738" i="12"/>
  <c r="V626" i="12"/>
  <c r="V637" i="12"/>
  <c r="V655" i="12"/>
  <c r="V745" i="12"/>
  <c r="AD121" i="12"/>
  <c r="S121" i="12"/>
  <c r="U121" i="12" s="1"/>
  <c r="U734" i="12" s="1"/>
  <c r="U728" i="12"/>
  <c r="V719" i="12"/>
  <c r="Z105" i="12"/>
  <c r="J749" i="12"/>
  <c r="R539" i="12"/>
  <c r="AA105" i="12"/>
  <c r="N749" i="12"/>
  <c r="AB105" i="12"/>
  <c r="S71" i="12"/>
  <c r="U71" i="12" s="1"/>
  <c r="V71" i="12" s="1"/>
  <c r="AE71" i="12"/>
  <c r="AD59" i="12"/>
  <c r="AE59" i="12" s="1"/>
  <c r="R710" i="12"/>
  <c r="V656" i="12"/>
  <c r="V743" i="12"/>
  <c r="V429" i="12"/>
  <c r="V559" i="12"/>
  <c r="S41" i="12"/>
  <c r="U41" i="12" s="1"/>
  <c r="U697" i="12" s="1"/>
  <c r="V697" i="12" s="1"/>
  <c r="V746" i="12"/>
  <c r="AD41" i="12"/>
  <c r="AE41" i="12" s="1"/>
  <c r="V396" i="12"/>
  <c r="R696" i="12"/>
  <c r="V424" i="12"/>
  <c r="V620" i="12"/>
  <c r="V709" i="12"/>
  <c r="V731" i="12"/>
  <c r="V621" i="12"/>
  <c r="V649" i="12"/>
  <c r="V682" i="12"/>
  <c r="V703" i="12"/>
  <c r="V730" i="12"/>
  <c r="V634" i="12"/>
  <c r="V670" i="12"/>
  <c r="V707" i="12"/>
  <c r="V562" i="12"/>
  <c r="V624" i="12"/>
  <c r="V633" i="12"/>
  <c r="V721" i="12"/>
  <c r="V741" i="12"/>
  <c r="V715" i="12"/>
  <c r="AD34" i="12"/>
  <c r="AE34" i="12" s="1"/>
  <c r="V547" i="12"/>
  <c r="V550" i="12"/>
  <c r="V636" i="12"/>
  <c r="V640" i="12"/>
  <c r="V672" i="12"/>
  <c r="V718" i="12"/>
  <c r="V725" i="12"/>
  <c r="P148" i="12"/>
  <c r="V442" i="12"/>
  <c r="V548" i="12"/>
  <c r="V625" i="12"/>
  <c r="V671" i="12"/>
  <c r="V708" i="12"/>
  <c r="V716" i="12"/>
  <c r="V747" i="12"/>
  <c r="V516" i="12"/>
  <c r="V549" i="12"/>
  <c r="V618" i="12"/>
  <c r="V623" i="12"/>
  <c r="AD22" i="12"/>
  <c r="P749" i="12"/>
  <c r="V619" i="12"/>
  <c r="V632" i="12"/>
  <c r="V658" i="12"/>
  <c r="V742" i="12"/>
  <c r="V508" i="12"/>
  <c r="V567" i="12"/>
  <c r="V617" i="12"/>
  <c r="V613" i="12"/>
  <c r="V681" i="12"/>
  <c r="V691" i="12"/>
  <c r="V733" i="12"/>
  <c r="V431" i="12"/>
  <c r="V611" i="12"/>
  <c r="V687" i="12"/>
  <c r="V426" i="12"/>
  <c r="V667" i="12"/>
  <c r="V720" i="12"/>
  <c r="V518" i="12"/>
  <c r="V524" i="12"/>
  <c r="V545" i="12"/>
  <c r="V561" i="12"/>
  <c r="V433" i="12"/>
  <c r="V443" i="12"/>
  <c r="V536" i="12"/>
  <c r="V679" i="12"/>
  <c r="V704" i="12"/>
  <c r="V714" i="12"/>
  <c r="R507" i="12"/>
  <c r="V423" i="12"/>
  <c r="V425" i="12"/>
  <c r="V517" i="12"/>
  <c r="V525" i="12"/>
  <c r="V540" i="12"/>
  <c r="V546" i="12"/>
  <c r="V616" i="12"/>
  <c r="V628" i="12"/>
  <c r="V639" i="12"/>
  <c r="V686" i="12"/>
  <c r="V705" i="12"/>
  <c r="V748" i="12"/>
  <c r="V464" i="12"/>
  <c r="V612" i="12"/>
  <c r="V678" i="12"/>
  <c r="V737" i="12"/>
  <c r="V467" i="12"/>
  <c r="V615" i="12"/>
  <c r="V627" i="12"/>
  <c r="V638" i="12"/>
  <c r="V690" i="12"/>
  <c r="V677" i="12"/>
  <c r="V736" i="12"/>
  <c r="V740" i="12"/>
  <c r="V448" i="12"/>
  <c r="V390" i="12"/>
  <c r="V579" i="12"/>
  <c r="V644" i="12"/>
  <c r="V676" i="12"/>
  <c r="V712" i="12"/>
  <c r="V726" i="12"/>
  <c r="V430" i="12"/>
  <c r="V469" i="12"/>
  <c r="V472" i="12"/>
  <c r="V635" i="12"/>
  <c r="V650" i="12"/>
  <c r="V711" i="12"/>
  <c r="V727" i="12"/>
  <c r="V744" i="12"/>
  <c r="V69" i="12"/>
  <c r="V43" i="12"/>
  <c r="U529" i="12"/>
  <c r="V529" i="12" s="1"/>
  <c r="V74" i="12"/>
  <c r="V54" i="12"/>
  <c r="V32" i="12"/>
  <c r="U710" i="12"/>
  <c r="V57" i="12"/>
  <c r="O496" i="12"/>
  <c r="O495" i="12"/>
  <c r="S88" i="12"/>
  <c r="U88" i="12" s="1"/>
  <c r="V88" i="12" s="1"/>
  <c r="U557" i="12"/>
  <c r="AC149" i="12"/>
  <c r="AA195" i="12"/>
  <c r="R647" i="12"/>
  <c r="S209" i="12"/>
  <c r="U209" i="12" s="1"/>
  <c r="U647" i="12" s="1"/>
  <c r="AD209" i="12"/>
  <c r="AE209" i="12" s="1"/>
  <c r="X105" i="12"/>
  <c r="AC47" i="12"/>
  <c r="T51" i="12"/>
  <c r="U51" i="12" s="1"/>
  <c r="U522" i="12" s="1"/>
  <c r="O520" i="12"/>
  <c r="S67" i="12"/>
  <c r="U67" i="12" s="1"/>
  <c r="U713" i="12" s="1"/>
  <c r="V713" i="12" s="1"/>
  <c r="S76" i="12"/>
  <c r="U76" i="12" s="1"/>
  <c r="V76" i="12" s="1"/>
  <c r="O539" i="12"/>
  <c r="S78" i="12"/>
  <c r="U78" i="12" s="1"/>
  <c r="V78" i="12" s="1"/>
  <c r="T79" i="12"/>
  <c r="U79" i="12" s="1"/>
  <c r="R497" i="12"/>
  <c r="AC97" i="12"/>
  <c r="AE97" i="12" s="1"/>
  <c r="AD102" i="12"/>
  <c r="R558" i="12"/>
  <c r="V558" i="12" s="1"/>
  <c r="AD114" i="12"/>
  <c r="V119" i="12"/>
  <c r="S133" i="12"/>
  <c r="U133" i="12" s="1"/>
  <c r="V133" i="12" s="1"/>
  <c r="L148" i="12"/>
  <c r="V155" i="12"/>
  <c r="S162" i="12"/>
  <c r="U162" i="12" s="1"/>
  <c r="V162" i="12" s="1"/>
  <c r="O395" i="12"/>
  <c r="S170" i="12"/>
  <c r="U170" i="12" s="1"/>
  <c r="U395" i="12" s="1"/>
  <c r="R403" i="12"/>
  <c r="AD184" i="12"/>
  <c r="S184" i="12"/>
  <c r="U184" i="12" s="1"/>
  <c r="U403" i="12" s="1"/>
  <c r="S188" i="12"/>
  <c r="U188" i="12" s="1"/>
  <c r="V188" i="12" s="1"/>
  <c r="V197" i="12"/>
  <c r="O661" i="12"/>
  <c r="S241" i="12"/>
  <c r="T241" i="12"/>
  <c r="O645" i="12"/>
  <c r="T274" i="12"/>
  <c r="U274" i="12" s="1"/>
  <c r="R739" i="12"/>
  <c r="T132" i="12"/>
  <c r="U132" i="12" s="1"/>
  <c r="AC10" i="12"/>
  <c r="T31" i="12"/>
  <c r="U31" i="12" s="1"/>
  <c r="U696" i="12" s="1"/>
  <c r="Y105" i="12"/>
  <c r="O544" i="12"/>
  <c r="S86" i="12"/>
  <c r="U86" i="12" s="1"/>
  <c r="S87" i="12"/>
  <c r="U87" i="12" s="1"/>
  <c r="V87" i="12" s="1"/>
  <c r="S89" i="12"/>
  <c r="U89" i="12" s="1"/>
  <c r="V89" i="12" s="1"/>
  <c r="AC110" i="12"/>
  <c r="O531" i="12"/>
  <c r="O147" i="12"/>
  <c r="U392" i="12"/>
  <c r="O401" i="12"/>
  <c r="T159" i="12"/>
  <c r="AC175" i="12"/>
  <c r="O462" i="12"/>
  <c r="S205" i="12"/>
  <c r="U205" i="12" s="1"/>
  <c r="V205" i="12" s="1"/>
  <c r="V65" i="12"/>
  <c r="AD10" i="12"/>
  <c r="AD12" i="12"/>
  <c r="AE12" i="12" s="1"/>
  <c r="O505" i="12"/>
  <c r="S22" i="12"/>
  <c r="U22" i="12" s="1"/>
  <c r="T23" i="12"/>
  <c r="U23" i="12" s="1"/>
  <c r="S49" i="12"/>
  <c r="U49" i="12" s="1"/>
  <c r="S66" i="12"/>
  <c r="U66" i="12" s="1"/>
  <c r="V66" i="12" s="1"/>
  <c r="AC76" i="12"/>
  <c r="AE76" i="12" s="1"/>
  <c r="O538" i="12"/>
  <c r="S80" i="12"/>
  <c r="U80" i="12" s="1"/>
  <c r="S85" i="12"/>
  <c r="U85" i="12" s="1"/>
  <c r="AC96" i="12"/>
  <c r="O502" i="12"/>
  <c r="V103" i="12"/>
  <c r="Y135" i="12"/>
  <c r="R552" i="12"/>
  <c r="AD141" i="12"/>
  <c r="O393" i="12"/>
  <c r="S150" i="12"/>
  <c r="U150" i="12" s="1"/>
  <c r="AC165" i="12"/>
  <c r="AE165" i="12" s="1"/>
  <c r="R449" i="12"/>
  <c r="R258" i="12"/>
  <c r="AD208" i="12"/>
  <c r="AE208" i="12" s="1"/>
  <c r="O523" i="12"/>
  <c r="S93" i="12"/>
  <c r="U93" i="12" s="1"/>
  <c r="V93" i="12" s="1"/>
  <c r="O564" i="12"/>
  <c r="T130" i="12"/>
  <c r="U130" i="12" s="1"/>
  <c r="U564" i="12" s="1"/>
  <c r="AC139" i="12"/>
  <c r="O416" i="12"/>
  <c r="S160" i="12"/>
  <c r="U160" i="12" s="1"/>
  <c r="O400" i="12"/>
  <c r="S171" i="12"/>
  <c r="U171" i="12" s="1"/>
  <c r="O630" i="12"/>
  <c r="S192" i="12"/>
  <c r="U192" i="12" s="1"/>
  <c r="AC20" i="12"/>
  <c r="AE20" i="12" s="1"/>
  <c r="R706" i="12"/>
  <c r="S60" i="12"/>
  <c r="U60" i="12" s="1"/>
  <c r="U523" i="12" s="1"/>
  <c r="R722" i="12"/>
  <c r="S108" i="12"/>
  <c r="R135" i="12"/>
  <c r="Q148" i="12"/>
  <c r="O388" i="12"/>
  <c r="V388" i="12" s="1"/>
  <c r="V156" i="12"/>
  <c r="T190" i="12"/>
  <c r="U190" i="12" s="1"/>
  <c r="V190" i="12" s="1"/>
  <c r="S145" i="12"/>
  <c r="U145" i="12" s="1"/>
  <c r="V145" i="12" s="1"/>
  <c r="T39" i="12"/>
  <c r="U39" i="12" s="1"/>
  <c r="U700" i="12" s="1"/>
  <c r="V700" i="12" s="1"/>
  <c r="T56" i="12"/>
  <c r="U56" i="12" s="1"/>
  <c r="V56" i="12" s="1"/>
  <c r="S62" i="12"/>
  <c r="U62" i="12" s="1"/>
  <c r="U526" i="12" s="1"/>
  <c r="V526" i="12" s="1"/>
  <c r="O499" i="12"/>
  <c r="S92" i="12"/>
  <c r="U92" i="12" s="1"/>
  <c r="AC106" i="12"/>
  <c r="X135" i="12"/>
  <c r="AD108" i="12"/>
  <c r="AE108" i="12" s="1"/>
  <c r="V117" i="12"/>
  <c r="V129" i="12"/>
  <c r="AC137" i="12"/>
  <c r="AE137" i="12" s="1"/>
  <c r="R551" i="12"/>
  <c r="S140" i="12"/>
  <c r="U140" i="12" s="1"/>
  <c r="U551" i="12" s="1"/>
  <c r="AC169" i="12"/>
  <c r="AE169" i="12" s="1"/>
  <c r="V199" i="12"/>
  <c r="S14" i="12"/>
  <c r="U14" i="12" s="1"/>
  <c r="U506" i="12" s="1"/>
  <c r="V506" i="12" s="1"/>
  <c r="S18" i="12"/>
  <c r="U18" i="12" s="1"/>
  <c r="V18" i="12" s="1"/>
  <c r="S55" i="12"/>
  <c r="U55" i="12" s="1"/>
  <c r="S101" i="12"/>
  <c r="U101" i="12" s="1"/>
  <c r="V101" i="12" s="1"/>
  <c r="S10" i="12"/>
  <c r="S12" i="12"/>
  <c r="U12" i="12" s="1"/>
  <c r="S16" i="12"/>
  <c r="U16" i="12" s="1"/>
  <c r="V16" i="12" s="1"/>
  <c r="T26" i="12"/>
  <c r="U26" i="12" s="1"/>
  <c r="U509" i="12" s="1"/>
  <c r="AD58" i="12"/>
  <c r="AE58" i="12" s="1"/>
  <c r="O533" i="12"/>
  <c r="AD117" i="12"/>
  <c r="AE117" i="12" s="1"/>
  <c r="Y207" i="12"/>
  <c r="U15" i="12"/>
  <c r="O519" i="12"/>
  <c r="O105" i="12"/>
  <c r="R499" i="12"/>
  <c r="O498" i="12"/>
  <c r="S98" i="12"/>
  <c r="U98" i="12" s="1"/>
  <c r="U498" i="12" s="1"/>
  <c r="O507" i="12"/>
  <c r="S20" i="12"/>
  <c r="U20" i="12" s="1"/>
  <c r="V20" i="12" s="1"/>
  <c r="S21" i="12"/>
  <c r="U21" i="12" s="1"/>
  <c r="U688" i="12" s="1"/>
  <c r="V688" i="12" s="1"/>
  <c r="S35" i="12"/>
  <c r="U35" i="12" s="1"/>
  <c r="U692" i="12" s="1"/>
  <c r="V692" i="12" s="1"/>
  <c r="T36" i="12"/>
  <c r="U36" i="12" s="1"/>
  <c r="U511" i="12" s="1"/>
  <c r="R46" i="12"/>
  <c r="R519" i="12"/>
  <c r="R105" i="12"/>
  <c r="S48" i="12"/>
  <c r="U48" i="12" s="1"/>
  <c r="U702" i="12" s="1"/>
  <c r="V702" i="12" s="1"/>
  <c r="O701" i="12"/>
  <c r="V701" i="12" s="1"/>
  <c r="V50" i="12"/>
  <c r="AD67" i="12"/>
  <c r="AE67" i="12" s="1"/>
  <c r="S84" i="12"/>
  <c r="U84" i="12" s="1"/>
  <c r="U533" i="12" s="1"/>
  <c r="AC101" i="12"/>
  <c r="AE101" i="12" s="1"/>
  <c r="V109" i="12"/>
  <c r="O729" i="12"/>
  <c r="T118" i="12"/>
  <c r="U118" i="12" s="1"/>
  <c r="U729" i="12" s="1"/>
  <c r="AA147" i="12"/>
  <c r="R391" i="12"/>
  <c r="R195" i="12"/>
  <c r="S157" i="12"/>
  <c r="U157" i="12" s="1"/>
  <c r="U391" i="12" s="1"/>
  <c r="AD157" i="12"/>
  <c r="AE157" i="12" s="1"/>
  <c r="V172" i="12"/>
  <c r="R535" i="12"/>
  <c r="AC125" i="12"/>
  <c r="U738" i="12"/>
  <c r="AC134" i="12"/>
  <c r="AB147" i="12"/>
  <c r="O542" i="12"/>
  <c r="V138" i="12"/>
  <c r="R543" i="12"/>
  <c r="AD139" i="12"/>
  <c r="S139" i="12"/>
  <c r="U139" i="12" s="1"/>
  <c r="U543" i="12" s="1"/>
  <c r="AC140" i="12"/>
  <c r="AE140" i="12" s="1"/>
  <c r="O402" i="12"/>
  <c r="S181" i="12"/>
  <c r="U181" i="12" s="1"/>
  <c r="U402" i="12" s="1"/>
  <c r="V37" i="12"/>
  <c r="T19" i="12"/>
  <c r="U19" i="12" s="1"/>
  <c r="O46" i="12"/>
  <c r="S58" i="12"/>
  <c r="U58" i="12" s="1"/>
  <c r="U706" i="12" s="1"/>
  <c r="V45" i="12"/>
  <c r="S47" i="12"/>
  <c r="S91" i="12"/>
  <c r="U91" i="12" s="1"/>
  <c r="V91" i="12" s="1"/>
  <c r="V100" i="12"/>
  <c r="AA135" i="12"/>
  <c r="U556" i="12"/>
  <c r="AD21" i="12"/>
  <c r="AE21" i="12" s="1"/>
  <c r="R699" i="12"/>
  <c r="AD45" i="12"/>
  <c r="AE45" i="12" s="1"/>
  <c r="T64" i="12"/>
  <c r="U64" i="12" s="1"/>
  <c r="AD66" i="12"/>
  <c r="S68" i="12"/>
  <c r="U68" i="12" s="1"/>
  <c r="V75" i="12"/>
  <c r="T77" i="12"/>
  <c r="U77" i="12" s="1"/>
  <c r="V82" i="12"/>
  <c r="R541" i="12"/>
  <c r="V83" i="12"/>
  <c r="O500" i="12"/>
  <c r="S96" i="12"/>
  <c r="U96" i="12" s="1"/>
  <c r="AC100" i="12"/>
  <c r="AE100" i="12" s="1"/>
  <c r="AB135" i="12"/>
  <c r="O557" i="12"/>
  <c r="R728" i="12"/>
  <c r="V131" i="12"/>
  <c r="AC136" i="12"/>
  <c r="J148" i="12"/>
  <c r="O408" i="12"/>
  <c r="T161" i="12"/>
  <c r="U161" i="12" s="1"/>
  <c r="V161" i="12" s="1"/>
  <c r="O414" i="12"/>
  <c r="S187" i="12"/>
  <c r="U187" i="12" s="1"/>
  <c r="O466" i="12"/>
  <c r="S202" i="12"/>
  <c r="U202" i="12" s="1"/>
  <c r="U466" i="12" s="1"/>
  <c r="S228" i="12"/>
  <c r="T228" i="12"/>
  <c r="O421" i="12"/>
  <c r="S266" i="12"/>
  <c r="U266" i="12" s="1"/>
  <c r="U421" i="12" s="1"/>
  <c r="R723" i="12"/>
  <c r="R695" i="12"/>
  <c r="AC78" i="12"/>
  <c r="AE78" i="12" s="1"/>
  <c r="R500" i="12"/>
  <c r="AD96" i="12"/>
  <c r="O501" i="12"/>
  <c r="O555" i="12"/>
  <c r="V555" i="12" s="1"/>
  <c r="O135" i="12"/>
  <c r="O724" i="12"/>
  <c r="V724" i="12" s="1"/>
  <c r="V111" i="12"/>
  <c r="S116" i="12"/>
  <c r="U116" i="12" s="1"/>
  <c r="U723" i="12" s="1"/>
  <c r="R565" i="12"/>
  <c r="AD125" i="12"/>
  <c r="S126" i="12"/>
  <c r="U126" i="12" s="1"/>
  <c r="T127" i="12"/>
  <c r="U127" i="12" s="1"/>
  <c r="S163" i="12"/>
  <c r="U163" i="12" s="1"/>
  <c r="R401" i="12"/>
  <c r="S166" i="12"/>
  <c r="U166" i="12" s="1"/>
  <c r="S169" i="12"/>
  <c r="U169" i="12" s="1"/>
  <c r="V169" i="12" s="1"/>
  <c r="R394" i="12"/>
  <c r="AD175" i="12"/>
  <c r="R622" i="12"/>
  <c r="AD177" i="12"/>
  <c r="AE177" i="12" s="1"/>
  <c r="R405" i="12"/>
  <c r="AD183" i="12"/>
  <c r="S186" i="12"/>
  <c r="U186" i="12" s="1"/>
  <c r="V186" i="12" s="1"/>
  <c r="S194" i="12"/>
  <c r="U194" i="12" s="1"/>
  <c r="V194" i="12" s="1"/>
  <c r="O461" i="12"/>
  <c r="O207" i="12"/>
  <c r="AC202" i="12"/>
  <c r="AE202" i="12" s="1"/>
  <c r="S211" i="12"/>
  <c r="U211" i="12" s="1"/>
  <c r="V211" i="12" s="1"/>
  <c r="O452" i="12"/>
  <c r="S215" i="12"/>
  <c r="U215" i="12" s="1"/>
  <c r="V215" i="12" s="1"/>
  <c r="AC216" i="12"/>
  <c r="AE216" i="12" s="1"/>
  <c r="O537" i="12"/>
  <c r="R501" i="12"/>
  <c r="V110" i="12"/>
  <c r="O560" i="12"/>
  <c r="S125" i="12"/>
  <c r="U125" i="12" s="1"/>
  <c r="R614" i="12"/>
  <c r="V614" i="12" s="1"/>
  <c r="AD158" i="12"/>
  <c r="AE158" i="12" s="1"/>
  <c r="V158" i="12"/>
  <c r="R461" i="12"/>
  <c r="AD196" i="12"/>
  <c r="AC198" i="12"/>
  <c r="T233" i="12"/>
  <c r="U233" i="12" s="1"/>
  <c r="V233" i="12" s="1"/>
  <c r="AC260" i="12"/>
  <c r="X299" i="12"/>
  <c r="U263" i="12"/>
  <c r="V263" i="12" s="1"/>
  <c r="AC184" i="12"/>
  <c r="AE184" i="12" s="1"/>
  <c r="O473" i="12"/>
  <c r="S193" i="12"/>
  <c r="U193" i="12" s="1"/>
  <c r="AC197" i="12"/>
  <c r="AE197" i="12" s="1"/>
  <c r="U219" i="12"/>
  <c r="V219" i="12" s="1"/>
  <c r="U461" i="12"/>
  <c r="R471" i="12"/>
  <c r="AD204" i="12"/>
  <c r="AE204" i="12" s="1"/>
  <c r="S204" i="12"/>
  <c r="U204" i="12" s="1"/>
  <c r="U471" i="12" s="1"/>
  <c r="O451" i="12"/>
  <c r="S210" i="12"/>
  <c r="U210" i="12" s="1"/>
  <c r="U451" i="12" s="1"/>
  <c r="R453" i="12"/>
  <c r="AD227" i="12"/>
  <c r="T232" i="12"/>
  <c r="S232" i="12"/>
  <c r="O447" i="12"/>
  <c r="S279" i="12"/>
  <c r="U279" i="12" s="1"/>
  <c r="U447" i="12" s="1"/>
  <c r="R554" i="12"/>
  <c r="AD144" i="12"/>
  <c r="M148" i="12"/>
  <c r="Z195" i="12"/>
  <c r="R397" i="12"/>
  <c r="AD178" i="12"/>
  <c r="AE178" i="12" s="1"/>
  <c r="S178" i="12"/>
  <c r="U178" i="12" s="1"/>
  <c r="R630" i="12"/>
  <c r="AD192" i="12"/>
  <c r="AE192" i="12" s="1"/>
  <c r="AC196" i="12"/>
  <c r="X207" i="12"/>
  <c r="AC201" i="12"/>
  <c r="AE201" i="12" s="1"/>
  <c r="O449" i="12"/>
  <c r="O258" i="12"/>
  <c r="O643" i="12"/>
  <c r="S288" i="12"/>
  <c r="U288" i="12" s="1"/>
  <c r="U643" i="12" s="1"/>
  <c r="R531" i="12"/>
  <c r="R147" i="12"/>
  <c r="O552" i="12"/>
  <c r="S141" i="12"/>
  <c r="U141" i="12" s="1"/>
  <c r="AC146" i="12"/>
  <c r="AE146" i="12" s="1"/>
  <c r="O392" i="12"/>
  <c r="V152" i="12"/>
  <c r="O409" i="12"/>
  <c r="V409" i="12" s="1"/>
  <c r="V180" i="12"/>
  <c r="R470" i="12"/>
  <c r="AD199" i="12"/>
  <c r="R468" i="12"/>
  <c r="S203" i="12"/>
  <c r="U203" i="12" s="1"/>
  <c r="U468" i="12" s="1"/>
  <c r="S208" i="12"/>
  <c r="AC214" i="12"/>
  <c r="AE214" i="12" s="1"/>
  <c r="O456" i="12"/>
  <c r="T231" i="12"/>
  <c r="S231" i="12"/>
  <c r="O663" i="12"/>
  <c r="T246" i="12"/>
  <c r="S246" i="12"/>
  <c r="AC181" i="12"/>
  <c r="AE181" i="12" s="1"/>
  <c r="AA207" i="12"/>
  <c r="AE203" i="12"/>
  <c r="R455" i="12"/>
  <c r="AD220" i="12"/>
  <c r="T220" i="12"/>
  <c r="S220" i="12"/>
  <c r="R717" i="12"/>
  <c r="O497" i="12"/>
  <c r="R556" i="12"/>
  <c r="R732" i="12"/>
  <c r="V123" i="12"/>
  <c r="S137" i="12"/>
  <c r="U137" i="12" s="1"/>
  <c r="U532" i="12" s="1"/>
  <c r="V532" i="12" s="1"/>
  <c r="O543" i="12"/>
  <c r="AC142" i="12"/>
  <c r="AE142" i="12" s="1"/>
  <c r="O387" i="12"/>
  <c r="S149" i="12"/>
  <c r="O195" i="12"/>
  <c r="T168" i="12"/>
  <c r="U168" i="12" s="1"/>
  <c r="T185" i="12"/>
  <c r="U185" i="12" s="1"/>
  <c r="AD186" i="12"/>
  <c r="R415" i="12"/>
  <c r="S189" i="12"/>
  <c r="U189" i="12" s="1"/>
  <c r="U415" i="12" s="1"/>
  <c r="R465" i="12"/>
  <c r="AD198" i="12"/>
  <c r="AC200" i="12"/>
  <c r="O646" i="12"/>
  <c r="S212" i="12"/>
  <c r="U212" i="12" s="1"/>
  <c r="U646" i="12" s="1"/>
  <c r="AC213" i="12"/>
  <c r="AE213" i="12" s="1"/>
  <c r="AC218" i="12"/>
  <c r="AE218" i="12" s="1"/>
  <c r="S281" i="12"/>
  <c r="U281" i="12" s="1"/>
  <c r="V281" i="12" s="1"/>
  <c r="AC193" i="12"/>
  <c r="AE193" i="12" s="1"/>
  <c r="AB207" i="12"/>
  <c r="R657" i="12"/>
  <c r="T223" i="12"/>
  <c r="U223" i="12" s="1"/>
  <c r="U657" i="12" s="1"/>
  <c r="T229" i="12"/>
  <c r="R660" i="12"/>
  <c r="AD230" i="12"/>
  <c r="R456" i="12"/>
  <c r="T240" i="12"/>
  <c r="M259" i="12"/>
  <c r="U261" i="12"/>
  <c r="V261" i="12" s="1"/>
  <c r="O445" i="12"/>
  <c r="S272" i="12"/>
  <c r="U272" i="12" s="1"/>
  <c r="U445" i="12" s="1"/>
  <c r="T275" i="12"/>
  <c r="U275" i="12" s="1"/>
  <c r="V275" i="12" s="1"/>
  <c r="S179" i="12"/>
  <c r="U179" i="12" s="1"/>
  <c r="O463" i="12"/>
  <c r="S230" i="12"/>
  <c r="O673" i="12"/>
  <c r="T236" i="12"/>
  <c r="U236" i="12" s="1"/>
  <c r="O674" i="12"/>
  <c r="T238" i="12"/>
  <c r="U238" i="12" s="1"/>
  <c r="U674" i="12" s="1"/>
  <c r="O662" i="12"/>
  <c r="T245" i="12"/>
  <c r="N259" i="12"/>
  <c r="O444" i="12"/>
  <c r="T269" i="12"/>
  <c r="U269" i="12" s="1"/>
  <c r="U444" i="12" s="1"/>
  <c r="S276" i="12"/>
  <c r="U276" i="12" s="1"/>
  <c r="V276" i="12" s="1"/>
  <c r="O418" i="12"/>
  <c r="S296" i="12"/>
  <c r="U296" i="12" s="1"/>
  <c r="U418" i="12" s="1"/>
  <c r="U419" i="12"/>
  <c r="V419" i="12" s="1"/>
  <c r="V297" i="12"/>
  <c r="AD167" i="12"/>
  <c r="AE167" i="12" s="1"/>
  <c r="R463" i="12"/>
  <c r="AD200" i="12"/>
  <c r="S206" i="12"/>
  <c r="U206" i="12" s="1"/>
  <c r="V206" i="12" s="1"/>
  <c r="R652" i="12"/>
  <c r="AD225" i="12"/>
  <c r="AE225" i="12" s="1"/>
  <c r="T230" i="12"/>
  <c r="R457" i="12"/>
  <c r="AD234" i="12"/>
  <c r="AE234" i="12" s="1"/>
  <c r="S239" i="12"/>
  <c r="S240" i="12"/>
  <c r="V257" i="12"/>
  <c r="P259" i="12"/>
  <c r="O427" i="12"/>
  <c r="S265" i="12"/>
  <c r="U265" i="12" s="1"/>
  <c r="U427" i="12" s="1"/>
  <c r="S283" i="12"/>
  <c r="U283" i="12" s="1"/>
  <c r="V283" i="12" s="1"/>
  <c r="O438" i="12"/>
  <c r="S289" i="12"/>
  <c r="U289" i="12" s="1"/>
  <c r="U438" i="12" s="1"/>
  <c r="O475" i="12"/>
  <c r="S300" i="12"/>
  <c r="O330" i="12"/>
  <c r="O453" i="12"/>
  <c r="AC300" i="12"/>
  <c r="X330" i="12"/>
  <c r="U302" i="12"/>
  <c r="O483" i="12"/>
  <c r="S305" i="12"/>
  <c r="U305" i="12" s="1"/>
  <c r="U483" i="12" s="1"/>
  <c r="U439" i="12"/>
  <c r="V439" i="12" s="1"/>
  <c r="V308" i="12"/>
  <c r="O450" i="12"/>
  <c r="R648" i="12"/>
  <c r="S214" i="12"/>
  <c r="U214" i="12" s="1"/>
  <c r="T227" i="12"/>
  <c r="U227" i="12" s="1"/>
  <c r="AC235" i="12"/>
  <c r="AE235" i="12" s="1"/>
  <c r="R643" i="12"/>
  <c r="AD288" i="12"/>
  <c r="V323" i="12"/>
  <c r="R417" i="12"/>
  <c r="S295" i="12"/>
  <c r="U295" i="12" s="1"/>
  <c r="U417" i="12" s="1"/>
  <c r="AD295" i="12"/>
  <c r="AB330" i="12"/>
  <c r="V320" i="12"/>
  <c r="S213" i="12"/>
  <c r="U213" i="12" s="1"/>
  <c r="U450" i="12" s="1"/>
  <c r="AC224" i="12"/>
  <c r="AA299" i="12"/>
  <c r="S294" i="12"/>
  <c r="U294" i="12" s="1"/>
  <c r="V294" i="12" s="1"/>
  <c r="U583" i="12"/>
  <c r="V583" i="12" s="1"/>
  <c r="V348" i="12"/>
  <c r="U573" i="12"/>
  <c r="V352" i="12"/>
  <c r="R414" i="12"/>
  <c r="J259" i="12"/>
  <c r="AB299" i="12"/>
  <c r="R642" i="12"/>
  <c r="AD287" i="12"/>
  <c r="S313" i="12"/>
  <c r="U313" i="12" s="1"/>
  <c r="U485" i="12" s="1"/>
  <c r="R330" i="12"/>
  <c r="R491" i="12"/>
  <c r="AD326" i="12"/>
  <c r="S326" i="12"/>
  <c r="U326" i="12" s="1"/>
  <c r="U491" i="12" s="1"/>
  <c r="O404" i="12"/>
  <c r="S164" i="12"/>
  <c r="U164" i="12" s="1"/>
  <c r="Z207" i="12"/>
  <c r="AD205" i="12"/>
  <c r="O665" i="12"/>
  <c r="T242" i="12"/>
  <c r="S244" i="12"/>
  <c r="O299" i="12"/>
  <c r="U488" i="12"/>
  <c r="V488" i="12" s="1"/>
  <c r="R452" i="12"/>
  <c r="AD221" i="12"/>
  <c r="O664" i="12"/>
  <c r="AC268" i="12"/>
  <c r="AE268" i="12" s="1"/>
  <c r="AC287" i="12"/>
  <c r="AA330" i="12"/>
  <c r="O487" i="12"/>
  <c r="S318" i="12"/>
  <c r="U318" i="12" s="1"/>
  <c r="AC321" i="12"/>
  <c r="AE321" i="12" s="1"/>
  <c r="AD224" i="12"/>
  <c r="AC240" i="12"/>
  <c r="AE240" i="12" s="1"/>
  <c r="AD291" i="12"/>
  <c r="AE291" i="12" s="1"/>
  <c r="AC295" i="12"/>
  <c r="S325" i="12"/>
  <c r="U325" i="12" s="1"/>
  <c r="V325" i="12" s="1"/>
  <c r="AC335" i="12"/>
  <c r="O585" i="12"/>
  <c r="S363" i="12"/>
  <c r="U363" i="12" s="1"/>
  <c r="U585" i="12" s="1"/>
  <c r="AC374" i="12"/>
  <c r="R684" i="12"/>
  <c r="AD257" i="12"/>
  <c r="AE257" i="12" s="1"/>
  <c r="AC278" i="12"/>
  <c r="AE278" i="12" s="1"/>
  <c r="AD289" i="12"/>
  <c r="AE289" i="12" s="1"/>
  <c r="AC315" i="12"/>
  <c r="AC326" i="12"/>
  <c r="AD328" i="12"/>
  <c r="V338" i="12"/>
  <c r="U602" i="12"/>
  <c r="V602" i="12" s="1"/>
  <c r="V347" i="12"/>
  <c r="R683" i="12"/>
  <c r="AD256" i="12"/>
  <c r="O428" i="12"/>
  <c r="T264" i="12"/>
  <c r="U264" i="12" s="1"/>
  <c r="U428" i="12" s="1"/>
  <c r="R440" i="12"/>
  <c r="R299" i="12"/>
  <c r="T271" i="12"/>
  <c r="U271" i="12" s="1"/>
  <c r="AC285" i="12"/>
  <c r="AE285" i="12" s="1"/>
  <c r="O476" i="12"/>
  <c r="S301" i="12"/>
  <c r="U301" i="12" s="1"/>
  <c r="AE365" i="12"/>
  <c r="U568" i="12"/>
  <c r="V367" i="12"/>
  <c r="R486" i="12"/>
  <c r="AD317" i="12"/>
  <c r="S317" i="12"/>
  <c r="U317" i="12" s="1"/>
  <c r="U486" i="12" s="1"/>
  <c r="U571" i="12"/>
  <c r="V350" i="12"/>
  <c r="AC293" i="12"/>
  <c r="R420" i="12"/>
  <c r="AD298" i="12"/>
  <c r="V312" i="12"/>
  <c r="O489" i="12"/>
  <c r="V322" i="12"/>
  <c r="Y336" i="12"/>
  <c r="AC334" i="12"/>
  <c r="AE334" i="12" s="1"/>
  <c r="V337" i="12"/>
  <c r="O597" i="12"/>
  <c r="S339" i="12"/>
  <c r="U339" i="12" s="1"/>
  <c r="AC344" i="12"/>
  <c r="AE344" i="12" s="1"/>
  <c r="AD362" i="12"/>
  <c r="S362" i="12"/>
  <c r="U362" i="12" s="1"/>
  <c r="V362" i="12" s="1"/>
  <c r="O642" i="12"/>
  <c r="AC306" i="12"/>
  <c r="AE306" i="12" s="1"/>
  <c r="O492" i="12"/>
  <c r="U584" i="12"/>
  <c r="V584" i="12" s="1"/>
  <c r="V349" i="12"/>
  <c r="AE380" i="12"/>
  <c r="AE384" i="12" s="1"/>
  <c r="AC384" i="12"/>
  <c r="O399" i="12"/>
  <c r="AD215" i="12"/>
  <c r="T244" i="12"/>
  <c r="AD246" i="12"/>
  <c r="O460" i="12"/>
  <c r="T255" i="12"/>
  <c r="U255" i="12" s="1"/>
  <c r="U460" i="12" s="1"/>
  <c r="O434" i="12"/>
  <c r="S268" i="12"/>
  <c r="U268" i="12" s="1"/>
  <c r="R641" i="12"/>
  <c r="AD286" i="12"/>
  <c r="S287" i="12"/>
  <c r="U287" i="12" s="1"/>
  <c r="U642" i="12" s="1"/>
  <c r="AC288" i="12"/>
  <c r="AD293" i="12"/>
  <c r="Y330" i="12"/>
  <c r="V310" i="12"/>
  <c r="AC316" i="12"/>
  <c r="AE316" i="12" s="1"/>
  <c r="R493" i="12"/>
  <c r="AD320" i="12"/>
  <c r="S321" i="12"/>
  <c r="U321" i="12" s="1"/>
  <c r="V321" i="12" s="1"/>
  <c r="O491" i="12"/>
  <c r="S327" i="12"/>
  <c r="U327" i="12" s="1"/>
  <c r="U492" i="12" s="1"/>
  <c r="AC333" i="12"/>
  <c r="AE333" i="12" s="1"/>
  <c r="AA379" i="12"/>
  <c r="AE356" i="12"/>
  <c r="R675" i="12"/>
  <c r="O435" i="12"/>
  <c r="V315" i="12"/>
  <c r="AC331" i="12"/>
  <c r="O336" i="12"/>
  <c r="V360" i="12"/>
  <c r="O384" i="12"/>
  <c r="O605" i="12"/>
  <c r="Y384" i="12"/>
  <c r="K749" i="12"/>
  <c r="O493" i="12"/>
  <c r="R490" i="12"/>
  <c r="AC337" i="12"/>
  <c r="O575" i="12"/>
  <c r="V358" i="12"/>
  <c r="AD366" i="12"/>
  <c r="V373" i="12"/>
  <c r="AD378" i="12"/>
  <c r="AE378" i="12" s="1"/>
  <c r="S380" i="12"/>
  <c r="L749" i="12"/>
  <c r="V389" i="12"/>
  <c r="S356" i="12"/>
  <c r="U356" i="12" s="1"/>
  <c r="AD367" i="12"/>
  <c r="AE367" i="12" s="1"/>
  <c r="M749" i="12"/>
  <c r="S345" i="12"/>
  <c r="U345" i="12" s="1"/>
  <c r="U582" i="12" s="1"/>
  <c r="V582" i="12" s="1"/>
  <c r="S346" i="12"/>
  <c r="U346" i="12" s="1"/>
  <c r="AD368" i="12"/>
  <c r="AD374" i="12"/>
  <c r="S331" i="12"/>
  <c r="T332" i="12"/>
  <c r="S378" i="12"/>
  <c r="U378" i="12" s="1"/>
  <c r="V378" i="12" s="1"/>
  <c r="AD370" i="12"/>
  <c r="AD376" i="12"/>
  <c r="AE376" i="12" s="1"/>
  <c r="O437" i="12"/>
  <c r="R477" i="12"/>
  <c r="S328" i="12"/>
  <c r="U328" i="12" s="1"/>
  <c r="U494" i="12" s="1"/>
  <c r="V494" i="12" s="1"/>
  <c r="S344" i="12"/>
  <c r="U344" i="12" s="1"/>
  <c r="U596" i="12" s="1"/>
  <c r="V596" i="12" s="1"/>
  <c r="V366" i="12"/>
  <c r="S368" i="12"/>
  <c r="U368" i="12" s="1"/>
  <c r="U569" i="12" s="1"/>
  <c r="V569" i="12" s="1"/>
  <c r="S374" i="12"/>
  <c r="U374" i="12" s="1"/>
  <c r="U593" i="12" s="1"/>
  <c r="V593" i="12" s="1"/>
  <c r="Q749" i="12"/>
  <c r="S329" i="12"/>
  <c r="U329" i="12" s="1"/>
  <c r="U474" i="12" s="1"/>
  <c r="V474" i="12" s="1"/>
  <c r="S282" i="12"/>
  <c r="U282" i="12" s="1"/>
  <c r="V282" i="12" s="1"/>
  <c r="S291" i="12"/>
  <c r="U291" i="12" s="1"/>
  <c r="V291" i="12" s="1"/>
  <c r="R485" i="12"/>
  <c r="S333" i="12"/>
  <c r="U333" i="12" s="1"/>
  <c r="V333" i="12" s="1"/>
  <c r="S335" i="12"/>
  <c r="U335" i="12" s="1"/>
  <c r="U610" i="12" s="1"/>
  <c r="V610" i="12" s="1"/>
  <c r="S370" i="12"/>
  <c r="U370" i="12" s="1"/>
  <c r="V370" i="12" s="1"/>
  <c r="S376" i="12"/>
  <c r="U376" i="12" s="1"/>
  <c r="U589" i="12" s="1"/>
  <c r="V589" i="12" s="1"/>
  <c r="R587" i="12"/>
  <c r="O379" i="12"/>
  <c r="S381" i="12"/>
  <c r="U381" i="12" s="1"/>
  <c r="U604" i="12" s="1"/>
  <c r="V604" i="12" s="1"/>
  <c r="S314" i="12"/>
  <c r="U314" i="12" s="1"/>
  <c r="V369" i="12"/>
  <c r="T371" i="12"/>
  <c r="V375" i="12"/>
  <c r="T377" i="12"/>
  <c r="U377" i="12" s="1"/>
  <c r="S293" i="12"/>
  <c r="U293" i="12" s="1"/>
  <c r="U446" i="12" s="1"/>
  <c r="V446" i="12" s="1"/>
  <c r="AD296" i="12"/>
  <c r="AE296" i="12" s="1"/>
  <c r="S306" i="12"/>
  <c r="U306" i="12" s="1"/>
  <c r="U480" i="12" s="1"/>
  <c r="V480" i="12" s="1"/>
  <c r="S307" i="12"/>
  <c r="U307" i="12" s="1"/>
  <c r="U481" i="12" s="1"/>
  <c r="V481" i="12" s="1"/>
  <c r="AD318" i="12"/>
  <c r="S359" i="12"/>
  <c r="U359" i="12" s="1"/>
  <c r="U578" i="12" s="1"/>
  <c r="V578" i="12" s="1"/>
  <c r="R581" i="12"/>
  <c r="AD363" i="12"/>
  <c r="AE363" i="12" s="1"/>
  <c r="S383" i="12"/>
  <c r="U383" i="12" s="1"/>
  <c r="U603" i="12" s="1"/>
  <c r="V603" i="12" s="1"/>
  <c r="J387" i="11"/>
  <c r="K387" i="11"/>
  <c r="L387" i="11"/>
  <c r="M387" i="11"/>
  <c r="N387" i="11"/>
  <c r="O387" i="11"/>
  <c r="P387" i="11"/>
  <c r="Q387" i="11"/>
  <c r="R387" i="11"/>
  <c r="U387" i="11"/>
  <c r="O138" i="11"/>
  <c r="T138" i="11" s="1"/>
  <c r="U138" i="11" s="1"/>
  <c r="J675" i="11"/>
  <c r="K675" i="11"/>
  <c r="L675" i="11"/>
  <c r="M675" i="11"/>
  <c r="N675" i="11"/>
  <c r="O675" i="11"/>
  <c r="P675" i="11"/>
  <c r="Q675" i="11"/>
  <c r="R675" i="11"/>
  <c r="J671" i="11"/>
  <c r="K671" i="11"/>
  <c r="L671" i="11"/>
  <c r="M671" i="11"/>
  <c r="N671" i="11"/>
  <c r="P671" i="11"/>
  <c r="Q671" i="11"/>
  <c r="R671" i="11"/>
  <c r="J640" i="11"/>
  <c r="K640" i="11"/>
  <c r="L640" i="11"/>
  <c r="M640" i="11"/>
  <c r="N640" i="11"/>
  <c r="P640" i="11"/>
  <c r="Q640" i="11"/>
  <c r="R640" i="11"/>
  <c r="O30" i="11"/>
  <c r="O640" i="11" s="1"/>
  <c r="R46" i="11"/>
  <c r="T46" i="11" s="1"/>
  <c r="U46" i="11" s="1"/>
  <c r="AE282" i="13" l="1"/>
  <c r="AA334" i="13"/>
  <c r="AE160" i="13"/>
  <c r="AE275" i="13"/>
  <c r="U454" i="13"/>
  <c r="AE208" i="13"/>
  <c r="AE196" i="13"/>
  <c r="AE244" i="13"/>
  <c r="T161" i="13"/>
  <c r="T334" i="13" s="1"/>
  <c r="S212" i="13"/>
  <c r="Z334" i="13"/>
  <c r="AD161" i="13"/>
  <c r="AD334" i="13" s="1"/>
  <c r="R334" i="13"/>
  <c r="AE51" i="13"/>
  <c r="AC161" i="13"/>
  <c r="U425" i="13"/>
  <c r="U275" i="13"/>
  <c r="V275" i="13" s="1"/>
  <c r="V245" i="13"/>
  <c r="AC212" i="13"/>
  <c r="U556" i="13"/>
  <c r="V329" i="13"/>
  <c r="U333" i="13"/>
  <c r="V333" i="13" s="1"/>
  <c r="U547" i="13"/>
  <c r="U411" i="13"/>
  <c r="U208" i="13"/>
  <c r="V208" i="13" s="1"/>
  <c r="V197" i="13"/>
  <c r="U371" i="13"/>
  <c r="U244" i="13"/>
  <c r="V244" i="13" s="1"/>
  <c r="V213" i="13"/>
  <c r="U480" i="13"/>
  <c r="U160" i="13"/>
  <c r="V149" i="13"/>
  <c r="AE148" i="13"/>
  <c r="U560" i="13"/>
  <c r="V277" i="13"/>
  <c r="U282" i="13"/>
  <c r="V282" i="13" s="1"/>
  <c r="S161" i="13"/>
  <c r="U636" i="13"/>
  <c r="U211" i="13"/>
  <c r="V209" i="13"/>
  <c r="U453" i="13"/>
  <c r="U51" i="13"/>
  <c r="V51" i="13" s="1"/>
  <c r="AE328" i="13"/>
  <c r="U503" i="13"/>
  <c r="U148" i="13"/>
  <c r="V148" i="13" s="1"/>
  <c r="V118" i="13"/>
  <c r="AE117" i="13"/>
  <c r="V328" i="13"/>
  <c r="O334" i="13"/>
  <c r="U340" i="13"/>
  <c r="V163" i="13"/>
  <c r="V599" i="12"/>
  <c r="V334" i="12"/>
  <c r="AE227" i="12"/>
  <c r="Y259" i="12"/>
  <c r="V63" i="12"/>
  <c r="V342" i="12"/>
  <c r="U600" i="12"/>
  <c r="V600" i="12" s="1"/>
  <c r="V139" i="12"/>
  <c r="V470" i="12"/>
  <c r="V420" i="12"/>
  <c r="V732" i="12"/>
  <c r="V684" i="12"/>
  <c r="AE370" i="12"/>
  <c r="AE205" i="12"/>
  <c r="N385" i="12"/>
  <c r="U245" i="12"/>
  <c r="U497" i="12"/>
  <c r="V497" i="12" s="1"/>
  <c r="AE110" i="12"/>
  <c r="AE35" i="12"/>
  <c r="AE297" i="12"/>
  <c r="AE221" i="12"/>
  <c r="AE215" i="12"/>
  <c r="AE191" i="12"/>
  <c r="AE199" i="12"/>
  <c r="AE315" i="12"/>
  <c r="U432" i="12"/>
  <c r="V432" i="12" s="1"/>
  <c r="AE317" i="12"/>
  <c r="AE144" i="12"/>
  <c r="V28" i="12"/>
  <c r="U422" i="12"/>
  <c r="V422" i="12" s="1"/>
  <c r="AE22" i="12"/>
  <c r="AE329" i="12"/>
  <c r="U606" i="12"/>
  <c r="V606" i="12" s="1"/>
  <c r="V24" i="12"/>
  <c r="V357" i="12"/>
  <c r="U239" i="12"/>
  <c r="V239" i="12" s="1"/>
  <c r="V62" i="12"/>
  <c r="AE360" i="12"/>
  <c r="V509" i="12"/>
  <c r="AE328" i="12"/>
  <c r="AE143" i="12"/>
  <c r="U699" i="12"/>
  <c r="V699" i="12" s="1"/>
  <c r="AE66" i="12"/>
  <c r="U225" i="12"/>
  <c r="T330" i="12"/>
  <c r="V216" i="12"/>
  <c r="U717" i="12"/>
  <c r="V717" i="12" s="1"/>
  <c r="AE102" i="12"/>
  <c r="AE298" i="12"/>
  <c r="V355" i="12"/>
  <c r="AB259" i="12"/>
  <c r="V573" i="12"/>
  <c r="AE98" i="12"/>
  <c r="AE230" i="12"/>
  <c r="V303" i="12"/>
  <c r="U482" i="12"/>
  <c r="V482" i="12" s="1"/>
  <c r="V121" i="12"/>
  <c r="U527" i="12"/>
  <c r="V527" i="12" s="1"/>
  <c r="V568" i="12"/>
  <c r="V181" i="12"/>
  <c r="AE103" i="12"/>
  <c r="V143" i="12"/>
  <c r="V140" i="12"/>
  <c r="AE183" i="12"/>
  <c r="V183" i="12"/>
  <c r="AE364" i="12"/>
  <c r="U234" i="12"/>
  <c r="V234" i="12" s="1"/>
  <c r="U507" i="12"/>
  <c r="V507" i="12" s="1"/>
  <c r="V25" i="12"/>
  <c r="L385" i="12"/>
  <c r="AE141" i="12"/>
  <c r="V484" i="12"/>
  <c r="AE210" i="12"/>
  <c r="V60" i="12"/>
  <c r="V343" i="12"/>
  <c r="U580" i="12"/>
  <c r="V580" i="12" s="1"/>
  <c r="V542" i="12"/>
  <c r="Q385" i="12"/>
  <c r="V595" i="12"/>
  <c r="AE327" i="12"/>
  <c r="U237" i="12"/>
  <c r="V237" i="12" s="1"/>
  <c r="V364" i="12"/>
  <c r="U563" i="12"/>
  <c r="V563" i="12" s="1"/>
  <c r="AE186" i="12"/>
  <c r="V571" i="12"/>
  <c r="V250" i="12"/>
  <c r="U552" i="12"/>
  <c r="V552" i="12" s="1"/>
  <c r="AE134" i="12"/>
  <c r="V200" i="12"/>
  <c r="V30" i="12"/>
  <c r="V734" i="12"/>
  <c r="U247" i="12"/>
  <c r="V222" i="12"/>
  <c r="V176" i="12"/>
  <c r="AE121" i="12"/>
  <c r="U242" i="12"/>
  <c r="U665" i="12" s="1"/>
  <c r="V665" i="12" s="1"/>
  <c r="AE220" i="12"/>
  <c r="V38" i="12"/>
  <c r="AE369" i="12"/>
  <c r="AE366" i="12"/>
  <c r="AE320" i="12"/>
  <c r="V327" i="12"/>
  <c r="U537" i="12"/>
  <c r="V537" i="12" s="1"/>
  <c r="U739" i="12"/>
  <c r="V739" i="12" s="1"/>
  <c r="U243" i="12"/>
  <c r="V243" i="12" s="1"/>
  <c r="U541" i="12"/>
  <c r="V541" i="12" s="1"/>
  <c r="V489" i="12"/>
  <c r="AE256" i="12"/>
  <c r="M385" i="12"/>
  <c r="U645" i="12"/>
  <c r="V645" i="12" s="1"/>
  <c r="U441" i="12"/>
  <c r="V441" i="12" s="1"/>
  <c r="V560" i="12"/>
  <c r="Z148" i="12"/>
  <c r="V36" i="12"/>
  <c r="X148" i="12"/>
  <c r="U544" i="12"/>
  <c r="V544" i="12" s="1"/>
  <c r="U246" i="12"/>
  <c r="U663" i="12" s="1"/>
  <c r="V663" i="12" s="1"/>
  <c r="V72" i="12"/>
  <c r="U221" i="12"/>
  <c r="U226" i="12"/>
  <c r="V226" i="12" s="1"/>
  <c r="V554" i="12"/>
  <c r="V144" i="12"/>
  <c r="U465" i="12"/>
  <c r="V465" i="12" s="1"/>
  <c r="V203" i="12"/>
  <c r="V279" i="12"/>
  <c r="U228" i="12"/>
  <c r="V228" i="12" s="1"/>
  <c r="AE229" i="12"/>
  <c r="AE286" i="12"/>
  <c r="V264" i="12"/>
  <c r="V212" i="12"/>
  <c r="V48" i="12"/>
  <c r="AE242" i="12"/>
  <c r="AE292" i="12"/>
  <c r="V29" i="12"/>
  <c r="U693" i="12"/>
  <c r="V693" i="12" s="1"/>
  <c r="V454" i="12"/>
  <c r="Z259" i="12"/>
  <c r="Z385" i="12" s="1"/>
  <c r="V683" i="12"/>
  <c r="V167" i="12"/>
  <c r="U229" i="12"/>
  <c r="V229" i="12" s="1"/>
  <c r="V21" i="12"/>
  <c r="V249" i="12"/>
  <c r="V254" i="12"/>
  <c r="U490" i="12"/>
  <c r="V490" i="12" s="1"/>
  <c r="V209" i="12"/>
  <c r="V269" i="12"/>
  <c r="V84" i="12"/>
  <c r="U496" i="12"/>
  <c r="V496" i="12" s="1"/>
  <c r="U581" i="12"/>
  <c r="V581" i="12" s="1"/>
  <c r="AE138" i="12"/>
  <c r="V175" i="12"/>
  <c r="V374" i="12"/>
  <c r="AE368" i="12"/>
  <c r="AE114" i="12"/>
  <c r="V515" i="12"/>
  <c r="U502" i="12"/>
  <c r="V502" i="12" s="1"/>
  <c r="AE212" i="12"/>
  <c r="V307" i="12"/>
  <c r="V368" i="12"/>
  <c r="X259" i="12"/>
  <c r="V372" i="12"/>
  <c r="V255" i="12"/>
  <c r="V316" i="12"/>
  <c r="V306" i="12"/>
  <c r="AE246" i="12"/>
  <c r="T299" i="12"/>
  <c r="U413" i="12"/>
  <c r="V413" i="12" s="1"/>
  <c r="AE335" i="12"/>
  <c r="U406" i="12"/>
  <c r="V406" i="12" s="1"/>
  <c r="AE125" i="12"/>
  <c r="AE314" i="12"/>
  <c r="U241" i="12"/>
  <c r="V241" i="12" s="1"/>
  <c r="AE318" i="12"/>
  <c r="AD379" i="12"/>
  <c r="U220" i="12"/>
  <c r="U455" i="12" s="1"/>
  <c r="V455" i="12" s="1"/>
  <c r="V511" i="12"/>
  <c r="V405" i="12"/>
  <c r="V510" i="12"/>
  <c r="V289" i="12"/>
  <c r="AE200" i="12"/>
  <c r="U408" i="12"/>
  <c r="V408" i="12" s="1"/>
  <c r="U520" i="12"/>
  <c r="V520" i="12" s="1"/>
  <c r="U695" i="12"/>
  <c r="V695" i="12" s="1"/>
  <c r="AE88" i="12"/>
  <c r="V344" i="12"/>
  <c r="AE362" i="12"/>
  <c r="U493" i="12"/>
  <c r="V493" i="12" s="1"/>
  <c r="V296" i="12"/>
  <c r="V238" i="12"/>
  <c r="V141" i="12"/>
  <c r="U399" i="12"/>
  <c r="V399" i="12" s="1"/>
  <c r="Y148" i="12"/>
  <c r="Y385" i="12" s="1"/>
  <c r="V41" i="12"/>
  <c r="V251" i="12"/>
  <c r="V157" i="12"/>
  <c r="U499" i="12"/>
  <c r="V499" i="12" s="1"/>
  <c r="P385" i="12"/>
  <c r="U224" i="12"/>
  <c r="AE86" i="12"/>
  <c r="V189" i="12"/>
  <c r="U459" i="12"/>
  <c r="V459" i="12" s="1"/>
  <c r="V253" i="12"/>
  <c r="V286" i="12"/>
  <c r="AA259" i="12"/>
  <c r="U435" i="12"/>
  <c r="V435" i="12" s="1"/>
  <c r="V210" i="12"/>
  <c r="V274" i="12"/>
  <c r="V522" i="12"/>
  <c r="AE295" i="12"/>
  <c r="U235" i="12"/>
  <c r="U437" i="12"/>
  <c r="V437" i="12" s="1"/>
  <c r="V383" i="12"/>
  <c r="V287" i="12"/>
  <c r="AA148" i="12"/>
  <c r="V19" i="12"/>
  <c r="V51" i="12"/>
  <c r="AD330" i="12"/>
  <c r="AE238" i="12"/>
  <c r="V381" i="12"/>
  <c r="AD299" i="12"/>
  <c r="V317" i="12"/>
  <c r="V185" i="12"/>
  <c r="V42" i="12"/>
  <c r="V376" i="12"/>
  <c r="V345" i="12"/>
  <c r="AD147" i="12"/>
  <c r="V79" i="12"/>
  <c r="V298" i="12"/>
  <c r="AE304" i="12"/>
  <c r="V26" i="12"/>
  <c r="V622" i="12"/>
  <c r="V39" i="12"/>
  <c r="V738" i="12"/>
  <c r="V728" i="12"/>
  <c r="J385" i="12"/>
  <c r="V710" i="12"/>
  <c r="V543" i="12"/>
  <c r="R148" i="12"/>
  <c r="V468" i="12"/>
  <c r="V415" i="12"/>
  <c r="V696" i="12"/>
  <c r="V471" i="12"/>
  <c r="V551" i="12"/>
  <c r="V486" i="12"/>
  <c r="V647" i="12"/>
  <c r="V556" i="12"/>
  <c r="V557" i="12"/>
  <c r="V391" i="12"/>
  <c r="V466" i="12"/>
  <c r="V641" i="12"/>
  <c r="V417" i="12"/>
  <c r="V460" i="12"/>
  <c r="V463" i="12"/>
  <c r="V657" i="12"/>
  <c r="V533" i="12"/>
  <c r="V427" i="12"/>
  <c r="V447" i="12"/>
  <c r="V402" i="12"/>
  <c r="V428" i="12"/>
  <c r="V706" i="12"/>
  <c r="V403" i="12"/>
  <c r="V444" i="12"/>
  <c r="R749" i="12"/>
  <c r="V438" i="12"/>
  <c r="V646" i="12"/>
  <c r="V227" i="12"/>
  <c r="V485" i="12"/>
  <c r="U587" i="12"/>
  <c r="V587" i="12" s="1"/>
  <c r="V377" i="12"/>
  <c r="V313" i="12"/>
  <c r="V642" i="12"/>
  <c r="U586" i="12"/>
  <c r="V586" i="12" s="1"/>
  <c r="U231" i="12"/>
  <c r="U397" i="12"/>
  <c r="V397" i="12" s="1"/>
  <c r="V178" i="12"/>
  <c r="U565" i="12"/>
  <c r="V565" i="12" s="1"/>
  <c r="V125" i="12"/>
  <c r="V421" i="12"/>
  <c r="V35" i="12"/>
  <c r="V92" i="12"/>
  <c r="V523" i="12"/>
  <c r="U207" i="12"/>
  <c r="V207" i="12" s="1"/>
  <c r="S299" i="12"/>
  <c r="AC195" i="12"/>
  <c r="AE149" i="12"/>
  <c r="V359" i="12"/>
  <c r="V295" i="12"/>
  <c r="V418" i="12"/>
  <c r="V674" i="12"/>
  <c r="V392" i="12"/>
  <c r="V394" i="12"/>
  <c r="V14" i="12"/>
  <c r="AE139" i="12"/>
  <c r="T135" i="12"/>
  <c r="AC46" i="12"/>
  <c r="AE10" i="12"/>
  <c r="V395" i="12"/>
  <c r="AC105" i="12"/>
  <c r="AE47" i="12"/>
  <c r="U416" i="12"/>
  <c r="V416" i="12" s="1"/>
  <c r="V160" i="12"/>
  <c r="U393" i="12"/>
  <c r="V393" i="12" s="1"/>
  <c r="V150" i="12"/>
  <c r="U371" i="12"/>
  <c r="U379" i="12" s="1"/>
  <c r="V379" i="12" s="1"/>
  <c r="T379" i="12"/>
  <c r="U575" i="12"/>
  <c r="V575" i="12" s="1"/>
  <c r="V356" i="12"/>
  <c r="S384" i="12"/>
  <c r="U380" i="12"/>
  <c r="AE326" i="12"/>
  <c r="U487" i="12"/>
  <c r="V487" i="12" s="1"/>
  <c r="V318" i="12"/>
  <c r="U648" i="12"/>
  <c r="V648" i="12" s="1"/>
  <c r="V214" i="12"/>
  <c r="U300" i="12"/>
  <c r="S330" i="12"/>
  <c r="U240" i="12"/>
  <c r="V240" i="12" s="1"/>
  <c r="V236" i="12"/>
  <c r="AC299" i="12"/>
  <c r="AE260" i="12"/>
  <c r="V461" i="12"/>
  <c r="U407" i="12"/>
  <c r="V407" i="12" s="1"/>
  <c r="V166" i="12"/>
  <c r="V168" i="12"/>
  <c r="U504" i="12"/>
  <c r="V504" i="12" s="1"/>
  <c r="U531" i="12"/>
  <c r="V531" i="12" s="1"/>
  <c r="U147" i="12"/>
  <c r="V136" i="12"/>
  <c r="U521" i="12"/>
  <c r="V521" i="12" s="1"/>
  <c r="V49" i="12"/>
  <c r="U462" i="12"/>
  <c r="V462" i="12" s="1"/>
  <c r="U495" i="12"/>
  <c r="V495" i="12" s="1"/>
  <c r="V55" i="12"/>
  <c r="U501" i="12"/>
  <c r="V501" i="12" s="1"/>
  <c r="AC147" i="12"/>
  <c r="AE136" i="12"/>
  <c r="U539" i="12"/>
  <c r="V539" i="12" s="1"/>
  <c r="V77" i="12"/>
  <c r="S46" i="12"/>
  <c r="U10" i="12"/>
  <c r="S147" i="12"/>
  <c r="V31" i="12"/>
  <c r="AD135" i="12"/>
  <c r="AC336" i="12"/>
  <c r="AE331" i="12"/>
  <c r="V329" i="12"/>
  <c r="AE288" i="12"/>
  <c r="AE374" i="12"/>
  <c r="V213" i="12"/>
  <c r="V305" i="12"/>
  <c r="V272" i="12"/>
  <c r="O259" i="12"/>
  <c r="T258" i="12"/>
  <c r="U410" i="12"/>
  <c r="V410" i="12" s="1"/>
  <c r="V163" i="12"/>
  <c r="V498" i="12"/>
  <c r="T105" i="12"/>
  <c r="V130" i="12"/>
  <c r="AE175" i="12"/>
  <c r="V132" i="12"/>
  <c r="V86" i="12"/>
  <c r="AD105" i="12"/>
  <c r="U601" i="12"/>
  <c r="V601" i="12" s="1"/>
  <c r="V346" i="12"/>
  <c r="V450" i="12"/>
  <c r="V483" i="12"/>
  <c r="V445" i="12"/>
  <c r="V223" i="12"/>
  <c r="S258" i="12"/>
  <c r="U208" i="12"/>
  <c r="U735" i="12"/>
  <c r="V735" i="12" s="1"/>
  <c r="V127" i="12"/>
  <c r="V137" i="12"/>
  <c r="U535" i="12"/>
  <c r="V535" i="12" s="1"/>
  <c r="V68" i="12"/>
  <c r="S207" i="12"/>
  <c r="U514" i="12"/>
  <c r="V514" i="12" s="1"/>
  <c r="V23" i="12"/>
  <c r="T195" i="12"/>
  <c r="U159" i="12"/>
  <c r="U479" i="12"/>
  <c r="V479" i="12" s="1"/>
  <c r="V314" i="12"/>
  <c r="U597" i="12"/>
  <c r="V597" i="12" s="1"/>
  <c r="V339" i="12"/>
  <c r="U230" i="12"/>
  <c r="V451" i="12"/>
  <c r="U473" i="12"/>
  <c r="V473" i="12" s="1"/>
  <c r="V193" i="12"/>
  <c r="AE198" i="12"/>
  <c r="U566" i="12"/>
  <c r="V566" i="12" s="1"/>
  <c r="V126" i="12"/>
  <c r="V202" i="12"/>
  <c r="U630" i="12"/>
  <c r="V630" i="12" s="1"/>
  <c r="V192" i="12"/>
  <c r="V564" i="12"/>
  <c r="R259" i="12"/>
  <c r="U689" i="12"/>
  <c r="V689" i="12" s="1"/>
  <c r="V22" i="12"/>
  <c r="V85" i="12"/>
  <c r="AD207" i="12"/>
  <c r="AB148" i="12"/>
  <c r="AB385" i="12" s="1"/>
  <c r="U108" i="12"/>
  <c r="S135" i="12"/>
  <c r="AE96" i="12"/>
  <c r="U331" i="12"/>
  <c r="S336" i="12"/>
  <c r="V491" i="12"/>
  <c r="U434" i="12"/>
  <c r="V434" i="12" s="1"/>
  <c r="V268" i="12"/>
  <c r="V492" i="12"/>
  <c r="AE293" i="12"/>
  <c r="V363" i="12"/>
  <c r="AE287" i="12"/>
  <c r="U404" i="12"/>
  <c r="V404" i="12" s="1"/>
  <c r="V164" i="12"/>
  <c r="AE224" i="12"/>
  <c r="U149" i="12"/>
  <c r="S195" i="12"/>
  <c r="V246" i="12"/>
  <c r="V288" i="12"/>
  <c r="AC207" i="12"/>
  <c r="AE196" i="12"/>
  <c r="V204" i="12"/>
  <c r="U452" i="12"/>
  <c r="V452" i="12" s="1"/>
  <c r="V116" i="12"/>
  <c r="S105" i="12"/>
  <c r="U47" i="12"/>
  <c r="V118" i="12"/>
  <c r="U505" i="12"/>
  <c r="V505" i="12" s="1"/>
  <c r="V15" i="12"/>
  <c r="U400" i="12"/>
  <c r="V400" i="12" s="1"/>
  <c r="V171" i="12"/>
  <c r="T336" i="12"/>
  <c r="U332" i="12"/>
  <c r="V326" i="12"/>
  <c r="U477" i="12"/>
  <c r="V477" i="12" s="1"/>
  <c r="V302" i="12"/>
  <c r="AC379" i="12"/>
  <c r="AE337" i="12"/>
  <c r="V585" i="12"/>
  <c r="AE300" i="12"/>
  <c r="AC330" i="12"/>
  <c r="U662" i="12"/>
  <c r="V662" i="12" s="1"/>
  <c r="V245" i="12"/>
  <c r="U411" i="12"/>
  <c r="V411" i="12" s="1"/>
  <c r="V179" i="12"/>
  <c r="O749" i="12"/>
  <c r="V723" i="12"/>
  <c r="U414" i="12"/>
  <c r="V414" i="12" s="1"/>
  <c r="V187" i="12"/>
  <c r="V98" i="12"/>
  <c r="V729" i="12"/>
  <c r="AD46" i="12"/>
  <c r="AD195" i="12"/>
  <c r="V67" i="12"/>
  <c r="V184" i="12"/>
  <c r="V64" i="12"/>
  <c r="U476" i="12"/>
  <c r="V476" i="12" s="1"/>
  <c r="V301" i="12"/>
  <c r="V335" i="12"/>
  <c r="V328" i="12"/>
  <c r="S379" i="12"/>
  <c r="V293" i="12"/>
  <c r="U440" i="12"/>
  <c r="V440" i="12" s="1"/>
  <c r="V271" i="12"/>
  <c r="U299" i="12"/>
  <c r="V299" i="12" s="1"/>
  <c r="U244" i="12"/>
  <c r="V244" i="12" s="1"/>
  <c r="V643" i="12"/>
  <c r="U232" i="12"/>
  <c r="V232" i="12" s="1"/>
  <c r="U500" i="12"/>
  <c r="V500" i="12" s="1"/>
  <c r="V96" i="12"/>
  <c r="AE106" i="12"/>
  <c r="AC135" i="12"/>
  <c r="V58" i="12"/>
  <c r="U538" i="12"/>
  <c r="V538" i="12" s="1"/>
  <c r="V80" i="12"/>
  <c r="O148" i="12"/>
  <c r="T46" i="12"/>
  <c r="V138" i="11"/>
  <c r="U675" i="11"/>
  <c r="T30" i="11"/>
  <c r="U30" i="11" s="1"/>
  <c r="V46" i="11"/>
  <c r="AC334" i="13" l="1"/>
  <c r="AE212" i="13"/>
  <c r="S334" i="13"/>
  <c r="AE161" i="13"/>
  <c r="U693" i="13"/>
  <c r="U161" i="13"/>
  <c r="V161" i="13" s="1"/>
  <c r="V160" i="13"/>
  <c r="U212" i="13"/>
  <c r="V212" i="13" s="1"/>
  <c r="V211" i="13"/>
  <c r="U453" i="12"/>
  <c r="V453" i="12" s="1"/>
  <c r="AE46" i="12"/>
  <c r="AE336" i="12"/>
  <c r="U673" i="12"/>
  <c r="V673" i="12" s="1"/>
  <c r="V242" i="12"/>
  <c r="U652" i="12"/>
  <c r="V652" i="12" s="1"/>
  <c r="V225" i="12"/>
  <c r="X385" i="12"/>
  <c r="V220" i="12"/>
  <c r="AA385" i="12"/>
  <c r="U664" i="12"/>
  <c r="V664" i="12" s="1"/>
  <c r="V247" i="12"/>
  <c r="U659" i="12"/>
  <c r="V659" i="12" s="1"/>
  <c r="AE379" i="12"/>
  <c r="AE330" i="12"/>
  <c r="U653" i="12"/>
  <c r="V653" i="12" s="1"/>
  <c r="V221" i="12"/>
  <c r="AE135" i="12"/>
  <c r="T259" i="12"/>
  <c r="AE207" i="12"/>
  <c r="AC259" i="12"/>
  <c r="U661" i="12"/>
  <c r="V661" i="12" s="1"/>
  <c r="U675" i="12"/>
  <c r="V675" i="12" s="1"/>
  <c r="V235" i="12"/>
  <c r="U457" i="12"/>
  <c r="V457" i="12" s="1"/>
  <c r="U651" i="12"/>
  <c r="V651" i="12" s="1"/>
  <c r="V224" i="12"/>
  <c r="AE195" i="12"/>
  <c r="R385" i="12"/>
  <c r="AD148" i="12"/>
  <c r="U722" i="12"/>
  <c r="V722" i="12" s="1"/>
  <c r="V108" i="12"/>
  <c r="U135" i="12"/>
  <c r="V135" i="12" s="1"/>
  <c r="AC148" i="12"/>
  <c r="U605" i="12"/>
  <c r="V605" i="12" s="1"/>
  <c r="U384" i="12"/>
  <c r="V384" i="12" s="1"/>
  <c r="V380" i="12"/>
  <c r="AE105" i="12"/>
  <c r="U519" i="12"/>
  <c r="V519" i="12" s="1"/>
  <c r="V47" i="12"/>
  <c r="U105" i="12"/>
  <c r="V105" i="12" s="1"/>
  <c r="U607" i="12"/>
  <c r="V607" i="12" s="1"/>
  <c r="U336" i="12"/>
  <c r="V336" i="12" s="1"/>
  <c r="V331" i="12"/>
  <c r="U449" i="12"/>
  <c r="V449" i="12" s="1"/>
  <c r="U258" i="12"/>
  <c r="V208" i="12"/>
  <c r="U660" i="12"/>
  <c r="V660" i="12" s="1"/>
  <c r="V230" i="12"/>
  <c r="AD259" i="12"/>
  <c r="U401" i="12"/>
  <c r="V401" i="12" s="1"/>
  <c r="V159" i="12"/>
  <c r="S259" i="12"/>
  <c r="S148" i="12"/>
  <c r="O385" i="12"/>
  <c r="U475" i="12"/>
  <c r="V475" i="12" s="1"/>
  <c r="U330" i="12"/>
  <c r="V330" i="12" s="1"/>
  <c r="V300" i="12"/>
  <c r="U591" i="12"/>
  <c r="V591" i="12" s="1"/>
  <c r="V371" i="12"/>
  <c r="U609" i="12"/>
  <c r="V609" i="12" s="1"/>
  <c r="V332" i="12"/>
  <c r="T148" i="12"/>
  <c r="AE299" i="12"/>
  <c r="U503" i="12"/>
  <c r="V503" i="12" s="1"/>
  <c r="U46" i="12"/>
  <c r="V46" i="12" s="1"/>
  <c r="V147" i="12"/>
  <c r="U387" i="12"/>
  <c r="U195" i="12"/>
  <c r="V195" i="12" s="1"/>
  <c r="V149" i="12"/>
  <c r="AE147" i="12"/>
  <c r="U456" i="12"/>
  <c r="V456" i="12" s="1"/>
  <c r="V231" i="12"/>
  <c r="V30" i="11"/>
  <c r="U640" i="11"/>
  <c r="AE334" i="13" l="1"/>
  <c r="U334" i="13"/>
  <c r="T385" i="12"/>
  <c r="AE259" i="12"/>
  <c r="AC385" i="12"/>
  <c r="AD385" i="12"/>
  <c r="U148" i="12"/>
  <c r="V148" i="12" s="1"/>
  <c r="S385" i="12"/>
  <c r="U749" i="12"/>
  <c r="V387" i="12"/>
  <c r="U259" i="12"/>
  <c r="V258" i="12"/>
  <c r="AE148" i="12"/>
  <c r="X27" i="11"/>
  <c r="AC27" i="11" s="1"/>
  <c r="AE27" i="11" s="1"/>
  <c r="O27" i="11"/>
  <c r="S27" i="11" s="1"/>
  <c r="U27" i="11" s="1"/>
  <c r="V27" i="11" s="1"/>
  <c r="X16" i="11"/>
  <c r="Y16" i="11"/>
  <c r="O16" i="11"/>
  <c r="S16" i="11" s="1"/>
  <c r="U16" i="11" s="1"/>
  <c r="V16" i="11" s="1"/>
  <c r="J459" i="11"/>
  <c r="K459" i="11"/>
  <c r="L459" i="11"/>
  <c r="M459" i="11"/>
  <c r="N459" i="11"/>
  <c r="O459" i="11"/>
  <c r="P459" i="11"/>
  <c r="Q459" i="11"/>
  <c r="R459" i="11"/>
  <c r="U459" i="11"/>
  <c r="J457" i="11"/>
  <c r="K457" i="11"/>
  <c r="L457" i="11"/>
  <c r="M457" i="11"/>
  <c r="N457" i="11"/>
  <c r="O457" i="11"/>
  <c r="P457" i="11"/>
  <c r="Q457" i="11"/>
  <c r="R457" i="11"/>
  <c r="U457" i="11"/>
  <c r="AA29" i="11"/>
  <c r="AB29" i="11"/>
  <c r="J452" i="11"/>
  <c r="K452" i="11"/>
  <c r="L452" i="11"/>
  <c r="M452" i="11"/>
  <c r="N452" i="11"/>
  <c r="O452" i="11"/>
  <c r="P452" i="11"/>
  <c r="Q452" i="11"/>
  <c r="R452" i="11"/>
  <c r="U452" i="11"/>
  <c r="Z288" i="11"/>
  <c r="AC288" i="11" s="1"/>
  <c r="AE288" i="11" s="1"/>
  <c r="O288" i="11"/>
  <c r="O545" i="11" s="1"/>
  <c r="J545" i="11"/>
  <c r="K545" i="11"/>
  <c r="L545" i="11"/>
  <c r="M545" i="11"/>
  <c r="N545" i="11"/>
  <c r="P545" i="11"/>
  <c r="Q545" i="11"/>
  <c r="R545" i="11"/>
  <c r="J544" i="11"/>
  <c r="K544" i="11"/>
  <c r="L544" i="11"/>
  <c r="M544" i="11"/>
  <c r="N544" i="11"/>
  <c r="P544" i="11"/>
  <c r="Q544" i="11"/>
  <c r="R544" i="11"/>
  <c r="J543" i="11"/>
  <c r="K543" i="11"/>
  <c r="L543" i="11"/>
  <c r="M543" i="11"/>
  <c r="N543" i="11"/>
  <c r="P543" i="11"/>
  <c r="Q543" i="11"/>
  <c r="R543" i="11"/>
  <c r="AB290" i="11"/>
  <c r="AC290" i="11" s="1"/>
  <c r="AE290" i="11" s="1"/>
  <c r="O290" i="11"/>
  <c r="S290" i="11" s="1"/>
  <c r="U290" i="11" s="1"/>
  <c r="V290" i="11" s="1"/>
  <c r="AB289" i="11"/>
  <c r="AC289" i="11" s="1"/>
  <c r="AE289" i="11" s="1"/>
  <c r="O289" i="11"/>
  <c r="S289" i="11" s="1"/>
  <c r="U289" i="11" s="1"/>
  <c r="V289" i="11" s="1"/>
  <c r="U686" i="11"/>
  <c r="R686" i="11"/>
  <c r="Q686" i="11"/>
  <c r="P686" i="11"/>
  <c r="O686" i="11"/>
  <c r="N686" i="11"/>
  <c r="M686" i="11"/>
  <c r="L686" i="11"/>
  <c r="K686" i="11"/>
  <c r="J686" i="11"/>
  <c r="U685" i="11"/>
  <c r="R685" i="11"/>
  <c r="Q685" i="11"/>
  <c r="P685" i="11"/>
  <c r="O685" i="11"/>
  <c r="N685" i="11"/>
  <c r="M685" i="11"/>
  <c r="L685" i="11"/>
  <c r="K685" i="11"/>
  <c r="J685" i="11"/>
  <c r="U684" i="11"/>
  <c r="R684" i="11"/>
  <c r="Q684" i="11"/>
  <c r="P684" i="11"/>
  <c r="O684" i="11"/>
  <c r="N684" i="11"/>
  <c r="M684" i="11"/>
  <c r="L684" i="11"/>
  <c r="K684" i="11"/>
  <c r="J684" i="11"/>
  <c r="U683" i="11"/>
  <c r="R683" i="11"/>
  <c r="Q683" i="11"/>
  <c r="P683" i="11"/>
  <c r="O683" i="11"/>
  <c r="N683" i="11"/>
  <c r="M683" i="11"/>
  <c r="L683" i="11"/>
  <c r="K683" i="11"/>
  <c r="J683" i="11"/>
  <c r="U682" i="11"/>
  <c r="R682" i="11"/>
  <c r="Q682" i="11"/>
  <c r="P682" i="11"/>
  <c r="O682" i="11"/>
  <c r="N682" i="11"/>
  <c r="M682" i="11"/>
  <c r="L682" i="11"/>
  <c r="K682" i="11"/>
  <c r="J682" i="11"/>
  <c r="U681" i="11"/>
  <c r="R681" i="11"/>
  <c r="Q681" i="11"/>
  <c r="P681" i="11"/>
  <c r="O681" i="11"/>
  <c r="N681" i="11"/>
  <c r="M681" i="11"/>
  <c r="L681" i="11"/>
  <c r="K681" i="11"/>
  <c r="J681" i="11"/>
  <c r="U680" i="11"/>
  <c r="R680" i="11"/>
  <c r="Q680" i="11"/>
  <c r="P680" i="11"/>
  <c r="O680" i="11"/>
  <c r="N680" i="11"/>
  <c r="M680" i="11"/>
  <c r="L680" i="11"/>
  <c r="K680" i="11"/>
  <c r="J680" i="11"/>
  <c r="U679" i="11"/>
  <c r="R679" i="11"/>
  <c r="Q679" i="11"/>
  <c r="P679" i="11"/>
  <c r="O679" i="11"/>
  <c r="N679" i="11"/>
  <c r="M679" i="11"/>
  <c r="L679" i="11"/>
  <c r="K679" i="11"/>
  <c r="J679" i="11"/>
  <c r="U678" i="11"/>
  <c r="R678" i="11"/>
  <c r="Q678" i="11"/>
  <c r="P678" i="11"/>
  <c r="O678" i="11"/>
  <c r="N678" i="11"/>
  <c r="M678" i="11"/>
  <c r="L678" i="11"/>
  <c r="K678" i="11"/>
  <c r="J678" i="11"/>
  <c r="Q677" i="11"/>
  <c r="P677" i="11"/>
  <c r="N677" i="11"/>
  <c r="M677" i="11"/>
  <c r="L677" i="11"/>
  <c r="K677" i="11"/>
  <c r="J677" i="11"/>
  <c r="Q676" i="11"/>
  <c r="P676" i="11"/>
  <c r="N676" i="11"/>
  <c r="M676" i="11"/>
  <c r="L676" i="11"/>
  <c r="K676" i="11"/>
  <c r="J676" i="11"/>
  <c r="Q674" i="11"/>
  <c r="P674" i="11"/>
  <c r="N674" i="11"/>
  <c r="M674" i="11"/>
  <c r="L674" i="11"/>
  <c r="K674" i="11"/>
  <c r="J674" i="11"/>
  <c r="Q673" i="11"/>
  <c r="P673" i="11"/>
  <c r="N673" i="11"/>
  <c r="M673" i="11"/>
  <c r="L673" i="11"/>
  <c r="K673" i="11"/>
  <c r="J673" i="11"/>
  <c r="Q672" i="11"/>
  <c r="P672" i="11"/>
  <c r="N672" i="11"/>
  <c r="M672" i="11"/>
  <c r="L672" i="11"/>
  <c r="K672" i="11"/>
  <c r="J672" i="11"/>
  <c r="Q670" i="11"/>
  <c r="P670" i="11"/>
  <c r="O670" i="11"/>
  <c r="N670" i="11"/>
  <c r="M670" i="11"/>
  <c r="L670" i="11"/>
  <c r="K670" i="11"/>
  <c r="J670" i="11"/>
  <c r="U669" i="11"/>
  <c r="R669" i="11"/>
  <c r="Q669" i="11"/>
  <c r="P669" i="11"/>
  <c r="O669" i="11"/>
  <c r="N669" i="11"/>
  <c r="M669" i="11"/>
  <c r="L669" i="11"/>
  <c r="K669" i="11"/>
  <c r="J669" i="11"/>
  <c r="U668" i="11"/>
  <c r="R668" i="11"/>
  <c r="Q668" i="11"/>
  <c r="P668" i="11"/>
  <c r="O668" i="11"/>
  <c r="N668" i="11"/>
  <c r="M668" i="11"/>
  <c r="L668" i="11"/>
  <c r="K668" i="11"/>
  <c r="J668" i="11"/>
  <c r="Q667" i="11"/>
  <c r="P667" i="11"/>
  <c r="O667" i="11"/>
  <c r="N667" i="11"/>
  <c r="M667" i="11"/>
  <c r="L667" i="11"/>
  <c r="K667" i="11"/>
  <c r="J667" i="11"/>
  <c r="Q666" i="11"/>
  <c r="P666" i="11"/>
  <c r="N666" i="11"/>
  <c r="M666" i="11"/>
  <c r="L666" i="11"/>
  <c r="K666" i="11"/>
  <c r="J666" i="11"/>
  <c r="U665" i="11"/>
  <c r="R665" i="11"/>
  <c r="Q665" i="11"/>
  <c r="P665" i="11"/>
  <c r="O665" i="11"/>
  <c r="N665" i="11"/>
  <c r="M665" i="11"/>
  <c r="L665" i="11"/>
  <c r="K665" i="11"/>
  <c r="J665" i="11"/>
  <c r="U664" i="11"/>
  <c r="R664" i="11"/>
  <c r="Q664" i="11"/>
  <c r="P664" i="11"/>
  <c r="O664" i="11"/>
  <c r="N664" i="11"/>
  <c r="M664" i="11"/>
  <c r="L664" i="11"/>
  <c r="K664" i="11"/>
  <c r="J664" i="11"/>
  <c r="U663" i="11"/>
  <c r="R663" i="11"/>
  <c r="Q663" i="11"/>
  <c r="P663" i="11"/>
  <c r="O663" i="11"/>
  <c r="N663" i="11"/>
  <c r="M663" i="11"/>
  <c r="L663" i="11"/>
  <c r="K663" i="11"/>
  <c r="J663" i="11"/>
  <c r="U662" i="11"/>
  <c r="R662" i="11"/>
  <c r="Q662" i="11"/>
  <c r="P662" i="11"/>
  <c r="O662" i="11"/>
  <c r="N662" i="11"/>
  <c r="M662" i="11"/>
  <c r="L662" i="11"/>
  <c r="K662" i="11"/>
  <c r="J662" i="11"/>
  <c r="U661" i="11"/>
  <c r="R661" i="11"/>
  <c r="Q661" i="11"/>
  <c r="P661" i="11"/>
  <c r="O661" i="11"/>
  <c r="N661" i="11"/>
  <c r="M661" i="11"/>
  <c r="L661" i="11"/>
  <c r="K661" i="11"/>
  <c r="J661" i="11"/>
  <c r="Q660" i="11"/>
  <c r="P660" i="11"/>
  <c r="O660" i="11"/>
  <c r="N660" i="11"/>
  <c r="M660" i="11"/>
  <c r="L660" i="11"/>
  <c r="K660" i="11"/>
  <c r="J660" i="11"/>
  <c r="U659" i="11"/>
  <c r="R659" i="11"/>
  <c r="Q659" i="11"/>
  <c r="P659" i="11"/>
  <c r="O659" i="11"/>
  <c r="N659" i="11"/>
  <c r="M659" i="11"/>
  <c r="L659" i="11"/>
  <c r="K659" i="11"/>
  <c r="J659" i="11"/>
  <c r="U658" i="11"/>
  <c r="R658" i="11"/>
  <c r="Q658" i="11"/>
  <c r="P658" i="11"/>
  <c r="O658" i="11"/>
  <c r="N658" i="11"/>
  <c r="M658" i="11"/>
  <c r="L658" i="11"/>
  <c r="K658" i="11"/>
  <c r="J658" i="11"/>
  <c r="Q657" i="11"/>
  <c r="P657" i="11"/>
  <c r="N657" i="11"/>
  <c r="M657" i="11"/>
  <c r="L657" i="11"/>
  <c r="K657" i="11"/>
  <c r="J657" i="11"/>
  <c r="Q656" i="11"/>
  <c r="P656" i="11"/>
  <c r="N656" i="11"/>
  <c r="M656" i="11"/>
  <c r="L656" i="11"/>
  <c r="K656" i="11"/>
  <c r="J656" i="11"/>
  <c r="R655" i="11"/>
  <c r="Q655" i="11"/>
  <c r="P655" i="11"/>
  <c r="N655" i="11"/>
  <c r="M655" i="11"/>
  <c r="L655" i="11"/>
  <c r="K655" i="11"/>
  <c r="J655" i="11"/>
  <c r="Q654" i="11"/>
  <c r="P654" i="11"/>
  <c r="N654" i="11"/>
  <c r="M654" i="11"/>
  <c r="L654" i="11"/>
  <c r="K654" i="11"/>
  <c r="J654" i="11"/>
  <c r="U653" i="11"/>
  <c r="R653" i="11"/>
  <c r="Q653" i="11"/>
  <c r="P653" i="11"/>
  <c r="O653" i="11"/>
  <c r="N653" i="11"/>
  <c r="M653" i="11"/>
  <c r="L653" i="11"/>
  <c r="K653" i="11"/>
  <c r="J653" i="11"/>
  <c r="U652" i="11"/>
  <c r="R652" i="11"/>
  <c r="Q652" i="11"/>
  <c r="P652" i="11"/>
  <c r="O652" i="11"/>
  <c r="N652" i="11"/>
  <c r="M652" i="11"/>
  <c r="L652" i="11"/>
  <c r="K652" i="11"/>
  <c r="J652" i="11"/>
  <c r="Q651" i="11"/>
  <c r="P651" i="11"/>
  <c r="N651" i="11"/>
  <c r="M651" i="11"/>
  <c r="L651" i="11"/>
  <c r="K651" i="11"/>
  <c r="J651" i="11"/>
  <c r="Q650" i="11"/>
  <c r="P650" i="11"/>
  <c r="N650" i="11"/>
  <c r="M650" i="11"/>
  <c r="L650" i="11"/>
  <c r="K650" i="11"/>
  <c r="J650" i="11"/>
  <c r="Q649" i="11"/>
  <c r="P649" i="11"/>
  <c r="N649" i="11"/>
  <c r="M649" i="11"/>
  <c r="L649" i="11"/>
  <c r="K649" i="11"/>
  <c r="J649" i="11"/>
  <c r="R648" i="11"/>
  <c r="Q648" i="11"/>
  <c r="P648" i="11"/>
  <c r="N648" i="11"/>
  <c r="M648" i="11"/>
  <c r="L648" i="11"/>
  <c r="K648" i="11"/>
  <c r="J648" i="11"/>
  <c r="Q647" i="11"/>
  <c r="P647" i="11"/>
  <c r="N647" i="11"/>
  <c r="M647" i="11"/>
  <c r="L647" i="11"/>
  <c r="K647" i="11"/>
  <c r="J647" i="11"/>
  <c r="Q646" i="11"/>
  <c r="P646" i="11"/>
  <c r="O646" i="11"/>
  <c r="N646" i="11"/>
  <c r="M646" i="11"/>
  <c r="L646" i="11"/>
  <c r="K646" i="11"/>
  <c r="J646" i="11"/>
  <c r="Q645" i="11"/>
  <c r="P645" i="11"/>
  <c r="O645" i="11"/>
  <c r="N645" i="11"/>
  <c r="M645" i="11"/>
  <c r="L645" i="11"/>
  <c r="K645" i="11"/>
  <c r="J645" i="11"/>
  <c r="Q644" i="11"/>
  <c r="P644" i="11"/>
  <c r="O644" i="11"/>
  <c r="N644" i="11"/>
  <c r="M644" i="11"/>
  <c r="L644" i="11"/>
  <c r="K644" i="11"/>
  <c r="J644" i="11"/>
  <c r="Q643" i="11"/>
  <c r="P643" i="11"/>
  <c r="O643" i="11"/>
  <c r="N643" i="11"/>
  <c r="M643" i="11"/>
  <c r="L643" i="11"/>
  <c r="K643" i="11"/>
  <c r="J643" i="11"/>
  <c r="Q642" i="11"/>
  <c r="P642" i="11"/>
  <c r="O642" i="11"/>
  <c r="N642" i="11"/>
  <c r="M642" i="11"/>
  <c r="L642" i="11"/>
  <c r="K642" i="11"/>
  <c r="J642" i="11"/>
  <c r="Q641" i="11"/>
  <c r="P641" i="11"/>
  <c r="O641" i="11"/>
  <c r="N641" i="11"/>
  <c r="M641" i="11"/>
  <c r="L641" i="11"/>
  <c r="K641" i="11"/>
  <c r="J641" i="11"/>
  <c r="R639" i="11"/>
  <c r="Q639" i="11"/>
  <c r="P639" i="11"/>
  <c r="N639" i="11"/>
  <c r="M639" i="11"/>
  <c r="L639" i="11"/>
  <c r="K639" i="11"/>
  <c r="J639" i="11"/>
  <c r="U638" i="11"/>
  <c r="R638" i="11"/>
  <c r="Q638" i="11"/>
  <c r="P638" i="11"/>
  <c r="O638" i="11"/>
  <c r="N638" i="11"/>
  <c r="M638" i="11"/>
  <c r="L638" i="11"/>
  <c r="K638" i="11"/>
  <c r="J638" i="11"/>
  <c r="U637" i="11"/>
  <c r="R637" i="11"/>
  <c r="Q637" i="11"/>
  <c r="P637" i="11"/>
  <c r="O637" i="11"/>
  <c r="N637" i="11"/>
  <c r="M637" i="11"/>
  <c r="L637" i="11"/>
  <c r="K637" i="11"/>
  <c r="J637" i="11"/>
  <c r="Q636" i="11"/>
  <c r="P636" i="11"/>
  <c r="N636" i="11"/>
  <c r="M636" i="11"/>
  <c r="L636" i="11"/>
  <c r="K636" i="11"/>
  <c r="J636" i="11"/>
  <c r="Q635" i="11"/>
  <c r="P635" i="11"/>
  <c r="O635" i="11"/>
  <c r="N635" i="11"/>
  <c r="M635" i="11"/>
  <c r="L635" i="11"/>
  <c r="K635" i="11"/>
  <c r="J635" i="11"/>
  <c r="U634" i="11"/>
  <c r="R634" i="11"/>
  <c r="Q634" i="11"/>
  <c r="P634" i="11"/>
  <c r="O634" i="11"/>
  <c r="N634" i="11"/>
  <c r="M634" i="11"/>
  <c r="L634" i="11"/>
  <c r="K634" i="11"/>
  <c r="J634" i="11"/>
  <c r="U633" i="11"/>
  <c r="R633" i="11"/>
  <c r="Q633" i="11"/>
  <c r="P633" i="11"/>
  <c r="O633" i="11"/>
  <c r="N633" i="11"/>
  <c r="M633" i="11"/>
  <c r="L633" i="11"/>
  <c r="K633" i="11"/>
  <c r="J633" i="11"/>
  <c r="Q632" i="11"/>
  <c r="P632" i="11"/>
  <c r="O632" i="11"/>
  <c r="N632" i="11"/>
  <c r="M632" i="11"/>
  <c r="L632" i="11"/>
  <c r="K632" i="11"/>
  <c r="J632" i="11"/>
  <c r="Q631" i="11"/>
  <c r="P631" i="11"/>
  <c r="N631" i="11"/>
  <c r="M631" i="11"/>
  <c r="L631" i="11"/>
  <c r="K631" i="11"/>
  <c r="J631" i="11"/>
  <c r="Q630" i="11"/>
  <c r="P630" i="11"/>
  <c r="N630" i="11"/>
  <c r="M630" i="11"/>
  <c r="L630" i="11"/>
  <c r="K630" i="11"/>
  <c r="J630" i="11"/>
  <c r="U629" i="11"/>
  <c r="R629" i="11"/>
  <c r="Q629" i="11"/>
  <c r="P629" i="11"/>
  <c r="O629" i="11"/>
  <c r="N629" i="11"/>
  <c r="M629" i="11"/>
  <c r="L629" i="11"/>
  <c r="K629" i="11"/>
  <c r="J629" i="11"/>
  <c r="U628" i="11"/>
  <c r="R628" i="11"/>
  <c r="Q628" i="11"/>
  <c r="P628" i="11"/>
  <c r="O628" i="11"/>
  <c r="N628" i="11"/>
  <c r="M628" i="11"/>
  <c r="L628" i="11"/>
  <c r="K628" i="11"/>
  <c r="J628" i="11"/>
  <c r="U627" i="11"/>
  <c r="R627" i="11"/>
  <c r="Q627" i="11"/>
  <c r="P627" i="11"/>
  <c r="O627" i="11"/>
  <c r="N627" i="11"/>
  <c r="M627" i="11"/>
  <c r="L627" i="11"/>
  <c r="K627" i="11"/>
  <c r="J627" i="11"/>
  <c r="U626" i="11"/>
  <c r="R626" i="11"/>
  <c r="Q626" i="11"/>
  <c r="P626" i="11"/>
  <c r="O626" i="11"/>
  <c r="N626" i="11"/>
  <c r="M626" i="11"/>
  <c r="L626" i="11"/>
  <c r="K626" i="11"/>
  <c r="J626" i="11"/>
  <c r="U625" i="11"/>
  <c r="R625" i="11"/>
  <c r="Q625" i="11"/>
  <c r="P625" i="11"/>
  <c r="O625" i="11"/>
  <c r="N625" i="11"/>
  <c r="M625" i="11"/>
  <c r="L625" i="11"/>
  <c r="K625" i="11"/>
  <c r="J625" i="11"/>
  <c r="U624" i="11"/>
  <c r="R624" i="11"/>
  <c r="Q624" i="11"/>
  <c r="P624" i="11"/>
  <c r="O624" i="11"/>
  <c r="N624" i="11"/>
  <c r="M624" i="11"/>
  <c r="L624" i="11"/>
  <c r="K624" i="11"/>
  <c r="J624" i="11"/>
  <c r="U623" i="11"/>
  <c r="R623" i="11"/>
  <c r="Q623" i="11"/>
  <c r="P623" i="11"/>
  <c r="O623" i="11"/>
  <c r="N623" i="11"/>
  <c r="M623" i="11"/>
  <c r="L623" i="11"/>
  <c r="K623" i="11"/>
  <c r="J623" i="11"/>
  <c r="U622" i="11"/>
  <c r="R622" i="11"/>
  <c r="Q622" i="11"/>
  <c r="P622" i="11"/>
  <c r="O622" i="11"/>
  <c r="N622" i="11"/>
  <c r="M622" i="11"/>
  <c r="L622" i="11"/>
  <c r="K622" i="11"/>
  <c r="J622" i="11"/>
  <c r="U621" i="11"/>
  <c r="R621" i="11"/>
  <c r="Q621" i="11"/>
  <c r="P621" i="11"/>
  <c r="O621" i="11"/>
  <c r="N621" i="11"/>
  <c r="M621" i="11"/>
  <c r="L621" i="11"/>
  <c r="K621" i="11"/>
  <c r="J621" i="11"/>
  <c r="U620" i="11"/>
  <c r="R620" i="11"/>
  <c r="Q620" i="11"/>
  <c r="P620" i="11"/>
  <c r="O620" i="11"/>
  <c r="N620" i="11"/>
  <c r="M620" i="11"/>
  <c r="L620" i="11"/>
  <c r="K620" i="11"/>
  <c r="J620" i="11"/>
  <c r="U619" i="11"/>
  <c r="R619" i="11"/>
  <c r="Q619" i="11"/>
  <c r="P619" i="11"/>
  <c r="O619" i="11"/>
  <c r="N619" i="11"/>
  <c r="M619" i="11"/>
  <c r="L619" i="11"/>
  <c r="K619" i="11"/>
  <c r="J619" i="11"/>
  <c r="U618" i="11"/>
  <c r="R618" i="11"/>
  <c r="Q618" i="11"/>
  <c r="P618" i="11"/>
  <c r="O618" i="11"/>
  <c r="N618" i="11"/>
  <c r="M618" i="11"/>
  <c r="L618" i="11"/>
  <c r="K618" i="11"/>
  <c r="J618" i="11"/>
  <c r="U617" i="11"/>
  <c r="R617" i="11"/>
  <c r="Q617" i="11"/>
  <c r="P617" i="11"/>
  <c r="O617" i="11"/>
  <c r="N617" i="11"/>
  <c r="M617" i="11"/>
  <c r="L617" i="11"/>
  <c r="K617" i="11"/>
  <c r="J617" i="11"/>
  <c r="U616" i="11"/>
  <c r="R616" i="11"/>
  <c r="Q616" i="11"/>
  <c r="P616" i="11"/>
  <c r="O616" i="11"/>
  <c r="N616" i="11"/>
  <c r="M616" i="11"/>
  <c r="L616" i="11"/>
  <c r="K616" i="11"/>
  <c r="J616" i="11"/>
  <c r="U615" i="11"/>
  <c r="R615" i="11"/>
  <c r="Q615" i="11"/>
  <c r="P615" i="11"/>
  <c r="O615" i="11"/>
  <c r="N615" i="11"/>
  <c r="M615" i="11"/>
  <c r="L615" i="11"/>
  <c r="K615" i="11"/>
  <c r="J615" i="11"/>
  <c r="U614" i="11"/>
  <c r="R614" i="11"/>
  <c r="Q614" i="11"/>
  <c r="P614" i="11"/>
  <c r="O614" i="11"/>
  <c r="N614" i="11"/>
  <c r="M614" i="11"/>
  <c r="L614" i="11"/>
  <c r="K614" i="11"/>
  <c r="J614" i="11"/>
  <c r="U613" i="11"/>
  <c r="R613" i="11"/>
  <c r="Q613" i="11"/>
  <c r="P613" i="11"/>
  <c r="O613" i="11"/>
  <c r="N613" i="11"/>
  <c r="M613" i="11"/>
  <c r="L613" i="11"/>
  <c r="K613" i="11"/>
  <c r="J613" i="11"/>
  <c r="U612" i="11"/>
  <c r="R612" i="11"/>
  <c r="Q612" i="11"/>
  <c r="P612" i="11"/>
  <c r="O612" i="11"/>
  <c r="N612" i="11"/>
  <c r="M612" i="11"/>
  <c r="L612" i="11"/>
  <c r="K612" i="11"/>
  <c r="J612" i="11"/>
  <c r="U611" i="11"/>
  <c r="R611" i="11"/>
  <c r="Q611" i="11"/>
  <c r="P611" i="11"/>
  <c r="O611" i="11"/>
  <c r="N611" i="11"/>
  <c r="M611" i="11"/>
  <c r="L611" i="11"/>
  <c r="K611" i="11"/>
  <c r="J611" i="11"/>
  <c r="U610" i="11"/>
  <c r="R610" i="11"/>
  <c r="Q610" i="11"/>
  <c r="P610" i="11"/>
  <c r="O610" i="11"/>
  <c r="N610" i="11"/>
  <c r="M610" i="11"/>
  <c r="L610" i="11"/>
  <c r="K610" i="11"/>
  <c r="J610" i="11"/>
  <c r="U609" i="11"/>
  <c r="R609" i="11"/>
  <c r="Q609" i="11"/>
  <c r="P609" i="11"/>
  <c r="O609" i="11"/>
  <c r="N609" i="11"/>
  <c r="M609" i="11"/>
  <c r="L609" i="11"/>
  <c r="K609" i="11"/>
  <c r="J609" i="11"/>
  <c r="U608" i="11"/>
  <c r="R608" i="11"/>
  <c r="Q608" i="11"/>
  <c r="P608" i="11"/>
  <c r="O608" i="11"/>
  <c r="N608" i="11"/>
  <c r="M608" i="11"/>
  <c r="L608" i="11"/>
  <c r="K608" i="11"/>
  <c r="J608" i="11"/>
  <c r="U607" i="11"/>
  <c r="R607" i="11"/>
  <c r="Q607" i="11"/>
  <c r="P607" i="11"/>
  <c r="O607" i="11"/>
  <c r="N607" i="11"/>
  <c r="M607" i="11"/>
  <c r="L607" i="11"/>
  <c r="K607" i="11"/>
  <c r="J607" i="11"/>
  <c r="U606" i="11"/>
  <c r="R606" i="11"/>
  <c r="Q606" i="11"/>
  <c r="P606" i="11"/>
  <c r="O606" i="11"/>
  <c r="N606" i="11"/>
  <c r="M606" i="11"/>
  <c r="L606" i="11"/>
  <c r="K606" i="11"/>
  <c r="J606" i="11"/>
  <c r="U605" i="11"/>
  <c r="R605" i="11"/>
  <c r="Q605" i="11"/>
  <c r="P605" i="11"/>
  <c r="O605" i="11"/>
  <c r="N605" i="11"/>
  <c r="M605" i="11"/>
  <c r="L605" i="11"/>
  <c r="K605" i="11"/>
  <c r="J605" i="11"/>
  <c r="U604" i="11"/>
  <c r="R604" i="11"/>
  <c r="Q604" i="11"/>
  <c r="P604" i="11"/>
  <c r="O604" i="11"/>
  <c r="N604" i="11"/>
  <c r="M604" i="11"/>
  <c r="L604" i="11"/>
  <c r="K604" i="11"/>
  <c r="J604" i="11"/>
  <c r="U603" i="11"/>
  <c r="R603" i="11"/>
  <c r="Q603" i="11"/>
  <c r="P603" i="11"/>
  <c r="O603" i="11"/>
  <c r="N603" i="11"/>
  <c r="M603" i="11"/>
  <c r="L603" i="11"/>
  <c r="K603" i="11"/>
  <c r="J603" i="11"/>
  <c r="U602" i="11"/>
  <c r="R602" i="11"/>
  <c r="Q602" i="11"/>
  <c r="P602" i="11"/>
  <c r="O602" i="11"/>
  <c r="N602" i="11"/>
  <c r="M602" i="11"/>
  <c r="L602" i="11"/>
  <c r="K602" i="11"/>
  <c r="J602" i="11"/>
  <c r="U601" i="11"/>
  <c r="R601" i="11"/>
  <c r="Q601" i="11"/>
  <c r="P601" i="11"/>
  <c r="O601" i="11"/>
  <c r="N601" i="11"/>
  <c r="M601" i="11"/>
  <c r="L601" i="11"/>
  <c r="K601" i="11"/>
  <c r="J601" i="11"/>
  <c r="U600" i="11"/>
  <c r="R600" i="11"/>
  <c r="Q600" i="11"/>
  <c r="P600" i="11"/>
  <c r="O600" i="11"/>
  <c r="N600" i="11"/>
  <c r="M600" i="11"/>
  <c r="L600" i="11"/>
  <c r="K600" i="11"/>
  <c r="J600" i="11"/>
  <c r="U599" i="11"/>
  <c r="R599" i="11"/>
  <c r="Q599" i="11"/>
  <c r="P599" i="11"/>
  <c r="O599" i="11"/>
  <c r="N599" i="11"/>
  <c r="M599" i="11"/>
  <c r="L599" i="11"/>
  <c r="K599" i="11"/>
  <c r="J599" i="11"/>
  <c r="U598" i="11"/>
  <c r="R598" i="11"/>
  <c r="Q598" i="11"/>
  <c r="P598" i="11"/>
  <c r="O598" i="11"/>
  <c r="N598" i="11"/>
  <c r="M598" i="11"/>
  <c r="L598" i="11"/>
  <c r="K598" i="11"/>
  <c r="J598" i="11"/>
  <c r="R597" i="11"/>
  <c r="Q597" i="11"/>
  <c r="P597" i="11"/>
  <c r="O597" i="11"/>
  <c r="N597" i="11"/>
  <c r="M597" i="11"/>
  <c r="L597" i="11"/>
  <c r="K597" i="11"/>
  <c r="J597" i="11"/>
  <c r="U596" i="11"/>
  <c r="R596" i="11"/>
  <c r="Q596" i="11"/>
  <c r="P596" i="11"/>
  <c r="O596" i="11"/>
  <c r="N596" i="11"/>
  <c r="M596" i="11"/>
  <c r="L596" i="11"/>
  <c r="K596" i="11"/>
  <c r="J596" i="11"/>
  <c r="U595" i="11"/>
  <c r="R595" i="11"/>
  <c r="Q595" i="11"/>
  <c r="P595" i="11"/>
  <c r="O595" i="11"/>
  <c r="N595" i="11"/>
  <c r="M595" i="11"/>
  <c r="L595" i="11"/>
  <c r="K595" i="11"/>
  <c r="J595" i="11"/>
  <c r="U594" i="11"/>
  <c r="R594" i="11"/>
  <c r="Q594" i="11"/>
  <c r="P594" i="11"/>
  <c r="O594" i="11"/>
  <c r="N594" i="11"/>
  <c r="M594" i="11"/>
  <c r="L594" i="11"/>
  <c r="K594" i="11"/>
  <c r="J594" i="11"/>
  <c r="U593" i="11"/>
  <c r="R593" i="11"/>
  <c r="Q593" i="11"/>
  <c r="P593" i="11"/>
  <c r="O593" i="11"/>
  <c r="N593" i="11"/>
  <c r="M593" i="11"/>
  <c r="L593" i="11"/>
  <c r="K593" i="11"/>
  <c r="J593" i="11"/>
  <c r="R592" i="11"/>
  <c r="Q592" i="11"/>
  <c r="P592" i="11"/>
  <c r="N592" i="11"/>
  <c r="M592" i="11"/>
  <c r="L592" i="11"/>
  <c r="K592" i="11"/>
  <c r="J592" i="11"/>
  <c r="U591" i="11"/>
  <c r="R591" i="11"/>
  <c r="Q591" i="11"/>
  <c r="P591" i="11"/>
  <c r="O591" i="11"/>
  <c r="N591" i="11"/>
  <c r="M591" i="11"/>
  <c r="L591" i="11"/>
  <c r="K591" i="11"/>
  <c r="J591" i="11"/>
  <c r="U590" i="11"/>
  <c r="R590" i="11"/>
  <c r="Q590" i="11"/>
  <c r="P590" i="11"/>
  <c r="O590" i="11"/>
  <c r="N590" i="11"/>
  <c r="M590" i="11"/>
  <c r="L590" i="11"/>
  <c r="K590" i="11"/>
  <c r="J590" i="11"/>
  <c r="U589" i="11"/>
  <c r="R589" i="11"/>
  <c r="Q589" i="11"/>
  <c r="P589" i="11"/>
  <c r="O589" i="11"/>
  <c r="N589" i="11"/>
  <c r="M589" i="11"/>
  <c r="L589" i="11"/>
  <c r="K589" i="11"/>
  <c r="J589" i="11"/>
  <c r="U588" i="11"/>
  <c r="R588" i="11"/>
  <c r="Q588" i="11"/>
  <c r="P588" i="11"/>
  <c r="O588" i="11"/>
  <c r="N588" i="11"/>
  <c r="M588" i="11"/>
  <c r="L588" i="11"/>
  <c r="K588" i="11"/>
  <c r="J588" i="11"/>
  <c r="U587" i="11"/>
  <c r="R587" i="11"/>
  <c r="Q587" i="11"/>
  <c r="P587" i="11"/>
  <c r="O587" i="11"/>
  <c r="N587" i="11"/>
  <c r="M587" i="11"/>
  <c r="L587" i="11"/>
  <c r="K587" i="11"/>
  <c r="J587" i="11"/>
  <c r="U586" i="11"/>
  <c r="R586" i="11"/>
  <c r="Q586" i="11"/>
  <c r="P586" i="11"/>
  <c r="O586" i="11"/>
  <c r="N586" i="11"/>
  <c r="M586" i="11"/>
  <c r="L586" i="11"/>
  <c r="K586" i="11"/>
  <c r="J586" i="11"/>
  <c r="U585" i="11"/>
  <c r="R585" i="11"/>
  <c r="Q585" i="11"/>
  <c r="P585" i="11"/>
  <c r="O585" i="11"/>
  <c r="N585" i="11"/>
  <c r="M585" i="11"/>
  <c r="L585" i="11"/>
  <c r="K585" i="11"/>
  <c r="J585" i="11"/>
  <c r="U584" i="11"/>
  <c r="R584" i="11"/>
  <c r="Q584" i="11"/>
  <c r="P584" i="11"/>
  <c r="O584" i="11"/>
  <c r="N584" i="11"/>
  <c r="M584" i="11"/>
  <c r="L584" i="11"/>
  <c r="K584" i="11"/>
  <c r="J584" i="11"/>
  <c r="U583" i="11"/>
  <c r="R583" i="11"/>
  <c r="Q583" i="11"/>
  <c r="P583" i="11"/>
  <c r="O583" i="11"/>
  <c r="N583" i="11"/>
  <c r="M583" i="11"/>
  <c r="L583" i="11"/>
  <c r="K583" i="11"/>
  <c r="J583" i="11"/>
  <c r="U582" i="11"/>
  <c r="R582" i="11"/>
  <c r="Q582" i="11"/>
  <c r="P582" i="11"/>
  <c r="O582" i="11"/>
  <c r="N582" i="11"/>
  <c r="M582" i="11"/>
  <c r="L582" i="11"/>
  <c r="K582" i="11"/>
  <c r="J582" i="11"/>
  <c r="U581" i="11"/>
  <c r="R581" i="11"/>
  <c r="Q581" i="11"/>
  <c r="P581" i="11"/>
  <c r="O581" i="11"/>
  <c r="N581" i="11"/>
  <c r="M581" i="11"/>
  <c r="L581" i="11"/>
  <c r="K581" i="11"/>
  <c r="J581" i="11"/>
  <c r="U580" i="11"/>
  <c r="R580" i="11"/>
  <c r="Q580" i="11"/>
  <c r="P580" i="11"/>
  <c r="O580" i="11"/>
  <c r="N580" i="11"/>
  <c r="M580" i="11"/>
  <c r="L580" i="11"/>
  <c r="K580" i="11"/>
  <c r="J580" i="11"/>
  <c r="U579" i="11"/>
  <c r="R579" i="11"/>
  <c r="Q579" i="11"/>
  <c r="P579" i="11"/>
  <c r="O579" i="11"/>
  <c r="N579" i="11"/>
  <c r="M579" i="11"/>
  <c r="L579" i="11"/>
  <c r="K579" i="11"/>
  <c r="J579" i="11"/>
  <c r="U578" i="11"/>
  <c r="R578" i="11"/>
  <c r="Q578" i="11"/>
  <c r="P578" i="11"/>
  <c r="O578" i="11"/>
  <c r="N578" i="11"/>
  <c r="M578" i="11"/>
  <c r="L578" i="11"/>
  <c r="K578" i="11"/>
  <c r="J578" i="11"/>
  <c r="U577" i="11"/>
  <c r="R577" i="11"/>
  <c r="Q577" i="11"/>
  <c r="P577" i="11"/>
  <c r="O577" i="11"/>
  <c r="N577" i="11"/>
  <c r="M577" i="11"/>
  <c r="L577" i="11"/>
  <c r="K577" i="11"/>
  <c r="J577" i="11"/>
  <c r="U576" i="11"/>
  <c r="R576" i="11"/>
  <c r="Q576" i="11"/>
  <c r="P576" i="11"/>
  <c r="O576" i="11"/>
  <c r="N576" i="11"/>
  <c r="M576" i="11"/>
  <c r="L576" i="11"/>
  <c r="K576" i="11"/>
  <c r="J576" i="11"/>
  <c r="U575" i="11"/>
  <c r="R575" i="11"/>
  <c r="Q575" i="11"/>
  <c r="P575" i="11"/>
  <c r="O575" i="11"/>
  <c r="N575" i="11"/>
  <c r="M575" i="11"/>
  <c r="L575" i="11"/>
  <c r="K575" i="11"/>
  <c r="J575" i="11"/>
  <c r="Q574" i="11"/>
  <c r="P574" i="11"/>
  <c r="O574" i="11"/>
  <c r="N574" i="11"/>
  <c r="M574" i="11"/>
  <c r="L574" i="11"/>
  <c r="K574" i="11"/>
  <c r="J574" i="11"/>
  <c r="U573" i="11"/>
  <c r="R573" i="11"/>
  <c r="Q573" i="11"/>
  <c r="P573" i="11"/>
  <c r="O573" i="11"/>
  <c r="N573" i="11"/>
  <c r="M573" i="11"/>
  <c r="L573" i="11"/>
  <c r="K573" i="11"/>
  <c r="J573" i="11"/>
  <c r="U572" i="11"/>
  <c r="R572" i="11"/>
  <c r="Q572" i="11"/>
  <c r="P572" i="11"/>
  <c r="O572" i="11"/>
  <c r="N572" i="11"/>
  <c r="M572" i="11"/>
  <c r="L572" i="11"/>
  <c r="K572" i="11"/>
  <c r="J572" i="11"/>
  <c r="U571" i="11"/>
  <c r="R571" i="11"/>
  <c r="Q571" i="11"/>
  <c r="P571" i="11"/>
  <c r="O571" i="11"/>
  <c r="N571" i="11"/>
  <c r="M571" i="11"/>
  <c r="L571" i="11"/>
  <c r="K571" i="11"/>
  <c r="J571" i="11"/>
  <c r="Q570" i="11"/>
  <c r="P570" i="11"/>
  <c r="O570" i="11"/>
  <c r="N570" i="11"/>
  <c r="M570" i="11"/>
  <c r="L570" i="11"/>
  <c r="K570" i="11"/>
  <c r="J570" i="11"/>
  <c r="Q569" i="11"/>
  <c r="P569" i="11"/>
  <c r="O569" i="11"/>
  <c r="N569" i="11"/>
  <c r="M569" i="11"/>
  <c r="L569" i="11"/>
  <c r="K569" i="11"/>
  <c r="J569" i="11"/>
  <c r="U568" i="11"/>
  <c r="R568" i="11"/>
  <c r="Q568" i="11"/>
  <c r="P568" i="11"/>
  <c r="O568" i="11"/>
  <c r="N568" i="11"/>
  <c r="M568" i="11"/>
  <c r="L568" i="11"/>
  <c r="K568" i="11"/>
  <c r="J568" i="11"/>
  <c r="U567" i="11"/>
  <c r="R567" i="11"/>
  <c r="Q567" i="11"/>
  <c r="P567" i="11"/>
  <c r="O567" i="11"/>
  <c r="N567" i="11"/>
  <c r="M567" i="11"/>
  <c r="L567" i="11"/>
  <c r="K567" i="11"/>
  <c r="J567" i="11"/>
  <c r="U566" i="11"/>
  <c r="R566" i="11"/>
  <c r="Q566" i="11"/>
  <c r="P566" i="11"/>
  <c r="O566" i="11"/>
  <c r="N566" i="11"/>
  <c r="M566" i="11"/>
  <c r="L566" i="11"/>
  <c r="K566" i="11"/>
  <c r="J566" i="11"/>
  <c r="U565" i="11"/>
  <c r="R565" i="11"/>
  <c r="Q565" i="11"/>
  <c r="P565" i="11"/>
  <c r="O565" i="11"/>
  <c r="N565" i="11"/>
  <c r="M565" i="11"/>
  <c r="L565" i="11"/>
  <c r="K565" i="11"/>
  <c r="J565" i="11"/>
  <c r="U564" i="11"/>
  <c r="R564" i="11"/>
  <c r="Q564" i="11"/>
  <c r="P564" i="11"/>
  <c r="O564" i="11"/>
  <c r="N564" i="11"/>
  <c r="M564" i="11"/>
  <c r="L564" i="11"/>
  <c r="K564" i="11"/>
  <c r="J564" i="11"/>
  <c r="U563" i="11"/>
  <c r="R563" i="11"/>
  <c r="Q563" i="11"/>
  <c r="P563" i="11"/>
  <c r="O563" i="11"/>
  <c r="N563" i="11"/>
  <c r="M563" i="11"/>
  <c r="L563" i="11"/>
  <c r="K563" i="11"/>
  <c r="J563" i="11"/>
  <c r="U562" i="11"/>
  <c r="R562" i="11"/>
  <c r="Q562" i="11"/>
  <c r="P562" i="11"/>
  <c r="O562" i="11"/>
  <c r="N562" i="11"/>
  <c r="M562" i="11"/>
  <c r="L562" i="11"/>
  <c r="K562" i="11"/>
  <c r="J562" i="11"/>
  <c r="U561" i="11"/>
  <c r="R561" i="11"/>
  <c r="Q561" i="11"/>
  <c r="P561" i="11"/>
  <c r="O561" i="11"/>
  <c r="N561" i="11"/>
  <c r="M561" i="11"/>
  <c r="L561" i="11"/>
  <c r="K561" i="11"/>
  <c r="J561" i="11"/>
  <c r="Q560" i="11"/>
  <c r="P560" i="11"/>
  <c r="O560" i="11"/>
  <c r="N560" i="11"/>
  <c r="M560" i="11"/>
  <c r="L560" i="11"/>
  <c r="K560" i="11"/>
  <c r="J560" i="11"/>
  <c r="U559" i="11"/>
  <c r="R559" i="11"/>
  <c r="Q559" i="11"/>
  <c r="P559" i="11"/>
  <c r="O559" i="11"/>
  <c r="N559" i="11"/>
  <c r="M559" i="11"/>
  <c r="L559" i="11"/>
  <c r="K559" i="11"/>
  <c r="J559" i="11"/>
  <c r="U558" i="11"/>
  <c r="R558" i="11"/>
  <c r="Q558" i="11"/>
  <c r="P558" i="11"/>
  <c r="O558" i="11"/>
  <c r="N558" i="11"/>
  <c r="M558" i="11"/>
  <c r="L558" i="11"/>
  <c r="K558" i="11"/>
  <c r="J558" i="11"/>
  <c r="U557" i="11"/>
  <c r="R557" i="11"/>
  <c r="Q557" i="11"/>
  <c r="P557" i="11"/>
  <c r="O557" i="11"/>
  <c r="N557" i="11"/>
  <c r="M557" i="11"/>
  <c r="L557" i="11"/>
  <c r="K557" i="11"/>
  <c r="J557" i="11"/>
  <c r="U556" i="11"/>
  <c r="R556" i="11"/>
  <c r="Q556" i="11"/>
  <c r="P556" i="11"/>
  <c r="O556" i="11"/>
  <c r="N556" i="11"/>
  <c r="M556" i="11"/>
  <c r="L556" i="11"/>
  <c r="K556" i="11"/>
  <c r="J556" i="11"/>
  <c r="Q555" i="11"/>
  <c r="P555" i="11"/>
  <c r="N555" i="11"/>
  <c r="M555" i="11"/>
  <c r="L555" i="11"/>
  <c r="K555" i="11"/>
  <c r="J555" i="11"/>
  <c r="R554" i="11"/>
  <c r="Q554" i="11"/>
  <c r="P554" i="11"/>
  <c r="N554" i="11"/>
  <c r="M554" i="11"/>
  <c r="L554" i="11"/>
  <c r="K554" i="11"/>
  <c r="J554" i="11"/>
  <c r="Q553" i="11"/>
  <c r="P553" i="11"/>
  <c r="N553" i="11"/>
  <c r="M553" i="11"/>
  <c r="L553" i="11"/>
  <c r="K553" i="11"/>
  <c r="J553" i="11"/>
  <c r="Q552" i="11"/>
  <c r="P552" i="11"/>
  <c r="N552" i="11"/>
  <c r="M552" i="11"/>
  <c r="L552" i="11"/>
  <c r="K552" i="11"/>
  <c r="J552" i="11"/>
  <c r="R551" i="11"/>
  <c r="Q551" i="11"/>
  <c r="P551" i="11"/>
  <c r="N551" i="11"/>
  <c r="M551" i="11"/>
  <c r="L551" i="11"/>
  <c r="K551" i="11"/>
  <c r="J551" i="11"/>
  <c r="R550" i="11"/>
  <c r="Q550" i="11"/>
  <c r="P550" i="11"/>
  <c r="N550" i="11"/>
  <c r="M550" i="11"/>
  <c r="L550" i="11"/>
  <c r="K550" i="11"/>
  <c r="J550" i="11"/>
  <c r="R549" i="11"/>
  <c r="Q549" i="11"/>
  <c r="P549" i="11"/>
  <c r="N549" i="11"/>
  <c r="M549" i="11"/>
  <c r="L549" i="11"/>
  <c r="K549" i="11"/>
  <c r="J549" i="11"/>
  <c r="R548" i="11"/>
  <c r="Q548" i="11"/>
  <c r="P548" i="11"/>
  <c r="N548" i="11"/>
  <c r="M548" i="11"/>
  <c r="L548" i="11"/>
  <c r="K548" i="11"/>
  <c r="J548" i="11"/>
  <c r="Q547" i="11"/>
  <c r="P547" i="11"/>
  <c r="N547" i="11"/>
  <c r="M547" i="11"/>
  <c r="L547" i="11"/>
  <c r="K547" i="11"/>
  <c r="J547" i="11"/>
  <c r="Q546" i="11"/>
  <c r="P546" i="11"/>
  <c r="N546" i="11"/>
  <c r="M546" i="11"/>
  <c r="L546" i="11"/>
  <c r="K546" i="11"/>
  <c r="J546" i="11"/>
  <c r="R542" i="11"/>
  <c r="Q542" i="11"/>
  <c r="P542" i="11"/>
  <c r="N542" i="11"/>
  <c r="M542" i="11"/>
  <c r="L542" i="11"/>
  <c r="K542" i="11"/>
  <c r="J542" i="11"/>
  <c r="R541" i="11"/>
  <c r="Q541" i="11"/>
  <c r="P541" i="11"/>
  <c r="N541" i="11"/>
  <c r="M541" i="11"/>
  <c r="L541" i="11"/>
  <c r="K541" i="11"/>
  <c r="J541" i="11"/>
  <c r="R540" i="11"/>
  <c r="Q540" i="11"/>
  <c r="P540" i="11"/>
  <c r="N540" i="11"/>
  <c r="M540" i="11"/>
  <c r="L540" i="11"/>
  <c r="K540" i="11"/>
  <c r="J540" i="11"/>
  <c r="Q539" i="11"/>
  <c r="P539" i="11"/>
  <c r="N539" i="11"/>
  <c r="M539" i="11"/>
  <c r="L539" i="11"/>
  <c r="K539" i="11"/>
  <c r="J539" i="11"/>
  <c r="Q538" i="11"/>
  <c r="P538" i="11"/>
  <c r="N538" i="11"/>
  <c r="M538" i="11"/>
  <c r="L538" i="11"/>
  <c r="K538" i="11"/>
  <c r="J538" i="11"/>
  <c r="Q537" i="11"/>
  <c r="P537" i="11"/>
  <c r="N537" i="11"/>
  <c r="M537" i="11"/>
  <c r="L537" i="11"/>
  <c r="K537" i="11"/>
  <c r="J537" i="11"/>
  <c r="Q536" i="11"/>
  <c r="P536" i="11"/>
  <c r="N536" i="11"/>
  <c r="M536" i="11"/>
  <c r="L536" i="11"/>
  <c r="K536" i="11"/>
  <c r="J536" i="11"/>
  <c r="Q535" i="11"/>
  <c r="P535" i="11"/>
  <c r="N535" i="11"/>
  <c r="M535" i="11"/>
  <c r="L535" i="11"/>
  <c r="K535" i="11"/>
  <c r="J535" i="11"/>
  <c r="Q534" i="11"/>
  <c r="P534" i="11"/>
  <c r="N534" i="11"/>
  <c r="M534" i="11"/>
  <c r="L534" i="11"/>
  <c r="K534" i="11"/>
  <c r="J534" i="11"/>
  <c r="Q533" i="11"/>
  <c r="P533" i="11"/>
  <c r="N533" i="11"/>
  <c r="M533" i="11"/>
  <c r="L533" i="11"/>
  <c r="K533" i="11"/>
  <c r="J533" i="11"/>
  <c r="Q532" i="11"/>
  <c r="P532" i="11"/>
  <c r="N532" i="11"/>
  <c r="M532" i="11"/>
  <c r="L532" i="11"/>
  <c r="K532" i="11"/>
  <c r="J532" i="11"/>
  <c r="Q531" i="11"/>
  <c r="P531" i="11"/>
  <c r="N531" i="11"/>
  <c r="M531" i="11"/>
  <c r="L531" i="11"/>
  <c r="K531" i="11"/>
  <c r="J531" i="11"/>
  <c r="Q530" i="11"/>
  <c r="P530" i="11"/>
  <c r="N530" i="11"/>
  <c r="M530" i="11"/>
  <c r="L530" i="11"/>
  <c r="K530" i="11"/>
  <c r="J530" i="11"/>
  <c r="Q529" i="11"/>
  <c r="P529" i="11"/>
  <c r="N529" i="11"/>
  <c r="M529" i="11"/>
  <c r="L529" i="11"/>
  <c r="K529" i="11"/>
  <c r="J529" i="11"/>
  <c r="Q528" i="11"/>
  <c r="P528" i="11"/>
  <c r="N528" i="11"/>
  <c r="M528" i="11"/>
  <c r="L528" i="11"/>
  <c r="K528" i="11"/>
  <c r="J528" i="11"/>
  <c r="Q527" i="11"/>
  <c r="P527" i="11"/>
  <c r="N527" i="11"/>
  <c r="M527" i="11"/>
  <c r="L527" i="11"/>
  <c r="K527" i="11"/>
  <c r="J527" i="11"/>
  <c r="Q526" i="11"/>
  <c r="P526" i="11"/>
  <c r="N526" i="11"/>
  <c r="M526" i="11"/>
  <c r="L526" i="11"/>
  <c r="K526" i="11"/>
  <c r="J526" i="11"/>
  <c r="Q525" i="11"/>
  <c r="P525" i="11"/>
  <c r="N525" i="11"/>
  <c r="M525" i="11"/>
  <c r="L525" i="11"/>
  <c r="K525" i="11"/>
  <c r="J525" i="11"/>
  <c r="U524" i="11"/>
  <c r="R524" i="11"/>
  <c r="Q524" i="11"/>
  <c r="P524" i="11"/>
  <c r="O524" i="11"/>
  <c r="N524" i="11"/>
  <c r="M524" i="11"/>
  <c r="L524" i="11"/>
  <c r="K524" i="11"/>
  <c r="J524" i="11"/>
  <c r="Q523" i="11"/>
  <c r="P523" i="11"/>
  <c r="N523" i="11"/>
  <c r="M523" i="11"/>
  <c r="L523" i="11"/>
  <c r="K523" i="11"/>
  <c r="J523" i="11"/>
  <c r="R522" i="11"/>
  <c r="Q522" i="11"/>
  <c r="P522" i="11"/>
  <c r="N522" i="11"/>
  <c r="M522" i="11"/>
  <c r="L522" i="11"/>
  <c r="K522" i="11"/>
  <c r="J522" i="11"/>
  <c r="R521" i="11"/>
  <c r="Q521" i="11"/>
  <c r="P521" i="11"/>
  <c r="N521" i="11"/>
  <c r="M521" i="11"/>
  <c r="L521" i="11"/>
  <c r="K521" i="11"/>
  <c r="J521" i="11"/>
  <c r="Q520" i="11"/>
  <c r="P520" i="11"/>
  <c r="N520" i="11"/>
  <c r="M520" i="11"/>
  <c r="L520" i="11"/>
  <c r="K520" i="11"/>
  <c r="J520" i="11"/>
  <c r="Q519" i="11"/>
  <c r="P519" i="11"/>
  <c r="N519" i="11"/>
  <c r="M519" i="11"/>
  <c r="L519" i="11"/>
  <c r="K519" i="11"/>
  <c r="J519" i="11"/>
  <c r="Q518" i="11"/>
  <c r="P518" i="11"/>
  <c r="N518" i="11"/>
  <c r="M518" i="11"/>
  <c r="L518" i="11"/>
  <c r="K518" i="11"/>
  <c r="J518" i="11"/>
  <c r="Q517" i="11"/>
  <c r="P517" i="11"/>
  <c r="N517" i="11"/>
  <c r="M517" i="11"/>
  <c r="L517" i="11"/>
  <c r="K517" i="11"/>
  <c r="J517" i="11"/>
  <c r="Q516" i="11"/>
  <c r="P516" i="11"/>
  <c r="N516" i="11"/>
  <c r="M516" i="11"/>
  <c r="L516" i="11"/>
  <c r="K516" i="11"/>
  <c r="J516" i="11"/>
  <c r="Q515" i="11"/>
  <c r="P515" i="11"/>
  <c r="N515" i="11"/>
  <c r="M515" i="11"/>
  <c r="L515" i="11"/>
  <c r="K515" i="11"/>
  <c r="J515" i="11"/>
  <c r="Q514" i="11"/>
  <c r="P514" i="11"/>
  <c r="N514" i="11"/>
  <c r="M514" i="11"/>
  <c r="L514" i="11"/>
  <c r="K514" i="11"/>
  <c r="J514" i="11"/>
  <c r="Q513" i="11"/>
  <c r="P513" i="11"/>
  <c r="N513" i="11"/>
  <c r="M513" i="11"/>
  <c r="L513" i="11"/>
  <c r="K513" i="11"/>
  <c r="J513" i="11"/>
  <c r="Q512" i="11"/>
  <c r="P512" i="11"/>
  <c r="O512" i="11"/>
  <c r="N512" i="11"/>
  <c r="M512" i="11"/>
  <c r="L512" i="11"/>
  <c r="K512" i="11"/>
  <c r="J512" i="11"/>
  <c r="Q511" i="11"/>
  <c r="P511" i="11"/>
  <c r="N511" i="11"/>
  <c r="M511" i="11"/>
  <c r="L511" i="11"/>
  <c r="K511" i="11"/>
  <c r="J511" i="11"/>
  <c r="Q510" i="11"/>
  <c r="P510" i="11"/>
  <c r="N510" i="11"/>
  <c r="M510" i="11"/>
  <c r="L510" i="11"/>
  <c r="K510" i="11"/>
  <c r="J510" i="11"/>
  <c r="Q509" i="11"/>
  <c r="P509" i="11"/>
  <c r="N509" i="11"/>
  <c r="M509" i="11"/>
  <c r="L509" i="11"/>
  <c r="K509" i="11"/>
  <c r="J509" i="11"/>
  <c r="Q508" i="11"/>
  <c r="P508" i="11"/>
  <c r="N508" i="11"/>
  <c r="M508" i="11"/>
  <c r="L508" i="11"/>
  <c r="K508" i="11"/>
  <c r="J508" i="11"/>
  <c r="Q507" i="11"/>
  <c r="P507" i="11"/>
  <c r="N507" i="11"/>
  <c r="M507" i="11"/>
  <c r="L507" i="11"/>
  <c r="K507" i="11"/>
  <c r="J507" i="11"/>
  <c r="R506" i="11"/>
  <c r="Q506" i="11"/>
  <c r="P506" i="11"/>
  <c r="N506" i="11"/>
  <c r="M506" i="11"/>
  <c r="L506" i="11"/>
  <c r="K506" i="11"/>
  <c r="J506" i="11"/>
  <c r="Q505" i="11"/>
  <c r="P505" i="11"/>
  <c r="N505" i="11"/>
  <c r="M505" i="11"/>
  <c r="L505" i="11"/>
  <c r="K505" i="11"/>
  <c r="J505" i="11"/>
  <c r="U504" i="11"/>
  <c r="R504" i="11"/>
  <c r="Q504" i="11"/>
  <c r="P504" i="11"/>
  <c r="O504" i="11"/>
  <c r="N504" i="11"/>
  <c r="M504" i="11"/>
  <c r="L504" i="11"/>
  <c r="K504" i="11"/>
  <c r="J504" i="11"/>
  <c r="Q503" i="11"/>
  <c r="P503" i="11"/>
  <c r="O503" i="11"/>
  <c r="N503" i="11"/>
  <c r="M503" i="11"/>
  <c r="L503" i="11"/>
  <c r="K503" i="11"/>
  <c r="J503" i="11"/>
  <c r="Q502" i="11"/>
  <c r="P502" i="11"/>
  <c r="N502" i="11"/>
  <c r="M502" i="11"/>
  <c r="L502" i="11"/>
  <c r="K502" i="11"/>
  <c r="J502" i="11"/>
  <c r="Q501" i="11"/>
  <c r="P501" i="11"/>
  <c r="O501" i="11"/>
  <c r="N501" i="11"/>
  <c r="M501" i="11"/>
  <c r="L501" i="11"/>
  <c r="K501" i="11"/>
  <c r="J501" i="11"/>
  <c r="Q500" i="11"/>
  <c r="P500" i="11"/>
  <c r="N500" i="11"/>
  <c r="M500" i="11"/>
  <c r="L500" i="11"/>
  <c r="K500" i="11"/>
  <c r="J500" i="11"/>
  <c r="Q499" i="11"/>
  <c r="P499" i="11"/>
  <c r="N499" i="11"/>
  <c r="M499" i="11"/>
  <c r="L499" i="11"/>
  <c r="K499" i="11"/>
  <c r="J499" i="11"/>
  <c r="Q498" i="11"/>
  <c r="P498" i="11"/>
  <c r="N498" i="11"/>
  <c r="M498" i="11"/>
  <c r="L498" i="11"/>
  <c r="K498" i="11"/>
  <c r="J498" i="11"/>
  <c r="Q497" i="11"/>
  <c r="P497" i="11"/>
  <c r="N497" i="11"/>
  <c r="M497" i="11"/>
  <c r="L497" i="11"/>
  <c r="K497" i="11"/>
  <c r="J497" i="11"/>
  <c r="Q496" i="11"/>
  <c r="P496" i="11"/>
  <c r="N496" i="11"/>
  <c r="M496" i="11"/>
  <c r="L496" i="11"/>
  <c r="K496" i="11"/>
  <c r="J496" i="11"/>
  <c r="U495" i="11"/>
  <c r="R495" i="11"/>
  <c r="Q495" i="11"/>
  <c r="P495" i="11"/>
  <c r="O495" i="11"/>
  <c r="N495" i="11"/>
  <c r="M495" i="11"/>
  <c r="L495" i="11"/>
  <c r="K495" i="11"/>
  <c r="J495" i="11"/>
  <c r="U494" i="11"/>
  <c r="R494" i="11"/>
  <c r="Q494" i="11"/>
  <c r="P494" i="11"/>
  <c r="O494" i="11"/>
  <c r="N494" i="11"/>
  <c r="M494" i="11"/>
  <c r="L494" i="11"/>
  <c r="K494" i="11"/>
  <c r="J494" i="11"/>
  <c r="U493" i="11"/>
  <c r="R493" i="11"/>
  <c r="Q493" i="11"/>
  <c r="P493" i="11"/>
  <c r="O493" i="11"/>
  <c r="N493" i="11"/>
  <c r="M493" i="11"/>
  <c r="L493" i="11"/>
  <c r="K493" i="11"/>
  <c r="J493" i="11"/>
  <c r="Q492" i="11"/>
  <c r="P492" i="11"/>
  <c r="O492" i="11"/>
  <c r="N492" i="11"/>
  <c r="M492" i="11"/>
  <c r="L492" i="11"/>
  <c r="K492" i="11"/>
  <c r="J492" i="11"/>
  <c r="U491" i="11"/>
  <c r="R491" i="11"/>
  <c r="Q491" i="11"/>
  <c r="P491" i="11"/>
  <c r="O491" i="11"/>
  <c r="N491" i="11"/>
  <c r="M491" i="11"/>
  <c r="L491" i="11"/>
  <c r="K491" i="11"/>
  <c r="J491" i="11"/>
  <c r="Q490" i="11"/>
  <c r="P490" i="11"/>
  <c r="N490" i="11"/>
  <c r="M490" i="11"/>
  <c r="L490" i="11"/>
  <c r="K490" i="11"/>
  <c r="J490" i="11"/>
  <c r="Q489" i="11"/>
  <c r="P489" i="11"/>
  <c r="N489" i="11"/>
  <c r="M489" i="11"/>
  <c r="L489" i="11"/>
  <c r="K489" i="11"/>
  <c r="J489" i="11"/>
  <c r="Q488" i="11"/>
  <c r="P488" i="11"/>
  <c r="N488" i="11"/>
  <c r="M488" i="11"/>
  <c r="L488" i="11"/>
  <c r="K488" i="11"/>
  <c r="J488" i="11"/>
  <c r="Q487" i="11"/>
  <c r="P487" i="11"/>
  <c r="N487" i="11"/>
  <c r="M487" i="11"/>
  <c r="L487" i="11"/>
  <c r="K487" i="11"/>
  <c r="J487" i="11"/>
  <c r="U486" i="11"/>
  <c r="R486" i="11"/>
  <c r="Q486" i="11"/>
  <c r="P486" i="11"/>
  <c r="O486" i="11"/>
  <c r="N486" i="11"/>
  <c r="M486" i="11"/>
  <c r="L486" i="11"/>
  <c r="K486" i="11"/>
  <c r="J486" i="11"/>
  <c r="Q485" i="11"/>
  <c r="P485" i="11"/>
  <c r="N485" i="11"/>
  <c r="M485" i="11"/>
  <c r="L485" i="11"/>
  <c r="K485" i="11"/>
  <c r="J485" i="11"/>
  <c r="R484" i="11"/>
  <c r="Q484" i="11"/>
  <c r="P484" i="11"/>
  <c r="N484" i="11"/>
  <c r="M484" i="11"/>
  <c r="L484" i="11"/>
  <c r="K484" i="11"/>
  <c r="J484" i="11"/>
  <c r="Q483" i="11"/>
  <c r="P483" i="11"/>
  <c r="N483" i="11"/>
  <c r="M483" i="11"/>
  <c r="L483" i="11"/>
  <c r="K483" i="11"/>
  <c r="J483" i="11"/>
  <c r="Q482" i="11"/>
  <c r="P482" i="11"/>
  <c r="O482" i="11"/>
  <c r="N482" i="11"/>
  <c r="M482" i="11"/>
  <c r="L482" i="11"/>
  <c r="K482" i="11"/>
  <c r="J482" i="11"/>
  <c r="Q481" i="11"/>
  <c r="P481" i="11"/>
  <c r="O481" i="11"/>
  <c r="N481" i="11"/>
  <c r="M481" i="11"/>
  <c r="L481" i="11"/>
  <c r="K481" i="11"/>
  <c r="J481" i="11"/>
  <c r="R480" i="11"/>
  <c r="Q480" i="11"/>
  <c r="P480" i="11"/>
  <c r="N480" i="11"/>
  <c r="M480" i="11"/>
  <c r="L480" i="11"/>
  <c r="K480" i="11"/>
  <c r="J480" i="11"/>
  <c r="Q479" i="11"/>
  <c r="P479" i="11"/>
  <c r="N479" i="11"/>
  <c r="M479" i="11"/>
  <c r="L479" i="11"/>
  <c r="K479" i="11"/>
  <c r="J479" i="11"/>
  <c r="Q478" i="11"/>
  <c r="P478" i="11"/>
  <c r="N478" i="11"/>
  <c r="M478" i="11"/>
  <c r="L478" i="11"/>
  <c r="K478" i="11"/>
  <c r="J478" i="11"/>
  <c r="Q477" i="11"/>
  <c r="P477" i="11"/>
  <c r="N477" i="11"/>
  <c r="M477" i="11"/>
  <c r="L477" i="11"/>
  <c r="K477" i="11"/>
  <c r="J477" i="11"/>
  <c r="R476" i="11"/>
  <c r="Q476" i="11"/>
  <c r="P476" i="11"/>
  <c r="N476" i="11"/>
  <c r="M476" i="11"/>
  <c r="L476" i="11"/>
  <c r="K476" i="11"/>
  <c r="J476" i="11"/>
  <c r="Q475" i="11"/>
  <c r="P475" i="11"/>
  <c r="N475" i="11"/>
  <c r="M475" i="11"/>
  <c r="L475" i="11"/>
  <c r="K475" i="11"/>
  <c r="J475" i="11"/>
  <c r="Q474" i="11"/>
  <c r="P474" i="11"/>
  <c r="N474" i="11"/>
  <c r="M474" i="11"/>
  <c r="L474" i="11"/>
  <c r="K474" i="11"/>
  <c r="J474" i="11"/>
  <c r="Q473" i="11"/>
  <c r="P473" i="11"/>
  <c r="N473" i="11"/>
  <c r="M473" i="11"/>
  <c r="L473" i="11"/>
  <c r="K473" i="11"/>
  <c r="J473" i="11"/>
  <c r="Q472" i="11"/>
  <c r="P472" i="11"/>
  <c r="N472" i="11"/>
  <c r="M472" i="11"/>
  <c r="L472" i="11"/>
  <c r="K472" i="11"/>
  <c r="J472" i="11"/>
  <c r="Q471" i="11"/>
  <c r="P471" i="11"/>
  <c r="O471" i="11"/>
  <c r="N471" i="11"/>
  <c r="M471" i="11"/>
  <c r="L471" i="11"/>
  <c r="K471" i="11"/>
  <c r="J471" i="11"/>
  <c r="U470" i="11"/>
  <c r="R470" i="11"/>
  <c r="Q470" i="11"/>
  <c r="P470" i="11"/>
  <c r="O470" i="11"/>
  <c r="N470" i="11"/>
  <c r="M470" i="11"/>
  <c r="L470" i="11"/>
  <c r="K470" i="11"/>
  <c r="J470" i="11"/>
  <c r="R469" i="11"/>
  <c r="Q469" i="11"/>
  <c r="P469" i="11"/>
  <c r="N469" i="11"/>
  <c r="M469" i="11"/>
  <c r="L469" i="11"/>
  <c r="K469" i="11"/>
  <c r="J469" i="11"/>
  <c r="R468" i="11"/>
  <c r="Q468" i="11"/>
  <c r="P468" i="11"/>
  <c r="N468" i="11"/>
  <c r="M468" i="11"/>
  <c r="L468" i="11"/>
  <c r="K468" i="11"/>
  <c r="J468" i="11"/>
  <c r="R467" i="11"/>
  <c r="Q467" i="11"/>
  <c r="P467" i="11"/>
  <c r="N467" i="11"/>
  <c r="M467" i="11"/>
  <c r="L467" i="11"/>
  <c r="K467" i="11"/>
  <c r="J467" i="11"/>
  <c r="Q466" i="11"/>
  <c r="P466" i="11"/>
  <c r="N466" i="11"/>
  <c r="M466" i="11"/>
  <c r="L466" i="11"/>
  <c r="K466" i="11"/>
  <c r="J466" i="11"/>
  <c r="Q465" i="11"/>
  <c r="P465" i="11"/>
  <c r="N465" i="11"/>
  <c r="M465" i="11"/>
  <c r="L465" i="11"/>
  <c r="K465" i="11"/>
  <c r="J465" i="11"/>
  <c r="U464" i="11"/>
  <c r="R464" i="11"/>
  <c r="Q464" i="11"/>
  <c r="P464" i="11"/>
  <c r="O464" i="11"/>
  <c r="N464" i="11"/>
  <c r="M464" i="11"/>
  <c r="L464" i="11"/>
  <c r="K464" i="11"/>
  <c r="J464" i="11"/>
  <c r="Q463" i="11"/>
  <c r="P463" i="11"/>
  <c r="N463" i="11"/>
  <c r="M463" i="11"/>
  <c r="L463" i="11"/>
  <c r="K463" i="11"/>
  <c r="J463" i="11"/>
  <c r="Q462" i="11"/>
  <c r="P462" i="11"/>
  <c r="N462" i="11"/>
  <c r="M462" i="11"/>
  <c r="L462" i="11"/>
  <c r="K462" i="11"/>
  <c r="J462" i="11"/>
  <c r="Q461" i="11"/>
  <c r="P461" i="11"/>
  <c r="N461" i="11"/>
  <c r="M461" i="11"/>
  <c r="L461" i="11"/>
  <c r="K461" i="11"/>
  <c r="J461" i="11"/>
  <c r="R460" i="11"/>
  <c r="Q460" i="11"/>
  <c r="P460" i="11"/>
  <c r="N460" i="11"/>
  <c r="M460" i="11"/>
  <c r="L460" i="11"/>
  <c r="K460" i="11"/>
  <c r="J460" i="11"/>
  <c r="R458" i="11"/>
  <c r="Q458" i="11"/>
  <c r="P458" i="11"/>
  <c r="N458" i="11"/>
  <c r="M458" i="11"/>
  <c r="L458" i="11"/>
  <c r="K458" i="11"/>
  <c r="J458" i="11"/>
  <c r="Q456" i="11"/>
  <c r="P456" i="11"/>
  <c r="N456" i="11"/>
  <c r="M456" i="11"/>
  <c r="L456" i="11"/>
  <c r="K456" i="11"/>
  <c r="J456" i="11"/>
  <c r="U455" i="11"/>
  <c r="R455" i="11"/>
  <c r="Q455" i="11"/>
  <c r="P455" i="11"/>
  <c r="O455" i="11"/>
  <c r="N455" i="11"/>
  <c r="M455" i="11"/>
  <c r="L455" i="11"/>
  <c r="K455" i="11"/>
  <c r="J455" i="11"/>
  <c r="Q454" i="11"/>
  <c r="P454" i="11"/>
  <c r="N454" i="11"/>
  <c r="M454" i="11"/>
  <c r="L454" i="11"/>
  <c r="K454" i="11"/>
  <c r="J454" i="11"/>
  <c r="R453" i="11"/>
  <c r="Q453" i="11"/>
  <c r="P453" i="11"/>
  <c r="N453" i="11"/>
  <c r="M453" i="11"/>
  <c r="L453" i="11"/>
  <c r="K453" i="11"/>
  <c r="J453" i="11"/>
  <c r="Q451" i="11"/>
  <c r="P451" i="11"/>
  <c r="N451" i="11"/>
  <c r="M451" i="11"/>
  <c r="L451" i="11"/>
  <c r="K451" i="11"/>
  <c r="J451" i="11"/>
  <c r="Q450" i="11"/>
  <c r="P450" i="11"/>
  <c r="N450" i="11"/>
  <c r="M450" i="11"/>
  <c r="L450" i="11"/>
  <c r="K450" i="11"/>
  <c r="J450" i="11"/>
  <c r="Q449" i="11"/>
  <c r="P449" i="11"/>
  <c r="N449" i="11"/>
  <c r="M449" i="11"/>
  <c r="L449" i="11"/>
  <c r="K449" i="11"/>
  <c r="J449" i="11"/>
  <c r="Q448" i="11"/>
  <c r="P448" i="11"/>
  <c r="N448" i="11"/>
  <c r="M448" i="11"/>
  <c r="L448" i="11"/>
  <c r="K448" i="11"/>
  <c r="J448" i="11"/>
  <c r="Q447" i="11"/>
  <c r="P447" i="11"/>
  <c r="N447" i="11"/>
  <c r="M447" i="11"/>
  <c r="L447" i="11"/>
  <c r="K447" i="11"/>
  <c r="J447" i="11"/>
  <c r="Q446" i="11"/>
  <c r="P446" i="11"/>
  <c r="N446" i="11"/>
  <c r="M446" i="11"/>
  <c r="L446" i="11"/>
  <c r="K446" i="11"/>
  <c r="J446" i="11"/>
  <c r="Q445" i="11"/>
  <c r="P445" i="11"/>
  <c r="N445" i="11"/>
  <c r="M445" i="11"/>
  <c r="L445" i="11"/>
  <c r="K445" i="11"/>
  <c r="J445" i="11"/>
  <c r="Q444" i="11"/>
  <c r="P444" i="11"/>
  <c r="N444" i="11"/>
  <c r="M444" i="11"/>
  <c r="L444" i="11"/>
  <c r="K444" i="11"/>
  <c r="J444" i="11"/>
  <c r="Q443" i="11"/>
  <c r="P443" i="11"/>
  <c r="N443" i="11"/>
  <c r="M443" i="11"/>
  <c r="L443" i="11"/>
  <c r="K443" i="11"/>
  <c r="J443" i="11"/>
  <c r="Q442" i="11"/>
  <c r="P442" i="11"/>
  <c r="N442" i="11"/>
  <c r="M442" i="11"/>
  <c r="L442" i="11"/>
  <c r="K442" i="11"/>
  <c r="J442" i="11"/>
  <c r="Q441" i="11"/>
  <c r="P441" i="11"/>
  <c r="N441" i="11"/>
  <c r="M441" i="11"/>
  <c r="L441" i="11"/>
  <c r="K441" i="11"/>
  <c r="J441" i="11"/>
  <c r="Q440" i="11"/>
  <c r="P440" i="11"/>
  <c r="N440" i="11"/>
  <c r="M440" i="11"/>
  <c r="L440" i="11"/>
  <c r="K440" i="11"/>
  <c r="J440" i="11"/>
  <c r="Q439" i="11"/>
  <c r="P439" i="11"/>
  <c r="N439" i="11"/>
  <c r="M439" i="11"/>
  <c r="L439" i="11"/>
  <c r="K439" i="11"/>
  <c r="J439" i="11"/>
  <c r="Q438" i="11"/>
  <c r="P438" i="11"/>
  <c r="N438" i="11"/>
  <c r="M438" i="11"/>
  <c r="L438" i="11"/>
  <c r="K438" i="11"/>
  <c r="J438" i="11"/>
  <c r="Q437" i="11"/>
  <c r="P437" i="11"/>
  <c r="N437" i="11"/>
  <c r="M437" i="11"/>
  <c r="L437" i="11"/>
  <c r="K437" i="11"/>
  <c r="J437" i="11"/>
  <c r="Q436" i="11"/>
  <c r="P436" i="11"/>
  <c r="N436" i="11"/>
  <c r="M436" i="11"/>
  <c r="L436" i="11"/>
  <c r="K436" i="11"/>
  <c r="J436" i="11"/>
  <c r="Q435" i="11"/>
  <c r="P435" i="11"/>
  <c r="N435" i="11"/>
  <c r="M435" i="11"/>
  <c r="L435" i="11"/>
  <c r="K435" i="11"/>
  <c r="J435" i="11"/>
  <c r="Q434" i="11"/>
  <c r="P434" i="11"/>
  <c r="N434" i="11"/>
  <c r="M434" i="11"/>
  <c r="L434" i="11"/>
  <c r="K434" i="11"/>
  <c r="J434" i="11"/>
  <c r="Q433" i="11"/>
  <c r="P433" i="11"/>
  <c r="N433" i="11"/>
  <c r="M433" i="11"/>
  <c r="L433" i="11"/>
  <c r="K433" i="11"/>
  <c r="J433" i="11"/>
  <c r="Q432" i="11"/>
  <c r="P432" i="11"/>
  <c r="N432" i="11"/>
  <c r="M432" i="11"/>
  <c r="L432" i="11"/>
  <c r="K432" i="11"/>
  <c r="J432" i="11"/>
  <c r="Q431" i="11"/>
  <c r="P431" i="11"/>
  <c r="N431" i="11"/>
  <c r="M431" i="11"/>
  <c r="L431" i="11"/>
  <c r="K431" i="11"/>
  <c r="J431" i="11"/>
  <c r="R430" i="11"/>
  <c r="Q430" i="11"/>
  <c r="P430" i="11"/>
  <c r="N430" i="11"/>
  <c r="M430" i="11"/>
  <c r="L430" i="11"/>
  <c r="K430" i="11"/>
  <c r="J430" i="11"/>
  <c r="Q429" i="11"/>
  <c r="P429" i="11"/>
  <c r="O429" i="11"/>
  <c r="N429" i="11"/>
  <c r="M429" i="11"/>
  <c r="L429" i="11"/>
  <c r="K429" i="11"/>
  <c r="J429" i="11"/>
  <c r="R428" i="11"/>
  <c r="Q428" i="11"/>
  <c r="P428" i="11"/>
  <c r="N428" i="11"/>
  <c r="M428" i="11"/>
  <c r="L428" i="11"/>
  <c r="K428" i="11"/>
  <c r="J428" i="11"/>
  <c r="R427" i="11"/>
  <c r="Q427" i="11"/>
  <c r="P427" i="11"/>
  <c r="N427" i="11"/>
  <c r="M427" i="11"/>
  <c r="L427" i="11"/>
  <c r="K427" i="11"/>
  <c r="J427" i="11"/>
  <c r="Q426" i="11"/>
  <c r="P426" i="11"/>
  <c r="N426" i="11"/>
  <c r="M426" i="11"/>
  <c r="L426" i="11"/>
  <c r="K426" i="11"/>
  <c r="J426" i="11"/>
  <c r="Q425" i="11"/>
  <c r="P425" i="11"/>
  <c r="N425" i="11"/>
  <c r="M425" i="11"/>
  <c r="L425" i="11"/>
  <c r="K425" i="11"/>
  <c r="J425" i="11"/>
  <c r="Q424" i="11"/>
  <c r="P424" i="11"/>
  <c r="N424" i="11"/>
  <c r="M424" i="11"/>
  <c r="L424" i="11"/>
  <c r="K424" i="11"/>
  <c r="J424" i="11"/>
  <c r="R423" i="11"/>
  <c r="Q423" i="11"/>
  <c r="P423" i="11"/>
  <c r="N423" i="11"/>
  <c r="M423" i="11"/>
  <c r="L423" i="11"/>
  <c r="K423" i="11"/>
  <c r="J423" i="11"/>
  <c r="Q422" i="11"/>
  <c r="P422" i="11"/>
  <c r="N422" i="11"/>
  <c r="M422" i="11"/>
  <c r="L422" i="11"/>
  <c r="K422" i="11"/>
  <c r="J422" i="11"/>
  <c r="Q421" i="11"/>
  <c r="P421" i="11"/>
  <c r="N421" i="11"/>
  <c r="M421" i="11"/>
  <c r="L421" i="11"/>
  <c r="K421" i="11"/>
  <c r="J421" i="11"/>
  <c r="U420" i="11"/>
  <c r="R420" i="11"/>
  <c r="Q420" i="11"/>
  <c r="P420" i="11"/>
  <c r="O420" i="11"/>
  <c r="N420" i="11"/>
  <c r="M420" i="11"/>
  <c r="L420" i="11"/>
  <c r="K420" i="11"/>
  <c r="J420" i="11"/>
  <c r="U419" i="11"/>
  <c r="R419" i="11"/>
  <c r="Q419" i="11"/>
  <c r="P419" i="11"/>
  <c r="O419" i="11"/>
  <c r="N419" i="11"/>
  <c r="M419" i="11"/>
  <c r="L419" i="11"/>
  <c r="K419" i="11"/>
  <c r="J419" i="11"/>
  <c r="Q418" i="11"/>
  <c r="P418" i="11"/>
  <c r="N418" i="11"/>
  <c r="M418" i="11"/>
  <c r="L418" i="11"/>
  <c r="K418" i="11"/>
  <c r="J418" i="11"/>
  <c r="Q417" i="11"/>
  <c r="P417" i="11"/>
  <c r="N417" i="11"/>
  <c r="M417" i="11"/>
  <c r="L417" i="11"/>
  <c r="K417" i="11"/>
  <c r="J417" i="11"/>
  <c r="U416" i="11"/>
  <c r="R416" i="11"/>
  <c r="Q416" i="11"/>
  <c r="P416" i="11"/>
  <c r="O416" i="11"/>
  <c r="N416" i="11"/>
  <c r="M416" i="11"/>
  <c r="L416" i="11"/>
  <c r="K416" i="11"/>
  <c r="J416" i="11"/>
  <c r="Q415" i="11"/>
  <c r="P415" i="11"/>
  <c r="N415" i="11"/>
  <c r="M415" i="11"/>
  <c r="L415" i="11"/>
  <c r="K415" i="11"/>
  <c r="J415" i="11"/>
  <c r="U414" i="11"/>
  <c r="R414" i="11"/>
  <c r="Q414" i="11"/>
  <c r="P414" i="11"/>
  <c r="O414" i="11"/>
  <c r="N414" i="11"/>
  <c r="M414" i="11"/>
  <c r="L414" i="11"/>
  <c r="K414" i="11"/>
  <c r="J414" i="11"/>
  <c r="Q413" i="11"/>
  <c r="P413" i="11"/>
  <c r="N413" i="11"/>
  <c r="M413" i="11"/>
  <c r="L413" i="11"/>
  <c r="K413" i="11"/>
  <c r="J413" i="11"/>
  <c r="Q412" i="11"/>
  <c r="P412" i="11"/>
  <c r="N412" i="11"/>
  <c r="M412" i="11"/>
  <c r="L412" i="11"/>
  <c r="K412" i="11"/>
  <c r="J412" i="11"/>
  <c r="U411" i="11"/>
  <c r="R411" i="11"/>
  <c r="Q411" i="11"/>
  <c r="P411" i="11"/>
  <c r="O411" i="11"/>
  <c r="N411" i="11"/>
  <c r="M411" i="11"/>
  <c r="L411" i="11"/>
  <c r="K411" i="11"/>
  <c r="J411" i="11"/>
  <c r="Q410" i="11"/>
  <c r="P410" i="11"/>
  <c r="N410" i="11"/>
  <c r="M410" i="11"/>
  <c r="L410" i="11"/>
  <c r="K410" i="11"/>
  <c r="J410" i="11"/>
  <c r="Q409" i="11"/>
  <c r="P409" i="11"/>
  <c r="N409" i="11"/>
  <c r="M409" i="11"/>
  <c r="L409" i="11"/>
  <c r="K409" i="11"/>
  <c r="J409" i="11"/>
  <c r="Q408" i="11"/>
  <c r="P408" i="11"/>
  <c r="N408" i="11"/>
  <c r="M408" i="11"/>
  <c r="L408" i="11"/>
  <c r="K408" i="11"/>
  <c r="J408" i="11"/>
  <c r="U407" i="11"/>
  <c r="R407" i="11"/>
  <c r="Q407" i="11"/>
  <c r="P407" i="11"/>
  <c r="O407" i="11"/>
  <c r="N407" i="11"/>
  <c r="M407" i="11"/>
  <c r="L407" i="11"/>
  <c r="K407" i="11"/>
  <c r="J407" i="11"/>
  <c r="U406" i="11"/>
  <c r="R406" i="11"/>
  <c r="Q406" i="11"/>
  <c r="P406" i="11"/>
  <c r="O406" i="11"/>
  <c r="N406" i="11"/>
  <c r="M406" i="11"/>
  <c r="L406" i="11"/>
  <c r="K406" i="11"/>
  <c r="J406" i="11"/>
  <c r="U405" i="11"/>
  <c r="R405" i="11"/>
  <c r="Q405" i="11"/>
  <c r="P405" i="11"/>
  <c r="O405" i="11"/>
  <c r="N405" i="11"/>
  <c r="M405" i="11"/>
  <c r="L405" i="11"/>
  <c r="K405" i="11"/>
  <c r="J405" i="11"/>
  <c r="U404" i="11"/>
  <c r="R404" i="11"/>
  <c r="Q404" i="11"/>
  <c r="P404" i="11"/>
  <c r="O404" i="11"/>
  <c r="N404" i="11"/>
  <c r="M404" i="11"/>
  <c r="L404" i="11"/>
  <c r="K404" i="11"/>
  <c r="J404" i="11"/>
  <c r="U403" i="11"/>
  <c r="R403" i="11"/>
  <c r="Q403" i="11"/>
  <c r="P403" i="11"/>
  <c r="O403" i="11"/>
  <c r="N403" i="11"/>
  <c r="M403" i="11"/>
  <c r="L403" i="11"/>
  <c r="K403" i="11"/>
  <c r="J403" i="11"/>
  <c r="U402" i="11"/>
  <c r="R402" i="11"/>
  <c r="Q402" i="11"/>
  <c r="P402" i="11"/>
  <c r="O402" i="11"/>
  <c r="N402" i="11"/>
  <c r="M402" i="11"/>
  <c r="L402" i="11"/>
  <c r="K402" i="11"/>
  <c r="J402" i="11"/>
  <c r="U401" i="11"/>
  <c r="R401" i="11"/>
  <c r="Q401" i="11"/>
  <c r="P401" i="11"/>
  <c r="O401" i="11"/>
  <c r="N401" i="11"/>
  <c r="M401" i="11"/>
  <c r="L401" i="11"/>
  <c r="K401" i="11"/>
  <c r="J401" i="11"/>
  <c r="U400" i="11"/>
  <c r="R400" i="11"/>
  <c r="Q400" i="11"/>
  <c r="P400" i="11"/>
  <c r="O400" i="11"/>
  <c r="N400" i="11"/>
  <c r="M400" i="11"/>
  <c r="L400" i="11"/>
  <c r="K400" i="11"/>
  <c r="J400" i="11"/>
  <c r="U399" i="11"/>
  <c r="R399" i="11"/>
  <c r="Q399" i="11"/>
  <c r="P399" i="11"/>
  <c r="O399" i="11"/>
  <c r="N399" i="11"/>
  <c r="M399" i="11"/>
  <c r="L399" i="11"/>
  <c r="K399" i="11"/>
  <c r="J399" i="11"/>
  <c r="U398" i="11"/>
  <c r="R398" i="11"/>
  <c r="Q398" i="11"/>
  <c r="P398" i="11"/>
  <c r="O398" i="11"/>
  <c r="N398" i="11"/>
  <c r="M398" i="11"/>
  <c r="L398" i="11"/>
  <c r="K398" i="11"/>
  <c r="J398" i="11"/>
  <c r="U397" i="11"/>
  <c r="R397" i="11"/>
  <c r="Q397" i="11"/>
  <c r="P397" i="11"/>
  <c r="O397" i="11"/>
  <c r="N397" i="11"/>
  <c r="M397" i="11"/>
  <c r="L397" i="11"/>
  <c r="K397" i="11"/>
  <c r="J397" i="11"/>
  <c r="U396" i="11"/>
  <c r="R396" i="11"/>
  <c r="Q396" i="11"/>
  <c r="P396" i="11"/>
  <c r="O396" i="11"/>
  <c r="N396" i="11"/>
  <c r="M396" i="11"/>
  <c r="L396" i="11"/>
  <c r="K396" i="11"/>
  <c r="J396" i="11"/>
  <c r="Q395" i="11"/>
  <c r="P395" i="11"/>
  <c r="N395" i="11"/>
  <c r="M395" i="11"/>
  <c r="L395" i="11"/>
  <c r="K395" i="11"/>
  <c r="J395" i="11"/>
  <c r="U394" i="11"/>
  <c r="R394" i="11"/>
  <c r="Q394" i="11"/>
  <c r="P394" i="11"/>
  <c r="O394" i="11"/>
  <c r="N394" i="11"/>
  <c r="M394" i="11"/>
  <c r="L394" i="11"/>
  <c r="K394" i="11"/>
  <c r="J394" i="11"/>
  <c r="R393" i="11"/>
  <c r="Q393" i="11"/>
  <c r="P393" i="11"/>
  <c r="N393" i="11"/>
  <c r="M393" i="11"/>
  <c r="L393" i="11"/>
  <c r="K393" i="11"/>
  <c r="J393" i="11"/>
  <c r="Q392" i="11"/>
  <c r="P392" i="11"/>
  <c r="N392" i="11"/>
  <c r="M392" i="11"/>
  <c r="L392" i="11"/>
  <c r="K392" i="11"/>
  <c r="J392" i="11"/>
  <c r="R391" i="11"/>
  <c r="Q391" i="11"/>
  <c r="P391" i="11"/>
  <c r="N391" i="11"/>
  <c r="M391" i="11"/>
  <c r="L391" i="11"/>
  <c r="K391" i="11"/>
  <c r="J391" i="11"/>
  <c r="R390" i="11"/>
  <c r="Q390" i="11"/>
  <c r="P390" i="11"/>
  <c r="N390" i="11"/>
  <c r="M390" i="11"/>
  <c r="L390" i="11"/>
  <c r="K390" i="11"/>
  <c r="J390" i="11"/>
  <c r="U389" i="11"/>
  <c r="R389" i="11"/>
  <c r="Q389" i="11"/>
  <c r="P389" i="11"/>
  <c r="O389" i="11"/>
  <c r="N389" i="11"/>
  <c r="M389" i="11"/>
  <c r="L389" i="11"/>
  <c r="K389" i="11"/>
  <c r="J389" i="11"/>
  <c r="U388" i="11"/>
  <c r="R388" i="11"/>
  <c r="Q388" i="11"/>
  <c r="P388" i="11"/>
  <c r="O388" i="11"/>
  <c r="N388" i="11"/>
  <c r="M388" i="11"/>
  <c r="L388" i="11"/>
  <c r="K388" i="11"/>
  <c r="J388" i="11"/>
  <c r="Q386" i="11"/>
  <c r="P386" i="11"/>
  <c r="N386" i="11"/>
  <c r="M386" i="11"/>
  <c r="L386" i="11"/>
  <c r="K386" i="11"/>
  <c r="J386" i="11"/>
  <c r="Q385" i="11"/>
  <c r="P385" i="11"/>
  <c r="N385" i="11"/>
  <c r="M385" i="11"/>
  <c r="L385" i="11"/>
  <c r="K385" i="11"/>
  <c r="J385" i="11"/>
  <c r="U384" i="11"/>
  <c r="R384" i="11"/>
  <c r="Q384" i="11"/>
  <c r="P384" i="11"/>
  <c r="O384" i="11"/>
  <c r="N384" i="11"/>
  <c r="M384" i="11"/>
  <c r="L384" i="11"/>
  <c r="K384" i="11"/>
  <c r="J384" i="11"/>
  <c r="U383" i="11"/>
  <c r="R383" i="11"/>
  <c r="Q383" i="11"/>
  <c r="P383" i="11"/>
  <c r="O383" i="11"/>
  <c r="N383" i="11"/>
  <c r="M383" i="11"/>
  <c r="L383" i="11"/>
  <c r="K383" i="11"/>
  <c r="J383" i="11"/>
  <c r="R382" i="11"/>
  <c r="Q382" i="11"/>
  <c r="P382" i="11"/>
  <c r="N382" i="11"/>
  <c r="M382" i="11"/>
  <c r="L382" i="11"/>
  <c r="K382" i="11"/>
  <c r="J382" i="11"/>
  <c r="Q381" i="11"/>
  <c r="P381" i="11"/>
  <c r="N381" i="11"/>
  <c r="M381" i="11"/>
  <c r="L381" i="11"/>
  <c r="K381" i="11"/>
  <c r="J381" i="11"/>
  <c r="Q380" i="11"/>
  <c r="P380" i="11"/>
  <c r="N380" i="11"/>
  <c r="M380" i="11"/>
  <c r="L380" i="11"/>
  <c r="K380" i="11"/>
  <c r="J380" i="11"/>
  <c r="U379" i="11"/>
  <c r="R379" i="11"/>
  <c r="Q379" i="11"/>
  <c r="P379" i="11"/>
  <c r="O379" i="11"/>
  <c r="N379" i="11"/>
  <c r="M379" i="11"/>
  <c r="L379" i="11"/>
  <c r="K379" i="11"/>
  <c r="J379" i="11"/>
  <c r="R378" i="11"/>
  <c r="Q378" i="11"/>
  <c r="P378" i="11"/>
  <c r="N378" i="11"/>
  <c r="M378" i="11"/>
  <c r="L378" i="11"/>
  <c r="K378" i="11"/>
  <c r="J378" i="11"/>
  <c r="U377" i="11"/>
  <c r="R377" i="11"/>
  <c r="Q377" i="11"/>
  <c r="P377" i="11"/>
  <c r="O377" i="11"/>
  <c r="N377" i="11"/>
  <c r="M377" i="11"/>
  <c r="L377" i="11"/>
  <c r="K377" i="11"/>
  <c r="J377" i="11"/>
  <c r="Q376" i="11"/>
  <c r="P376" i="11"/>
  <c r="N376" i="11"/>
  <c r="M376" i="11"/>
  <c r="L376" i="11"/>
  <c r="K376" i="11"/>
  <c r="J376" i="11"/>
  <c r="U375" i="11"/>
  <c r="R375" i="11"/>
  <c r="Q375" i="11"/>
  <c r="P375" i="11"/>
  <c r="O375" i="11"/>
  <c r="N375" i="11"/>
  <c r="M375" i="11"/>
  <c r="L375" i="11"/>
  <c r="K375" i="11"/>
  <c r="J375" i="11"/>
  <c r="Q374" i="11"/>
  <c r="P374" i="11"/>
  <c r="N374" i="11"/>
  <c r="M374" i="11"/>
  <c r="L374" i="11"/>
  <c r="K374" i="11"/>
  <c r="J374" i="11"/>
  <c r="R373" i="11"/>
  <c r="Q373" i="11"/>
  <c r="P373" i="11"/>
  <c r="N373" i="11"/>
  <c r="M373" i="11"/>
  <c r="L373" i="11"/>
  <c r="K373" i="11"/>
  <c r="J373" i="11"/>
  <c r="U372" i="11"/>
  <c r="R372" i="11"/>
  <c r="Q372" i="11"/>
  <c r="P372" i="11"/>
  <c r="O372" i="11"/>
  <c r="N372" i="11"/>
  <c r="M372" i="11"/>
  <c r="L372" i="11"/>
  <c r="K372" i="11"/>
  <c r="J372" i="11"/>
  <c r="U371" i="11"/>
  <c r="R371" i="11"/>
  <c r="Q371" i="11"/>
  <c r="P371" i="11"/>
  <c r="O371" i="11"/>
  <c r="N371" i="11"/>
  <c r="M371" i="11"/>
  <c r="L371" i="11"/>
  <c r="K371" i="11"/>
  <c r="J371" i="11"/>
  <c r="U370" i="11"/>
  <c r="R370" i="11"/>
  <c r="Q370" i="11"/>
  <c r="P370" i="11"/>
  <c r="O370" i="11"/>
  <c r="N370" i="11"/>
  <c r="M370" i="11"/>
  <c r="L370" i="11"/>
  <c r="K370" i="11"/>
  <c r="J370" i="11"/>
  <c r="U369" i="11"/>
  <c r="R369" i="11"/>
  <c r="Q369" i="11"/>
  <c r="P369" i="11"/>
  <c r="O369" i="11"/>
  <c r="N369" i="11"/>
  <c r="M369" i="11"/>
  <c r="L369" i="11"/>
  <c r="K369" i="11"/>
  <c r="J369" i="11"/>
  <c r="Q368" i="11"/>
  <c r="P368" i="11"/>
  <c r="N368" i="11"/>
  <c r="M368" i="11"/>
  <c r="L368" i="11"/>
  <c r="K368" i="11"/>
  <c r="J368" i="11"/>
  <c r="R367" i="11"/>
  <c r="Q367" i="11"/>
  <c r="P367" i="11"/>
  <c r="N367" i="11"/>
  <c r="M367" i="11"/>
  <c r="L367" i="11"/>
  <c r="K367" i="11"/>
  <c r="J367" i="11"/>
  <c r="U366" i="11"/>
  <c r="R366" i="11"/>
  <c r="Q366" i="11"/>
  <c r="P366" i="11"/>
  <c r="O366" i="11"/>
  <c r="N366" i="11"/>
  <c r="M366" i="11"/>
  <c r="L366" i="11"/>
  <c r="K366" i="11"/>
  <c r="J366" i="11"/>
  <c r="Q365" i="11"/>
  <c r="P365" i="11"/>
  <c r="N365" i="11"/>
  <c r="M365" i="11"/>
  <c r="L365" i="11"/>
  <c r="K365" i="11"/>
  <c r="J365" i="11"/>
  <c r="Q364" i="11"/>
  <c r="P364" i="11"/>
  <c r="N364" i="11"/>
  <c r="M364" i="11"/>
  <c r="L364" i="11"/>
  <c r="K364" i="11"/>
  <c r="J364" i="11"/>
  <c r="Q363" i="11"/>
  <c r="P363" i="11"/>
  <c r="N363" i="11"/>
  <c r="M363" i="11"/>
  <c r="L363" i="11"/>
  <c r="K363" i="11"/>
  <c r="J363" i="11"/>
  <c r="Q362" i="11"/>
  <c r="P362" i="11"/>
  <c r="N362" i="11"/>
  <c r="M362" i="11"/>
  <c r="L362" i="11"/>
  <c r="K362" i="11"/>
  <c r="J362" i="11"/>
  <c r="R361" i="11"/>
  <c r="Q361" i="11"/>
  <c r="P361" i="11"/>
  <c r="N361" i="11"/>
  <c r="M361" i="11"/>
  <c r="L361" i="11"/>
  <c r="K361" i="11"/>
  <c r="J361" i="11"/>
  <c r="Q360" i="11"/>
  <c r="P360" i="11"/>
  <c r="O360" i="11"/>
  <c r="N360" i="11"/>
  <c r="M360" i="11"/>
  <c r="L360" i="11"/>
  <c r="K360" i="11"/>
  <c r="J360" i="11"/>
  <c r="Q359" i="11"/>
  <c r="P359" i="11"/>
  <c r="O359" i="11"/>
  <c r="N359" i="11"/>
  <c r="M359" i="11"/>
  <c r="L359" i="11"/>
  <c r="K359" i="11"/>
  <c r="J359" i="11"/>
  <c r="Q358" i="11"/>
  <c r="P358" i="11"/>
  <c r="N358" i="11"/>
  <c r="M358" i="11"/>
  <c r="L358" i="11"/>
  <c r="K358" i="11"/>
  <c r="J358" i="11"/>
  <c r="Q357" i="11"/>
  <c r="P357" i="11"/>
  <c r="J357" i="11"/>
  <c r="R356" i="11"/>
  <c r="Q356" i="11"/>
  <c r="P356" i="11"/>
  <c r="N356" i="11"/>
  <c r="M356" i="11"/>
  <c r="L356" i="11"/>
  <c r="K356" i="11"/>
  <c r="J356" i="11"/>
  <c r="R355" i="11"/>
  <c r="Q355" i="11"/>
  <c r="P355" i="11"/>
  <c r="N355" i="11"/>
  <c r="M355" i="11"/>
  <c r="L355" i="11"/>
  <c r="K355" i="11"/>
  <c r="J355" i="11"/>
  <c r="R354" i="11"/>
  <c r="Q354" i="11"/>
  <c r="P354" i="11"/>
  <c r="N354" i="11"/>
  <c r="M354" i="11"/>
  <c r="L354" i="11"/>
  <c r="K354" i="11"/>
  <c r="J354" i="11"/>
  <c r="R353" i="11"/>
  <c r="Q353" i="11"/>
  <c r="P353" i="11"/>
  <c r="N353" i="11"/>
  <c r="M353" i="11"/>
  <c r="L353" i="11"/>
  <c r="K353" i="11"/>
  <c r="J353" i="11"/>
  <c r="Q352" i="11"/>
  <c r="P352" i="11"/>
  <c r="O352" i="11"/>
  <c r="N352" i="11"/>
  <c r="M352" i="11"/>
  <c r="L352" i="11"/>
  <c r="K352" i="11"/>
  <c r="J352" i="11"/>
  <c r="Q351" i="11"/>
  <c r="P351" i="11"/>
  <c r="O351" i="11"/>
  <c r="N351" i="11"/>
  <c r="M351" i="11"/>
  <c r="L351" i="11"/>
  <c r="K351" i="11"/>
  <c r="J351" i="11"/>
  <c r="U350" i="11"/>
  <c r="R350" i="11"/>
  <c r="Q350" i="11"/>
  <c r="P350" i="11"/>
  <c r="O350" i="11"/>
  <c r="N350" i="11"/>
  <c r="M350" i="11"/>
  <c r="L350" i="11"/>
  <c r="K350" i="11"/>
  <c r="J350" i="11"/>
  <c r="R349" i="11"/>
  <c r="Q349" i="11"/>
  <c r="P349" i="11"/>
  <c r="N349" i="11"/>
  <c r="M349" i="11"/>
  <c r="L349" i="11"/>
  <c r="K349" i="11"/>
  <c r="J349" i="11"/>
  <c r="Q348" i="11"/>
  <c r="P348" i="11"/>
  <c r="N348" i="11"/>
  <c r="M348" i="11"/>
  <c r="L348" i="11"/>
  <c r="K348" i="11"/>
  <c r="J348" i="11"/>
  <c r="R347" i="11"/>
  <c r="Q347" i="11"/>
  <c r="P347" i="11"/>
  <c r="N347" i="11"/>
  <c r="L347" i="11"/>
  <c r="K347" i="11"/>
  <c r="J347" i="11"/>
  <c r="Q346" i="11"/>
  <c r="P346" i="11"/>
  <c r="N346" i="11"/>
  <c r="M346" i="11"/>
  <c r="L346" i="11"/>
  <c r="K346" i="11"/>
  <c r="J346" i="11"/>
  <c r="R345" i="11"/>
  <c r="Q345" i="11"/>
  <c r="P345" i="11"/>
  <c r="N345" i="11"/>
  <c r="M345" i="11"/>
  <c r="L345" i="11"/>
  <c r="K345" i="11"/>
  <c r="J345" i="11"/>
  <c r="R344" i="11"/>
  <c r="Q344" i="11"/>
  <c r="P344" i="11"/>
  <c r="N344" i="11"/>
  <c r="M344" i="11"/>
  <c r="L344" i="11"/>
  <c r="K344" i="11"/>
  <c r="J344" i="11"/>
  <c r="U343" i="11"/>
  <c r="R343" i="11"/>
  <c r="Q343" i="11"/>
  <c r="P343" i="11"/>
  <c r="O343" i="11"/>
  <c r="N343" i="11"/>
  <c r="L343" i="11"/>
  <c r="K343" i="11"/>
  <c r="J343" i="11"/>
  <c r="U342" i="11"/>
  <c r="R342" i="11"/>
  <c r="Q342" i="11"/>
  <c r="P342" i="11"/>
  <c r="O342" i="11"/>
  <c r="N342" i="11"/>
  <c r="M342" i="11"/>
  <c r="L342" i="11"/>
  <c r="K342" i="11"/>
  <c r="J342" i="11"/>
  <c r="U341" i="11"/>
  <c r="R341" i="11"/>
  <c r="Q341" i="11"/>
  <c r="P341" i="11"/>
  <c r="O341" i="11"/>
  <c r="N341" i="11"/>
  <c r="M341" i="11"/>
  <c r="L341" i="11"/>
  <c r="K341" i="11"/>
  <c r="J341" i="11"/>
  <c r="R340" i="11"/>
  <c r="Q340" i="11"/>
  <c r="P340" i="11"/>
  <c r="N340" i="11"/>
  <c r="L340" i="11"/>
  <c r="K340" i="11"/>
  <c r="J340" i="11"/>
  <c r="Q339" i="11"/>
  <c r="P339" i="11"/>
  <c r="O339" i="11"/>
  <c r="N339" i="11"/>
  <c r="M339" i="11"/>
  <c r="L339" i="11"/>
  <c r="K339" i="11"/>
  <c r="J339" i="11"/>
  <c r="U338" i="11"/>
  <c r="R338" i="11"/>
  <c r="Q338" i="11"/>
  <c r="P338" i="11"/>
  <c r="O338" i="11"/>
  <c r="N338" i="11"/>
  <c r="L338" i="11"/>
  <c r="K338" i="11"/>
  <c r="J338" i="11"/>
  <c r="T337" i="11"/>
  <c r="R337" i="11"/>
  <c r="Q337" i="11"/>
  <c r="P337" i="11"/>
  <c r="N337" i="11"/>
  <c r="M337" i="11"/>
  <c r="L337" i="11"/>
  <c r="K337" i="11"/>
  <c r="J337" i="11"/>
  <c r="R336" i="11"/>
  <c r="Q336" i="11"/>
  <c r="P336" i="11"/>
  <c r="N336" i="11"/>
  <c r="M336" i="11"/>
  <c r="L336" i="11"/>
  <c r="K336" i="11"/>
  <c r="J336" i="11"/>
  <c r="U335" i="11"/>
  <c r="R335" i="11"/>
  <c r="Q335" i="11"/>
  <c r="P335" i="11"/>
  <c r="O335" i="11"/>
  <c r="N335" i="11"/>
  <c r="M335" i="11"/>
  <c r="L335" i="11"/>
  <c r="K335" i="11"/>
  <c r="J335" i="11"/>
  <c r="R334" i="11"/>
  <c r="Q334" i="11"/>
  <c r="P334" i="11"/>
  <c r="N334" i="11"/>
  <c r="M334" i="11"/>
  <c r="L334" i="11"/>
  <c r="K334" i="11"/>
  <c r="J334" i="11"/>
  <c r="Q333" i="11"/>
  <c r="P333" i="11"/>
  <c r="N333" i="11"/>
  <c r="M333" i="11"/>
  <c r="L333" i="11"/>
  <c r="K333" i="11"/>
  <c r="J333" i="11"/>
  <c r="N330" i="11"/>
  <c r="M330" i="11"/>
  <c r="L330" i="11"/>
  <c r="K330" i="11"/>
  <c r="J330" i="11"/>
  <c r="Y329" i="11"/>
  <c r="AC329" i="11" s="1"/>
  <c r="AE329" i="11" s="1"/>
  <c r="O329" i="11"/>
  <c r="O548" i="11" s="1"/>
  <c r="AB328" i="11"/>
  <c r="AC328" i="11" s="1"/>
  <c r="AE328" i="11" s="1"/>
  <c r="O328" i="11"/>
  <c r="Y327" i="11"/>
  <c r="O327" i="11"/>
  <c r="O549" i="11" s="1"/>
  <c r="Y326" i="11"/>
  <c r="AC326" i="11" s="1"/>
  <c r="AE326" i="11" s="1"/>
  <c r="O326" i="11"/>
  <c r="Q325" i="11"/>
  <c r="P325" i="11"/>
  <c r="N325" i="11"/>
  <c r="M325" i="11"/>
  <c r="L325" i="11"/>
  <c r="K325" i="11"/>
  <c r="J325" i="11"/>
  <c r="AB324" i="11"/>
  <c r="AA324" i="11"/>
  <c r="Z324" i="11"/>
  <c r="Y324" i="11"/>
  <c r="X324" i="11"/>
  <c r="R324" i="11"/>
  <c r="AD324" i="11" s="1"/>
  <c r="O324" i="11"/>
  <c r="AC323" i="11"/>
  <c r="AE323" i="11" s="1"/>
  <c r="R323" i="11"/>
  <c r="O323" i="11"/>
  <c r="AB322" i="11"/>
  <c r="AA322" i="11"/>
  <c r="Z322" i="11"/>
  <c r="Y322" i="11"/>
  <c r="X322" i="11"/>
  <c r="R322" i="11"/>
  <c r="O322" i="11"/>
  <c r="O534" i="11" s="1"/>
  <c r="AB321" i="11"/>
  <c r="AA321" i="11"/>
  <c r="Z321" i="11"/>
  <c r="Y321" i="11"/>
  <c r="X321" i="11"/>
  <c r="R321" i="11"/>
  <c r="R535" i="11" s="1"/>
  <c r="O321" i="11"/>
  <c r="O535" i="11" s="1"/>
  <c r="AB320" i="11"/>
  <c r="AA320" i="11"/>
  <c r="Z320" i="11"/>
  <c r="Y320" i="11"/>
  <c r="X320" i="11"/>
  <c r="R320" i="11"/>
  <c r="R538" i="11" s="1"/>
  <c r="O320" i="11"/>
  <c r="O538" i="11" s="1"/>
  <c r="AC319" i="11"/>
  <c r="AE319" i="11" s="1"/>
  <c r="R319" i="11"/>
  <c r="R539" i="11" s="1"/>
  <c r="O319" i="11"/>
  <c r="AC318" i="11"/>
  <c r="AE318" i="11" s="1"/>
  <c r="R318" i="11"/>
  <c r="R537" i="11" s="1"/>
  <c r="O318" i="11"/>
  <c r="O537" i="11" s="1"/>
  <c r="AC317" i="11"/>
  <c r="AE317" i="11" s="1"/>
  <c r="R317" i="11"/>
  <c r="R536" i="11" s="1"/>
  <c r="O317" i="11"/>
  <c r="O536" i="11" s="1"/>
  <c r="AB316" i="11"/>
  <c r="AA316" i="11"/>
  <c r="Z316" i="11"/>
  <c r="Y316" i="11"/>
  <c r="X316" i="11"/>
  <c r="R316" i="11"/>
  <c r="O316" i="11"/>
  <c r="AB315" i="11"/>
  <c r="AA315" i="11"/>
  <c r="Z315" i="11"/>
  <c r="Y315" i="11"/>
  <c r="X315" i="11"/>
  <c r="R315" i="11"/>
  <c r="R515" i="11" s="1"/>
  <c r="O315" i="11"/>
  <c r="O515" i="11" s="1"/>
  <c r="AB314" i="11"/>
  <c r="AA314" i="11"/>
  <c r="Z314" i="11"/>
  <c r="Y314" i="11"/>
  <c r="X314" i="11"/>
  <c r="R314" i="11"/>
  <c r="R514" i="11" s="1"/>
  <c r="O314" i="11"/>
  <c r="AB313" i="11"/>
  <c r="AA313" i="11"/>
  <c r="Z313" i="11"/>
  <c r="Y313" i="11"/>
  <c r="X313" i="11"/>
  <c r="R313" i="11"/>
  <c r="R513" i="11" s="1"/>
  <c r="O313" i="11"/>
  <c r="AB312" i="11"/>
  <c r="AA312" i="11"/>
  <c r="Z312" i="11"/>
  <c r="Y312" i="11"/>
  <c r="X312" i="11"/>
  <c r="R312" i="11"/>
  <c r="R517" i="11" s="1"/>
  <c r="O312" i="11"/>
  <c r="O517" i="11" s="1"/>
  <c r="AB311" i="11"/>
  <c r="AA311" i="11"/>
  <c r="Z311" i="11"/>
  <c r="Y311" i="11"/>
  <c r="X311" i="11"/>
  <c r="R311" i="11"/>
  <c r="AD311" i="11" s="1"/>
  <c r="O311" i="11"/>
  <c r="AB310" i="11"/>
  <c r="AA310" i="11"/>
  <c r="Z310" i="11"/>
  <c r="Y310" i="11"/>
  <c r="X310" i="11"/>
  <c r="R310" i="11"/>
  <c r="R533" i="11" s="1"/>
  <c r="O310" i="11"/>
  <c r="O533" i="11" s="1"/>
  <c r="AB309" i="11"/>
  <c r="AA309" i="11"/>
  <c r="Z309" i="11"/>
  <c r="Y309" i="11"/>
  <c r="X309" i="11"/>
  <c r="R309" i="11"/>
  <c r="O309" i="11"/>
  <c r="AB308" i="11"/>
  <c r="AA308" i="11"/>
  <c r="Z308" i="11"/>
  <c r="Y308" i="11"/>
  <c r="X308" i="11"/>
  <c r="R308" i="11"/>
  <c r="O308" i="11"/>
  <c r="AB307" i="11"/>
  <c r="AA307" i="11"/>
  <c r="Z307" i="11"/>
  <c r="Y307" i="11"/>
  <c r="X307" i="11"/>
  <c r="R307" i="11"/>
  <c r="AD307" i="11" s="1"/>
  <c r="O307" i="11"/>
  <c r="AB306" i="11"/>
  <c r="AA306" i="11"/>
  <c r="Z306" i="11"/>
  <c r="Y306" i="11"/>
  <c r="X306" i="11"/>
  <c r="R306" i="11"/>
  <c r="O306" i="11"/>
  <c r="AB305" i="11"/>
  <c r="AA305" i="11"/>
  <c r="Z305" i="11"/>
  <c r="Y305" i="11"/>
  <c r="X305" i="11"/>
  <c r="R305" i="11"/>
  <c r="R523" i="11" s="1"/>
  <c r="O305" i="11"/>
  <c r="O523" i="11" s="1"/>
  <c r="AB304" i="11"/>
  <c r="AA304" i="11"/>
  <c r="Z304" i="11"/>
  <c r="Y304" i="11"/>
  <c r="O304" i="11"/>
  <c r="O522" i="11" s="1"/>
  <c r="AB303" i="11"/>
  <c r="AA303" i="11"/>
  <c r="Z303" i="11"/>
  <c r="Y303" i="11"/>
  <c r="O303" i="11"/>
  <c r="O521" i="11" s="1"/>
  <c r="AB302" i="11"/>
  <c r="AA302" i="11"/>
  <c r="Z302" i="11"/>
  <c r="Y302" i="11"/>
  <c r="X302" i="11"/>
  <c r="R302" i="11"/>
  <c r="O302" i="11"/>
  <c r="AB301" i="11"/>
  <c r="AA301" i="11"/>
  <c r="Z301" i="11"/>
  <c r="Y301" i="11"/>
  <c r="X301" i="11"/>
  <c r="R301" i="11"/>
  <c r="R519" i="11" s="1"/>
  <c r="O301" i="11"/>
  <c r="O519" i="11" s="1"/>
  <c r="AB300" i="11"/>
  <c r="AA300" i="11"/>
  <c r="Z300" i="11"/>
  <c r="Y300" i="11"/>
  <c r="X300" i="11"/>
  <c r="R300" i="11"/>
  <c r="R525" i="11" s="1"/>
  <c r="O300" i="11"/>
  <c r="O525" i="11" s="1"/>
  <c r="AB299" i="11"/>
  <c r="AA299" i="11"/>
  <c r="Z299" i="11"/>
  <c r="Y299" i="11"/>
  <c r="X299" i="11"/>
  <c r="R299" i="11"/>
  <c r="AD299" i="11" s="1"/>
  <c r="O299" i="11"/>
  <c r="AB298" i="11"/>
  <c r="AA298" i="11"/>
  <c r="Z298" i="11"/>
  <c r="Y298" i="11"/>
  <c r="X298" i="11"/>
  <c r="R298" i="11"/>
  <c r="O298" i="11"/>
  <c r="AB297" i="11"/>
  <c r="AA297" i="11"/>
  <c r="Z297" i="11"/>
  <c r="Y297" i="11"/>
  <c r="X297" i="11"/>
  <c r="R297" i="11"/>
  <c r="AD297" i="11" s="1"/>
  <c r="O297" i="11"/>
  <c r="AB296" i="11"/>
  <c r="AA296" i="11"/>
  <c r="Z296" i="11"/>
  <c r="Y296" i="11"/>
  <c r="X296" i="11"/>
  <c r="R296" i="11"/>
  <c r="O296" i="11"/>
  <c r="AB295" i="11"/>
  <c r="AA295" i="11"/>
  <c r="Z295" i="11"/>
  <c r="Y295" i="11"/>
  <c r="X295" i="11"/>
  <c r="R295" i="11"/>
  <c r="R529" i="11" s="1"/>
  <c r="O295" i="11"/>
  <c r="O529" i="11" s="1"/>
  <c r="AB294" i="11"/>
  <c r="AA294" i="11"/>
  <c r="Z294" i="11"/>
  <c r="Y294" i="11"/>
  <c r="X294" i="11"/>
  <c r="R294" i="11"/>
  <c r="R528" i="11" s="1"/>
  <c r="O294" i="11"/>
  <c r="O528" i="11" s="1"/>
  <c r="AB293" i="11"/>
  <c r="AA293" i="11"/>
  <c r="Z293" i="11"/>
  <c r="Y293" i="11"/>
  <c r="X293" i="11"/>
  <c r="R293" i="11"/>
  <c r="O293" i="11"/>
  <c r="AB292" i="11"/>
  <c r="AA292" i="11"/>
  <c r="Z292" i="11"/>
  <c r="Y292" i="11"/>
  <c r="X292" i="11"/>
  <c r="R292" i="11"/>
  <c r="O292" i="11"/>
  <c r="O546" i="11" s="1"/>
  <c r="AB291" i="11"/>
  <c r="AA291" i="11"/>
  <c r="Z291" i="11"/>
  <c r="Y291" i="11"/>
  <c r="X291" i="11"/>
  <c r="R291" i="11"/>
  <c r="O291" i="11"/>
  <c r="Z285" i="11"/>
  <c r="AC285" i="11" s="1"/>
  <c r="AE285" i="11" s="1"/>
  <c r="O285" i="11"/>
  <c r="O542" i="11" s="1"/>
  <c r="AC287" i="11"/>
  <c r="AE287" i="11" s="1"/>
  <c r="O287" i="11"/>
  <c r="T287" i="11" s="1"/>
  <c r="AC286" i="11"/>
  <c r="AE286" i="11" s="1"/>
  <c r="O286" i="11"/>
  <c r="O543" i="11" s="1"/>
  <c r="AB284" i="11"/>
  <c r="AA284" i="11"/>
  <c r="Z284" i="11"/>
  <c r="O284" i="11"/>
  <c r="S284" i="11" s="1"/>
  <c r="U284" i="11" s="1"/>
  <c r="AB283" i="11"/>
  <c r="AA283" i="11"/>
  <c r="Z283" i="11"/>
  <c r="Y283" i="11"/>
  <c r="X283" i="11"/>
  <c r="R283" i="11"/>
  <c r="O283" i="11"/>
  <c r="Q282" i="11"/>
  <c r="P282" i="11"/>
  <c r="N282" i="11"/>
  <c r="M282" i="11"/>
  <c r="L282" i="11"/>
  <c r="K282" i="11"/>
  <c r="J282" i="11"/>
  <c r="AB281" i="11"/>
  <c r="AA281" i="11"/>
  <c r="Z281" i="11"/>
  <c r="Y281" i="11"/>
  <c r="X281" i="11"/>
  <c r="R281" i="11"/>
  <c r="O281" i="11"/>
  <c r="O555" i="11" s="1"/>
  <c r="AB280" i="11"/>
  <c r="AA280" i="11"/>
  <c r="Z280" i="11"/>
  <c r="Y280" i="11"/>
  <c r="X280" i="11"/>
  <c r="R280" i="11"/>
  <c r="R553" i="11" s="1"/>
  <c r="O280" i="11"/>
  <c r="O553" i="11" s="1"/>
  <c r="AB279" i="11"/>
  <c r="AA279" i="11"/>
  <c r="Z279" i="11"/>
  <c r="Y279" i="11"/>
  <c r="X279" i="11"/>
  <c r="O279" i="11"/>
  <c r="S279" i="11" s="1"/>
  <c r="U279" i="11" s="1"/>
  <c r="O278" i="11"/>
  <c r="T278" i="11" s="1"/>
  <c r="AB277" i="11"/>
  <c r="AA277" i="11"/>
  <c r="Z277" i="11"/>
  <c r="Y277" i="11"/>
  <c r="X277" i="11"/>
  <c r="O277" i="11"/>
  <c r="AB276" i="11"/>
  <c r="AA276" i="11"/>
  <c r="Z276" i="11"/>
  <c r="Y276" i="11"/>
  <c r="X276" i="11"/>
  <c r="R276" i="11"/>
  <c r="R552" i="11" s="1"/>
  <c r="O276" i="11"/>
  <c r="Q275" i="11"/>
  <c r="P275" i="11"/>
  <c r="N275" i="11"/>
  <c r="M275" i="11"/>
  <c r="L275" i="11"/>
  <c r="K275" i="11"/>
  <c r="J275" i="11"/>
  <c r="AB274" i="11"/>
  <c r="AA274" i="11"/>
  <c r="Z274" i="11"/>
  <c r="Y274" i="11"/>
  <c r="X274" i="11"/>
  <c r="R274" i="11"/>
  <c r="R421" i="11" s="1"/>
  <c r="O274" i="11"/>
  <c r="O421" i="11" s="1"/>
  <c r="AB273" i="11"/>
  <c r="AA273" i="11"/>
  <c r="Z273" i="11"/>
  <c r="Y273" i="11"/>
  <c r="X273" i="11"/>
  <c r="R273" i="11"/>
  <c r="R441" i="11" s="1"/>
  <c r="O273" i="11"/>
  <c r="AB272" i="11"/>
  <c r="AA272" i="11"/>
  <c r="Z272" i="11"/>
  <c r="Y272" i="11"/>
  <c r="X272" i="11"/>
  <c r="R272" i="11"/>
  <c r="R439" i="11" s="1"/>
  <c r="O272" i="11"/>
  <c r="O439" i="11" s="1"/>
  <c r="AB271" i="11"/>
  <c r="AA271" i="11"/>
  <c r="Z271" i="11"/>
  <c r="Y271" i="11"/>
  <c r="X271" i="11"/>
  <c r="R271" i="11"/>
  <c r="R438" i="11" s="1"/>
  <c r="O271" i="11"/>
  <c r="AB270" i="11"/>
  <c r="AA270" i="11"/>
  <c r="Z270" i="11"/>
  <c r="Y270" i="11"/>
  <c r="X270" i="11"/>
  <c r="R270" i="11"/>
  <c r="AD270" i="11" s="1"/>
  <c r="O270" i="11"/>
  <c r="AB269" i="11"/>
  <c r="AA269" i="11"/>
  <c r="Z269" i="11"/>
  <c r="Y269" i="11"/>
  <c r="X269" i="11"/>
  <c r="R269" i="11"/>
  <c r="O269" i="11"/>
  <c r="AB268" i="11"/>
  <c r="AA268" i="11"/>
  <c r="Z268" i="11"/>
  <c r="Y268" i="11"/>
  <c r="X268" i="11"/>
  <c r="R268" i="11"/>
  <c r="AD268" i="11" s="1"/>
  <c r="O268" i="11"/>
  <c r="AB267" i="11"/>
  <c r="AA267" i="11"/>
  <c r="Z267" i="11"/>
  <c r="Y267" i="11"/>
  <c r="X267" i="11"/>
  <c r="R267" i="11"/>
  <c r="O267" i="11"/>
  <c r="AB266" i="11"/>
  <c r="AA266" i="11"/>
  <c r="Z266" i="11"/>
  <c r="Y266" i="11"/>
  <c r="X266" i="11"/>
  <c r="R266" i="11"/>
  <c r="AD266" i="11" s="1"/>
  <c r="O266" i="11"/>
  <c r="AB265" i="11"/>
  <c r="AA265" i="11"/>
  <c r="Z265" i="11"/>
  <c r="Y265" i="11"/>
  <c r="X265" i="11"/>
  <c r="R265" i="11"/>
  <c r="O265" i="11"/>
  <c r="AB264" i="11"/>
  <c r="AA264" i="11"/>
  <c r="Z264" i="11"/>
  <c r="Y264" i="11"/>
  <c r="X264" i="11"/>
  <c r="R264" i="11"/>
  <c r="O264" i="11"/>
  <c r="O435" i="11" s="1"/>
  <c r="AB263" i="11"/>
  <c r="AA263" i="11"/>
  <c r="Z263" i="11"/>
  <c r="Y263" i="11"/>
  <c r="X263" i="11"/>
  <c r="R263" i="11"/>
  <c r="R434" i="11" s="1"/>
  <c r="O263" i="11"/>
  <c r="O434" i="11" s="1"/>
  <c r="AB262" i="11"/>
  <c r="AA262" i="11"/>
  <c r="Z262" i="11"/>
  <c r="Y262" i="11"/>
  <c r="X262" i="11"/>
  <c r="R262" i="11"/>
  <c r="R433" i="11" s="1"/>
  <c r="O262" i="11"/>
  <c r="O433" i="11" s="1"/>
  <c r="AB261" i="11"/>
  <c r="AA261" i="11"/>
  <c r="Z261" i="11"/>
  <c r="Y261" i="11"/>
  <c r="X261" i="11"/>
  <c r="R261" i="11"/>
  <c r="R425" i="11" s="1"/>
  <c r="O261" i="11"/>
  <c r="AB260" i="11"/>
  <c r="AA260" i="11"/>
  <c r="Z260" i="11"/>
  <c r="Y260" i="11"/>
  <c r="X260" i="11"/>
  <c r="R260" i="11"/>
  <c r="AD260" i="11" s="1"/>
  <c r="O260" i="11"/>
  <c r="AB259" i="11"/>
  <c r="AA259" i="11"/>
  <c r="Z259" i="11"/>
  <c r="Y259" i="11"/>
  <c r="X259" i="11"/>
  <c r="R259" i="11"/>
  <c r="R426" i="11" s="1"/>
  <c r="O259" i="11"/>
  <c r="AB258" i="11"/>
  <c r="AA258" i="11"/>
  <c r="Z258" i="11"/>
  <c r="Y258" i="11"/>
  <c r="X258" i="11"/>
  <c r="R258" i="11"/>
  <c r="AD258" i="11" s="1"/>
  <c r="O258" i="11"/>
  <c r="AB257" i="11"/>
  <c r="AA257" i="11"/>
  <c r="Z257" i="11"/>
  <c r="Y257" i="11"/>
  <c r="X257" i="11"/>
  <c r="R257" i="11"/>
  <c r="O257" i="11"/>
  <c r="R256" i="11"/>
  <c r="AD256" i="11" s="1"/>
  <c r="AE256" i="11" s="1"/>
  <c r="R255" i="11"/>
  <c r="AB254" i="11"/>
  <c r="AA254" i="11"/>
  <c r="Y254" i="11"/>
  <c r="X254" i="11"/>
  <c r="R254" i="11"/>
  <c r="AD254" i="11" s="1"/>
  <c r="R253" i="11"/>
  <c r="X252" i="11"/>
  <c r="AC252" i="11" s="1"/>
  <c r="AE252" i="11" s="1"/>
  <c r="O252" i="11"/>
  <c r="O428" i="11" s="1"/>
  <c r="AD251" i="11"/>
  <c r="AB251" i="11"/>
  <c r="AA251" i="11"/>
  <c r="Z251" i="11"/>
  <c r="Y251" i="11"/>
  <c r="X251" i="11"/>
  <c r="O251" i="11"/>
  <c r="O427" i="11" s="1"/>
  <c r="AB250" i="11"/>
  <c r="AC250" i="11" s="1"/>
  <c r="AE250" i="11" s="1"/>
  <c r="O250" i="11"/>
  <c r="AB249" i="11"/>
  <c r="AA249" i="11"/>
  <c r="Z249" i="11"/>
  <c r="Y249" i="11"/>
  <c r="X249" i="11"/>
  <c r="R249" i="11"/>
  <c r="R248" i="11"/>
  <c r="R247" i="11"/>
  <c r="T247" i="11" s="1"/>
  <c r="O247" i="11"/>
  <c r="X246" i="11"/>
  <c r="AC246" i="11" s="1"/>
  <c r="AE246" i="11" s="1"/>
  <c r="O246" i="11"/>
  <c r="AB245" i="11"/>
  <c r="AA245" i="11"/>
  <c r="Z245" i="11"/>
  <c r="Y245" i="11"/>
  <c r="X245" i="11"/>
  <c r="R245" i="11"/>
  <c r="O245" i="11"/>
  <c r="Q244" i="11"/>
  <c r="P244" i="11"/>
  <c r="N244" i="11"/>
  <c r="M244" i="11"/>
  <c r="L244" i="11"/>
  <c r="K244" i="11"/>
  <c r="J244" i="11"/>
  <c r="AB243" i="11"/>
  <c r="AA243" i="11"/>
  <c r="Z243" i="11"/>
  <c r="Y243" i="11"/>
  <c r="X243" i="11"/>
  <c r="R243" i="11"/>
  <c r="O243" i="11"/>
  <c r="O365" i="11" s="1"/>
  <c r="AB242" i="11"/>
  <c r="AA242" i="11"/>
  <c r="Z242" i="11"/>
  <c r="Y242" i="11"/>
  <c r="X242" i="11"/>
  <c r="R242" i="11"/>
  <c r="R364" i="11" s="1"/>
  <c r="O242" i="11"/>
  <c r="O364" i="11" s="1"/>
  <c r="AB241" i="11"/>
  <c r="AA241" i="11"/>
  <c r="Z241" i="11"/>
  <c r="Y241" i="11"/>
  <c r="X241" i="11"/>
  <c r="R241" i="11"/>
  <c r="R363" i="11" s="1"/>
  <c r="O241" i="11"/>
  <c r="AB240" i="11"/>
  <c r="AA240" i="11"/>
  <c r="Z240" i="11"/>
  <c r="Y240" i="11"/>
  <c r="X240" i="11"/>
  <c r="R240" i="11"/>
  <c r="R362" i="11" s="1"/>
  <c r="O240" i="11"/>
  <c r="O362" i="11" s="1"/>
  <c r="AB239" i="11"/>
  <c r="AA239" i="11"/>
  <c r="Z239" i="11"/>
  <c r="Y239" i="11"/>
  <c r="X239" i="11"/>
  <c r="R239" i="11"/>
  <c r="R395" i="11" s="1"/>
  <c r="O239" i="11"/>
  <c r="AC238" i="11"/>
  <c r="AE238" i="11" s="1"/>
  <c r="U238" i="11"/>
  <c r="U376" i="11" s="1"/>
  <c r="R238" i="11"/>
  <c r="R376" i="11" s="1"/>
  <c r="O238" i="11"/>
  <c r="O376" i="11" s="1"/>
  <c r="AB237" i="11"/>
  <c r="AA237" i="11"/>
  <c r="Z237" i="11"/>
  <c r="Y237" i="11"/>
  <c r="X237" i="11"/>
  <c r="R237" i="11"/>
  <c r="O237" i="11"/>
  <c r="O392" i="11" s="1"/>
  <c r="AB236" i="11"/>
  <c r="AA236" i="11"/>
  <c r="Z236" i="11"/>
  <c r="Y236" i="11"/>
  <c r="X236" i="11"/>
  <c r="R236" i="11"/>
  <c r="R385" i="11" s="1"/>
  <c r="O236" i="11"/>
  <c r="O385" i="11" s="1"/>
  <c r="AB235" i="11"/>
  <c r="AA235" i="11"/>
  <c r="Z235" i="11"/>
  <c r="Y235" i="11"/>
  <c r="X235" i="11"/>
  <c r="R235" i="11"/>
  <c r="AD235" i="11" s="1"/>
  <c r="O235" i="11"/>
  <c r="Z234" i="11"/>
  <c r="AC234" i="11" s="1"/>
  <c r="AE234" i="11" s="1"/>
  <c r="O234" i="11"/>
  <c r="O393" i="11" s="1"/>
  <c r="AE233" i="11"/>
  <c r="O233" i="11"/>
  <c r="S233" i="11" s="1"/>
  <c r="U233" i="11" s="1"/>
  <c r="V233" i="11" s="1"/>
  <c r="AB232" i="11"/>
  <c r="X232" i="11"/>
  <c r="O232" i="11"/>
  <c r="O391" i="11" s="1"/>
  <c r="AB231" i="11"/>
  <c r="AA231" i="11"/>
  <c r="Z231" i="11"/>
  <c r="Y231" i="11"/>
  <c r="X231" i="11"/>
  <c r="R231" i="11"/>
  <c r="AD231" i="11" s="1"/>
  <c r="O231" i="11"/>
  <c r="Z230" i="11"/>
  <c r="AC230" i="11" s="1"/>
  <c r="AE230" i="11" s="1"/>
  <c r="O230" i="11"/>
  <c r="O382" i="11" s="1"/>
  <c r="O229" i="11"/>
  <c r="O592" i="11" s="1"/>
  <c r="X228" i="11"/>
  <c r="AC228" i="11" s="1"/>
  <c r="AE228" i="11" s="1"/>
  <c r="O228" i="11"/>
  <c r="AA227" i="11"/>
  <c r="AC227" i="11" s="1"/>
  <c r="AE227" i="11" s="1"/>
  <c r="O227" i="11"/>
  <c r="R226" i="11"/>
  <c r="O226" i="11"/>
  <c r="AC225" i="11"/>
  <c r="AE225" i="11" s="1"/>
  <c r="R225" i="11"/>
  <c r="R386" i="11" s="1"/>
  <c r="O225" i="11"/>
  <c r="O386" i="11" s="1"/>
  <c r="U224" i="11"/>
  <c r="O224" i="11"/>
  <c r="AB223" i="11"/>
  <c r="AC223" i="11" s="1"/>
  <c r="AE223" i="11" s="1"/>
  <c r="O223" i="11"/>
  <c r="AB222" i="11"/>
  <c r="AA222" i="11"/>
  <c r="Z222" i="11"/>
  <c r="Y222" i="11"/>
  <c r="X222" i="11"/>
  <c r="R222" i="11"/>
  <c r="O222" i="11"/>
  <c r="AB221" i="11"/>
  <c r="AA221" i="11"/>
  <c r="Z221" i="11"/>
  <c r="Y221" i="11"/>
  <c r="X221" i="11"/>
  <c r="R221" i="11"/>
  <c r="O221" i="11"/>
  <c r="O220" i="11"/>
  <c r="T220" i="11" s="1"/>
  <c r="U220" i="11" s="1"/>
  <c r="O219" i="11"/>
  <c r="X218" i="11"/>
  <c r="AC218" i="11" s="1"/>
  <c r="AE218" i="11" s="1"/>
  <c r="O218" i="11"/>
  <c r="O217" i="11"/>
  <c r="T217" i="11" s="1"/>
  <c r="X216" i="11"/>
  <c r="AC216" i="11" s="1"/>
  <c r="AE216" i="11" s="1"/>
  <c r="O216" i="11"/>
  <c r="S216" i="11" s="1"/>
  <c r="U216" i="11" s="1"/>
  <c r="Z214" i="11"/>
  <c r="X214" i="11"/>
  <c r="O214" i="11"/>
  <c r="O373" i="11" s="1"/>
  <c r="AB213" i="11"/>
  <c r="AA213" i="11"/>
  <c r="Z213" i="11"/>
  <c r="Y213" i="11"/>
  <c r="X213" i="11"/>
  <c r="R213" i="11"/>
  <c r="R368" i="11" s="1"/>
  <c r="O213" i="11"/>
  <c r="T211" i="11"/>
  <c r="Q211" i="11"/>
  <c r="P211" i="11"/>
  <c r="N211" i="11"/>
  <c r="M211" i="11"/>
  <c r="L211" i="11"/>
  <c r="K211" i="11"/>
  <c r="J211" i="11"/>
  <c r="AB210" i="11"/>
  <c r="AA210" i="11"/>
  <c r="Z210" i="11"/>
  <c r="Y210" i="11"/>
  <c r="X210" i="11"/>
  <c r="R210" i="11"/>
  <c r="O210" i="11"/>
  <c r="O631" i="11" s="1"/>
  <c r="AB209" i="11"/>
  <c r="AA209" i="11"/>
  <c r="Z209" i="11"/>
  <c r="Y209" i="11"/>
  <c r="X209" i="11"/>
  <c r="R209" i="11"/>
  <c r="R630" i="11" s="1"/>
  <c r="O209" i="11"/>
  <c r="O630" i="11" s="1"/>
  <c r="T208" i="11"/>
  <c r="Q208" i="11"/>
  <c r="P208" i="11"/>
  <c r="N208" i="11"/>
  <c r="M208" i="11"/>
  <c r="L208" i="11"/>
  <c r="K208" i="11"/>
  <c r="J208" i="11"/>
  <c r="AB207" i="11"/>
  <c r="AA207" i="11"/>
  <c r="Z207" i="11"/>
  <c r="Y207" i="11"/>
  <c r="X207" i="11"/>
  <c r="R207" i="11"/>
  <c r="AD207" i="11" s="1"/>
  <c r="O207" i="11"/>
  <c r="AB206" i="11"/>
  <c r="AA206" i="11"/>
  <c r="Z206" i="11"/>
  <c r="Y206" i="11"/>
  <c r="X206" i="11"/>
  <c r="R206" i="11"/>
  <c r="O206" i="11"/>
  <c r="AB205" i="11"/>
  <c r="AA205" i="11"/>
  <c r="Z205" i="11"/>
  <c r="Y205" i="11"/>
  <c r="X205" i="11"/>
  <c r="R205" i="11"/>
  <c r="O205" i="11"/>
  <c r="O418" i="11" s="1"/>
  <c r="AB204" i="11"/>
  <c r="AA204" i="11"/>
  <c r="Z204" i="11"/>
  <c r="Y204" i="11"/>
  <c r="X204" i="11"/>
  <c r="R204" i="11"/>
  <c r="O204" i="11"/>
  <c r="O415" i="11" s="1"/>
  <c r="AB203" i="11"/>
  <c r="AA203" i="11"/>
  <c r="Z203" i="11"/>
  <c r="Y203" i="11"/>
  <c r="X203" i="11"/>
  <c r="R203" i="11"/>
  <c r="O203" i="11"/>
  <c r="O413" i="11" s="1"/>
  <c r="AB202" i="11"/>
  <c r="AA202" i="11"/>
  <c r="Z202" i="11"/>
  <c r="Y202" i="11"/>
  <c r="X202" i="11"/>
  <c r="R202" i="11"/>
  <c r="O202" i="11"/>
  <c r="AB201" i="11"/>
  <c r="AA201" i="11"/>
  <c r="Z201" i="11"/>
  <c r="Y201" i="11"/>
  <c r="X201" i="11"/>
  <c r="R201" i="11"/>
  <c r="O201" i="11"/>
  <c r="AB200" i="11"/>
  <c r="AA200" i="11"/>
  <c r="Z200" i="11"/>
  <c r="Y200" i="11"/>
  <c r="X200" i="11"/>
  <c r="R200" i="11"/>
  <c r="R417" i="11" s="1"/>
  <c r="O200" i="11"/>
  <c r="AB199" i="11"/>
  <c r="AA199" i="11"/>
  <c r="Z199" i="11"/>
  <c r="Y199" i="11"/>
  <c r="X199" i="11"/>
  <c r="R199" i="11"/>
  <c r="AD199" i="11" s="1"/>
  <c r="O199" i="11"/>
  <c r="AB198" i="11"/>
  <c r="AA198" i="11"/>
  <c r="Z198" i="11"/>
  <c r="Y198" i="11"/>
  <c r="X198" i="11"/>
  <c r="R198" i="11"/>
  <c r="O198" i="11"/>
  <c r="AB197" i="11"/>
  <c r="AA197" i="11"/>
  <c r="Z197" i="11"/>
  <c r="Y197" i="11"/>
  <c r="X197" i="11"/>
  <c r="R197" i="11"/>
  <c r="O197" i="11"/>
  <c r="O408" i="11" s="1"/>
  <c r="Q196" i="11"/>
  <c r="P196" i="11"/>
  <c r="N196" i="11"/>
  <c r="M196" i="11"/>
  <c r="L196" i="11"/>
  <c r="K196" i="11"/>
  <c r="J196" i="11"/>
  <c r="AB195" i="11"/>
  <c r="AA195" i="11"/>
  <c r="Z195" i="11"/>
  <c r="Y195" i="11"/>
  <c r="X195" i="11"/>
  <c r="R195" i="11"/>
  <c r="AD195" i="11" s="1"/>
  <c r="R194" i="11"/>
  <c r="AD194" i="11" s="1"/>
  <c r="AE194" i="11" s="1"/>
  <c r="AB193" i="11"/>
  <c r="AA193" i="11"/>
  <c r="Z193" i="11"/>
  <c r="Y193" i="11"/>
  <c r="X193" i="11"/>
  <c r="R193" i="11"/>
  <c r="AD193" i="11" s="1"/>
  <c r="O193" i="11"/>
  <c r="O358" i="11" s="1"/>
  <c r="AB192" i="11"/>
  <c r="AA192" i="11"/>
  <c r="Z192" i="11"/>
  <c r="Y192" i="11"/>
  <c r="X192" i="11"/>
  <c r="R192" i="11"/>
  <c r="R348" i="11" s="1"/>
  <c r="O192" i="11"/>
  <c r="AB191" i="11"/>
  <c r="AA191" i="11"/>
  <c r="Z191" i="11"/>
  <c r="Y191" i="11"/>
  <c r="X191" i="11"/>
  <c r="R191" i="11"/>
  <c r="R346" i="11" s="1"/>
  <c r="O191" i="11"/>
  <c r="AB190" i="11"/>
  <c r="AA190" i="11"/>
  <c r="Z190" i="11"/>
  <c r="Y190" i="11"/>
  <c r="X190" i="11"/>
  <c r="O190" i="11"/>
  <c r="AB189" i="11"/>
  <c r="AA189" i="11"/>
  <c r="Z189" i="11"/>
  <c r="Y189" i="11"/>
  <c r="X189" i="11"/>
  <c r="O189" i="11"/>
  <c r="O354" i="11" s="1"/>
  <c r="Z188" i="11"/>
  <c r="AC188" i="11" s="1"/>
  <c r="AE188" i="11" s="1"/>
  <c r="O188" i="11"/>
  <c r="O356" i="11" s="1"/>
  <c r="R187" i="11"/>
  <c r="R569" i="11" s="1"/>
  <c r="R186" i="11"/>
  <c r="R570" i="11" s="1"/>
  <c r="AB185" i="11"/>
  <c r="AA185" i="11"/>
  <c r="Z185" i="11"/>
  <c r="Y185" i="11"/>
  <c r="X185" i="11"/>
  <c r="R185" i="11"/>
  <c r="R339" i="11" s="1"/>
  <c r="Z184" i="11"/>
  <c r="AC184" i="11" s="1"/>
  <c r="AE184" i="11" s="1"/>
  <c r="O184" i="11"/>
  <c r="Z183" i="11"/>
  <c r="AC183" i="11" s="1"/>
  <c r="AE183" i="11" s="1"/>
  <c r="O183" i="11"/>
  <c r="AC182" i="11"/>
  <c r="AE182" i="11" s="1"/>
  <c r="O182" i="11"/>
  <c r="O345" i="11" s="1"/>
  <c r="Z181" i="11"/>
  <c r="X181" i="11"/>
  <c r="O181" i="11"/>
  <c r="S181" i="11" s="1"/>
  <c r="U181" i="11" s="1"/>
  <c r="V181" i="11" s="1"/>
  <c r="AE180" i="11"/>
  <c r="O180" i="11"/>
  <c r="AB179" i="11"/>
  <c r="AA179" i="11"/>
  <c r="Z179" i="11"/>
  <c r="Y179" i="11"/>
  <c r="X179" i="11"/>
  <c r="R179" i="11"/>
  <c r="R574" i="11" s="1"/>
  <c r="R178" i="11"/>
  <c r="R177" i="11"/>
  <c r="AD176" i="11"/>
  <c r="AB176" i="11"/>
  <c r="AA176" i="11"/>
  <c r="Z176" i="11"/>
  <c r="Y176" i="11"/>
  <c r="X176" i="11"/>
  <c r="O176" i="11"/>
  <c r="S176" i="11" s="1"/>
  <c r="U176" i="11" s="1"/>
  <c r="AC175" i="11"/>
  <c r="AE175" i="11" s="1"/>
  <c r="O175" i="11"/>
  <c r="O353" i="11" s="1"/>
  <c r="Z174" i="11"/>
  <c r="X174" i="11"/>
  <c r="O174" i="11"/>
  <c r="O355" i="11" s="1"/>
  <c r="AB173" i="11"/>
  <c r="Z173" i="11"/>
  <c r="X173" i="11"/>
  <c r="O173" i="11"/>
  <c r="AC172" i="11"/>
  <c r="AE172" i="11" s="1"/>
  <c r="O172" i="11"/>
  <c r="T172" i="11" s="1"/>
  <c r="U172" i="11" s="1"/>
  <c r="X171" i="11"/>
  <c r="AC171" i="11" s="1"/>
  <c r="AE171" i="11" s="1"/>
  <c r="O171" i="11"/>
  <c r="R170" i="11"/>
  <c r="AD170" i="11" s="1"/>
  <c r="AE170" i="11" s="1"/>
  <c r="R169" i="11"/>
  <c r="AD169" i="11" s="1"/>
  <c r="AE169" i="11" s="1"/>
  <c r="AC168" i="11"/>
  <c r="AE168" i="11" s="1"/>
  <c r="O168" i="11"/>
  <c r="S168" i="11" s="1"/>
  <c r="U168" i="11" s="1"/>
  <c r="X167" i="11"/>
  <c r="AC167" i="11" s="1"/>
  <c r="AE167" i="11" s="1"/>
  <c r="O167" i="11"/>
  <c r="Z166" i="11"/>
  <c r="X166" i="11"/>
  <c r="O166" i="11"/>
  <c r="S166" i="11" s="1"/>
  <c r="U166" i="11" s="1"/>
  <c r="V166" i="11" s="1"/>
  <c r="AC165" i="11"/>
  <c r="AE165" i="11" s="1"/>
  <c r="O165" i="11"/>
  <c r="T165" i="11" s="1"/>
  <c r="Z164" i="11"/>
  <c r="X164" i="11"/>
  <c r="O164" i="11"/>
  <c r="S164" i="11" s="1"/>
  <c r="U164" i="11" s="1"/>
  <c r="V164" i="11" s="1"/>
  <c r="Z163" i="11"/>
  <c r="AC163" i="11" s="1"/>
  <c r="AE163" i="11" s="1"/>
  <c r="O163" i="11"/>
  <c r="AB162" i="11"/>
  <c r="AA162" i="11"/>
  <c r="Z162" i="11"/>
  <c r="Y162" i="11"/>
  <c r="X162" i="11"/>
  <c r="R162" i="11"/>
  <c r="AD162" i="11" s="1"/>
  <c r="O162" i="11"/>
  <c r="T160" i="11"/>
  <c r="Q160" i="11"/>
  <c r="P160" i="11"/>
  <c r="N160" i="11"/>
  <c r="M160" i="11"/>
  <c r="L160" i="11"/>
  <c r="K160" i="11"/>
  <c r="J160" i="11"/>
  <c r="AB159" i="11"/>
  <c r="AA159" i="11"/>
  <c r="Z159" i="11"/>
  <c r="Y159" i="11"/>
  <c r="X159" i="11"/>
  <c r="R159" i="11"/>
  <c r="AD159" i="11" s="1"/>
  <c r="O159" i="11"/>
  <c r="AB158" i="11"/>
  <c r="AA158" i="11"/>
  <c r="Z158" i="11"/>
  <c r="Y158" i="11"/>
  <c r="X158" i="11"/>
  <c r="R158" i="11"/>
  <c r="AD158" i="11" s="1"/>
  <c r="O158" i="11"/>
  <c r="AB157" i="11"/>
  <c r="AA157" i="11"/>
  <c r="Z157" i="11"/>
  <c r="Y157" i="11"/>
  <c r="X157" i="11"/>
  <c r="R157" i="11"/>
  <c r="R499" i="11" s="1"/>
  <c r="O157" i="11"/>
  <c r="AB156" i="11"/>
  <c r="AA156" i="11"/>
  <c r="Z156" i="11"/>
  <c r="Y156" i="11"/>
  <c r="X156" i="11"/>
  <c r="R156" i="11"/>
  <c r="R498" i="11" s="1"/>
  <c r="O156" i="11"/>
  <c r="O498" i="11" s="1"/>
  <c r="AB155" i="11"/>
  <c r="AA155" i="11"/>
  <c r="Z155" i="11"/>
  <c r="Y155" i="11"/>
  <c r="X155" i="11"/>
  <c r="R155" i="11"/>
  <c r="AD155" i="11" s="1"/>
  <c r="O155" i="11"/>
  <c r="AB154" i="11"/>
  <c r="AA154" i="11"/>
  <c r="Z154" i="11"/>
  <c r="Y154" i="11"/>
  <c r="X154" i="11"/>
  <c r="R154" i="11"/>
  <c r="AD154" i="11" s="1"/>
  <c r="O154" i="11"/>
  <c r="AB153" i="11"/>
  <c r="AA153" i="11"/>
  <c r="Z153" i="11"/>
  <c r="Y153" i="11"/>
  <c r="X153" i="11"/>
  <c r="R153" i="11"/>
  <c r="R496" i="11" s="1"/>
  <c r="O153" i="11"/>
  <c r="O496" i="11" s="1"/>
  <c r="AB152" i="11"/>
  <c r="AA152" i="11"/>
  <c r="Z152" i="11"/>
  <c r="Y152" i="11"/>
  <c r="X152" i="11"/>
  <c r="R152" i="11"/>
  <c r="O152" i="11"/>
  <c r="O489" i="11" s="1"/>
  <c r="AB151" i="11"/>
  <c r="AA151" i="11"/>
  <c r="Z151" i="11"/>
  <c r="Y151" i="11"/>
  <c r="X151" i="11"/>
  <c r="R151" i="11"/>
  <c r="R488" i="11" s="1"/>
  <c r="O151" i="11"/>
  <c r="O488" i="11" s="1"/>
  <c r="AB150" i="11"/>
  <c r="AA150" i="11"/>
  <c r="Z150" i="11"/>
  <c r="Y150" i="11"/>
  <c r="X150" i="11"/>
  <c r="R150" i="11"/>
  <c r="R478" i="11" s="1"/>
  <c r="O150" i="11"/>
  <c r="O478" i="11" s="1"/>
  <c r="AB149" i="11"/>
  <c r="AA149" i="11"/>
  <c r="Z149" i="11"/>
  <c r="Y149" i="11"/>
  <c r="X149" i="11"/>
  <c r="R149" i="11"/>
  <c r="R477" i="11" s="1"/>
  <c r="O149" i="11"/>
  <c r="O477" i="11" s="1"/>
  <c r="Q148" i="11"/>
  <c r="P148" i="11"/>
  <c r="N148" i="11"/>
  <c r="M148" i="11"/>
  <c r="L148" i="11"/>
  <c r="K148" i="11"/>
  <c r="J148" i="11"/>
  <c r="AB147" i="11"/>
  <c r="AA147" i="11"/>
  <c r="Z147" i="11"/>
  <c r="Y147" i="11"/>
  <c r="X147" i="11"/>
  <c r="R147" i="11"/>
  <c r="R677" i="11" s="1"/>
  <c r="O147" i="11"/>
  <c r="O677" i="11" s="1"/>
  <c r="AB146" i="11"/>
  <c r="AA146" i="11"/>
  <c r="Z146" i="11"/>
  <c r="Y146" i="11"/>
  <c r="X146" i="11"/>
  <c r="R146" i="11"/>
  <c r="O146" i="11"/>
  <c r="R145" i="11"/>
  <c r="O145" i="11"/>
  <c r="AB144" i="11"/>
  <c r="AA144" i="11"/>
  <c r="Z144" i="11"/>
  <c r="Y144" i="11"/>
  <c r="X144" i="11"/>
  <c r="R144" i="11"/>
  <c r="O144" i="11"/>
  <c r="AB143" i="11"/>
  <c r="AA143" i="11"/>
  <c r="Z143" i="11"/>
  <c r="Y143" i="11"/>
  <c r="X143" i="11"/>
  <c r="R143" i="11"/>
  <c r="AD143" i="11" s="1"/>
  <c r="R142" i="11"/>
  <c r="T142" i="11" s="1"/>
  <c r="U142" i="11" s="1"/>
  <c r="AC141" i="11"/>
  <c r="AE141" i="11" s="1"/>
  <c r="R141" i="11"/>
  <c r="R509" i="11" s="1"/>
  <c r="O141" i="11"/>
  <c r="AB140" i="11"/>
  <c r="AA140" i="11"/>
  <c r="Z140" i="11"/>
  <c r="Y140" i="11"/>
  <c r="X140" i="11"/>
  <c r="R140" i="11"/>
  <c r="O140" i="11"/>
  <c r="O139" i="11"/>
  <c r="T139" i="11" s="1"/>
  <c r="U139" i="11" s="1"/>
  <c r="AB137" i="11"/>
  <c r="AA137" i="11"/>
  <c r="Z137" i="11"/>
  <c r="Y137" i="11"/>
  <c r="X137" i="11"/>
  <c r="R137" i="11"/>
  <c r="R511" i="11" s="1"/>
  <c r="O137" i="11"/>
  <c r="AB136" i="11"/>
  <c r="AA136" i="11"/>
  <c r="Z136" i="11"/>
  <c r="Y136" i="11"/>
  <c r="X136" i="11"/>
  <c r="R136" i="11"/>
  <c r="O136" i="11"/>
  <c r="O510" i="11" s="1"/>
  <c r="R673" i="11"/>
  <c r="O673" i="11"/>
  <c r="AB135" i="11"/>
  <c r="AA135" i="11"/>
  <c r="Z135" i="11"/>
  <c r="Y135" i="11"/>
  <c r="X135" i="11"/>
  <c r="R135" i="11"/>
  <c r="S135" i="11" s="1"/>
  <c r="U135" i="11" s="1"/>
  <c r="R134" i="11"/>
  <c r="T134" i="11" s="1"/>
  <c r="U134" i="11" s="1"/>
  <c r="V134" i="11" s="1"/>
  <c r="R133" i="11"/>
  <c r="O133" i="11"/>
  <c r="AB132" i="11"/>
  <c r="AA132" i="11"/>
  <c r="Z132" i="11"/>
  <c r="Y132" i="11"/>
  <c r="X132" i="11"/>
  <c r="R132" i="11"/>
  <c r="O132" i="11"/>
  <c r="AB131" i="11"/>
  <c r="AA131" i="11"/>
  <c r="Z131" i="11"/>
  <c r="Y131" i="11"/>
  <c r="X131" i="11"/>
  <c r="R131" i="11"/>
  <c r="O131" i="11"/>
  <c r="O507" i="11" s="1"/>
  <c r="AB130" i="11"/>
  <c r="AA130" i="11"/>
  <c r="Z130" i="11"/>
  <c r="Y130" i="11"/>
  <c r="X130" i="11"/>
  <c r="R130" i="11"/>
  <c r="R505" i="11" s="1"/>
  <c r="O130" i="11"/>
  <c r="O129" i="11"/>
  <c r="T129" i="11" s="1"/>
  <c r="U129" i="11" s="1"/>
  <c r="O128" i="11"/>
  <c r="O671" i="11" s="1"/>
  <c r="R127" i="11"/>
  <c r="T127" i="11" s="1"/>
  <c r="U127" i="11" s="1"/>
  <c r="V127" i="11" s="1"/>
  <c r="R126" i="11"/>
  <c r="AD126" i="11" s="1"/>
  <c r="AE126" i="11" s="1"/>
  <c r="R125" i="11"/>
  <c r="R667" i="11" s="1"/>
  <c r="R124" i="11"/>
  <c r="T124" i="11" s="1"/>
  <c r="U124" i="11" s="1"/>
  <c r="AB123" i="11"/>
  <c r="AA123" i="11"/>
  <c r="Z123" i="11"/>
  <c r="Y123" i="11"/>
  <c r="X123" i="11"/>
  <c r="R123" i="11"/>
  <c r="R670" i="11" s="1"/>
  <c r="AB122" i="11"/>
  <c r="AA122" i="11"/>
  <c r="Z122" i="11"/>
  <c r="Y122" i="11"/>
  <c r="X122" i="11"/>
  <c r="R122" i="11"/>
  <c r="R502" i="11" s="1"/>
  <c r="O122" i="11"/>
  <c r="O121" i="11"/>
  <c r="T121" i="11" s="1"/>
  <c r="U121" i="11" s="1"/>
  <c r="AC120" i="11"/>
  <c r="AE120" i="11" s="1"/>
  <c r="R120" i="11"/>
  <c r="R666" i="11" s="1"/>
  <c r="O120" i="11"/>
  <c r="O666" i="11" s="1"/>
  <c r="AB119" i="11"/>
  <c r="AA119" i="11"/>
  <c r="Z119" i="11"/>
  <c r="Y119" i="11"/>
  <c r="X119" i="11"/>
  <c r="R119" i="11"/>
  <c r="R501" i="11" s="1"/>
  <c r="AB118" i="11"/>
  <c r="AA118" i="11"/>
  <c r="Z118" i="11"/>
  <c r="Y118" i="11"/>
  <c r="X118" i="11"/>
  <c r="R118" i="11"/>
  <c r="R500" i="11" s="1"/>
  <c r="O118" i="11"/>
  <c r="Q117" i="11"/>
  <c r="P117" i="11"/>
  <c r="N117" i="11"/>
  <c r="M117" i="11"/>
  <c r="L117" i="11"/>
  <c r="K117" i="11"/>
  <c r="J117" i="11"/>
  <c r="AB116" i="11"/>
  <c r="AA116" i="11"/>
  <c r="Z116" i="11"/>
  <c r="Y116" i="11"/>
  <c r="X116" i="11"/>
  <c r="R116" i="11"/>
  <c r="AD116" i="11" s="1"/>
  <c r="O116" i="11"/>
  <c r="AB115" i="11"/>
  <c r="AA115" i="11"/>
  <c r="Z115" i="11"/>
  <c r="Y115" i="11"/>
  <c r="X115" i="11"/>
  <c r="R115" i="11"/>
  <c r="O115" i="11"/>
  <c r="AB114" i="11"/>
  <c r="AA114" i="11"/>
  <c r="Z114" i="11"/>
  <c r="Y114" i="11"/>
  <c r="X114" i="11"/>
  <c r="R114" i="11"/>
  <c r="AD114" i="11" s="1"/>
  <c r="O114" i="11"/>
  <c r="AB113" i="11"/>
  <c r="AA113" i="11"/>
  <c r="Z113" i="11"/>
  <c r="Y113" i="11"/>
  <c r="X113" i="11"/>
  <c r="R113" i="11"/>
  <c r="O113" i="11"/>
  <c r="AB112" i="11"/>
  <c r="AA112" i="11"/>
  <c r="Z112" i="11"/>
  <c r="Y112" i="11"/>
  <c r="X112" i="11"/>
  <c r="R112" i="11"/>
  <c r="AD112" i="11" s="1"/>
  <c r="O112" i="11"/>
  <c r="AB111" i="11"/>
  <c r="AA111" i="11"/>
  <c r="Z111" i="11"/>
  <c r="Y111" i="11"/>
  <c r="X111" i="11"/>
  <c r="R111" i="11"/>
  <c r="AD111" i="11" s="1"/>
  <c r="O111" i="11"/>
  <c r="AB110" i="11"/>
  <c r="AA110" i="11"/>
  <c r="Z110" i="11"/>
  <c r="Y110" i="11"/>
  <c r="X110" i="11"/>
  <c r="R110" i="11"/>
  <c r="R445" i="11" s="1"/>
  <c r="O110" i="11"/>
  <c r="O445" i="11" s="1"/>
  <c r="AB109" i="11"/>
  <c r="AA109" i="11"/>
  <c r="Z109" i="11"/>
  <c r="Y109" i="11"/>
  <c r="X109" i="11"/>
  <c r="R109" i="11"/>
  <c r="AD109" i="11" s="1"/>
  <c r="O109" i="11"/>
  <c r="AB108" i="11"/>
  <c r="AA108" i="11"/>
  <c r="Z108" i="11"/>
  <c r="Y108" i="11"/>
  <c r="X108" i="11"/>
  <c r="R108" i="11"/>
  <c r="O108" i="11"/>
  <c r="AB107" i="11"/>
  <c r="AA107" i="11"/>
  <c r="Z107" i="11"/>
  <c r="Y107" i="11"/>
  <c r="X107" i="11"/>
  <c r="R107" i="11"/>
  <c r="AD107" i="11" s="1"/>
  <c r="O107" i="11"/>
  <c r="AB106" i="11"/>
  <c r="AA106" i="11"/>
  <c r="Z106" i="11"/>
  <c r="Y106" i="11"/>
  <c r="X106" i="11"/>
  <c r="R106" i="11"/>
  <c r="AD106" i="11" s="1"/>
  <c r="O106" i="11"/>
  <c r="AB105" i="11"/>
  <c r="AA105" i="11"/>
  <c r="Z105" i="11"/>
  <c r="Y105" i="11"/>
  <c r="X105" i="11"/>
  <c r="R105" i="11"/>
  <c r="AD105" i="11" s="1"/>
  <c r="O105" i="11"/>
  <c r="AB104" i="11"/>
  <c r="AA104" i="11"/>
  <c r="Z104" i="11"/>
  <c r="Y104" i="11"/>
  <c r="X104" i="11"/>
  <c r="R104" i="11"/>
  <c r="AD104" i="11" s="1"/>
  <c r="O104" i="11"/>
  <c r="AB103" i="11"/>
  <c r="AA103" i="11"/>
  <c r="Z103" i="11"/>
  <c r="Y103" i="11"/>
  <c r="X103" i="11"/>
  <c r="R103" i="11"/>
  <c r="AD103" i="11" s="1"/>
  <c r="O103" i="11"/>
  <c r="AB102" i="11"/>
  <c r="AA102" i="11"/>
  <c r="Z102" i="11"/>
  <c r="Y102" i="11"/>
  <c r="X102" i="11"/>
  <c r="R102" i="11"/>
  <c r="O102" i="11"/>
  <c r="AB101" i="11"/>
  <c r="AA101" i="11"/>
  <c r="Z101" i="11"/>
  <c r="Y101" i="11"/>
  <c r="X101" i="11"/>
  <c r="R101" i="11"/>
  <c r="O101" i="11"/>
  <c r="AB100" i="11"/>
  <c r="AA100" i="11"/>
  <c r="Z100" i="11"/>
  <c r="Y100" i="11"/>
  <c r="X100" i="11"/>
  <c r="R100" i="11"/>
  <c r="AD100" i="11" s="1"/>
  <c r="O100" i="11"/>
  <c r="AB99" i="11"/>
  <c r="AA99" i="11"/>
  <c r="Z99" i="11"/>
  <c r="Y99" i="11"/>
  <c r="X99" i="11"/>
  <c r="R99" i="11"/>
  <c r="AD99" i="11" s="1"/>
  <c r="O99" i="11"/>
  <c r="AB98" i="11"/>
  <c r="AA98" i="11"/>
  <c r="Z98" i="11"/>
  <c r="Y98" i="11"/>
  <c r="X98" i="11"/>
  <c r="R98" i="11"/>
  <c r="O98" i="11"/>
  <c r="AB97" i="11"/>
  <c r="AA97" i="11"/>
  <c r="Z97" i="11"/>
  <c r="Y97" i="11"/>
  <c r="X97" i="11"/>
  <c r="R97" i="11"/>
  <c r="O97" i="11"/>
  <c r="AB96" i="11"/>
  <c r="AA96" i="11"/>
  <c r="Z96" i="11"/>
  <c r="Y96" i="11"/>
  <c r="X96" i="11"/>
  <c r="R96" i="11"/>
  <c r="O96" i="11"/>
  <c r="AB95" i="11"/>
  <c r="AA95" i="11"/>
  <c r="Z95" i="11"/>
  <c r="Y95" i="11"/>
  <c r="X95" i="11"/>
  <c r="R95" i="11"/>
  <c r="R487" i="11" s="1"/>
  <c r="O95" i="11"/>
  <c r="X94" i="11"/>
  <c r="AC94" i="11" s="1"/>
  <c r="AE94" i="11" s="1"/>
  <c r="O94" i="11"/>
  <c r="O484" i="11" s="1"/>
  <c r="O93" i="11"/>
  <c r="AB92" i="11"/>
  <c r="AA92" i="11"/>
  <c r="Z92" i="11"/>
  <c r="Y92" i="11"/>
  <c r="X92" i="11"/>
  <c r="R92" i="11"/>
  <c r="R91" i="11"/>
  <c r="AB90" i="11"/>
  <c r="AA90" i="11"/>
  <c r="Z90" i="11"/>
  <c r="Y90" i="11"/>
  <c r="X90" i="11"/>
  <c r="R90" i="11"/>
  <c r="AD90" i="11" s="1"/>
  <c r="R89" i="11"/>
  <c r="O89" i="11"/>
  <c r="AB88" i="11"/>
  <c r="AA88" i="11"/>
  <c r="Z88" i="11"/>
  <c r="Y88" i="11"/>
  <c r="X88" i="11"/>
  <c r="R88" i="11"/>
  <c r="R483" i="11" s="1"/>
  <c r="O88" i="11"/>
  <c r="O87" i="11"/>
  <c r="AB86" i="11"/>
  <c r="AA86" i="11"/>
  <c r="Z86" i="11"/>
  <c r="Y86" i="11"/>
  <c r="X86" i="11"/>
  <c r="R86" i="11"/>
  <c r="R475" i="11" s="1"/>
  <c r="O86" i="11"/>
  <c r="O475" i="11" s="1"/>
  <c r="AB85" i="11"/>
  <c r="AA85" i="11"/>
  <c r="Z85" i="11"/>
  <c r="Y85" i="11"/>
  <c r="X85" i="11"/>
  <c r="O85" i="11"/>
  <c r="AB84" i="11"/>
  <c r="AA84" i="11"/>
  <c r="Z84" i="11"/>
  <c r="Y84" i="11"/>
  <c r="X84" i="11"/>
  <c r="R84" i="11"/>
  <c r="R474" i="11" s="1"/>
  <c r="O84" i="11"/>
  <c r="AB83" i="11"/>
  <c r="AA83" i="11"/>
  <c r="Z83" i="11"/>
  <c r="Y83" i="11"/>
  <c r="X83" i="11"/>
  <c r="R83" i="11"/>
  <c r="AD83" i="11" s="1"/>
  <c r="R82" i="11"/>
  <c r="AB81" i="11"/>
  <c r="AA81" i="11"/>
  <c r="Z81" i="11"/>
  <c r="Y81" i="11"/>
  <c r="X81" i="11"/>
  <c r="R81" i="11"/>
  <c r="AD81" i="11" s="1"/>
  <c r="AB80" i="11"/>
  <c r="AA80" i="11"/>
  <c r="Z80" i="11"/>
  <c r="Y80" i="11"/>
  <c r="X80" i="11"/>
  <c r="R80" i="11"/>
  <c r="S80" i="11" s="1"/>
  <c r="U80" i="11" s="1"/>
  <c r="R79" i="11"/>
  <c r="T79" i="11" s="1"/>
  <c r="U79" i="11" s="1"/>
  <c r="R78" i="11"/>
  <c r="AB77" i="11"/>
  <c r="AA77" i="11"/>
  <c r="Z77" i="11"/>
  <c r="Y77" i="11"/>
  <c r="X77" i="11"/>
  <c r="R77" i="11"/>
  <c r="O77" i="11"/>
  <c r="O657" i="11" s="1"/>
  <c r="AB76" i="11"/>
  <c r="AA76" i="11"/>
  <c r="Z76" i="11"/>
  <c r="Y76" i="11"/>
  <c r="X76" i="11"/>
  <c r="R76" i="11"/>
  <c r="AD76" i="11" s="1"/>
  <c r="O76" i="11"/>
  <c r="AB75" i="11"/>
  <c r="AA75" i="11"/>
  <c r="Z75" i="11"/>
  <c r="Y75" i="11"/>
  <c r="X75" i="11"/>
  <c r="R75" i="11"/>
  <c r="AD75" i="11" s="1"/>
  <c r="O75" i="11"/>
  <c r="O74" i="11"/>
  <c r="X73" i="11"/>
  <c r="AC73" i="11" s="1"/>
  <c r="AE73" i="11" s="1"/>
  <c r="O73" i="11"/>
  <c r="O476" i="11" s="1"/>
  <c r="AB72" i="11"/>
  <c r="AA72" i="11"/>
  <c r="Z72" i="11"/>
  <c r="Y72" i="11"/>
  <c r="X72" i="11"/>
  <c r="R72" i="11"/>
  <c r="R472" i="11" s="1"/>
  <c r="O72" i="11"/>
  <c r="O472" i="11" s="1"/>
  <c r="AD71" i="11"/>
  <c r="AB71" i="11"/>
  <c r="AA71" i="11"/>
  <c r="Z71" i="11"/>
  <c r="Y71" i="11"/>
  <c r="X71" i="11"/>
  <c r="O71" i="11"/>
  <c r="O480" i="11" s="1"/>
  <c r="AB70" i="11"/>
  <c r="AA70" i="11"/>
  <c r="Z70" i="11"/>
  <c r="Y70" i="11"/>
  <c r="X70" i="11"/>
  <c r="O70" i="11"/>
  <c r="O469" i="11" s="1"/>
  <c r="AB69" i="11"/>
  <c r="AA69" i="11"/>
  <c r="Z69" i="11"/>
  <c r="Y69" i="11"/>
  <c r="X69" i="11"/>
  <c r="R69" i="11"/>
  <c r="R651" i="11" s="1"/>
  <c r="O69" i="11"/>
  <c r="O651" i="11" s="1"/>
  <c r="AB68" i="11"/>
  <c r="AA68" i="11"/>
  <c r="Z68" i="11"/>
  <c r="Y68" i="11"/>
  <c r="X68" i="11"/>
  <c r="R68" i="11"/>
  <c r="AD68" i="11" s="1"/>
  <c r="O68" i="11"/>
  <c r="AB67" i="11"/>
  <c r="AA67" i="11"/>
  <c r="Z67" i="11"/>
  <c r="Y67" i="11"/>
  <c r="X67" i="11"/>
  <c r="R67" i="11"/>
  <c r="AD67" i="11" s="1"/>
  <c r="O67" i="11"/>
  <c r="AB66" i="11"/>
  <c r="AA66" i="11"/>
  <c r="Z66" i="11"/>
  <c r="Y66" i="11"/>
  <c r="X66" i="11"/>
  <c r="R66" i="11"/>
  <c r="R649" i="11" s="1"/>
  <c r="O66" i="11"/>
  <c r="O649" i="11" s="1"/>
  <c r="AB65" i="11"/>
  <c r="AA65" i="11"/>
  <c r="Z65" i="11"/>
  <c r="Y65" i="11"/>
  <c r="X65" i="11"/>
  <c r="R65" i="11"/>
  <c r="S65" i="11" s="1"/>
  <c r="U65" i="11" s="1"/>
  <c r="R64" i="11"/>
  <c r="T64" i="11" s="1"/>
  <c r="U64" i="11" s="1"/>
  <c r="R63" i="11"/>
  <c r="AD63" i="11" s="1"/>
  <c r="AE63" i="11" s="1"/>
  <c r="O63" i="11"/>
  <c r="AC62" i="11"/>
  <c r="AE62" i="11" s="1"/>
  <c r="R62" i="11"/>
  <c r="O62" i="11"/>
  <c r="AC61" i="11"/>
  <c r="AE61" i="11" s="1"/>
  <c r="R61" i="11"/>
  <c r="R466" i="11" s="1"/>
  <c r="O61" i="11"/>
  <c r="AD60" i="11"/>
  <c r="AB60" i="11"/>
  <c r="AA60" i="11"/>
  <c r="Z60" i="11"/>
  <c r="Y60" i="11"/>
  <c r="X60" i="11"/>
  <c r="O60" i="11"/>
  <c r="S60" i="11" s="1"/>
  <c r="U60" i="11" s="1"/>
  <c r="V60" i="11" s="1"/>
  <c r="O59" i="11"/>
  <c r="O58" i="11"/>
  <c r="T58" i="11" s="1"/>
  <c r="U58" i="11" s="1"/>
  <c r="V58" i="11" s="1"/>
  <c r="X57" i="11"/>
  <c r="AC57" i="11" s="1"/>
  <c r="AE57" i="11" s="1"/>
  <c r="O57" i="11"/>
  <c r="S57" i="11" s="1"/>
  <c r="U57" i="11" s="1"/>
  <c r="O56" i="11"/>
  <c r="T56" i="11" s="1"/>
  <c r="O55" i="11"/>
  <c r="T55" i="11" s="1"/>
  <c r="U55" i="11" s="1"/>
  <c r="V55" i="11" s="1"/>
  <c r="Y54" i="11"/>
  <c r="X54" i="11"/>
  <c r="O54" i="11"/>
  <c r="S54" i="11" s="1"/>
  <c r="U54" i="11" s="1"/>
  <c r="X53" i="11"/>
  <c r="AC53" i="11" s="1"/>
  <c r="AE53" i="11" s="1"/>
  <c r="O53" i="11"/>
  <c r="AB52" i="11"/>
  <c r="AA52" i="11"/>
  <c r="Z52" i="11"/>
  <c r="Y52" i="11"/>
  <c r="X52" i="11"/>
  <c r="R52" i="11"/>
  <c r="O52" i="11"/>
  <c r="Q51" i="11"/>
  <c r="P51" i="11"/>
  <c r="N51" i="11"/>
  <c r="M51" i="11"/>
  <c r="L51" i="11"/>
  <c r="K51" i="11"/>
  <c r="J51" i="11"/>
  <c r="AB50" i="11"/>
  <c r="AA50" i="11"/>
  <c r="Z50" i="11"/>
  <c r="Y50" i="11"/>
  <c r="X50" i="11"/>
  <c r="R50" i="11"/>
  <c r="O50" i="11"/>
  <c r="O463" i="11" s="1"/>
  <c r="R49" i="11"/>
  <c r="R48" i="11"/>
  <c r="AD48" i="11" s="1"/>
  <c r="AE48" i="11" s="1"/>
  <c r="R47" i="11"/>
  <c r="AD47" i="11" s="1"/>
  <c r="AE47" i="11" s="1"/>
  <c r="R45" i="11"/>
  <c r="R644" i="11" s="1"/>
  <c r="R44" i="11"/>
  <c r="S44" i="11" s="1"/>
  <c r="U44" i="11" s="1"/>
  <c r="R43" i="11"/>
  <c r="R42" i="11"/>
  <c r="O42" i="11"/>
  <c r="O647" i="11" s="1"/>
  <c r="AD40" i="11"/>
  <c r="AB40" i="11"/>
  <c r="AA40" i="11"/>
  <c r="Z40" i="11"/>
  <c r="Y40" i="11"/>
  <c r="X40" i="11"/>
  <c r="O40" i="11"/>
  <c r="O39" i="11"/>
  <c r="AB38" i="11"/>
  <c r="AA38" i="11"/>
  <c r="Z38" i="11"/>
  <c r="Y38" i="11"/>
  <c r="X38" i="11"/>
  <c r="R38" i="11"/>
  <c r="AD38" i="11" s="1"/>
  <c r="O38" i="11"/>
  <c r="R37" i="11"/>
  <c r="O37" i="11"/>
  <c r="R36" i="11"/>
  <c r="R642" i="11" s="1"/>
  <c r="R35" i="11"/>
  <c r="AD35" i="11" s="1"/>
  <c r="AE35" i="11" s="1"/>
  <c r="R34" i="11"/>
  <c r="R641" i="11" s="1"/>
  <c r="AE33" i="11"/>
  <c r="R33" i="11"/>
  <c r="T33" i="11" s="1"/>
  <c r="U33" i="11" s="1"/>
  <c r="AB32" i="11"/>
  <c r="AA32" i="11"/>
  <c r="Z32" i="11"/>
  <c r="Y32" i="11"/>
  <c r="X32" i="11"/>
  <c r="R32" i="11"/>
  <c r="R461" i="11" s="1"/>
  <c r="O32" i="11"/>
  <c r="O461" i="11" s="1"/>
  <c r="X31" i="11"/>
  <c r="O31" i="11"/>
  <c r="AD28" i="11"/>
  <c r="AB28" i="11"/>
  <c r="AA28" i="11"/>
  <c r="Z28" i="11"/>
  <c r="Y28" i="11"/>
  <c r="X28" i="11"/>
  <c r="O28" i="11"/>
  <c r="S28" i="11" s="1"/>
  <c r="U28" i="11" s="1"/>
  <c r="O26" i="11"/>
  <c r="T26" i="11" s="1"/>
  <c r="U26" i="11" s="1"/>
  <c r="AB25" i="11"/>
  <c r="AA25" i="11"/>
  <c r="Z25" i="11"/>
  <c r="Y25" i="11"/>
  <c r="X25" i="11"/>
  <c r="O25" i="11"/>
  <c r="AB24" i="11"/>
  <c r="AA24" i="11"/>
  <c r="Z24" i="11"/>
  <c r="Y24" i="11"/>
  <c r="X24" i="11"/>
  <c r="R24" i="11"/>
  <c r="R456" i="11" s="1"/>
  <c r="O24" i="11"/>
  <c r="AB23" i="11"/>
  <c r="AA23" i="11"/>
  <c r="Z23" i="11"/>
  <c r="Y23" i="11"/>
  <c r="X23" i="11"/>
  <c r="R23" i="11"/>
  <c r="R636" i="11" s="1"/>
  <c r="O23" i="11"/>
  <c r="O636" i="11" s="1"/>
  <c r="AB22" i="11"/>
  <c r="AA22" i="11"/>
  <c r="Z22" i="11"/>
  <c r="Y22" i="11"/>
  <c r="X22" i="11"/>
  <c r="R22" i="11"/>
  <c r="R635" i="11" s="1"/>
  <c r="AB21" i="11"/>
  <c r="AA21" i="11"/>
  <c r="Z21" i="11"/>
  <c r="Y21" i="11"/>
  <c r="X21" i="11"/>
  <c r="R21" i="11"/>
  <c r="AD21" i="11" s="1"/>
  <c r="O21" i="11"/>
  <c r="O454" i="11" s="1"/>
  <c r="R20" i="11"/>
  <c r="AD17" i="11"/>
  <c r="AB17" i="11"/>
  <c r="AA17" i="11"/>
  <c r="Z17" i="11"/>
  <c r="Y17" i="11"/>
  <c r="X17" i="11"/>
  <c r="O17" i="11"/>
  <c r="S17" i="11" s="1"/>
  <c r="U17" i="11" s="1"/>
  <c r="O15" i="11"/>
  <c r="AB14" i="11"/>
  <c r="AA14" i="11"/>
  <c r="Z14" i="11"/>
  <c r="Y14" i="11"/>
  <c r="X14" i="11"/>
  <c r="O14" i="11"/>
  <c r="O453" i="11" s="1"/>
  <c r="AB13" i="11"/>
  <c r="AA13" i="11"/>
  <c r="Z13" i="11"/>
  <c r="Y13" i="11"/>
  <c r="X13" i="11"/>
  <c r="R13" i="11"/>
  <c r="AD13" i="11" s="1"/>
  <c r="O13" i="11"/>
  <c r="AB12" i="11"/>
  <c r="AA12" i="11"/>
  <c r="Z12" i="11"/>
  <c r="Y12" i="11"/>
  <c r="X12" i="11"/>
  <c r="R12" i="11"/>
  <c r="AD12" i="11" s="1"/>
  <c r="O12" i="11"/>
  <c r="AB11" i="11"/>
  <c r="AA11" i="11"/>
  <c r="Z11" i="11"/>
  <c r="Y11" i="11"/>
  <c r="X11" i="11"/>
  <c r="R11" i="11"/>
  <c r="AD11" i="11" s="1"/>
  <c r="O11" i="11"/>
  <c r="AB10" i="11"/>
  <c r="AA10" i="11"/>
  <c r="Z10" i="11"/>
  <c r="Y10" i="11"/>
  <c r="X10" i="11"/>
  <c r="R10" i="11"/>
  <c r="AD10" i="11" s="1"/>
  <c r="O10" i="11"/>
  <c r="J506" i="10"/>
  <c r="K506" i="10"/>
  <c r="L506" i="10"/>
  <c r="M506" i="10"/>
  <c r="N506" i="10"/>
  <c r="P506" i="10"/>
  <c r="Q506" i="10"/>
  <c r="R506" i="10"/>
  <c r="J725" i="10"/>
  <c r="K725" i="10"/>
  <c r="L725" i="10"/>
  <c r="M725" i="10"/>
  <c r="N725" i="10"/>
  <c r="P725" i="10"/>
  <c r="Q725" i="10"/>
  <c r="R725" i="10"/>
  <c r="J719" i="10"/>
  <c r="K719" i="10"/>
  <c r="L719" i="10"/>
  <c r="M719" i="10"/>
  <c r="N719" i="10"/>
  <c r="P719" i="10"/>
  <c r="Q719" i="10"/>
  <c r="R719" i="10"/>
  <c r="O17" i="10"/>
  <c r="V334" i="13" l="1"/>
  <c r="U694" i="13"/>
  <c r="AE385" i="12"/>
  <c r="V259" i="12"/>
  <c r="U385" i="12"/>
  <c r="V385" i="12" s="1"/>
  <c r="V749" i="12"/>
  <c r="AC16" i="11"/>
  <c r="AE16" i="11" s="1"/>
  <c r="S288" i="11"/>
  <c r="U288" i="11" s="1"/>
  <c r="V288" i="11" s="1"/>
  <c r="O541" i="11"/>
  <c r="T286" i="11"/>
  <c r="O544" i="11"/>
  <c r="O487" i="11"/>
  <c r="AD191" i="11"/>
  <c r="AD80" i="11"/>
  <c r="S192" i="11"/>
  <c r="U192" i="11" s="1"/>
  <c r="U348" i="11" s="1"/>
  <c r="S75" i="11"/>
  <c r="U75" i="11" s="1"/>
  <c r="V75" i="11" s="1"/>
  <c r="AD236" i="11"/>
  <c r="S50" i="11"/>
  <c r="U50" i="11" s="1"/>
  <c r="V50" i="11" s="1"/>
  <c r="AD153" i="11"/>
  <c r="S12" i="11"/>
  <c r="U12" i="11" s="1"/>
  <c r="S131" i="11"/>
  <c r="U131" i="11" s="1"/>
  <c r="U507" i="11" s="1"/>
  <c r="AC266" i="11"/>
  <c r="AE266" i="11" s="1"/>
  <c r="S123" i="11"/>
  <c r="U123" i="11" s="1"/>
  <c r="U670" i="11" s="1"/>
  <c r="S112" i="11"/>
  <c r="U112" i="11" s="1"/>
  <c r="V112" i="11" s="1"/>
  <c r="S155" i="11"/>
  <c r="U155" i="11" s="1"/>
  <c r="V155" i="11" s="1"/>
  <c r="R643" i="11"/>
  <c r="AC214" i="11"/>
  <c r="AE214" i="11" s="1"/>
  <c r="AC273" i="11"/>
  <c r="S146" i="11"/>
  <c r="U146" i="11" s="1"/>
  <c r="V146" i="11" s="1"/>
  <c r="R437" i="11"/>
  <c r="Y330" i="11"/>
  <c r="S109" i="11"/>
  <c r="U109" i="11" s="1"/>
  <c r="S201" i="11"/>
  <c r="U201" i="11" s="1"/>
  <c r="S299" i="11"/>
  <c r="U299" i="11" s="1"/>
  <c r="V299" i="11" s="1"/>
  <c r="S143" i="11"/>
  <c r="U143" i="11" s="1"/>
  <c r="U512" i="11" s="1"/>
  <c r="AC164" i="11"/>
  <c r="AE164" i="11" s="1"/>
  <c r="S207" i="11"/>
  <c r="U207" i="11" s="1"/>
  <c r="V207" i="11" s="1"/>
  <c r="AD273" i="11"/>
  <c r="O530" i="11"/>
  <c r="AC68" i="11"/>
  <c r="AE68" i="11" s="1"/>
  <c r="AC284" i="11"/>
  <c r="AE284" i="11" s="1"/>
  <c r="R462" i="11"/>
  <c r="AC54" i="11"/>
  <c r="AE54" i="11" s="1"/>
  <c r="R490" i="11"/>
  <c r="AD179" i="11"/>
  <c r="AE179" i="11" s="1"/>
  <c r="S230" i="11"/>
  <c r="U230" i="11" s="1"/>
  <c r="AD242" i="11"/>
  <c r="AD280" i="11"/>
  <c r="AD294" i="11"/>
  <c r="R530" i="11"/>
  <c r="T229" i="11"/>
  <c r="U229" i="11" s="1"/>
  <c r="U592" i="11" s="1"/>
  <c r="S232" i="11"/>
  <c r="U232" i="11" s="1"/>
  <c r="U391" i="11" s="1"/>
  <c r="AC235" i="11"/>
  <c r="AE235" i="11" s="1"/>
  <c r="S237" i="11"/>
  <c r="U237" i="11" s="1"/>
  <c r="U392" i="11" s="1"/>
  <c r="AD88" i="11"/>
  <c r="S311" i="11"/>
  <c r="U311" i="11" s="1"/>
  <c r="V311" i="11" s="1"/>
  <c r="AC65" i="11"/>
  <c r="T226" i="11"/>
  <c r="U226" i="11" s="1"/>
  <c r="S231" i="11"/>
  <c r="U231" i="11" s="1"/>
  <c r="V231" i="11" s="1"/>
  <c r="R440" i="11"/>
  <c r="AD22" i="11"/>
  <c r="AC38" i="11"/>
  <c r="AE38" i="11" s="1"/>
  <c r="AD95" i="11"/>
  <c r="S101" i="11"/>
  <c r="U101" i="11" s="1"/>
  <c r="V101" i="11" s="1"/>
  <c r="R672" i="11"/>
  <c r="AB282" i="11"/>
  <c r="AC174" i="11"/>
  <c r="AE174" i="11" s="1"/>
  <c r="S272" i="11"/>
  <c r="U272" i="11" s="1"/>
  <c r="U439" i="11" s="1"/>
  <c r="AC13" i="11"/>
  <c r="AE13" i="11" s="1"/>
  <c r="AC152" i="11"/>
  <c r="AC270" i="11"/>
  <c r="AE270" i="11" s="1"/>
  <c r="AC272" i="11"/>
  <c r="AC17" i="11"/>
  <c r="AE17" i="11" s="1"/>
  <c r="AC106" i="11"/>
  <c r="AE106" i="11" s="1"/>
  <c r="AC76" i="11"/>
  <c r="AE76" i="11" s="1"/>
  <c r="S95" i="11"/>
  <c r="U95" i="11" s="1"/>
  <c r="V95" i="11" s="1"/>
  <c r="S100" i="11"/>
  <c r="U100" i="11" s="1"/>
  <c r="AC154" i="11"/>
  <c r="AE154" i="11" s="1"/>
  <c r="AD187" i="11"/>
  <c r="AE187" i="11" s="1"/>
  <c r="S266" i="11"/>
  <c r="U266" i="11" s="1"/>
  <c r="V266" i="11" s="1"/>
  <c r="S271" i="11"/>
  <c r="U271" i="11" s="1"/>
  <c r="U438" i="11" s="1"/>
  <c r="AA148" i="11"/>
  <c r="AD276" i="11"/>
  <c r="AD66" i="11"/>
  <c r="AC173" i="11"/>
  <c r="AE173" i="11" s="1"/>
  <c r="N212" i="11"/>
  <c r="AC277" i="11"/>
  <c r="AE277" i="11" s="1"/>
  <c r="AC10" i="11"/>
  <c r="AE10" i="11" s="1"/>
  <c r="S94" i="11"/>
  <c r="U94" i="11" s="1"/>
  <c r="U484" i="11" s="1"/>
  <c r="S189" i="11"/>
  <c r="U189" i="11" s="1"/>
  <c r="V189" i="11" s="1"/>
  <c r="AC261" i="11"/>
  <c r="AD123" i="11"/>
  <c r="R532" i="11"/>
  <c r="AC140" i="11"/>
  <c r="AD209" i="11"/>
  <c r="S214" i="11"/>
  <c r="U214" i="11" s="1"/>
  <c r="U373" i="11" s="1"/>
  <c r="AC23" i="11"/>
  <c r="T42" i="11"/>
  <c r="U42" i="11" s="1"/>
  <c r="AC107" i="11"/>
  <c r="AE107" i="11" s="1"/>
  <c r="AC200" i="11"/>
  <c r="AD201" i="11"/>
  <c r="O390" i="11"/>
  <c r="S223" i="11"/>
  <c r="U223" i="11" s="1"/>
  <c r="U390" i="11" s="1"/>
  <c r="AD259" i="11"/>
  <c r="S263" i="11"/>
  <c r="U263" i="11" s="1"/>
  <c r="U434" i="11" s="1"/>
  <c r="AC264" i="11"/>
  <c r="S274" i="11"/>
  <c r="U274" i="11" s="1"/>
  <c r="U421" i="11" s="1"/>
  <c r="AD50" i="11"/>
  <c r="Z117" i="11"/>
  <c r="AC84" i="11"/>
  <c r="AC98" i="11"/>
  <c r="AC146" i="11"/>
  <c r="AD149" i="11"/>
  <c r="S179" i="11"/>
  <c r="U179" i="11" s="1"/>
  <c r="U574" i="11" s="1"/>
  <c r="AC197" i="11"/>
  <c r="Q212" i="11"/>
  <c r="S260" i="11"/>
  <c r="U260" i="11" s="1"/>
  <c r="V260" i="11" s="1"/>
  <c r="O440" i="11"/>
  <c r="S280" i="11"/>
  <c r="U280" i="11" s="1"/>
  <c r="U553" i="11" s="1"/>
  <c r="S292" i="11"/>
  <c r="U292" i="11" s="1"/>
  <c r="U546" i="11" s="1"/>
  <c r="S308" i="11"/>
  <c r="U308" i="11" s="1"/>
  <c r="V308" i="11" s="1"/>
  <c r="AC116" i="11"/>
  <c r="AE116" i="11" s="1"/>
  <c r="S11" i="11"/>
  <c r="U11" i="11" s="1"/>
  <c r="T37" i="11"/>
  <c r="U37" i="11" s="1"/>
  <c r="V37" i="11" s="1"/>
  <c r="R654" i="11"/>
  <c r="AC71" i="11"/>
  <c r="AE71" i="11" s="1"/>
  <c r="AC86" i="11"/>
  <c r="S97" i="11"/>
  <c r="U97" i="11" s="1"/>
  <c r="S105" i="11"/>
  <c r="U105" i="11" s="1"/>
  <c r="V105" i="11" s="1"/>
  <c r="S158" i="11"/>
  <c r="U158" i="11" s="1"/>
  <c r="V158" i="11" s="1"/>
  <c r="AC195" i="11"/>
  <c r="AE195" i="11" s="1"/>
  <c r="X282" i="11"/>
  <c r="AC100" i="11"/>
  <c r="AE100" i="11" s="1"/>
  <c r="AC108" i="11"/>
  <c r="AC193" i="11"/>
  <c r="AE193" i="11" s="1"/>
  <c r="AC276" i="11"/>
  <c r="AC66" i="11"/>
  <c r="AC150" i="11"/>
  <c r="AC176" i="11"/>
  <c r="AE176" i="11" s="1"/>
  <c r="O344" i="11"/>
  <c r="AC24" i="11"/>
  <c r="S73" i="11"/>
  <c r="U73" i="11" s="1"/>
  <c r="U476" i="11" s="1"/>
  <c r="S99" i="11"/>
  <c r="U99" i="11" s="1"/>
  <c r="V99" i="11" s="1"/>
  <c r="S183" i="11"/>
  <c r="U183" i="11" s="1"/>
  <c r="V183" i="11" s="1"/>
  <c r="S252" i="11"/>
  <c r="U252" i="11" s="1"/>
  <c r="U428" i="11" s="1"/>
  <c r="S259" i="11"/>
  <c r="U259" i="11" s="1"/>
  <c r="U426" i="11" s="1"/>
  <c r="AC262" i="11"/>
  <c r="S21" i="11"/>
  <c r="U21" i="11" s="1"/>
  <c r="V21" i="11" s="1"/>
  <c r="S68" i="11"/>
  <c r="U68" i="11" s="1"/>
  <c r="V68" i="11" s="1"/>
  <c r="AB196" i="11"/>
  <c r="AC199" i="11"/>
  <c r="AE199" i="11" s="1"/>
  <c r="Z244" i="11"/>
  <c r="AC301" i="11"/>
  <c r="AE301" i="11" s="1"/>
  <c r="T282" i="11"/>
  <c r="U278" i="11"/>
  <c r="V278" i="11" s="1"/>
  <c r="AC14" i="11"/>
  <c r="AC25" i="11"/>
  <c r="S177" i="11"/>
  <c r="U177" i="11" s="1"/>
  <c r="U352" i="11" s="1"/>
  <c r="AC239" i="11"/>
  <c r="AC242" i="11"/>
  <c r="AC243" i="11"/>
  <c r="Z275" i="11"/>
  <c r="AA275" i="11"/>
  <c r="AC302" i="11"/>
  <c r="AD312" i="11"/>
  <c r="AC237" i="11"/>
  <c r="AD262" i="11"/>
  <c r="AD151" i="11"/>
  <c r="S210" i="11"/>
  <c r="U210" i="11" s="1"/>
  <c r="U631" i="11" s="1"/>
  <c r="O211" i="11"/>
  <c r="S227" i="11"/>
  <c r="U227" i="11" s="1"/>
  <c r="V227" i="11" s="1"/>
  <c r="S285" i="11"/>
  <c r="U285" i="11" s="1"/>
  <c r="U542" i="11" s="1"/>
  <c r="AC292" i="11"/>
  <c r="AD84" i="11"/>
  <c r="AC96" i="11"/>
  <c r="AC99" i="11"/>
  <c r="AE99" i="11" s="1"/>
  <c r="AC143" i="11"/>
  <c r="AE143" i="11" s="1"/>
  <c r="S149" i="11"/>
  <c r="U149" i="11" s="1"/>
  <c r="AD186" i="11"/>
  <c r="AE186" i="11" s="1"/>
  <c r="S234" i="11"/>
  <c r="U234" i="11" s="1"/>
  <c r="U393" i="11" s="1"/>
  <c r="S329" i="11"/>
  <c r="U329" i="11" s="1"/>
  <c r="U548" i="11" s="1"/>
  <c r="AD65" i="11"/>
  <c r="S70" i="11"/>
  <c r="U70" i="11" s="1"/>
  <c r="V70" i="11" s="1"/>
  <c r="AD72" i="11"/>
  <c r="AC81" i="11"/>
  <c r="AE81" i="11" s="1"/>
  <c r="R443" i="11"/>
  <c r="AC109" i="11"/>
  <c r="AE109" i="11" s="1"/>
  <c r="R449" i="11"/>
  <c r="S125" i="11"/>
  <c r="U125" i="11" s="1"/>
  <c r="U667" i="11" s="1"/>
  <c r="AD131" i="11"/>
  <c r="AC210" i="11"/>
  <c r="AD213" i="11"/>
  <c r="AB244" i="11"/>
  <c r="S236" i="11"/>
  <c r="U236" i="11" s="1"/>
  <c r="U385" i="11" s="1"/>
  <c r="R432" i="11"/>
  <c r="AC260" i="11"/>
  <c r="AE260" i="11" s="1"/>
  <c r="AC267" i="11"/>
  <c r="AC281" i="11"/>
  <c r="R282" i="11"/>
  <c r="AD32" i="11"/>
  <c r="S48" i="11"/>
  <c r="U48" i="11" s="1"/>
  <c r="V48" i="11" s="1"/>
  <c r="AA117" i="11"/>
  <c r="S92" i="11"/>
  <c r="U92" i="11" s="1"/>
  <c r="V92" i="11" s="1"/>
  <c r="AD97" i="11"/>
  <c r="AC130" i="11"/>
  <c r="AC131" i="11"/>
  <c r="S264" i="11"/>
  <c r="U264" i="11" s="1"/>
  <c r="U435" i="11" s="1"/>
  <c r="AC11" i="11"/>
  <c r="AE11" i="11" s="1"/>
  <c r="S22" i="11"/>
  <c r="U22" i="11" s="1"/>
  <c r="U635" i="11" s="1"/>
  <c r="R160" i="11"/>
  <c r="AD192" i="11"/>
  <c r="AC198" i="11"/>
  <c r="R454" i="11"/>
  <c r="AC22" i="11"/>
  <c r="AB275" i="11"/>
  <c r="AD265" i="11"/>
  <c r="O450" i="11"/>
  <c r="S13" i="11"/>
  <c r="U13" i="11" s="1"/>
  <c r="R647" i="11"/>
  <c r="AC70" i="11"/>
  <c r="V80" i="11"/>
  <c r="AC90" i="11"/>
  <c r="AE90" i="11" s="1"/>
  <c r="AC92" i="11"/>
  <c r="AC102" i="11"/>
  <c r="AD110" i="11"/>
  <c r="V135" i="11"/>
  <c r="AD147" i="11"/>
  <c r="Y160" i="11"/>
  <c r="S178" i="11"/>
  <c r="U178" i="11" s="1"/>
  <c r="U351" i="11" s="1"/>
  <c r="S187" i="11"/>
  <c r="U187" i="11" s="1"/>
  <c r="V187" i="11" s="1"/>
  <c r="R208" i="11"/>
  <c r="AD202" i="11"/>
  <c r="AB208" i="11"/>
  <c r="S209" i="11"/>
  <c r="U209" i="11" s="1"/>
  <c r="AC241" i="11"/>
  <c r="T255" i="11"/>
  <c r="U255" i="11" s="1"/>
  <c r="V255" i="11" s="1"/>
  <c r="AD261" i="11"/>
  <c r="O516" i="11"/>
  <c r="AC80" i="11"/>
  <c r="AE80" i="11" s="1"/>
  <c r="AC85" i="11"/>
  <c r="AE85" i="11" s="1"/>
  <c r="S88" i="11"/>
  <c r="U88" i="11" s="1"/>
  <c r="V88" i="11" s="1"/>
  <c r="S111" i="11"/>
  <c r="U111" i="11" s="1"/>
  <c r="V111" i="11" s="1"/>
  <c r="Z148" i="11"/>
  <c r="X148" i="11"/>
  <c r="AB148" i="11"/>
  <c r="AC206" i="11"/>
  <c r="AC259" i="11"/>
  <c r="AC291" i="11"/>
  <c r="Y275" i="11"/>
  <c r="AC105" i="11"/>
  <c r="AE105" i="11" s="1"/>
  <c r="AD130" i="11"/>
  <c r="X51" i="11"/>
  <c r="O458" i="11"/>
  <c r="T43" i="11"/>
  <c r="U43" i="11" s="1"/>
  <c r="U643" i="11" s="1"/>
  <c r="AC88" i="11"/>
  <c r="AE88" i="11" s="1"/>
  <c r="AD92" i="11"/>
  <c r="S104" i="11"/>
  <c r="U104" i="11" s="1"/>
  <c r="V104" i="11" s="1"/>
  <c r="S151" i="11"/>
  <c r="U151" i="11" s="1"/>
  <c r="V151" i="11" s="1"/>
  <c r="R497" i="11"/>
  <c r="S185" i="11"/>
  <c r="U185" i="11" s="1"/>
  <c r="U339" i="11" s="1"/>
  <c r="S203" i="11"/>
  <c r="U203" i="11" s="1"/>
  <c r="U413" i="11" s="1"/>
  <c r="S256" i="11"/>
  <c r="U256" i="11" s="1"/>
  <c r="V256" i="11" s="1"/>
  <c r="AC258" i="11"/>
  <c r="AE258" i="11" s="1"/>
  <c r="S262" i="11"/>
  <c r="U262" i="11" s="1"/>
  <c r="U433" i="11" s="1"/>
  <c r="AD274" i="11"/>
  <c r="AC303" i="11"/>
  <c r="AE303" i="11" s="1"/>
  <c r="AC111" i="11"/>
  <c r="AE111" i="11" s="1"/>
  <c r="AC132" i="11"/>
  <c r="AC136" i="11"/>
  <c r="S199" i="11"/>
  <c r="U199" i="11" s="1"/>
  <c r="V199" i="11" s="1"/>
  <c r="J212" i="11"/>
  <c r="Y244" i="11"/>
  <c r="S240" i="11"/>
  <c r="U240" i="11" s="1"/>
  <c r="U362" i="11" s="1"/>
  <c r="AC269" i="11"/>
  <c r="AC32" i="11"/>
  <c r="R451" i="11"/>
  <c r="Z51" i="11"/>
  <c r="O473" i="11"/>
  <c r="AC101" i="11"/>
  <c r="S107" i="11"/>
  <c r="U107" i="11" s="1"/>
  <c r="V107" i="11" s="1"/>
  <c r="S116" i="11"/>
  <c r="U116" i="11" s="1"/>
  <c r="V116" i="11" s="1"/>
  <c r="M161" i="11"/>
  <c r="S119" i="11"/>
  <c r="U119" i="11" s="1"/>
  <c r="V119" i="11" s="1"/>
  <c r="O148" i="11"/>
  <c r="S140" i="11"/>
  <c r="U140" i="11" s="1"/>
  <c r="V140" i="11" s="1"/>
  <c r="AC144" i="11"/>
  <c r="S157" i="11"/>
  <c r="U157" i="11" s="1"/>
  <c r="U499" i="11" s="1"/>
  <c r="L161" i="11"/>
  <c r="AA196" i="11"/>
  <c r="AC166" i="11"/>
  <c r="AE166" i="11" s="1"/>
  <c r="S170" i="11"/>
  <c r="U170" i="11" s="1"/>
  <c r="U560" i="11" s="1"/>
  <c r="S174" i="11"/>
  <c r="U174" i="11" s="1"/>
  <c r="U355" i="11" s="1"/>
  <c r="AC192" i="11"/>
  <c r="L212" i="11"/>
  <c r="S202" i="11"/>
  <c r="U202" i="11" s="1"/>
  <c r="V202" i="11" s="1"/>
  <c r="S213" i="11"/>
  <c r="U213" i="11" s="1"/>
  <c r="V213" i="11" s="1"/>
  <c r="AC232" i="11"/>
  <c r="AE232" i="11" s="1"/>
  <c r="AC240" i="11"/>
  <c r="S265" i="11"/>
  <c r="U265" i="11" s="1"/>
  <c r="U287" i="11"/>
  <c r="AC327" i="11"/>
  <c r="AE327" i="11" s="1"/>
  <c r="AE330" i="11" s="1"/>
  <c r="O367" i="11"/>
  <c r="V28" i="11"/>
  <c r="AC28" i="11"/>
  <c r="AE28" i="11" s="1"/>
  <c r="AC40" i="11"/>
  <c r="AE40" i="11" s="1"/>
  <c r="AD45" i="11"/>
  <c r="AE45" i="11" s="1"/>
  <c r="AC50" i="11"/>
  <c r="AC52" i="11"/>
  <c r="S71" i="11"/>
  <c r="U71" i="11" s="1"/>
  <c r="U480" i="11" s="1"/>
  <c r="AC72" i="11"/>
  <c r="AC119" i="11"/>
  <c r="AC205" i="11"/>
  <c r="AC254" i="11"/>
  <c r="AE254" i="11" s="1"/>
  <c r="AC263" i="11"/>
  <c r="AC293" i="11"/>
  <c r="S72" i="11"/>
  <c r="U72" i="11" s="1"/>
  <c r="U472" i="11" s="1"/>
  <c r="AA51" i="11"/>
  <c r="AB51" i="11"/>
  <c r="AC12" i="11"/>
  <c r="AE12" i="11" s="1"/>
  <c r="AC104" i="11"/>
  <c r="AE104" i="11" s="1"/>
  <c r="AC135" i="11"/>
  <c r="AD24" i="11"/>
  <c r="S106" i="11"/>
  <c r="U106" i="11" s="1"/>
  <c r="V106" i="11" s="1"/>
  <c r="AC110" i="11"/>
  <c r="S130" i="11"/>
  <c r="U130" i="11" s="1"/>
  <c r="V130" i="11" s="1"/>
  <c r="AC147" i="11"/>
  <c r="S150" i="11"/>
  <c r="U150" i="11" s="1"/>
  <c r="U478" i="11" s="1"/>
  <c r="AC189" i="11"/>
  <c r="AE189" i="11" s="1"/>
  <c r="X208" i="11"/>
  <c r="M212" i="11"/>
  <c r="S242" i="11"/>
  <c r="U242" i="11" s="1"/>
  <c r="U364" i="11" s="1"/>
  <c r="AC257" i="11"/>
  <c r="AD269" i="11"/>
  <c r="AC271" i="11"/>
  <c r="O554" i="11"/>
  <c r="AC279" i="11"/>
  <c r="AE279" i="11" s="1"/>
  <c r="AC296" i="11"/>
  <c r="R518" i="11"/>
  <c r="AC299" i="11"/>
  <c r="AE299" i="11" s="1"/>
  <c r="AC298" i="11"/>
  <c r="AC295" i="11"/>
  <c r="S300" i="11"/>
  <c r="U300" i="11" s="1"/>
  <c r="U525" i="11" s="1"/>
  <c r="S294" i="11"/>
  <c r="U294" i="11" s="1"/>
  <c r="U528" i="11" s="1"/>
  <c r="S297" i="11"/>
  <c r="U297" i="11" s="1"/>
  <c r="V297" i="11" s="1"/>
  <c r="AC300" i="11"/>
  <c r="AC321" i="11"/>
  <c r="AC320" i="11"/>
  <c r="AD315" i="11"/>
  <c r="AC314" i="11"/>
  <c r="AC322" i="11"/>
  <c r="X325" i="11"/>
  <c r="AC311" i="11"/>
  <c r="AE311" i="11" s="1"/>
  <c r="S306" i="11"/>
  <c r="U306" i="11" s="1"/>
  <c r="V306" i="11" s="1"/>
  <c r="Y325" i="11"/>
  <c r="AC304" i="11"/>
  <c r="AE304" i="11" s="1"/>
  <c r="AC309" i="11"/>
  <c r="AD310" i="11"/>
  <c r="AC313" i="11"/>
  <c r="S324" i="11"/>
  <c r="U324" i="11" s="1"/>
  <c r="V324" i="11" s="1"/>
  <c r="AA325" i="11"/>
  <c r="AB325" i="11"/>
  <c r="AC306" i="11"/>
  <c r="AD314" i="11"/>
  <c r="AC324" i="11"/>
  <c r="AE324" i="11" s="1"/>
  <c r="AC316" i="11"/>
  <c r="AC312" i="11"/>
  <c r="AD313" i="11"/>
  <c r="AD320" i="11"/>
  <c r="S312" i="11"/>
  <c r="U312" i="11" s="1"/>
  <c r="U517" i="11" s="1"/>
  <c r="AC308" i="11"/>
  <c r="S315" i="11"/>
  <c r="U315" i="11" s="1"/>
  <c r="AC305" i="11"/>
  <c r="AE305" i="11" s="1"/>
  <c r="S307" i="11"/>
  <c r="U307" i="11" s="1"/>
  <c r="V307" i="11" s="1"/>
  <c r="S314" i="11"/>
  <c r="U314" i="11" s="1"/>
  <c r="U514" i="11" s="1"/>
  <c r="O520" i="11"/>
  <c r="AC310" i="11"/>
  <c r="AC315" i="11"/>
  <c r="R520" i="11"/>
  <c r="S304" i="11"/>
  <c r="U304" i="11" s="1"/>
  <c r="U522" i="11" s="1"/>
  <c r="AC307" i="11"/>
  <c r="AE307" i="11" s="1"/>
  <c r="S320" i="11"/>
  <c r="U320" i="11" s="1"/>
  <c r="V320" i="11" s="1"/>
  <c r="U56" i="11"/>
  <c r="U467" i="11" s="1"/>
  <c r="U471" i="11"/>
  <c r="V64" i="11"/>
  <c r="U468" i="11"/>
  <c r="V57" i="11"/>
  <c r="S32" i="11"/>
  <c r="U32" i="11" s="1"/>
  <c r="U461" i="11" s="1"/>
  <c r="O466" i="11"/>
  <c r="T59" i="11"/>
  <c r="U59" i="11" s="1"/>
  <c r="V59" i="11" s="1"/>
  <c r="O474" i="11"/>
  <c r="S84" i="11"/>
  <c r="U84" i="11" s="1"/>
  <c r="U474" i="11" s="1"/>
  <c r="O655" i="11"/>
  <c r="S85" i="11"/>
  <c r="U85" i="11" s="1"/>
  <c r="U655" i="11" s="1"/>
  <c r="S10" i="11"/>
  <c r="R650" i="11"/>
  <c r="AC21" i="11"/>
  <c r="AE21" i="11" s="1"/>
  <c r="V33" i="11"/>
  <c r="R656" i="11"/>
  <c r="S90" i="11"/>
  <c r="U90" i="11" s="1"/>
  <c r="V90" i="11" s="1"/>
  <c r="V17" i="11"/>
  <c r="S38" i="11"/>
  <c r="U38" i="11" s="1"/>
  <c r="S36" i="11"/>
  <c r="U36" i="11" s="1"/>
  <c r="U642" i="11" s="1"/>
  <c r="S34" i="11"/>
  <c r="U34" i="11" s="1"/>
  <c r="S40" i="11"/>
  <c r="U40" i="11" s="1"/>
  <c r="V40" i="11" s="1"/>
  <c r="S63" i="11"/>
  <c r="U63" i="11" s="1"/>
  <c r="V63" i="11" s="1"/>
  <c r="AC67" i="11"/>
  <c r="AE67" i="11" s="1"/>
  <c r="O479" i="11"/>
  <c r="S96" i="11"/>
  <c r="U96" i="11" s="1"/>
  <c r="U479" i="11" s="1"/>
  <c r="AC114" i="11"/>
  <c r="AE114" i="11" s="1"/>
  <c r="O500" i="11"/>
  <c r="S118" i="11"/>
  <c r="AC122" i="11"/>
  <c r="O511" i="11"/>
  <c r="S137" i="11"/>
  <c r="U137" i="11" s="1"/>
  <c r="U511" i="11" s="1"/>
  <c r="O412" i="11"/>
  <c r="S198" i="11"/>
  <c r="U198" i="11" s="1"/>
  <c r="O208" i="11"/>
  <c r="R450" i="11"/>
  <c r="R51" i="11"/>
  <c r="S14" i="11"/>
  <c r="U14" i="11" s="1"/>
  <c r="U453" i="11" s="1"/>
  <c r="X117" i="11"/>
  <c r="R447" i="11"/>
  <c r="AD108" i="11"/>
  <c r="O456" i="11"/>
  <c r="O460" i="11"/>
  <c r="V26" i="11"/>
  <c r="O639" i="11"/>
  <c r="S31" i="11"/>
  <c r="U31" i="11" s="1"/>
  <c r="U639" i="11" s="1"/>
  <c r="AD36" i="11"/>
  <c r="AE36" i="11" s="1"/>
  <c r="U660" i="11"/>
  <c r="V79" i="11"/>
  <c r="R479" i="11"/>
  <c r="AD96" i="11"/>
  <c r="AC97" i="11"/>
  <c r="S103" i="11"/>
  <c r="U103" i="11" s="1"/>
  <c r="V103" i="11" s="1"/>
  <c r="AD113" i="11"/>
  <c r="AD115" i="11"/>
  <c r="O506" i="11"/>
  <c r="T128" i="11"/>
  <c r="U128" i="11" s="1"/>
  <c r="R674" i="11"/>
  <c r="AD132" i="11"/>
  <c r="S66" i="11"/>
  <c r="U66" i="11" s="1"/>
  <c r="U649" i="11" s="1"/>
  <c r="T74" i="11"/>
  <c r="U74" i="11" s="1"/>
  <c r="O656" i="11"/>
  <c r="AC77" i="11"/>
  <c r="S23" i="11"/>
  <c r="U23" i="11" s="1"/>
  <c r="S25" i="11"/>
  <c r="U25" i="11" s="1"/>
  <c r="U460" i="11" s="1"/>
  <c r="AD34" i="11"/>
  <c r="AE34" i="11" s="1"/>
  <c r="S45" i="11"/>
  <c r="U45" i="11" s="1"/>
  <c r="O51" i="11"/>
  <c r="O648" i="11"/>
  <c r="S53" i="11"/>
  <c r="U53" i="11" s="1"/>
  <c r="AC60" i="11"/>
  <c r="AE60" i="11" s="1"/>
  <c r="AC83" i="11"/>
  <c r="AE83" i="11" s="1"/>
  <c r="S113" i="11"/>
  <c r="U113" i="11" s="1"/>
  <c r="V113" i="11" s="1"/>
  <c r="AC118" i="11"/>
  <c r="S132" i="11"/>
  <c r="U132" i="11" s="1"/>
  <c r="AC137" i="11"/>
  <c r="AA160" i="11"/>
  <c r="AC155" i="11"/>
  <c r="AE155" i="11" s="1"/>
  <c r="O196" i="11"/>
  <c r="O333" i="11"/>
  <c r="S162" i="11"/>
  <c r="Z196" i="11"/>
  <c r="S221" i="11"/>
  <c r="U221" i="11" s="1"/>
  <c r="V221" i="11" s="1"/>
  <c r="R646" i="11"/>
  <c r="S47" i="11"/>
  <c r="U47" i="11" s="1"/>
  <c r="U646" i="11" s="1"/>
  <c r="V65" i="11"/>
  <c r="S77" i="11"/>
  <c r="U77" i="11" s="1"/>
  <c r="S24" i="11"/>
  <c r="U24" i="11" s="1"/>
  <c r="U456" i="11" s="1"/>
  <c r="O462" i="11"/>
  <c r="O465" i="11"/>
  <c r="O117" i="11"/>
  <c r="S52" i="11"/>
  <c r="AC75" i="11"/>
  <c r="AE75" i="11" s="1"/>
  <c r="AD86" i="11"/>
  <c r="O444" i="11"/>
  <c r="Y148" i="11"/>
  <c r="V129" i="11"/>
  <c r="AB160" i="11"/>
  <c r="AC158" i="11"/>
  <c r="AE158" i="11" s="1"/>
  <c r="R465" i="11"/>
  <c r="AD52" i="11"/>
  <c r="R117" i="11"/>
  <c r="O654" i="11"/>
  <c r="T62" i="11"/>
  <c r="U62" i="11" s="1"/>
  <c r="AD69" i="11"/>
  <c r="O483" i="11"/>
  <c r="T87" i="11"/>
  <c r="U87" i="11" s="1"/>
  <c r="R444" i="11"/>
  <c r="AD102" i="11"/>
  <c r="AC103" i="11"/>
  <c r="AE103" i="11" s="1"/>
  <c r="AC113" i="11"/>
  <c r="V124" i="11"/>
  <c r="U165" i="11"/>
  <c r="U336" i="11" s="1"/>
  <c r="O485" i="11"/>
  <c r="T89" i="11"/>
  <c r="U89" i="11" s="1"/>
  <c r="AD98" i="11"/>
  <c r="S102" i="11"/>
  <c r="U102" i="11" s="1"/>
  <c r="T145" i="11"/>
  <c r="U145" i="11" s="1"/>
  <c r="V145" i="11" s="1"/>
  <c r="R492" i="11"/>
  <c r="T91" i="11"/>
  <c r="U91" i="11" s="1"/>
  <c r="U492" i="11" s="1"/>
  <c r="T93" i="11"/>
  <c r="U93" i="11" s="1"/>
  <c r="AD101" i="11"/>
  <c r="V109" i="11"/>
  <c r="AC112" i="11"/>
  <c r="AE112" i="11" s="1"/>
  <c r="O449" i="11"/>
  <c r="S115" i="11"/>
  <c r="U115" i="11" s="1"/>
  <c r="R510" i="11"/>
  <c r="S136" i="11"/>
  <c r="U136" i="11" s="1"/>
  <c r="U510" i="11" s="1"/>
  <c r="AD136" i="11"/>
  <c r="O509" i="11"/>
  <c r="T141" i="11"/>
  <c r="U141" i="11" s="1"/>
  <c r="U509" i="11" s="1"/>
  <c r="AC157" i="11"/>
  <c r="T15" i="11"/>
  <c r="S35" i="11"/>
  <c r="U35" i="11" s="1"/>
  <c r="U645" i="11" s="1"/>
  <c r="O451" i="11"/>
  <c r="R463" i="11"/>
  <c r="T49" i="11"/>
  <c r="U49" i="11" s="1"/>
  <c r="T78" i="11"/>
  <c r="U78" i="11" s="1"/>
  <c r="V78" i="11" s="1"/>
  <c r="R481" i="11"/>
  <c r="T82" i="11"/>
  <c r="U82" i="11" s="1"/>
  <c r="AC95" i="11"/>
  <c r="S98" i="11"/>
  <c r="U98" i="11" s="1"/>
  <c r="O447" i="11"/>
  <c r="S108" i="11"/>
  <c r="U108" i="11" s="1"/>
  <c r="U447" i="11" s="1"/>
  <c r="AC115" i="11"/>
  <c r="V121" i="11"/>
  <c r="AC123" i="11"/>
  <c r="T133" i="11"/>
  <c r="U133" i="11" s="1"/>
  <c r="V133" i="11" s="1"/>
  <c r="AD146" i="11"/>
  <c r="Z208" i="11"/>
  <c r="U217" i="11"/>
  <c r="S69" i="11"/>
  <c r="U69" i="11" s="1"/>
  <c r="U651" i="11" s="1"/>
  <c r="S67" i="11"/>
  <c r="U67" i="11" s="1"/>
  <c r="R657" i="11"/>
  <c r="AD77" i="11"/>
  <c r="V139" i="11"/>
  <c r="Q161" i="11"/>
  <c r="S191" i="11"/>
  <c r="U191" i="11" s="1"/>
  <c r="V191" i="11" s="1"/>
  <c r="T20" i="11"/>
  <c r="U20" i="11" s="1"/>
  <c r="O467" i="11"/>
  <c r="V54" i="11"/>
  <c r="O490" i="11"/>
  <c r="S122" i="11"/>
  <c r="U122" i="11" s="1"/>
  <c r="U502" i="11" s="1"/>
  <c r="O337" i="11"/>
  <c r="S163" i="11"/>
  <c r="R645" i="11"/>
  <c r="Y117" i="11"/>
  <c r="T39" i="11"/>
  <c r="U39" i="11" s="1"/>
  <c r="Y51" i="11"/>
  <c r="V44" i="11"/>
  <c r="U673" i="11"/>
  <c r="R676" i="11"/>
  <c r="AD144" i="11"/>
  <c r="AD23" i="11"/>
  <c r="AD44" i="11"/>
  <c r="AE44" i="11" s="1"/>
  <c r="AB117" i="11"/>
  <c r="T61" i="11"/>
  <c r="U61" i="11" s="1"/>
  <c r="V61" i="11" s="1"/>
  <c r="AC69" i="11"/>
  <c r="S76" i="11"/>
  <c r="U76" i="11" s="1"/>
  <c r="V76" i="11" s="1"/>
  <c r="R482" i="11"/>
  <c r="S81" i="11"/>
  <c r="U81" i="11" s="1"/>
  <c r="U482" i="11" s="1"/>
  <c r="S83" i="11"/>
  <c r="U83" i="11" s="1"/>
  <c r="V83" i="11" s="1"/>
  <c r="O446" i="11"/>
  <c r="S114" i="11"/>
  <c r="U114" i="11" s="1"/>
  <c r="V114" i="11" s="1"/>
  <c r="R508" i="11"/>
  <c r="AD140" i="11"/>
  <c r="V142" i="11"/>
  <c r="S144" i="11"/>
  <c r="U144" i="11" s="1"/>
  <c r="K161" i="11"/>
  <c r="AC156" i="11"/>
  <c r="R418" i="11"/>
  <c r="S205" i="11"/>
  <c r="U205" i="11" s="1"/>
  <c r="U418" i="11" s="1"/>
  <c r="AD205" i="11"/>
  <c r="O650" i="11"/>
  <c r="R485" i="11"/>
  <c r="O442" i="11"/>
  <c r="S110" i="11"/>
  <c r="U110" i="11" s="1"/>
  <c r="R448" i="11"/>
  <c r="S126" i="11"/>
  <c r="U126" i="11" s="1"/>
  <c r="V126" i="11" s="1"/>
  <c r="R489" i="11"/>
  <c r="AD152" i="11"/>
  <c r="AE152" i="11" s="1"/>
  <c r="AD156" i="11"/>
  <c r="AD157" i="11"/>
  <c r="J161" i="11"/>
  <c r="O340" i="11"/>
  <c r="T182" i="11"/>
  <c r="U182" i="11" s="1"/>
  <c r="U345" i="11" s="1"/>
  <c r="AD185" i="11"/>
  <c r="S188" i="11"/>
  <c r="U188" i="11" s="1"/>
  <c r="U356" i="11" s="1"/>
  <c r="AC191" i="11"/>
  <c r="S197" i="11"/>
  <c r="S204" i="11"/>
  <c r="U204" i="11" s="1"/>
  <c r="U415" i="11" s="1"/>
  <c r="AC209" i="11"/>
  <c r="AE209" i="11" s="1"/>
  <c r="S228" i="11"/>
  <c r="U228" i="11" s="1"/>
  <c r="V228" i="11" s="1"/>
  <c r="O432" i="11"/>
  <c r="S258" i="11"/>
  <c r="U258" i="11" s="1"/>
  <c r="R473" i="11"/>
  <c r="R442" i="11"/>
  <c r="AD118" i="11"/>
  <c r="AD119" i="11"/>
  <c r="AD122" i="11"/>
  <c r="O505" i="11"/>
  <c r="AD137" i="11"/>
  <c r="S152" i="11"/>
  <c r="U152" i="11" s="1"/>
  <c r="U489" i="11" s="1"/>
  <c r="S153" i="11"/>
  <c r="U153" i="11" s="1"/>
  <c r="U496" i="11" s="1"/>
  <c r="S154" i="11"/>
  <c r="U154" i="11" s="1"/>
  <c r="V154" i="11" s="1"/>
  <c r="X196" i="11"/>
  <c r="V168" i="11"/>
  <c r="O361" i="11"/>
  <c r="S173" i="11"/>
  <c r="U173" i="11" s="1"/>
  <c r="U361" i="11" s="1"/>
  <c r="T180" i="11"/>
  <c r="U180" i="11" s="1"/>
  <c r="U340" i="11" s="1"/>
  <c r="O347" i="11"/>
  <c r="S190" i="11"/>
  <c r="U190" i="11" s="1"/>
  <c r="U347" i="11" s="1"/>
  <c r="AD203" i="11"/>
  <c r="R413" i="11"/>
  <c r="O378" i="11"/>
  <c r="S218" i="11"/>
  <c r="AC221" i="11"/>
  <c r="AC249" i="11"/>
  <c r="AC251" i="11"/>
  <c r="AE251" i="11" s="1"/>
  <c r="S254" i="11"/>
  <c r="U254" i="11" s="1"/>
  <c r="V254" i="11" s="1"/>
  <c r="Z282" i="11"/>
  <c r="V284" i="11"/>
  <c r="O499" i="11"/>
  <c r="S159" i="11"/>
  <c r="U159" i="11" s="1"/>
  <c r="V159" i="11" s="1"/>
  <c r="Y196" i="11"/>
  <c r="AC204" i="11"/>
  <c r="S268" i="11"/>
  <c r="U268" i="11" s="1"/>
  <c r="V268" i="11" s="1"/>
  <c r="O552" i="11"/>
  <c r="O282" i="11"/>
  <c r="S276" i="11"/>
  <c r="R503" i="11"/>
  <c r="AD135" i="11"/>
  <c r="O508" i="11"/>
  <c r="R512" i="11"/>
  <c r="S156" i="11"/>
  <c r="U156" i="11" s="1"/>
  <c r="U498" i="11" s="1"/>
  <c r="O349" i="11"/>
  <c r="S171" i="11"/>
  <c r="U171" i="11" s="1"/>
  <c r="U349" i="11" s="1"/>
  <c r="T175" i="11"/>
  <c r="U175" i="11" s="1"/>
  <c r="S186" i="11"/>
  <c r="U186" i="11" s="1"/>
  <c r="U570" i="11" s="1"/>
  <c r="AC190" i="11"/>
  <c r="AE190" i="11" s="1"/>
  <c r="O410" i="11"/>
  <c r="V201" i="11"/>
  <c r="AC231" i="11"/>
  <c r="AE231" i="11" s="1"/>
  <c r="AD241" i="11"/>
  <c r="AE241" i="11" s="1"/>
  <c r="O431" i="11"/>
  <c r="S257" i="11"/>
  <c r="U257" i="11" s="1"/>
  <c r="S147" i="11"/>
  <c r="U147" i="11" s="1"/>
  <c r="U677" i="11" s="1"/>
  <c r="AC153" i="11"/>
  <c r="AE153" i="11" s="1"/>
  <c r="N161" i="11"/>
  <c r="R360" i="11"/>
  <c r="S194" i="11"/>
  <c r="U194" i="11" s="1"/>
  <c r="AC203" i="11"/>
  <c r="K212" i="11"/>
  <c r="AC213" i="11"/>
  <c r="AD240" i="11"/>
  <c r="R422" i="11"/>
  <c r="AD245" i="11"/>
  <c r="R431" i="11"/>
  <c r="AD257" i="11"/>
  <c r="AC268" i="11"/>
  <c r="AE268" i="11" s="1"/>
  <c r="O526" i="11"/>
  <c r="S283" i="11"/>
  <c r="O325" i="11"/>
  <c r="R527" i="11"/>
  <c r="AD291" i="11"/>
  <c r="R446" i="11"/>
  <c r="T120" i="11"/>
  <c r="O672" i="11"/>
  <c r="X160" i="11"/>
  <c r="AC151" i="11"/>
  <c r="AC159" i="11"/>
  <c r="AE159" i="11" s="1"/>
  <c r="O160" i="11"/>
  <c r="O417" i="11"/>
  <c r="S200" i="11"/>
  <c r="U200" i="11" s="1"/>
  <c r="Y208" i="11"/>
  <c r="AD239" i="11"/>
  <c r="R365" i="11"/>
  <c r="AD243" i="11"/>
  <c r="O424" i="11"/>
  <c r="R526" i="11"/>
  <c r="AD283" i="11"/>
  <c r="R325" i="11"/>
  <c r="P161" i="11"/>
  <c r="AC162" i="11"/>
  <c r="R357" i="11"/>
  <c r="S169" i="11"/>
  <c r="U169" i="11" s="1"/>
  <c r="U357" i="11" s="1"/>
  <c r="AA208" i="11"/>
  <c r="AC202" i="11"/>
  <c r="O409" i="11"/>
  <c r="S206" i="11"/>
  <c r="U206" i="11" s="1"/>
  <c r="O380" i="11"/>
  <c r="S222" i="11"/>
  <c r="U222" i="11" s="1"/>
  <c r="U380" i="11" s="1"/>
  <c r="V234" i="11"/>
  <c r="S243" i="11"/>
  <c r="U243" i="11" s="1"/>
  <c r="U365" i="11" s="1"/>
  <c r="X275" i="11"/>
  <c r="AC245" i="11"/>
  <c r="O430" i="11"/>
  <c r="AC280" i="11"/>
  <c r="AE280" i="11" s="1"/>
  <c r="O468" i="11"/>
  <c r="R471" i="11"/>
  <c r="R660" i="11"/>
  <c r="S86" i="11"/>
  <c r="U86" i="11" s="1"/>
  <c r="R507" i="11"/>
  <c r="O674" i="11"/>
  <c r="O676" i="11"/>
  <c r="Z160" i="11"/>
  <c r="R352" i="11"/>
  <c r="AD177" i="11"/>
  <c r="AE177" i="11" s="1"/>
  <c r="AC185" i="11"/>
  <c r="O348" i="11"/>
  <c r="V192" i="11"/>
  <c r="R358" i="11"/>
  <c r="S193" i="11"/>
  <c r="U193" i="11" s="1"/>
  <c r="AC201" i="11"/>
  <c r="R409" i="11"/>
  <c r="AD206" i="11"/>
  <c r="R631" i="11"/>
  <c r="AD210" i="11"/>
  <c r="AE210" i="11" s="1"/>
  <c r="R211" i="11"/>
  <c r="AA244" i="11"/>
  <c r="U367" i="11"/>
  <c r="V216" i="11"/>
  <c r="R380" i="11"/>
  <c r="AD222" i="11"/>
  <c r="U247" i="11"/>
  <c r="V247" i="11" s="1"/>
  <c r="S250" i="11"/>
  <c r="U250" i="11" s="1"/>
  <c r="U430" i="11" s="1"/>
  <c r="AA282" i="11"/>
  <c r="O336" i="11"/>
  <c r="O334" i="11"/>
  <c r="S167" i="11"/>
  <c r="U167" i="11" s="1"/>
  <c r="U334" i="11" s="1"/>
  <c r="V172" i="11"/>
  <c r="O346" i="11"/>
  <c r="AC181" i="11"/>
  <c r="AE181" i="11" s="1"/>
  <c r="R359" i="11"/>
  <c r="S195" i="11"/>
  <c r="U195" i="11" s="1"/>
  <c r="U359" i="11" s="1"/>
  <c r="V242" i="11"/>
  <c r="R436" i="11"/>
  <c r="AD267" i="11"/>
  <c r="V279" i="11"/>
  <c r="U382" i="11"/>
  <c r="V230" i="11"/>
  <c r="S235" i="11"/>
  <c r="U235" i="11" s="1"/>
  <c r="V235" i="11" s="1"/>
  <c r="O443" i="11"/>
  <c r="O502" i="11"/>
  <c r="V125" i="11"/>
  <c r="V131" i="11"/>
  <c r="AC149" i="11"/>
  <c r="R196" i="11"/>
  <c r="R333" i="11"/>
  <c r="R560" i="11"/>
  <c r="V176" i="11"/>
  <c r="R351" i="11"/>
  <c r="AD178" i="11"/>
  <c r="AE178" i="11" s="1"/>
  <c r="R412" i="11"/>
  <c r="AD198" i="11"/>
  <c r="AC207" i="11"/>
  <c r="AE207" i="11" s="1"/>
  <c r="AD221" i="11"/>
  <c r="R374" i="11"/>
  <c r="V232" i="11"/>
  <c r="S239" i="11"/>
  <c r="U239" i="11" s="1"/>
  <c r="U395" i="11" s="1"/>
  <c r="S249" i="11"/>
  <c r="U249" i="11" s="1"/>
  <c r="V249" i="11" s="1"/>
  <c r="AD249" i="11"/>
  <c r="R429" i="11"/>
  <c r="AC274" i="11"/>
  <c r="O448" i="11"/>
  <c r="R148" i="11"/>
  <c r="O497" i="11"/>
  <c r="S184" i="11"/>
  <c r="U184" i="11" s="1"/>
  <c r="V184" i="11" s="1"/>
  <c r="R408" i="11"/>
  <c r="AD197" i="11"/>
  <c r="R415" i="11"/>
  <c r="AD204" i="11"/>
  <c r="T225" i="11"/>
  <c r="U225" i="11" s="1"/>
  <c r="U386" i="11" s="1"/>
  <c r="AC236" i="11"/>
  <c r="X244" i="11"/>
  <c r="T253" i="11"/>
  <c r="U253" i="11" s="1"/>
  <c r="R275" i="11"/>
  <c r="AD150" i="11"/>
  <c r="P212" i="11"/>
  <c r="R424" i="11"/>
  <c r="S267" i="11"/>
  <c r="U267" i="11" s="1"/>
  <c r="O437" i="11"/>
  <c r="AD271" i="11"/>
  <c r="AD272" i="11"/>
  <c r="AE272" i="11" s="1"/>
  <c r="S277" i="11"/>
  <c r="U277" i="11" s="1"/>
  <c r="U554" i="11" s="1"/>
  <c r="R555" i="11"/>
  <c r="AD281" i="11"/>
  <c r="Y282" i="11"/>
  <c r="AD321" i="11"/>
  <c r="V263" i="11"/>
  <c r="S281" i="11"/>
  <c r="U281" i="11" s="1"/>
  <c r="U555" i="11" s="1"/>
  <c r="U286" i="11"/>
  <c r="O540" i="11"/>
  <c r="O532" i="11"/>
  <c r="O550" i="11"/>
  <c r="O551" i="11"/>
  <c r="Q687" i="11"/>
  <c r="AD200" i="11"/>
  <c r="O368" i="11"/>
  <c r="V226" i="11"/>
  <c r="O381" i="11"/>
  <c r="O244" i="11"/>
  <c r="S251" i="11"/>
  <c r="U251" i="11" s="1"/>
  <c r="U427" i="11" s="1"/>
  <c r="V252" i="11"/>
  <c r="AC265" i="11"/>
  <c r="S269" i="11"/>
  <c r="U269" i="11" s="1"/>
  <c r="O438" i="11"/>
  <c r="V271" i="11"/>
  <c r="O441" i="11"/>
  <c r="S273" i="11"/>
  <c r="U273" i="11" s="1"/>
  <c r="AD295" i="11"/>
  <c r="AD298" i="11"/>
  <c r="AD306" i="11"/>
  <c r="AE306" i="11" s="1"/>
  <c r="T318" i="11"/>
  <c r="U318" i="11" s="1"/>
  <c r="U537" i="11" s="1"/>
  <c r="AD322" i="11"/>
  <c r="AE322" i="11" s="1"/>
  <c r="R534" i="11"/>
  <c r="S326" i="11"/>
  <c r="S328" i="11"/>
  <c r="U328" i="11" s="1"/>
  <c r="U551" i="11" s="1"/>
  <c r="AC222" i="11"/>
  <c r="R381" i="11"/>
  <c r="R392" i="11"/>
  <c r="AD237" i="11"/>
  <c r="S270" i="11"/>
  <c r="U270" i="11" s="1"/>
  <c r="V270" i="11" s="1"/>
  <c r="V280" i="11"/>
  <c r="AC283" i="11"/>
  <c r="O518" i="11"/>
  <c r="S321" i="11"/>
  <c r="U321" i="11" s="1"/>
  <c r="U535" i="11" s="1"/>
  <c r="S322" i="11"/>
  <c r="U322" i="11" s="1"/>
  <c r="U534" i="11" s="1"/>
  <c r="T323" i="11"/>
  <c r="U323" i="11" s="1"/>
  <c r="O374" i="11"/>
  <c r="R632" i="11"/>
  <c r="T248" i="11"/>
  <c r="U248" i="11" s="1"/>
  <c r="O547" i="11"/>
  <c r="S293" i="11"/>
  <c r="U293" i="11" s="1"/>
  <c r="AD296" i="11"/>
  <c r="R516" i="11"/>
  <c r="AD300" i="11"/>
  <c r="AD308" i="11"/>
  <c r="R410" i="11"/>
  <c r="S219" i="11"/>
  <c r="U219" i="11" s="1"/>
  <c r="V224" i="11"/>
  <c r="V238" i="11"/>
  <c r="R244" i="11"/>
  <c r="O422" i="11"/>
  <c r="S245" i="11"/>
  <c r="O423" i="11"/>
  <c r="S246" i="11"/>
  <c r="U246" i="11" s="1"/>
  <c r="O531" i="11"/>
  <c r="R547" i="11"/>
  <c r="AD293" i="11"/>
  <c r="S295" i="11"/>
  <c r="U295" i="11" s="1"/>
  <c r="S296" i="11"/>
  <c r="U296" i="11" s="1"/>
  <c r="S298" i="11"/>
  <c r="U298" i="11" s="1"/>
  <c r="AD302" i="11"/>
  <c r="S305" i="11"/>
  <c r="U305" i="11" s="1"/>
  <c r="AD309" i="11"/>
  <c r="O527" i="11"/>
  <c r="R546" i="11"/>
  <c r="AD292" i="11"/>
  <c r="O539" i="11"/>
  <c r="T319" i="11"/>
  <c r="U319" i="11" s="1"/>
  <c r="U539" i="11" s="1"/>
  <c r="O330" i="11"/>
  <c r="J687" i="11"/>
  <c r="Z325" i="11"/>
  <c r="S327" i="11"/>
  <c r="U327" i="11" s="1"/>
  <c r="U549" i="11" s="1"/>
  <c r="K687" i="11"/>
  <c r="O395" i="11"/>
  <c r="O363" i="11"/>
  <c r="S241" i="11"/>
  <c r="U241" i="11" s="1"/>
  <c r="O426" i="11"/>
  <c r="O425" i="11"/>
  <c r="S261" i="11"/>
  <c r="U261" i="11" s="1"/>
  <c r="AD263" i="11"/>
  <c r="O275" i="11"/>
  <c r="S291" i="11"/>
  <c r="U291" i="11" s="1"/>
  <c r="U527" i="11" s="1"/>
  <c r="V292" i="11"/>
  <c r="AC294" i="11"/>
  <c r="AC297" i="11"/>
  <c r="AE297" i="11" s="1"/>
  <c r="S301" i="11"/>
  <c r="U301" i="11" s="1"/>
  <c r="U519" i="11" s="1"/>
  <c r="S302" i="11"/>
  <c r="U302" i="11" s="1"/>
  <c r="S303" i="11"/>
  <c r="U303" i="11" s="1"/>
  <c r="U521" i="11" s="1"/>
  <c r="S309" i="11"/>
  <c r="U309" i="11" s="1"/>
  <c r="O513" i="11"/>
  <c r="S313" i="11"/>
  <c r="U313" i="11" s="1"/>
  <c r="O514" i="11"/>
  <c r="V314" i="11"/>
  <c r="AD316" i="11"/>
  <c r="R531" i="11"/>
  <c r="T317" i="11"/>
  <c r="L687" i="11"/>
  <c r="S310" i="11"/>
  <c r="U310" i="11" s="1"/>
  <c r="S316" i="11"/>
  <c r="U316" i="11" s="1"/>
  <c r="U531" i="11" s="1"/>
  <c r="M687" i="11"/>
  <c r="R435" i="11"/>
  <c r="AD264" i="11"/>
  <c r="O436" i="11"/>
  <c r="N687" i="11"/>
  <c r="P687" i="11"/>
  <c r="T17" i="10"/>
  <c r="U17" i="10" s="1"/>
  <c r="V17" i="10" s="1"/>
  <c r="U750" i="12" l="1"/>
  <c r="V750" i="12" s="1"/>
  <c r="V240" i="11"/>
  <c r="U506" i="11"/>
  <c r="U671" i="11"/>
  <c r="AE298" i="11"/>
  <c r="AE295" i="11"/>
  <c r="AE243" i="11"/>
  <c r="U520" i="11"/>
  <c r="AE206" i="11"/>
  <c r="V300" i="11"/>
  <c r="AE267" i="11"/>
  <c r="U354" i="11"/>
  <c r="V179" i="11"/>
  <c r="U532" i="11"/>
  <c r="U488" i="11"/>
  <c r="U545" i="11"/>
  <c r="U569" i="11"/>
  <c r="V285" i="11"/>
  <c r="U454" i="11"/>
  <c r="V274" i="11"/>
  <c r="U412" i="11"/>
  <c r="AE269" i="11"/>
  <c r="U442" i="11"/>
  <c r="U656" i="11"/>
  <c r="V150" i="11"/>
  <c r="V100" i="11"/>
  <c r="V165" i="11"/>
  <c r="AE200" i="11"/>
  <c r="AE236" i="11"/>
  <c r="V259" i="11"/>
  <c r="J331" i="11"/>
  <c r="AE32" i="11"/>
  <c r="U501" i="11"/>
  <c r="AE294" i="11"/>
  <c r="V214" i="11"/>
  <c r="AE316" i="11"/>
  <c r="AE102" i="11"/>
  <c r="AE191" i="11"/>
  <c r="AE92" i="11"/>
  <c r="U490" i="11"/>
  <c r="AE198" i="11"/>
  <c r="AE291" i="11"/>
  <c r="AE65" i="11"/>
  <c r="AE123" i="11"/>
  <c r="U462" i="11"/>
  <c r="U508" i="11"/>
  <c r="AE101" i="11"/>
  <c r="AE308" i="11"/>
  <c r="S211" i="11"/>
  <c r="AE321" i="11"/>
  <c r="M331" i="11"/>
  <c r="U541" i="11"/>
  <c r="U544" i="11"/>
  <c r="V294" i="11"/>
  <c r="AE144" i="11"/>
  <c r="V94" i="11"/>
  <c r="U432" i="11"/>
  <c r="U436" i="11"/>
  <c r="U540" i="11"/>
  <c r="U543" i="11"/>
  <c r="AE98" i="11"/>
  <c r="AE201" i="11"/>
  <c r="U469" i="11"/>
  <c r="AE273" i="11"/>
  <c r="U463" i="11"/>
  <c r="V262" i="11"/>
  <c r="AE146" i="11"/>
  <c r="V170" i="11"/>
  <c r="V223" i="11"/>
  <c r="U429" i="11"/>
  <c r="V258" i="11"/>
  <c r="AE132" i="11"/>
  <c r="V185" i="11"/>
  <c r="X212" i="11"/>
  <c r="AA161" i="11"/>
  <c r="AE24" i="11"/>
  <c r="AE151" i="11"/>
  <c r="V143" i="11"/>
  <c r="AE261" i="11"/>
  <c r="V286" i="11"/>
  <c r="V123" i="11"/>
  <c r="AE264" i="11"/>
  <c r="AE197" i="11"/>
  <c r="AE292" i="11"/>
  <c r="V272" i="11"/>
  <c r="Z161" i="11"/>
  <c r="V203" i="11"/>
  <c r="AE135" i="11"/>
  <c r="U483" i="11"/>
  <c r="U538" i="11"/>
  <c r="AE140" i="11"/>
  <c r="AD282" i="11"/>
  <c r="R161" i="11"/>
  <c r="U440" i="11"/>
  <c r="AE242" i="11"/>
  <c r="AE240" i="11"/>
  <c r="U368" i="11"/>
  <c r="U647" i="11"/>
  <c r="AE312" i="11"/>
  <c r="AE271" i="11"/>
  <c r="AE274" i="11"/>
  <c r="N331" i="11"/>
  <c r="AE276" i="11"/>
  <c r="AE23" i="11"/>
  <c r="AE130" i="11"/>
  <c r="V237" i="11"/>
  <c r="V195" i="11"/>
  <c r="AE205" i="11"/>
  <c r="AE108" i="11"/>
  <c r="AE50" i="11"/>
  <c r="V264" i="11"/>
  <c r="AE300" i="11"/>
  <c r="V287" i="11"/>
  <c r="V304" i="11"/>
  <c r="V265" i="11"/>
  <c r="P331" i="11"/>
  <c r="X161" i="11"/>
  <c r="U485" i="11"/>
  <c r="AE22" i="11"/>
  <c r="AE202" i="11"/>
  <c r="AE96" i="11"/>
  <c r="AE192" i="11"/>
  <c r="AC330" i="11"/>
  <c r="AA212" i="11"/>
  <c r="U443" i="11"/>
  <c r="AE95" i="11"/>
  <c r="V229" i="11"/>
  <c r="AE237" i="11"/>
  <c r="U676" i="11"/>
  <c r="AE262" i="11"/>
  <c r="U449" i="11"/>
  <c r="V329" i="11"/>
  <c r="AE263" i="11"/>
  <c r="AE293" i="11"/>
  <c r="V73" i="11"/>
  <c r="AE259" i="11"/>
  <c r="AE66" i="11"/>
  <c r="U650" i="11"/>
  <c r="U446" i="11"/>
  <c r="L331" i="11"/>
  <c r="V97" i="11"/>
  <c r="AE86" i="11"/>
  <c r="V222" i="11"/>
  <c r="AE97" i="11"/>
  <c r="AE296" i="11"/>
  <c r="AD160" i="11"/>
  <c r="V173" i="11"/>
  <c r="V174" i="11"/>
  <c r="AE136" i="11"/>
  <c r="O212" i="11"/>
  <c r="AE239" i="11"/>
  <c r="U458" i="11"/>
  <c r="Q331" i="11"/>
  <c r="V281" i="11"/>
  <c r="AE69" i="11"/>
  <c r="V303" i="11"/>
  <c r="V14" i="11"/>
  <c r="AE84" i="11"/>
  <c r="V322" i="11"/>
  <c r="AE110" i="11"/>
  <c r="U410" i="11"/>
  <c r="V38" i="11"/>
  <c r="AE257" i="11"/>
  <c r="AE115" i="11"/>
  <c r="V108" i="11"/>
  <c r="U444" i="11"/>
  <c r="V96" i="11"/>
  <c r="AB212" i="11"/>
  <c r="AE147" i="11"/>
  <c r="AD244" i="11"/>
  <c r="S160" i="11"/>
  <c r="U448" i="11"/>
  <c r="AD51" i="11"/>
  <c r="AE281" i="11"/>
  <c r="V144" i="11"/>
  <c r="V24" i="11"/>
  <c r="AE320" i="11"/>
  <c r="V190" i="11"/>
  <c r="AE131" i="11"/>
  <c r="V137" i="11"/>
  <c r="AE302" i="11"/>
  <c r="AE119" i="11"/>
  <c r="U481" i="11"/>
  <c r="U657" i="11"/>
  <c r="AE72" i="11"/>
  <c r="V328" i="11"/>
  <c r="K331" i="11"/>
  <c r="V152" i="11"/>
  <c r="V98" i="11"/>
  <c r="V36" i="11"/>
  <c r="V22" i="11"/>
  <c r="V43" i="11"/>
  <c r="V89" i="11"/>
  <c r="U381" i="11"/>
  <c r="V147" i="11"/>
  <c r="AE203" i="11"/>
  <c r="V84" i="11"/>
  <c r="U505" i="11"/>
  <c r="V312" i="11"/>
  <c r="V178" i="11"/>
  <c r="V319" i="11"/>
  <c r="V236" i="11"/>
  <c r="AE221" i="11"/>
  <c r="Y161" i="11"/>
  <c r="AE265" i="11"/>
  <c r="V157" i="11"/>
  <c r="V69" i="11"/>
  <c r="V136" i="11"/>
  <c r="V72" i="11"/>
  <c r="U503" i="11"/>
  <c r="U654" i="11"/>
  <c r="V210" i="11"/>
  <c r="V177" i="11"/>
  <c r="V301" i="11"/>
  <c r="AE315" i="11"/>
  <c r="AE314" i="11"/>
  <c r="AE310" i="11"/>
  <c r="U515" i="11"/>
  <c r="V315" i="11"/>
  <c r="V321" i="11"/>
  <c r="AE309" i="11"/>
  <c r="AE313" i="11"/>
  <c r="V318" i="11"/>
  <c r="U363" i="11"/>
  <c r="V241" i="11"/>
  <c r="U475" i="11"/>
  <c r="V86" i="11"/>
  <c r="V169" i="11"/>
  <c r="U283" i="11"/>
  <c r="S325" i="11"/>
  <c r="U276" i="11"/>
  <c r="S282" i="11"/>
  <c r="Z212" i="11"/>
  <c r="V91" i="11"/>
  <c r="AD117" i="11"/>
  <c r="O687" i="11"/>
  <c r="U648" i="11"/>
  <c r="V53" i="11"/>
  <c r="AE222" i="11"/>
  <c r="AC208" i="11"/>
  <c r="V156" i="11"/>
  <c r="U360" i="11"/>
  <c r="V194" i="11"/>
  <c r="V153" i="11"/>
  <c r="V182" i="11"/>
  <c r="V180" i="11"/>
  <c r="V122" i="11"/>
  <c r="V66" i="11"/>
  <c r="U162" i="11"/>
  <c r="S196" i="11"/>
  <c r="U317" i="11"/>
  <c r="T325" i="11"/>
  <c r="V239" i="11"/>
  <c r="U437" i="11"/>
  <c r="V269" i="11"/>
  <c r="U630" i="11"/>
  <c r="U211" i="11"/>
  <c r="V211" i="11" s="1"/>
  <c r="AE185" i="11"/>
  <c r="AC196" i="11"/>
  <c r="AE162" i="11"/>
  <c r="AE249" i="11"/>
  <c r="V87" i="11"/>
  <c r="V85" i="11"/>
  <c r="AE52" i="11"/>
  <c r="U529" i="11"/>
  <c r="V295" i="11"/>
  <c r="U374" i="11"/>
  <c r="V219" i="11"/>
  <c r="V327" i="11"/>
  <c r="V209" i="11"/>
  <c r="V291" i="11"/>
  <c r="S330" i="11"/>
  <c r="U326" i="11"/>
  <c r="R687" i="11"/>
  <c r="V186" i="11"/>
  <c r="U477" i="11"/>
  <c r="U160" i="11"/>
  <c r="V160" i="11" s="1"/>
  <c r="V149" i="11"/>
  <c r="V225" i="11"/>
  <c r="V217" i="11"/>
  <c r="V67" i="11"/>
  <c r="V47" i="11"/>
  <c r="V82" i="11"/>
  <c r="AE150" i="11"/>
  <c r="U15" i="11"/>
  <c r="T51" i="11"/>
  <c r="V115" i="11"/>
  <c r="V32" i="11"/>
  <c r="U644" i="11"/>
  <c r="V45" i="11"/>
  <c r="U473" i="11"/>
  <c r="V77" i="11"/>
  <c r="V62" i="11"/>
  <c r="AC117" i="11"/>
  <c r="U431" i="11"/>
  <c r="V257" i="11"/>
  <c r="R212" i="11"/>
  <c r="AD148" i="11"/>
  <c r="AD196" i="11"/>
  <c r="U466" i="11"/>
  <c r="U513" i="11"/>
  <c r="V313" i="11"/>
  <c r="U423" i="11"/>
  <c r="V246" i="11"/>
  <c r="AC325" i="11"/>
  <c r="AE283" i="11"/>
  <c r="AE149" i="11"/>
  <c r="AC160" i="11"/>
  <c r="Y212" i="11"/>
  <c r="U120" i="11"/>
  <c r="T148" i="11"/>
  <c r="AD275" i="11"/>
  <c r="V205" i="11"/>
  <c r="AE157" i="11"/>
  <c r="V204" i="11"/>
  <c r="U346" i="11"/>
  <c r="S117" i="11"/>
  <c r="U52" i="11"/>
  <c r="V323" i="11"/>
  <c r="AD208" i="11"/>
  <c r="U547" i="11"/>
  <c r="V293" i="11"/>
  <c r="V253" i="11"/>
  <c r="V267" i="11"/>
  <c r="U409" i="11"/>
  <c r="V206" i="11"/>
  <c r="U417" i="11"/>
  <c r="V200" i="11"/>
  <c r="S244" i="11"/>
  <c r="U218" i="11"/>
  <c r="V141" i="11"/>
  <c r="T196" i="11"/>
  <c r="T212" i="11" s="1"/>
  <c r="AE137" i="11"/>
  <c r="U636" i="11"/>
  <c r="V23" i="11"/>
  <c r="AE122" i="11"/>
  <c r="V35" i="11"/>
  <c r="AC51" i="11"/>
  <c r="U516" i="11"/>
  <c r="V296" i="11"/>
  <c r="V316" i="11"/>
  <c r="U344" i="11"/>
  <c r="V102" i="11"/>
  <c r="U674" i="11"/>
  <c r="AE77" i="11"/>
  <c r="V25" i="11"/>
  <c r="U118" i="11"/>
  <c r="S148" i="11"/>
  <c r="O161" i="11"/>
  <c r="U533" i="11"/>
  <c r="V310" i="11"/>
  <c r="U425" i="11"/>
  <c r="V261" i="11"/>
  <c r="S275" i="11"/>
  <c r="U245" i="11"/>
  <c r="V302" i="11"/>
  <c r="U530" i="11"/>
  <c r="V309" i="11"/>
  <c r="U523" i="11"/>
  <c r="V305" i="11"/>
  <c r="U632" i="11"/>
  <c r="V248" i="11"/>
  <c r="T275" i="11"/>
  <c r="U672" i="11"/>
  <c r="V250" i="11"/>
  <c r="AD325" i="11"/>
  <c r="U497" i="11"/>
  <c r="S208" i="11"/>
  <c r="U197" i="11"/>
  <c r="U163" i="11"/>
  <c r="S337" i="11"/>
  <c r="T244" i="11"/>
  <c r="AE118" i="11"/>
  <c r="AC148" i="11"/>
  <c r="V132" i="11"/>
  <c r="U641" i="11"/>
  <c r="V34" i="11"/>
  <c r="S51" i="11"/>
  <c r="U10" i="11"/>
  <c r="V49" i="11"/>
  <c r="V251" i="11"/>
  <c r="U353" i="11"/>
  <c r="V175" i="11"/>
  <c r="AE204" i="11"/>
  <c r="AE156" i="11"/>
  <c r="V39" i="11"/>
  <c r="AB161" i="11"/>
  <c r="AB331" i="11" s="1"/>
  <c r="V31" i="11"/>
  <c r="V81" i="11"/>
  <c r="T117" i="11"/>
  <c r="V277" i="11"/>
  <c r="U424" i="11"/>
  <c r="U518" i="11"/>
  <c r="V298" i="11"/>
  <c r="U441" i="11"/>
  <c r="V273" i="11"/>
  <c r="V243" i="11"/>
  <c r="U358" i="11"/>
  <c r="V193" i="11"/>
  <c r="AC275" i="11"/>
  <c r="AE245" i="11"/>
  <c r="AC282" i="11"/>
  <c r="AC244" i="11"/>
  <c r="AE213" i="11"/>
  <c r="U445" i="11"/>
  <c r="V110" i="11"/>
  <c r="V20" i="11"/>
  <c r="U487" i="11"/>
  <c r="V93" i="11"/>
  <c r="AE113" i="11"/>
  <c r="V74" i="11"/>
  <c r="V128" i="11"/>
  <c r="V198" i="11"/>
  <c r="X37" i="10"/>
  <c r="AC37" i="10" s="1"/>
  <c r="O37" i="10"/>
  <c r="AD37" i="10"/>
  <c r="J504" i="10"/>
  <c r="K504" i="10"/>
  <c r="L504" i="10"/>
  <c r="M504" i="10"/>
  <c r="N504" i="10"/>
  <c r="P504" i="10"/>
  <c r="Q504" i="10"/>
  <c r="R504" i="10"/>
  <c r="X28" i="10"/>
  <c r="AC28" i="10" s="1"/>
  <c r="AE28" i="10" s="1"/>
  <c r="O28" i="10"/>
  <c r="O504" i="10" s="1"/>
  <c r="J499" i="10"/>
  <c r="K499" i="10"/>
  <c r="L499" i="10"/>
  <c r="M499" i="10"/>
  <c r="N499" i="10"/>
  <c r="P499" i="10"/>
  <c r="Q499" i="10"/>
  <c r="R499" i="10"/>
  <c r="X16" i="10"/>
  <c r="AC16" i="10" s="1"/>
  <c r="AE16" i="10" s="1"/>
  <c r="O16" i="10"/>
  <c r="S16" i="10" s="1"/>
  <c r="U16" i="10" s="1"/>
  <c r="V16" i="10" s="1"/>
  <c r="AE282" i="11" l="1"/>
  <c r="S212" i="11"/>
  <c r="X331" i="11"/>
  <c r="Y331" i="11"/>
  <c r="Z331" i="11"/>
  <c r="R331" i="11"/>
  <c r="AE51" i="11"/>
  <c r="AA331" i="11"/>
  <c r="AD161" i="11"/>
  <c r="AE208" i="11"/>
  <c r="AE244" i="11"/>
  <c r="AD212" i="11"/>
  <c r="AE196" i="11"/>
  <c r="S161" i="11"/>
  <c r="S331" i="11" s="1"/>
  <c r="AE275" i="11"/>
  <c r="AE325" i="11"/>
  <c r="U378" i="11"/>
  <c r="U244" i="11"/>
  <c r="V244" i="11" s="1"/>
  <c r="V218" i="11"/>
  <c r="AC161" i="11"/>
  <c r="U552" i="11"/>
  <c r="U282" i="11"/>
  <c r="V282" i="11" s="1"/>
  <c r="V276" i="11"/>
  <c r="O331" i="11"/>
  <c r="U465" i="11"/>
  <c r="U117" i="11"/>
  <c r="V117" i="11" s="1"/>
  <c r="V52" i="11"/>
  <c r="AE160" i="11"/>
  <c r="T161" i="11"/>
  <c r="T331" i="11" s="1"/>
  <c r="U337" i="11"/>
  <c r="V163" i="11"/>
  <c r="V15" i="11"/>
  <c r="U451" i="11"/>
  <c r="U550" i="11"/>
  <c r="U330" i="11"/>
  <c r="V330" i="11" s="1"/>
  <c r="V326" i="11"/>
  <c r="U536" i="11"/>
  <c r="V317" i="11"/>
  <c r="U526" i="11"/>
  <c r="U325" i="11"/>
  <c r="V283" i="11"/>
  <c r="U666" i="11"/>
  <c r="V120" i="11"/>
  <c r="U408" i="11"/>
  <c r="U208" i="11"/>
  <c r="V208" i="11" s="1"/>
  <c r="V197" i="11"/>
  <c r="AC212" i="11"/>
  <c r="U500" i="11"/>
  <c r="U148" i="11"/>
  <c r="V148" i="11" s="1"/>
  <c r="V118" i="11"/>
  <c r="U333" i="11"/>
  <c r="U196" i="11"/>
  <c r="V196" i="11" s="1"/>
  <c r="V162" i="11"/>
  <c r="U450" i="11"/>
  <c r="U51" i="11"/>
  <c r="V51" i="11" s="1"/>
  <c r="U422" i="11"/>
  <c r="U275" i="11"/>
  <c r="V275" i="11" s="1"/>
  <c r="V245" i="11"/>
  <c r="AE148" i="11"/>
  <c r="AE117" i="11"/>
  <c r="S37" i="10"/>
  <c r="U37" i="10" s="1"/>
  <c r="O506" i="10"/>
  <c r="AE37" i="10"/>
  <c r="S28" i="10"/>
  <c r="U28" i="10" s="1"/>
  <c r="AD331" i="11" l="1"/>
  <c r="AE212" i="11"/>
  <c r="AC331" i="11"/>
  <c r="U687" i="11"/>
  <c r="V325" i="11"/>
  <c r="U212" i="11"/>
  <c r="V212" i="11" s="1"/>
  <c r="U161" i="11"/>
  <c r="V161" i="11" s="1"/>
  <c r="AE161" i="11"/>
  <c r="V37" i="10"/>
  <c r="U506" i="10"/>
  <c r="V506" i="10" s="1"/>
  <c r="V28" i="10"/>
  <c r="U504" i="10"/>
  <c r="V504" i="10" s="1"/>
  <c r="AE331" i="11" l="1"/>
  <c r="U331" i="11"/>
  <c r="V331" i="11" s="1"/>
  <c r="R42" i="10"/>
  <c r="V743" i="10"/>
  <c r="V742" i="10"/>
  <c r="V741" i="10"/>
  <c r="U738" i="10"/>
  <c r="R738" i="10"/>
  <c r="Q738" i="10"/>
  <c r="P738" i="10"/>
  <c r="O738" i="10"/>
  <c r="N738" i="10"/>
  <c r="M738" i="10"/>
  <c r="L738" i="10"/>
  <c r="K738" i="10"/>
  <c r="J738" i="10"/>
  <c r="U737" i="10"/>
  <c r="R737" i="10"/>
  <c r="Q737" i="10"/>
  <c r="P737" i="10"/>
  <c r="O737" i="10"/>
  <c r="N737" i="10"/>
  <c r="M737" i="10"/>
  <c r="L737" i="10"/>
  <c r="K737" i="10"/>
  <c r="J737" i="10"/>
  <c r="U736" i="10"/>
  <c r="R736" i="10"/>
  <c r="Q736" i="10"/>
  <c r="P736" i="10"/>
  <c r="O736" i="10"/>
  <c r="N736" i="10"/>
  <c r="M736" i="10"/>
  <c r="L736" i="10"/>
  <c r="K736" i="10"/>
  <c r="J736" i="10"/>
  <c r="U735" i="10"/>
  <c r="R735" i="10"/>
  <c r="Q735" i="10"/>
  <c r="P735" i="10"/>
  <c r="O735" i="10"/>
  <c r="N735" i="10"/>
  <c r="M735" i="10"/>
  <c r="L735" i="10"/>
  <c r="K735" i="10"/>
  <c r="J735" i="10"/>
  <c r="U734" i="10"/>
  <c r="R734" i="10"/>
  <c r="Q734" i="10"/>
  <c r="P734" i="10"/>
  <c r="O734" i="10"/>
  <c r="N734" i="10"/>
  <c r="M734" i="10"/>
  <c r="L734" i="10"/>
  <c r="K734" i="10"/>
  <c r="J734" i="10"/>
  <c r="U733" i="10"/>
  <c r="R733" i="10"/>
  <c r="Q733" i="10"/>
  <c r="P733" i="10"/>
  <c r="O733" i="10"/>
  <c r="N733" i="10"/>
  <c r="M733" i="10"/>
  <c r="L733" i="10"/>
  <c r="K733" i="10"/>
  <c r="J733" i="10"/>
  <c r="U732" i="10"/>
  <c r="R732" i="10"/>
  <c r="Q732" i="10"/>
  <c r="P732" i="10"/>
  <c r="O732" i="10"/>
  <c r="N732" i="10"/>
  <c r="M732" i="10"/>
  <c r="L732" i="10"/>
  <c r="K732" i="10"/>
  <c r="J732" i="10"/>
  <c r="U731" i="10"/>
  <c r="R731" i="10"/>
  <c r="Q731" i="10"/>
  <c r="P731" i="10"/>
  <c r="O731" i="10"/>
  <c r="N731" i="10"/>
  <c r="M731" i="10"/>
  <c r="L731" i="10"/>
  <c r="K731" i="10"/>
  <c r="J731" i="10"/>
  <c r="U730" i="10"/>
  <c r="R730" i="10"/>
  <c r="Q730" i="10"/>
  <c r="P730" i="10"/>
  <c r="O730" i="10"/>
  <c r="N730" i="10"/>
  <c r="M730" i="10"/>
  <c r="L730" i="10"/>
  <c r="K730" i="10"/>
  <c r="J730" i="10"/>
  <c r="Q729" i="10"/>
  <c r="P729" i="10"/>
  <c r="O729" i="10"/>
  <c r="N729" i="10"/>
  <c r="M729" i="10"/>
  <c r="L729" i="10"/>
  <c r="K729" i="10"/>
  <c r="J729" i="10"/>
  <c r="Q728" i="10"/>
  <c r="P728" i="10"/>
  <c r="O728" i="10"/>
  <c r="N728" i="10"/>
  <c r="M728" i="10"/>
  <c r="L728" i="10"/>
  <c r="K728" i="10"/>
  <c r="J728" i="10"/>
  <c r="U727" i="10"/>
  <c r="R727" i="10"/>
  <c r="Q727" i="10"/>
  <c r="P727" i="10"/>
  <c r="O727" i="10"/>
  <c r="N727" i="10"/>
  <c r="M727" i="10"/>
  <c r="L727" i="10"/>
  <c r="K727" i="10"/>
  <c r="J727" i="10"/>
  <c r="U726" i="10"/>
  <c r="R726" i="10"/>
  <c r="Q726" i="10"/>
  <c r="P726" i="10"/>
  <c r="O726" i="10"/>
  <c r="N726" i="10"/>
  <c r="M726" i="10"/>
  <c r="L726" i="10"/>
  <c r="K726" i="10"/>
  <c r="J726" i="10"/>
  <c r="Q724" i="10"/>
  <c r="P724" i="10"/>
  <c r="O724" i="10"/>
  <c r="N724" i="10"/>
  <c r="M724" i="10"/>
  <c r="L724" i="10"/>
  <c r="K724" i="10"/>
  <c r="J724" i="10"/>
  <c r="U723" i="10"/>
  <c r="R723" i="10"/>
  <c r="Q723" i="10"/>
  <c r="P723" i="10"/>
  <c r="O723" i="10"/>
  <c r="N723" i="10"/>
  <c r="M723" i="10"/>
  <c r="L723" i="10"/>
  <c r="K723" i="10"/>
  <c r="J723" i="10"/>
  <c r="Q722" i="10"/>
  <c r="P722" i="10"/>
  <c r="O722" i="10"/>
  <c r="N722" i="10"/>
  <c r="M722" i="10"/>
  <c r="L722" i="10"/>
  <c r="K722" i="10"/>
  <c r="J722" i="10"/>
  <c r="U721" i="10"/>
  <c r="R721" i="10"/>
  <c r="Q721" i="10"/>
  <c r="P721" i="10"/>
  <c r="O721" i="10"/>
  <c r="N721" i="10"/>
  <c r="M721" i="10"/>
  <c r="L721" i="10"/>
  <c r="K721" i="10"/>
  <c r="J721" i="10"/>
  <c r="U720" i="10"/>
  <c r="R720" i="10"/>
  <c r="Q720" i="10"/>
  <c r="P720" i="10"/>
  <c r="O720" i="10"/>
  <c r="N720" i="10"/>
  <c r="M720" i="10"/>
  <c r="L720" i="10"/>
  <c r="K720" i="10"/>
  <c r="J720" i="10"/>
  <c r="Q718" i="10"/>
  <c r="P718" i="10"/>
  <c r="O718" i="10"/>
  <c r="N718" i="10"/>
  <c r="M718" i="10"/>
  <c r="L718" i="10"/>
  <c r="K718" i="10"/>
  <c r="J718" i="10"/>
  <c r="U717" i="10"/>
  <c r="R717" i="10"/>
  <c r="Q717" i="10"/>
  <c r="P717" i="10"/>
  <c r="O717" i="10"/>
  <c r="N717" i="10"/>
  <c r="M717" i="10"/>
  <c r="L717" i="10"/>
  <c r="K717" i="10"/>
  <c r="J717" i="10"/>
  <c r="U716" i="10"/>
  <c r="R716" i="10"/>
  <c r="Q716" i="10"/>
  <c r="P716" i="10"/>
  <c r="O716" i="10"/>
  <c r="N716" i="10"/>
  <c r="M716" i="10"/>
  <c r="L716" i="10"/>
  <c r="K716" i="10"/>
  <c r="J716" i="10"/>
  <c r="U715" i="10"/>
  <c r="R715" i="10"/>
  <c r="Q715" i="10"/>
  <c r="P715" i="10"/>
  <c r="O715" i="10"/>
  <c r="N715" i="10"/>
  <c r="M715" i="10"/>
  <c r="L715" i="10"/>
  <c r="K715" i="10"/>
  <c r="J715" i="10"/>
  <c r="R714" i="10"/>
  <c r="Q714" i="10"/>
  <c r="P714" i="10"/>
  <c r="N714" i="10"/>
  <c r="M714" i="10"/>
  <c r="L714" i="10"/>
  <c r="K714" i="10"/>
  <c r="J714" i="10"/>
  <c r="Q713" i="10"/>
  <c r="P713" i="10"/>
  <c r="O713" i="10"/>
  <c r="N713" i="10"/>
  <c r="M713" i="10"/>
  <c r="L713" i="10"/>
  <c r="K713" i="10"/>
  <c r="J713" i="10"/>
  <c r="Q712" i="10"/>
  <c r="P712" i="10"/>
  <c r="O712" i="10"/>
  <c r="N712" i="10"/>
  <c r="M712" i="10"/>
  <c r="L712" i="10"/>
  <c r="K712" i="10"/>
  <c r="J712" i="10"/>
  <c r="U711" i="10"/>
  <c r="R711" i="10"/>
  <c r="Q711" i="10"/>
  <c r="P711" i="10"/>
  <c r="O711" i="10"/>
  <c r="N711" i="10"/>
  <c r="M711" i="10"/>
  <c r="L711" i="10"/>
  <c r="K711" i="10"/>
  <c r="J711" i="10"/>
  <c r="U710" i="10"/>
  <c r="R710" i="10"/>
  <c r="Q710" i="10"/>
  <c r="P710" i="10"/>
  <c r="O710" i="10"/>
  <c r="N710" i="10"/>
  <c r="M710" i="10"/>
  <c r="L710" i="10"/>
  <c r="K710" i="10"/>
  <c r="J710" i="10"/>
  <c r="U709" i="10"/>
  <c r="R709" i="10"/>
  <c r="Q709" i="10"/>
  <c r="P709" i="10"/>
  <c r="O709" i="10"/>
  <c r="N709" i="10"/>
  <c r="M709" i="10"/>
  <c r="L709" i="10"/>
  <c r="K709" i="10"/>
  <c r="J709" i="10"/>
  <c r="U708" i="10"/>
  <c r="R708" i="10"/>
  <c r="Q708" i="10"/>
  <c r="P708" i="10"/>
  <c r="O708" i="10"/>
  <c r="N708" i="10"/>
  <c r="M708" i="10"/>
  <c r="L708" i="10"/>
  <c r="K708" i="10"/>
  <c r="J708" i="10"/>
  <c r="Q707" i="10"/>
  <c r="P707" i="10"/>
  <c r="O707" i="10"/>
  <c r="N707" i="10"/>
  <c r="M707" i="10"/>
  <c r="L707" i="10"/>
  <c r="K707" i="10"/>
  <c r="J707" i="10"/>
  <c r="U706" i="10"/>
  <c r="R706" i="10"/>
  <c r="Q706" i="10"/>
  <c r="P706" i="10"/>
  <c r="O706" i="10"/>
  <c r="N706" i="10"/>
  <c r="M706" i="10"/>
  <c r="L706" i="10"/>
  <c r="K706" i="10"/>
  <c r="J706" i="10"/>
  <c r="U705" i="10"/>
  <c r="R705" i="10"/>
  <c r="Q705" i="10"/>
  <c r="P705" i="10"/>
  <c r="O705" i="10"/>
  <c r="N705" i="10"/>
  <c r="M705" i="10"/>
  <c r="L705" i="10"/>
  <c r="K705" i="10"/>
  <c r="J705" i="10"/>
  <c r="U704" i="10"/>
  <c r="R704" i="10"/>
  <c r="Q704" i="10"/>
  <c r="P704" i="10"/>
  <c r="O704" i="10"/>
  <c r="N704" i="10"/>
  <c r="M704" i="10"/>
  <c r="L704" i="10"/>
  <c r="K704" i="10"/>
  <c r="J704" i="10"/>
  <c r="Q703" i="10"/>
  <c r="P703" i="10"/>
  <c r="O703" i="10"/>
  <c r="N703" i="10"/>
  <c r="M703" i="10"/>
  <c r="L703" i="10"/>
  <c r="K703" i="10"/>
  <c r="J703" i="10"/>
  <c r="U702" i="10"/>
  <c r="R702" i="10"/>
  <c r="Q702" i="10"/>
  <c r="P702" i="10"/>
  <c r="O702" i="10"/>
  <c r="N702" i="10"/>
  <c r="M702" i="10"/>
  <c r="L702" i="10"/>
  <c r="K702" i="10"/>
  <c r="J702" i="10"/>
  <c r="U701" i="10"/>
  <c r="R701" i="10"/>
  <c r="Q701" i="10"/>
  <c r="P701" i="10"/>
  <c r="O701" i="10"/>
  <c r="N701" i="10"/>
  <c r="M701" i="10"/>
  <c r="L701" i="10"/>
  <c r="K701" i="10"/>
  <c r="J701" i="10"/>
  <c r="Q700" i="10"/>
  <c r="P700" i="10"/>
  <c r="O700" i="10"/>
  <c r="N700" i="10"/>
  <c r="M700" i="10"/>
  <c r="L700" i="10"/>
  <c r="K700" i="10"/>
  <c r="J700" i="10"/>
  <c r="U699" i="10"/>
  <c r="R699" i="10"/>
  <c r="Q699" i="10"/>
  <c r="P699" i="10"/>
  <c r="O699" i="10"/>
  <c r="N699" i="10"/>
  <c r="M699" i="10"/>
  <c r="L699" i="10"/>
  <c r="K699" i="10"/>
  <c r="J699" i="10"/>
  <c r="U698" i="10"/>
  <c r="R698" i="10"/>
  <c r="Q698" i="10"/>
  <c r="P698" i="10"/>
  <c r="O698" i="10"/>
  <c r="N698" i="10"/>
  <c r="M698" i="10"/>
  <c r="L698" i="10"/>
  <c r="K698" i="10"/>
  <c r="J698" i="10"/>
  <c r="U697" i="10"/>
  <c r="R697" i="10"/>
  <c r="Q697" i="10"/>
  <c r="P697" i="10"/>
  <c r="O697" i="10"/>
  <c r="N697" i="10"/>
  <c r="M697" i="10"/>
  <c r="L697" i="10"/>
  <c r="K697" i="10"/>
  <c r="J697" i="10"/>
  <c r="Q696" i="10"/>
  <c r="P696" i="10"/>
  <c r="O696" i="10"/>
  <c r="N696" i="10"/>
  <c r="M696" i="10"/>
  <c r="L696" i="10"/>
  <c r="K696" i="10"/>
  <c r="J696" i="10"/>
  <c r="U695" i="10"/>
  <c r="R695" i="10"/>
  <c r="Q695" i="10"/>
  <c r="P695" i="10"/>
  <c r="O695" i="10"/>
  <c r="N695" i="10"/>
  <c r="M695" i="10"/>
  <c r="L695" i="10"/>
  <c r="K695" i="10"/>
  <c r="J695" i="10"/>
  <c r="U694" i="10"/>
  <c r="R694" i="10"/>
  <c r="Q694" i="10"/>
  <c r="P694" i="10"/>
  <c r="O694" i="10"/>
  <c r="N694" i="10"/>
  <c r="M694" i="10"/>
  <c r="L694" i="10"/>
  <c r="K694" i="10"/>
  <c r="J694" i="10"/>
  <c r="U693" i="10"/>
  <c r="R693" i="10"/>
  <c r="Q693" i="10"/>
  <c r="P693" i="10"/>
  <c r="O693" i="10"/>
  <c r="N693" i="10"/>
  <c r="M693" i="10"/>
  <c r="L693" i="10"/>
  <c r="K693" i="10"/>
  <c r="J693" i="10"/>
  <c r="R692" i="10"/>
  <c r="Q692" i="10"/>
  <c r="P692" i="10"/>
  <c r="N692" i="10"/>
  <c r="M692" i="10"/>
  <c r="L692" i="10"/>
  <c r="K692" i="10"/>
  <c r="J692" i="10"/>
  <c r="R691" i="10"/>
  <c r="Q691" i="10"/>
  <c r="P691" i="10"/>
  <c r="N691" i="10"/>
  <c r="M691" i="10"/>
  <c r="L691" i="10"/>
  <c r="K691" i="10"/>
  <c r="J691" i="10"/>
  <c r="Q690" i="10"/>
  <c r="P690" i="10"/>
  <c r="O690" i="10"/>
  <c r="N690" i="10"/>
  <c r="M690" i="10"/>
  <c r="L690" i="10"/>
  <c r="K690" i="10"/>
  <c r="J690" i="10"/>
  <c r="Q689" i="10"/>
  <c r="P689" i="10"/>
  <c r="O689" i="10"/>
  <c r="N689" i="10"/>
  <c r="M689" i="10"/>
  <c r="L689" i="10"/>
  <c r="K689" i="10"/>
  <c r="J689" i="10"/>
  <c r="Q688" i="10"/>
  <c r="P688" i="10"/>
  <c r="O688" i="10"/>
  <c r="N688" i="10"/>
  <c r="M688" i="10"/>
  <c r="L688" i="10"/>
  <c r="K688" i="10"/>
  <c r="J688" i="10"/>
  <c r="Q687" i="10"/>
  <c r="P687" i="10"/>
  <c r="O687" i="10"/>
  <c r="N687" i="10"/>
  <c r="M687" i="10"/>
  <c r="L687" i="10"/>
  <c r="K687" i="10"/>
  <c r="J687" i="10"/>
  <c r="Q686" i="10"/>
  <c r="P686" i="10"/>
  <c r="N686" i="10"/>
  <c r="M686" i="10"/>
  <c r="L686" i="10"/>
  <c r="K686" i="10"/>
  <c r="J686" i="10"/>
  <c r="Q685" i="10"/>
  <c r="P685" i="10"/>
  <c r="O685" i="10"/>
  <c r="N685" i="10"/>
  <c r="M685" i="10"/>
  <c r="L685" i="10"/>
  <c r="K685" i="10"/>
  <c r="J685" i="10"/>
  <c r="Q684" i="10"/>
  <c r="P684" i="10"/>
  <c r="O684" i="10"/>
  <c r="N684" i="10"/>
  <c r="M684" i="10"/>
  <c r="L684" i="10"/>
  <c r="K684" i="10"/>
  <c r="J684" i="10"/>
  <c r="Q683" i="10"/>
  <c r="P683" i="10"/>
  <c r="N683" i="10"/>
  <c r="M683" i="10"/>
  <c r="L683" i="10"/>
  <c r="K683" i="10"/>
  <c r="J683" i="10"/>
  <c r="U682" i="10"/>
  <c r="R682" i="10"/>
  <c r="Q682" i="10"/>
  <c r="P682" i="10"/>
  <c r="O682" i="10"/>
  <c r="N682" i="10"/>
  <c r="M682" i="10"/>
  <c r="L682" i="10"/>
  <c r="K682" i="10"/>
  <c r="J682" i="10"/>
  <c r="U681" i="10"/>
  <c r="R681" i="10"/>
  <c r="Q681" i="10"/>
  <c r="P681" i="10"/>
  <c r="O681" i="10"/>
  <c r="N681" i="10"/>
  <c r="M681" i="10"/>
  <c r="L681" i="10"/>
  <c r="K681" i="10"/>
  <c r="J681" i="10"/>
  <c r="Q680" i="10"/>
  <c r="P680" i="10"/>
  <c r="N680" i="10"/>
  <c r="M680" i="10"/>
  <c r="L680" i="10"/>
  <c r="K680" i="10"/>
  <c r="J680" i="10"/>
  <c r="Q679" i="10"/>
  <c r="P679" i="10"/>
  <c r="O679" i="10"/>
  <c r="N679" i="10"/>
  <c r="M679" i="10"/>
  <c r="L679" i="10"/>
  <c r="K679" i="10"/>
  <c r="J679" i="10"/>
  <c r="U678" i="10"/>
  <c r="R678" i="10"/>
  <c r="Q678" i="10"/>
  <c r="P678" i="10"/>
  <c r="O678" i="10"/>
  <c r="N678" i="10"/>
  <c r="M678" i="10"/>
  <c r="L678" i="10"/>
  <c r="K678" i="10"/>
  <c r="J678" i="10"/>
  <c r="U677" i="10"/>
  <c r="R677" i="10"/>
  <c r="Q677" i="10"/>
  <c r="P677" i="10"/>
  <c r="O677" i="10"/>
  <c r="N677" i="10"/>
  <c r="M677" i="10"/>
  <c r="L677" i="10"/>
  <c r="K677" i="10"/>
  <c r="J677" i="10"/>
  <c r="Q676" i="10"/>
  <c r="P676" i="10"/>
  <c r="O676" i="10"/>
  <c r="N676" i="10"/>
  <c r="M676" i="10"/>
  <c r="L676" i="10"/>
  <c r="K676" i="10"/>
  <c r="J676" i="10"/>
  <c r="Q675" i="10"/>
  <c r="P675" i="10"/>
  <c r="N675" i="10"/>
  <c r="M675" i="10"/>
  <c r="L675" i="10"/>
  <c r="K675" i="10"/>
  <c r="J675" i="10"/>
  <c r="Q674" i="10"/>
  <c r="P674" i="10"/>
  <c r="N674" i="10"/>
  <c r="M674" i="10"/>
  <c r="L674" i="10"/>
  <c r="K674" i="10"/>
  <c r="J674" i="10"/>
  <c r="U673" i="10"/>
  <c r="R673" i="10"/>
  <c r="Q673" i="10"/>
  <c r="P673" i="10"/>
  <c r="O673" i="10"/>
  <c r="N673" i="10"/>
  <c r="M673" i="10"/>
  <c r="L673" i="10"/>
  <c r="K673" i="10"/>
  <c r="J673" i="10"/>
  <c r="U672" i="10"/>
  <c r="R672" i="10"/>
  <c r="Q672" i="10"/>
  <c r="P672" i="10"/>
  <c r="O672" i="10"/>
  <c r="N672" i="10"/>
  <c r="M672" i="10"/>
  <c r="L672" i="10"/>
  <c r="K672" i="10"/>
  <c r="J672" i="10"/>
  <c r="Q671" i="10"/>
  <c r="P671" i="10"/>
  <c r="O671" i="10"/>
  <c r="N671" i="10"/>
  <c r="M671" i="10"/>
  <c r="L671" i="10"/>
  <c r="K671" i="10"/>
  <c r="J671" i="10"/>
  <c r="U670" i="10"/>
  <c r="R670" i="10"/>
  <c r="Q670" i="10"/>
  <c r="P670" i="10"/>
  <c r="O670" i="10"/>
  <c r="N670" i="10"/>
  <c r="M670" i="10"/>
  <c r="L670" i="10"/>
  <c r="K670" i="10"/>
  <c r="J670" i="10"/>
  <c r="U669" i="10"/>
  <c r="R669" i="10"/>
  <c r="Q669" i="10"/>
  <c r="P669" i="10"/>
  <c r="O669" i="10"/>
  <c r="N669" i="10"/>
  <c r="M669" i="10"/>
  <c r="L669" i="10"/>
  <c r="K669" i="10"/>
  <c r="J669" i="10"/>
  <c r="U668" i="10"/>
  <c r="R668" i="10"/>
  <c r="Q668" i="10"/>
  <c r="P668" i="10"/>
  <c r="O668" i="10"/>
  <c r="N668" i="10"/>
  <c r="M668" i="10"/>
  <c r="L668" i="10"/>
  <c r="K668" i="10"/>
  <c r="J668" i="10"/>
  <c r="U667" i="10"/>
  <c r="R667" i="10"/>
  <c r="Q667" i="10"/>
  <c r="P667" i="10"/>
  <c r="O667" i="10"/>
  <c r="N667" i="10"/>
  <c r="M667" i="10"/>
  <c r="L667" i="10"/>
  <c r="K667" i="10"/>
  <c r="J667" i="10"/>
  <c r="Q666" i="10"/>
  <c r="P666" i="10"/>
  <c r="N666" i="10"/>
  <c r="M666" i="10"/>
  <c r="L666" i="10"/>
  <c r="K666" i="10"/>
  <c r="J666" i="10"/>
  <c r="Q665" i="10"/>
  <c r="P665" i="10"/>
  <c r="N665" i="10"/>
  <c r="M665" i="10"/>
  <c r="L665" i="10"/>
  <c r="K665" i="10"/>
  <c r="J665" i="10"/>
  <c r="Q664" i="10"/>
  <c r="P664" i="10"/>
  <c r="N664" i="10"/>
  <c r="M664" i="10"/>
  <c r="L664" i="10"/>
  <c r="K664" i="10"/>
  <c r="J664" i="10"/>
  <c r="U663" i="10"/>
  <c r="R663" i="10"/>
  <c r="Q663" i="10"/>
  <c r="P663" i="10"/>
  <c r="O663" i="10"/>
  <c r="N663" i="10"/>
  <c r="M663" i="10"/>
  <c r="L663" i="10"/>
  <c r="K663" i="10"/>
  <c r="J663" i="10"/>
  <c r="U662" i="10"/>
  <c r="R662" i="10"/>
  <c r="Q662" i="10"/>
  <c r="P662" i="10"/>
  <c r="O662" i="10"/>
  <c r="N662" i="10"/>
  <c r="M662" i="10"/>
  <c r="L662" i="10"/>
  <c r="K662" i="10"/>
  <c r="J662" i="10"/>
  <c r="U661" i="10"/>
  <c r="R661" i="10"/>
  <c r="Q661" i="10"/>
  <c r="P661" i="10"/>
  <c r="O661" i="10"/>
  <c r="N661" i="10"/>
  <c r="M661" i="10"/>
  <c r="L661" i="10"/>
  <c r="K661" i="10"/>
  <c r="J661" i="10"/>
  <c r="Q660" i="10"/>
  <c r="P660" i="10"/>
  <c r="O660" i="10"/>
  <c r="N660" i="10"/>
  <c r="M660" i="10"/>
  <c r="L660" i="10"/>
  <c r="K660" i="10"/>
  <c r="J660" i="10"/>
  <c r="U659" i="10"/>
  <c r="R659" i="10"/>
  <c r="Q659" i="10"/>
  <c r="P659" i="10"/>
  <c r="O659" i="10"/>
  <c r="N659" i="10"/>
  <c r="M659" i="10"/>
  <c r="L659" i="10"/>
  <c r="K659" i="10"/>
  <c r="J659" i="10"/>
  <c r="U658" i="10"/>
  <c r="R658" i="10"/>
  <c r="Q658" i="10"/>
  <c r="P658" i="10"/>
  <c r="O658" i="10"/>
  <c r="N658" i="10"/>
  <c r="M658" i="10"/>
  <c r="L658" i="10"/>
  <c r="K658" i="10"/>
  <c r="J658" i="10"/>
  <c r="Q657" i="10"/>
  <c r="P657" i="10"/>
  <c r="O657" i="10"/>
  <c r="N657" i="10"/>
  <c r="M657" i="10"/>
  <c r="L657" i="10"/>
  <c r="K657" i="10"/>
  <c r="J657" i="10"/>
  <c r="Q656" i="10"/>
  <c r="P656" i="10"/>
  <c r="N656" i="10"/>
  <c r="M656" i="10"/>
  <c r="L656" i="10"/>
  <c r="K656" i="10"/>
  <c r="J656" i="10"/>
  <c r="Q655" i="10"/>
  <c r="P655" i="10"/>
  <c r="N655" i="10"/>
  <c r="M655" i="10"/>
  <c r="L655" i="10"/>
  <c r="K655" i="10"/>
  <c r="J655" i="10"/>
  <c r="Q654" i="10"/>
  <c r="P654" i="10"/>
  <c r="N654" i="10"/>
  <c r="M654" i="10"/>
  <c r="L654" i="10"/>
  <c r="K654" i="10"/>
  <c r="J654" i="10"/>
  <c r="Q653" i="10"/>
  <c r="P653" i="10"/>
  <c r="N653" i="10"/>
  <c r="M653" i="10"/>
  <c r="L653" i="10"/>
  <c r="K653" i="10"/>
  <c r="J653" i="10"/>
  <c r="Q652" i="10"/>
  <c r="P652" i="10"/>
  <c r="N652" i="10"/>
  <c r="M652" i="10"/>
  <c r="L652" i="10"/>
  <c r="K652" i="10"/>
  <c r="J652" i="10"/>
  <c r="Q651" i="10"/>
  <c r="P651" i="10"/>
  <c r="N651" i="10"/>
  <c r="M651" i="10"/>
  <c r="L651" i="10"/>
  <c r="K651" i="10"/>
  <c r="J651" i="10"/>
  <c r="Q650" i="10"/>
  <c r="P650" i="10"/>
  <c r="N650" i="10"/>
  <c r="M650" i="10"/>
  <c r="L650" i="10"/>
  <c r="K650" i="10"/>
  <c r="J650" i="10"/>
  <c r="U649" i="10"/>
  <c r="R649" i="10"/>
  <c r="Q649" i="10"/>
  <c r="P649" i="10"/>
  <c r="O649" i="10"/>
  <c r="N649" i="10"/>
  <c r="M649" i="10"/>
  <c r="L649" i="10"/>
  <c r="K649" i="10"/>
  <c r="J649" i="10"/>
  <c r="Q648" i="10"/>
  <c r="P648" i="10"/>
  <c r="O648" i="10"/>
  <c r="N648" i="10"/>
  <c r="M648" i="10"/>
  <c r="L648" i="10"/>
  <c r="K648" i="10"/>
  <c r="J648" i="10"/>
  <c r="U647" i="10"/>
  <c r="R647" i="10"/>
  <c r="Q647" i="10"/>
  <c r="P647" i="10"/>
  <c r="O647" i="10"/>
  <c r="N647" i="10"/>
  <c r="M647" i="10"/>
  <c r="L647" i="10"/>
  <c r="K647" i="10"/>
  <c r="J647" i="10"/>
  <c r="U646" i="10"/>
  <c r="R646" i="10"/>
  <c r="Q646" i="10"/>
  <c r="P646" i="10"/>
  <c r="O646" i="10"/>
  <c r="N646" i="10"/>
  <c r="M646" i="10"/>
  <c r="L646" i="10"/>
  <c r="K646" i="10"/>
  <c r="J646" i="10"/>
  <c r="Q645" i="10"/>
  <c r="P645" i="10"/>
  <c r="N645" i="10"/>
  <c r="M645" i="10"/>
  <c r="L645" i="10"/>
  <c r="K645" i="10"/>
  <c r="J645" i="10"/>
  <c r="Q644" i="10"/>
  <c r="P644" i="10"/>
  <c r="N644" i="10"/>
  <c r="M644" i="10"/>
  <c r="L644" i="10"/>
  <c r="K644" i="10"/>
  <c r="J644" i="10"/>
  <c r="Q643" i="10"/>
  <c r="P643" i="10"/>
  <c r="N643" i="10"/>
  <c r="M643" i="10"/>
  <c r="L643" i="10"/>
  <c r="K643" i="10"/>
  <c r="J643" i="10"/>
  <c r="Q642" i="10"/>
  <c r="P642" i="10"/>
  <c r="N642" i="10"/>
  <c r="M642" i="10"/>
  <c r="L642" i="10"/>
  <c r="K642" i="10"/>
  <c r="J642" i="10"/>
  <c r="R641" i="10"/>
  <c r="Q641" i="10"/>
  <c r="P641" i="10"/>
  <c r="O641" i="10"/>
  <c r="N641" i="10"/>
  <c r="M641" i="10"/>
  <c r="L641" i="10"/>
  <c r="K641" i="10"/>
  <c r="J641" i="10"/>
  <c r="U640" i="10"/>
  <c r="R640" i="10"/>
  <c r="Q640" i="10"/>
  <c r="P640" i="10"/>
  <c r="O640" i="10"/>
  <c r="N640" i="10"/>
  <c r="M640" i="10"/>
  <c r="L640" i="10"/>
  <c r="K640" i="10"/>
  <c r="J640" i="10"/>
  <c r="Q639" i="10"/>
  <c r="P639" i="10"/>
  <c r="N639" i="10"/>
  <c r="M639" i="10"/>
  <c r="L639" i="10"/>
  <c r="K639" i="10"/>
  <c r="J639" i="10"/>
  <c r="Q638" i="10"/>
  <c r="P638" i="10"/>
  <c r="N638" i="10"/>
  <c r="M638" i="10"/>
  <c r="L638" i="10"/>
  <c r="K638" i="10"/>
  <c r="J638" i="10"/>
  <c r="Q637" i="10"/>
  <c r="P637" i="10"/>
  <c r="N637" i="10"/>
  <c r="M637" i="10"/>
  <c r="L637" i="10"/>
  <c r="K637" i="10"/>
  <c r="J637" i="10"/>
  <c r="R636" i="10"/>
  <c r="Q636" i="10"/>
  <c r="P636" i="10"/>
  <c r="N636" i="10"/>
  <c r="M636" i="10"/>
  <c r="L636" i="10"/>
  <c r="K636" i="10"/>
  <c r="J636" i="10"/>
  <c r="U635" i="10"/>
  <c r="R635" i="10"/>
  <c r="Q635" i="10"/>
  <c r="P635" i="10"/>
  <c r="O635" i="10"/>
  <c r="N635" i="10"/>
  <c r="M635" i="10"/>
  <c r="L635" i="10"/>
  <c r="K635" i="10"/>
  <c r="J635" i="10"/>
  <c r="Q634" i="10"/>
  <c r="P634" i="10"/>
  <c r="N634" i="10"/>
  <c r="M634" i="10"/>
  <c r="L634" i="10"/>
  <c r="K634" i="10"/>
  <c r="J634" i="10"/>
  <c r="Q633" i="10"/>
  <c r="P633" i="10"/>
  <c r="N633" i="10"/>
  <c r="M633" i="10"/>
  <c r="L633" i="10"/>
  <c r="K633" i="10"/>
  <c r="J633" i="10"/>
  <c r="Q632" i="10"/>
  <c r="P632" i="10"/>
  <c r="N632" i="10"/>
  <c r="M632" i="10"/>
  <c r="L632" i="10"/>
  <c r="K632" i="10"/>
  <c r="J632" i="10"/>
  <c r="U631" i="10"/>
  <c r="R631" i="10"/>
  <c r="Q631" i="10"/>
  <c r="P631" i="10"/>
  <c r="O631" i="10"/>
  <c r="N631" i="10"/>
  <c r="M631" i="10"/>
  <c r="L631" i="10"/>
  <c r="K631" i="10"/>
  <c r="J631" i="10"/>
  <c r="U630" i="10"/>
  <c r="R630" i="10"/>
  <c r="Q630" i="10"/>
  <c r="P630" i="10"/>
  <c r="O630" i="10"/>
  <c r="N630" i="10"/>
  <c r="M630" i="10"/>
  <c r="L630" i="10"/>
  <c r="K630" i="10"/>
  <c r="J630" i="10"/>
  <c r="U629" i="10"/>
  <c r="R629" i="10"/>
  <c r="Q629" i="10"/>
  <c r="P629" i="10"/>
  <c r="O629" i="10"/>
  <c r="N629" i="10"/>
  <c r="M629" i="10"/>
  <c r="L629" i="10"/>
  <c r="K629" i="10"/>
  <c r="J629" i="10"/>
  <c r="U628" i="10"/>
  <c r="R628" i="10"/>
  <c r="Q628" i="10"/>
  <c r="P628" i="10"/>
  <c r="O628" i="10"/>
  <c r="N628" i="10"/>
  <c r="M628" i="10"/>
  <c r="L628" i="10"/>
  <c r="K628" i="10"/>
  <c r="J628" i="10"/>
  <c r="U627" i="10"/>
  <c r="R627" i="10"/>
  <c r="Q627" i="10"/>
  <c r="P627" i="10"/>
  <c r="O627" i="10"/>
  <c r="N627" i="10"/>
  <c r="M627" i="10"/>
  <c r="L627" i="10"/>
  <c r="K627" i="10"/>
  <c r="J627" i="10"/>
  <c r="U626" i="10"/>
  <c r="R626" i="10"/>
  <c r="Q626" i="10"/>
  <c r="P626" i="10"/>
  <c r="O626" i="10"/>
  <c r="N626" i="10"/>
  <c r="M626" i="10"/>
  <c r="L626" i="10"/>
  <c r="K626" i="10"/>
  <c r="J626" i="10"/>
  <c r="U625" i="10"/>
  <c r="R625" i="10"/>
  <c r="Q625" i="10"/>
  <c r="P625" i="10"/>
  <c r="O625" i="10"/>
  <c r="N625" i="10"/>
  <c r="M625" i="10"/>
  <c r="L625" i="10"/>
  <c r="K625" i="10"/>
  <c r="J625" i="10"/>
  <c r="U624" i="10"/>
  <c r="R624" i="10"/>
  <c r="Q624" i="10"/>
  <c r="P624" i="10"/>
  <c r="O624" i="10"/>
  <c r="N624" i="10"/>
  <c r="M624" i="10"/>
  <c r="L624" i="10"/>
  <c r="K624" i="10"/>
  <c r="J624" i="10"/>
  <c r="U623" i="10"/>
  <c r="R623" i="10"/>
  <c r="Q623" i="10"/>
  <c r="P623" i="10"/>
  <c r="O623" i="10"/>
  <c r="N623" i="10"/>
  <c r="M623" i="10"/>
  <c r="L623" i="10"/>
  <c r="K623" i="10"/>
  <c r="J623" i="10"/>
  <c r="U622" i="10"/>
  <c r="R622" i="10"/>
  <c r="Q622" i="10"/>
  <c r="P622" i="10"/>
  <c r="O622" i="10"/>
  <c r="N622" i="10"/>
  <c r="M622" i="10"/>
  <c r="L622" i="10"/>
  <c r="K622" i="10"/>
  <c r="J622" i="10"/>
  <c r="Q621" i="10"/>
  <c r="P621" i="10"/>
  <c r="N621" i="10"/>
  <c r="M621" i="10"/>
  <c r="L621" i="10"/>
  <c r="K621" i="10"/>
  <c r="J621" i="10"/>
  <c r="Q620" i="10"/>
  <c r="P620" i="10"/>
  <c r="O620" i="10"/>
  <c r="N620" i="10"/>
  <c r="M620" i="10"/>
  <c r="L620" i="10"/>
  <c r="K620" i="10"/>
  <c r="J620" i="10"/>
  <c r="U619" i="10"/>
  <c r="R619" i="10"/>
  <c r="Q619" i="10"/>
  <c r="P619" i="10"/>
  <c r="O619" i="10"/>
  <c r="N619" i="10"/>
  <c r="M619" i="10"/>
  <c r="L619" i="10"/>
  <c r="K619" i="10"/>
  <c r="J619" i="10"/>
  <c r="U618" i="10"/>
  <c r="R618" i="10"/>
  <c r="Q618" i="10"/>
  <c r="P618" i="10"/>
  <c r="O618" i="10"/>
  <c r="N618" i="10"/>
  <c r="M618" i="10"/>
  <c r="L618" i="10"/>
  <c r="K618" i="10"/>
  <c r="J618" i="10"/>
  <c r="U617" i="10"/>
  <c r="R617" i="10"/>
  <c r="Q617" i="10"/>
  <c r="P617" i="10"/>
  <c r="O617" i="10"/>
  <c r="N617" i="10"/>
  <c r="M617" i="10"/>
  <c r="L617" i="10"/>
  <c r="K617" i="10"/>
  <c r="J617" i="10"/>
  <c r="U616" i="10"/>
  <c r="R616" i="10"/>
  <c r="Q616" i="10"/>
  <c r="P616" i="10"/>
  <c r="O616" i="10"/>
  <c r="N616" i="10"/>
  <c r="M616" i="10"/>
  <c r="L616" i="10"/>
  <c r="K616" i="10"/>
  <c r="J616" i="10"/>
  <c r="U615" i="10"/>
  <c r="R615" i="10"/>
  <c r="Q615" i="10"/>
  <c r="P615" i="10"/>
  <c r="O615" i="10"/>
  <c r="N615" i="10"/>
  <c r="M615" i="10"/>
  <c r="L615" i="10"/>
  <c r="K615" i="10"/>
  <c r="J615" i="10"/>
  <c r="U614" i="10"/>
  <c r="R614" i="10"/>
  <c r="Q614" i="10"/>
  <c r="P614" i="10"/>
  <c r="O614" i="10"/>
  <c r="N614" i="10"/>
  <c r="M614" i="10"/>
  <c r="L614" i="10"/>
  <c r="K614" i="10"/>
  <c r="J614" i="10"/>
  <c r="Q613" i="10"/>
  <c r="P613" i="10"/>
  <c r="O613" i="10"/>
  <c r="N613" i="10"/>
  <c r="M613" i="10"/>
  <c r="L613" i="10"/>
  <c r="K613" i="10"/>
  <c r="J613" i="10"/>
  <c r="U612" i="10"/>
  <c r="R612" i="10"/>
  <c r="Q612" i="10"/>
  <c r="P612" i="10"/>
  <c r="O612" i="10"/>
  <c r="N612" i="10"/>
  <c r="M612" i="10"/>
  <c r="L612" i="10"/>
  <c r="K612" i="10"/>
  <c r="J612" i="10"/>
  <c r="U611" i="10"/>
  <c r="R611" i="10"/>
  <c r="Q611" i="10"/>
  <c r="P611" i="10"/>
  <c r="O611" i="10"/>
  <c r="N611" i="10"/>
  <c r="M611" i="10"/>
  <c r="L611" i="10"/>
  <c r="K611" i="10"/>
  <c r="J611" i="10"/>
  <c r="U610" i="10"/>
  <c r="R610" i="10"/>
  <c r="Q610" i="10"/>
  <c r="P610" i="10"/>
  <c r="O610" i="10"/>
  <c r="N610" i="10"/>
  <c r="M610" i="10"/>
  <c r="L610" i="10"/>
  <c r="K610" i="10"/>
  <c r="J610" i="10"/>
  <c r="U609" i="10"/>
  <c r="R609" i="10"/>
  <c r="Q609" i="10"/>
  <c r="P609" i="10"/>
  <c r="O609" i="10"/>
  <c r="N609" i="10"/>
  <c r="M609" i="10"/>
  <c r="L609" i="10"/>
  <c r="K609" i="10"/>
  <c r="J609" i="10"/>
  <c r="U608" i="10"/>
  <c r="R608" i="10"/>
  <c r="Q608" i="10"/>
  <c r="P608" i="10"/>
  <c r="O608" i="10"/>
  <c r="N608" i="10"/>
  <c r="M608" i="10"/>
  <c r="L608" i="10"/>
  <c r="K608" i="10"/>
  <c r="J608" i="10"/>
  <c r="U607" i="10"/>
  <c r="R607" i="10"/>
  <c r="Q607" i="10"/>
  <c r="P607" i="10"/>
  <c r="O607" i="10"/>
  <c r="N607" i="10"/>
  <c r="M607" i="10"/>
  <c r="L607" i="10"/>
  <c r="K607" i="10"/>
  <c r="J607" i="10"/>
  <c r="U606" i="10"/>
  <c r="R606" i="10"/>
  <c r="Q606" i="10"/>
  <c r="P606" i="10"/>
  <c r="O606" i="10"/>
  <c r="N606" i="10"/>
  <c r="M606" i="10"/>
  <c r="L606" i="10"/>
  <c r="K606" i="10"/>
  <c r="J606" i="10"/>
  <c r="Q605" i="10"/>
  <c r="P605" i="10"/>
  <c r="O605" i="10"/>
  <c r="N605" i="10"/>
  <c r="M605" i="10"/>
  <c r="L605" i="10"/>
  <c r="K605" i="10"/>
  <c r="J605" i="10"/>
  <c r="U604" i="10"/>
  <c r="R604" i="10"/>
  <c r="Q604" i="10"/>
  <c r="P604" i="10"/>
  <c r="O604" i="10"/>
  <c r="N604" i="10"/>
  <c r="M604" i="10"/>
  <c r="L604" i="10"/>
  <c r="K604" i="10"/>
  <c r="J604" i="10"/>
  <c r="U603" i="10"/>
  <c r="R603" i="10"/>
  <c r="Q603" i="10"/>
  <c r="P603" i="10"/>
  <c r="O603" i="10"/>
  <c r="N603" i="10"/>
  <c r="M603" i="10"/>
  <c r="L603" i="10"/>
  <c r="K603" i="10"/>
  <c r="J603" i="10"/>
  <c r="U602" i="10"/>
  <c r="R602" i="10"/>
  <c r="Q602" i="10"/>
  <c r="P602" i="10"/>
  <c r="O602" i="10"/>
  <c r="N602" i="10"/>
  <c r="M602" i="10"/>
  <c r="L602" i="10"/>
  <c r="K602" i="10"/>
  <c r="J602" i="10"/>
  <c r="Q601" i="10"/>
  <c r="P601" i="10"/>
  <c r="N601" i="10"/>
  <c r="M601" i="10"/>
  <c r="L601" i="10"/>
  <c r="K601" i="10"/>
  <c r="J601" i="10"/>
  <c r="R600" i="10"/>
  <c r="Q600" i="10"/>
  <c r="P600" i="10"/>
  <c r="N600" i="10"/>
  <c r="M600" i="10"/>
  <c r="L600" i="10"/>
  <c r="K600" i="10"/>
  <c r="J600" i="10"/>
  <c r="R599" i="10"/>
  <c r="Q599" i="10"/>
  <c r="P599" i="10"/>
  <c r="N599" i="10"/>
  <c r="M599" i="10"/>
  <c r="L599" i="10"/>
  <c r="K599" i="10"/>
  <c r="J599" i="10"/>
  <c r="R598" i="10"/>
  <c r="Q598" i="10"/>
  <c r="P598" i="10"/>
  <c r="N598" i="10"/>
  <c r="M598" i="10"/>
  <c r="L598" i="10"/>
  <c r="K598" i="10"/>
  <c r="J598" i="10"/>
  <c r="R597" i="10"/>
  <c r="Q597" i="10"/>
  <c r="P597" i="10"/>
  <c r="N597" i="10"/>
  <c r="M597" i="10"/>
  <c r="L597" i="10"/>
  <c r="K597" i="10"/>
  <c r="J597" i="10"/>
  <c r="R596" i="10"/>
  <c r="Q596" i="10"/>
  <c r="P596" i="10"/>
  <c r="N596" i="10"/>
  <c r="M596" i="10"/>
  <c r="L596" i="10"/>
  <c r="K596" i="10"/>
  <c r="J596" i="10"/>
  <c r="R595" i="10"/>
  <c r="Q595" i="10"/>
  <c r="P595" i="10"/>
  <c r="N595" i="10"/>
  <c r="M595" i="10"/>
  <c r="L595" i="10"/>
  <c r="K595" i="10"/>
  <c r="J595" i="10"/>
  <c r="R594" i="10"/>
  <c r="Q594" i="10"/>
  <c r="P594" i="10"/>
  <c r="N594" i="10"/>
  <c r="M594" i="10"/>
  <c r="L594" i="10"/>
  <c r="K594" i="10"/>
  <c r="J594" i="10"/>
  <c r="R593" i="10"/>
  <c r="Q593" i="10"/>
  <c r="P593" i="10"/>
  <c r="N593" i="10"/>
  <c r="M593" i="10"/>
  <c r="L593" i="10"/>
  <c r="K593" i="10"/>
  <c r="J593" i="10"/>
  <c r="R592" i="10"/>
  <c r="Q592" i="10"/>
  <c r="P592" i="10"/>
  <c r="N592" i="10"/>
  <c r="M592" i="10"/>
  <c r="L592" i="10"/>
  <c r="K592" i="10"/>
  <c r="J592" i="10"/>
  <c r="R591" i="10"/>
  <c r="Q591" i="10"/>
  <c r="P591" i="10"/>
  <c r="N591" i="10"/>
  <c r="M591" i="10"/>
  <c r="L591" i="10"/>
  <c r="K591" i="10"/>
  <c r="J591" i="10"/>
  <c r="R590" i="10"/>
  <c r="Q590" i="10"/>
  <c r="P590" i="10"/>
  <c r="N590" i="10"/>
  <c r="M590" i="10"/>
  <c r="L590" i="10"/>
  <c r="K590" i="10"/>
  <c r="J590" i="10"/>
  <c r="R589" i="10"/>
  <c r="Q589" i="10"/>
  <c r="P589" i="10"/>
  <c r="N589" i="10"/>
  <c r="M589" i="10"/>
  <c r="L589" i="10"/>
  <c r="K589" i="10"/>
  <c r="J589" i="10"/>
  <c r="Q588" i="10"/>
  <c r="P588" i="10"/>
  <c r="N588" i="10"/>
  <c r="M588" i="10"/>
  <c r="L588" i="10"/>
  <c r="K588" i="10"/>
  <c r="J588" i="10"/>
  <c r="Q587" i="10"/>
  <c r="P587" i="10"/>
  <c r="N587" i="10"/>
  <c r="M587" i="10"/>
  <c r="L587" i="10"/>
  <c r="K587" i="10"/>
  <c r="J587" i="10"/>
  <c r="Q586" i="10"/>
  <c r="P586" i="10"/>
  <c r="N586" i="10"/>
  <c r="M586" i="10"/>
  <c r="L586" i="10"/>
  <c r="K586" i="10"/>
  <c r="J586" i="10"/>
  <c r="Q585" i="10"/>
  <c r="P585" i="10"/>
  <c r="N585" i="10"/>
  <c r="M585" i="10"/>
  <c r="L585" i="10"/>
  <c r="K585" i="10"/>
  <c r="J585" i="10"/>
  <c r="Q584" i="10"/>
  <c r="P584" i="10"/>
  <c r="N584" i="10"/>
  <c r="M584" i="10"/>
  <c r="L584" i="10"/>
  <c r="K584" i="10"/>
  <c r="J584" i="10"/>
  <c r="Q583" i="10"/>
  <c r="P583" i="10"/>
  <c r="N583" i="10"/>
  <c r="M583" i="10"/>
  <c r="L583" i="10"/>
  <c r="K583" i="10"/>
  <c r="J583" i="10"/>
  <c r="Q582" i="10"/>
  <c r="P582" i="10"/>
  <c r="N582" i="10"/>
  <c r="M582" i="10"/>
  <c r="L582" i="10"/>
  <c r="K582" i="10"/>
  <c r="J582" i="10"/>
  <c r="Q581" i="10"/>
  <c r="P581" i="10"/>
  <c r="N581" i="10"/>
  <c r="M581" i="10"/>
  <c r="L581" i="10"/>
  <c r="K581" i="10"/>
  <c r="J581" i="10"/>
  <c r="Q580" i="10"/>
  <c r="P580" i="10"/>
  <c r="N580" i="10"/>
  <c r="M580" i="10"/>
  <c r="L580" i="10"/>
  <c r="K580" i="10"/>
  <c r="J580" i="10"/>
  <c r="Q579" i="10"/>
  <c r="P579" i="10"/>
  <c r="N579" i="10"/>
  <c r="M579" i="10"/>
  <c r="L579" i="10"/>
  <c r="K579" i="10"/>
  <c r="J579" i="10"/>
  <c r="R578" i="10"/>
  <c r="Q578" i="10"/>
  <c r="P578" i="10"/>
  <c r="N578" i="10"/>
  <c r="M578" i="10"/>
  <c r="L578" i="10"/>
  <c r="K578" i="10"/>
  <c r="J578" i="10"/>
  <c r="R577" i="10"/>
  <c r="Q577" i="10"/>
  <c r="P577" i="10"/>
  <c r="N577" i="10"/>
  <c r="M577" i="10"/>
  <c r="L577" i="10"/>
  <c r="K577" i="10"/>
  <c r="J577" i="10"/>
  <c r="R576" i="10"/>
  <c r="Q576" i="10"/>
  <c r="P576" i="10"/>
  <c r="N576" i="10"/>
  <c r="M576" i="10"/>
  <c r="L576" i="10"/>
  <c r="K576" i="10"/>
  <c r="J576" i="10"/>
  <c r="Q575" i="10"/>
  <c r="P575" i="10"/>
  <c r="N575" i="10"/>
  <c r="M575" i="10"/>
  <c r="L575" i="10"/>
  <c r="K575" i="10"/>
  <c r="J575" i="10"/>
  <c r="R574" i="10"/>
  <c r="Q574" i="10"/>
  <c r="P574" i="10"/>
  <c r="N574" i="10"/>
  <c r="M574" i="10"/>
  <c r="L574" i="10"/>
  <c r="K574" i="10"/>
  <c r="J574" i="10"/>
  <c r="U573" i="10"/>
  <c r="R573" i="10"/>
  <c r="Q573" i="10"/>
  <c r="P573" i="10"/>
  <c r="O573" i="10"/>
  <c r="N573" i="10"/>
  <c r="M573" i="10"/>
  <c r="L573" i="10"/>
  <c r="K573" i="10"/>
  <c r="J573" i="10"/>
  <c r="Q572" i="10"/>
  <c r="P572" i="10"/>
  <c r="N572" i="10"/>
  <c r="M572" i="10"/>
  <c r="L572" i="10"/>
  <c r="K572" i="10"/>
  <c r="J572" i="10"/>
  <c r="R571" i="10"/>
  <c r="Q571" i="10"/>
  <c r="P571" i="10"/>
  <c r="N571" i="10"/>
  <c r="M571" i="10"/>
  <c r="L571" i="10"/>
  <c r="K571" i="10"/>
  <c r="J571" i="10"/>
  <c r="R570" i="10"/>
  <c r="Q570" i="10"/>
  <c r="P570" i="10"/>
  <c r="N570" i="10"/>
  <c r="M570" i="10"/>
  <c r="L570" i="10"/>
  <c r="K570" i="10"/>
  <c r="J570" i="10"/>
  <c r="Q569" i="10"/>
  <c r="P569" i="10"/>
  <c r="N569" i="10"/>
  <c r="M569" i="10"/>
  <c r="L569" i="10"/>
  <c r="K569" i="10"/>
  <c r="J569" i="10"/>
  <c r="R568" i="10"/>
  <c r="Q568" i="10"/>
  <c r="P568" i="10"/>
  <c r="N568" i="10"/>
  <c r="M568" i="10"/>
  <c r="L568" i="10"/>
  <c r="K568" i="10"/>
  <c r="J568" i="10"/>
  <c r="R567" i="10"/>
  <c r="Q567" i="10"/>
  <c r="P567" i="10"/>
  <c r="N567" i="10"/>
  <c r="M567" i="10"/>
  <c r="L567" i="10"/>
  <c r="K567" i="10"/>
  <c r="J567" i="10"/>
  <c r="Q566" i="10"/>
  <c r="P566" i="10"/>
  <c r="N566" i="10"/>
  <c r="M566" i="10"/>
  <c r="L566" i="10"/>
  <c r="K566" i="10"/>
  <c r="J566" i="10"/>
  <c r="R565" i="10"/>
  <c r="Q565" i="10"/>
  <c r="P565" i="10"/>
  <c r="N565" i="10"/>
  <c r="M565" i="10"/>
  <c r="L565" i="10"/>
  <c r="K565" i="10"/>
  <c r="J565" i="10"/>
  <c r="Q564" i="10"/>
  <c r="P564" i="10"/>
  <c r="N564" i="10"/>
  <c r="M564" i="10"/>
  <c r="L564" i="10"/>
  <c r="K564" i="10"/>
  <c r="J564" i="10"/>
  <c r="Q563" i="10"/>
  <c r="P563" i="10"/>
  <c r="N563" i="10"/>
  <c r="M563" i="10"/>
  <c r="L563" i="10"/>
  <c r="K563" i="10"/>
  <c r="J563" i="10"/>
  <c r="Q562" i="10"/>
  <c r="P562" i="10"/>
  <c r="N562" i="10"/>
  <c r="M562" i="10"/>
  <c r="L562" i="10"/>
  <c r="K562" i="10"/>
  <c r="J562" i="10"/>
  <c r="U561" i="10"/>
  <c r="R561" i="10"/>
  <c r="Q561" i="10"/>
  <c r="P561" i="10"/>
  <c r="O561" i="10"/>
  <c r="N561" i="10"/>
  <c r="M561" i="10"/>
  <c r="L561" i="10"/>
  <c r="K561" i="10"/>
  <c r="J561" i="10"/>
  <c r="R560" i="10"/>
  <c r="Q560" i="10"/>
  <c r="P560" i="10"/>
  <c r="N560" i="10"/>
  <c r="M560" i="10"/>
  <c r="L560" i="10"/>
  <c r="K560" i="10"/>
  <c r="J560" i="10"/>
  <c r="Q559" i="10"/>
  <c r="P559" i="10"/>
  <c r="N559" i="10"/>
  <c r="M559" i="10"/>
  <c r="L559" i="10"/>
  <c r="K559" i="10"/>
  <c r="J559" i="10"/>
  <c r="Q558" i="10"/>
  <c r="P558" i="10"/>
  <c r="N558" i="10"/>
  <c r="M558" i="10"/>
  <c r="L558" i="10"/>
  <c r="K558" i="10"/>
  <c r="J558" i="10"/>
  <c r="R557" i="10"/>
  <c r="Q557" i="10"/>
  <c r="P557" i="10"/>
  <c r="N557" i="10"/>
  <c r="M557" i="10"/>
  <c r="L557" i="10"/>
  <c r="K557" i="10"/>
  <c r="J557" i="10"/>
  <c r="U556" i="10"/>
  <c r="R556" i="10"/>
  <c r="Q556" i="10"/>
  <c r="P556" i="10"/>
  <c r="O556" i="10"/>
  <c r="N556" i="10"/>
  <c r="M556" i="10"/>
  <c r="L556" i="10"/>
  <c r="K556" i="10"/>
  <c r="J556" i="10"/>
  <c r="R555" i="10"/>
  <c r="Q555" i="10"/>
  <c r="P555" i="10"/>
  <c r="N555" i="10"/>
  <c r="M555" i="10"/>
  <c r="L555" i="10"/>
  <c r="K555" i="10"/>
  <c r="J555" i="10"/>
  <c r="R554" i="10"/>
  <c r="Q554" i="10"/>
  <c r="P554" i="10"/>
  <c r="N554" i="10"/>
  <c r="M554" i="10"/>
  <c r="L554" i="10"/>
  <c r="K554" i="10"/>
  <c r="J554" i="10"/>
  <c r="U553" i="10"/>
  <c r="R553" i="10"/>
  <c r="Q553" i="10"/>
  <c r="P553" i="10"/>
  <c r="O553" i="10"/>
  <c r="N553" i="10"/>
  <c r="M553" i="10"/>
  <c r="L553" i="10"/>
  <c r="K553" i="10"/>
  <c r="J553" i="10"/>
  <c r="Q552" i="10"/>
  <c r="P552" i="10"/>
  <c r="O552" i="10"/>
  <c r="N552" i="10"/>
  <c r="M552" i="10"/>
  <c r="L552" i="10"/>
  <c r="K552" i="10"/>
  <c r="J552" i="10"/>
  <c r="R551" i="10"/>
  <c r="Q551" i="10"/>
  <c r="P551" i="10"/>
  <c r="N551" i="10"/>
  <c r="M551" i="10"/>
  <c r="L551" i="10"/>
  <c r="K551" i="10"/>
  <c r="J551" i="10"/>
  <c r="Q550" i="10"/>
  <c r="P550" i="10"/>
  <c r="O550" i="10"/>
  <c r="N550" i="10"/>
  <c r="M550" i="10"/>
  <c r="L550" i="10"/>
  <c r="K550" i="10"/>
  <c r="J550" i="10"/>
  <c r="R549" i="10"/>
  <c r="Q549" i="10"/>
  <c r="P549" i="10"/>
  <c r="N549" i="10"/>
  <c r="M549" i="10"/>
  <c r="L549" i="10"/>
  <c r="K549" i="10"/>
  <c r="J549" i="10"/>
  <c r="Q548" i="10"/>
  <c r="P548" i="10"/>
  <c r="N548" i="10"/>
  <c r="M548" i="10"/>
  <c r="L548" i="10"/>
  <c r="K548" i="10"/>
  <c r="J548" i="10"/>
  <c r="Q547" i="10"/>
  <c r="P547" i="10"/>
  <c r="N547" i="10"/>
  <c r="M547" i="10"/>
  <c r="L547" i="10"/>
  <c r="K547" i="10"/>
  <c r="J547" i="10"/>
  <c r="Q546" i="10"/>
  <c r="P546" i="10"/>
  <c r="N546" i="10"/>
  <c r="M546" i="10"/>
  <c r="L546" i="10"/>
  <c r="K546" i="10"/>
  <c r="J546" i="10"/>
  <c r="Q545" i="10"/>
  <c r="P545" i="10"/>
  <c r="N545" i="10"/>
  <c r="M545" i="10"/>
  <c r="L545" i="10"/>
  <c r="K545" i="10"/>
  <c r="J545" i="10"/>
  <c r="U544" i="10"/>
  <c r="R544" i="10"/>
  <c r="Q544" i="10"/>
  <c r="P544" i="10"/>
  <c r="O544" i="10"/>
  <c r="N544" i="10"/>
  <c r="M544" i="10"/>
  <c r="L544" i="10"/>
  <c r="K544" i="10"/>
  <c r="J544" i="10"/>
  <c r="U543" i="10"/>
  <c r="R543" i="10"/>
  <c r="Q543" i="10"/>
  <c r="P543" i="10"/>
  <c r="O543" i="10"/>
  <c r="N543" i="10"/>
  <c r="M543" i="10"/>
  <c r="L543" i="10"/>
  <c r="K543" i="10"/>
  <c r="J543" i="10"/>
  <c r="U542" i="10"/>
  <c r="R542" i="10"/>
  <c r="Q542" i="10"/>
  <c r="P542" i="10"/>
  <c r="O542" i="10"/>
  <c r="N542" i="10"/>
  <c r="M542" i="10"/>
  <c r="L542" i="10"/>
  <c r="K542" i="10"/>
  <c r="J542" i="10"/>
  <c r="U541" i="10"/>
  <c r="R541" i="10"/>
  <c r="Q541" i="10"/>
  <c r="P541" i="10"/>
  <c r="O541" i="10"/>
  <c r="N541" i="10"/>
  <c r="M541" i="10"/>
  <c r="L541" i="10"/>
  <c r="K541" i="10"/>
  <c r="J541" i="10"/>
  <c r="U540" i="10"/>
  <c r="R540" i="10"/>
  <c r="Q540" i="10"/>
  <c r="P540" i="10"/>
  <c r="O540" i="10"/>
  <c r="N540" i="10"/>
  <c r="M540" i="10"/>
  <c r="L540" i="10"/>
  <c r="K540" i="10"/>
  <c r="J540" i="10"/>
  <c r="U539" i="10"/>
  <c r="R539" i="10"/>
  <c r="Q539" i="10"/>
  <c r="P539" i="10"/>
  <c r="O539" i="10"/>
  <c r="N539" i="10"/>
  <c r="M539" i="10"/>
  <c r="L539" i="10"/>
  <c r="K539" i="10"/>
  <c r="J539" i="10"/>
  <c r="Q538" i="10"/>
  <c r="P538" i="10"/>
  <c r="N538" i="10"/>
  <c r="M538" i="10"/>
  <c r="L538" i="10"/>
  <c r="K538" i="10"/>
  <c r="J538" i="10"/>
  <c r="Q537" i="10"/>
  <c r="P537" i="10"/>
  <c r="N537" i="10"/>
  <c r="M537" i="10"/>
  <c r="L537" i="10"/>
  <c r="K537" i="10"/>
  <c r="J537" i="10"/>
  <c r="Q536" i="10"/>
  <c r="P536" i="10"/>
  <c r="N536" i="10"/>
  <c r="M536" i="10"/>
  <c r="L536" i="10"/>
  <c r="K536" i="10"/>
  <c r="J536" i="10"/>
  <c r="Q535" i="10"/>
  <c r="P535" i="10"/>
  <c r="N535" i="10"/>
  <c r="M535" i="10"/>
  <c r="L535" i="10"/>
  <c r="K535" i="10"/>
  <c r="J535" i="10"/>
  <c r="U534" i="10"/>
  <c r="R534" i="10"/>
  <c r="Q534" i="10"/>
  <c r="P534" i="10"/>
  <c r="O534" i="10"/>
  <c r="N534" i="10"/>
  <c r="M534" i="10"/>
  <c r="L534" i="10"/>
  <c r="K534" i="10"/>
  <c r="J534" i="10"/>
  <c r="Q533" i="10"/>
  <c r="P533" i="10"/>
  <c r="N533" i="10"/>
  <c r="M533" i="10"/>
  <c r="L533" i="10"/>
  <c r="K533" i="10"/>
  <c r="J533" i="10"/>
  <c r="R532" i="10"/>
  <c r="Q532" i="10"/>
  <c r="P532" i="10"/>
  <c r="N532" i="10"/>
  <c r="M532" i="10"/>
  <c r="L532" i="10"/>
  <c r="K532" i="10"/>
  <c r="J532" i="10"/>
  <c r="R531" i="10"/>
  <c r="Q531" i="10"/>
  <c r="P531" i="10"/>
  <c r="N531" i="10"/>
  <c r="M531" i="10"/>
  <c r="L531" i="10"/>
  <c r="K531" i="10"/>
  <c r="J531" i="10"/>
  <c r="U530" i="10"/>
  <c r="R530" i="10"/>
  <c r="Q530" i="10"/>
  <c r="P530" i="10"/>
  <c r="O530" i="10"/>
  <c r="N530" i="10"/>
  <c r="M530" i="10"/>
  <c r="L530" i="10"/>
  <c r="K530" i="10"/>
  <c r="J530" i="10"/>
  <c r="Q529" i="10"/>
  <c r="P529" i="10"/>
  <c r="O529" i="10"/>
  <c r="N529" i="10"/>
  <c r="M529" i="10"/>
  <c r="L529" i="10"/>
  <c r="K529" i="10"/>
  <c r="J529" i="10"/>
  <c r="R528" i="10"/>
  <c r="Q528" i="10"/>
  <c r="P528" i="10"/>
  <c r="N528" i="10"/>
  <c r="M528" i="10"/>
  <c r="L528" i="10"/>
  <c r="K528" i="10"/>
  <c r="J528" i="10"/>
  <c r="R527" i="10"/>
  <c r="Q527" i="10"/>
  <c r="P527" i="10"/>
  <c r="N527" i="10"/>
  <c r="M527" i="10"/>
  <c r="L527" i="10"/>
  <c r="K527" i="10"/>
  <c r="J527" i="10"/>
  <c r="Q526" i="10"/>
  <c r="P526" i="10"/>
  <c r="N526" i="10"/>
  <c r="M526" i="10"/>
  <c r="L526" i="10"/>
  <c r="K526" i="10"/>
  <c r="J526" i="10"/>
  <c r="Q525" i="10"/>
  <c r="P525" i="10"/>
  <c r="N525" i="10"/>
  <c r="M525" i="10"/>
  <c r="L525" i="10"/>
  <c r="K525" i="10"/>
  <c r="J525" i="10"/>
  <c r="R524" i="10"/>
  <c r="Q524" i="10"/>
  <c r="P524" i="10"/>
  <c r="N524" i="10"/>
  <c r="M524" i="10"/>
  <c r="L524" i="10"/>
  <c r="K524" i="10"/>
  <c r="J524" i="10"/>
  <c r="R523" i="10"/>
  <c r="Q523" i="10"/>
  <c r="P523" i="10"/>
  <c r="N523" i="10"/>
  <c r="M523" i="10"/>
  <c r="L523" i="10"/>
  <c r="K523" i="10"/>
  <c r="J523" i="10"/>
  <c r="R522" i="10"/>
  <c r="Q522" i="10"/>
  <c r="P522" i="10"/>
  <c r="N522" i="10"/>
  <c r="M522" i="10"/>
  <c r="L522" i="10"/>
  <c r="K522" i="10"/>
  <c r="J522" i="10"/>
  <c r="Q521" i="10"/>
  <c r="P521" i="10"/>
  <c r="N521" i="10"/>
  <c r="M521" i="10"/>
  <c r="L521" i="10"/>
  <c r="K521" i="10"/>
  <c r="J521" i="10"/>
  <c r="R520" i="10"/>
  <c r="Q520" i="10"/>
  <c r="P520" i="10"/>
  <c r="N520" i="10"/>
  <c r="M520" i="10"/>
  <c r="L520" i="10"/>
  <c r="K520" i="10"/>
  <c r="J520" i="10"/>
  <c r="U519" i="10"/>
  <c r="R519" i="10"/>
  <c r="Q519" i="10"/>
  <c r="P519" i="10"/>
  <c r="O519" i="10"/>
  <c r="N519" i="10"/>
  <c r="M519" i="10"/>
  <c r="L519" i="10"/>
  <c r="K519" i="10"/>
  <c r="J519" i="10"/>
  <c r="U518" i="10"/>
  <c r="R518" i="10"/>
  <c r="Q518" i="10"/>
  <c r="P518" i="10"/>
  <c r="O518" i="10"/>
  <c r="N518" i="10"/>
  <c r="M518" i="10"/>
  <c r="L518" i="10"/>
  <c r="K518" i="10"/>
  <c r="J518" i="10"/>
  <c r="R517" i="10"/>
  <c r="Q517" i="10"/>
  <c r="P517" i="10"/>
  <c r="N517" i="10"/>
  <c r="M517" i="10"/>
  <c r="L517" i="10"/>
  <c r="K517" i="10"/>
  <c r="J517" i="10"/>
  <c r="R516" i="10"/>
  <c r="Q516" i="10"/>
  <c r="P516" i="10"/>
  <c r="N516" i="10"/>
  <c r="M516" i="10"/>
  <c r="L516" i="10"/>
  <c r="K516" i="10"/>
  <c r="J516" i="10"/>
  <c r="R515" i="10"/>
  <c r="Q515" i="10"/>
  <c r="P515" i="10"/>
  <c r="N515" i="10"/>
  <c r="M515" i="10"/>
  <c r="L515" i="10"/>
  <c r="K515" i="10"/>
  <c r="J515" i="10"/>
  <c r="Q514" i="10"/>
  <c r="P514" i="10"/>
  <c r="N514" i="10"/>
  <c r="M514" i="10"/>
  <c r="L514" i="10"/>
  <c r="K514" i="10"/>
  <c r="J514" i="10"/>
  <c r="Q513" i="10"/>
  <c r="P513" i="10"/>
  <c r="N513" i="10"/>
  <c r="M513" i="10"/>
  <c r="L513" i="10"/>
  <c r="K513" i="10"/>
  <c r="J513" i="10"/>
  <c r="U512" i="10"/>
  <c r="R512" i="10"/>
  <c r="Q512" i="10"/>
  <c r="P512" i="10"/>
  <c r="O512" i="10"/>
  <c r="N512" i="10"/>
  <c r="M512" i="10"/>
  <c r="L512" i="10"/>
  <c r="K512" i="10"/>
  <c r="J512" i="10"/>
  <c r="U511" i="10"/>
  <c r="R511" i="10"/>
  <c r="Q511" i="10"/>
  <c r="P511" i="10"/>
  <c r="O511" i="10"/>
  <c r="N511" i="10"/>
  <c r="M511" i="10"/>
  <c r="L511" i="10"/>
  <c r="K511" i="10"/>
  <c r="J511" i="10"/>
  <c r="U510" i="10"/>
  <c r="R510" i="10"/>
  <c r="Q510" i="10"/>
  <c r="P510" i="10"/>
  <c r="O510" i="10"/>
  <c r="N510" i="10"/>
  <c r="M510" i="10"/>
  <c r="L510" i="10"/>
  <c r="K510" i="10"/>
  <c r="J510" i="10"/>
  <c r="R509" i="10"/>
  <c r="Q509" i="10"/>
  <c r="P509" i="10"/>
  <c r="N509" i="10"/>
  <c r="M509" i="10"/>
  <c r="L509" i="10"/>
  <c r="K509" i="10"/>
  <c r="J509" i="10"/>
  <c r="R508" i="10"/>
  <c r="Q508" i="10"/>
  <c r="P508" i="10"/>
  <c r="N508" i="10"/>
  <c r="M508" i="10"/>
  <c r="L508" i="10"/>
  <c r="K508" i="10"/>
  <c r="J508" i="10"/>
  <c r="R507" i="10"/>
  <c r="Q507" i="10"/>
  <c r="P507" i="10"/>
  <c r="N507" i="10"/>
  <c r="M507" i="10"/>
  <c r="L507" i="10"/>
  <c r="K507" i="10"/>
  <c r="J507" i="10"/>
  <c r="R505" i="10"/>
  <c r="Q505" i="10"/>
  <c r="P505" i="10"/>
  <c r="N505" i="10"/>
  <c r="M505" i="10"/>
  <c r="L505" i="10"/>
  <c r="K505" i="10"/>
  <c r="J505" i="10"/>
  <c r="R503" i="10"/>
  <c r="Q503" i="10"/>
  <c r="P503" i="10"/>
  <c r="N503" i="10"/>
  <c r="M503" i="10"/>
  <c r="L503" i="10"/>
  <c r="K503" i="10"/>
  <c r="J503" i="10"/>
  <c r="U502" i="10"/>
  <c r="R502" i="10"/>
  <c r="Q502" i="10"/>
  <c r="P502" i="10"/>
  <c r="O502" i="10"/>
  <c r="N502" i="10"/>
  <c r="M502" i="10"/>
  <c r="L502" i="10"/>
  <c r="K502" i="10"/>
  <c r="J502" i="10"/>
  <c r="Q501" i="10"/>
  <c r="P501" i="10"/>
  <c r="N501" i="10"/>
  <c r="M501" i="10"/>
  <c r="L501" i="10"/>
  <c r="K501" i="10"/>
  <c r="J501" i="10"/>
  <c r="R500" i="10"/>
  <c r="Q500" i="10"/>
  <c r="P500" i="10"/>
  <c r="N500" i="10"/>
  <c r="M500" i="10"/>
  <c r="L500" i="10"/>
  <c r="K500" i="10"/>
  <c r="J500" i="10"/>
  <c r="Q498" i="10"/>
  <c r="P498" i="10"/>
  <c r="N498" i="10"/>
  <c r="M498" i="10"/>
  <c r="L498" i="10"/>
  <c r="K498" i="10"/>
  <c r="J498" i="10"/>
  <c r="Q497" i="10"/>
  <c r="P497" i="10"/>
  <c r="N497" i="10"/>
  <c r="M497" i="10"/>
  <c r="L497" i="10"/>
  <c r="K497" i="10"/>
  <c r="J497" i="10"/>
  <c r="Q496" i="10"/>
  <c r="P496" i="10"/>
  <c r="N496" i="10"/>
  <c r="M496" i="10"/>
  <c r="L496" i="10"/>
  <c r="K496" i="10"/>
  <c r="J496" i="10"/>
  <c r="Q495" i="10"/>
  <c r="P495" i="10"/>
  <c r="N495" i="10"/>
  <c r="M495" i="10"/>
  <c r="L495" i="10"/>
  <c r="K495" i="10"/>
  <c r="J495" i="10"/>
  <c r="Q494" i="10"/>
  <c r="P494" i="10"/>
  <c r="N494" i="10"/>
  <c r="M494" i="10"/>
  <c r="L494" i="10"/>
  <c r="K494" i="10"/>
  <c r="J494" i="10"/>
  <c r="Q493" i="10"/>
  <c r="P493" i="10"/>
  <c r="N493" i="10"/>
  <c r="M493" i="10"/>
  <c r="L493" i="10"/>
  <c r="K493" i="10"/>
  <c r="J493" i="10"/>
  <c r="Q492" i="10"/>
  <c r="P492" i="10"/>
  <c r="N492" i="10"/>
  <c r="M492" i="10"/>
  <c r="L492" i="10"/>
  <c r="K492" i="10"/>
  <c r="J492" i="10"/>
  <c r="Q491" i="10"/>
  <c r="P491" i="10"/>
  <c r="N491" i="10"/>
  <c r="M491" i="10"/>
  <c r="L491" i="10"/>
  <c r="K491" i="10"/>
  <c r="J491" i="10"/>
  <c r="Q490" i="10"/>
  <c r="P490" i="10"/>
  <c r="N490" i="10"/>
  <c r="M490" i="10"/>
  <c r="L490" i="10"/>
  <c r="K490" i="10"/>
  <c r="J490" i="10"/>
  <c r="Q489" i="10"/>
  <c r="P489" i="10"/>
  <c r="N489" i="10"/>
  <c r="M489" i="10"/>
  <c r="L489" i="10"/>
  <c r="K489" i="10"/>
  <c r="J489" i="10"/>
  <c r="Q488" i="10"/>
  <c r="P488" i="10"/>
  <c r="N488" i="10"/>
  <c r="M488" i="10"/>
  <c r="L488" i="10"/>
  <c r="K488" i="10"/>
  <c r="J488" i="10"/>
  <c r="Q487" i="10"/>
  <c r="P487" i="10"/>
  <c r="N487" i="10"/>
  <c r="M487" i="10"/>
  <c r="L487" i="10"/>
  <c r="K487" i="10"/>
  <c r="J487" i="10"/>
  <c r="Q486" i="10"/>
  <c r="P486" i="10"/>
  <c r="N486" i="10"/>
  <c r="M486" i="10"/>
  <c r="L486" i="10"/>
  <c r="K486" i="10"/>
  <c r="J486" i="10"/>
  <c r="Q485" i="10"/>
  <c r="P485" i="10"/>
  <c r="N485" i="10"/>
  <c r="M485" i="10"/>
  <c r="L485" i="10"/>
  <c r="K485" i="10"/>
  <c r="J485" i="10"/>
  <c r="Q484" i="10"/>
  <c r="P484" i="10"/>
  <c r="N484" i="10"/>
  <c r="M484" i="10"/>
  <c r="L484" i="10"/>
  <c r="K484" i="10"/>
  <c r="J484" i="10"/>
  <c r="R483" i="10"/>
  <c r="Q483" i="10"/>
  <c r="P483" i="10"/>
  <c r="N483" i="10"/>
  <c r="M483" i="10"/>
  <c r="L483" i="10"/>
  <c r="K483" i="10"/>
  <c r="J483" i="10"/>
  <c r="Q482" i="10"/>
  <c r="P482" i="10"/>
  <c r="N482" i="10"/>
  <c r="M482" i="10"/>
  <c r="L482" i="10"/>
  <c r="K482" i="10"/>
  <c r="J482" i="10"/>
  <c r="Q481" i="10"/>
  <c r="P481" i="10"/>
  <c r="N481" i="10"/>
  <c r="M481" i="10"/>
  <c r="L481" i="10"/>
  <c r="K481" i="10"/>
  <c r="J481" i="10"/>
  <c r="Q480" i="10"/>
  <c r="P480" i="10"/>
  <c r="N480" i="10"/>
  <c r="M480" i="10"/>
  <c r="L480" i="10"/>
  <c r="K480" i="10"/>
  <c r="J480" i="10"/>
  <c r="Q479" i="10"/>
  <c r="P479" i="10"/>
  <c r="N479" i="10"/>
  <c r="M479" i="10"/>
  <c r="L479" i="10"/>
  <c r="K479" i="10"/>
  <c r="J479" i="10"/>
  <c r="Q478" i="10"/>
  <c r="P478" i="10"/>
  <c r="N478" i="10"/>
  <c r="M478" i="10"/>
  <c r="L478" i="10"/>
  <c r="K478" i="10"/>
  <c r="J478" i="10"/>
  <c r="R477" i="10"/>
  <c r="Q477" i="10"/>
  <c r="P477" i="10"/>
  <c r="N477" i="10"/>
  <c r="M477" i="10"/>
  <c r="L477" i="10"/>
  <c r="K477" i="10"/>
  <c r="J477" i="10"/>
  <c r="Q476" i="10"/>
  <c r="P476" i="10"/>
  <c r="O476" i="10"/>
  <c r="N476" i="10"/>
  <c r="M476" i="10"/>
  <c r="L476" i="10"/>
  <c r="K476" i="10"/>
  <c r="J476" i="10"/>
  <c r="R475" i="10"/>
  <c r="Q475" i="10"/>
  <c r="P475" i="10"/>
  <c r="N475" i="10"/>
  <c r="M475" i="10"/>
  <c r="L475" i="10"/>
  <c r="K475" i="10"/>
  <c r="J475" i="10"/>
  <c r="R474" i="10"/>
  <c r="Q474" i="10"/>
  <c r="P474" i="10"/>
  <c r="N474" i="10"/>
  <c r="M474" i="10"/>
  <c r="L474" i="10"/>
  <c r="K474" i="10"/>
  <c r="J474" i="10"/>
  <c r="Q473" i="10"/>
  <c r="P473" i="10"/>
  <c r="N473" i="10"/>
  <c r="M473" i="10"/>
  <c r="L473" i="10"/>
  <c r="K473" i="10"/>
  <c r="J473" i="10"/>
  <c r="Q472" i="10"/>
  <c r="P472" i="10"/>
  <c r="N472" i="10"/>
  <c r="M472" i="10"/>
  <c r="L472" i="10"/>
  <c r="K472" i="10"/>
  <c r="J472" i="10"/>
  <c r="Q471" i="10"/>
  <c r="P471" i="10"/>
  <c r="O471" i="10"/>
  <c r="N471" i="10"/>
  <c r="M471" i="10"/>
  <c r="L471" i="10"/>
  <c r="K471" i="10"/>
  <c r="J471" i="10"/>
  <c r="R470" i="10"/>
  <c r="Q470" i="10"/>
  <c r="P470" i="10"/>
  <c r="N470" i="10"/>
  <c r="M470" i="10"/>
  <c r="L470" i="10"/>
  <c r="K470" i="10"/>
  <c r="J470" i="10"/>
  <c r="R469" i="10"/>
  <c r="Q469" i="10"/>
  <c r="P469" i="10"/>
  <c r="N469" i="10"/>
  <c r="M469" i="10"/>
  <c r="L469" i="10"/>
  <c r="K469" i="10"/>
  <c r="J469" i="10"/>
  <c r="Q468" i="10"/>
  <c r="P468" i="10"/>
  <c r="N468" i="10"/>
  <c r="M468" i="10"/>
  <c r="L468" i="10"/>
  <c r="K468" i="10"/>
  <c r="J468" i="10"/>
  <c r="Q467" i="10"/>
  <c r="P467" i="10"/>
  <c r="N467" i="10"/>
  <c r="M467" i="10"/>
  <c r="L467" i="10"/>
  <c r="K467" i="10"/>
  <c r="J467" i="10"/>
  <c r="U466" i="10"/>
  <c r="R466" i="10"/>
  <c r="Q466" i="10"/>
  <c r="P466" i="10"/>
  <c r="O466" i="10"/>
  <c r="N466" i="10"/>
  <c r="M466" i="10"/>
  <c r="L466" i="10"/>
  <c r="K466" i="10"/>
  <c r="J466" i="10"/>
  <c r="Q465" i="10"/>
  <c r="P465" i="10"/>
  <c r="N465" i="10"/>
  <c r="M465" i="10"/>
  <c r="L465" i="10"/>
  <c r="K465" i="10"/>
  <c r="J465" i="10"/>
  <c r="Q464" i="10"/>
  <c r="P464" i="10"/>
  <c r="N464" i="10"/>
  <c r="M464" i="10"/>
  <c r="L464" i="10"/>
  <c r="K464" i="10"/>
  <c r="J464" i="10"/>
  <c r="U463" i="10"/>
  <c r="R463" i="10"/>
  <c r="Q463" i="10"/>
  <c r="P463" i="10"/>
  <c r="O463" i="10"/>
  <c r="N463" i="10"/>
  <c r="M463" i="10"/>
  <c r="L463" i="10"/>
  <c r="K463" i="10"/>
  <c r="J463" i="10"/>
  <c r="Q462" i="10"/>
  <c r="P462" i="10"/>
  <c r="N462" i="10"/>
  <c r="M462" i="10"/>
  <c r="L462" i="10"/>
  <c r="K462" i="10"/>
  <c r="J462" i="10"/>
  <c r="U461" i="10"/>
  <c r="R461" i="10"/>
  <c r="Q461" i="10"/>
  <c r="P461" i="10"/>
  <c r="O461" i="10"/>
  <c r="N461" i="10"/>
  <c r="M461" i="10"/>
  <c r="L461" i="10"/>
  <c r="K461" i="10"/>
  <c r="J461" i="10"/>
  <c r="R460" i="10"/>
  <c r="Q460" i="10"/>
  <c r="P460" i="10"/>
  <c r="N460" i="10"/>
  <c r="M460" i="10"/>
  <c r="L460" i="10"/>
  <c r="K460" i="10"/>
  <c r="J460" i="10"/>
  <c r="Q459" i="10"/>
  <c r="P459" i="10"/>
  <c r="N459" i="10"/>
  <c r="M459" i="10"/>
  <c r="L459" i="10"/>
  <c r="K459" i="10"/>
  <c r="J459" i="10"/>
  <c r="U458" i="10"/>
  <c r="R458" i="10"/>
  <c r="Q458" i="10"/>
  <c r="P458" i="10"/>
  <c r="O458" i="10"/>
  <c r="N458" i="10"/>
  <c r="M458" i="10"/>
  <c r="L458" i="10"/>
  <c r="K458" i="10"/>
  <c r="J458" i="10"/>
  <c r="Q457" i="10"/>
  <c r="P457" i="10"/>
  <c r="N457" i="10"/>
  <c r="M457" i="10"/>
  <c r="L457" i="10"/>
  <c r="K457" i="10"/>
  <c r="J457" i="10"/>
  <c r="Q456" i="10"/>
  <c r="P456" i="10"/>
  <c r="N456" i="10"/>
  <c r="M456" i="10"/>
  <c r="L456" i="10"/>
  <c r="K456" i="10"/>
  <c r="J456" i="10"/>
  <c r="Q455" i="10"/>
  <c r="P455" i="10"/>
  <c r="N455" i="10"/>
  <c r="M455" i="10"/>
  <c r="L455" i="10"/>
  <c r="K455" i="10"/>
  <c r="J455" i="10"/>
  <c r="Q454" i="10"/>
  <c r="P454" i="10"/>
  <c r="N454" i="10"/>
  <c r="M454" i="10"/>
  <c r="L454" i="10"/>
  <c r="K454" i="10"/>
  <c r="J454" i="10"/>
  <c r="Q453" i="10"/>
  <c r="P453" i="10"/>
  <c r="O453" i="10"/>
  <c r="N453" i="10"/>
  <c r="M453" i="10"/>
  <c r="L453" i="10"/>
  <c r="K453" i="10"/>
  <c r="J453" i="10"/>
  <c r="Q452" i="10"/>
  <c r="P452" i="10"/>
  <c r="O452" i="10"/>
  <c r="N452" i="10"/>
  <c r="M452" i="10"/>
  <c r="L452" i="10"/>
  <c r="K452" i="10"/>
  <c r="J452" i="10"/>
  <c r="Q451" i="10"/>
  <c r="P451" i="10"/>
  <c r="N451" i="10"/>
  <c r="M451" i="10"/>
  <c r="L451" i="10"/>
  <c r="K451" i="10"/>
  <c r="J451" i="10"/>
  <c r="Q450" i="10"/>
  <c r="P450" i="10"/>
  <c r="N450" i="10"/>
  <c r="M450" i="10"/>
  <c r="L450" i="10"/>
  <c r="K450" i="10"/>
  <c r="J450" i="10"/>
  <c r="Q449" i="10"/>
  <c r="P449" i="10"/>
  <c r="N449" i="10"/>
  <c r="M449" i="10"/>
  <c r="L449" i="10"/>
  <c r="K449" i="10"/>
  <c r="J449" i="10"/>
  <c r="Q448" i="10"/>
  <c r="P448" i="10"/>
  <c r="N448" i="10"/>
  <c r="M448" i="10"/>
  <c r="L448" i="10"/>
  <c r="K448" i="10"/>
  <c r="J448" i="10"/>
  <c r="Q447" i="10"/>
  <c r="P447" i="10"/>
  <c r="N447" i="10"/>
  <c r="M447" i="10"/>
  <c r="L447" i="10"/>
  <c r="K447" i="10"/>
  <c r="J447" i="10"/>
  <c r="Q446" i="10"/>
  <c r="P446" i="10"/>
  <c r="N446" i="10"/>
  <c r="M446" i="10"/>
  <c r="L446" i="10"/>
  <c r="K446" i="10"/>
  <c r="J446" i="10"/>
  <c r="Q445" i="10"/>
  <c r="P445" i="10"/>
  <c r="N445" i="10"/>
  <c r="M445" i="10"/>
  <c r="L445" i="10"/>
  <c r="K445" i="10"/>
  <c r="J445" i="10"/>
  <c r="Q444" i="10"/>
  <c r="P444" i="10"/>
  <c r="N444" i="10"/>
  <c r="M444" i="10"/>
  <c r="L444" i="10"/>
  <c r="K444" i="10"/>
  <c r="J444" i="10"/>
  <c r="Q443" i="10"/>
  <c r="P443" i="10"/>
  <c r="N443" i="10"/>
  <c r="M443" i="10"/>
  <c r="L443" i="10"/>
  <c r="K443" i="10"/>
  <c r="J443" i="10"/>
  <c r="U442" i="10"/>
  <c r="R442" i="10"/>
  <c r="Q442" i="10"/>
  <c r="P442" i="10"/>
  <c r="O442" i="10"/>
  <c r="N442" i="10"/>
  <c r="M442" i="10"/>
  <c r="L442" i="10"/>
  <c r="K442" i="10"/>
  <c r="J442" i="10"/>
  <c r="R441" i="10"/>
  <c r="Q441" i="10"/>
  <c r="P441" i="10"/>
  <c r="N441" i="10"/>
  <c r="M441" i="10"/>
  <c r="L441" i="10"/>
  <c r="K441" i="10"/>
  <c r="J441" i="10"/>
  <c r="Q440" i="10"/>
  <c r="P440" i="10"/>
  <c r="N440" i="10"/>
  <c r="M440" i="10"/>
  <c r="L440" i="10"/>
  <c r="K440" i="10"/>
  <c r="J440" i="10"/>
  <c r="R439" i="10"/>
  <c r="Q439" i="10"/>
  <c r="P439" i="10"/>
  <c r="N439" i="10"/>
  <c r="M439" i="10"/>
  <c r="L439" i="10"/>
  <c r="K439" i="10"/>
  <c r="J439" i="10"/>
  <c r="R438" i="10"/>
  <c r="Q438" i="10"/>
  <c r="P438" i="10"/>
  <c r="N438" i="10"/>
  <c r="M438" i="10"/>
  <c r="L438" i="10"/>
  <c r="K438" i="10"/>
  <c r="J438" i="10"/>
  <c r="U437" i="10"/>
  <c r="R437" i="10"/>
  <c r="Q437" i="10"/>
  <c r="P437" i="10"/>
  <c r="O437" i="10"/>
  <c r="N437" i="10"/>
  <c r="M437" i="10"/>
  <c r="L437" i="10"/>
  <c r="K437" i="10"/>
  <c r="J437" i="10"/>
  <c r="U436" i="10"/>
  <c r="R436" i="10"/>
  <c r="Q436" i="10"/>
  <c r="P436" i="10"/>
  <c r="O436" i="10"/>
  <c r="N436" i="10"/>
  <c r="M436" i="10"/>
  <c r="L436" i="10"/>
  <c r="K436" i="10"/>
  <c r="J436" i="10"/>
  <c r="Q435" i="10"/>
  <c r="P435" i="10"/>
  <c r="N435" i="10"/>
  <c r="M435" i="10"/>
  <c r="L435" i="10"/>
  <c r="K435" i="10"/>
  <c r="J435" i="10"/>
  <c r="Q434" i="10"/>
  <c r="P434" i="10"/>
  <c r="N434" i="10"/>
  <c r="M434" i="10"/>
  <c r="L434" i="10"/>
  <c r="K434" i="10"/>
  <c r="J434" i="10"/>
  <c r="Q433" i="10"/>
  <c r="P433" i="10"/>
  <c r="N433" i="10"/>
  <c r="M433" i="10"/>
  <c r="L433" i="10"/>
  <c r="K433" i="10"/>
  <c r="J433" i="10"/>
  <c r="Q432" i="10"/>
  <c r="P432" i="10"/>
  <c r="N432" i="10"/>
  <c r="M432" i="10"/>
  <c r="L432" i="10"/>
  <c r="K432" i="10"/>
  <c r="J432" i="10"/>
  <c r="R431" i="10"/>
  <c r="Q431" i="10"/>
  <c r="P431" i="10"/>
  <c r="N431" i="10"/>
  <c r="M431" i="10"/>
  <c r="L431" i="10"/>
  <c r="K431" i="10"/>
  <c r="J431" i="10"/>
  <c r="Q430" i="10"/>
  <c r="P430" i="10"/>
  <c r="N430" i="10"/>
  <c r="M430" i="10"/>
  <c r="L430" i="10"/>
  <c r="K430" i="10"/>
  <c r="J430" i="10"/>
  <c r="R429" i="10"/>
  <c r="Q429" i="10"/>
  <c r="P429" i="10"/>
  <c r="N429" i="10"/>
  <c r="M429" i="10"/>
  <c r="L429" i="10"/>
  <c r="K429" i="10"/>
  <c r="J429" i="10"/>
  <c r="U428" i="10"/>
  <c r="R428" i="10"/>
  <c r="Q428" i="10"/>
  <c r="P428" i="10"/>
  <c r="O428" i="10"/>
  <c r="N428" i="10"/>
  <c r="M428" i="10"/>
  <c r="L428" i="10"/>
  <c r="K428" i="10"/>
  <c r="J428" i="10"/>
  <c r="R427" i="10"/>
  <c r="Q427" i="10"/>
  <c r="P427" i="10"/>
  <c r="N427" i="10"/>
  <c r="M427" i="10"/>
  <c r="L427" i="10"/>
  <c r="K427" i="10"/>
  <c r="J427" i="10"/>
  <c r="U426" i="10"/>
  <c r="R426" i="10"/>
  <c r="Q426" i="10"/>
  <c r="P426" i="10"/>
  <c r="O426" i="10"/>
  <c r="N426" i="10"/>
  <c r="M426" i="10"/>
  <c r="L426" i="10"/>
  <c r="K426" i="10"/>
  <c r="J426" i="10"/>
  <c r="U425" i="10"/>
  <c r="R425" i="10"/>
  <c r="Q425" i="10"/>
  <c r="P425" i="10"/>
  <c r="O425" i="10"/>
  <c r="N425" i="10"/>
  <c r="M425" i="10"/>
  <c r="L425" i="10"/>
  <c r="K425" i="10"/>
  <c r="J425" i="10"/>
  <c r="U424" i="10"/>
  <c r="R424" i="10"/>
  <c r="Q424" i="10"/>
  <c r="P424" i="10"/>
  <c r="O424" i="10"/>
  <c r="N424" i="10"/>
  <c r="M424" i="10"/>
  <c r="L424" i="10"/>
  <c r="K424" i="10"/>
  <c r="J424" i="10"/>
  <c r="R423" i="10"/>
  <c r="Q423" i="10"/>
  <c r="P423" i="10"/>
  <c r="N423" i="10"/>
  <c r="M423" i="10"/>
  <c r="L423" i="10"/>
  <c r="K423" i="10"/>
  <c r="J423" i="10"/>
  <c r="R422" i="10"/>
  <c r="Q422" i="10"/>
  <c r="P422" i="10"/>
  <c r="N422" i="10"/>
  <c r="M422" i="10"/>
  <c r="L422" i="10"/>
  <c r="K422" i="10"/>
  <c r="J422" i="10"/>
  <c r="U421" i="10"/>
  <c r="R421" i="10"/>
  <c r="Q421" i="10"/>
  <c r="P421" i="10"/>
  <c r="O421" i="10"/>
  <c r="N421" i="10"/>
  <c r="M421" i="10"/>
  <c r="L421" i="10"/>
  <c r="K421" i="10"/>
  <c r="J421" i="10"/>
  <c r="U420" i="10"/>
  <c r="R420" i="10"/>
  <c r="Q420" i="10"/>
  <c r="P420" i="10"/>
  <c r="O420" i="10"/>
  <c r="N420" i="10"/>
  <c r="M420" i="10"/>
  <c r="L420" i="10"/>
  <c r="K420" i="10"/>
  <c r="J420" i="10"/>
  <c r="U419" i="10"/>
  <c r="R419" i="10"/>
  <c r="Q419" i="10"/>
  <c r="P419" i="10"/>
  <c r="O419" i="10"/>
  <c r="N419" i="10"/>
  <c r="M419" i="10"/>
  <c r="L419" i="10"/>
  <c r="K419" i="10"/>
  <c r="J419" i="10"/>
  <c r="U418" i="10"/>
  <c r="R418" i="10"/>
  <c r="Q418" i="10"/>
  <c r="P418" i="10"/>
  <c r="O418" i="10"/>
  <c r="N418" i="10"/>
  <c r="M418" i="10"/>
  <c r="L418" i="10"/>
  <c r="K418" i="10"/>
  <c r="J418" i="10"/>
  <c r="R417" i="10"/>
  <c r="Q417" i="10"/>
  <c r="P417" i="10"/>
  <c r="N417" i="10"/>
  <c r="M417" i="10"/>
  <c r="L417" i="10"/>
  <c r="K417" i="10"/>
  <c r="J417" i="10"/>
  <c r="R416" i="10"/>
  <c r="Q416" i="10"/>
  <c r="P416" i="10"/>
  <c r="N416" i="10"/>
  <c r="M416" i="10"/>
  <c r="L416" i="10"/>
  <c r="K416" i="10"/>
  <c r="J416" i="10"/>
  <c r="Q415" i="10"/>
  <c r="P415" i="10"/>
  <c r="N415" i="10"/>
  <c r="M415" i="10"/>
  <c r="L415" i="10"/>
  <c r="K415" i="10"/>
  <c r="J415" i="10"/>
  <c r="Q414" i="10"/>
  <c r="P414" i="10"/>
  <c r="N414" i="10"/>
  <c r="M414" i="10"/>
  <c r="L414" i="10"/>
  <c r="K414" i="10"/>
  <c r="J414" i="10"/>
  <c r="Q413" i="10"/>
  <c r="P413" i="10"/>
  <c r="N413" i="10"/>
  <c r="M413" i="10"/>
  <c r="L413" i="10"/>
  <c r="K413" i="10"/>
  <c r="J413" i="10"/>
  <c r="Q412" i="10"/>
  <c r="P412" i="10"/>
  <c r="N412" i="10"/>
  <c r="M412" i="10"/>
  <c r="L412" i="10"/>
  <c r="K412" i="10"/>
  <c r="J412" i="10"/>
  <c r="R411" i="10"/>
  <c r="Q411" i="10"/>
  <c r="P411" i="10"/>
  <c r="N411" i="10"/>
  <c r="M411" i="10"/>
  <c r="L411" i="10"/>
  <c r="K411" i="10"/>
  <c r="J411" i="10"/>
  <c r="Q410" i="10"/>
  <c r="P410" i="10"/>
  <c r="O410" i="10"/>
  <c r="N410" i="10"/>
  <c r="M410" i="10"/>
  <c r="L410" i="10"/>
  <c r="K410" i="10"/>
  <c r="J410" i="10"/>
  <c r="Q409" i="10"/>
  <c r="P409" i="10"/>
  <c r="N409" i="10"/>
  <c r="M409" i="10"/>
  <c r="L409" i="10"/>
  <c r="K409" i="10"/>
  <c r="J409" i="10"/>
  <c r="Q408" i="10"/>
  <c r="P408" i="10"/>
  <c r="N408" i="10"/>
  <c r="M408" i="10"/>
  <c r="L408" i="10"/>
  <c r="K408" i="10"/>
  <c r="J408" i="10"/>
  <c r="R407" i="10"/>
  <c r="N407" i="10"/>
  <c r="M407" i="10"/>
  <c r="L407" i="10"/>
  <c r="K407" i="10"/>
  <c r="J407" i="10"/>
  <c r="R406" i="10"/>
  <c r="Q406" i="10"/>
  <c r="N406" i="10"/>
  <c r="M406" i="10"/>
  <c r="L406" i="10"/>
  <c r="K406" i="10"/>
  <c r="J406" i="10"/>
  <c r="R405" i="10"/>
  <c r="N405" i="10"/>
  <c r="M405" i="10"/>
  <c r="L405" i="10"/>
  <c r="K405" i="10"/>
  <c r="J405" i="10"/>
  <c r="R404" i="10"/>
  <c r="Q404" i="10"/>
  <c r="P404" i="10"/>
  <c r="N404" i="10"/>
  <c r="M404" i="10"/>
  <c r="L404" i="10"/>
  <c r="K404" i="10"/>
  <c r="J404" i="10"/>
  <c r="Q403" i="10"/>
  <c r="P403" i="10"/>
  <c r="O403" i="10"/>
  <c r="N403" i="10"/>
  <c r="M403" i="10"/>
  <c r="L403" i="10"/>
  <c r="K403" i="10"/>
  <c r="J403" i="10"/>
  <c r="Q402" i="10"/>
  <c r="P402" i="10"/>
  <c r="O402" i="10"/>
  <c r="N402" i="10"/>
  <c r="M402" i="10"/>
  <c r="L402" i="10"/>
  <c r="K402" i="10"/>
  <c r="J402" i="10"/>
  <c r="Q401" i="10"/>
  <c r="P401" i="10"/>
  <c r="N401" i="10"/>
  <c r="M401" i="10"/>
  <c r="L401" i="10"/>
  <c r="K401" i="10"/>
  <c r="J401" i="10"/>
  <c r="R400" i="10"/>
  <c r="Q400" i="10"/>
  <c r="P400" i="10"/>
  <c r="N400" i="10"/>
  <c r="K400" i="10"/>
  <c r="J400" i="10"/>
  <c r="Q399" i="10"/>
  <c r="P399" i="10"/>
  <c r="N399" i="10"/>
  <c r="M399" i="10"/>
  <c r="L399" i="10"/>
  <c r="K399" i="10"/>
  <c r="J399" i="10"/>
  <c r="R398" i="10"/>
  <c r="Q398" i="10"/>
  <c r="P398" i="10"/>
  <c r="N398" i="10"/>
  <c r="K398" i="10"/>
  <c r="J398" i="10"/>
  <c r="Q397" i="10"/>
  <c r="P397" i="10"/>
  <c r="N397" i="10"/>
  <c r="M397" i="10"/>
  <c r="L397" i="10"/>
  <c r="K397" i="10"/>
  <c r="J397" i="10"/>
  <c r="R396" i="10"/>
  <c r="Q396" i="10"/>
  <c r="P396" i="10"/>
  <c r="N396" i="10"/>
  <c r="M396" i="10"/>
  <c r="L396" i="10"/>
  <c r="K396" i="10"/>
  <c r="J396" i="10"/>
  <c r="R395" i="10"/>
  <c r="Q395" i="10"/>
  <c r="P395" i="10"/>
  <c r="N395" i="10"/>
  <c r="M395" i="10"/>
  <c r="L395" i="10"/>
  <c r="K395" i="10"/>
  <c r="J395" i="10"/>
  <c r="Q394" i="10"/>
  <c r="P394" i="10"/>
  <c r="O394" i="10"/>
  <c r="N394" i="10"/>
  <c r="K394" i="10"/>
  <c r="J394" i="10"/>
  <c r="Q393" i="10"/>
  <c r="P393" i="10"/>
  <c r="O393" i="10"/>
  <c r="N393" i="10"/>
  <c r="M393" i="10"/>
  <c r="L393" i="10"/>
  <c r="K393" i="10"/>
  <c r="J393" i="10"/>
  <c r="U392" i="10"/>
  <c r="R392" i="10"/>
  <c r="Q392" i="10"/>
  <c r="P392" i="10"/>
  <c r="O392" i="10"/>
  <c r="N392" i="10"/>
  <c r="M392" i="10"/>
  <c r="L392" i="10"/>
  <c r="K392" i="10"/>
  <c r="J392" i="10"/>
  <c r="R391" i="10"/>
  <c r="Q391" i="10"/>
  <c r="P391" i="10"/>
  <c r="N391" i="10"/>
  <c r="K391" i="10"/>
  <c r="J391" i="10"/>
  <c r="Q390" i="10"/>
  <c r="P390" i="10"/>
  <c r="N390" i="10"/>
  <c r="M390" i="10"/>
  <c r="L390" i="10"/>
  <c r="K390" i="10"/>
  <c r="J390" i="10"/>
  <c r="R389" i="10"/>
  <c r="Q389" i="10"/>
  <c r="P389" i="10"/>
  <c r="N389" i="10"/>
  <c r="M389" i="10"/>
  <c r="L389" i="10"/>
  <c r="K389" i="10"/>
  <c r="J389" i="10"/>
  <c r="R388" i="10"/>
  <c r="Q388" i="10"/>
  <c r="P388" i="10"/>
  <c r="N388" i="10"/>
  <c r="L388" i="10"/>
  <c r="K388" i="10"/>
  <c r="J388" i="10"/>
  <c r="Q387" i="10"/>
  <c r="P387" i="10"/>
  <c r="O387" i="10"/>
  <c r="N387" i="10"/>
  <c r="K387" i="10"/>
  <c r="J387" i="10"/>
  <c r="U386" i="10"/>
  <c r="R386" i="10"/>
  <c r="Q386" i="10"/>
  <c r="P386" i="10"/>
  <c r="O386" i="10"/>
  <c r="N386" i="10"/>
  <c r="K386" i="10"/>
  <c r="J386" i="10"/>
  <c r="U385" i="10"/>
  <c r="R385" i="10"/>
  <c r="Q385" i="10"/>
  <c r="P385" i="10"/>
  <c r="O385" i="10"/>
  <c r="N385" i="10"/>
  <c r="M385" i="10"/>
  <c r="L385" i="10"/>
  <c r="K385" i="10"/>
  <c r="J385" i="10"/>
  <c r="R384" i="10"/>
  <c r="Q384" i="10"/>
  <c r="P384" i="10"/>
  <c r="N384" i="10"/>
  <c r="M384" i="10"/>
  <c r="L384" i="10"/>
  <c r="K384" i="10"/>
  <c r="J384" i="10"/>
  <c r="R383" i="10"/>
  <c r="Q383" i="10"/>
  <c r="P383" i="10"/>
  <c r="N383" i="10"/>
  <c r="M383" i="10"/>
  <c r="L383" i="10"/>
  <c r="K383" i="10"/>
  <c r="J383" i="10"/>
  <c r="V382" i="10"/>
  <c r="N380" i="10"/>
  <c r="M380" i="10"/>
  <c r="L380" i="10"/>
  <c r="K380" i="10"/>
  <c r="J380" i="10"/>
  <c r="Y379" i="10"/>
  <c r="AC379" i="10" s="1"/>
  <c r="AE379" i="10" s="1"/>
  <c r="O379" i="10"/>
  <c r="O594" i="10" s="1"/>
  <c r="AB378" i="10"/>
  <c r="AC378" i="10" s="1"/>
  <c r="AE378" i="10" s="1"/>
  <c r="O378" i="10"/>
  <c r="O597" i="10" s="1"/>
  <c r="Y377" i="10"/>
  <c r="AC377" i="10" s="1"/>
  <c r="AE377" i="10" s="1"/>
  <c r="O377" i="10"/>
  <c r="O595" i="10" s="1"/>
  <c r="Y376" i="10"/>
  <c r="AC376" i="10" s="1"/>
  <c r="O376" i="10"/>
  <c r="O596" i="10" s="1"/>
  <c r="Q375" i="10"/>
  <c r="P375" i="10"/>
  <c r="N375" i="10"/>
  <c r="M375" i="10"/>
  <c r="L375" i="10"/>
  <c r="K375" i="10"/>
  <c r="J375" i="10"/>
  <c r="AB374" i="10"/>
  <c r="AA374" i="10"/>
  <c r="Z374" i="10"/>
  <c r="Y374" i="10"/>
  <c r="X374" i="10"/>
  <c r="R374" i="10"/>
  <c r="AD374" i="10" s="1"/>
  <c r="O374" i="10"/>
  <c r="AC373" i="10"/>
  <c r="AE373" i="10" s="1"/>
  <c r="R373" i="10"/>
  <c r="O373" i="10"/>
  <c r="AB372" i="10"/>
  <c r="AA372" i="10"/>
  <c r="Z372" i="10"/>
  <c r="Y372" i="10"/>
  <c r="X372" i="10"/>
  <c r="R372" i="10"/>
  <c r="R583" i="10" s="1"/>
  <c r="O372" i="10"/>
  <c r="O583" i="10" s="1"/>
  <c r="AB371" i="10"/>
  <c r="AA371" i="10"/>
  <c r="Z371" i="10"/>
  <c r="Y371" i="10"/>
  <c r="X371" i="10"/>
  <c r="R371" i="10"/>
  <c r="R584" i="10" s="1"/>
  <c r="O371" i="10"/>
  <c r="O584" i="10" s="1"/>
  <c r="AB370" i="10"/>
  <c r="AA370" i="10"/>
  <c r="Z370" i="10"/>
  <c r="Y370" i="10"/>
  <c r="X370" i="10"/>
  <c r="R370" i="10"/>
  <c r="R587" i="10" s="1"/>
  <c r="O370" i="10"/>
  <c r="O587" i="10" s="1"/>
  <c r="AC369" i="10"/>
  <c r="AE369" i="10" s="1"/>
  <c r="R369" i="10"/>
  <c r="R588" i="10" s="1"/>
  <c r="O369" i="10"/>
  <c r="O588" i="10" s="1"/>
  <c r="AC368" i="10"/>
  <c r="AE368" i="10" s="1"/>
  <c r="R368" i="10"/>
  <c r="R586" i="10" s="1"/>
  <c r="O368" i="10"/>
  <c r="O586" i="10" s="1"/>
  <c r="AC367" i="10"/>
  <c r="AE367" i="10" s="1"/>
  <c r="R367" i="10"/>
  <c r="R585" i="10" s="1"/>
  <c r="O367" i="10"/>
  <c r="O585" i="10" s="1"/>
  <c r="AB366" i="10"/>
  <c r="AA366" i="10"/>
  <c r="Z366" i="10"/>
  <c r="Y366" i="10"/>
  <c r="X366" i="10"/>
  <c r="R366" i="10"/>
  <c r="R580" i="10" s="1"/>
  <c r="O366" i="10"/>
  <c r="AB365" i="10"/>
  <c r="AA365" i="10"/>
  <c r="Z365" i="10"/>
  <c r="Y365" i="10"/>
  <c r="X365" i="10"/>
  <c r="R365" i="10"/>
  <c r="R564" i="10" s="1"/>
  <c r="O365" i="10"/>
  <c r="O564" i="10" s="1"/>
  <c r="AB364" i="10"/>
  <c r="AA364" i="10"/>
  <c r="Z364" i="10"/>
  <c r="Y364" i="10"/>
  <c r="X364" i="10"/>
  <c r="R364" i="10"/>
  <c r="R563" i="10" s="1"/>
  <c r="O364" i="10"/>
  <c r="O563" i="10" s="1"/>
  <c r="AB363" i="10"/>
  <c r="AA363" i="10"/>
  <c r="Z363" i="10"/>
  <c r="Y363" i="10"/>
  <c r="X363" i="10"/>
  <c r="R363" i="10"/>
  <c r="R562" i="10" s="1"/>
  <c r="O363" i="10"/>
  <c r="O562" i="10" s="1"/>
  <c r="AB362" i="10"/>
  <c r="AA362" i="10"/>
  <c r="Z362" i="10"/>
  <c r="Y362" i="10"/>
  <c r="X362" i="10"/>
  <c r="R362" i="10"/>
  <c r="R566" i="10" s="1"/>
  <c r="O362" i="10"/>
  <c r="O566" i="10" s="1"/>
  <c r="AB361" i="10"/>
  <c r="AA361" i="10"/>
  <c r="Z361" i="10"/>
  <c r="Y361" i="10"/>
  <c r="X361" i="10"/>
  <c r="R361" i="10"/>
  <c r="AD361" i="10" s="1"/>
  <c r="O361" i="10"/>
  <c r="AB360" i="10"/>
  <c r="AA360" i="10"/>
  <c r="Z360" i="10"/>
  <c r="Y360" i="10"/>
  <c r="X360" i="10"/>
  <c r="R360" i="10"/>
  <c r="R582" i="10" s="1"/>
  <c r="O360" i="10"/>
  <c r="O582" i="10" s="1"/>
  <c r="AB359" i="10"/>
  <c r="AA359" i="10"/>
  <c r="Z359" i="10"/>
  <c r="Y359" i="10"/>
  <c r="X359" i="10"/>
  <c r="R359" i="10"/>
  <c r="AD359" i="10" s="1"/>
  <c r="O359" i="10"/>
  <c r="AB358" i="10"/>
  <c r="AA358" i="10"/>
  <c r="Z358" i="10"/>
  <c r="Y358" i="10"/>
  <c r="X358" i="10"/>
  <c r="R358" i="10"/>
  <c r="AD358" i="10" s="1"/>
  <c r="O358" i="10"/>
  <c r="AB357" i="10"/>
  <c r="AA357" i="10"/>
  <c r="Z357" i="10"/>
  <c r="Y357" i="10"/>
  <c r="X357" i="10"/>
  <c r="R357" i="10"/>
  <c r="AD357" i="10" s="1"/>
  <c r="O357" i="10"/>
  <c r="AB356" i="10"/>
  <c r="AA356" i="10"/>
  <c r="Z356" i="10"/>
  <c r="Y356" i="10"/>
  <c r="X356" i="10"/>
  <c r="R356" i="10"/>
  <c r="R569" i="10" s="1"/>
  <c r="O356" i="10"/>
  <c r="AB355" i="10"/>
  <c r="AA355" i="10"/>
  <c r="Z355" i="10"/>
  <c r="Y355" i="10"/>
  <c r="X355" i="10"/>
  <c r="R355" i="10"/>
  <c r="R572" i="10" s="1"/>
  <c r="O355" i="10"/>
  <c r="O572" i="10" s="1"/>
  <c r="AB354" i="10"/>
  <c r="AA354" i="10"/>
  <c r="Z354" i="10"/>
  <c r="Y354" i="10"/>
  <c r="O354" i="10"/>
  <c r="O571" i="10" s="1"/>
  <c r="AB353" i="10"/>
  <c r="AA353" i="10"/>
  <c r="Z353" i="10"/>
  <c r="O353" i="10"/>
  <c r="O570" i="10" s="1"/>
  <c r="AD352" i="10"/>
  <c r="AB352" i="10"/>
  <c r="AA352" i="10"/>
  <c r="Z352" i="10"/>
  <c r="Y352" i="10"/>
  <c r="X352" i="10"/>
  <c r="O352" i="10"/>
  <c r="AB351" i="10"/>
  <c r="AA351" i="10"/>
  <c r="Z351" i="10"/>
  <c r="Y351" i="10"/>
  <c r="X351" i="10"/>
  <c r="O351" i="10"/>
  <c r="O568" i="10" s="1"/>
  <c r="AD350" i="10"/>
  <c r="AB350" i="10"/>
  <c r="AA350" i="10"/>
  <c r="Z350" i="10"/>
  <c r="Y350" i="10"/>
  <c r="X350" i="10"/>
  <c r="O350" i="10"/>
  <c r="O574" i="10" s="1"/>
  <c r="AD349" i="10"/>
  <c r="AB349" i="10"/>
  <c r="AA349" i="10"/>
  <c r="Z349" i="10"/>
  <c r="Y349" i="10"/>
  <c r="X349" i="10"/>
  <c r="O349" i="10"/>
  <c r="AD348" i="10"/>
  <c r="AB348" i="10"/>
  <c r="AA348" i="10"/>
  <c r="Z348" i="10"/>
  <c r="Y348" i="10"/>
  <c r="X348" i="10"/>
  <c r="O348" i="10"/>
  <c r="AD347" i="10"/>
  <c r="AB347" i="10"/>
  <c r="AA347" i="10"/>
  <c r="Z347" i="10"/>
  <c r="Y347" i="10"/>
  <c r="X347" i="10"/>
  <c r="O347" i="10"/>
  <c r="AD346" i="10"/>
  <c r="AB346" i="10"/>
  <c r="AA346" i="10"/>
  <c r="Z346" i="10"/>
  <c r="Y346" i="10"/>
  <c r="X346" i="10"/>
  <c r="O346" i="10"/>
  <c r="AD345" i="10"/>
  <c r="AB345" i="10"/>
  <c r="AA345" i="10"/>
  <c r="Z345" i="10"/>
  <c r="Y345" i="10"/>
  <c r="X345" i="10"/>
  <c r="O345" i="10"/>
  <c r="AD344" i="10"/>
  <c r="AB344" i="10"/>
  <c r="AA344" i="10"/>
  <c r="Z344" i="10"/>
  <c r="Y344" i="10"/>
  <c r="X344" i="10"/>
  <c r="O344" i="10"/>
  <c r="AD343" i="10"/>
  <c r="AB343" i="10"/>
  <c r="AA343" i="10"/>
  <c r="Z343" i="10"/>
  <c r="Y343" i="10"/>
  <c r="X343" i="10"/>
  <c r="O343" i="10"/>
  <c r="AD342" i="10"/>
  <c r="AB342" i="10"/>
  <c r="AA342" i="10"/>
  <c r="Z342" i="10"/>
  <c r="Y342" i="10"/>
  <c r="X342" i="10"/>
  <c r="O342" i="10"/>
  <c r="AD341" i="10"/>
  <c r="AB341" i="10"/>
  <c r="AA341" i="10"/>
  <c r="Z341" i="10"/>
  <c r="Y341" i="10"/>
  <c r="X341" i="10"/>
  <c r="O341" i="10"/>
  <c r="AB340" i="10"/>
  <c r="AA340" i="10"/>
  <c r="Z340" i="10"/>
  <c r="O340" i="10"/>
  <c r="O590" i="10" s="1"/>
  <c r="AB339" i="10"/>
  <c r="AA339" i="10"/>
  <c r="Z339" i="10"/>
  <c r="O339" i="10"/>
  <c r="O589" i="10" s="1"/>
  <c r="AB338" i="10"/>
  <c r="AA338" i="10"/>
  <c r="Z338" i="10"/>
  <c r="O338" i="10"/>
  <c r="O591" i="10" s="1"/>
  <c r="AB337" i="10"/>
  <c r="AA337" i="10"/>
  <c r="Z337" i="10"/>
  <c r="O337" i="10"/>
  <c r="AD336" i="10"/>
  <c r="AB336" i="10"/>
  <c r="AA336" i="10"/>
  <c r="Z336" i="10"/>
  <c r="Y336" i="10"/>
  <c r="X336" i="10"/>
  <c r="O336" i="10"/>
  <c r="Q335" i="10"/>
  <c r="P335" i="10"/>
  <c r="N335" i="10"/>
  <c r="M335" i="10"/>
  <c r="L335" i="10"/>
  <c r="K335" i="10"/>
  <c r="J335" i="10"/>
  <c r="AB334" i="10"/>
  <c r="AA334" i="10"/>
  <c r="Z334" i="10"/>
  <c r="Y334" i="10"/>
  <c r="X334" i="10"/>
  <c r="R334" i="10"/>
  <c r="R601" i="10" s="1"/>
  <c r="O334" i="10"/>
  <c r="O601" i="10" s="1"/>
  <c r="AD333" i="10"/>
  <c r="AB333" i="10"/>
  <c r="AA333" i="10"/>
  <c r="Z333" i="10"/>
  <c r="Y333" i="10"/>
  <c r="X333" i="10"/>
  <c r="O333" i="10"/>
  <c r="O599" i="10" s="1"/>
  <c r="AB332" i="10"/>
  <c r="AA332" i="10"/>
  <c r="Z332" i="10"/>
  <c r="Y332" i="10"/>
  <c r="X332" i="10"/>
  <c r="O332" i="10"/>
  <c r="S332" i="10" s="1"/>
  <c r="U332" i="10" s="1"/>
  <c r="V332" i="10" s="1"/>
  <c r="O331" i="10"/>
  <c r="T331" i="10" s="1"/>
  <c r="AD330" i="10"/>
  <c r="AB330" i="10"/>
  <c r="AA330" i="10"/>
  <c r="Z330" i="10"/>
  <c r="Y330" i="10"/>
  <c r="X330" i="10"/>
  <c r="O330" i="10"/>
  <c r="O598" i="10" s="1"/>
  <c r="Q329" i="10"/>
  <c r="P329" i="10"/>
  <c r="N329" i="10"/>
  <c r="M329" i="10"/>
  <c r="L329" i="10"/>
  <c r="K329" i="10"/>
  <c r="J329" i="10"/>
  <c r="AB328" i="10"/>
  <c r="AA328" i="10"/>
  <c r="Z328" i="10"/>
  <c r="Y328" i="10"/>
  <c r="X328" i="10"/>
  <c r="R328" i="10"/>
  <c r="R468" i="10" s="1"/>
  <c r="O328" i="10"/>
  <c r="O468" i="10" s="1"/>
  <c r="AB327" i="10"/>
  <c r="AA327" i="10"/>
  <c r="Z327" i="10"/>
  <c r="Y327" i="10"/>
  <c r="X327" i="10"/>
  <c r="R327" i="10"/>
  <c r="R488" i="10" s="1"/>
  <c r="O327" i="10"/>
  <c r="AB326" i="10"/>
  <c r="AA326" i="10"/>
  <c r="Z326" i="10"/>
  <c r="Y326" i="10"/>
  <c r="X326" i="10"/>
  <c r="R326" i="10"/>
  <c r="AD326" i="10" s="1"/>
  <c r="O326" i="10"/>
  <c r="O486" i="10" s="1"/>
  <c r="AB325" i="10"/>
  <c r="AA325" i="10"/>
  <c r="Z325" i="10"/>
  <c r="Y325" i="10"/>
  <c r="X325" i="10"/>
  <c r="R325" i="10"/>
  <c r="R485" i="10" s="1"/>
  <c r="O325" i="10"/>
  <c r="AB324" i="10"/>
  <c r="AA324" i="10"/>
  <c r="Z324" i="10"/>
  <c r="Y324" i="10"/>
  <c r="X324" i="10"/>
  <c r="R324" i="10"/>
  <c r="AD324" i="10" s="1"/>
  <c r="O324" i="10"/>
  <c r="AB323" i="10"/>
  <c r="AA323" i="10"/>
  <c r="Z323" i="10"/>
  <c r="Y323" i="10"/>
  <c r="X323" i="10"/>
  <c r="R323" i="10"/>
  <c r="O323" i="10"/>
  <c r="AD322" i="10"/>
  <c r="AB322" i="10"/>
  <c r="AA322" i="10"/>
  <c r="Y322" i="10"/>
  <c r="O322" i="10"/>
  <c r="S322" i="10" s="1"/>
  <c r="U322" i="10" s="1"/>
  <c r="AD321" i="10"/>
  <c r="AB321" i="10"/>
  <c r="AA321" i="10"/>
  <c r="Z321" i="10"/>
  <c r="Y321" i="10"/>
  <c r="O321" i="10"/>
  <c r="AB320" i="10"/>
  <c r="AA320" i="10"/>
  <c r="Z320" i="10"/>
  <c r="Y320" i="10"/>
  <c r="X320" i="10"/>
  <c r="R320" i="10"/>
  <c r="O320" i="10"/>
  <c r="AB319" i="10"/>
  <c r="AA319" i="10"/>
  <c r="Z319" i="10"/>
  <c r="Y319" i="10"/>
  <c r="X319" i="10"/>
  <c r="R319" i="10"/>
  <c r="O319" i="10"/>
  <c r="AB318" i="10"/>
  <c r="AA318" i="10"/>
  <c r="Z318" i="10"/>
  <c r="Y318" i="10"/>
  <c r="X318" i="10"/>
  <c r="R318" i="10"/>
  <c r="O318" i="10"/>
  <c r="O482" i="10" s="1"/>
  <c r="AB317" i="10"/>
  <c r="AA317" i="10"/>
  <c r="Z317" i="10"/>
  <c r="Y317" i="10"/>
  <c r="X317" i="10"/>
  <c r="R317" i="10"/>
  <c r="R481" i="10" s="1"/>
  <c r="O317" i="10"/>
  <c r="O481" i="10" s="1"/>
  <c r="AB316" i="10"/>
  <c r="AA316" i="10"/>
  <c r="Z316" i="10"/>
  <c r="Y316" i="10"/>
  <c r="X316" i="10"/>
  <c r="R316" i="10"/>
  <c r="R480" i="10" s="1"/>
  <c r="O316" i="10"/>
  <c r="O480" i="10" s="1"/>
  <c r="AB315" i="10"/>
  <c r="AA315" i="10"/>
  <c r="Z315" i="10"/>
  <c r="Y315" i="10"/>
  <c r="X315" i="10"/>
  <c r="R315" i="10"/>
  <c r="R472" i="10" s="1"/>
  <c r="O315" i="10"/>
  <c r="O472" i="10" s="1"/>
  <c r="AB314" i="10"/>
  <c r="AA314" i="10"/>
  <c r="Z314" i="10"/>
  <c r="Y314" i="10"/>
  <c r="X314" i="10"/>
  <c r="R314" i="10"/>
  <c r="R478" i="10" s="1"/>
  <c r="O314" i="10"/>
  <c r="AB313" i="10"/>
  <c r="AA313" i="10"/>
  <c r="Z313" i="10"/>
  <c r="Y313" i="10"/>
  <c r="X313" i="10"/>
  <c r="R313" i="10"/>
  <c r="R473" i="10" s="1"/>
  <c r="O313" i="10"/>
  <c r="O473" i="10" s="1"/>
  <c r="AB312" i="10"/>
  <c r="AA312" i="10"/>
  <c r="Z312" i="10"/>
  <c r="Y312" i="10"/>
  <c r="X312" i="10"/>
  <c r="R312" i="10"/>
  <c r="AD312" i="10" s="1"/>
  <c r="O312" i="10"/>
  <c r="AD311" i="10"/>
  <c r="AB311" i="10"/>
  <c r="AA311" i="10"/>
  <c r="Z311" i="10"/>
  <c r="Y311" i="10"/>
  <c r="X311" i="10"/>
  <c r="O311" i="10"/>
  <c r="R310" i="10"/>
  <c r="AD310" i="10" s="1"/>
  <c r="AE310" i="10" s="1"/>
  <c r="R309" i="10"/>
  <c r="AB308" i="10"/>
  <c r="AA308" i="10"/>
  <c r="Z308" i="10"/>
  <c r="Y308" i="10"/>
  <c r="X308" i="10"/>
  <c r="R308" i="10"/>
  <c r="S308" i="10" s="1"/>
  <c r="U308" i="10" s="1"/>
  <c r="V308" i="10" s="1"/>
  <c r="R307" i="10"/>
  <c r="X306" i="10"/>
  <c r="AC306" i="10" s="1"/>
  <c r="AE306" i="10" s="1"/>
  <c r="O306" i="10"/>
  <c r="O475" i="10" s="1"/>
  <c r="AD305" i="10"/>
  <c r="AB305" i="10"/>
  <c r="AA305" i="10"/>
  <c r="Z305" i="10"/>
  <c r="Y305" i="10"/>
  <c r="X305" i="10"/>
  <c r="O305" i="10"/>
  <c r="O474" i="10" s="1"/>
  <c r="AB304" i="10"/>
  <c r="O304" i="10"/>
  <c r="AB303" i="10"/>
  <c r="AA303" i="10"/>
  <c r="Z303" i="10"/>
  <c r="Y303" i="10"/>
  <c r="X303" i="10"/>
  <c r="R303" i="10"/>
  <c r="R302" i="10"/>
  <c r="R676" i="10" s="1"/>
  <c r="R301" i="10"/>
  <c r="X300" i="10"/>
  <c r="AC300" i="10" s="1"/>
  <c r="AE300" i="10" s="1"/>
  <c r="O300" i="10"/>
  <c r="AD299" i="10"/>
  <c r="AB299" i="10"/>
  <c r="AA299" i="10"/>
  <c r="Z299" i="10"/>
  <c r="Y299" i="10"/>
  <c r="X299" i="10"/>
  <c r="O299" i="10"/>
  <c r="Q298" i="10"/>
  <c r="P298" i="10"/>
  <c r="N298" i="10"/>
  <c r="M298" i="10"/>
  <c r="L298" i="10"/>
  <c r="K298" i="10"/>
  <c r="J298" i="10"/>
  <c r="AB297" i="10"/>
  <c r="AA297" i="10"/>
  <c r="Z297" i="10"/>
  <c r="Y297" i="10"/>
  <c r="X297" i="10"/>
  <c r="R297" i="10"/>
  <c r="O297" i="10"/>
  <c r="AB296" i="10"/>
  <c r="AA296" i="10"/>
  <c r="Z296" i="10"/>
  <c r="Y296" i="10"/>
  <c r="X296" i="10"/>
  <c r="R296" i="10"/>
  <c r="R414" i="10" s="1"/>
  <c r="O296" i="10"/>
  <c r="O414" i="10" s="1"/>
  <c r="AB295" i="10"/>
  <c r="AA295" i="10"/>
  <c r="Z295" i="10"/>
  <c r="Y295" i="10"/>
  <c r="X295" i="10"/>
  <c r="R295" i="10"/>
  <c r="O295" i="10"/>
  <c r="O413" i="10" s="1"/>
  <c r="AB294" i="10"/>
  <c r="AA294" i="10"/>
  <c r="Z294" i="10"/>
  <c r="Y294" i="10"/>
  <c r="X294" i="10"/>
  <c r="R294" i="10"/>
  <c r="O294" i="10"/>
  <c r="O412" i="10" s="1"/>
  <c r="AB293" i="10"/>
  <c r="AA293" i="10"/>
  <c r="Z293" i="10"/>
  <c r="Y293" i="10"/>
  <c r="X293" i="10"/>
  <c r="R293" i="10"/>
  <c r="AD293" i="10" s="1"/>
  <c r="O293" i="10"/>
  <c r="AB292" i="10"/>
  <c r="AA292" i="10"/>
  <c r="Z292" i="10"/>
  <c r="Y292" i="10"/>
  <c r="X292" i="10"/>
  <c r="R292" i="10"/>
  <c r="R440" i="10" s="1"/>
  <c r="O292" i="10"/>
  <c r="O440" i="10" s="1"/>
  <c r="AB291" i="10"/>
  <c r="AA291" i="10"/>
  <c r="Z291" i="10"/>
  <c r="Y291" i="10"/>
  <c r="X291" i="10"/>
  <c r="R291" i="10"/>
  <c r="R434" i="10" s="1"/>
  <c r="O291" i="10"/>
  <c r="O434" i="10" s="1"/>
  <c r="AB290" i="10"/>
  <c r="AA290" i="10"/>
  <c r="Z290" i="10"/>
  <c r="Y290" i="10"/>
  <c r="X290" i="10"/>
  <c r="R290" i="10"/>
  <c r="R430" i="10" s="1"/>
  <c r="O290" i="10"/>
  <c r="AB289" i="10"/>
  <c r="AA289" i="10"/>
  <c r="Z289" i="10"/>
  <c r="Y289" i="10"/>
  <c r="X289" i="10"/>
  <c r="R289" i="10"/>
  <c r="AD289" i="10" s="1"/>
  <c r="O289" i="10"/>
  <c r="AB288" i="10"/>
  <c r="AA288" i="10"/>
  <c r="Z288" i="10"/>
  <c r="Y288" i="10"/>
  <c r="X288" i="10"/>
  <c r="R288" i="10"/>
  <c r="AD288" i="10" s="1"/>
  <c r="O288" i="10"/>
  <c r="AB287" i="10"/>
  <c r="AA287" i="10"/>
  <c r="Z287" i="10"/>
  <c r="Y287" i="10"/>
  <c r="X287" i="10"/>
  <c r="R287" i="10"/>
  <c r="R634" i="10" s="1"/>
  <c r="O287" i="10"/>
  <c r="AB286" i="10"/>
  <c r="AA286" i="10"/>
  <c r="Z286" i="10"/>
  <c r="Y286" i="10"/>
  <c r="X286" i="10"/>
  <c r="R286" i="10"/>
  <c r="R633" i="10" s="1"/>
  <c r="O286" i="10"/>
  <c r="O633" i="10" s="1"/>
  <c r="AB285" i="10"/>
  <c r="AA285" i="10"/>
  <c r="Z285" i="10"/>
  <c r="Y285" i="10"/>
  <c r="X285" i="10"/>
  <c r="R285" i="10"/>
  <c r="R632" i="10" s="1"/>
  <c r="O285" i="10"/>
  <c r="O632" i="10" s="1"/>
  <c r="AB284" i="10"/>
  <c r="AA284" i="10"/>
  <c r="Z284" i="10"/>
  <c r="Y284" i="10"/>
  <c r="X284" i="10"/>
  <c r="R284" i="10"/>
  <c r="AD284" i="10" s="1"/>
  <c r="O284" i="10"/>
  <c r="R283" i="10"/>
  <c r="T283" i="10" s="1"/>
  <c r="U283" i="10" s="1"/>
  <c r="AB282" i="10"/>
  <c r="AA282" i="10"/>
  <c r="Z282" i="10"/>
  <c r="Y282" i="10"/>
  <c r="X282" i="10"/>
  <c r="R282" i="10"/>
  <c r="AD282" i="10" s="1"/>
  <c r="O282" i="10"/>
  <c r="AB281" i="10"/>
  <c r="AA281" i="10"/>
  <c r="Z281" i="10"/>
  <c r="Y281" i="10"/>
  <c r="X281" i="10"/>
  <c r="R281" i="10"/>
  <c r="AD281" i="10" s="1"/>
  <c r="O281" i="10"/>
  <c r="O280" i="10"/>
  <c r="S280" i="10" s="1"/>
  <c r="U280" i="10" s="1"/>
  <c r="V280" i="10" s="1"/>
  <c r="X279" i="10"/>
  <c r="O279" i="10"/>
  <c r="V279" i="10" s="1"/>
  <c r="Z278" i="10"/>
  <c r="AC278" i="10" s="1"/>
  <c r="AE278" i="10" s="1"/>
  <c r="O278" i="10"/>
  <c r="S278" i="10" s="1"/>
  <c r="U278" i="10" s="1"/>
  <c r="U441" i="10" s="1"/>
  <c r="AD277" i="10"/>
  <c r="AB277" i="10"/>
  <c r="AA277" i="10"/>
  <c r="Z277" i="10"/>
  <c r="Y277" i="10"/>
  <c r="X277" i="10"/>
  <c r="O277" i="10"/>
  <c r="X276" i="10"/>
  <c r="AC276" i="10" s="1"/>
  <c r="AE276" i="10" s="1"/>
  <c r="O276" i="10"/>
  <c r="O431" i="10" s="1"/>
  <c r="X275" i="10"/>
  <c r="AC275" i="10" s="1"/>
  <c r="AE275" i="10" s="1"/>
  <c r="O275" i="10"/>
  <c r="O274" i="10"/>
  <c r="O273" i="10"/>
  <c r="O636" i="10" s="1"/>
  <c r="AA272" i="10"/>
  <c r="AC272" i="10" s="1"/>
  <c r="AE272" i="10" s="1"/>
  <c r="O272" i="10"/>
  <c r="S272" i="10" s="1"/>
  <c r="U272" i="10" s="1"/>
  <c r="AB271" i="10"/>
  <c r="AC271" i="10" s="1"/>
  <c r="AE271" i="10" s="1"/>
  <c r="O271" i="10"/>
  <c r="S271" i="10" s="1"/>
  <c r="U271" i="10" s="1"/>
  <c r="U439" i="10" s="1"/>
  <c r="AC270" i="10"/>
  <c r="AE270" i="10" s="1"/>
  <c r="R270" i="10"/>
  <c r="O270" i="10"/>
  <c r="O435" i="10" s="1"/>
  <c r="AB269" i="10"/>
  <c r="AC269" i="10" s="1"/>
  <c r="AE269" i="10" s="1"/>
  <c r="O269" i="10"/>
  <c r="S269" i="10" s="1"/>
  <c r="U269" i="10" s="1"/>
  <c r="V269" i="10" s="1"/>
  <c r="O268" i="10"/>
  <c r="AD267" i="10"/>
  <c r="AB267" i="10"/>
  <c r="AA267" i="10"/>
  <c r="Z267" i="10"/>
  <c r="Y267" i="10"/>
  <c r="X267" i="10"/>
  <c r="O267" i="10"/>
  <c r="O429" i="10" s="1"/>
  <c r="AD266" i="10"/>
  <c r="AB266" i="10"/>
  <c r="AA266" i="10"/>
  <c r="Z266" i="10"/>
  <c r="Y266" i="10"/>
  <c r="X266" i="10"/>
  <c r="O266" i="10"/>
  <c r="S266" i="10" s="1"/>
  <c r="U266" i="10" s="1"/>
  <c r="V266" i="10" s="1"/>
  <c r="X265" i="10"/>
  <c r="AC265" i="10" s="1"/>
  <c r="AE265" i="10" s="1"/>
  <c r="O265" i="10"/>
  <c r="O416" i="10" s="1"/>
  <c r="X264" i="10"/>
  <c r="AC264" i="10" s="1"/>
  <c r="AE264" i="10" s="1"/>
  <c r="O264" i="10"/>
  <c r="O263" i="10"/>
  <c r="T263" i="10" s="1"/>
  <c r="U263" i="10" s="1"/>
  <c r="AB262" i="10"/>
  <c r="AA262" i="10"/>
  <c r="Z262" i="10"/>
  <c r="Y262" i="10"/>
  <c r="X262" i="10"/>
  <c r="O262" i="10"/>
  <c r="S262" i="10" s="1"/>
  <c r="U262" i="10" s="1"/>
  <c r="O261" i="10"/>
  <c r="O260" i="10"/>
  <c r="T260" i="10" s="1"/>
  <c r="AD259" i="10"/>
  <c r="AB259" i="10"/>
  <c r="AA259" i="10"/>
  <c r="Z259" i="10"/>
  <c r="Y259" i="10"/>
  <c r="X259" i="10"/>
  <c r="O259" i="10"/>
  <c r="S259" i="10" s="1"/>
  <c r="Q257" i="10"/>
  <c r="P257" i="10"/>
  <c r="N257" i="10"/>
  <c r="M257" i="10"/>
  <c r="L257" i="10"/>
  <c r="K257" i="10"/>
  <c r="J257" i="10"/>
  <c r="AB256" i="10"/>
  <c r="AA256" i="10"/>
  <c r="Z256" i="10"/>
  <c r="Y256" i="10"/>
  <c r="X256" i="10"/>
  <c r="R256" i="10"/>
  <c r="R675" i="10" s="1"/>
  <c r="O256" i="10"/>
  <c r="O675" i="10" s="1"/>
  <c r="AB255" i="10"/>
  <c r="AA255" i="10"/>
  <c r="Z255" i="10"/>
  <c r="Y255" i="10"/>
  <c r="X255" i="10"/>
  <c r="R255" i="10"/>
  <c r="R674" i="10" s="1"/>
  <c r="O255" i="10"/>
  <c r="O674" i="10" s="1"/>
  <c r="AC254" i="10"/>
  <c r="AE254" i="10" s="1"/>
  <c r="R254" i="10"/>
  <c r="R454" i="10" s="1"/>
  <c r="O254" i="10"/>
  <c r="R253" i="10"/>
  <c r="R671" i="10" s="1"/>
  <c r="R252" i="10"/>
  <c r="R453" i="10" s="1"/>
  <c r="R251" i="10"/>
  <c r="R250" i="10"/>
  <c r="R249" i="10"/>
  <c r="R660" i="10" s="1"/>
  <c r="R248" i="10"/>
  <c r="AC247" i="10"/>
  <c r="AE247" i="10" s="1"/>
  <c r="R247" i="10"/>
  <c r="O247" i="10"/>
  <c r="AC246" i="10"/>
  <c r="AE246" i="10" s="1"/>
  <c r="R246" i="10"/>
  <c r="R655" i="10" s="1"/>
  <c r="O246" i="10"/>
  <c r="AB245" i="10"/>
  <c r="AA245" i="10"/>
  <c r="Z245" i="10"/>
  <c r="Y245" i="10"/>
  <c r="X245" i="10"/>
  <c r="R245" i="10"/>
  <c r="R654" i="10" s="1"/>
  <c r="O245" i="10"/>
  <c r="O654" i="10" s="1"/>
  <c r="AC244" i="10"/>
  <c r="AE244" i="10" s="1"/>
  <c r="R244" i="10"/>
  <c r="O244" i="10"/>
  <c r="AC243" i="10"/>
  <c r="AE243" i="10" s="1"/>
  <c r="R243" i="10"/>
  <c r="O243" i="10"/>
  <c r="AB242" i="10"/>
  <c r="AA242" i="10"/>
  <c r="Z242" i="10"/>
  <c r="Y242" i="10"/>
  <c r="X242" i="10"/>
  <c r="R242" i="10"/>
  <c r="O242" i="10"/>
  <c r="AB241" i="10"/>
  <c r="AA241" i="10"/>
  <c r="Z241" i="10"/>
  <c r="Y241" i="10"/>
  <c r="X241" i="10"/>
  <c r="R241" i="10"/>
  <c r="O241" i="10"/>
  <c r="AB240" i="10"/>
  <c r="AA240" i="10"/>
  <c r="Z240" i="10"/>
  <c r="Y240" i="10"/>
  <c r="X240" i="10"/>
  <c r="R240" i="10"/>
  <c r="O240" i="10"/>
  <c r="AB239" i="10"/>
  <c r="AA239" i="10"/>
  <c r="Z239" i="10"/>
  <c r="Y239" i="10"/>
  <c r="X239" i="10"/>
  <c r="R239" i="10"/>
  <c r="AD239" i="10" s="1"/>
  <c r="O239" i="10"/>
  <c r="AB238" i="10"/>
  <c r="AA238" i="10"/>
  <c r="Z238" i="10"/>
  <c r="Y238" i="10"/>
  <c r="X238" i="10"/>
  <c r="R238" i="10"/>
  <c r="O238" i="10"/>
  <c r="AB237" i="10"/>
  <c r="AA237" i="10"/>
  <c r="Z237" i="10"/>
  <c r="Y237" i="10"/>
  <c r="X237" i="10"/>
  <c r="R237" i="10"/>
  <c r="O237" i="10"/>
  <c r="O665" i="10" s="1"/>
  <c r="AB236" i="10"/>
  <c r="AA236" i="10"/>
  <c r="Z236" i="10"/>
  <c r="Y236" i="10"/>
  <c r="X236" i="10"/>
  <c r="R236" i="10"/>
  <c r="AD236" i="10" s="1"/>
  <c r="O236" i="10"/>
  <c r="AB235" i="10"/>
  <c r="AA235" i="10"/>
  <c r="Z235" i="10"/>
  <c r="Y235" i="10"/>
  <c r="X235" i="10"/>
  <c r="R235" i="10"/>
  <c r="O235" i="10"/>
  <c r="AB234" i="10"/>
  <c r="AA234" i="10"/>
  <c r="Z234" i="10"/>
  <c r="Y234" i="10"/>
  <c r="X234" i="10"/>
  <c r="R234" i="10"/>
  <c r="O234" i="10"/>
  <c r="AB233" i="10"/>
  <c r="AA233" i="10"/>
  <c r="Z233" i="10"/>
  <c r="Y233" i="10"/>
  <c r="X233" i="10"/>
  <c r="R233" i="10"/>
  <c r="O233" i="10"/>
  <c r="AC232" i="10"/>
  <c r="AE232" i="10" s="1"/>
  <c r="R232" i="10"/>
  <c r="T232" i="10" s="1"/>
  <c r="U232" i="10" s="1"/>
  <c r="O232" i="10"/>
  <c r="AB231" i="10"/>
  <c r="AA231" i="10"/>
  <c r="Z231" i="10"/>
  <c r="Y231" i="10"/>
  <c r="X231" i="10"/>
  <c r="R231" i="10"/>
  <c r="AD231" i="10" s="1"/>
  <c r="O231" i="10"/>
  <c r="AB230" i="10"/>
  <c r="AA230" i="10"/>
  <c r="Z230" i="10"/>
  <c r="Y230" i="10"/>
  <c r="X230" i="10"/>
  <c r="R230" i="10"/>
  <c r="O230" i="10"/>
  <c r="AB229" i="10"/>
  <c r="AA229" i="10"/>
  <c r="Z229" i="10"/>
  <c r="Y229" i="10"/>
  <c r="X229" i="10"/>
  <c r="R229" i="10"/>
  <c r="R651" i="10" s="1"/>
  <c r="O229" i="10"/>
  <c r="O651" i="10" s="1"/>
  <c r="AB228" i="10"/>
  <c r="AA228" i="10"/>
  <c r="Z228" i="10"/>
  <c r="Y228" i="10"/>
  <c r="X228" i="10"/>
  <c r="R228" i="10"/>
  <c r="R650" i="10" s="1"/>
  <c r="O228" i="10"/>
  <c r="O650" i="10" s="1"/>
  <c r="AC227" i="10"/>
  <c r="AE227" i="10" s="1"/>
  <c r="R227" i="10"/>
  <c r="O227" i="10"/>
  <c r="AB226" i="10"/>
  <c r="AA226" i="10"/>
  <c r="Z226" i="10"/>
  <c r="Y226" i="10"/>
  <c r="X226" i="10"/>
  <c r="R226" i="10"/>
  <c r="AD226" i="10" s="1"/>
  <c r="O226" i="10"/>
  <c r="AB225" i="10"/>
  <c r="AA225" i="10"/>
  <c r="Z225" i="10"/>
  <c r="Y225" i="10"/>
  <c r="X225" i="10"/>
  <c r="R225" i="10"/>
  <c r="AD225" i="10" s="1"/>
  <c r="O225" i="10"/>
  <c r="AB224" i="10"/>
  <c r="AA224" i="10"/>
  <c r="Z224" i="10"/>
  <c r="Y224" i="10"/>
  <c r="X224" i="10"/>
  <c r="R224" i="10"/>
  <c r="R643" i="10" s="1"/>
  <c r="O224" i="10"/>
  <c r="O643" i="10" s="1"/>
  <c r="AB223" i="10"/>
  <c r="AA223" i="10"/>
  <c r="Z223" i="10"/>
  <c r="Y223" i="10"/>
  <c r="X223" i="10"/>
  <c r="R223" i="10"/>
  <c r="R642" i="10" s="1"/>
  <c r="O223" i="10"/>
  <c r="R222" i="10"/>
  <c r="R648" i="10" s="1"/>
  <c r="AC221" i="10"/>
  <c r="AE221" i="10" s="1"/>
  <c r="R221" i="10"/>
  <c r="R645" i="10" s="1"/>
  <c r="O221" i="10"/>
  <c r="O645" i="10" s="1"/>
  <c r="AB220" i="10"/>
  <c r="AA220" i="10"/>
  <c r="Z220" i="10"/>
  <c r="Y220" i="10"/>
  <c r="X220" i="10"/>
  <c r="R220" i="10"/>
  <c r="R644" i="10" s="1"/>
  <c r="O220" i="10"/>
  <c r="O644" i="10" s="1"/>
  <c r="AB219" i="10"/>
  <c r="AA219" i="10"/>
  <c r="Z219" i="10"/>
  <c r="Y219" i="10"/>
  <c r="X219" i="10"/>
  <c r="R219" i="10"/>
  <c r="R449" i="10" s="1"/>
  <c r="O219" i="10"/>
  <c r="AC218" i="10"/>
  <c r="AE218" i="10" s="1"/>
  <c r="R218" i="10"/>
  <c r="O218" i="10"/>
  <c r="AB217" i="10"/>
  <c r="AA217" i="10"/>
  <c r="Z217" i="10"/>
  <c r="Y217" i="10"/>
  <c r="X217" i="10"/>
  <c r="R217" i="10"/>
  <c r="O217" i="10"/>
  <c r="AB216" i="10"/>
  <c r="AA216" i="10"/>
  <c r="Z216" i="10"/>
  <c r="Y216" i="10"/>
  <c r="X216" i="10"/>
  <c r="R216" i="10"/>
  <c r="O216" i="10"/>
  <c r="AB215" i="10"/>
  <c r="AA215" i="10"/>
  <c r="Z215" i="10"/>
  <c r="Y215" i="10"/>
  <c r="X215" i="10"/>
  <c r="R215" i="10"/>
  <c r="O215" i="10"/>
  <c r="AB214" i="10"/>
  <c r="AA214" i="10"/>
  <c r="Z214" i="10"/>
  <c r="Y214" i="10"/>
  <c r="X214" i="10"/>
  <c r="R214" i="10"/>
  <c r="AD214" i="10" s="1"/>
  <c r="O214" i="10"/>
  <c r="AB213" i="10"/>
  <c r="AA213" i="10"/>
  <c r="Z213" i="10"/>
  <c r="Y213" i="10"/>
  <c r="X213" i="10"/>
  <c r="R213" i="10"/>
  <c r="R639" i="10" s="1"/>
  <c r="O213" i="10"/>
  <c r="O639" i="10" s="1"/>
  <c r="AB212" i="10"/>
  <c r="AA212" i="10"/>
  <c r="Z212" i="10"/>
  <c r="Y212" i="10"/>
  <c r="X212" i="10"/>
  <c r="R212" i="10"/>
  <c r="R444" i="10" s="1"/>
  <c r="O212" i="10"/>
  <c r="O444" i="10" s="1"/>
  <c r="AB211" i="10"/>
  <c r="AA211" i="10"/>
  <c r="Z211" i="10"/>
  <c r="Y211" i="10"/>
  <c r="X211" i="10"/>
  <c r="R211" i="10"/>
  <c r="R637" i="10" s="1"/>
  <c r="O211" i="10"/>
  <c r="AB210" i="10"/>
  <c r="AA210" i="10"/>
  <c r="Z210" i="10"/>
  <c r="Y210" i="10"/>
  <c r="X210" i="10"/>
  <c r="R210" i="10"/>
  <c r="AD210" i="10" s="1"/>
  <c r="O210" i="10"/>
  <c r="AB209" i="10"/>
  <c r="AA209" i="10"/>
  <c r="Z209" i="10"/>
  <c r="Y209" i="10"/>
  <c r="X209" i="10"/>
  <c r="R209" i="10"/>
  <c r="R445" i="10" s="1"/>
  <c r="O209" i="10"/>
  <c r="AB208" i="10"/>
  <c r="AA208" i="10"/>
  <c r="Z208" i="10"/>
  <c r="Y208" i="10"/>
  <c r="X208" i="10"/>
  <c r="R208" i="10"/>
  <c r="O208" i="10"/>
  <c r="AB207" i="10"/>
  <c r="AA207" i="10"/>
  <c r="Z207" i="10"/>
  <c r="Y207" i="10"/>
  <c r="X207" i="10"/>
  <c r="R207" i="10"/>
  <c r="AD207" i="10" s="1"/>
  <c r="O207" i="10"/>
  <c r="T206" i="10"/>
  <c r="Q206" i="10"/>
  <c r="P206" i="10"/>
  <c r="N206" i="10"/>
  <c r="M206" i="10"/>
  <c r="L206" i="10"/>
  <c r="K206" i="10"/>
  <c r="J206" i="10"/>
  <c r="AB205" i="10"/>
  <c r="AA205" i="10"/>
  <c r="Z205" i="10"/>
  <c r="Y205" i="10"/>
  <c r="X205" i="10"/>
  <c r="R205" i="10"/>
  <c r="O205" i="10"/>
  <c r="AB204" i="10"/>
  <c r="AA204" i="10"/>
  <c r="Z204" i="10"/>
  <c r="Y204" i="10"/>
  <c r="X204" i="10"/>
  <c r="R204" i="10"/>
  <c r="AD204" i="10" s="1"/>
  <c r="O204" i="10"/>
  <c r="AB203" i="10"/>
  <c r="AA203" i="10"/>
  <c r="Z203" i="10"/>
  <c r="Y203" i="10"/>
  <c r="X203" i="10"/>
  <c r="R203" i="10"/>
  <c r="R465" i="10" s="1"/>
  <c r="O203" i="10"/>
  <c r="AB202" i="10"/>
  <c r="AA202" i="10"/>
  <c r="Z202" i="10"/>
  <c r="Y202" i="10"/>
  <c r="X202" i="10"/>
  <c r="R202" i="10"/>
  <c r="R462" i="10" s="1"/>
  <c r="O202" i="10"/>
  <c r="AD201" i="10"/>
  <c r="AB201" i="10"/>
  <c r="AA201" i="10"/>
  <c r="Z201" i="10"/>
  <c r="Y201" i="10"/>
  <c r="X201" i="10"/>
  <c r="O201" i="10"/>
  <c r="AD200" i="10"/>
  <c r="AB200" i="10"/>
  <c r="AA200" i="10"/>
  <c r="Z200" i="10"/>
  <c r="Y200" i="10"/>
  <c r="X200" i="10"/>
  <c r="O200" i="10"/>
  <c r="S200" i="10" s="1"/>
  <c r="U200" i="10" s="1"/>
  <c r="AB199" i="10"/>
  <c r="AA199" i="10"/>
  <c r="Z199" i="10"/>
  <c r="Y199" i="10"/>
  <c r="X199" i="10"/>
  <c r="R199" i="10"/>
  <c r="R457" i="10" s="1"/>
  <c r="O199" i="10"/>
  <c r="AB198" i="10"/>
  <c r="AA198" i="10"/>
  <c r="Z198" i="10"/>
  <c r="Y198" i="10"/>
  <c r="X198" i="10"/>
  <c r="R198" i="10"/>
  <c r="O198" i="10"/>
  <c r="O464" i="10" s="1"/>
  <c r="AB197" i="10"/>
  <c r="AA197" i="10"/>
  <c r="Z197" i="10"/>
  <c r="Y197" i="10"/>
  <c r="X197" i="10"/>
  <c r="R197" i="10"/>
  <c r="R459" i="10" s="1"/>
  <c r="O197" i="10"/>
  <c r="AD196" i="10"/>
  <c r="AB196" i="10"/>
  <c r="AA196" i="10"/>
  <c r="Z196" i="10"/>
  <c r="Y196" i="10"/>
  <c r="X196" i="10"/>
  <c r="O196" i="10"/>
  <c r="S196" i="10" s="1"/>
  <c r="U196" i="10" s="1"/>
  <c r="AB195" i="10"/>
  <c r="AA195" i="10"/>
  <c r="Z195" i="10"/>
  <c r="Y195" i="10"/>
  <c r="X195" i="10"/>
  <c r="R195" i="10"/>
  <c r="O195" i="10"/>
  <c r="Q194" i="10"/>
  <c r="P194" i="10"/>
  <c r="N194" i="10"/>
  <c r="M194" i="10"/>
  <c r="L194" i="10"/>
  <c r="K194" i="10"/>
  <c r="J194" i="10"/>
  <c r="AB193" i="10"/>
  <c r="AA193" i="10"/>
  <c r="Z193" i="10"/>
  <c r="Y193" i="10"/>
  <c r="X193" i="10"/>
  <c r="R193" i="10"/>
  <c r="AD193" i="10" s="1"/>
  <c r="O193" i="10"/>
  <c r="AB192" i="10"/>
  <c r="AA192" i="10"/>
  <c r="Z192" i="10"/>
  <c r="Y192" i="10"/>
  <c r="X192" i="10"/>
  <c r="R192" i="10"/>
  <c r="O192" i="10"/>
  <c r="AB191" i="10"/>
  <c r="AA191" i="10"/>
  <c r="Z191" i="10"/>
  <c r="Y191" i="10"/>
  <c r="X191" i="10"/>
  <c r="R191" i="10"/>
  <c r="O191" i="10"/>
  <c r="O621" i="10" s="1"/>
  <c r="AB190" i="10"/>
  <c r="AA190" i="10"/>
  <c r="Z190" i="10"/>
  <c r="Y190" i="10"/>
  <c r="X190" i="10"/>
  <c r="R190" i="10"/>
  <c r="AD190" i="10" s="1"/>
  <c r="R189" i="10"/>
  <c r="T189" i="10" s="1"/>
  <c r="U189" i="10" s="1"/>
  <c r="V189" i="10" s="1"/>
  <c r="AB188" i="10"/>
  <c r="AA188" i="10"/>
  <c r="Z188" i="10"/>
  <c r="Y188" i="10"/>
  <c r="X188" i="10"/>
  <c r="R188" i="10"/>
  <c r="AB187" i="10"/>
  <c r="AA187" i="10"/>
  <c r="Z187" i="10"/>
  <c r="Y187" i="10"/>
  <c r="X187" i="10"/>
  <c r="R187" i="10"/>
  <c r="O187" i="10"/>
  <c r="AB186" i="10"/>
  <c r="AA186" i="10"/>
  <c r="Z186" i="10"/>
  <c r="Y186" i="10"/>
  <c r="X186" i="10"/>
  <c r="R186" i="10"/>
  <c r="AD186" i="10" s="1"/>
  <c r="O186" i="10"/>
  <c r="AB185" i="10"/>
  <c r="AA185" i="10"/>
  <c r="Z185" i="10"/>
  <c r="Y185" i="10"/>
  <c r="X185" i="10"/>
  <c r="R185" i="10"/>
  <c r="R408" i="10" s="1"/>
  <c r="O185" i="10"/>
  <c r="O184" i="10"/>
  <c r="AB183" i="10"/>
  <c r="AA183" i="10"/>
  <c r="Z183" i="10"/>
  <c r="Y183" i="10"/>
  <c r="X183" i="10"/>
  <c r="R183" i="10"/>
  <c r="R399" i="10" s="1"/>
  <c r="O183" i="10"/>
  <c r="O399" i="10" s="1"/>
  <c r="AB182" i="10"/>
  <c r="AA182" i="10"/>
  <c r="Z182" i="10"/>
  <c r="Y182" i="10"/>
  <c r="X182" i="10"/>
  <c r="R182" i="10"/>
  <c r="R401" i="10" s="1"/>
  <c r="O182" i="10"/>
  <c r="O401" i="10" s="1"/>
  <c r="AB181" i="10"/>
  <c r="AA181" i="10"/>
  <c r="Z181" i="10"/>
  <c r="Y181" i="10"/>
  <c r="X181" i="10"/>
  <c r="R181" i="10"/>
  <c r="AD181" i="10" s="1"/>
  <c r="O181" i="10"/>
  <c r="AB180" i="10"/>
  <c r="AA180" i="10"/>
  <c r="Z180" i="10"/>
  <c r="Y180" i="10"/>
  <c r="X180" i="10"/>
  <c r="O180" i="10"/>
  <c r="O398" i="10" s="1"/>
  <c r="AB179" i="10"/>
  <c r="AA179" i="10"/>
  <c r="Z179" i="10"/>
  <c r="Y179" i="10"/>
  <c r="X179" i="10"/>
  <c r="O179" i="10"/>
  <c r="O405" i="10" s="1"/>
  <c r="Z178" i="10"/>
  <c r="AC178" i="10" s="1"/>
  <c r="AE178" i="10" s="1"/>
  <c r="O178" i="10"/>
  <c r="O407" i="10" s="1"/>
  <c r="AB177" i="10"/>
  <c r="AA177" i="10"/>
  <c r="Z177" i="10"/>
  <c r="Y177" i="10"/>
  <c r="X177" i="10"/>
  <c r="R177" i="10"/>
  <c r="R393" i="10" s="1"/>
  <c r="R176" i="10"/>
  <c r="R613" i="10" s="1"/>
  <c r="R175" i="10"/>
  <c r="R394" i="10" s="1"/>
  <c r="AB174" i="10"/>
  <c r="AA174" i="10"/>
  <c r="Z174" i="10"/>
  <c r="Y174" i="10"/>
  <c r="X174" i="10"/>
  <c r="R174" i="10"/>
  <c r="R390" i="10" s="1"/>
  <c r="O174" i="10"/>
  <c r="O390" i="10" s="1"/>
  <c r="Z173" i="10"/>
  <c r="AC173" i="10" s="1"/>
  <c r="AE173" i="10" s="1"/>
  <c r="O173" i="10"/>
  <c r="S173" i="10" s="1"/>
  <c r="U173" i="10" s="1"/>
  <c r="O172" i="10"/>
  <c r="T172" i="10" s="1"/>
  <c r="U172" i="10" s="1"/>
  <c r="AB171" i="10"/>
  <c r="AA171" i="10"/>
  <c r="Z171" i="10"/>
  <c r="Y171" i="10"/>
  <c r="X171" i="10"/>
  <c r="O171" i="10"/>
  <c r="S171" i="10" s="1"/>
  <c r="U171" i="10" s="1"/>
  <c r="Z170" i="10"/>
  <c r="AC170" i="10" s="1"/>
  <c r="AE170" i="10" s="1"/>
  <c r="O170" i="10"/>
  <c r="X169" i="10"/>
  <c r="AC169" i="10" s="1"/>
  <c r="AE169" i="10" s="1"/>
  <c r="O169" i="10"/>
  <c r="AB168" i="10"/>
  <c r="AA168" i="10"/>
  <c r="Z168" i="10"/>
  <c r="Y168" i="10"/>
  <c r="X168" i="10"/>
  <c r="R168" i="10"/>
  <c r="R167" i="10"/>
  <c r="R166" i="10"/>
  <c r="R620" i="10" s="1"/>
  <c r="R165" i="10"/>
  <c r="AB164" i="10"/>
  <c r="AA164" i="10"/>
  <c r="Z164" i="10"/>
  <c r="Y164" i="10"/>
  <c r="X164" i="10"/>
  <c r="R164" i="10"/>
  <c r="AD164" i="10" s="1"/>
  <c r="O164" i="10"/>
  <c r="X163" i="10"/>
  <c r="AC163" i="10" s="1"/>
  <c r="AE163" i="10" s="1"/>
  <c r="O163" i="10"/>
  <c r="Z162" i="10"/>
  <c r="AC162" i="10" s="1"/>
  <c r="AE162" i="10" s="1"/>
  <c r="O162" i="10"/>
  <c r="O406" i="10" s="1"/>
  <c r="Z161" i="10"/>
  <c r="AC161" i="10" s="1"/>
  <c r="AE161" i="10" s="1"/>
  <c r="O161" i="10"/>
  <c r="S161" i="10" s="1"/>
  <c r="U161" i="10" s="1"/>
  <c r="V161" i="10" s="1"/>
  <c r="O160" i="10"/>
  <c r="T160" i="10" s="1"/>
  <c r="U160" i="10" s="1"/>
  <c r="AB159" i="10"/>
  <c r="Z159" i="10"/>
  <c r="X159" i="10"/>
  <c r="O159" i="10"/>
  <c r="O411" i="10" s="1"/>
  <c r="O158" i="10"/>
  <c r="T158" i="10" s="1"/>
  <c r="U158" i="10" s="1"/>
  <c r="R157" i="10"/>
  <c r="R605" i="10" s="1"/>
  <c r="R156" i="10"/>
  <c r="X155" i="10"/>
  <c r="AC155" i="10" s="1"/>
  <c r="AE155" i="10" s="1"/>
  <c r="O155" i="10"/>
  <c r="O384" i="10" s="1"/>
  <c r="Z154" i="10"/>
  <c r="AC154" i="10" s="1"/>
  <c r="AE154" i="10" s="1"/>
  <c r="O154" i="10"/>
  <c r="Z153" i="10"/>
  <c r="AC153" i="10" s="1"/>
  <c r="AE153" i="10" s="1"/>
  <c r="O153" i="10"/>
  <c r="S153" i="10" s="1"/>
  <c r="U153" i="10" s="1"/>
  <c r="Z152" i="10"/>
  <c r="O152" i="10"/>
  <c r="S152" i="10" s="1"/>
  <c r="U152" i="10" s="1"/>
  <c r="V152" i="10" s="1"/>
  <c r="O151" i="10"/>
  <c r="Z150" i="10"/>
  <c r="X150" i="10"/>
  <c r="O150" i="10"/>
  <c r="S150" i="10" s="1"/>
  <c r="U150" i="10" s="1"/>
  <c r="V150" i="10" s="1"/>
  <c r="AC149" i="10"/>
  <c r="AE149" i="10" s="1"/>
  <c r="O149" i="10"/>
  <c r="AD148" i="10"/>
  <c r="AB148" i="10"/>
  <c r="AA148" i="10"/>
  <c r="Z148" i="10"/>
  <c r="Y148" i="10"/>
  <c r="X148" i="10"/>
  <c r="O148" i="10"/>
  <c r="T146" i="10"/>
  <c r="Q146" i="10"/>
  <c r="P146" i="10"/>
  <c r="N146" i="10"/>
  <c r="M146" i="10"/>
  <c r="L146" i="10"/>
  <c r="K146" i="10"/>
  <c r="J146" i="10"/>
  <c r="AB145" i="10"/>
  <c r="AA145" i="10"/>
  <c r="Z145" i="10"/>
  <c r="Y145" i="10"/>
  <c r="X145" i="10"/>
  <c r="R145" i="10"/>
  <c r="AD145" i="10" s="1"/>
  <c r="O145" i="10"/>
  <c r="AB144" i="10"/>
  <c r="AA144" i="10"/>
  <c r="Z144" i="10"/>
  <c r="Y144" i="10"/>
  <c r="X144" i="10"/>
  <c r="R144" i="10"/>
  <c r="AD144" i="10" s="1"/>
  <c r="O144" i="10"/>
  <c r="AB143" i="10"/>
  <c r="AA143" i="10"/>
  <c r="Z143" i="10"/>
  <c r="Y143" i="10"/>
  <c r="X143" i="10"/>
  <c r="R143" i="10"/>
  <c r="R548" i="10" s="1"/>
  <c r="O143" i="10"/>
  <c r="O548" i="10" s="1"/>
  <c r="AB142" i="10"/>
  <c r="AA142" i="10"/>
  <c r="Z142" i="10"/>
  <c r="Y142" i="10"/>
  <c r="X142" i="10"/>
  <c r="R142" i="10"/>
  <c r="R547" i="10" s="1"/>
  <c r="O142" i="10"/>
  <c r="AB141" i="10"/>
  <c r="AA141" i="10"/>
  <c r="Z141" i="10"/>
  <c r="Y141" i="10"/>
  <c r="X141" i="10"/>
  <c r="R141" i="10"/>
  <c r="R538" i="10" s="1"/>
  <c r="O141" i="10"/>
  <c r="AB140" i="10"/>
  <c r="AA140" i="10"/>
  <c r="Z140" i="10"/>
  <c r="Y140" i="10"/>
  <c r="X140" i="10"/>
  <c r="R140" i="10"/>
  <c r="O140" i="10"/>
  <c r="AB139" i="10"/>
  <c r="AA139" i="10"/>
  <c r="Z139" i="10"/>
  <c r="Y139" i="10"/>
  <c r="X139" i="10"/>
  <c r="R139" i="10"/>
  <c r="R545" i="10" s="1"/>
  <c r="O139" i="10"/>
  <c r="AB138" i="10"/>
  <c r="AA138" i="10"/>
  <c r="Z138" i="10"/>
  <c r="Y138" i="10"/>
  <c r="X138" i="10"/>
  <c r="R138" i="10"/>
  <c r="R537" i="10" s="1"/>
  <c r="O138" i="10"/>
  <c r="O537" i="10" s="1"/>
  <c r="AB137" i="10"/>
  <c r="AA137" i="10"/>
  <c r="Z137" i="10"/>
  <c r="Y137" i="10"/>
  <c r="X137" i="10"/>
  <c r="R137" i="10"/>
  <c r="R536" i="10" s="1"/>
  <c r="O137" i="10"/>
  <c r="O536" i="10" s="1"/>
  <c r="AB136" i="10"/>
  <c r="AA136" i="10"/>
  <c r="Z136" i="10"/>
  <c r="Y136" i="10"/>
  <c r="X136" i="10"/>
  <c r="R136" i="10"/>
  <c r="R526" i="10" s="1"/>
  <c r="O136" i="10"/>
  <c r="O526" i="10" s="1"/>
  <c r="AB135" i="10"/>
  <c r="AA135" i="10"/>
  <c r="Z135" i="10"/>
  <c r="Y135" i="10"/>
  <c r="X135" i="10"/>
  <c r="R135" i="10"/>
  <c r="R525" i="10" s="1"/>
  <c r="O135" i="10"/>
  <c r="O525" i="10" s="1"/>
  <c r="Q134" i="10"/>
  <c r="P134" i="10"/>
  <c r="N134" i="10"/>
  <c r="M134" i="10"/>
  <c r="L134" i="10"/>
  <c r="K134" i="10"/>
  <c r="J134" i="10"/>
  <c r="AB133" i="10"/>
  <c r="AA133" i="10"/>
  <c r="Z133" i="10"/>
  <c r="Y133" i="10"/>
  <c r="X133" i="10"/>
  <c r="R133" i="10"/>
  <c r="AD133" i="10" s="1"/>
  <c r="R132" i="10"/>
  <c r="AD132" i="10" s="1"/>
  <c r="AE132" i="10" s="1"/>
  <c r="R131" i="10"/>
  <c r="T131" i="10" s="1"/>
  <c r="U131" i="10" s="1"/>
  <c r="R130" i="10"/>
  <c r="AC129" i="10"/>
  <c r="AE129" i="10" s="1"/>
  <c r="R129" i="10"/>
  <c r="R558" i="10" s="1"/>
  <c r="O129" i="10"/>
  <c r="AD128" i="10"/>
  <c r="AB128" i="10"/>
  <c r="AA128" i="10"/>
  <c r="Z128" i="10"/>
  <c r="Y128" i="10"/>
  <c r="X128" i="10"/>
  <c r="O128" i="10"/>
  <c r="S128" i="10" s="1"/>
  <c r="U128" i="10" s="1"/>
  <c r="V128" i="10" s="1"/>
  <c r="O127" i="10"/>
  <c r="O126" i="10"/>
  <c r="O725" i="10" s="1"/>
  <c r="AD125" i="10"/>
  <c r="AB125" i="10"/>
  <c r="AA125" i="10"/>
  <c r="Z125" i="10"/>
  <c r="Y125" i="10"/>
  <c r="X125" i="10"/>
  <c r="O125" i="10"/>
  <c r="O560" i="10" s="1"/>
  <c r="AB124" i="10"/>
  <c r="AA124" i="10"/>
  <c r="Z124" i="10"/>
  <c r="Y124" i="10"/>
  <c r="X124" i="10"/>
  <c r="R124" i="10"/>
  <c r="O124" i="10"/>
  <c r="O559" i="10" s="1"/>
  <c r="AB123" i="10"/>
  <c r="AA123" i="10"/>
  <c r="Z123" i="10"/>
  <c r="Y123" i="10"/>
  <c r="X123" i="10"/>
  <c r="R123" i="10"/>
  <c r="S123" i="10" s="1"/>
  <c r="U123" i="10" s="1"/>
  <c r="R122" i="10"/>
  <c r="R121" i="10"/>
  <c r="T121" i="10" s="1"/>
  <c r="U121" i="10" s="1"/>
  <c r="V121" i="10" s="1"/>
  <c r="AB120" i="10"/>
  <c r="AA120" i="10"/>
  <c r="Z120" i="10"/>
  <c r="Y120" i="10"/>
  <c r="X120" i="10"/>
  <c r="R120" i="10"/>
  <c r="AD119" i="10"/>
  <c r="AB119" i="10"/>
  <c r="AA119" i="10"/>
  <c r="Z119" i="10"/>
  <c r="Y119" i="10"/>
  <c r="X119" i="10"/>
  <c r="O119" i="10"/>
  <c r="S119" i="10" s="1"/>
  <c r="U119" i="10" s="1"/>
  <c r="V119" i="10" s="1"/>
  <c r="O118" i="10"/>
  <c r="O117" i="10"/>
  <c r="R116" i="10"/>
  <c r="S116" i="10" s="1"/>
  <c r="U116" i="10" s="1"/>
  <c r="V116" i="10" s="1"/>
  <c r="R115" i="10"/>
  <c r="R713" i="10" s="1"/>
  <c r="R114" i="10"/>
  <c r="T114" i="10" s="1"/>
  <c r="U114" i="10" s="1"/>
  <c r="AB113" i="10"/>
  <c r="AA113" i="10"/>
  <c r="Z113" i="10"/>
  <c r="Y113" i="10"/>
  <c r="X113" i="10"/>
  <c r="R113" i="10"/>
  <c r="R552" i="10" s="1"/>
  <c r="AD112" i="10"/>
  <c r="AB112" i="10"/>
  <c r="AA112" i="10"/>
  <c r="Z112" i="10"/>
  <c r="Y112" i="10"/>
  <c r="X112" i="10"/>
  <c r="O112" i="10"/>
  <c r="S112" i="10" s="1"/>
  <c r="U112" i="10" s="1"/>
  <c r="V112" i="10" s="1"/>
  <c r="O111" i="10"/>
  <c r="O110" i="10"/>
  <c r="O714" i="10" s="1"/>
  <c r="AB109" i="10"/>
  <c r="AA109" i="10"/>
  <c r="Z109" i="10"/>
  <c r="Y109" i="10"/>
  <c r="X109" i="10"/>
  <c r="R109" i="10"/>
  <c r="R108" i="10"/>
  <c r="R107" i="10"/>
  <c r="R712" i="10" s="1"/>
  <c r="R106" i="10"/>
  <c r="T106" i="10" s="1"/>
  <c r="U106" i="10" s="1"/>
  <c r="V106" i="10" s="1"/>
  <c r="AD105" i="10"/>
  <c r="AB105" i="10"/>
  <c r="AA105" i="10"/>
  <c r="Z105" i="10"/>
  <c r="Y105" i="10"/>
  <c r="X105" i="10"/>
  <c r="O105" i="10"/>
  <c r="S105" i="10" s="1"/>
  <c r="U105" i="10" s="1"/>
  <c r="U549" i="10" s="1"/>
  <c r="Q104" i="10"/>
  <c r="P104" i="10"/>
  <c r="N104" i="10"/>
  <c r="M104" i="10"/>
  <c r="L104" i="10"/>
  <c r="K104" i="10"/>
  <c r="J104" i="10"/>
  <c r="AB103" i="10"/>
  <c r="AA103" i="10"/>
  <c r="Z103" i="10"/>
  <c r="Y103" i="10"/>
  <c r="X103" i="10"/>
  <c r="R103" i="10"/>
  <c r="AD103" i="10" s="1"/>
  <c r="O103" i="10"/>
  <c r="AB102" i="10"/>
  <c r="AA102" i="10"/>
  <c r="Z102" i="10"/>
  <c r="Y102" i="10"/>
  <c r="X102" i="10"/>
  <c r="R102" i="10"/>
  <c r="O102" i="10"/>
  <c r="AB101" i="10"/>
  <c r="AA101" i="10"/>
  <c r="Z101" i="10"/>
  <c r="Y101" i="10"/>
  <c r="X101" i="10"/>
  <c r="R101" i="10"/>
  <c r="O101" i="10"/>
  <c r="AB100" i="10"/>
  <c r="AA100" i="10"/>
  <c r="Z100" i="10"/>
  <c r="Y100" i="10"/>
  <c r="X100" i="10"/>
  <c r="R100" i="10"/>
  <c r="AD100" i="10" s="1"/>
  <c r="O100" i="10"/>
  <c r="AB99" i="10"/>
  <c r="AA99" i="10"/>
  <c r="Z99" i="10"/>
  <c r="Y99" i="10"/>
  <c r="X99" i="10"/>
  <c r="R99" i="10"/>
  <c r="AD99" i="10" s="1"/>
  <c r="O99" i="10"/>
  <c r="AB98" i="10"/>
  <c r="AA98" i="10"/>
  <c r="Z98" i="10"/>
  <c r="Y98" i="10"/>
  <c r="X98" i="10"/>
  <c r="R98" i="10"/>
  <c r="AD98" i="10" s="1"/>
  <c r="O98" i="10"/>
  <c r="AB97" i="10"/>
  <c r="AA97" i="10"/>
  <c r="Z97" i="10"/>
  <c r="Y97" i="10"/>
  <c r="X97" i="10"/>
  <c r="R97" i="10"/>
  <c r="R492" i="10" s="1"/>
  <c r="O97" i="10"/>
  <c r="O492" i="10" s="1"/>
  <c r="AB96" i="10"/>
  <c r="AA96" i="10"/>
  <c r="Z96" i="10"/>
  <c r="Y96" i="10"/>
  <c r="X96" i="10"/>
  <c r="R96" i="10"/>
  <c r="AD96" i="10" s="1"/>
  <c r="O96" i="10"/>
  <c r="AB95" i="10"/>
  <c r="AA95" i="10"/>
  <c r="Z95" i="10"/>
  <c r="Y95" i="10"/>
  <c r="X95" i="10"/>
  <c r="R95" i="10"/>
  <c r="O95" i="10"/>
  <c r="AB94" i="10"/>
  <c r="AA94" i="10"/>
  <c r="Z94" i="10"/>
  <c r="Y94" i="10"/>
  <c r="X94" i="10"/>
  <c r="R94" i="10"/>
  <c r="AD94" i="10" s="1"/>
  <c r="O94" i="10"/>
  <c r="AB93" i="10"/>
  <c r="AA93" i="10"/>
  <c r="Z93" i="10"/>
  <c r="Y93" i="10"/>
  <c r="X93" i="10"/>
  <c r="R93" i="10"/>
  <c r="AD93" i="10" s="1"/>
  <c r="O93" i="10"/>
  <c r="AB92" i="10"/>
  <c r="AA92" i="10"/>
  <c r="Z92" i="10"/>
  <c r="Y92" i="10"/>
  <c r="X92" i="10"/>
  <c r="R92" i="10"/>
  <c r="AD92" i="10" s="1"/>
  <c r="O92" i="10"/>
  <c r="AB91" i="10"/>
  <c r="AA91" i="10"/>
  <c r="Z91" i="10"/>
  <c r="Y91" i="10"/>
  <c r="X91" i="10"/>
  <c r="R91" i="10"/>
  <c r="AD91" i="10" s="1"/>
  <c r="O91" i="10"/>
  <c r="AB90" i="10"/>
  <c r="AA90" i="10"/>
  <c r="Z90" i="10"/>
  <c r="Y90" i="10"/>
  <c r="X90" i="10"/>
  <c r="R90" i="10"/>
  <c r="AD90" i="10" s="1"/>
  <c r="O90" i="10"/>
  <c r="AB89" i="10"/>
  <c r="AA89" i="10"/>
  <c r="Z89" i="10"/>
  <c r="Y89" i="10"/>
  <c r="X89" i="10"/>
  <c r="R89" i="10"/>
  <c r="AD89" i="10" s="1"/>
  <c r="O89" i="10"/>
  <c r="AB88" i="10"/>
  <c r="AA88" i="10"/>
  <c r="Z88" i="10"/>
  <c r="Y88" i="10"/>
  <c r="X88" i="10"/>
  <c r="R88" i="10"/>
  <c r="AD88" i="10" s="1"/>
  <c r="O88" i="10"/>
  <c r="AB87" i="10"/>
  <c r="AA87" i="10"/>
  <c r="Z87" i="10"/>
  <c r="Y87" i="10"/>
  <c r="X87" i="10"/>
  <c r="R87" i="10"/>
  <c r="O87" i="10"/>
  <c r="AB86" i="10"/>
  <c r="AA86" i="10"/>
  <c r="Z86" i="10"/>
  <c r="Y86" i="10"/>
  <c r="X86" i="10"/>
  <c r="R86" i="10"/>
  <c r="O86" i="10"/>
  <c r="AB85" i="10"/>
  <c r="AA85" i="10"/>
  <c r="Z85" i="10"/>
  <c r="Y85" i="10"/>
  <c r="X85" i="10"/>
  <c r="R85" i="10"/>
  <c r="AD85" i="10" s="1"/>
  <c r="O85" i="10"/>
  <c r="AD84" i="10"/>
  <c r="AB84" i="10"/>
  <c r="AA84" i="10"/>
  <c r="Z84" i="10"/>
  <c r="Y84" i="10"/>
  <c r="X84" i="10"/>
  <c r="O84" i="10"/>
  <c r="AB83" i="10"/>
  <c r="X83" i="10"/>
  <c r="O83" i="10"/>
  <c r="O527" i="10" s="1"/>
  <c r="AB82" i="10"/>
  <c r="AA82" i="10"/>
  <c r="Z82" i="10"/>
  <c r="Y82" i="10"/>
  <c r="X82" i="10"/>
  <c r="R82" i="10"/>
  <c r="R535" i="10" s="1"/>
  <c r="O82" i="10"/>
  <c r="AD81" i="10"/>
  <c r="AB81" i="10"/>
  <c r="AA81" i="10"/>
  <c r="Z81" i="10"/>
  <c r="Y81" i="10"/>
  <c r="X81" i="10"/>
  <c r="O81" i="10"/>
  <c r="S81" i="10" s="1"/>
  <c r="U81" i="10" s="1"/>
  <c r="V81" i="10" s="1"/>
  <c r="O80" i="10"/>
  <c r="T80" i="10" s="1"/>
  <c r="U80" i="10" s="1"/>
  <c r="V80" i="10" s="1"/>
  <c r="X79" i="10"/>
  <c r="AC79" i="10" s="1"/>
  <c r="AE79" i="10" s="1"/>
  <c r="O79" i="10"/>
  <c r="O532" i="10" s="1"/>
  <c r="O78" i="10"/>
  <c r="AB77" i="10"/>
  <c r="AA77" i="10"/>
  <c r="Z77" i="10"/>
  <c r="Y77" i="10"/>
  <c r="X77" i="10"/>
  <c r="R77" i="10"/>
  <c r="AD77" i="10" s="1"/>
  <c r="O77" i="10"/>
  <c r="O533" i="10" s="1"/>
  <c r="R76" i="10"/>
  <c r="AD75" i="10"/>
  <c r="AB75" i="10"/>
  <c r="AA75" i="10"/>
  <c r="Z75" i="10"/>
  <c r="Y75" i="10"/>
  <c r="X75" i="10"/>
  <c r="O75" i="10"/>
  <c r="S75" i="10" s="1"/>
  <c r="U75" i="10" s="1"/>
  <c r="V75" i="10" s="1"/>
  <c r="O74" i="10"/>
  <c r="T74" i="10" s="1"/>
  <c r="U74" i="10" s="1"/>
  <c r="AD73" i="10"/>
  <c r="AB73" i="10"/>
  <c r="AA73" i="10"/>
  <c r="Z73" i="10"/>
  <c r="Y73" i="10"/>
  <c r="X73" i="10"/>
  <c r="O73" i="10"/>
  <c r="O523" i="10" s="1"/>
  <c r="AD71" i="10"/>
  <c r="AB71" i="10"/>
  <c r="AA71" i="10"/>
  <c r="Z71" i="10"/>
  <c r="Y71" i="10"/>
  <c r="X71" i="10"/>
  <c r="O71" i="10"/>
  <c r="O522" i="10" s="1"/>
  <c r="AB70" i="10"/>
  <c r="AA70" i="10"/>
  <c r="Z70" i="10"/>
  <c r="Y70" i="10"/>
  <c r="X70" i="10"/>
  <c r="R70" i="10"/>
  <c r="S70" i="10" s="1"/>
  <c r="U70" i="10" s="1"/>
  <c r="V70" i="10" s="1"/>
  <c r="R69" i="10"/>
  <c r="R68" i="10"/>
  <c r="T68" i="10" s="1"/>
  <c r="U68" i="10" s="1"/>
  <c r="V68" i="10" s="1"/>
  <c r="X67" i="10"/>
  <c r="R67" i="10"/>
  <c r="AD67" i="10" s="1"/>
  <c r="AE67" i="10" s="1"/>
  <c r="AB66" i="10"/>
  <c r="AA66" i="10"/>
  <c r="Z66" i="10"/>
  <c r="Y66" i="10"/>
  <c r="X66" i="10"/>
  <c r="R66" i="10"/>
  <c r="R703" i="10" s="1"/>
  <c r="AB65" i="10"/>
  <c r="AA65" i="10"/>
  <c r="Z65" i="10"/>
  <c r="Y65" i="10"/>
  <c r="X65" i="10"/>
  <c r="R65" i="10"/>
  <c r="R521" i="10" s="1"/>
  <c r="O65" i="10"/>
  <c r="AD64" i="10"/>
  <c r="AB64" i="10"/>
  <c r="AA64" i="10"/>
  <c r="Z64" i="10"/>
  <c r="Y64" i="10"/>
  <c r="X64" i="10"/>
  <c r="O64" i="10"/>
  <c r="S64" i="10" s="1"/>
  <c r="U64" i="10" s="1"/>
  <c r="V64" i="10" s="1"/>
  <c r="O63" i="10"/>
  <c r="X62" i="10"/>
  <c r="AC62" i="10" s="1"/>
  <c r="AE62" i="10" s="1"/>
  <c r="O62" i="10"/>
  <c r="O524" i="10" s="1"/>
  <c r="AD61" i="10"/>
  <c r="AB61" i="10"/>
  <c r="AA61" i="10"/>
  <c r="Z61" i="10"/>
  <c r="Y61" i="10"/>
  <c r="X61" i="10"/>
  <c r="O61" i="10"/>
  <c r="O520" i="10" s="1"/>
  <c r="X60" i="10"/>
  <c r="AC60" i="10" s="1"/>
  <c r="AE60" i="10" s="1"/>
  <c r="O60" i="10"/>
  <c r="O528" i="10" s="1"/>
  <c r="AB59" i="10"/>
  <c r="AA59" i="10"/>
  <c r="Z59" i="10"/>
  <c r="Y59" i="10"/>
  <c r="X59" i="10"/>
  <c r="O59" i="10"/>
  <c r="O517" i="10" s="1"/>
  <c r="R58" i="10"/>
  <c r="AD58" i="10" s="1"/>
  <c r="AE58" i="10" s="1"/>
  <c r="R57" i="10"/>
  <c r="R696" i="10" s="1"/>
  <c r="AC56" i="10"/>
  <c r="AE56" i="10" s="1"/>
  <c r="R56" i="10"/>
  <c r="T56" i="10" s="1"/>
  <c r="U56" i="10" s="1"/>
  <c r="AC55" i="10"/>
  <c r="AE55" i="10" s="1"/>
  <c r="R55" i="10"/>
  <c r="R514" i="10" s="1"/>
  <c r="O55" i="10"/>
  <c r="AD54" i="10"/>
  <c r="AB54" i="10"/>
  <c r="AA54" i="10"/>
  <c r="Z54" i="10"/>
  <c r="Y54" i="10"/>
  <c r="X54" i="10"/>
  <c r="O54" i="10"/>
  <c r="S54" i="10" s="1"/>
  <c r="U54" i="10" s="1"/>
  <c r="V54" i="10" s="1"/>
  <c r="O53" i="10"/>
  <c r="O52" i="10"/>
  <c r="T52" i="10" s="1"/>
  <c r="U52" i="10" s="1"/>
  <c r="V52" i="10" s="1"/>
  <c r="X51" i="10"/>
  <c r="AC51" i="10" s="1"/>
  <c r="AE51" i="10" s="1"/>
  <c r="O51" i="10"/>
  <c r="S51" i="10" s="1"/>
  <c r="U51" i="10" s="1"/>
  <c r="V51" i="10" s="1"/>
  <c r="O50" i="10"/>
  <c r="O49" i="10"/>
  <c r="O691" i="10" s="1"/>
  <c r="Y48" i="10"/>
  <c r="X48" i="10"/>
  <c r="O48" i="10"/>
  <c r="O515" i="10" s="1"/>
  <c r="X47" i="10"/>
  <c r="AC47" i="10" s="1"/>
  <c r="AE47" i="10" s="1"/>
  <c r="O47" i="10"/>
  <c r="O692" i="10" s="1"/>
  <c r="AB46" i="10"/>
  <c r="AA46" i="10"/>
  <c r="Z46" i="10"/>
  <c r="Y46" i="10"/>
  <c r="X46" i="10"/>
  <c r="R46" i="10"/>
  <c r="R513" i="10" s="1"/>
  <c r="O46" i="10"/>
  <c r="O513" i="10" s="1"/>
  <c r="Q45" i="10"/>
  <c r="P45" i="10"/>
  <c r="N45" i="10"/>
  <c r="M45" i="10"/>
  <c r="L45" i="10"/>
  <c r="K45" i="10"/>
  <c r="J45" i="10"/>
  <c r="R44" i="10"/>
  <c r="AD44" i="10" s="1"/>
  <c r="AE44" i="10" s="1"/>
  <c r="R43" i="10"/>
  <c r="R689" i="10" s="1"/>
  <c r="R41" i="10"/>
  <c r="R688" i="10" s="1"/>
  <c r="R40" i="10"/>
  <c r="R687" i="10" s="1"/>
  <c r="R39" i="10"/>
  <c r="T39" i="10" s="1"/>
  <c r="U39" i="10" s="1"/>
  <c r="V39" i="10" s="1"/>
  <c r="R38" i="10"/>
  <c r="AD36" i="10"/>
  <c r="AB36" i="10"/>
  <c r="AA36" i="10"/>
  <c r="Z36" i="10"/>
  <c r="Y36" i="10"/>
  <c r="X36" i="10"/>
  <c r="O36" i="10"/>
  <c r="S36" i="10" s="1"/>
  <c r="U36" i="10" s="1"/>
  <c r="V36" i="10" s="1"/>
  <c r="O35" i="10"/>
  <c r="T35" i="10" s="1"/>
  <c r="U35" i="10" s="1"/>
  <c r="AB34" i="10"/>
  <c r="AA34" i="10"/>
  <c r="Z34" i="10"/>
  <c r="Y34" i="10"/>
  <c r="X34" i="10"/>
  <c r="R34" i="10"/>
  <c r="R683" i="10" s="1"/>
  <c r="O34" i="10"/>
  <c r="O683" i="10" s="1"/>
  <c r="R33" i="10"/>
  <c r="S33" i="10" s="1"/>
  <c r="U33" i="10" s="1"/>
  <c r="V33" i="10" s="1"/>
  <c r="R32" i="10"/>
  <c r="AD32" i="10" s="1"/>
  <c r="AE32" i="10" s="1"/>
  <c r="R31" i="10"/>
  <c r="T31" i="10" s="1"/>
  <c r="U31" i="10" s="1"/>
  <c r="AE30" i="10"/>
  <c r="R30" i="10"/>
  <c r="T30" i="10" s="1"/>
  <c r="U30" i="10" s="1"/>
  <c r="O30" i="10"/>
  <c r="O686" i="10" s="1"/>
  <c r="R29" i="10"/>
  <c r="R684" i="10" s="1"/>
  <c r="AD27" i="10"/>
  <c r="AB27" i="10"/>
  <c r="AA27" i="10"/>
  <c r="Z27" i="10"/>
  <c r="Y27" i="10"/>
  <c r="X27" i="10"/>
  <c r="O27" i="10"/>
  <c r="S27" i="10" s="1"/>
  <c r="U27" i="10" s="1"/>
  <c r="V27" i="10" s="1"/>
  <c r="O26" i="10"/>
  <c r="AB25" i="10"/>
  <c r="AC25" i="10" s="1"/>
  <c r="O25" i="10"/>
  <c r="O509" i="10" s="1"/>
  <c r="AB24" i="10"/>
  <c r="AA24" i="10"/>
  <c r="Z24" i="10"/>
  <c r="Y24" i="10"/>
  <c r="X24" i="10"/>
  <c r="O24" i="10"/>
  <c r="O507" i="10" s="1"/>
  <c r="O23" i="10"/>
  <c r="O508" i="10" s="1"/>
  <c r="AB22" i="10"/>
  <c r="AA22" i="10"/>
  <c r="Z22" i="10"/>
  <c r="Y22" i="10"/>
  <c r="X22" i="10"/>
  <c r="R22" i="10"/>
  <c r="R680" i="10" s="1"/>
  <c r="O22" i="10"/>
  <c r="O680" i="10" s="1"/>
  <c r="R21" i="10"/>
  <c r="R679" i="10" s="1"/>
  <c r="AB20" i="10"/>
  <c r="AA20" i="10"/>
  <c r="Z20" i="10"/>
  <c r="Y20" i="10"/>
  <c r="R20" i="10"/>
  <c r="AD20" i="10" s="1"/>
  <c r="O20" i="10"/>
  <c r="O501" i="10" s="1"/>
  <c r="R19" i="10"/>
  <c r="AD18" i="10"/>
  <c r="AB18" i="10"/>
  <c r="AA18" i="10"/>
  <c r="Z18" i="10"/>
  <c r="Y18" i="10"/>
  <c r="X18" i="10"/>
  <c r="O18" i="10"/>
  <c r="S18" i="10" s="1"/>
  <c r="U18" i="10" s="1"/>
  <c r="V18" i="10" s="1"/>
  <c r="O15" i="10"/>
  <c r="T15" i="10" s="1"/>
  <c r="AB14" i="10"/>
  <c r="AA14" i="10"/>
  <c r="Z14" i="10"/>
  <c r="Y14" i="10"/>
  <c r="X14" i="10"/>
  <c r="O14" i="10"/>
  <c r="O500" i="10" s="1"/>
  <c r="AB13" i="10"/>
  <c r="AA13" i="10"/>
  <c r="Z13" i="10"/>
  <c r="Y13" i="10"/>
  <c r="X13" i="10"/>
  <c r="R13" i="10"/>
  <c r="O13" i="10"/>
  <c r="AB12" i="10"/>
  <c r="AA12" i="10"/>
  <c r="Z12" i="10"/>
  <c r="Y12" i="10"/>
  <c r="X12" i="10"/>
  <c r="R12" i="10"/>
  <c r="O12" i="10"/>
  <c r="AB11" i="10"/>
  <c r="AA11" i="10"/>
  <c r="Z11" i="10"/>
  <c r="Y11" i="10"/>
  <c r="X11" i="10"/>
  <c r="R11" i="10"/>
  <c r="O11" i="10"/>
  <c r="AB10" i="10"/>
  <c r="AA10" i="10"/>
  <c r="Z10" i="10"/>
  <c r="Y10" i="10"/>
  <c r="X10" i="10"/>
  <c r="R10" i="10"/>
  <c r="O10" i="10"/>
  <c r="U670" i="9"/>
  <c r="R670" i="9"/>
  <c r="Q670" i="9"/>
  <c r="P670" i="9"/>
  <c r="O670" i="9"/>
  <c r="N670" i="9"/>
  <c r="M670" i="9"/>
  <c r="L670" i="9"/>
  <c r="K670" i="9"/>
  <c r="J670" i="9"/>
  <c r="U669" i="9"/>
  <c r="R669" i="9"/>
  <c r="Q669" i="9"/>
  <c r="P669" i="9"/>
  <c r="O669" i="9"/>
  <c r="N669" i="9"/>
  <c r="M669" i="9"/>
  <c r="L669" i="9"/>
  <c r="K669" i="9"/>
  <c r="J669" i="9"/>
  <c r="U668" i="9"/>
  <c r="R668" i="9"/>
  <c r="Q668" i="9"/>
  <c r="P668" i="9"/>
  <c r="O668" i="9"/>
  <c r="N668" i="9"/>
  <c r="M668" i="9"/>
  <c r="L668" i="9"/>
  <c r="K668" i="9"/>
  <c r="J668" i="9"/>
  <c r="U667" i="9"/>
  <c r="R667" i="9"/>
  <c r="Q667" i="9"/>
  <c r="P667" i="9"/>
  <c r="O667" i="9"/>
  <c r="N667" i="9"/>
  <c r="M667" i="9"/>
  <c r="L667" i="9"/>
  <c r="K667" i="9"/>
  <c r="J667" i="9"/>
  <c r="U666" i="9"/>
  <c r="R666" i="9"/>
  <c r="Q666" i="9"/>
  <c r="P666" i="9"/>
  <c r="O666" i="9"/>
  <c r="N666" i="9"/>
  <c r="M666" i="9"/>
  <c r="L666" i="9"/>
  <c r="K666" i="9"/>
  <c r="J666" i="9"/>
  <c r="U665" i="9"/>
  <c r="R665" i="9"/>
  <c r="Q665" i="9"/>
  <c r="P665" i="9"/>
  <c r="O665" i="9"/>
  <c r="N665" i="9"/>
  <c r="M665" i="9"/>
  <c r="L665" i="9"/>
  <c r="K665" i="9"/>
  <c r="J665" i="9"/>
  <c r="U664" i="9"/>
  <c r="R664" i="9"/>
  <c r="Q664" i="9"/>
  <c r="P664" i="9"/>
  <c r="O664" i="9"/>
  <c r="N664" i="9"/>
  <c r="M664" i="9"/>
  <c r="L664" i="9"/>
  <c r="K664" i="9"/>
  <c r="J664" i="9"/>
  <c r="U663" i="9"/>
  <c r="R663" i="9"/>
  <c r="Q663" i="9"/>
  <c r="P663" i="9"/>
  <c r="O663" i="9"/>
  <c r="N663" i="9"/>
  <c r="M663" i="9"/>
  <c r="L663" i="9"/>
  <c r="K663" i="9"/>
  <c r="J663" i="9"/>
  <c r="U662" i="9"/>
  <c r="R662" i="9"/>
  <c r="Q662" i="9"/>
  <c r="P662" i="9"/>
  <c r="O662" i="9"/>
  <c r="N662" i="9"/>
  <c r="M662" i="9"/>
  <c r="L662" i="9"/>
  <c r="K662" i="9"/>
  <c r="J662" i="9"/>
  <c r="Q661" i="9"/>
  <c r="P661" i="9"/>
  <c r="N661" i="9"/>
  <c r="M661" i="9"/>
  <c r="L661" i="9"/>
  <c r="K661" i="9"/>
  <c r="J661" i="9"/>
  <c r="Q660" i="9"/>
  <c r="P660" i="9"/>
  <c r="N660" i="9"/>
  <c r="M660" i="9"/>
  <c r="L660" i="9"/>
  <c r="K660" i="9"/>
  <c r="J660" i="9"/>
  <c r="Q659" i="9"/>
  <c r="P659" i="9"/>
  <c r="N659" i="9"/>
  <c r="M659" i="9"/>
  <c r="L659" i="9"/>
  <c r="K659" i="9"/>
  <c r="J659" i="9"/>
  <c r="Q658" i="9"/>
  <c r="P658" i="9"/>
  <c r="N658" i="9"/>
  <c r="M658" i="9"/>
  <c r="L658" i="9"/>
  <c r="K658" i="9"/>
  <c r="J658" i="9"/>
  <c r="Q657" i="9"/>
  <c r="P657" i="9"/>
  <c r="N657" i="9"/>
  <c r="M657" i="9"/>
  <c r="L657" i="9"/>
  <c r="K657" i="9"/>
  <c r="J657" i="9"/>
  <c r="Q656" i="9"/>
  <c r="P656" i="9"/>
  <c r="O656" i="9"/>
  <c r="N656" i="9"/>
  <c r="M656" i="9"/>
  <c r="L656" i="9"/>
  <c r="K656" i="9"/>
  <c r="J656" i="9"/>
  <c r="U655" i="9"/>
  <c r="R655" i="9"/>
  <c r="Q655" i="9"/>
  <c r="P655" i="9"/>
  <c r="O655" i="9"/>
  <c r="N655" i="9"/>
  <c r="M655" i="9"/>
  <c r="L655" i="9"/>
  <c r="K655" i="9"/>
  <c r="J655" i="9"/>
  <c r="U654" i="9"/>
  <c r="R654" i="9"/>
  <c r="Q654" i="9"/>
  <c r="P654" i="9"/>
  <c r="O654" i="9"/>
  <c r="N654" i="9"/>
  <c r="M654" i="9"/>
  <c r="L654" i="9"/>
  <c r="K654" i="9"/>
  <c r="J654" i="9"/>
  <c r="Q653" i="9"/>
  <c r="P653" i="9"/>
  <c r="O653" i="9"/>
  <c r="N653" i="9"/>
  <c r="M653" i="9"/>
  <c r="L653" i="9"/>
  <c r="K653" i="9"/>
  <c r="J653" i="9"/>
  <c r="Q652" i="9"/>
  <c r="P652" i="9"/>
  <c r="N652" i="9"/>
  <c r="M652" i="9"/>
  <c r="L652" i="9"/>
  <c r="K652" i="9"/>
  <c r="J652" i="9"/>
  <c r="U651" i="9"/>
  <c r="R651" i="9"/>
  <c r="Q651" i="9"/>
  <c r="P651" i="9"/>
  <c r="O651" i="9"/>
  <c r="N651" i="9"/>
  <c r="M651" i="9"/>
  <c r="L651" i="9"/>
  <c r="K651" i="9"/>
  <c r="J651" i="9"/>
  <c r="U650" i="9"/>
  <c r="R650" i="9"/>
  <c r="Q650" i="9"/>
  <c r="P650" i="9"/>
  <c r="O650" i="9"/>
  <c r="N650" i="9"/>
  <c r="M650" i="9"/>
  <c r="L650" i="9"/>
  <c r="K650" i="9"/>
  <c r="J650" i="9"/>
  <c r="U649" i="9"/>
  <c r="R649" i="9"/>
  <c r="Q649" i="9"/>
  <c r="P649" i="9"/>
  <c r="O649" i="9"/>
  <c r="N649" i="9"/>
  <c r="M649" i="9"/>
  <c r="L649" i="9"/>
  <c r="K649" i="9"/>
  <c r="J649" i="9"/>
  <c r="U648" i="9"/>
  <c r="R648" i="9"/>
  <c r="Q648" i="9"/>
  <c r="P648" i="9"/>
  <c r="O648" i="9"/>
  <c r="N648" i="9"/>
  <c r="M648" i="9"/>
  <c r="L648" i="9"/>
  <c r="K648" i="9"/>
  <c r="J648" i="9"/>
  <c r="U647" i="9"/>
  <c r="R647" i="9"/>
  <c r="Q647" i="9"/>
  <c r="P647" i="9"/>
  <c r="O647" i="9"/>
  <c r="N647" i="9"/>
  <c r="M647" i="9"/>
  <c r="L647" i="9"/>
  <c r="K647" i="9"/>
  <c r="J647" i="9"/>
  <c r="Q646" i="9"/>
  <c r="P646" i="9"/>
  <c r="O646" i="9"/>
  <c r="N646" i="9"/>
  <c r="M646" i="9"/>
  <c r="L646" i="9"/>
  <c r="K646" i="9"/>
  <c r="J646" i="9"/>
  <c r="U645" i="9"/>
  <c r="R645" i="9"/>
  <c r="Q645" i="9"/>
  <c r="P645" i="9"/>
  <c r="O645" i="9"/>
  <c r="N645" i="9"/>
  <c r="M645" i="9"/>
  <c r="L645" i="9"/>
  <c r="K645" i="9"/>
  <c r="J645" i="9"/>
  <c r="U644" i="9"/>
  <c r="R644" i="9"/>
  <c r="Q644" i="9"/>
  <c r="P644" i="9"/>
  <c r="O644" i="9"/>
  <c r="N644" i="9"/>
  <c r="M644" i="9"/>
  <c r="L644" i="9"/>
  <c r="K644" i="9"/>
  <c r="J644" i="9"/>
  <c r="Q643" i="9"/>
  <c r="P643" i="9"/>
  <c r="N643" i="9"/>
  <c r="M643" i="9"/>
  <c r="L643" i="9"/>
  <c r="K643" i="9"/>
  <c r="J643" i="9"/>
  <c r="Q642" i="9"/>
  <c r="P642" i="9"/>
  <c r="N642" i="9"/>
  <c r="M642" i="9"/>
  <c r="L642" i="9"/>
  <c r="K642" i="9"/>
  <c r="J642" i="9"/>
  <c r="R641" i="9"/>
  <c r="Q641" i="9"/>
  <c r="P641" i="9"/>
  <c r="N641" i="9"/>
  <c r="M641" i="9"/>
  <c r="L641" i="9"/>
  <c r="K641" i="9"/>
  <c r="J641" i="9"/>
  <c r="Q640" i="9"/>
  <c r="P640" i="9"/>
  <c r="N640" i="9"/>
  <c r="M640" i="9"/>
  <c r="L640" i="9"/>
  <c r="K640" i="9"/>
  <c r="J640" i="9"/>
  <c r="U639" i="9"/>
  <c r="R639" i="9"/>
  <c r="Q639" i="9"/>
  <c r="P639" i="9"/>
  <c r="O639" i="9"/>
  <c r="N639" i="9"/>
  <c r="M639" i="9"/>
  <c r="L639" i="9"/>
  <c r="K639" i="9"/>
  <c r="J639" i="9"/>
  <c r="U638" i="9"/>
  <c r="R638" i="9"/>
  <c r="Q638" i="9"/>
  <c r="P638" i="9"/>
  <c r="O638" i="9"/>
  <c r="N638" i="9"/>
  <c r="M638" i="9"/>
  <c r="L638" i="9"/>
  <c r="K638" i="9"/>
  <c r="J638" i="9"/>
  <c r="Q637" i="9"/>
  <c r="P637" i="9"/>
  <c r="N637" i="9"/>
  <c r="M637" i="9"/>
  <c r="L637" i="9"/>
  <c r="K637" i="9"/>
  <c r="J637" i="9"/>
  <c r="Q636" i="9"/>
  <c r="P636" i="9"/>
  <c r="N636" i="9"/>
  <c r="M636" i="9"/>
  <c r="L636" i="9"/>
  <c r="K636" i="9"/>
  <c r="J636" i="9"/>
  <c r="Q635" i="9"/>
  <c r="P635" i="9"/>
  <c r="N635" i="9"/>
  <c r="M635" i="9"/>
  <c r="L635" i="9"/>
  <c r="K635" i="9"/>
  <c r="J635" i="9"/>
  <c r="R634" i="9"/>
  <c r="Q634" i="9"/>
  <c r="P634" i="9"/>
  <c r="N634" i="9"/>
  <c r="M634" i="9"/>
  <c r="L634" i="9"/>
  <c r="K634" i="9"/>
  <c r="J634" i="9"/>
  <c r="Q633" i="9"/>
  <c r="P633" i="9"/>
  <c r="N633" i="9"/>
  <c r="M633" i="9"/>
  <c r="L633" i="9"/>
  <c r="K633" i="9"/>
  <c r="J633" i="9"/>
  <c r="Q632" i="9"/>
  <c r="P632" i="9"/>
  <c r="O632" i="9"/>
  <c r="N632" i="9"/>
  <c r="M632" i="9"/>
  <c r="L632" i="9"/>
  <c r="K632" i="9"/>
  <c r="J632" i="9"/>
  <c r="Q631" i="9"/>
  <c r="P631" i="9"/>
  <c r="O631" i="9"/>
  <c r="N631" i="9"/>
  <c r="M631" i="9"/>
  <c r="L631" i="9"/>
  <c r="K631" i="9"/>
  <c r="J631" i="9"/>
  <c r="Q630" i="9"/>
  <c r="P630" i="9"/>
  <c r="O630" i="9"/>
  <c r="N630" i="9"/>
  <c r="M630" i="9"/>
  <c r="L630" i="9"/>
  <c r="K630" i="9"/>
  <c r="J630" i="9"/>
  <c r="Q629" i="9"/>
  <c r="P629" i="9"/>
  <c r="O629" i="9"/>
  <c r="N629" i="9"/>
  <c r="M629" i="9"/>
  <c r="L629" i="9"/>
  <c r="K629" i="9"/>
  <c r="J629" i="9"/>
  <c r="Q628" i="9"/>
  <c r="P628" i="9"/>
  <c r="O628" i="9"/>
  <c r="N628" i="9"/>
  <c r="M628" i="9"/>
  <c r="L628" i="9"/>
  <c r="K628" i="9"/>
  <c r="J628" i="9"/>
  <c r="Q627" i="9"/>
  <c r="P627" i="9"/>
  <c r="O627" i="9"/>
  <c r="N627" i="9"/>
  <c r="M627" i="9"/>
  <c r="L627" i="9"/>
  <c r="K627" i="9"/>
  <c r="J627" i="9"/>
  <c r="R626" i="9"/>
  <c r="Q626" i="9"/>
  <c r="P626" i="9"/>
  <c r="N626" i="9"/>
  <c r="M626" i="9"/>
  <c r="L626" i="9"/>
  <c r="K626" i="9"/>
  <c r="J626" i="9"/>
  <c r="U625" i="9"/>
  <c r="R625" i="9"/>
  <c r="Q625" i="9"/>
  <c r="P625" i="9"/>
  <c r="O625" i="9"/>
  <c r="N625" i="9"/>
  <c r="M625" i="9"/>
  <c r="L625" i="9"/>
  <c r="K625" i="9"/>
  <c r="J625" i="9"/>
  <c r="U624" i="9"/>
  <c r="R624" i="9"/>
  <c r="Q624" i="9"/>
  <c r="P624" i="9"/>
  <c r="O624" i="9"/>
  <c r="N624" i="9"/>
  <c r="M624" i="9"/>
  <c r="L624" i="9"/>
  <c r="K624" i="9"/>
  <c r="J624" i="9"/>
  <c r="Q623" i="9"/>
  <c r="P623" i="9"/>
  <c r="N623" i="9"/>
  <c r="M623" i="9"/>
  <c r="L623" i="9"/>
  <c r="K623" i="9"/>
  <c r="J623" i="9"/>
  <c r="Q622" i="9"/>
  <c r="P622" i="9"/>
  <c r="O622" i="9"/>
  <c r="N622" i="9"/>
  <c r="M622" i="9"/>
  <c r="L622" i="9"/>
  <c r="K622" i="9"/>
  <c r="J622" i="9"/>
  <c r="U621" i="9"/>
  <c r="R621" i="9"/>
  <c r="Q621" i="9"/>
  <c r="P621" i="9"/>
  <c r="O621" i="9"/>
  <c r="N621" i="9"/>
  <c r="M621" i="9"/>
  <c r="L621" i="9"/>
  <c r="K621" i="9"/>
  <c r="J621" i="9"/>
  <c r="U620" i="9"/>
  <c r="R620" i="9"/>
  <c r="Q620" i="9"/>
  <c r="P620" i="9"/>
  <c r="O620" i="9"/>
  <c r="N620" i="9"/>
  <c r="M620" i="9"/>
  <c r="L620" i="9"/>
  <c r="K620" i="9"/>
  <c r="J620" i="9"/>
  <c r="Q619" i="9"/>
  <c r="P619" i="9"/>
  <c r="O619" i="9"/>
  <c r="N619" i="9"/>
  <c r="M619" i="9"/>
  <c r="L619" i="9"/>
  <c r="K619" i="9"/>
  <c r="J619" i="9"/>
  <c r="Q618" i="9"/>
  <c r="P618" i="9"/>
  <c r="N618" i="9"/>
  <c r="M618" i="9"/>
  <c r="L618" i="9"/>
  <c r="K618" i="9"/>
  <c r="J618" i="9"/>
  <c r="Q617" i="9"/>
  <c r="P617" i="9"/>
  <c r="N617" i="9"/>
  <c r="M617" i="9"/>
  <c r="L617" i="9"/>
  <c r="K617" i="9"/>
  <c r="J617" i="9"/>
  <c r="U616" i="9"/>
  <c r="R616" i="9"/>
  <c r="Q616" i="9"/>
  <c r="P616" i="9"/>
  <c r="O616" i="9"/>
  <c r="N616" i="9"/>
  <c r="M616" i="9"/>
  <c r="L616" i="9"/>
  <c r="K616" i="9"/>
  <c r="J616" i="9"/>
  <c r="U615" i="9"/>
  <c r="R615" i="9"/>
  <c r="Q615" i="9"/>
  <c r="P615" i="9"/>
  <c r="O615" i="9"/>
  <c r="N615" i="9"/>
  <c r="M615" i="9"/>
  <c r="L615" i="9"/>
  <c r="K615" i="9"/>
  <c r="J615" i="9"/>
  <c r="U614" i="9"/>
  <c r="R614" i="9"/>
  <c r="Q614" i="9"/>
  <c r="P614" i="9"/>
  <c r="O614" i="9"/>
  <c r="N614" i="9"/>
  <c r="M614" i="9"/>
  <c r="L614" i="9"/>
  <c r="K614" i="9"/>
  <c r="J614" i="9"/>
  <c r="U613" i="9"/>
  <c r="R613" i="9"/>
  <c r="Q613" i="9"/>
  <c r="P613" i="9"/>
  <c r="O613" i="9"/>
  <c r="N613" i="9"/>
  <c r="M613" i="9"/>
  <c r="L613" i="9"/>
  <c r="K613" i="9"/>
  <c r="J613" i="9"/>
  <c r="U612" i="9"/>
  <c r="R612" i="9"/>
  <c r="Q612" i="9"/>
  <c r="P612" i="9"/>
  <c r="O612" i="9"/>
  <c r="N612" i="9"/>
  <c r="M612" i="9"/>
  <c r="L612" i="9"/>
  <c r="K612" i="9"/>
  <c r="J612" i="9"/>
  <c r="U611" i="9"/>
  <c r="R611" i="9"/>
  <c r="Q611" i="9"/>
  <c r="P611" i="9"/>
  <c r="O611" i="9"/>
  <c r="N611" i="9"/>
  <c r="M611" i="9"/>
  <c r="L611" i="9"/>
  <c r="K611" i="9"/>
  <c r="J611" i="9"/>
  <c r="U610" i="9"/>
  <c r="R610" i="9"/>
  <c r="Q610" i="9"/>
  <c r="P610" i="9"/>
  <c r="O610" i="9"/>
  <c r="N610" i="9"/>
  <c r="M610" i="9"/>
  <c r="L610" i="9"/>
  <c r="K610" i="9"/>
  <c r="J610" i="9"/>
  <c r="U609" i="9"/>
  <c r="R609" i="9"/>
  <c r="Q609" i="9"/>
  <c r="P609" i="9"/>
  <c r="O609" i="9"/>
  <c r="N609" i="9"/>
  <c r="M609" i="9"/>
  <c r="L609" i="9"/>
  <c r="K609" i="9"/>
  <c r="J609" i="9"/>
  <c r="U608" i="9"/>
  <c r="R608" i="9"/>
  <c r="Q608" i="9"/>
  <c r="P608" i="9"/>
  <c r="O608" i="9"/>
  <c r="N608" i="9"/>
  <c r="M608" i="9"/>
  <c r="L608" i="9"/>
  <c r="K608" i="9"/>
  <c r="J608" i="9"/>
  <c r="U607" i="9"/>
  <c r="R607" i="9"/>
  <c r="Q607" i="9"/>
  <c r="P607" i="9"/>
  <c r="O607" i="9"/>
  <c r="N607" i="9"/>
  <c r="M607" i="9"/>
  <c r="L607" i="9"/>
  <c r="K607" i="9"/>
  <c r="J607" i="9"/>
  <c r="U606" i="9"/>
  <c r="R606" i="9"/>
  <c r="Q606" i="9"/>
  <c r="P606" i="9"/>
  <c r="O606" i="9"/>
  <c r="N606" i="9"/>
  <c r="M606" i="9"/>
  <c r="L606" i="9"/>
  <c r="K606" i="9"/>
  <c r="J606" i="9"/>
  <c r="U605" i="9"/>
  <c r="R605" i="9"/>
  <c r="Q605" i="9"/>
  <c r="P605" i="9"/>
  <c r="O605" i="9"/>
  <c r="N605" i="9"/>
  <c r="M605" i="9"/>
  <c r="L605" i="9"/>
  <c r="K605" i="9"/>
  <c r="J605" i="9"/>
  <c r="U604" i="9"/>
  <c r="R604" i="9"/>
  <c r="Q604" i="9"/>
  <c r="P604" i="9"/>
  <c r="O604" i="9"/>
  <c r="N604" i="9"/>
  <c r="M604" i="9"/>
  <c r="L604" i="9"/>
  <c r="K604" i="9"/>
  <c r="J604" i="9"/>
  <c r="U603" i="9"/>
  <c r="R603" i="9"/>
  <c r="Q603" i="9"/>
  <c r="P603" i="9"/>
  <c r="O603" i="9"/>
  <c r="N603" i="9"/>
  <c r="M603" i="9"/>
  <c r="L603" i="9"/>
  <c r="K603" i="9"/>
  <c r="J603" i="9"/>
  <c r="U602" i="9"/>
  <c r="R602" i="9"/>
  <c r="Q602" i="9"/>
  <c r="P602" i="9"/>
  <c r="O602" i="9"/>
  <c r="N602" i="9"/>
  <c r="M602" i="9"/>
  <c r="L602" i="9"/>
  <c r="K602" i="9"/>
  <c r="J602" i="9"/>
  <c r="U601" i="9"/>
  <c r="R601" i="9"/>
  <c r="Q601" i="9"/>
  <c r="P601" i="9"/>
  <c r="O601" i="9"/>
  <c r="N601" i="9"/>
  <c r="M601" i="9"/>
  <c r="L601" i="9"/>
  <c r="K601" i="9"/>
  <c r="J601" i="9"/>
  <c r="U600" i="9"/>
  <c r="R600" i="9"/>
  <c r="Q600" i="9"/>
  <c r="P600" i="9"/>
  <c r="O600" i="9"/>
  <c r="N600" i="9"/>
  <c r="M600" i="9"/>
  <c r="L600" i="9"/>
  <c r="K600" i="9"/>
  <c r="J600" i="9"/>
  <c r="U599" i="9"/>
  <c r="R599" i="9"/>
  <c r="Q599" i="9"/>
  <c r="P599" i="9"/>
  <c r="O599" i="9"/>
  <c r="N599" i="9"/>
  <c r="M599" i="9"/>
  <c r="L599" i="9"/>
  <c r="K599" i="9"/>
  <c r="J599" i="9"/>
  <c r="U598" i="9"/>
  <c r="R598" i="9"/>
  <c r="Q598" i="9"/>
  <c r="P598" i="9"/>
  <c r="O598" i="9"/>
  <c r="N598" i="9"/>
  <c r="M598" i="9"/>
  <c r="L598" i="9"/>
  <c r="K598" i="9"/>
  <c r="J598" i="9"/>
  <c r="U597" i="9"/>
  <c r="R597" i="9"/>
  <c r="Q597" i="9"/>
  <c r="P597" i="9"/>
  <c r="O597" i="9"/>
  <c r="N597" i="9"/>
  <c r="M597" i="9"/>
  <c r="L597" i="9"/>
  <c r="K597" i="9"/>
  <c r="J597" i="9"/>
  <c r="U596" i="9"/>
  <c r="R596" i="9"/>
  <c r="Q596" i="9"/>
  <c r="P596" i="9"/>
  <c r="O596" i="9"/>
  <c r="N596" i="9"/>
  <c r="M596" i="9"/>
  <c r="L596" i="9"/>
  <c r="K596" i="9"/>
  <c r="J596" i="9"/>
  <c r="U595" i="9"/>
  <c r="R595" i="9"/>
  <c r="Q595" i="9"/>
  <c r="P595" i="9"/>
  <c r="O595" i="9"/>
  <c r="N595" i="9"/>
  <c r="M595" i="9"/>
  <c r="L595" i="9"/>
  <c r="K595" i="9"/>
  <c r="J595" i="9"/>
  <c r="U594" i="9"/>
  <c r="R594" i="9"/>
  <c r="Q594" i="9"/>
  <c r="P594" i="9"/>
  <c r="O594" i="9"/>
  <c r="N594" i="9"/>
  <c r="M594" i="9"/>
  <c r="L594" i="9"/>
  <c r="K594" i="9"/>
  <c r="J594" i="9"/>
  <c r="U593" i="9"/>
  <c r="R593" i="9"/>
  <c r="Q593" i="9"/>
  <c r="P593" i="9"/>
  <c r="O593" i="9"/>
  <c r="N593" i="9"/>
  <c r="M593" i="9"/>
  <c r="L593" i="9"/>
  <c r="K593" i="9"/>
  <c r="J593" i="9"/>
  <c r="U592" i="9"/>
  <c r="R592" i="9"/>
  <c r="Q592" i="9"/>
  <c r="P592" i="9"/>
  <c r="O592" i="9"/>
  <c r="N592" i="9"/>
  <c r="M592" i="9"/>
  <c r="L592" i="9"/>
  <c r="K592" i="9"/>
  <c r="J592" i="9"/>
  <c r="U591" i="9"/>
  <c r="R591" i="9"/>
  <c r="Q591" i="9"/>
  <c r="P591" i="9"/>
  <c r="O591" i="9"/>
  <c r="N591" i="9"/>
  <c r="M591" i="9"/>
  <c r="L591" i="9"/>
  <c r="K591" i="9"/>
  <c r="J591" i="9"/>
  <c r="U590" i="9"/>
  <c r="R590" i="9"/>
  <c r="Q590" i="9"/>
  <c r="P590" i="9"/>
  <c r="O590" i="9"/>
  <c r="N590" i="9"/>
  <c r="M590" i="9"/>
  <c r="L590" i="9"/>
  <c r="K590" i="9"/>
  <c r="J590" i="9"/>
  <c r="U589" i="9"/>
  <c r="R589" i="9"/>
  <c r="Q589" i="9"/>
  <c r="P589" i="9"/>
  <c r="O589" i="9"/>
  <c r="N589" i="9"/>
  <c r="M589" i="9"/>
  <c r="L589" i="9"/>
  <c r="K589" i="9"/>
  <c r="J589" i="9"/>
  <c r="U588" i="9"/>
  <c r="R588" i="9"/>
  <c r="Q588" i="9"/>
  <c r="P588" i="9"/>
  <c r="O588" i="9"/>
  <c r="N588" i="9"/>
  <c r="M588" i="9"/>
  <c r="L588" i="9"/>
  <c r="K588" i="9"/>
  <c r="J588" i="9"/>
  <c r="U587" i="9"/>
  <c r="R587" i="9"/>
  <c r="Q587" i="9"/>
  <c r="P587" i="9"/>
  <c r="O587" i="9"/>
  <c r="N587" i="9"/>
  <c r="M587" i="9"/>
  <c r="L587" i="9"/>
  <c r="K587" i="9"/>
  <c r="J587" i="9"/>
  <c r="U586" i="9"/>
  <c r="R586" i="9"/>
  <c r="Q586" i="9"/>
  <c r="P586" i="9"/>
  <c r="O586" i="9"/>
  <c r="N586" i="9"/>
  <c r="M586" i="9"/>
  <c r="L586" i="9"/>
  <c r="K586" i="9"/>
  <c r="J586" i="9"/>
  <c r="U585" i="9"/>
  <c r="R585" i="9"/>
  <c r="Q585" i="9"/>
  <c r="P585" i="9"/>
  <c r="O585" i="9"/>
  <c r="N585" i="9"/>
  <c r="M585" i="9"/>
  <c r="L585" i="9"/>
  <c r="K585" i="9"/>
  <c r="J585" i="9"/>
  <c r="R584" i="9"/>
  <c r="Q584" i="9"/>
  <c r="P584" i="9"/>
  <c r="O584" i="9"/>
  <c r="N584" i="9"/>
  <c r="M584" i="9"/>
  <c r="L584" i="9"/>
  <c r="K584" i="9"/>
  <c r="J584" i="9"/>
  <c r="U583" i="9"/>
  <c r="R583" i="9"/>
  <c r="Q583" i="9"/>
  <c r="P583" i="9"/>
  <c r="O583" i="9"/>
  <c r="N583" i="9"/>
  <c r="M583" i="9"/>
  <c r="L583" i="9"/>
  <c r="K583" i="9"/>
  <c r="J583" i="9"/>
  <c r="U582" i="9"/>
  <c r="R582" i="9"/>
  <c r="Q582" i="9"/>
  <c r="P582" i="9"/>
  <c r="O582" i="9"/>
  <c r="N582" i="9"/>
  <c r="M582" i="9"/>
  <c r="L582" i="9"/>
  <c r="K582" i="9"/>
  <c r="J582" i="9"/>
  <c r="U581" i="9"/>
  <c r="R581" i="9"/>
  <c r="Q581" i="9"/>
  <c r="P581" i="9"/>
  <c r="O581" i="9"/>
  <c r="N581" i="9"/>
  <c r="M581" i="9"/>
  <c r="L581" i="9"/>
  <c r="K581" i="9"/>
  <c r="J581" i="9"/>
  <c r="U580" i="9"/>
  <c r="R580" i="9"/>
  <c r="Q580" i="9"/>
  <c r="P580" i="9"/>
  <c r="O580" i="9"/>
  <c r="N580" i="9"/>
  <c r="M580" i="9"/>
  <c r="L580" i="9"/>
  <c r="K580" i="9"/>
  <c r="J580" i="9"/>
  <c r="R579" i="9"/>
  <c r="Q579" i="9"/>
  <c r="P579" i="9"/>
  <c r="N579" i="9"/>
  <c r="M579" i="9"/>
  <c r="L579" i="9"/>
  <c r="K579" i="9"/>
  <c r="J579" i="9"/>
  <c r="U578" i="9"/>
  <c r="R578" i="9"/>
  <c r="Q578" i="9"/>
  <c r="P578" i="9"/>
  <c r="O578" i="9"/>
  <c r="N578" i="9"/>
  <c r="M578" i="9"/>
  <c r="L578" i="9"/>
  <c r="K578" i="9"/>
  <c r="J578" i="9"/>
  <c r="U577" i="9"/>
  <c r="R577" i="9"/>
  <c r="Q577" i="9"/>
  <c r="P577" i="9"/>
  <c r="O577" i="9"/>
  <c r="N577" i="9"/>
  <c r="M577" i="9"/>
  <c r="L577" i="9"/>
  <c r="K577" i="9"/>
  <c r="J577" i="9"/>
  <c r="U576" i="9"/>
  <c r="R576" i="9"/>
  <c r="Q576" i="9"/>
  <c r="P576" i="9"/>
  <c r="O576" i="9"/>
  <c r="N576" i="9"/>
  <c r="M576" i="9"/>
  <c r="L576" i="9"/>
  <c r="K576" i="9"/>
  <c r="J576" i="9"/>
  <c r="U575" i="9"/>
  <c r="R575" i="9"/>
  <c r="Q575" i="9"/>
  <c r="P575" i="9"/>
  <c r="O575" i="9"/>
  <c r="N575" i="9"/>
  <c r="M575" i="9"/>
  <c r="L575" i="9"/>
  <c r="K575" i="9"/>
  <c r="J575" i="9"/>
  <c r="U574" i="9"/>
  <c r="R574" i="9"/>
  <c r="Q574" i="9"/>
  <c r="P574" i="9"/>
  <c r="O574" i="9"/>
  <c r="N574" i="9"/>
  <c r="M574" i="9"/>
  <c r="L574" i="9"/>
  <c r="K574" i="9"/>
  <c r="J574" i="9"/>
  <c r="U573" i="9"/>
  <c r="R573" i="9"/>
  <c r="Q573" i="9"/>
  <c r="P573" i="9"/>
  <c r="O573" i="9"/>
  <c r="N573" i="9"/>
  <c r="M573" i="9"/>
  <c r="L573" i="9"/>
  <c r="K573" i="9"/>
  <c r="J573" i="9"/>
  <c r="U572" i="9"/>
  <c r="R572" i="9"/>
  <c r="Q572" i="9"/>
  <c r="P572" i="9"/>
  <c r="O572" i="9"/>
  <c r="N572" i="9"/>
  <c r="M572" i="9"/>
  <c r="L572" i="9"/>
  <c r="K572" i="9"/>
  <c r="J572" i="9"/>
  <c r="U571" i="9"/>
  <c r="R571" i="9"/>
  <c r="Q571" i="9"/>
  <c r="P571" i="9"/>
  <c r="O571" i="9"/>
  <c r="N571" i="9"/>
  <c r="M571" i="9"/>
  <c r="L571" i="9"/>
  <c r="K571" i="9"/>
  <c r="J571" i="9"/>
  <c r="U570" i="9"/>
  <c r="R570" i="9"/>
  <c r="Q570" i="9"/>
  <c r="P570" i="9"/>
  <c r="O570" i="9"/>
  <c r="N570" i="9"/>
  <c r="M570" i="9"/>
  <c r="L570" i="9"/>
  <c r="K570" i="9"/>
  <c r="J570" i="9"/>
  <c r="U569" i="9"/>
  <c r="R569" i="9"/>
  <c r="Q569" i="9"/>
  <c r="P569" i="9"/>
  <c r="O569" i="9"/>
  <c r="N569" i="9"/>
  <c r="M569" i="9"/>
  <c r="L569" i="9"/>
  <c r="K569" i="9"/>
  <c r="J569" i="9"/>
  <c r="U568" i="9"/>
  <c r="R568" i="9"/>
  <c r="Q568" i="9"/>
  <c r="P568" i="9"/>
  <c r="O568" i="9"/>
  <c r="N568" i="9"/>
  <c r="M568" i="9"/>
  <c r="L568" i="9"/>
  <c r="K568" i="9"/>
  <c r="J568" i="9"/>
  <c r="U567" i="9"/>
  <c r="R567" i="9"/>
  <c r="Q567" i="9"/>
  <c r="P567" i="9"/>
  <c r="O567" i="9"/>
  <c r="N567" i="9"/>
  <c r="M567" i="9"/>
  <c r="L567" i="9"/>
  <c r="K567" i="9"/>
  <c r="J567" i="9"/>
  <c r="U566" i="9"/>
  <c r="R566" i="9"/>
  <c r="Q566" i="9"/>
  <c r="P566" i="9"/>
  <c r="O566" i="9"/>
  <c r="N566" i="9"/>
  <c r="M566" i="9"/>
  <c r="L566" i="9"/>
  <c r="K566" i="9"/>
  <c r="J566" i="9"/>
  <c r="U565" i="9"/>
  <c r="R565" i="9"/>
  <c r="Q565" i="9"/>
  <c r="P565" i="9"/>
  <c r="O565" i="9"/>
  <c r="N565" i="9"/>
  <c r="M565" i="9"/>
  <c r="L565" i="9"/>
  <c r="K565" i="9"/>
  <c r="J565" i="9"/>
  <c r="U564" i="9"/>
  <c r="R564" i="9"/>
  <c r="Q564" i="9"/>
  <c r="P564" i="9"/>
  <c r="O564" i="9"/>
  <c r="N564" i="9"/>
  <c r="M564" i="9"/>
  <c r="L564" i="9"/>
  <c r="K564" i="9"/>
  <c r="J564" i="9"/>
  <c r="U563" i="9"/>
  <c r="R563" i="9"/>
  <c r="Q563" i="9"/>
  <c r="P563" i="9"/>
  <c r="O563" i="9"/>
  <c r="N563" i="9"/>
  <c r="M563" i="9"/>
  <c r="L563" i="9"/>
  <c r="K563" i="9"/>
  <c r="J563" i="9"/>
  <c r="U562" i="9"/>
  <c r="R562" i="9"/>
  <c r="Q562" i="9"/>
  <c r="P562" i="9"/>
  <c r="O562" i="9"/>
  <c r="N562" i="9"/>
  <c r="M562" i="9"/>
  <c r="L562" i="9"/>
  <c r="K562" i="9"/>
  <c r="J562" i="9"/>
  <c r="Q561" i="9"/>
  <c r="P561" i="9"/>
  <c r="O561" i="9"/>
  <c r="N561" i="9"/>
  <c r="M561" i="9"/>
  <c r="L561" i="9"/>
  <c r="K561" i="9"/>
  <c r="J561" i="9"/>
  <c r="U560" i="9"/>
  <c r="R560" i="9"/>
  <c r="Q560" i="9"/>
  <c r="P560" i="9"/>
  <c r="O560" i="9"/>
  <c r="N560" i="9"/>
  <c r="M560" i="9"/>
  <c r="L560" i="9"/>
  <c r="K560" i="9"/>
  <c r="J560" i="9"/>
  <c r="U559" i="9"/>
  <c r="R559" i="9"/>
  <c r="Q559" i="9"/>
  <c r="P559" i="9"/>
  <c r="O559" i="9"/>
  <c r="N559" i="9"/>
  <c r="M559" i="9"/>
  <c r="L559" i="9"/>
  <c r="K559" i="9"/>
  <c r="J559" i="9"/>
  <c r="U558" i="9"/>
  <c r="R558" i="9"/>
  <c r="Q558" i="9"/>
  <c r="P558" i="9"/>
  <c r="O558" i="9"/>
  <c r="N558" i="9"/>
  <c r="M558" i="9"/>
  <c r="L558" i="9"/>
  <c r="K558" i="9"/>
  <c r="J558" i="9"/>
  <c r="Q557" i="9"/>
  <c r="P557" i="9"/>
  <c r="O557" i="9"/>
  <c r="N557" i="9"/>
  <c r="M557" i="9"/>
  <c r="L557" i="9"/>
  <c r="K557" i="9"/>
  <c r="J557" i="9"/>
  <c r="Q556" i="9"/>
  <c r="P556" i="9"/>
  <c r="O556" i="9"/>
  <c r="N556" i="9"/>
  <c r="M556" i="9"/>
  <c r="L556" i="9"/>
  <c r="K556" i="9"/>
  <c r="J556" i="9"/>
  <c r="U555" i="9"/>
  <c r="R555" i="9"/>
  <c r="Q555" i="9"/>
  <c r="P555" i="9"/>
  <c r="O555" i="9"/>
  <c r="N555" i="9"/>
  <c r="M555" i="9"/>
  <c r="L555" i="9"/>
  <c r="K555" i="9"/>
  <c r="J555" i="9"/>
  <c r="U554" i="9"/>
  <c r="R554" i="9"/>
  <c r="Q554" i="9"/>
  <c r="P554" i="9"/>
  <c r="O554" i="9"/>
  <c r="N554" i="9"/>
  <c r="M554" i="9"/>
  <c r="L554" i="9"/>
  <c r="K554" i="9"/>
  <c r="J554" i="9"/>
  <c r="U553" i="9"/>
  <c r="R553" i="9"/>
  <c r="Q553" i="9"/>
  <c r="P553" i="9"/>
  <c r="O553" i="9"/>
  <c r="N553" i="9"/>
  <c r="M553" i="9"/>
  <c r="L553" i="9"/>
  <c r="K553" i="9"/>
  <c r="J553" i="9"/>
  <c r="U552" i="9"/>
  <c r="R552" i="9"/>
  <c r="Q552" i="9"/>
  <c r="P552" i="9"/>
  <c r="O552" i="9"/>
  <c r="N552" i="9"/>
  <c r="M552" i="9"/>
  <c r="L552" i="9"/>
  <c r="K552" i="9"/>
  <c r="J552" i="9"/>
  <c r="U551" i="9"/>
  <c r="R551" i="9"/>
  <c r="Q551" i="9"/>
  <c r="P551" i="9"/>
  <c r="O551" i="9"/>
  <c r="N551" i="9"/>
  <c r="M551" i="9"/>
  <c r="L551" i="9"/>
  <c r="K551" i="9"/>
  <c r="J551" i="9"/>
  <c r="U550" i="9"/>
  <c r="R550" i="9"/>
  <c r="Q550" i="9"/>
  <c r="P550" i="9"/>
  <c r="O550" i="9"/>
  <c r="N550" i="9"/>
  <c r="M550" i="9"/>
  <c r="L550" i="9"/>
  <c r="K550" i="9"/>
  <c r="J550" i="9"/>
  <c r="U549" i="9"/>
  <c r="R549" i="9"/>
  <c r="Q549" i="9"/>
  <c r="P549" i="9"/>
  <c r="O549" i="9"/>
  <c r="N549" i="9"/>
  <c r="M549" i="9"/>
  <c r="L549" i="9"/>
  <c r="K549" i="9"/>
  <c r="J549" i="9"/>
  <c r="U548" i="9"/>
  <c r="R548" i="9"/>
  <c r="Q548" i="9"/>
  <c r="P548" i="9"/>
  <c r="O548" i="9"/>
  <c r="N548" i="9"/>
  <c r="M548" i="9"/>
  <c r="L548" i="9"/>
  <c r="K548" i="9"/>
  <c r="J548" i="9"/>
  <c r="Q547" i="9"/>
  <c r="P547" i="9"/>
  <c r="O547" i="9"/>
  <c r="N547" i="9"/>
  <c r="M547" i="9"/>
  <c r="L547" i="9"/>
  <c r="K547" i="9"/>
  <c r="J547" i="9"/>
  <c r="U546" i="9"/>
  <c r="R546" i="9"/>
  <c r="Q546" i="9"/>
  <c r="P546" i="9"/>
  <c r="O546" i="9"/>
  <c r="N546" i="9"/>
  <c r="M546" i="9"/>
  <c r="L546" i="9"/>
  <c r="K546" i="9"/>
  <c r="J546" i="9"/>
  <c r="U545" i="9"/>
  <c r="R545" i="9"/>
  <c r="Q545" i="9"/>
  <c r="P545" i="9"/>
  <c r="O545" i="9"/>
  <c r="N545" i="9"/>
  <c r="M545" i="9"/>
  <c r="L545" i="9"/>
  <c r="K545" i="9"/>
  <c r="J545" i="9"/>
  <c r="U544" i="9"/>
  <c r="R544" i="9"/>
  <c r="Q544" i="9"/>
  <c r="P544" i="9"/>
  <c r="O544" i="9"/>
  <c r="N544" i="9"/>
  <c r="M544" i="9"/>
  <c r="L544" i="9"/>
  <c r="K544" i="9"/>
  <c r="J544" i="9"/>
  <c r="U543" i="9"/>
  <c r="R543" i="9"/>
  <c r="Q543" i="9"/>
  <c r="P543" i="9"/>
  <c r="O543" i="9"/>
  <c r="N543" i="9"/>
  <c r="M543" i="9"/>
  <c r="L543" i="9"/>
  <c r="K543" i="9"/>
  <c r="J543" i="9"/>
  <c r="Q542" i="9"/>
  <c r="P542" i="9"/>
  <c r="N542" i="9"/>
  <c r="M542" i="9"/>
  <c r="L542" i="9"/>
  <c r="K542" i="9"/>
  <c r="J542" i="9"/>
  <c r="R541" i="9"/>
  <c r="Q541" i="9"/>
  <c r="P541" i="9"/>
  <c r="N541" i="9"/>
  <c r="M541" i="9"/>
  <c r="L541" i="9"/>
  <c r="K541" i="9"/>
  <c r="J541" i="9"/>
  <c r="Q540" i="9"/>
  <c r="P540" i="9"/>
  <c r="N540" i="9"/>
  <c r="M540" i="9"/>
  <c r="L540" i="9"/>
  <c r="K540" i="9"/>
  <c r="J540" i="9"/>
  <c r="Q539" i="9"/>
  <c r="P539" i="9"/>
  <c r="N539" i="9"/>
  <c r="M539" i="9"/>
  <c r="L539" i="9"/>
  <c r="K539" i="9"/>
  <c r="J539" i="9"/>
  <c r="R538" i="9"/>
  <c r="Q538" i="9"/>
  <c r="P538" i="9"/>
  <c r="N538" i="9"/>
  <c r="M538" i="9"/>
  <c r="L538" i="9"/>
  <c r="K538" i="9"/>
  <c r="J538" i="9"/>
  <c r="R537" i="9"/>
  <c r="Q537" i="9"/>
  <c r="P537" i="9"/>
  <c r="N537" i="9"/>
  <c r="M537" i="9"/>
  <c r="L537" i="9"/>
  <c r="K537" i="9"/>
  <c r="J537" i="9"/>
  <c r="R536" i="9"/>
  <c r="Q536" i="9"/>
  <c r="P536" i="9"/>
  <c r="N536" i="9"/>
  <c r="M536" i="9"/>
  <c r="L536" i="9"/>
  <c r="K536" i="9"/>
  <c r="J536" i="9"/>
  <c r="R535" i="9"/>
  <c r="Q535" i="9"/>
  <c r="P535" i="9"/>
  <c r="N535" i="9"/>
  <c r="M535" i="9"/>
  <c r="L535" i="9"/>
  <c r="K535" i="9"/>
  <c r="J535" i="9"/>
  <c r="Q534" i="9"/>
  <c r="P534" i="9"/>
  <c r="N534" i="9"/>
  <c r="M534" i="9"/>
  <c r="L534" i="9"/>
  <c r="K534" i="9"/>
  <c r="J534" i="9"/>
  <c r="Q533" i="9"/>
  <c r="P533" i="9"/>
  <c r="N533" i="9"/>
  <c r="M533" i="9"/>
  <c r="L533" i="9"/>
  <c r="K533" i="9"/>
  <c r="J533" i="9"/>
  <c r="R532" i="9"/>
  <c r="Q532" i="9"/>
  <c r="P532" i="9"/>
  <c r="N532" i="9"/>
  <c r="M532" i="9"/>
  <c r="L532" i="9"/>
  <c r="K532" i="9"/>
  <c r="J532" i="9"/>
  <c r="R531" i="9"/>
  <c r="Q531" i="9"/>
  <c r="P531" i="9"/>
  <c r="N531" i="9"/>
  <c r="M531" i="9"/>
  <c r="L531" i="9"/>
  <c r="K531" i="9"/>
  <c r="J531" i="9"/>
  <c r="R530" i="9"/>
  <c r="Q530" i="9"/>
  <c r="P530" i="9"/>
  <c r="N530" i="9"/>
  <c r="M530" i="9"/>
  <c r="L530" i="9"/>
  <c r="K530" i="9"/>
  <c r="J530" i="9"/>
  <c r="Q529" i="9"/>
  <c r="P529" i="9"/>
  <c r="N529" i="9"/>
  <c r="M529" i="9"/>
  <c r="L529" i="9"/>
  <c r="K529" i="9"/>
  <c r="J529" i="9"/>
  <c r="Q528" i="9"/>
  <c r="P528" i="9"/>
  <c r="N528" i="9"/>
  <c r="M528" i="9"/>
  <c r="L528" i="9"/>
  <c r="K528" i="9"/>
  <c r="J528" i="9"/>
  <c r="Q527" i="9"/>
  <c r="P527" i="9"/>
  <c r="N527" i="9"/>
  <c r="M527" i="9"/>
  <c r="L527" i="9"/>
  <c r="K527" i="9"/>
  <c r="J527" i="9"/>
  <c r="Q526" i="9"/>
  <c r="P526" i="9"/>
  <c r="N526" i="9"/>
  <c r="M526" i="9"/>
  <c r="L526" i="9"/>
  <c r="K526" i="9"/>
  <c r="J526" i="9"/>
  <c r="Q525" i="9"/>
  <c r="P525" i="9"/>
  <c r="N525" i="9"/>
  <c r="M525" i="9"/>
  <c r="L525" i="9"/>
  <c r="K525" i="9"/>
  <c r="J525" i="9"/>
  <c r="Q524" i="9"/>
  <c r="P524" i="9"/>
  <c r="N524" i="9"/>
  <c r="M524" i="9"/>
  <c r="L524" i="9"/>
  <c r="K524" i="9"/>
  <c r="J524" i="9"/>
  <c r="Q523" i="9"/>
  <c r="P523" i="9"/>
  <c r="N523" i="9"/>
  <c r="M523" i="9"/>
  <c r="L523" i="9"/>
  <c r="K523" i="9"/>
  <c r="J523" i="9"/>
  <c r="Q522" i="9"/>
  <c r="P522" i="9"/>
  <c r="N522" i="9"/>
  <c r="M522" i="9"/>
  <c r="L522" i="9"/>
  <c r="K522" i="9"/>
  <c r="J522" i="9"/>
  <c r="Q521" i="9"/>
  <c r="P521" i="9"/>
  <c r="N521" i="9"/>
  <c r="M521" i="9"/>
  <c r="L521" i="9"/>
  <c r="K521" i="9"/>
  <c r="J521" i="9"/>
  <c r="Q520" i="9"/>
  <c r="P520" i="9"/>
  <c r="N520" i="9"/>
  <c r="M520" i="9"/>
  <c r="L520" i="9"/>
  <c r="K520" i="9"/>
  <c r="J520" i="9"/>
  <c r="Q519" i="9"/>
  <c r="P519" i="9"/>
  <c r="N519" i="9"/>
  <c r="M519" i="9"/>
  <c r="L519" i="9"/>
  <c r="K519" i="9"/>
  <c r="J519" i="9"/>
  <c r="Q518" i="9"/>
  <c r="P518" i="9"/>
  <c r="N518" i="9"/>
  <c r="M518" i="9"/>
  <c r="L518" i="9"/>
  <c r="K518" i="9"/>
  <c r="J518" i="9"/>
  <c r="Q517" i="9"/>
  <c r="P517" i="9"/>
  <c r="N517" i="9"/>
  <c r="M517" i="9"/>
  <c r="L517" i="9"/>
  <c r="K517" i="9"/>
  <c r="J517" i="9"/>
  <c r="Q516" i="9"/>
  <c r="P516" i="9"/>
  <c r="N516" i="9"/>
  <c r="M516" i="9"/>
  <c r="L516" i="9"/>
  <c r="K516" i="9"/>
  <c r="J516" i="9"/>
  <c r="Q515" i="9"/>
  <c r="P515" i="9"/>
  <c r="N515" i="9"/>
  <c r="M515" i="9"/>
  <c r="L515" i="9"/>
  <c r="K515" i="9"/>
  <c r="J515" i="9"/>
  <c r="U514" i="9"/>
  <c r="R514" i="9"/>
  <c r="Q514" i="9"/>
  <c r="P514" i="9"/>
  <c r="O514" i="9"/>
  <c r="N514" i="9"/>
  <c r="M514" i="9"/>
  <c r="L514" i="9"/>
  <c r="K514" i="9"/>
  <c r="J514" i="9"/>
  <c r="Q513" i="9"/>
  <c r="P513" i="9"/>
  <c r="N513" i="9"/>
  <c r="M513" i="9"/>
  <c r="L513" i="9"/>
  <c r="K513" i="9"/>
  <c r="J513" i="9"/>
  <c r="R512" i="9"/>
  <c r="Q512" i="9"/>
  <c r="P512" i="9"/>
  <c r="N512" i="9"/>
  <c r="M512" i="9"/>
  <c r="L512" i="9"/>
  <c r="K512" i="9"/>
  <c r="J512" i="9"/>
  <c r="R511" i="9"/>
  <c r="Q511" i="9"/>
  <c r="P511" i="9"/>
  <c r="N511" i="9"/>
  <c r="M511" i="9"/>
  <c r="L511" i="9"/>
  <c r="K511" i="9"/>
  <c r="J511" i="9"/>
  <c r="Q510" i="9"/>
  <c r="P510" i="9"/>
  <c r="N510" i="9"/>
  <c r="M510" i="9"/>
  <c r="L510" i="9"/>
  <c r="K510" i="9"/>
  <c r="J510" i="9"/>
  <c r="Q509" i="9"/>
  <c r="P509" i="9"/>
  <c r="N509" i="9"/>
  <c r="M509" i="9"/>
  <c r="L509" i="9"/>
  <c r="K509" i="9"/>
  <c r="J509" i="9"/>
  <c r="Q508" i="9"/>
  <c r="P508" i="9"/>
  <c r="N508" i="9"/>
  <c r="M508" i="9"/>
  <c r="L508" i="9"/>
  <c r="K508" i="9"/>
  <c r="J508" i="9"/>
  <c r="Q507" i="9"/>
  <c r="P507" i="9"/>
  <c r="N507" i="9"/>
  <c r="M507" i="9"/>
  <c r="L507" i="9"/>
  <c r="K507" i="9"/>
  <c r="J507" i="9"/>
  <c r="Q506" i="9"/>
  <c r="P506" i="9"/>
  <c r="N506" i="9"/>
  <c r="M506" i="9"/>
  <c r="L506" i="9"/>
  <c r="K506" i="9"/>
  <c r="J506" i="9"/>
  <c r="Q505" i="9"/>
  <c r="P505" i="9"/>
  <c r="N505" i="9"/>
  <c r="M505" i="9"/>
  <c r="L505" i="9"/>
  <c r="K505" i="9"/>
  <c r="J505" i="9"/>
  <c r="Q504" i="9"/>
  <c r="P504" i="9"/>
  <c r="N504" i="9"/>
  <c r="M504" i="9"/>
  <c r="L504" i="9"/>
  <c r="K504" i="9"/>
  <c r="J504" i="9"/>
  <c r="Q503" i="9"/>
  <c r="P503" i="9"/>
  <c r="N503" i="9"/>
  <c r="M503" i="9"/>
  <c r="L503" i="9"/>
  <c r="K503" i="9"/>
  <c r="J503" i="9"/>
  <c r="Q502" i="9"/>
  <c r="P502" i="9"/>
  <c r="O502" i="9"/>
  <c r="N502" i="9"/>
  <c r="M502" i="9"/>
  <c r="L502" i="9"/>
  <c r="K502" i="9"/>
  <c r="J502" i="9"/>
  <c r="Q501" i="9"/>
  <c r="P501" i="9"/>
  <c r="N501" i="9"/>
  <c r="M501" i="9"/>
  <c r="L501" i="9"/>
  <c r="K501" i="9"/>
  <c r="J501" i="9"/>
  <c r="Q500" i="9"/>
  <c r="P500" i="9"/>
  <c r="N500" i="9"/>
  <c r="M500" i="9"/>
  <c r="L500" i="9"/>
  <c r="K500" i="9"/>
  <c r="J500" i="9"/>
  <c r="Q499" i="9"/>
  <c r="P499" i="9"/>
  <c r="N499" i="9"/>
  <c r="M499" i="9"/>
  <c r="L499" i="9"/>
  <c r="K499" i="9"/>
  <c r="J499" i="9"/>
  <c r="Q498" i="9"/>
  <c r="P498" i="9"/>
  <c r="N498" i="9"/>
  <c r="M498" i="9"/>
  <c r="L498" i="9"/>
  <c r="K498" i="9"/>
  <c r="J498" i="9"/>
  <c r="Q497" i="9"/>
  <c r="P497" i="9"/>
  <c r="N497" i="9"/>
  <c r="M497" i="9"/>
  <c r="L497" i="9"/>
  <c r="K497" i="9"/>
  <c r="J497" i="9"/>
  <c r="R496" i="9"/>
  <c r="Q496" i="9"/>
  <c r="P496" i="9"/>
  <c r="N496" i="9"/>
  <c r="M496" i="9"/>
  <c r="L496" i="9"/>
  <c r="K496" i="9"/>
  <c r="J496" i="9"/>
  <c r="Q495" i="9"/>
  <c r="P495" i="9"/>
  <c r="N495" i="9"/>
  <c r="M495" i="9"/>
  <c r="L495" i="9"/>
  <c r="K495" i="9"/>
  <c r="J495" i="9"/>
  <c r="U494" i="9"/>
  <c r="R494" i="9"/>
  <c r="Q494" i="9"/>
  <c r="P494" i="9"/>
  <c r="O494" i="9"/>
  <c r="N494" i="9"/>
  <c r="M494" i="9"/>
  <c r="L494" i="9"/>
  <c r="K494" i="9"/>
  <c r="J494" i="9"/>
  <c r="Q493" i="9"/>
  <c r="P493" i="9"/>
  <c r="O493" i="9"/>
  <c r="N493" i="9"/>
  <c r="M493" i="9"/>
  <c r="L493" i="9"/>
  <c r="K493" i="9"/>
  <c r="J493" i="9"/>
  <c r="Q492" i="9"/>
  <c r="P492" i="9"/>
  <c r="N492" i="9"/>
  <c r="M492" i="9"/>
  <c r="L492" i="9"/>
  <c r="K492" i="9"/>
  <c r="J492" i="9"/>
  <c r="Q491" i="9"/>
  <c r="P491" i="9"/>
  <c r="O491" i="9"/>
  <c r="N491" i="9"/>
  <c r="M491" i="9"/>
  <c r="L491" i="9"/>
  <c r="K491" i="9"/>
  <c r="J491" i="9"/>
  <c r="Q490" i="9"/>
  <c r="P490" i="9"/>
  <c r="N490" i="9"/>
  <c r="M490" i="9"/>
  <c r="L490" i="9"/>
  <c r="K490" i="9"/>
  <c r="J490" i="9"/>
  <c r="Q489" i="9"/>
  <c r="P489" i="9"/>
  <c r="N489" i="9"/>
  <c r="M489" i="9"/>
  <c r="L489" i="9"/>
  <c r="K489" i="9"/>
  <c r="J489" i="9"/>
  <c r="Q488" i="9"/>
  <c r="P488" i="9"/>
  <c r="N488" i="9"/>
  <c r="M488" i="9"/>
  <c r="L488" i="9"/>
  <c r="K488" i="9"/>
  <c r="J488" i="9"/>
  <c r="Q487" i="9"/>
  <c r="P487" i="9"/>
  <c r="N487" i="9"/>
  <c r="M487" i="9"/>
  <c r="L487" i="9"/>
  <c r="K487" i="9"/>
  <c r="J487" i="9"/>
  <c r="Q486" i="9"/>
  <c r="P486" i="9"/>
  <c r="N486" i="9"/>
  <c r="M486" i="9"/>
  <c r="L486" i="9"/>
  <c r="K486" i="9"/>
  <c r="J486" i="9"/>
  <c r="U485" i="9"/>
  <c r="R485" i="9"/>
  <c r="Q485" i="9"/>
  <c r="P485" i="9"/>
  <c r="O485" i="9"/>
  <c r="N485" i="9"/>
  <c r="M485" i="9"/>
  <c r="L485" i="9"/>
  <c r="K485" i="9"/>
  <c r="J485" i="9"/>
  <c r="U484" i="9"/>
  <c r="R484" i="9"/>
  <c r="Q484" i="9"/>
  <c r="P484" i="9"/>
  <c r="O484" i="9"/>
  <c r="N484" i="9"/>
  <c r="M484" i="9"/>
  <c r="L484" i="9"/>
  <c r="K484" i="9"/>
  <c r="J484" i="9"/>
  <c r="U483" i="9"/>
  <c r="R483" i="9"/>
  <c r="Q483" i="9"/>
  <c r="P483" i="9"/>
  <c r="O483" i="9"/>
  <c r="N483" i="9"/>
  <c r="M483" i="9"/>
  <c r="L483" i="9"/>
  <c r="K483" i="9"/>
  <c r="J483" i="9"/>
  <c r="Q482" i="9"/>
  <c r="P482" i="9"/>
  <c r="O482" i="9"/>
  <c r="N482" i="9"/>
  <c r="M482" i="9"/>
  <c r="L482" i="9"/>
  <c r="K482" i="9"/>
  <c r="J482" i="9"/>
  <c r="U481" i="9"/>
  <c r="R481" i="9"/>
  <c r="Q481" i="9"/>
  <c r="P481" i="9"/>
  <c r="O481" i="9"/>
  <c r="N481" i="9"/>
  <c r="M481" i="9"/>
  <c r="L481" i="9"/>
  <c r="K481" i="9"/>
  <c r="J481" i="9"/>
  <c r="Q480" i="9"/>
  <c r="P480" i="9"/>
  <c r="N480" i="9"/>
  <c r="M480" i="9"/>
  <c r="L480" i="9"/>
  <c r="K480" i="9"/>
  <c r="J480" i="9"/>
  <c r="Q479" i="9"/>
  <c r="P479" i="9"/>
  <c r="N479" i="9"/>
  <c r="M479" i="9"/>
  <c r="L479" i="9"/>
  <c r="K479" i="9"/>
  <c r="J479" i="9"/>
  <c r="Q478" i="9"/>
  <c r="P478" i="9"/>
  <c r="N478" i="9"/>
  <c r="M478" i="9"/>
  <c r="L478" i="9"/>
  <c r="K478" i="9"/>
  <c r="J478" i="9"/>
  <c r="Q477" i="9"/>
  <c r="P477" i="9"/>
  <c r="N477" i="9"/>
  <c r="M477" i="9"/>
  <c r="L477" i="9"/>
  <c r="K477" i="9"/>
  <c r="J477" i="9"/>
  <c r="U476" i="9"/>
  <c r="R476" i="9"/>
  <c r="Q476" i="9"/>
  <c r="P476" i="9"/>
  <c r="O476" i="9"/>
  <c r="N476" i="9"/>
  <c r="M476" i="9"/>
  <c r="L476" i="9"/>
  <c r="K476" i="9"/>
  <c r="J476" i="9"/>
  <c r="Q475" i="9"/>
  <c r="P475" i="9"/>
  <c r="N475" i="9"/>
  <c r="M475" i="9"/>
  <c r="L475" i="9"/>
  <c r="K475" i="9"/>
  <c r="J475" i="9"/>
  <c r="R474" i="9"/>
  <c r="Q474" i="9"/>
  <c r="P474" i="9"/>
  <c r="N474" i="9"/>
  <c r="M474" i="9"/>
  <c r="L474" i="9"/>
  <c r="K474" i="9"/>
  <c r="J474" i="9"/>
  <c r="Q473" i="9"/>
  <c r="P473" i="9"/>
  <c r="N473" i="9"/>
  <c r="M473" i="9"/>
  <c r="L473" i="9"/>
  <c r="K473" i="9"/>
  <c r="J473" i="9"/>
  <c r="Q472" i="9"/>
  <c r="P472" i="9"/>
  <c r="O472" i="9"/>
  <c r="N472" i="9"/>
  <c r="M472" i="9"/>
  <c r="L472" i="9"/>
  <c r="K472" i="9"/>
  <c r="J472" i="9"/>
  <c r="Q471" i="9"/>
  <c r="P471" i="9"/>
  <c r="O471" i="9"/>
  <c r="N471" i="9"/>
  <c r="M471" i="9"/>
  <c r="L471" i="9"/>
  <c r="K471" i="9"/>
  <c r="J471" i="9"/>
  <c r="R470" i="9"/>
  <c r="Q470" i="9"/>
  <c r="P470" i="9"/>
  <c r="N470" i="9"/>
  <c r="M470" i="9"/>
  <c r="L470" i="9"/>
  <c r="K470" i="9"/>
  <c r="J470" i="9"/>
  <c r="Q469" i="9"/>
  <c r="P469" i="9"/>
  <c r="N469" i="9"/>
  <c r="M469" i="9"/>
  <c r="L469" i="9"/>
  <c r="K469" i="9"/>
  <c r="J469" i="9"/>
  <c r="Q468" i="9"/>
  <c r="P468" i="9"/>
  <c r="N468" i="9"/>
  <c r="M468" i="9"/>
  <c r="L468" i="9"/>
  <c r="K468" i="9"/>
  <c r="J468" i="9"/>
  <c r="Q467" i="9"/>
  <c r="P467" i="9"/>
  <c r="N467" i="9"/>
  <c r="M467" i="9"/>
  <c r="L467" i="9"/>
  <c r="K467" i="9"/>
  <c r="J467" i="9"/>
  <c r="R466" i="9"/>
  <c r="Q466" i="9"/>
  <c r="P466" i="9"/>
  <c r="N466" i="9"/>
  <c r="M466" i="9"/>
  <c r="L466" i="9"/>
  <c r="K466" i="9"/>
  <c r="J466" i="9"/>
  <c r="Q465" i="9"/>
  <c r="P465" i="9"/>
  <c r="N465" i="9"/>
  <c r="M465" i="9"/>
  <c r="L465" i="9"/>
  <c r="K465" i="9"/>
  <c r="J465" i="9"/>
  <c r="Q464" i="9"/>
  <c r="P464" i="9"/>
  <c r="N464" i="9"/>
  <c r="M464" i="9"/>
  <c r="L464" i="9"/>
  <c r="K464" i="9"/>
  <c r="J464" i="9"/>
  <c r="Q463" i="9"/>
  <c r="P463" i="9"/>
  <c r="N463" i="9"/>
  <c r="M463" i="9"/>
  <c r="L463" i="9"/>
  <c r="K463" i="9"/>
  <c r="J463" i="9"/>
  <c r="Q462" i="9"/>
  <c r="P462" i="9"/>
  <c r="N462" i="9"/>
  <c r="M462" i="9"/>
  <c r="L462" i="9"/>
  <c r="K462" i="9"/>
  <c r="J462" i="9"/>
  <c r="Q461" i="9"/>
  <c r="P461" i="9"/>
  <c r="O461" i="9"/>
  <c r="N461" i="9"/>
  <c r="M461" i="9"/>
  <c r="L461" i="9"/>
  <c r="K461" i="9"/>
  <c r="J461" i="9"/>
  <c r="U460" i="9"/>
  <c r="R460" i="9"/>
  <c r="Q460" i="9"/>
  <c r="P460" i="9"/>
  <c r="O460" i="9"/>
  <c r="N460" i="9"/>
  <c r="M460" i="9"/>
  <c r="L460" i="9"/>
  <c r="K460" i="9"/>
  <c r="J460" i="9"/>
  <c r="R459" i="9"/>
  <c r="Q459" i="9"/>
  <c r="P459" i="9"/>
  <c r="N459" i="9"/>
  <c r="M459" i="9"/>
  <c r="L459" i="9"/>
  <c r="K459" i="9"/>
  <c r="J459" i="9"/>
  <c r="R458" i="9"/>
  <c r="Q458" i="9"/>
  <c r="P458" i="9"/>
  <c r="N458" i="9"/>
  <c r="M458" i="9"/>
  <c r="L458" i="9"/>
  <c r="K458" i="9"/>
  <c r="J458" i="9"/>
  <c r="R457" i="9"/>
  <c r="Q457" i="9"/>
  <c r="P457" i="9"/>
  <c r="N457" i="9"/>
  <c r="M457" i="9"/>
  <c r="L457" i="9"/>
  <c r="K457" i="9"/>
  <c r="J457" i="9"/>
  <c r="Q456" i="9"/>
  <c r="P456" i="9"/>
  <c r="N456" i="9"/>
  <c r="M456" i="9"/>
  <c r="L456" i="9"/>
  <c r="K456" i="9"/>
  <c r="J456" i="9"/>
  <c r="Q455" i="9"/>
  <c r="P455" i="9"/>
  <c r="N455" i="9"/>
  <c r="M455" i="9"/>
  <c r="L455" i="9"/>
  <c r="K455" i="9"/>
  <c r="J455" i="9"/>
  <c r="U454" i="9"/>
  <c r="R454" i="9"/>
  <c r="Q454" i="9"/>
  <c r="P454" i="9"/>
  <c r="O454" i="9"/>
  <c r="N454" i="9"/>
  <c r="M454" i="9"/>
  <c r="L454" i="9"/>
  <c r="K454" i="9"/>
  <c r="J454" i="9"/>
  <c r="Q453" i="9"/>
  <c r="P453" i="9"/>
  <c r="N453" i="9"/>
  <c r="M453" i="9"/>
  <c r="L453" i="9"/>
  <c r="K453" i="9"/>
  <c r="J453" i="9"/>
  <c r="Q452" i="9"/>
  <c r="P452" i="9"/>
  <c r="N452" i="9"/>
  <c r="M452" i="9"/>
  <c r="L452" i="9"/>
  <c r="K452" i="9"/>
  <c r="J452" i="9"/>
  <c r="Q451" i="9"/>
  <c r="P451" i="9"/>
  <c r="N451" i="9"/>
  <c r="M451" i="9"/>
  <c r="L451" i="9"/>
  <c r="K451" i="9"/>
  <c r="J451" i="9"/>
  <c r="R450" i="9"/>
  <c r="Q450" i="9"/>
  <c r="P450" i="9"/>
  <c r="N450" i="9"/>
  <c r="M450" i="9"/>
  <c r="L450" i="9"/>
  <c r="K450" i="9"/>
  <c r="J450" i="9"/>
  <c r="R449" i="9"/>
  <c r="Q449" i="9"/>
  <c r="P449" i="9"/>
  <c r="N449" i="9"/>
  <c r="M449" i="9"/>
  <c r="L449" i="9"/>
  <c r="K449" i="9"/>
  <c r="J449" i="9"/>
  <c r="Q448" i="9"/>
  <c r="P448" i="9"/>
  <c r="N448" i="9"/>
  <c r="M448" i="9"/>
  <c r="L448" i="9"/>
  <c r="K448" i="9"/>
  <c r="J448" i="9"/>
  <c r="U447" i="9"/>
  <c r="R447" i="9"/>
  <c r="Q447" i="9"/>
  <c r="P447" i="9"/>
  <c r="O447" i="9"/>
  <c r="N447" i="9"/>
  <c r="M447" i="9"/>
  <c r="L447" i="9"/>
  <c r="K447" i="9"/>
  <c r="J447" i="9"/>
  <c r="Q446" i="9"/>
  <c r="P446" i="9"/>
  <c r="N446" i="9"/>
  <c r="M446" i="9"/>
  <c r="L446" i="9"/>
  <c r="K446" i="9"/>
  <c r="J446" i="9"/>
  <c r="R445" i="9"/>
  <c r="Q445" i="9"/>
  <c r="P445" i="9"/>
  <c r="N445" i="9"/>
  <c r="M445" i="9"/>
  <c r="L445" i="9"/>
  <c r="K445" i="9"/>
  <c r="J445" i="9"/>
  <c r="Q444" i="9"/>
  <c r="P444" i="9"/>
  <c r="N444" i="9"/>
  <c r="M444" i="9"/>
  <c r="L444" i="9"/>
  <c r="K444" i="9"/>
  <c r="J444" i="9"/>
  <c r="Q443" i="9"/>
  <c r="P443" i="9"/>
  <c r="N443" i="9"/>
  <c r="M443" i="9"/>
  <c r="L443" i="9"/>
  <c r="K443" i="9"/>
  <c r="J443" i="9"/>
  <c r="Q442" i="9"/>
  <c r="P442" i="9"/>
  <c r="N442" i="9"/>
  <c r="M442" i="9"/>
  <c r="L442" i="9"/>
  <c r="K442" i="9"/>
  <c r="J442" i="9"/>
  <c r="Q441" i="9"/>
  <c r="P441" i="9"/>
  <c r="N441" i="9"/>
  <c r="M441" i="9"/>
  <c r="L441" i="9"/>
  <c r="K441" i="9"/>
  <c r="J441" i="9"/>
  <c r="Q440" i="9"/>
  <c r="P440" i="9"/>
  <c r="N440" i="9"/>
  <c r="M440" i="9"/>
  <c r="L440" i="9"/>
  <c r="K440" i="9"/>
  <c r="J440" i="9"/>
  <c r="Q439" i="9"/>
  <c r="P439" i="9"/>
  <c r="N439" i="9"/>
  <c r="M439" i="9"/>
  <c r="L439" i="9"/>
  <c r="K439" i="9"/>
  <c r="J439" i="9"/>
  <c r="Q438" i="9"/>
  <c r="P438" i="9"/>
  <c r="N438" i="9"/>
  <c r="M438" i="9"/>
  <c r="L438" i="9"/>
  <c r="K438" i="9"/>
  <c r="J438" i="9"/>
  <c r="Q437" i="9"/>
  <c r="P437" i="9"/>
  <c r="N437" i="9"/>
  <c r="M437" i="9"/>
  <c r="L437" i="9"/>
  <c r="K437" i="9"/>
  <c r="J437" i="9"/>
  <c r="Q436" i="9"/>
  <c r="P436" i="9"/>
  <c r="N436" i="9"/>
  <c r="M436" i="9"/>
  <c r="L436" i="9"/>
  <c r="K436" i="9"/>
  <c r="J436" i="9"/>
  <c r="Q435" i="9"/>
  <c r="P435" i="9"/>
  <c r="N435" i="9"/>
  <c r="M435" i="9"/>
  <c r="L435" i="9"/>
  <c r="K435" i="9"/>
  <c r="J435" i="9"/>
  <c r="Q434" i="9"/>
  <c r="P434" i="9"/>
  <c r="N434" i="9"/>
  <c r="M434" i="9"/>
  <c r="L434" i="9"/>
  <c r="K434" i="9"/>
  <c r="J434" i="9"/>
  <c r="Q433" i="9"/>
  <c r="P433" i="9"/>
  <c r="N433" i="9"/>
  <c r="M433" i="9"/>
  <c r="L433" i="9"/>
  <c r="K433" i="9"/>
  <c r="J433" i="9"/>
  <c r="Q432" i="9"/>
  <c r="P432" i="9"/>
  <c r="N432" i="9"/>
  <c r="M432" i="9"/>
  <c r="L432" i="9"/>
  <c r="K432" i="9"/>
  <c r="J432" i="9"/>
  <c r="Q431" i="9"/>
  <c r="P431" i="9"/>
  <c r="N431" i="9"/>
  <c r="M431" i="9"/>
  <c r="L431" i="9"/>
  <c r="K431" i="9"/>
  <c r="J431" i="9"/>
  <c r="Q430" i="9"/>
  <c r="P430" i="9"/>
  <c r="N430" i="9"/>
  <c r="M430" i="9"/>
  <c r="L430" i="9"/>
  <c r="K430" i="9"/>
  <c r="J430" i="9"/>
  <c r="Q429" i="9"/>
  <c r="P429" i="9"/>
  <c r="N429" i="9"/>
  <c r="M429" i="9"/>
  <c r="L429" i="9"/>
  <c r="K429" i="9"/>
  <c r="J429" i="9"/>
  <c r="Q428" i="9"/>
  <c r="P428" i="9"/>
  <c r="N428" i="9"/>
  <c r="M428" i="9"/>
  <c r="L428" i="9"/>
  <c r="K428" i="9"/>
  <c r="J428" i="9"/>
  <c r="Q427" i="9"/>
  <c r="P427" i="9"/>
  <c r="N427" i="9"/>
  <c r="M427" i="9"/>
  <c r="L427" i="9"/>
  <c r="K427" i="9"/>
  <c r="J427" i="9"/>
  <c r="Q426" i="9"/>
  <c r="P426" i="9"/>
  <c r="N426" i="9"/>
  <c r="M426" i="9"/>
  <c r="L426" i="9"/>
  <c r="K426" i="9"/>
  <c r="J426" i="9"/>
  <c r="Q425" i="9"/>
  <c r="P425" i="9"/>
  <c r="N425" i="9"/>
  <c r="M425" i="9"/>
  <c r="L425" i="9"/>
  <c r="K425" i="9"/>
  <c r="J425" i="9"/>
  <c r="Q424" i="9"/>
  <c r="P424" i="9"/>
  <c r="N424" i="9"/>
  <c r="M424" i="9"/>
  <c r="L424" i="9"/>
  <c r="K424" i="9"/>
  <c r="J424" i="9"/>
  <c r="R423" i="9"/>
  <c r="Q423" i="9"/>
  <c r="P423" i="9"/>
  <c r="N423" i="9"/>
  <c r="M423" i="9"/>
  <c r="L423" i="9"/>
  <c r="K423" i="9"/>
  <c r="J423" i="9"/>
  <c r="Q422" i="9"/>
  <c r="P422" i="9"/>
  <c r="O422" i="9"/>
  <c r="N422" i="9"/>
  <c r="M422" i="9"/>
  <c r="L422" i="9"/>
  <c r="K422" i="9"/>
  <c r="J422" i="9"/>
  <c r="R421" i="9"/>
  <c r="Q421" i="9"/>
  <c r="P421" i="9"/>
  <c r="N421" i="9"/>
  <c r="M421" i="9"/>
  <c r="L421" i="9"/>
  <c r="K421" i="9"/>
  <c r="J421" i="9"/>
  <c r="R420" i="9"/>
  <c r="Q420" i="9"/>
  <c r="P420" i="9"/>
  <c r="N420" i="9"/>
  <c r="M420" i="9"/>
  <c r="L420" i="9"/>
  <c r="K420" i="9"/>
  <c r="J420" i="9"/>
  <c r="Q419" i="9"/>
  <c r="P419" i="9"/>
  <c r="N419" i="9"/>
  <c r="M419" i="9"/>
  <c r="L419" i="9"/>
  <c r="K419" i="9"/>
  <c r="J419" i="9"/>
  <c r="Q418" i="9"/>
  <c r="P418" i="9"/>
  <c r="N418" i="9"/>
  <c r="M418" i="9"/>
  <c r="L418" i="9"/>
  <c r="K418" i="9"/>
  <c r="J418" i="9"/>
  <c r="Q417" i="9"/>
  <c r="P417" i="9"/>
  <c r="N417" i="9"/>
  <c r="M417" i="9"/>
  <c r="L417" i="9"/>
  <c r="K417" i="9"/>
  <c r="J417" i="9"/>
  <c r="R416" i="9"/>
  <c r="Q416" i="9"/>
  <c r="P416" i="9"/>
  <c r="N416" i="9"/>
  <c r="M416" i="9"/>
  <c r="L416" i="9"/>
  <c r="K416" i="9"/>
  <c r="J416" i="9"/>
  <c r="Q415" i="9"/>
  <c r="P415" i="9"/>
  <c r="N415" i="9"/>
  <c r="M415" i="9"/>
  <c r="L415" i="9"/>
  <c r="K415" i="9"/>
  <c r="J415" i="9"/>
  <c r="Q414" i="9"/>
  <c r="P414" i="9"/>
  <c r="N414" i="9"/>
  <c r="M414" i="9"/>
  <c r="L414" i="9"/>
  <c r="K414" i="9"/>
  <c r="J414" i="9"/>
  <c r="U413" i="9"/>
  <c r="R413" i="9"/>
  <c r="Q413" i="9"/>
  <c r="P413" i="9"/>
  <c r="O413" i="9"/>
  <c r="N413" i="9"/>
  <c r="M413" i="9"/>
  <c r="L413" i="9"/>
  <c r="K413" i="9"/>
  <c r="J413" i="9"/>
  <c r="U412" i="9"/>
  <c r="R412" i="9"/>
  <c r="Q412" i="9"/>
  <c r="P412" i="9"/>
  <c r="O412" i="9"/>
  <c r="N412" i="9"/>
  <c r="M412" i="9"/>
  <c r="L412" i="9"/>
  <c r="K412" i="9"/>
  <c r="J412" i="9"/>
  <c r="Q411" i="9"/>
  <c r="P411" i="9"/>
  <c r="N411" i="9"/>
  <c r="M411" i="9"/>
  <c r="L411" i="9"/>
  <c r="K411" i="9"/>
  <c r="J411" i="9"/>
  <c r="Q410" i="9"/>
  <c r="P410" i="9"/>
  <c r="N410" i="9"/>
  <c r="M410" i="9"/>
  <c r="L410" i="9"/>
  <c r="K410" i="9"/>
  <c r="J410" i="9"/>
  <c r="U409" i="9"/>
  <c r="R409" i="9"/>
  <c r="Q409" i="9"/>
  <c r="P409" i="9"/>
  <c r="O409" i="9"/>
  <c r="N409" i="9"/>
  <c r="M409" i="9"/>
  <c r="L409" i="9"/>
  <c r="K409" i="9"/>
  <c r="J409" i="9"/>
  <c r="Q408" i="9"/>
  <c r="P408" i="9"/>
  <c r="N408" i="9"/>
  <c r="M408" i="9"/>
  <c r="L408" i="9"/>
  <c r="K408" i="9"/>
  <c r="J408" i="9"/>
  <c r="U407" i="9"/>
  <c r="R407" i="9"/>
  <c r="Q407" i="9"/>
  <c r="P407" i="9"/>
  <c r="O407" i="9"/>
  <c r="N407" i="9"/>
  <c r="M407" i="9"/>
  <c r="L407" i="9"/>
  <c r="K407" i="9"/>
  <c r="J407" i="9"/>
  <c r="Q406" i="9"/>
  <c r="P406" i="9"/>
  <c r="N406" i="9"/>
  <c r="M406" i="9"/>
  <c r="L406" i="9"/>
  <c r="K406" i="9"/>
  <c r="J406" i="9"/>
  <c r="Q405" i="9"/>
  <c r="P405" i="9"/>
  <c r="N405" i="9"/>
  <c r="M405" i="9"/>
  <c r="L405" i="9"/>
  <c r="K405" i="9"/>
  <c r="J405" i="9"/>
  <c r="U404" i="9"/>
  <c r="R404" i="9"/>
  <c r="Q404" i="9"/>
  <c r="P404" i="9"/>
  <c r="O404" i="9"/>
  <c r="N404" i="9"/>
  <c r="M404" i="9"/>
  <c r="L404" i="9"/>
  <c r="K404" i="9"/>
  <c r="J404" i="9"/>
  <c r="Q403" i="9"/>
  <c r="P403" i="9"/>
  <c r="N403" i="9"/>
  <c r="M403" i="9"/>
  <c r="L403" i="9"/>
  <c r="K403" i="9"/>
  <c r="J403" i="9"/>
  <c r="Q402" i="9"/>
  <c r="P402" i="9"/>
  <c r="N402" i="9"/>
  <c r="M402" i="9"/>
  <c r="L402" i="9"/>
  <c r="K402" i="9"/>
  <c r="J402" i="9"/>
  <c r="Q401" i="9"/>
  <c r="P401" i="9"/>
  <c r="N401" i="9"/>
  <c r="M401" i="9"/>
  <c r="L401" i="9"/>
  <c r="K401" i="9"/>
  <c r="J401" i="9"/>
  <c r="U400" i="9"/>
  <c r="R400" i="9"/>
  <c r="Q400" i="9"/>
  <c r="P400" i="9"/>
  <c r="O400" i="9"/>
  <c r="N400" i="9"/>
  <c r="M400" i="9"/>
  <c r="L400" i="9"/>
  <c r="K400" i="9"/>
  <c r="J400" i="9"/>
  <c r="U399" i="9"/>
  <c r="R399" i="9"/>
  <c r="Q399" i="9"/>
  <c r="P399" i="9"/>
  <c r="O399" i="9"/>
  <c r="N399" i="9"/>
  <c r="M399" i="9"/>
  <c r="L399" i="9"/>
  <c r="K399" i="9"/>
  <c r="J399" i="9"/>
  <c r="U398" i="9"/>
  <c r="R398" i="9"/>
  <c r="Q398" i="9"/>
  <c r="P398" i="9"/>
  <c r="O398" i="9"/>
  <c r="N398" i="9"/>
  <c r="M398" i="9"/>
  <c r="L398" i="9"/>
  <c r="K398" i="9"/>
  <c r="J398" i="9"/>
  <c r="U397" i="9"/>
  <c r="R397" i="9"/>
  <c r="Q397" i="9"/>
  <c r="P397" i="9"/>
  <c r="O397" i="9"/>
  <c r="N397" i="9"/>
  <c r="M397" i="9"/>
  <c r="L397" i="9"/>
  <c r="K397" i="9"/>
  <c r="J397" i="9"/>
  <c r="U396" i="9"/>
  <c r="R396" i="9"/>
  <c r="Q396" i="9"/>
  <c r="P396" i="9"/>
  <c r="O396" i="9"/>
  <c r="N396" i="9"/>
  <c r="M396" i="9"/>
  <c r="L396" i="9"/>
  <c r="K396" i="9"/>
  <c r="J396" i="9"/>
  <c r="U395" i="9"/>
  <c r="R395" i="9"/>
  <c r="Q395" i="9"/>
  <c r="P395" i="9"/>
  <c r="O395" i="9"/>
  <c r="N395" i="9"/>
  <c r="M395" i="9"/>
  <c r="L395" i="9"/>
  <c r="K395" i="9"/>
  <c r="J395" i="9"/>
  <c r="U394" i="9"/>
  <c r="R394" i="9"/>
  <c r="Q394" i="9"/>
  <c r="P394" i="9"/>
  <c r="O394" i="9"/>
  <c r="N394" i="9"/>
  <c r="M394" i="9"/>
  <c r="L394" i="9"/>
  <c r="K394" i="9"/>
  <c r="J394" i="9"/>
  <c r="U393" i="9"/>
  <c r="R393" i="9"/>
  <c r="Q393" i="9"/>
  <c r="P393" i="9"/>
  <c r="O393" i="9"/>
  <c r="N393" i="9"/>
  <c r="M393" i="9"/>
  <c r="L393" i="9"/>
  <c r="K393" i="9"/>
  <c r="J393" i="9"/>
  <c r="U392" i="9"/>
  <c r="R392" i="9"/>
  <c r="Q392" i="9"/>
  <c r="P392" i="9"/>
  <c r="O392" i="9"/>
  <c r="N392" i="9"/>
  <c r="M392" i="9"/>
  <c r="L392" i="9"/>
  <c r="K392" i="9"/>
  <c r="J392" i="9"/>
  <c r="U391" i="9"/>
  <c r="R391" i="9"/>
  <c r="Q391" i="9"/>
  <c r="P391" i="9"/>
  <c r="O391" i="9"/>
  <c r="N391" i="9"/>
  <c r="M391" i="9"/>
  <c r="L391" i="9"/>
  <c r="K391" i="9"/>
  <c r="J391" i="9"/>
  <c r="U390" i="9"/>
  <c r="R390" i="9"/>
  <c r="Q390" i="9"/>
  <c r="P390" i="9"/>
  <c r="O390" i="9"/>
  <c r="N390" i="9"/>
  <c r="M390" i="9"/>
  <c r="L390" i="9"/>
  <c r="K390" i="9"/>
  <c r="J390" i="9"/>
  <c r="U389" i="9"/>
  <c r="R389" i="9"/>
  <c r="Q389" i="9"/>
  <c r="P389" i="9"/>
  <c r="O389" i="9"/>
  <c r="N389" i="9"/>
  <c r="M389" i="9"/>
  <c r="L389" i="9"/>
  <c r="K389" i="9"/>
  <c r="J389" i="9"/>
  <c r="R388" i="9"/>
  <c r="Q388" i="9"/>
  <c r="P388" i="9"/>
  <c r="N388" i="9"/>
  <c r="M388" i="9"/>
  <c r="L388" i="9"/>
  <c r="K388" i="9"/>
  <c r="J388" i="9"/>
  <c r="U387" i="9"/>
  <c r="R387" i="9"/>
  <c r="Q387" i="9"/>
  <c r="P387" i="9"/>
  <c r="O387" i="9"/>
  <c r="N387" i="9"/>
  <c r="M387" i="9"/>
  <c r="L387" i="9"/>
  <c r="K387" i="9"/>
  <c r="J387" i="9"/>
  <c r="R386" i="9"/>
  <c r="Q386" i="9"/>
  <c r="P386" i="9"/>
  <c r="N386" i="9"/>
  <c r="M386" i="9"/>
  <c r="L386" i="9"/>
  <c r="K386" i="9"/>
  <c r="J386" i="9"/>
  <c r="Q385" i="9"/>
  <c r="P385" i="9"/>
  <c r="O385" i="9"/>
  <c r="N385" i="9"/>
  <c r="M385" i="9"/>
  <c r="L385" i="9"/>
  <c r="K385" i="9"/>
  <c r="J385" i="9"/>
  <c r="R384" i="9"/>
  <c r="Q384" i="9"/>
  <c r="P384" i="9"/>
  <c r="N384" i="9"/>
  <c r="M384" i="9"/>
  <c r="L384" i="9"/>
  <c r="K384" i="9"/>
  <c r="J384" i="9"/>
  <c r="R383" i="9"/>
  <c r="Q383" i="9"/>
  <c r="P383" i="9"/>
  <c r="N383" i="9"/>
  <c r="M383" i="9"/>
  <c r="L383" i="9"/>
  <c r="K383" i="9"/>
  <c r="J383" i="9"/>
  <c r="U382" i="9"/>
  <c r="R382" i="9"/>
  <c r="Q382" i="9"/>
  <c r="P382" i="9"/>
  <c r="O382" i="9"/>
  <c r="N382" i="9"/>
  <c r="M382" i="9"/>
  <c r="L382" i="9"/>
  <c r="K382" i="9"/>
  <c r="J382" i="9"/>
  <c r="U381" i="9"/>
  <c r="R381" i="9"/>
  <c r="Q381" i="9"/>
  <c r="P381" i="9"/>
  <c r="O381" i="9"/>
  <c r="N381" i="9"/>
  <c r="M381" i="9"/>
  <c r="L381" i="9"/>
  <c r="K381" i="9"/>
  <c r="J381" i="9"/>
  <c r="Q380" i="9"/>
  <c r="P380" i="9"/>
  <c r="N380" i="9"/>
  <c r="M380" i="9"/>
  <c r="L380" i="9"/>
  <c r="K380" i="9"/>
  <c r="J380" i="9"/>
  <c r="Q379" i="9"/>
  <c r="P379" i="9"/>
  <c r="N379" i="9"/>
  <c r="M379" i="9"/>
  <c r="L379" i="9"/>
  <c r="K379" i="9"/>
  <c r="J379" i="9"/>
  <c r="U378" i="9"/>
  <c r="R378" i="9"/>
  <c r="Q378" i="9"/>
  <c r="P378" i="9"/>
  <c r="O378" i="9"/>
  <c r="N378" i="9"/>
  <c r="M378" i="9"/>
  <c r="L378" i="9"/>
  <c r="K378" i="9"/>
  <c r="J378" i="9"/>
  <c r="U377" i="9"/>
  <c r="R377" i="9"/>
  <c r="Q377" i="9"/>
  <c r="P377" i="9"/>
  <c r="O377" i="9"/>
  <c r="N377" i="9"/>
  <c r="M377" i="9"/>
  <c r="L377" i="9"/>
  <c r="K377" i="9"/>
  <c r="J377" i="9"/>
  <c r="R376" i="9"/>
  <c r="Q376" i="9"/>
  <c r="P376" i="9"/>
  <c r="N376" i="9"/>
  <c r="M376" i="9"/>
  <c r="L376" i="9"/>
  <c r="K376" i="9"/>
  <c r="J376" i="9"/>
  <c r="Q375" i="9"/>
  <c r="P375" i="9"/>
  <c r="N375" i="9"/>
  <c r="M375" i="9"/>
  <c r="L375" i="9"/>
  <c r="K375" i="9"/>
  <c r="J375" i="9"/>
  <c r="Q374" i="9"/>
  <c r="P374" i="9"/>
  <c r="N374" i="9"/>
  <c r="M374" i="9"/>
  <c r="L374" i="9"/>
  <c r="K374" i="9"/>
  <c r="J374" i="9"/>
  <c r="U373" i="9"/>
  <c r="R373" i="9"/>
  <c r="Q373" i="9"/>
  <c r="P373" i="9"/>
  <c r="O373" i="9"/>
  <c r="N373" i="9"/>
  <c r="M373" i="9"/>
  <c r="L373" i="9"/>
  <c r="K373" i="9"/>
  <c r="J373" i="9"/>
  <c r="R372" i="9"/>
  <c r="Q372" i="9"/>
  <c r="P372" i="9"/>
  <c r="N372" i="9"/>
  <c r="M372" i="9"/>
  <c r="L372" i="9"/>
  <c r="K372" i="9"/>
  <c r="J372" i="9"/>
  <c r="U371" i="9"/>
  <c r="R371" i="9"/>
  <c r="Q371" i="9"/>
  <c r="P371" i="9"/>
  <c r="O371" i="9"/>
  <c r="N371" i="9"/>
  <c r="M371" i="9"/>
  <c r="L371" i="9"/>
  <c r="K371" i="9"/>
  <c r="J371" i="9"/>
  <c r="Q370" i="9"/>
  <c r="P370" i="9"/>
  <c r="N370" i="9"/>
  <c r="M370" i="9"/>
  <c r="L370" i="9"/>
  <c r="K370" i="9"/>
  <c r="J370" i="9"/>
  <c r="U369" i="9"/>
  <c r="R369" i="9"/>
  <c r="Q369" i="9"/>
  <c r="P369" i="9"/>
  <c r="O369" i="9"/>
  <c r="N369" i="9"/>
  <c r="M369" i="9"/>
  <c r="L369" i="9"/>
  <c r="K369" i="9"/>
  <c r="J369" i="9"/>
  <c r="Q368" i="9"/>
  <c r="P368" i="9"/>
  <c r="N368" i="9"/>
  <c r="M368" i="9"/>
  <c r="L368" i="9"/>
  <c r="K368" i="9"/>
  <c r="J368" i="9"/>
  <c r="R367" i="9"/>
  <c r="Q367" i="9"/>
  <c r="P367" i="9"/>
  <c r="N367" i="9"/>
  <c r="M367" i="9"/>
  <c r="L367" i="9"/>
  <c r="K367" i="9"/>
  <c r="J367" i="9"/>
  <c r="U366" i="9"/>
  <c r="R366" i="9"/>
  <c r="Q366" i="9"/>
  <c r="P366" i="9"/>
  <c r="O366" i="9"/>
  <c r="N366" i="9"/>
  <c r="M366" i="9"/>
  <c r="L366" i="9"/>
  <c r="K366" i="9"/>
  <c r="J366" i="9"/>
  <c r="U365" i="9"/>
  <c r="R365" i="9"/>
  <c r="Q365" i="9"/>
  <c r="P365" i="9"/>
  <c r="O365" i="9"/>
  <c r="N365" i="9"/>
  <c r="M365" i="9"/>
  <c r="L365" i="9"/>
  <c r="K365" i="9"/>
  <c r="J365" i="9"/>
  <c r="U364" i="9"/>
  <c r="R364" i="9"/>
  <c r="Q364" i="9"/>
  <c r="P364" i="9"/>
  <c r="O364" i="9"/>
  <c r="N364" i="9"/>
  <c r="M364" i="9"/>
  <c r="L364" i="9"/>
  <c r="K364" i="9"/>
  <c r="J364" i="9"/>
  <c r="U363" i="9"/>
  <c r="R363" i="9"/>
  <c r="Q363" i="9"/>
  <c r="P363" i="9"/>
  <c r="O363" i="9"/>
  <c r="N363" i="9"/>
  <c r="M363" i="9"/>
  <c r="L363" i="9"/>
  <c r="K363" i="9"/>
  <c r="J363" i="9"/>
  <c r="Q362" i="9"/>
  <c r="P362" i="9"/>
  <c r="N362" i="9"/>
  <c r="M362" i="9"/>
  <c r="L362" i="9"/>
  <c r="K362" i="9"/>
  <c r="J362" i="9"/>
  <c r="R361" i="9"/>
  <c r="Q361" i="9"/>
  <c r="P361" i="9"/>
  <c r="N361" i="9"/>
  <c r="M361" i="9"/>
  <c r="L361" i="9"/>
  <c r="K361" i="9"/>
  <c r="J361" i="9"/>
  <c r="U360" i="9"/>
  <c r="R360" i="9"/>
  <c r="Q360" i="9"/>
  <c r="P360" i="9"/>
  <c r="O360" i="9"/>
  <c r="N360" i="9"/>
  <c r="M360" i="9"/>
  <c r="L360" i="9"/>
  <c r="K360" i="9"/>
  <c r="J360" i="9"/>
  <c r="Q359" i="9"/>
  <c r="P359" i="9"/>
  <c r="N359" i="9"/>
  <c r="M359" i="9"/>
  <c r="L359" i="9"/>
  <c r="K359" i="9"/>
  <c r="J359" i="9"/>
  <c r="Q358" i="9"/>
  <c r="P358" i="9"/>
  <c r="N358" i="9"/>
  <c r="M358" i="9"/>
  <c r="L358" i="9"/>
  <c r="K358" i="9"/>
  <c r="J358" i="9"/>
  <c r="Q357" i="9"/>
  <c r="P357" i="9"/>
  <c r="N357" i="9"/>
  <c r="M357" i="9"/>
  <c r="L357" i="9"/>
  <c r="K357" i="9"/>
  <c r="J357" i="9"/>
  <c r="Q356" i="9"/>
  <c r="P356" i="9"/>
  <c r="O356" i="9"/>
  <c r="N356" i="9"/>
  <c r="M356" i="9"/>
  <c r="L356" i="9"/>
  <c r="K356" i="9"/>
  <c r="J356" i="9"/>
  <c r="R355" i="9"/>
  <c r="Q355" i="9"/>
  <c r="P355" i="9"/>
  <c r="N355" i="9"/>
  <c r="M355" i="9"/>
  <c r="L355" i="9"/>
  <c r="K355" i="9"/>
  <c r="J355" i="9"/>
  <c r="Q354" i="9"/>
  <c r="P354" i="9"/>
  <c r="O354" i="9"/>
  <c r="N354" i="9"/>
  <c r="M354" i="9"/>
  <c r="L354" i="9"/>
  <c r="K354" i="9"/>
  <c r="J354" i="9"/>
  <c r="Q353" i="9"/>
  <c r="P353" i="9"/>
  <c r="O353" i="9"/>
  <c r="N353" i="9"/>
  <c r="M353" i="9"/>
  <c r="L353" i="9"/>
  <c r="K353" i="9"/>
  <c r="J353" i="9"/>
  <c r="Q352" i="9"/>
  <c r="P352" i="9"/>
  <c r="N352" i="9"/>
  <c r="M352" i="9"/>
  <c r="L352" i="9"/>
  <c r="K352" i="9"/>
  <c r="J352" i="9"/>
  <c r="Q351" i="9"/>
  <c r="P351" i="9"/>
  <c r="J351" i="9"/>
  <c r="R350" i="9"/>
  <c r="Q350" i="9"/>
  <c r="P350" i="9"/>
  <c r="N350" i="9"/>
  <c r="M350" i="9"/>
  <c r="L350" i="9"/>
  <c r="K350" i="9"/>
  <c r="J350" i="9"/>
  <c r="R349" i="9"/>
  <c r="Q349" i="9"/>
  <c r="P349" i="9"/>
  <c r="N349" i="9"/>
  <c r="M349" i="9"/>
  <c r="L349" i="9"/>
  <c r="K349" i="9"/>
  <c r="J349" i="9"/>
  <c r="R348" i="9"/>
  <c r="Q348" i="9"/>
  <c r="P348" i="9"/>
  <c r="N348" i="9"/>
  <c r="M348" i="9"/>
  <c r="L348" i="9"/>
  <c r="K348" i="9"/>
  <c r="J348" i="9"/>
  <c r="R347" i="9"/>
  <c r="Q347" i="9"/>
  <c r="P347" i="9"/>
  <c r="N347" i="9"/>
  <c r="M347" i="9"/>
  <c r="L347" i="9"/>
  <c r="K347" i="9"/>
  <c r="J347" i="9"/>
  <c r="Q346" i="9"/>
  <c r="P346" i="9"/>
  <c r="O346" i="9"/>
  <c r="N346" i="9"/>
  <c r="M346" i="9"/>
  <c r="L346" i="9"/>
  <c r="K346" i="9"/>
  <c r="J346" i="9"/>
  <c r="Q345" i="9"/>
  <c r="P345" i="9"/>
  <c r="O345" i="9"/>
  <c r="N345" i="9"/>
  <c r="M345" i="9"/>
  <c r="L345" i="9"/>
  <c r="K345" i="9"/>
  <c r="J345" i="9"/>
  <c r="U344" i="9"/>
  <c r="R344" i="9"/>
  <c r="Q344" i="9"/>
  <c r="P344" i="9"/>
  <c r="O344" i="9"/>
  <c r="N344" i="9"/>
  <c r="M344" i="9"/>
  <c r="L344" i="9"/>
  <c r="K344" i="9"/>
  <c r="J344" i="9"/>
  <c r="R343" i="9"/>
  <c r="Q343" i="9"/>
  <c r="P343" i="9"/>
  <c r="N343" i="9"/>
  <c r="M343" i="9"/>
  <c r="L343" i="9"/>
  <c r="K343" i="9"/>
  <c r="J343" i="9"/>
  <c r="Q342" i="9"/>
  <c r="P342" i="9"/>
  <c r="N342" i="9"/>
  <c r="M342" i="9"/>
  <c r="L342" i="9"/>
  <c r="K342" i="9"/>
  <c r="J342" i="9"/>
  <c r="R341" i="9"/>
  <c r="Q341" i="9"/>
  <c r="P341" i="9"/>
  <c r="N341" i="9"/>
  <c r="L341" i="9"/>
  <c r="K341" i="9"/>
  <c r="J341" i="9"/>
  <c r="Q340" i="9"/>
  <c r="P340" i="9"/>
  <c r="N340" i="9"/>
  <c r="M340" i="9"/>
  <c r="L340" i="9"/>
  <c r="K340" i="9"/>
  <c r="J340" i="9"/>
  <c r="R339" i="9"/>
  <c r="Q339" i="9"/>
  <c r="P339" i="9"/>
  <c r="N339" i="9"/>
  <c r="M339" i="9"/>
  <c r="L339" i="9"/>
  <c r="K339" i="9"/>
  <c r="J339" i="9"/>
  <c r="R338" i="9"/>
  <c r="Q338" i="9"/>
  <c r="P338" i="9"/>
  <c r="N338" i="9"/>
  <c r="M338" i="9"/>
  <c r="L338" i="9"/>
  <c r="K338" i="9"/>
  <c r="J338" i="9"/>
  <c r="U337" i="9"/>
  <c r="R337" i="9"/>
  <c r="Q337" i="9"/>
  <c r="P337" i="9"/>
  <c r="O337" i="9"/>
  <c r="N337" i="9"/>
  <c r="L337" i="9"/>
  <c r="K337" i="9"/>
  <c r="J337" i="9"/>
  <c r="U336" i="9"/>
  <c r="R336" i="9"/>
  <c r="Q336" i="9"/>
  <c r="P336" i="9"/>
  <c r="O336" i="9"/>
  <c r="N336" i="9"/>
  <c r="M336" i="9"/>
  <c r="L336" i="9"/>
  <c r="K336" i="9"/>
  <c r="J336" i="9"/>
  <c r="U335" i="9"/>
  <c r="R335" i="9"/>
  <c r="Q335" i="9"/>
  <c r="P335" i="9"/>
  <c r="O335" i="9"/>
  <c r="N335" i="9"/>
  <c r="M335" i="9"/>
  <c r="L335" i="9"/>
  <c r="K335" i="9"/>
  <c r="J335" i="9"/>
  <c r="R334" i="9"/>
  <c r="Q334" i="9"/>
  <c r="P334" i="9"/>
  <c r="N334" i="9"/>
  <c r="L334" i="9"/>
  <c r="K334" i="9"/>
  <c r="J334" i="9"/>
  <c r="Q333" i="9"/>
  <c r="P333" i="9"/>
  <c r="O333" i="9"/>
  <c r="N333" i="9"/>
  <c r="M333" i="9"/>
  <c r="L333" i="9"/>
  <c r="K333" i="9"/>
  <c r="J333" i="9"/>
  <c r="U332" i="9"/>
  <c r="R332" i="9"/>
  <c r="Q332" i="9"/>
  <c r="P332" i="9"/>
  <c r="O332" i="9"/>
  <c r="N332" i="9"/>
  <c r="L332" i="9"/>
  <c r="K332" i="9"/>
  <c r="J332" i="9"/>
  <c r="T331" i="9"/>
  <c r="R331" i="9"/>
  <c r="Q331" i="9"/>
  <c r="P331" i="9"/>
  <c r="N331" i="9"/>
  <c r="M331" i="9"/>
  <c r="L331" i="9"/>
  <c r="K331" i="9"/>
  <c r="J331" i="9"/>
  <c r="R330" i="9"/>
  <c r="Q330" i="9"/>
  <c r="P330" i="9"/>
  <c r="N330" i="9"/>
  <c r="M330" i="9"/>
  <c r="L330" i="9"/>
  <c r="K330" i="9"/>
  <c r="J330" i="9"/>
  <c r="U329" i="9"/>
  <c r="R329" i="9"/>
  <c r="Q329" i="9"/>
  <c r="P329" i="9"/>
  <c r="O329" i="9"/>
  <c r="N329" i="9"/>
  <c r="M329" i="9"/>
  <c r="L329" i="9"/>
  <c r="K329" i="9"/>
  <c r="J329" i="9"/>
  <c r="R328" i="9"/>
  <c r="Q328" i="9"/>
  <c r="P328" i="9"/>
  <c r="N328" i="9"/>
  <c r="M328" i="9"/>
  <c r="L328" i="9"/>
  <c r="K328" i="9"/>
  <c r="J328" i="9"/>
  <c r="Q327" i="9"/>
  <c r="P327" i="9"/>
  <c r="N327" i="9"/>
  <c r="M327" i="9"/>
  <c r="L327" i="9"/>
  <c r="K327" i="9"/>
  <c r="J327" i="9"/>
  <c r="N324" i="9"/>
  <c r="M324" i="9"/>
  <c r="L324" i="9"/>
  <c r="K324" i="9"/>
  <c r="J324" i="9"/>
  <c r="Y323" i="9"/>
  <c r="AC323" i="9" s="1"/>
  <c r="AE323" i="9" s="1"/>
  <c r="O323" i="9"/>
  <c r="O535" i="9" s="1"/>
  <c r="AC322" i="9"/>
  <c r="AE322" i="9" s="1"/>
  <c r="AB322" i="9"/>
  <c r="O322" i="9"/>
  <c r="AC321" i="9"/>
  <c r="Y321" i="9"/>
  <c r="S321" i="9"/>
  <c r="U321" i="9" s="1"/>
  <c r="U536" i="9" s="1"/>
  <c r="O321" i="9"/>
  <c r="O536" i="9" s="1"/>
  <c r="AE320" i="9"/>
  <c r="AC320" i="9"/>
  <c r="Y320" i="9"/>
  <c r="O320" i="9"/>
  <c r="Q319" i="9"/>
  <c r="P319" i="9"/>
  <c r="N319" i="9"/>
  <c r="M319" i="9"/>
  <c r="L319" i="9"/>
  <c r="K319" i="9"/>
  <c r="J319" i="9"/>
  <c r="AD318" i="9"/>
  <c r="AB318" i="9"/>
  <c r="AA318" i="9"/>
  <c r="Z318" i="9"/>
  <c r="Y318" i="9"/>
  <c r="AC318" i="9" s="1"/>
  <c r="AE318" i="9" s="1"/>
  <c r="X318" i="9"/>
  <c r="V318" i="9"/>
  <c r="U318" i="9"/>
  <c r="R318" i="9"/>
  <c r="O318" i="9"/>
  <c r="S318" i="9" s="1"/>
  <c r="AC317" i="9"/>
  <c r="AE317" i="9" s="1"/>
  <c r="T317" i="9"/>
  <c r="U317" i="9" s="1"/>
  <c r="U522" i="9" s="1"/>
  <c r="R317" i="9"/>
  <c r="R522" i="9" s="1"/>
  <c r="O317" i="9"/>
  <c r="O522" i="9" s="1"/>
  <c r="AD316" i="9"/>
  <c r="AB316" i="9"/>
  <c r="AA316" i="9"/>
  <c r="Z316" i="9"/>
  <c r="Y316" i="9"/>
  <c r="X316" i="9"/>
  <c r="AC316" i="9" s="1"/>
  <c r="AE316" i="9" s="1"/>
  <c r="S316" i="9"/>
  <c r="U316" i="9" s="1"/>
  <c r="U524" i="9" s="1"/>
  <c r="R316" i="9"/>
  <c r="R524" i="9" s="1"/>
  <c r="O316" i="9"/>
  <c r="O524" i="9" s="1"/>
  <c r="AB315" i="9"/>
  <c r="AA315" i="9"/>
  <c r="Z315" i="9"/>
  <c r="Y315" i="9"/>
  <c r="X315" i="9"/>
  <c r="AC315" i="9" s="1"/>
  <c r="V315" i="9"/>
  <c r="S315" i="9"/>
  <c r="U315" i="9" s="1"/>
  <c r="U525" i="9" s="1"/>
  <c r="R315" i="9"/>
  <c r="O315" i="9"/>
  <c r="O525" i="9" s="1"/>
  <c r="AD314" i="9"/>
  <c r="AB314" i="9"/>
  <c r="AA314" i="9"/>
  <c r="Z314" i="9"/>
  <c r="Y314" i="9"/>
  <c r="X314" i="9"/>
  <c r="AC314" i="9" s="1"/>
  <c r="AE314" i="9" s="1"/>
  <c r="V314" i="9"/>
  <c r="S314" i="9"/>
  <c r="U314" i="9" s="1"/>
  <c r="U528" i="9" s="1"/>
  <c r="R314" i="9"/>
  <c r="R528" i="9" s="1"/>
  <c r="O314" i="9"/>
  <c r="O528" i="9" s="1"/>
  <c r="AE313" i="9"/>
  <c r="AC313" i="9"/>
  <c r="R313" i="9"/>
  <c r="R529" i="9" s="1"/>
  <c r="O313" i="9"/>
  <c r="AC312" i="9"/>
  <c r="AE312" i="9" s="1"/>
  <c r="R312" i="9"/>
  <c r="R527" i="9" s="1"/>
  <c r="O312" i="9"/>
  <c r="AE311" i="9"/>
  <c r="AC311" i="9"/>
  <c r="R311" i="9"/>
  <c r="R526" i="9" s="1"/>
  <c r="O311" i="9"/>
  <c r="AD310" i="9"/>
  <c r="AB310" i="9"/>
  <c r="AA310" i="9"/>
  <c r="Z310" i="9"/>
  <c r="Y310" i="9"/>
  <c r="X310" i="9"/>
  <c r="R310" i="9"/>
  <c r="R521" i="9" s="1"/>
  <c r="O310" i="9"/>
  <c r="AB309" i="9"/>
  <c r="AA309" i="9"/>
  <c r="Z309" i="9"/>
  <c r="AC309" i="9" s="1"/>
  <c r="Y309" i="9"/>
  <c r="X309" i="9"/>
  <c r="R309" i="9"/>
  <c r="O309" i="9"/>
  <c r="AC308" i="9"/>
  <c r="AB308" i="9"/>
  <c r="AA308" i="9"/>
  <c r="Z308" i="9"/>
  <c r="Y308" i="9"/>
  <c r="X308" i="9"/>
  <c r="R308" i="9"/>
  <c r="O308" i="9"/>
  <c r="O504" i="9" s="1"/>
  <c r="AD307" i="9"/>
  <c r="AC307" i="9"/>
  <c r="AB307" i="9"/>
  <c r="AA307" i="9"/>
  <c r="Z307" i="9"/>
  <c r="Y307" i="9"/>
  <c r="X307" i="9"/>
  <c r="R307" i="9"/>
  <c r="R503" i="9" s="1"/>
  <c r="O307" i="9"/>
  <c r="AB306" i="9"/>
  <c r="AC306" i="9" s="1"/>
  <c r="AA306" i="9"/>
  <c r="Z306" i="9"/>
  <c r="Y306" i="9"/>
  <c r="X306" i="9"/>
  <c r="R306" i="9"/>
  <c r="R507" i="9" s="1"/>
  <c r="O306" i="9"/>
  <c r="AB305" i="9"/>
  <c r="AA305" i="9"/>
  <c r="AC305" i="9" s="1"/>
  <c r="AE305" i="9" s="1"/>
  <c r="Z305" i="9"/>
  <c r="Y305" i="9"/>
  <c r="X305" i="9"/>
  <c r="S305" i="9"/>
  <c r="U305" i="9" s="1"/>
  <c r="R305" i="9"/>
  <c r="AD305" i="9" s="1"/>
  <c r="O305" i="9"/>
  <c r="AD304" i="9"/>
  <c r="AB304" i="9"/>
  <c r="AA304" i="9"/>
  <c r="AC304" i="9" s="1"/>
  <c r="Z304" i="9"/>
  <c r="Y304" i="9"/>
  <c r="X304" i="9"/>
  <c r="R304" i="9"/>
  <c r="R523" i="9" s="1"/>
  <c r="O304" i="9"/>
  <c r="AC303" i="9"/>
  <c r="AB303" i="9"/>
  <c r="AA303" i="9"/>
  <c r="Z303" i="9"/>
  <c r="Y303" i="9"/>
  <c r="X303" i="9"/>
  <c r="R303" i="9"/>
  <c r="R520" i="9" s="1"/>
  <c r="O303" i="9"/>
  <c r="AC302" i="9"/>
  <c r="AE302" i="9" s="1"/>
  <c r="AB302" i="9"/>
  <c r="AA302" i="9"/>
  <c r="Z302" i="9"/>
  <c r="Y302" i="9"/>
  <c r="X302" i="9"/>
  <c r="S302" i="9"/>
  <c r="U302" i="9" s="1"/>
  <c r="V302" i="9" s="1"/>
  <c r="R302" i="9"/>
  <c r="AD302" i="9" s="1"/>
  <c r="O302" i="9"/>
  <c r="AD301" i="9"/>
  <c r="AB301" i="9"/>
  <c r="AA301" i="9"/>
  <c r="Z301" i="9"/>
  <c r="Y301" i="9"/>
  <c r="X301" i="9"/>
  <c r="AC301" i="9" s="1"/>
  <c r="AE301" i="9" s="1"/>
  <c r="U301" i="9"/>
  <c r="S301" i="9"/>
  <c r="R301" i="9"/>
  <c r="O301" i="9"/>
  <c r="V301" i="9" s="1"/>
  <c r="AE300" i="9"/>
  <c r="AB300" i="9"/>
  <c r="AA300" i="9"/>
  <c r="Z300" i="9"/>
  <c r="Y300" i="9"/>
  <c r="X300" i="9"/>
  <c r="AC300" i="9" s="1"/>
  <c r="U300" i="9"/>
  <c r="S300" i="9"/>
  <c r="R300" i="9"/>
  <c r="AD300" i="9" s="1"/>
  <c r="O300" i="9"/>
  <c r="V300" i="9" s="1"/>
  <c r="AB299" i="9"/>
  <c r="AA299" i="9"/>
  <c r="Z299" i="9"/>
  <c r="Y299" i="9"/>
  <c r="X299" i="9"/>
  <c r="S299" i="9"/>
  <c r="U299" i="9" s="1"/>
  <c r="R299" i="9"/>
  <c r="R513" i="9" s="1"/>
  <c r="O299" i="9"/>
  <c r="O513" i="9" s="1"/>
  <c r="AB298" i="9"/>
  <c r="AA298" i="9"/>
  <c r="Z298" i="9"/>
  <c r="Y298" i="9"/>
  <c r="AC298" i="9" s="1"/>
  <c r="AE298" i="9" s="1"/>
  <c r="O298" i="9"/>
  <c r="O512" i="9" s="1"/>
  <c r="AB297" i="9"/>
  <c r="AB319" i="9" s="1"/>
  <c r="AA297" i="9"/>
  <c r="Z297" i="9"/>
  <c r="Y297" i="9"/>
  <c r="O297" i="9"/>
  <c r="AB296" i="9"/>
  <c r="AA296" i="9"/>
  <c r="AC296" i="9" s="1"/>
  <c r="Z296" i="9"/>
  <c r="Y296" i="9"/>
  <c r="X296" i="9"/>
  <c r="R296" i="9"/>
  <c r="O296" i="9"/>
  <c r="AB295" i="9"/>
  <c r="AA295" i="9"/>
  <c r="AC295" i="9" s="1"/>
  <c r="AE295" i="9" s="1"/>
  <c r="Z295" i="9"/>
  <c r="Y295" i="9"/>
  <c r="X295" i="9"/>
  <c r="R295" i="9"/>
  <c r="R509" i="9" s="1"/>
  <c r="O295" i="9"/>
  <c r="AC294" i="9"/>
  <c r="AB294" i="9"/>
  <c r="AA294" i="9"/>
  <c r="Z294" i="9"/>
  <c r="Y294" i="9"/>
  <c r="X294" i="9"/>
  <c r="R294" i="9"/>
  <c r="O294" i="9"/>
  <c r="AB293" i="9"/>
  <c r="AA293" i="9"/>
  <c r="Z293" i="9"/>
  <c r="Y293" i="9"/>
  <c r="X293" i="9"/>
  <c r="AC293" i="9" s="1"/>
  <c r="R293" i="9"/>
  <c r="AD293" i="9" s="1"/>
  <c r="O293" i="9"/>
  <c r="AB292" i="9"/>
  <c r="AA292" i="9"/>
  <c r="Z292" i="9"/>
  <c r="Y292" i="9"/>
  <c r="X292" i="9"/>
  <c r="AC292" i="9" s="1"/>
  <c r="R292" i="9"/>
  <c r="O292" i="9"/>
  <c r="O508" i="9" s="1"/>
  <c r="AB291" i="9"/>
  <c r="AA291" i="9"/>
  <c r="Z291" i="9"/>
  <c r="Y291" i="9"/>
  <c r="X291" i="9"/>
  <c r="R291" i="9"/>
  <c r="AD291" i="9" s="1"/>
  <c r="O291" i="9"/>
  <c r="S291" i="9" s="1"/>
  <c r="U291" i="9" s="1"/>
  <c r="AB290" i="9"/>
  <c r="AA290" i="9"/>
  <c r="Z290" i="9"/>
  <c r="Y290" i="9"/>
  <c r="X290" i="9"/>
  <c r="S290" i="9"/>
  <c r="U290" i="9" s="1"/>
  <c r="R290" i="9"/>
  <c r="O290" i="9"/>
  <c r="AB289" i="9"/>
  <c r="AA289" i="9"/>
  <c r="Z289" i="9"/>
  <c r="Y289" i="9"/>
  <c r="X289" i="9"/>
  <c r="R289" i="9"/>
  <c r="O289" i="9"/>
  <c r="AB288" i="9"/>
  <c r="AA288" i="9"/>
  <c r="Z288" i="9"/>
  <c r="Y288" i="9"/>
  <c r="X288" i="9"/>
  <c r="S288" i="9"/>
  <c r="U288" i="9" s="1"/>
  <c r="R288" i="9"/>
  <c r="O288" i="9"/>
  <c r="O518" i="9" s="1"/>
  <c r="AD287" i="9"/>
  <c r="AB287" i="9"/>
  <c r="AA287" i="9"/>
  <c r="Z287" i="9"/>
  <c r="Y287" i="9"/>
  <c r="X287" i="9"/>
  <c r="AC287" i="9" s="1"/>
  <c r="AE287" i="9" s="1"/>
  <c r="U287" i="9"/>
  <c r="U534" i="9" s="1"/>
  <c r="S287" i="9"/>
  <c r="R287" i="9"/>
  <c r="R534" i="9" s="1"/>
  <c r="O287" i="9"/>
  <c r="O534" i="9" s="1"/>
  <c r="AB286" i="9"/>
  <c r="AA286" i="9"/>
  <c r="Z286" i="9"/>
  <c r="Y286" i="9"/>
  <c r="X286" i="9"/>
  <c r="R286" i="9"/>
  <c r="O286" i="9"/>
  <c r="AB285" i="9"/>
  <c r="AA285" i="9"/>
  <c r="AA319" i="9" s="1"/>
  <c r="Z285" i="9"/>
  <c r="Y285" i="9"/>
  <c r="X285" i="9"/>
  <c r="R285" i="9"/>
  <c r="O285" i="9"/>
  <c r="Z284" i="9"/>
  <c r="AC284" i="9" s="1"/>
  <c r="AE284" i="9" s="1"/>
  <c r="O284" i="9"/>
  <c r="AE283" i="9"/>
  <c r="AB283" i="9"/>
  <c r="AC283" i="9" s="1"/>
  <c r="U283" i="9"/>
  <c r="S283" i="9"/>
  <c r="O283" i="9"/>
  <c r="O531" i="9" s="1"/>
  <c r="AB282" i="9"/>
  <c r="AC282" i="9" s="1"/>
  <c r="AE282" i="9" s="1"/>
  <c r="S282" i="9"/>
  <c r="U282" i="9" s="1"/>
  <c r="U530" i="9" s="1"/>
  <c r="O282" i="9"/>
  <c r="O530" i="9" s="1"/>
  <c r="AE281" i="9"/>
  <c r="AC281" i="9"/>
  <c r="AB281" i="9"/>
  <c r="AA281" i="9"/>
  <c r="Z281" i="9"/>
  <c r="O281" i="9"/>
  <c r="AD280" i="9"/>
  <c r="AB280" i="9"/>
  <c r="AA280" i="9"/>
  <c r="Z280" i="9"/>
  <c r="Y280" i="9"/>
  <c r="X280" i="9"/>
  <c r="R280" i="9"/>
  <c r="R516" i="9" s="1"/>
  <c r="O280" i="9"/>
  <c r="Z279" i="9"/>
  <c r="R279" i="9"/>
  <c r="Q279" i="9"/>
  <c r="P279" i="9"/>
  <c r="N279" i="9"/>
  <c r="M279" i="9"/>
  <c r="L279" i="9"/>
  <c r="K279" i="9"/>
  <c r="J279" i="9"/>
  <c r="AD278" i="9"/>
  <c r="AC278" i="9"/>
  <c r="AE278" i="9" s="1"/>
  <c r="AB278" i="9"/>
  <c r="AA278" i="9"/>
  <c r="Z278" i="9"/>
  <c r="Y278" i="9"/>
  <c r="X278" i="9"/>
  <c r="S278" i="9"/>
  <c r="U278" i="9" s="1"/>
  <c r="U542" i="9" s="1"/>
  <c r="R278" i="9"/>
  <c r="R542" i="9" s="1"/>
  <c r="O278" i="9"/>
  <c r="O542" i="9" s="1"/>
  <c r="AD277" i="9"/>
  <c r="AB277" i="9"/>
  <c r="AA277" i="9"/>
  <c r="AC277" i="9" s="1"/>
  <c r="AE277" i="9" s="1"/>
  <c r="Z277" i="9"/>
  <c r="Y277" i="9"/>
  <c r="X277" i="9"/>
  <c r="R277" i="9"/>
  <c r="R540" i="9" s="1"/>
  <c r="O277" i="9"/>
  <c r="O540" i="9" s="1"/>
  <c r="AE276" i="9"/>
  <c r="AB276" i="9"/>
  <c r="AA276" i="9"/>
  <c r="Z276" i="9"/>
  <c r="Y276" i="9"/>
  <c r="X276" i="9"/>
  <c r="AC276" i="9" s="1"/>
  <c r="U276" i="9"/>
  <c r="V276" i="9" s="1"/>
  <c r="O276" i="9"/>
  <c r="S276" i="9" s="1"/>
  <c r="T275" i="9"/>
  <c r="O275" i="9"/>
  <c r="AB274" i="9"/>
  <c r="AA274" i="9"/>
  <c r="AC274" i="9" s="1"/>
  <c r="AE274" i="9" s="1"/>
  <c r="Z274" i="9"/>
  <c r="Y274" i="9"/>
  <c r="X274" i="9"/>
  <c r="O274" i="9"/>
  <c r="O279" i="9" s="1"/>
  <c r="AB273" i="9"/>
  <c r="AB279" i="9" s="1"/>
  <c r="AA273" i="9"/>
  <c r="Z273" i="9"/>
  <c r="Y273" i="9"/>
  <c r="Y279" i="9" s="1"/>
  <c r="X273" i="9"/>
  <c r="X279" i="9" s="1"/>
  <c r="R273" i="9"/>
  <c r="AD273" i="9" s="1"/>
  <c r="AD279" i="9" s="1"/>
  <c r="O273" i="9"/>
  <c r="O539" i="9" s="1"/>
  <c r="Q272" i="9"/>
  <c r="P272" i="9"/>
  <c r="N272" i="9"/>
  <c r="M272" i="9"/>
  <c r="L272" i="9"/>
  <c r="K272" i="9"/>
  <c r="J272" i="9"/>
  <c r="AB271" i="9"/>
  <c r="AA271" i="9"/>
  <c r="Z271" i="9"/>
  <c r="Y271" i="9"/>
  <c r="X271" i="9"/>
  <c r="R271" i="9"/>
  <c r="O271" i="9"/>
  <c r="O414" i="9" s="1"/>
  <c r="AB270" i="9"/>
  <c r="AA270" i="9"/>
  <c r="Z270" i="9"/>
  <c r="Y270" i="9"/>
  <c r="X270" i="9"/>
  <c r="R270" i="9"/>
  <c r="O270" i="9"/>
  <c r="O434" i="9" s="1"/>
  <c r="AB269" i="9"/>
  <c r="AA269" i="9"/>
  <c r="Z269" i="9"/>
  <c r="Y269" i="9"/>
  <c r="X269" i="9"/>
  <c r="AC269" i="9" s="1"/>
  <c r="R269" i="9"/>
  <c r="O269" i="9"/>
  <c r="O432" i="9" s="1"/>
  <c r="AD268" i="9"/>
  <c r="AB268" i="9"/>
  <c r="AA268" i="9"/>
  <c r="Z268" i="9"/>
  <c r="Y268" i="9"/>
  <c r="X268" i="9"/>
  <c r="AC268" i="9" s="1"/>
  <c r="AE268" i="9" s="1"/>
  <c r="U268" i="9"/>
  <c r="U431" i="9" s="1"/>
  <c r="S268" i="9"/>
  <c r="R268" i="9"/>
  <c r="R431" i="9" s="1"/>
  <c r="O268" i="9"/>
  <c r="O431" i="9" s="1"/>
  <c r="AD267" i="9"/>
  <c r="AB267" i="9"/>
  <c r="AA267" i="9"/>
  <c r="Z267" i="9"/>
  <c r="Y267" i="9"/>
  <c r="X267" i="9"/>
  <c r="AC267" i="9" s="1"/>
  <c r="AE267" i="9" s="1"/>
  <c r="R267" i="9"/>
  <c r="O267" i="9"/>
  <c r="AD266" i="9"/>
  <c r="AB266" i="9"/>
  <c r="AA266" i="9"/>
  <c r="Z266" i="9"/>
  <c r="Y266" i="9"/>
  <c r="X266" i="9"/>
  <c r="V266" i="9"/>
  <c r="S266" i="9"/>
  <c r="U266" i="9" s="1"/>
  <c r="R266" i="9"/>
  <c r="R430" i="9" s="1"/>
  <c r="O266" i="9"/>
  <c r="O430" i="9" s="1"/>
  <c r="AD265" i="9"/>
  <c r="AB265" i="9"/>
  <c r="AA265" i="9"/>
  <c r="Z265" i="9"/>
  <c r="AC265" i="9" s="1"/>
  <c r="Y265" i="9"/>
  <c r="X265" i="9"/>
  <c r="U265" i="9"/>
  <c r="S265" i="9"/>
  <c r="R265" i="9"/>
  <c r="O265" i="9"/>
  <c r="AD264" i="9"/>
  <c r="AC264" i="9"/>
  <c r="AE264" i="9" s="1"/>
  <c r="AB264" i="9"/>
  <c r="AA264" i="9"/>
  <c r="Z264" i="9"/>
  <c r="Y264" i="9"/>
  <c r="X264" i="9"/>
  <c r="R264" i="9"/>
  <c r="R429" i="9" s="1"/>
  <c r="O264" i="9"/>
  <c r="AD263" i="9"/>
  <c r="AC263" i="9"/>
  <c r="AE263" i="9" s="1"/>
  <c r="AB263" i="9"/>
  <c r="AA263" i="9"/>
  <c r="Z263" i="9"/>
  <c r="Y263" i="9"/>
  <c r="X263" i="9"/>
  <c r="R263" i="9"/>
  <c r="O263" i="9"/>
  <c r="AD262" i="9"/>
  <c r="AB262" i="9"/>
  <c r="AA262" i="9"/>
  <c r="Z262" i="9"/>
  <c r="Y262" i="9"/>
  <c r="X262" i="9"/>
  <c r="AC262" i="9" s="1"/>
  <c r="AE262" i="9" s="1"/>
  <c r="R262" i="9"/>
  <c r="R433" i="9" s="1"/>
  <c r="O262" i="9"/>
  <c r="AD261" i="9"/>
  <c r="AC261" i="9"/>
  <c r="AE261" i="9" s="1"/>
  <c r="AB261" i="9"/>
  <c r="AA261" i="9"/>
  <c r="Z261" i="9"/>
  <c r="Y261" i="9"/>
  <c r="X261" i="9"/>
  <c r="R261" i="9"/>
  <c r="R428" i="9" s="1"/>
  <c r="O261" i="9"/>
  <c r="AD260" i="9"/>
  <c r="AB260" i="9"/>
  <c r="AA260" i="9"/>
  <c r="Z260" i="9"/>
  <c r="Y260" i="9"/>
  <c r="X260" i="9"/>
  <c r="R260" i="9"/>
  <c r="R427" i="9" s="1"/>
  <c r="O260" i="9"/>
  <c r="AD259" i="9"/>
  <c r="AB259" i="9"/>
  <c r="AA259" i="9"/>
  <c r="Z259" i="9"/>
  <c r="Y259" i="9"/>
  <c r="X259" i="9"/>
  <c r="S259" i="9"/>
  <c r="U259" i="9" s="1"/>
  <c r="U426" i="9" s="1"/>
  <c r="R259" i="9"/>
  <c r="R426" i="9" s="1"/>
  <c r="O259" i="9"/>
  <c r="AC258" i="9"/>
  <c r="AB258" i="9"/>
  <c r="AA258" i="9"/>
  <c r="Z258" i="9"/>
  <c r="Y258" i="9"/>
  <c r="X258" i="9"/>
  <c r="R258" i="9"/>
  <c r="O258" i="9"/>
  <c r="AB257" i="9"/>
  <c r="AA257" i="9"/>
  <c r="Z257" i="9"/>
  <c r="Z272" i="9" s="1"/>
  <c r="Y257" i="9"/>
  <c r="X257" i="9"/>
  <c r="AC257" i="9" s="1"/>
  <c r="AE257" i="9" s="1"/>
  <c r="S257" i="9"/>
  <c r="U257" i="9" s="1"/>
  <c r="R257" i="9"/>
  <c r="AD257" i="9" s="1"/>
  <c r="O257" i="9"/>
  <c r="AD256" i="9"/>
  <c r="AC256" i="9"/>
  <c r="AE256" i="9" s="1"/>
  <c r="AB256" i="9"/>
  <c r="AA256" i="9"/>
  <c r="Z256" i="9"/>
  <c r="Y256" i="9"/>
  <c r="X256" i="9"/>
  <c r="U256" i="9"/>
  <c r="U419" i="9" s="1"/>
  <c r="S256" i="9"/>
  <c r="R256" i="9"/>
  <c r="R419" i="9" s="1"/>
  <c r="O256" i="9"/>
  <c r="O419" i="9" s="1"/>
  <c r="AC255" i="9"/>
  <c r="AB255" i="9"/>
  <c r="AA255" i="9"/>
  <c r="Z255" i="9"/>
  <c r="Y255" i="9"/>
  <c r="X255" i="9"/>
  <c r="R255" i="9"/>
  <c r="AD255" i="9" s="1"/>
  <c r="O255" i="9"/>
  <c r="AC254" i="9"/>
  <c r="AB254" i="9"/>
  <c r="AA254" i="9"/>
  <c r="Z254" i="9"/>
  <c r="Y254" i="9"/>
  <c r="X254" i="9"/>
  <c r="R254" i="9"/>
  <c r="AD254" i="9" s="1"/>
  <c r="O254" i="9"/>
  <c r="O424" i="9" s="1"/>
  <c r="AD253" i="9"/>
  <c r="AE253" i="9" s="1"/>
  <c r="V253" i="9"/>
  <c r="R253" i="9"/>
  <c r="S253" i="9" s="1"/>
  <c r="U253" i="9" s="1"/>
  <c r="R252" i="9"/>
  <c r="AD251" i="9"/>
  <c r="AB251" i="9"/>
  <c r="AA251" i="9"/>
  <c r="Y251" i="9"/>
  <c r="X251" i="9"/>
  <c r="S251" i="9"/>
  <c r="U251" i="9" s="1"/>
  <c r="V251" i="9" s="1"/>
  <c r="R251" i="9"/>
  <c r="R250" i="9"/>
  <c r="AC249" i="9"/>
  <c r="AE249" i="9" s="1"/>
  <c r="X249" i="9"/>
  <c r="S249" i="9"/>
  <c r="U249" i="9" s="1"/>
  <c r="O249" i="9"/>
  <c r="O421" i="9" s="1"/>
  <c r="AD248" i="9"/>
  <c r="AB248" i="9"/>
  <c r="AA248" i="9"/>
  <c r="Z248" i="9"/>
  <c r="Y248" i="9"/>
  <c r="Y272" i="9" s="1"/>
  <c r="X248" i="9"/>
  <c r="O248" i="9"/>
  <c r="AB247" i="9"/>
  <c r="AC247" i="9" s="1"/>
  <c r="AE247" i="9" s="1"/>
  <c r="S247" i="9"/>
  <c r="U247" i="9" s="1"/>
  <c r="U423" i="9" s="1"/>
  <c r="O247" i="9"/>
  <c r="O423" i="9" s="1"/>
  <c r="AB246" i="9"/>
  <c r="AA246" i="9"/>
  <c r="Z246" i="9"/>
  <c r="Y246" i="9"/>
  <c r="X246" i="9"/>
  <c r="AC246" i="9" s="1"/>
  <c r="R246" i="9"/>
  <c r="AD246" i="9" s="1"/>
  <c r="T245" i="9"/>
  <c r="U245" i="9" s="1"/>
  <c r="R245" i="9"/>
  <c r="R619" i="9" s="1"/>
  <c r="T244" i="9"/>
  <c r="R244" i="9"/>
  <c r="O244" i="9"/>
  <c r="AE243" i="9"/>
  <c r="AC243" i="9"/>
  <c r="X243" i="9"/>
  <c r="V243" i="9"/>
  <c r="S243" i="9"/>
  <c r="U243" i="9" s="1"/>
  <c r="U416" i="9" s="1"/>
  <c r="O243" i="9"/>
  <c r="O416" i="9" s="1"/>
  <c r="AB242" i="9"/>
  <c r="AB272" i="9" s="1"/>
  <c r="AA242" i="9"/>
  <c r="Z242" i="9"/>
  <c r="Y242" i="9"/>
  <c r="X242" i="9"/>
  <c r="R242" i="9"/>
  <c r="O242" i="9"/>
  <c r="S242" i="9" s="1"/>
  <c r="Q241" i="9"/>
  <c r="P241" i="9"/>
  <c r="N241" i="9"/>
  <c r="M241" i="9"/>
  <c r="L241" i="9"/>
  <c r="K241" i="9"/>
  <c r="J241" i="9"/>
  <c r="AB240" i="9"/>
  <c r="AA240" i="9"/>
  <c r="Z240" i="9"/>
  <c r="Y240" i="9"/>
  <c r="X240" i="9"/>
  <c r="AC240" i="9" s="1"/>
  <c r="R240" i="9"/>
  <c r="R359" i="9" s="1"/>
  <c r="O240" i="9"/>
  <c r="AB239" i="9"/>
  <c r="AA239" i="9"/>
  <c r="Z239" i="9"/>
  <c r="Y239" i="9"/>
  <c r="X239" i="9"/>
  <c r="R239" i="9"/>
  <c r="O239" i="9"/>
  <c r="AB238" i="9"/>
  <c r="AA238" i="9"/>
  <c r="Z238" i="9"/>
  <c r="Y238" i="9"/>
  <c r="X238" i="9"/>
  <c r="S238" i="9"/>
  <c r="U238" i="9" s="1"/>
  <c r="U357" i="9" s="1"/>
  <c r="R238" i="9"/>
  <c r="O238" i="9"/>
  <c r="AB237" i="9"/>
  <c r="AA237" i="9"/>
  <c r="Z237" i="9"/>
  <c r="AC237" i="9" s="1"/>
  <c r="Y237" i="9"/>
  <c r="X237" i="9"/>
  <c r="R237" i="9"/>
  <c r="O237" i="9"/>
  <c r="AD236" i="9"/>
  <c r="AB236" i="9"/>
  <c r="AA236" i="9"/>
  <c r="Z236" i="9"/>
  <c r="Y236" i="9"/>
  <c r="AC236" i="9" s="1"/>
  <c r="AE236" i="9" s="1"/>
  <c r="X236" i="9"/>
  <c r="S236" i="9"/>
  <c r="U236" i="9" s="1"/>
  <c r="U388" i="9" s="1"/>
  <c r="R236" i="9"/>
  <c r="O236" i="9"/>
  <c r="O388" i="9" s="1"/>
  <c r="AC235" i="9"/>
  <c r="AE235" i="9" s="1"/>
  <c r="U235" i="9"/>
  <c r="U370" i="9" s="1"/>
  <c r="R235" i="9"/>
  <c r="R370" i="9" s="1"/>
  <c r="O235" i="9"/>
  <c r="AD234" i="9"/>
  <c r="AC234" i="9"/>
  <c r="AE234" i="9" s="1"/>
  <c r="AB234" i="9"/>
  <c r="AA234" i="9"/>
  <c r="Z234" i="9"/>
  <c r="Y234" i="9"/>
  <c r="X234" i="9"/>
  <c r="V234" i="9"/>
  <c r="R234" i="9"/>
  <c r="R385" i="9" s="1"/>
  <c r="O234" i="9"/>
  <c r="S234" i="9" s="1"/>
  <c r="U234" i="9" s="1"/>
  <c r="U385" i="9" s="1"/>
  <c r="AD233" i="9"/>
  <c r="AC233" i="9"/>
  <c r="AE233" i="9" s="1"/>
  <c r="AB233" i="9"/>
  <c r="AA233" i="9"/>
  <c r="Z233" i="9"/>
  <c r="Y233" i="9"/>
  <c r="X233" i="9"/>
  <c r="R233" i="9"/>
  <c r="R379" i="9" s="1"/>
  <c r="O233" i="9"/>
  <c r="AD232" i="9"/>
  <c r="AB232" i="9"/>
  <c r="AA232" i="9"/>
  <c r="Z232" i="9"/>
  <c r="Y232" i="9"/>
  <c r="X232" i="9"/>
  <c r="S232" i="9"/>
  <c r="U232" i="9" s="1"/>
  <c r="V232" i="9" s="1"/>
  <c r="R232" i="9"/>
  <c r="O232" i="9"/>
  <c r="Z231" i="9"/>
  <c r="AC231" i="9" s="1"/>
  <c r="AE231" i="9" s="1"/>
  <c r="O231" i="9"/>
  <c r="AE230" i="9"/>
  <c r="V230" i="9"/>
  <c r="S230" i="9"/>
  <c r="U230" i="9" s="1"/>
  <c r="O230" i="9"/>
  <c r="AB229" i="9"/>
  <c r="X229" i="9"/>
  <c r="AC229" i="9" s="1"/>
  <c r="AE229" i="9" s="1"/>
  <c r="S229" i="9"/>
  <c r="U229" i="9" s="1"/>
  <c r="U384" i="9" s="1"/>
  <c r="O229" i="9"/>
  <c r="O384" i="9" s="1"/>
  <c r="AB228" i="9"/>
  <c r="AA228" i="9"/>
  <c r="Z228" i="9"/>
  <c r="Y228" i="9"/>
  <c r="X228" i="9"/>
  <c r="R228" i="9"/>
  <c r="AD228" i="9" s="1"/>
  <c r="O228" i="9"/>
  <c r="S228" i="9" s="1"/>
  <c r="U228" i="9" s="1"/>
  <c r="AE227" i="9"/>
  <c r="Z227" i="9"/>
  <c r="AC227" i="9" s="1"/>
  <c r="S227" i="9"/>
  <c r="U227" i="9" s="1"/>
  <c r="U376" i="9" s="1"/>
  <c r="O227" i="9"/>
  <c r="O226" i="9"/>
  <c r="X225" i="9"/>
  <c r="AC225" i="9" s="1"/>
  <c r="AE225" i="9" s="1"/>
  <c r="O225" i="9"/>
  <c r="S225" i="9" s="1"/>
  <c r="U225" i="9" s="1"/>
  <c r="AC224" i="9"/>
  <c r="AE224" i="9" s="1"/>
  <c r="AA224" i="9"/>
  <c r="V224" i="9"/>
  <c r="O224" i="9"/>
  <c r="S224" i="9" s="1"/>
  <c r="U224" i="9" s="1"/>
  <c r="R223" i="9"/>
  <c r="O223" i="9"/>
  <c r="AE222" i="9"/>
  <c r="AC222" i="9"/>
  <c r="V222" i="9"/>
  <c r="T222" i="9"/>
  <c r="U222" i="9" s="1"/>
  <c r="U380" i="9" s="1"/>
  <c r="R222" i="9"/>
  <c r="R380" i="9" s="1"/>
  <c r="O222" i="9"/>
  <c r="O380" i="9" s="1"/>
  <c r="U221" i="9"/>
  <c r="V221" i="9" s="1"/>
  <c r="O221" i="9"/>
  <c r="AE220" i="9"/>
  <c r="AB220" i="9"/>
  <c r="AC220" i="9" s="1"/>
  <c r="V220" i="9"/>
  <c r="S220" i="9"/>
  <c r="U220" i="9" s="1"/>
  <c r="O220" i="9"/>
  <c r="O383" i="9" s="1"/>
  <c r="AB219" i="9"/>
  <c r="AA219" i="9"/>
  <c r="Z219" i="9"/>
  <c r="Y219" i="9"/>
  <c r="X219" i="9"/>
  <c r="AC219" i="9" s="1"/>
  <c r="S219" i="9"/>
  <c r="U219" i="9" s="1"/>
  <c r="U374" i="9" s="1"/>
  <c r="R219" i="9"/>
  <c r="R374" i="9" s="1"/>
  <c r="O219" i="9"/>
  <c r="O374" i="9" s="1"/>
  <c r="AB218" i="9"/>
  <c r="AA218" i="9"/>
  <c r="Z218" i="9"/>
  <c r="Y218" i="9"/>
  <c r="Y241" i="9" s="1"/>
  <c r="X218" i="9"/>
  <c r="AC218" i="9" s="1"/>
  <c r="S218" i="9"/>
  <c r="U218" i="9" s="1"/>
  <c r="R218" i="9"/>
  <c r="O218" i="9"/>
  <c r="T217" i="9"/>
  <c r="U217" i="9" s="1"/>
  <c r="O217" i="9"/>
  <c r="O216" i="9"/>
  <c r="X215" i="9"/>
  <c r="AC215" i="9" s="1"/>
  <c r="AE215" i="9" s="1"/>
  <c r="O215" i="9"/>
  <c r="O372" i="9" s="1"/>
  <c r="O214" i="9"/>
  <c r="AC213" i="9"/>
  <c r="AE213" i="9" s="1"/>
  <c r="X213" i="9"/>
  <c r="O213" i="9"/>
  <c r="O361" i="9" s="1"/>
  <c r="AE211" i="9"/>
  <c r="Z211" i="9"/>
  <c r="X211" i="9"/>
  <c r="AC211" i="9" s="1"/>
  <c r="O211" i="9"/>
  <c r="AD210" i="9"/>
  <c r="AB210" i="9"/>
  <c r="AB241" i="9" s="1"/>
  <c r="AA210" i="9"/>
  <c r="Z210" i="9"/>
  <c r="Y210" i="9"/>
  <c r="X210" i="9"/>
  <c r="R210" i="9"/>
  <c r="O210" i="9"/>
  <c r="P209" i="9"/>
  <c r="T208" i="9"/>
  <c r="Q208" i="9"/>
  <c r="P208" i="9"/>
  <c r="N208" i="9"/>
  <c r="M208" i="9"/>
  <c r="L208" i="9"/>
  <c r="K208" i="9"/>
  <c r="K209" i="9" s="1"/>
  <c r="J208" i="9"/>
  <c r="AB207" i="9"/>
  <c r="AA207" i="9"/>
  <c r="Z207" i="9"/>
  <c r="Y207" i="9"/>
  <c r="X207" i="9"/>
  <c r="AC207" i="9" s="1"/>
  <c r="S207" i="9"/>
  <c r="U207" i="9" s="1"/>
  <c r="U618" i="9" s="1"/>
  <c r="R207" i="9"/>
  <c r="O207" i="9"/>
  <c r="AB206" i="9"/>
  <c r="AC206" i="9" s="1"/>
  <c r="AA206" i="9"/>
  <c r="Z206" i="9"/>
  <c r="Y206" i="9"/>
  <c r="X206" i="9"/>
  <c r="R206" i="9"/>
  <c r="O206" i="9"/>
  <c r="Z205" i="9"/>
  <c r="X205" i="9"/>
  <c r="T205" i="9"/>
  <c r="Q205" i="9"/>
  <c r="P205" i="9"/>
  <c r="N205" i="9"/>
  <c r="M205" i="9"/>
  <c r="L205" i="9"/>
  <c r="K205" i="9"/>
  <c r="J205" i="9"/>
  <c r="AD204" i="9"/>
  <c r="AB204" i="9"/>
  <c r="AA204" i="9"/>
  <c r="Z204" i="9"/>
  <c r="Y204" i="9"/>
  <c r="AC204" i="9" s="1"/>
  <c r="AE204" i="9" s="1"/>
  <c r="X204" i="9"/>
  <c r="R204" i="9"/>
  <c r="O204" i="9"/>
  <c r="AE203" i="9"/>
  <c r="AD203" i="9"/>
  <c r="AB203" i="9"/>
  <c r="AA203" i="9"/>
  <c r="Z203" i="9"/>
  <c r="Y203" i="9"/>
  <c r="X203" i="9"/>
  <c r="AC203" i="9" s="1"/>
  <c r="S203" i="9"/>
  <c r="U203" i="9" s="1"/>
  <c r="R203" i="9"/>
  <c r="R402" i="9" s="1"/>
  <c r="O203" i="9"/>
  <c r="AD202" i="9"/>
  <c r="AB202" i="9"/>
  <c r="AA202" i="9"/>
  <c r="Z202" i="9"/>
  <c r="Y202" i="9"/>
  <c r="AC202" i="9" s="1"/>
  <c r="X202" i="9"/>
  <c r="U202" i="9"/>
  <c r="U411" i="9" s="1"/>
  <c r="S202" i="9"/>
  <c r="R202" i="9"/>
  <c r="R411" i="9" s="1"/>
  <c r="O202" i="9"/>
  <c r="AD201" i="9"/>
  <c r="AB201" i="9"/>
  <c r="AA201" i="9"/>
  <c r="Z201" i="9"/>
  <c r="AC201" i="9" s="1"/>
  <c r="AE201" i="9" s="1"/>
  <c r="Y201" i="9"/>
  <c r="X201" i="9"/>
  <c r="R201" i="9"/>
  <c r="R408" i="9" s="1"/>
  <c r="O201" i="9"/>
  <c r="O408" i="9" s="1"/>
  <c r="AE200" i="9"/>
  <c r="AD200" i="9"/>
  <c r="AB200" i="9"/>
  <c r="AA200" i="9"/>
  <c r="Z200" i="9"/>
  <c r="Y200" i="9"/>
  <c r="X200" i="9"/>
  <c r="AC200" i="9" s="1"/>
  <c r="R200" i="9"/>
  <c r="R406" i="9" s="1"/>
  <c r="O200" i="9"/>
  <c r="O406" i="9" s="1"/>
  <c r="AE199" i="9"/>
  <c r="AB199" i="9"/>
  <c r="AA199" i="9"/>
  <c r="Z199" i="9"/>
  <c r="Y199" i="9"/>
  <c r="X199" i="9"/>
  <c r="AC199" i="9" s="1"/>
  <c r="R199" i="9"/>
  <c r="AD199" i="9" s="1"/>
  <c r="O199" i="9"/>
  <c r="AB198" i="9"/>
  <c r="AA198" i="9"/>
  <c r="Z198" i="9"/>
  <c r="Y198" i="9"/>
  <c r="X198" i="9"/>
  <c r="AC198" i="9" s="1"/>
  <c r="S198" i="9"/>
  <c r="U198" i="9" s="1"/>
  <c r="R198" i="9"/>
  <c r="O198" i="9"/>
  <c r="O403" i="9" s="1"/>
  <c r="AB197" i="9"/>
  <c r="AA197" i="9"/>
  <c r="Z197" i="9"/>
  <c r="Y197" i="9"/>
  <c r="X197" i="9"/>
  <c r="R197" i="9"/>
  <c r="R410" i="9" s="1"/>
  <c r="O197" i="9"/>
  <c r="O410" i="9" s="1"/>
  <c r="AB196" i="9"/>
  <c r="AA196" i="9"/>
  <c r="Z196" i="9"/>
  <c r="AC196" i="9" s="1"/>
  <c r="AE196" i="9" s="1"/>
  <c r="Y196" i="9"/>
  <c r="X196" i="9"/>
  <c r="R196" i="9"/>
  <c r="AD196" i="9" s="1"/>
  <c r="O196" i="9"/>
  <c r="AB195" i="9"/>
  <c r="AA195" i="9"/>
  <c r="Z195" i="9"/>
  <c r="AC195" i="9" s="1"/>
  <c r="Y195" i="9"/>
  <c r="X195" i="9"/>
  <c r="R195" i="9"/>
  <c r="R405" i="9" s="1"/>
  <c r="O195" i="9"/>
  <c r="O405" i="9" s="1"/>
  <c r="AD194" i="9"/>
  <c r="AB194" i="9"/>
  <c r="AB205" i="9" s="1"/>
  <c r="AA194" i="9"/>
  <c r="AA205" i="9" s="1"/>
  <c r="AA209" i="9" s="1"/>
  <c r="Z194" i="9"/>
  <c r="Y194" i="9"/>
  <c r="X194" i="9"/>
  <c r="U194" i="9"/>
  <c r="S194" i="9"/>
  <c r="R194" i="9"/>
  <c r="R401" i="9" s="1"/>
  <c r="O194" i="9"/>
  <c r="O401" i="9" s="1"/>
  <c r="AA193" i="9"/>
  <c r="Q193" i="9"/>
  <c r="Q209" i="9" s="1"/>
  <c r="P193" i="9"/>
  <c r="N193" i="9"/>
  <c r="M193" i="9"/>
  <c r="M209" i="9" s="1"/>
  <c r="L193" i="9"/>
  <c r="K193" i="9"/>
  <c r="J193" i="9"/>
  <c r="AB192" i="9"/>
  <c r="AA192" i="9"/>
  <c r="Z192" i="9"/>
  <c r="AC192" i="9" s="1"/>
  <c r="Y192" i="9"/>
  <c r="X192" i="9"/>
  <c r="R192" i="9"/>
  <c r="R191" i="9"/>
  <c r="AB190" i="9"/>
  <c r="AA190" i="9"/>
  <c r="Z190" i="9"/>
  <c r="Y190" i="9"/>
  <c r="X190" i="9"/>
  <c r="U190" i="9"/>
  <c r="U352" i="9" s="1"/>
  <c r="S190" i="9"/>
  <c r="R190" i="9"/>
  <c r="O190" i="9"/>
  <c r="O352" i="9" s="1"/>
  <c r="AB189" i="9"/>
  <c r="AA189" i="9"/>
  <c r="Z189" i="9"/>
  <c r="Y189" i="9"/>
  <c r="X189" i="9"/>
  <c r="AC189" i="9" s="1"/>
  <c r="R189" i="9"/>
  <c r="O189" i="9"/>
  <c r="O342" i="9" s="1"/>
  <c r="AD188" i="9"/>
  <c r="AB188" i="9"/>
  <c r="AA188" i="9"/>
  <c r="Z188" i="9"/>
  <c r="Y188" i="9"/>
  <c r="X188" i="9"/>
  <c r="AC188" i="9" s="1"/>
  <c r="AE188" i="9" s="1"/>
  <c r="S188" i="9"/>
  <c r="U188" i="9" s="1"/>
  <c r="V188" i="9" s="1"/>
  <c r="R188" i="9"/>
  <c r="R340" i="9" s="1"/>
  <c r="O188" i="9"/>
  <c r="AB187" i="9"/>
  <c r="AA187" i="9"/>
  <c r="Z187" i="9"/>
  <c r="Y187" i="9"/>
  <c r="Y193" i="9" s="1"/>
  <c r="X187" i="9"/>
  <c r="S187" i="9"/>
  <c r="U187" i="9" s="1"/>
  <c r="O187" i="9"/>
  <c r="O341" i="9" s="1"/>
  <c r="AB186" i="9"/>
  <c r="AA186" i="9"/>
  <c r="Z186" i="9"/>
  <c r="Y186" i="9"/>
  <c r="X186" i="9"/>
  <c r="AC186" i="9" s="1"/>
  <c r="AE186" i="9" s="1"/>
  <c r="V186" i="9"/>
  <c r="U186" i="9"/>
  <c r="U348" i="9" s="1"/>
  <c r="S186" i="9"/>
  <c r="O186" i="9"/>
  <c r="O348" i="9" s="1"/>
  <c r="Z185" i="9"/>
  <c r="AC185" i="9" s="1"/>
  <c r="AE185" i="9" s="1"/>
  <c r="O185" i="9"/>
  <c r="S184" i="9"/>
  <c r="U184" i="9" s="1"/>
  <c r="U556" i="9" s="1"/>
  <c r="R184" i="9"/>
  <c r="R556" i="9" s="1"/>
  <c r="U183" i="9"/>
  <c r="S183" i="9"/>
  <c r="R183" i="9"/>
  <c r="R557" i="9" s="1"/>
  <c r="AC182" i="9"/>
  <c r="AB182" i="9"/>
  <c r="AB193" i="9" s="1"/>
  <c r="AA182" i="9"/>
  <c r="Z182" i="9"/>
  <c r="Y182" i="9"/>
  <c r="X182" i="9"/>
  <c r="R182" i="9"/>
  <c r="Z181" i="9"/>
  <c r="AC181" i="9" s="1"/>
  <c r="AE181" i="9" s="1"/>
  <c r="O181" i="9"/>
  <c r="AE180" i="9"/>
  <c r="AC180" i="9"/>
  <c r="Z180" i="9"/>
  <c r="O180" i="9"/>
  <c r="AC179" i="9"/>
  <c r="AE179" i="9" s="1"/>
  <c r="T179" i="9"/>
  <c r="U179" i="9" s="1"/>
  <c r="O179" i="9"/>
  <c r="O339" i="9" s="1"/>
  <c r="AE178" i="9"/>
  <c r="AC178" i="9"/>
  <c r="Z178" i="9"/>
  <c r="X178" i="9"/>
  <c r="S178" i="9"/>
  <c r="U178" i="9" s="1"/>
  <c r="O178" i="9"/>
  <c r="AE177" i="9"/>
  <c r="V177" i="9"/>
  <c r="U177" i="9"/>
  <c r="T177" i="9"/>
  <c r="O177" i="9"/>
  <c r="AE176" i="9"/>
  <c r="AD176" i="9"/>
  <c r="AB176" i="9"/>
  <c r="AA176" i="9"/>
  <c r="Z176" i="9"/>
  <c r="Y176" i="9"/>
  <c r="X176" i="9"/>
  <c r="U176" i="9"/>
  <c r="S176" i="9"/>
  <c r="R176" i="9"/>
  <c r="R561" i="9" s="1"/>
  <c r="R175" i="9"/>
  <c r="AD175" i="9" s="1"/>
  <c r="AE175" i="9" s="1"/>
  <c r="S174" i="9"/>
  <c r="U174" i="9" s="1"/>
  <c r="U346" i="9" s="1"/>
  <c r="R174" i="9"/>
  <c r="AD173" i="9"/>
  <c r="AB173" i="9"/>
  <c r="AA173" i="9"/>
  <c r="Z173" i="9"/>
  <c r="AC173" i="9" s="1"/>
  <c r="AE173" i="9" s="1"/>
  <c r="Y173" i="9"/>
  <c r="X173" i="9"/>
  <c r="S173" i="9"/>
  <c r="U173" i="9" s="1"/>
  <c r="O173" i="9"/>
  <c r="O340" i="9" s="1"/>
  <c r="AE172" i="9"/>
  <c r="AC172" i="9"/>
  <c r="O172" i="9"/>
  <c r="Z171" i="9"/>
  <c r="X171" i="9"/>
  <c r="O171" i="9"/>
  <c r="O349" i="9" s="1"/>
  <c r="AB170" i="9"/>
  <c r="Z170" i="9"/>
  <c r="X170" i="9"/>
  <c r="O170" i="9"/>
  <c r="AE169" i="9"/>
  <c r="AC169" i="9"/>
  <c r="O169" i="9"/>
  <c r="T169" i="9" s="1"/>
  <c r="U169" i="9" s="1"/>
  <c r="V169" i="9" s="1"/>
  <c r="AC168" i="9"/>
  <c r="AE168" i="9" s="1"/>
  <c r="X168" i="9"/>
  <c r="O168" i="9"/>
  <c r="R167" i="9"/>
  <c r="R547" i="9" s="1"/>
  <c r="AE166" i="9"/>
  <c r="AD166" i="9"/>
  <c r="U166" i="9"/>
  <c r="U351" i="9" s="1"/>
  <c r="S166" i="9"/>
  <c r="R166" i="9"/>
  <c r="AC165" i="9"/>
  <c r="AE165" i="9" s="1"/>
  <c r="V165" i="9"/>
  <c r="U165" i="9"/>
  <c r="O165" i="9"/>
  <c r="S165" i="9" s="1"/>
  <c r="AC164" i="9"/>
  <c r="AE164" i="9" s="1"/>
  <c r="X164" i="9"/>
  <c r="S164" i="9"/>
  <c r="U164" i="9" s="1"/>
  <c r="U328" i="9" s="1"/>
  <c r="O164" i="9"/>
  <c r="O328" i="9" s="1"/>
  <c r="Z163" i="9"/>
  <c r="X163" i="9"/>
  <c r="AC163" i="9" s="1"/>
  <c r="AE163" i="9" s="1"/>
  <c r="O163" i="9"/>
  <c r="S163" i="9" s="1"/>
  <c r="U163" i="9" s="1"/>
  <c r="AC162" i="9"/>
  <c r="AE162" i="9" s="1"/>
  <c r="O162" i="9"/>
  <c r="AE161" i="9"/>
  <c r="AC161" i="9"/>
  <c r="Z161" i="9"/>
  <c r="X161" i="9"/>
  <c r="V161" i="9"/>
  <c r="U161" i="9"/>
  <c r="O161" i="9"/>
  <c r="S161" i="9" s="1"/>
  <c r="Z160" i="9"/>
  <c r="AC160" i="9" s="1"/>
  <c r="AE160" i="9" s="1"/>
  <c r="S160" i="9"/>
  <c r="S331" i="9" s="1"/>
  <c r="O160" i="9"/>
  <c r="AD159" i="9"/>
  <c r="AC159" i="9"/>
  <c r="AB159" i="9"/>
  <c r="AA159" i="9"/>
  <c r="Z159" i="9"/>
  <c r="Y159" i="9"/>
  <c r="X159" i="9"/>
  <c r="S159" i="9"/>
  <c r="R159" i="9"/>
  <c r="R327" i="9" s="1"/>
  <c r="O159" i="9"/>
  <c r="O327" i="9" s="1"/>
  <c r="AB157" i="9"/>
  <c r="AA157" i="9"/>
  <c r="T157" i="9"/>
  <c r="Q157" i="9"/>
  <c r="P157" i="9"/>
  <c r="N157" i="9"/>
  <c r="M157" i="9"/>
  <c r="L157" i="9"/>
  <c r="K157" i="9"/>
  <c r="J157" i="9"/>
  <c r="AD156" i="9"/>
  <c r="AB156" i="9"/>
  <c r="AA156" i="9"/>
  <c r="Z156" i="9"/>
  <c r="Y156" i="9"/>
  <c r="X156" i="9"/>
  <c r="AC156" i="9" s="1"/>
  <c r="AE156" i="9" s="1"/>
  <c r="U156" i="9"/>
  <c r="S156" i="9"/>
  <c r="R156" i="9"/>
  <c r="O156" i="9"/>
  <c r="AD155" i="9"/>
  <c r="AE155" i="9" s="1"/>
  <c r="AB155" i="9"/>
  <c r="AA155" i="9"/>
  <c r="Z155" i="9"/>
  <c r="Y155" i="9"/>
  <c r="AC155" i="9" s="1"/>
  <c r="X155" i="9"/>
  <c r="R155" i="9"/>
  <c r="O155" i="9"/>
  <c r="S155" i="9" s="1"/>
  <c r="U155" i="9" s="1"/>
  <c r="AB154" i="9"/>
  <c r="AA154" i="9"/>
  <c r="Z154" i="9"/>
  <c r="Y154" i="9"/>
  <c r="X154" i="9"/>
  <c r="AC154" i="9" s="1"/>
  <c r="R154" i="9"/>
  <c r="R489" i="9" s="1"/>
  <c r="O154" i="9"/>
  <c r="AB153" i="9"/>
  <c r="AA153" i="9"/>
  <c r="Z153" i="9"/>
  <c r="Y153" i="9"/>
  <c r="X153" i="9"/>
  <c r="AC153" i="9" s="1"/>
  <c r="R153" i="9"/>
  <c r="O153" i="9"/>
  <c r="AD152" i="9"/>
  <c r="AB152" i="9"/>
  <c r="AA152" i="9"/>
  <c r="Z152" i="9"/>
  <c r="Y152" i="9"/>
  <c r="X152" i="9"/>
  <c r="AC152" i="9" s="1"/>
  <c r="R152" i="9"/>
  <c r="S152" i="9" s="1"/>
  <c r="U152" i="9" s="1"/>
  <c r="V152" i="9" s="1"/>
  <c r="O152" i="9"/>
  <c r="AD151" i="9"/>
  <c r="AB151" i="9"/>
  <c r="AA151" i="9"/>
  <c r="Z151" i="9"/>
  <c r="Y151" i="9"/>
  <c r="X151" i="9"/>
  <c r="AC151" i="9" s="1"/>
  <c r="AE151" i="9" s="1"/>
  <c r="R151" i="9"/>
  <c r="O151" i="9"/>
  <c r="AB150" i="9"/>
  <c r="AA150" i="9"/>
  <c r="Z150" i="9"/>
  <c r="Y150" i="9"/>
  <c r="X150" i="9"/>
  <c r="AC150" i="9" s="1"/>
  <c r="R150" i="9"/>
  <c r="R486" i="9" s="1"/>
  <c r="O150" i="9"/>
  <c r="AB149" i="9"/>
  <c r="AA149" i="9"/>
  <c r="Z149" i="9"/>
  <c r="Y149" i="9"/>
  <c r="Y157" i="9" s="1"/>
  <c r="X149" i="9"/>
  <c r="AC149" i="9" s="1"/>
  <c r="V149" i="9"/>
  <c r="S149" i="9"/>
  <c r="U149" i="9" s="1"/>
  <c r="U479" i="9" s="1"/>
  <c r="R149" i="9"/>
  <c r="O149" i="9"/>
  <c r="O479" i="9" s="1"/>
  <c r="AD148" i="9"/>
  <c r="AC148" i="9"/>
  <c r="AB148" i="9"/>
  <c r="AA148" i="9"/>
  <c r="Z148" i="9"/>
  <c r="Y148" i="9"/>
  <c r="X148" i="9"/>
  <c r="S148" i="9"/>
  <c r="U148" i="9" s="1"/>
  <c r="U478" i="9" s="1"/>
  <c r="R148" i="9"/>
  <c r="R478" i="9" s="1"/>
  <c r="O148" i="9"/>
  <c r="AD147" i="9"/>
  <c r="AC147" i="9"/>
  <c r="AE147" i="9" s="1"/>
  <c r="AB147" i="9"/>
  <c r="AA147" i="9"/>
  <c r="Z147" i="9"/>
  <c r="Y147" i="9"/>
  <c r="X147" i="9"/>
  <c r="U147" i="9"/>
  <c r="U468" i="9" s="1"/>
  <c r="S147" i="9"/>
  <c r="R147" i="9"/>
  <c r="R468" i="9" s="1"/>
  <c r="O147" i="9"/>
  <c r="O468" i="9" s="1"/>
  <c r="AD146" i="9"/>
  <c r="AB146" i="9"/>
  <c r="AA146" i="9"/>
  <c r="Z146" i="9"/>
  <c r="Y146" i="9"/>
  <c r="X146" i="9"/>
  <c r="AC146" i="9" s="1"/>
  <c r="R146" i="9"/>
  <c r="R467" i="9" s="1"/>
  <c r="O146" i="9"/>
  <c r="Q145" i="9"/>
  <c r="P145" i="9"/>
  <c r="N145" i="9"/>
  <c r="M145" i="9"/>
  <c r="L145" i="9"/>
  <c r="K145" i="9"/>
  <c r="J145" i="9"/>
  <c r="AB144" i="9"/>
  <c r="AA144" i="9"/>
  <c r="AC144" i="9" s="1"/>
  <c r="Z144" i="9"/>
  <c r="Y144" i="9"/>
  <c r="X144" i="9"/>
  <c r="R144" i="9"/>
  <c r="R661" i="9" s="1"/>
  <c r="O144" i="9"/>
  <c r="AB143" i="9"/>
  <c r="AC143" i="9" s="1"/>
  <c r="AE143" i="9" s="1"/>
  <c r="AA143" i="9"/>
  <c r="Z143" i="9"/>
  <c r="Y143" i="9"/>
  <c r="X143" i="9"/>
  <c r="R143" i="9"/>
  <c r="AD143" i="9" s="1"/>
  <c r="O143" i="9"/>
  <c r="R142" i="9"/>
  <c r="O142" i="9"/>
  <c r="AB141" i="9"/>
  <c r="AA141" i="9"/>
  <c r="Z141" i="9"/>
  <c r="Y141" i="9"/>
  <c r="X141" i="9"/>
  <c r="AC141" i="9" s="1"/>
  <c r="S141" i="9"/>
  <c r="U141" i="9" s="1"/>
  <c r="R141" i="9"/>
  <c r="O141" i="9"/>
  <c r="AB140" i="9"/>
  <c r="AA140" i="9"/>
  <c r="Z140" i="9"/>
  <c r="Y140" i="9"/>
  <c r="X140" i="9"/>
  <c r="AC140" i="9" s="1"/>
  <c r="R140" i="9"/>
  <c r="R139" i="9"/>
  <c r="AC138" i="9"/>
  <c r="AE138" i="9" s="1"/>
  <c r="R138" i="9"/>
  <c r="R499" i="9" s="1"/>
  <c r="O138" i="9"/>
  <c r="AC137" i="9"/>
  <c r="AB137" i="9"/>
  <c r="AA137" i="9"/>
  <c r="Z137" i="9"/>
  <c r="Y137" i="9"/>
  <c r="X137" i="9"/>
  <c r="R137" i="9"/>
  <c r="O137" i="9"/>
  <c r="S137" i="9" s="1"/>
  <c r="U137" i="9" s="1"/>
  <c r="O136" i="9"/>
  <c r="T136" i="9" s="1"/>
  <c r="U136" i="9" s="1"/>
  <c r="AB135" i="9"/>
  <c r="AA135" i="9"/>
  <c r="Z135" i="9"/>
  <c r="Y135" i="9"/>
  <c r="X135" i="9"/>
  <c r="AC135" i="9" s="1"/>
  <c r="U135" i="9"/>
  <c r="U501" i="9" s="1"/>
  <c r="S135" i="9"/>
  <c r="R135" i="9"/>
  <c r="O135" i="9"/>
  <c r="AB134" i="9"/>
  <c r="AA134" i="9"/>
  <c r="Z134" i="9"/>
  <c r="Y134" i="9"/>
  <c r="X134" i="9"/>
  <c r="S134" i="9"/>
  <c r="U134" i="9" s="1"/>
  <c r="R134" i="9"/>
  <c r="R500" i="9" s="1"/>
  <c r="O134" i="9"/>
  <c r="O500" i="9" s="1"/>
  <c r="AD133" i="9"/>
  <c r="AB133" i="9"/>
  <c r="AA133" i="9"/>
  <c r="Z133" i="9"/>
  <c r="Y133" i="9"/>
  <c r="X133" i="9"/>
  <c r="V133" i="9"/>
  <c r="U133" i="9"/>
  <c r="U658" i="9" s="1"/>
  <c r="S133" i="9"/>
  <c r="R133" i="9"/>
  <c r="R658" i="9" s="1"/>
  <c r="O133" i="9"/>
  <c r="O658" i="9" s="1"/>
  <c r="AD132" i="9"/>
  <c r="AB132" i="9"/>
  <c r="AA132" i="9"/>
  <c r="Z132" i="9"/>
  <c r="Y132" i="9"/>
  <c r="X132" i="9"/>
  <c r="R132" i="9"/>
  <c r="O132" i="9"/>
  <c r="S132" i="9" s="1"/>
  <c r="U132" i="9" s="1"/>
  <c r="V132" i="9" s="1"/>
  <c r="R131" i="9"/>
  <c r="O131" i="9"/>
  <c r="AE130" i="9"/>
  <c r="AD130" i="9"/>
  <c r="AC130" i="9"/>
  <c r="AB130" i="9"/>
  <c r="AA130" i="9"/>
  <c r="Z130" i="9"/>
  <c r="Y130" i="9"/>
  <c r="X130" i="9"/>
  <c r="R130" i="9"/>
  <c r="O130" i="9"/>
  <c r="AB129" i="9"/>
  <c r="AA129" i="9"/>
  <c r="Z129" i="9"/>
  <c r="Y129" i="9"/>
  <c r="X129" i="9"/>
  <c r="AC129" i="9" s="1"/>
  <c r="U129" i="9"/>
  <c r="R129" i="9"/>
  <c r="S129" i="9" s="1"/>
  <c r="R128" i="9"/>
  <c r="T128" i="9" s="1"/>
  <c r="U128" i="9" s="1"/>
  <c r="V128" i="9" s="1"/>
  <c r="R127" i="9"/>
  <c r="O127" i="9"/>
  <c r="AB126" i="9"/>
  <c r="AC126" i="9" s="1"/>
  <c r="AA126" i="9"/>
  <c r="Z126" i="9"/>
  <c r="Y126" i="9"/>
  <c r="X126" i="9"/>
  <c r="R126" i="9"/>
  <c r="O126" i="9"/>
  <c r="AB125" i="9"/>
  <c r="AC125" i="9" s="1"/>
  <c r="AE125" i="9" s="1"/>
  <c r="AA125" i="9"/>
  <c r="Z125" i="9"/>
  <c r="Y125" i="9"/>
  <c r="X125" i="9"/>
  <c r="S125" i="9"/>
  <c r="U125" i="9" s="1"/>
  <c r="R125" i="9"/>
  <c r="AD125" i="9" s="1"/>
  <c r="O125" i="9"/>
  <c r="O497" i="9" s="1"/>
  <c r="AE124" i="9"/>
  <c r="AD124" i="9"/>
  <c r="AC124" i="9"/>
  <c r="AB124" i="9"/>
  <c r="AA124" i="9"/>
  <c r="Z124" i="9"/>
  <c r="Y124" i="9"/>
  <c r="X124" i="9"/>
  <c r="S124" i="9"/>
  <c r="U124" i="9" s="1"/>
  <c r="R124" i="9"/>
  <c r="R495" i="9" s="1"/>
  <c r="O124" i="9"/>
  <c r="T123" i="9"/>
  <c r="U123" i="9" s="1"/>
  <c r="V123" i="9" s="1"/>
  <c r="O123" i="9"/>
  <c r="T122" i="9"/>
  <c r="U122" i="9" s="1"/>
  <c r="U496" i="9" s="1"/>
  <c r="O122" i="9"/>
  <c r="O496" i="9" s="1"/>
  <c r="R121" i="9"/>
  <c r="AD120" i="9"/>
  <c r="AE120" i="9" s="1"/>
  <c r="R120" i="9"/>
  <c r="S120" i="9" s="1"/>
  <c r="U120" i="9" s="1"/>
  <c r="V120" i="9" s="1"/>
  <c r="S119" i="9"/>
  <c r="U119" i="9" s="1"/>
  <c r="U653" i="9" s="1"/>
  <c r="R119" i="9"/>
  <c r="T118" i="9"/>
  <c r="U118" i="9" s="1"/>
  <c r="R118" i="9"/>
  <c r="V118" i="9" s="1"/>
  <c r="AB117" i="9"/>
  <c r="AA117" i="9"/>
  <c r="Z117" i="9"/>
  <c r="Y117" i="9"/>
  <c r="X117" i="9"/>
  <c r="AC117" i="9" s="1"/>
  <c r="R117" i="9"/>
  <c r="AB116" i="9"/>
  <c r="AA116" i="9"/>
  <c r="Z116" i="9"/>
  <c r="Y116" i="9"/>
  <c r="X116" i="9"/>
  <c r="R116" i="9"/>
  <c r="O116" i="9"/>
  <c r="O115" i="9"/>
  <c r="O492" i="9" s="1"/>
  <c r="AC114" i="9"/>
  <c r="AE114" i="9" s="1"/>
  <c r="U114" i="9"/>
  <c r="U652" i="9" s="1"/>
  <c r="T114" i="9"/>
  <c r="R114" i="9"/>
  <c r="R652" i="9" s="1"/>
  <c r="O114" i="9"/>
  <c r="O652" i="9" s="1"/>
  <c r="AB113" i="9"/>
  <c r="AA113" i="9"/>
  <c r="Z113" i="9"/>
  <c r="Y113" i="9"/>
  <c r="X113" i="9"/>
  <c r="R113" i="9"/>
  <c r="S113" i="9" s="1"/>
  <c r="U113" i="9" s="1"/>
  <c r="U491" i="9" s="1"/>
  <c r="AB112" i="9"/>
  <c r="AB145" i="9" s="1"/>
  <c r="AA112" i="9"/>
  <c r="AA145" i="9" s="1"/>
  <c r="Z112" i="9"/>
  <c r="Y112" i="9"/>
  <c r="X112" i="9"/>
  <c r="S112" i="9"/>
  <c r="R112" i="9"/>
  <c r="O112" i="9"/>
  <c r="O490" i="9" s="1"/>
  <c r="Q111" i="9"/>
  <c r="P111" i="9"/>
  <c r="N111" i="9"/>
  <c r="M111" i="9"/>
  <c r="L111" i="9"/>
  <c r="K111" i="9"/>
  <c r="J111" i="9"/>
  <c r="AB110" i="9"/>
  <c r="AA110" i="9"/>
  <c r="Z110" i="9"/>
  <c r="Y110" i="9"/>
  <c r="X110" i="9"/>
  <c r="AC110" i="9" s="1"/>
  <c r="AE110" i="9" s="1"/>
  <c r="R110" i="9"/>
  <c r="AD110" i="9" s="1"/>
  <c r="O110" i="9"/>
  <c r="AB109" i="9"/>
  <c r="AA109" i="9"/>
  <c r="Z109" i="9"/>
  <c r="Y109" i="9"/>
  <c r="X109" i="9"/>
  <c r="AC109" i="9" s="1"/>
  <c r="R109" i="9"/>
  <c r="O109" i="9"/>
  <c r="O442" i="9" s="1"/>
  <c r="AB108" i="9"/>
  <c r="AA108" i="9"/>
  <c r="Z108" i="9"/>
  <c r="Y108" i="9"/>
  <c r="X108" i="9"/>
  <c r="S108" i="9"/>
  <c r="U108" i="9" s="1"/>
  <c r="V108" i="9" s="1"/>
  <c r="R108" i="9"/>
  <c r="AD108" i="9" s="1"/>
  <c r="O108" i="9"/>
  <c r="AB107" i="9"/>
  <c r="AA107" i="9"/>
  <c r="Z107" i="9"/>
  <c r="Y107" i="9"/>
  <c r="X107" i="9"/>
  <c r="S107" i="9"/>
  <c r="U107" i="9" s="1"/>
  <c r="V107" i="9" s="1"/>
  <c r="R107" i="9"/>
  <c r="AD107" i="9" s="1"/>
  <c r="O107" i="9"/>
  <c r="AD106" i="9"/>
  <c r="AB106" i="9"/>
  <c r="AA106" i="9"/>
  <c r="Z106" i="9"/>
  <c r="Y106" i="9"/>
  <c r="X106" i="9"/>
  <c r="AC106" i="9" s="1"/>
  <c r="AE106" i="9" s="1"/>
  <c r="V106" i="9"/>
  <c r="U106" i="9"/>
  <c r="S106" i="9"/>
  <c r="R106" i="9"/>
  <c r="O106" i="9"/>
  <c r="AD105" i="9"/>
  <c r="AB105" i="9"/>
  <c r="AA105" i="9"/>
  <c r="Z105" i="9"/>
  <c r="Y105" i="9"/>
  <c r="X105" i="9"/>
  <c r="R105" i="9"/>
  <c r="O105" i="9"/>
  <c r="AD104" i="9"/>
  <c r="AB104" i="9"/>
  <c r="AA104" i="9"/>
  <c r="Z104" i="9"/>
  <c r="Y104" i="9"/>
  <c r="AC104" i="9" s="1"/>
  <c r="AE104" i="9" s="1"/>
  <c r="X104" i="9"/>
  <c r="R104" i="9"/>
  <c r="R438" i="9" s="1"/>
  <c r="O104" i="9"/>
  <c r="AB103" i="9"/>
  <c r="AA103" i="9"/>
  <c r="Z103" i="9"/>
  <c r="AC103" i="9" s="1"/>
  <c r="AE103" i="9" s="1"/>
  <c r="Y103" i="9"/>
  <c r="X103" i="9"/>
  <c r="R103" i="9"/>
  <c r="AD103" i="9" s="1"/>
  <c r="O103" i="9"/>
  <c r="AD102" i="9"/>
  <c r="AB102" i="9"/>
  <c r="AA102" i="9"/>
  <c r="Z102" i="9"/>
  <c r="AC102" i="9" s="1"/>
  <c r="AE102" i="9" s="1"/>
  <c r="Y102" i="9"/>
  <c r="X102" i="9"/>
  <c r="R102" i="9"/>
  <c r="O102" i="9"/>
  <c r="AE101" i="9"/>
  <c r="AD101" i="9"/>
  <c r="AC101" i="9"/>
  <c r="AB101" i="9"/>
  <c r="AA101" i="9"/>
  <c r="Z101" i="9"/>
  <c r="Y101" i="9"/>
  <c r="X101" i="9"/>
  <c r="R101" i="9"/>
  <c r="O101" i="9"/>
  <c r="AD100" i="9"/>
  <c r="AB100" i="9"/>
  <c r="AC100" i="9" s="1"/>
  <c r="AE100" i="9" s="1"/>
  <c r="AA100" i="9"/>
  <c r="Z100" i="9"/>
  <c r="Y100" i="9"/>
  <c r="X100" i="9"/>
  <c r="S100" i="9"/>
  <c r="U100" i="9" s="1"/>
  <c r="V100" i="9" s="1"/>
  <c r="R100" i="9"/>
  <c r="O100" i="9"/>
  <c r="AD99" i="9"/>
  <c r="AB99" i="9"/>
  <c r="AA99" i="9"/>
  <c r="Z99" i="9"/>
  <c r="Y99" i="9"/>
  <c r="X99" i="9"/>
  <c r="AC99" i="9" s="1"/>
  <c r="AE99" i="9" s="1"/>
  <c r="S99" i="9"/>
  <c r="U99" i="9" s="1"/>
  <c r="R99" i="9"/>
  <c r="O99" i="9"/>
  <c r="AD98" i="9"/>
  <c r="AB98" i="9"/>
  <c r="AA98" i="9"/>
  <c r="Z98" i="9"/>
  <c r="Y98" i="9"/>
  <c r="X98" i="9"/>
  <c r="S98" i="9"/>
  <c r="U98" i="9" s="1"/>
  <c r="R98" i="9"/>
  <c r="R439" i="9" s="1"/>
  <c r="O98" i="9"/>
  <c r="O439" i="9" s="1"/>
  <c r="AB97" i="9"/>
  <c r="AA97" i="9"/>
  <c r="Z97" i="9"/>
  <c r="Y97" i="9"/>
  <c r="X97" i="9"/>
  <c r="R97" i="9"/>
  <c r="AD97" i="9" s="1"/>
  <c r="O97" i="9"/>
  <c r="AB96" i="9"/>
  <c r="AA96" i="9"/>
  <c r="Z96" i="9"/>
  <c r="Y96" i="9"/>
  <c r="X96" i="9"/>
  <c r="AC96" i="9" s="1"/>
  <c r="R96" i="9"/>
  <c r="O96" i="9"/>
  <c r="AB95" i="9"/>
  <c r="AA95" i="9"/>
  <c r="Z95" i="9"/>
  <c r="Y95" i="9"/>
  <c r="X95" i="9"/>
  <c r="AC95" i="9" s="1"/>
  <c r="AE95" i="9" s="1"/>
  <c r="U95" i="9"/>
  <c r="V95" i="9" s="1"/>
  <c r="S95" i="9"/>
  <c r="R95" i="9"/>
  <c r="AD95" i="9" s="1"/>
  <c r="O95" i="9"/>
  <c r="AD94" i="9"/>
  <c r="AB94" i="9"/>
  <c r="AA94" i="9"/>
  <c r="Z94" i="9"/>
  <c r="Y94" i="9"/>
  <c r="X94" i="9"/>
  <c r="AC94" i="9" s="1"/>
  <c r="AE94" i="9" s="1"/>
  <c r="U94" i="9"/>
  <c r="U435" i="9" s="1"/>
  <c r="S94" i="9"/>
  <c r="R94" i="9"/>
  <c r="O94" i="9"/>
  <c r="AD93" i="9"/>
  <c r="AB93" i="9"/>
  <c r="AA93" i="9"/>
  <c r="Z93" i="9"/>
  <c r="Y93" i="9"/>
  <c r="X93" i="9"/>
  <c r="V93" i="9"/>
  <c r="R93" i="9"/>
  <c r="O93" i="9"/>
  <c r="S93" i="9" s="1"/>
  <c r="U93" i="9" s="1"/>
  <c r="AD92" i="9"/>
  <c r="AB92" i="9"/>
  <c r="AA92" i="9"/>
  <c r="Z92" i="9"/>
  <c r="AC92" i="9" s="1"/>
  <c r="AE92" i="9" s="1"/>
  <c r="Y92" i="9"/>
  <c r="X92" i="9"/>
  <c r="R92" i="9"/>
  <c r="R436" i="9" s="1"/>
  <c r="O92" i="9"/>
  <c r="AC91" i="9"/>
  <c r="AB91" i="9"/>
  <c r="AA91" i="9"/>
  <c r="Z91" i="9"/>
  <c r="Y91" i="9"/>
  <c r="X91" i="9"/>
  <c r="R91" i="9"/>
  <c r="R480" i="9" s="1"/>
  <c r="O91" i="9"/>
  <c r="O480" i="9" s="1"/>
  <c r="AC90" i="9"/>
  <c r="AB90" i="9"/>
  <c r="AA90" i="9"/>
  <c r="Z90" i="9"/>
  <c r="Y90" i="9"/>
  <c r="X90" i="9"/>
  <c r="R90" i="9"/>
  <c r="R469" i="9" s="1"/>
  <c r="O90" i="9"/>
  <c r="AB89" i="9"/>
  <c r="AC89" i="9" s="1"/>
  <c r="AA89" i="9"/>
  <c r="Z89" i="9"/>
  <c r="Y89" i="9"/>
  <c r="X89" i="9"/>
  <c r="R89" i="9"/>
  <c r="R477" i="9" s="1"/>
  <c r="O89" i="9"/>
  <c r="X88" i="9"/>
  <c r="AC88" i="9" s="1"/>
  <c r="AE88" i="9" s="1"/>
  <c r="V88" i="9"/>
  <c r="U88" i="9"/>
  <c r="U474" i="9" s="1"/>
  <c r="S88" i="9"/>
  <c r="O88" i="9"/>
  <c r="O474" i="9" s="1"/>
  <c r="O87" i="9"/>
  <c r="AD86" i="9"/>
  <c r="AB86" i="9"/>
  <c r="AA86" i="9"/>
  <c r="AC86" i="9" s="1"/>
  <c r="AE86" i="9" s="1"/>
  <c r="Z86" i="9"/>
  <c r="Y86" i="9"/>
  <c r="X86" i="9"/>
  <c r="S86" i="9"/>
  <c r="U86" i="9" s="1"/>
  <c r="R86" i="9"/>
  <c r="U85" i="9"/>
  <c r="T85" i="9"/>
  <c r="R85" i="9"/>
  <c r="AB84" i="9"/>
  <c r="AA84" i="9"/>
  <c r="Z84" i="9"/>
  <c r="Y84" i="9"/>
  <c r="X84" i="9"/>
  <c r="R84" i="9"/>
  <c r="AD84" i="9" s="1"/>
  <c r="R83" i="9"/>
  <c r="O83" i="9"/>
  <c r="O475" i="9" s="1"/>
  <c r="AB82" i="9"/>
  <c r="AA82" i="9"/>
  <c r="Z82" i="9"/>
  <c r="Y82" i="9"/>
  <c r="X82" i="9"/>
  <c r="R82" i="9"/>
  <c r="R473" i="9" s="1"/>
  <c r="O82" i="9"/>
  <c r="O81" i="9"/>
  <c r="T81" i="9" s="1"/>
  <c r="U81" i="9" s="1"/>
  <c r="AB80" i="9"/>
  <c r="AA80" i="9"/>
  <c r="Z80" i="9"/>
  <c r="Y80" i="9"/>
  <c r="X80" i="9"/>
  <c r="AC80" i="9" s="1"/>
  <c r="R80" i="9"/>
  <c r="R465" i="9" s="1"/>
  <c r="O80" i="9"/>
  <c r="O465" i="9" s="1"/>
  <c r="AB79" i="9"/>
  <c r="AA79" i="9"/>
  <c r="Z79" i="9"/>
  <c r="Y79" i="9"/>
  <c r="X79" i="9"/>
  <c r="AC79" i="9" s="1"/>
  <c r="AE79" i="9" s="1"/>
  <c r="O79" i="9"/>
  <c r="O641" i="9" s="1"/>
  <c r="AB78" i="9"/>
  <c r="AA78" i="9"/>
  <c r="Z78" i="9"/>
  <c r="Y78" i="9"/>
  <c r="X78" i="9"/>
  <c r="AC78" i="9" s="1"/>
  <c r="R78" i="9"/>
  <c r="R464" i="9" s="1"/>
  <c r="O78" i="9"/>
  <c r="O464" i="9" s="1"/>
  <c r="AB77" i="9"/>
  <c r="AA77" i="9"/>
  <c r="Z77" i="9"/>
  <c r="Y77" i="9"/>
  <c r="X77" i="9"/>
  <c r="R77" i="9"/>
  <c r="AD77" i="9" s="1"/>
  <c r="O77" i="9"/>
  <c r="AB76" i="9"/>
  <c r="AA76" i="9"/>
  <c r="Z76" i="9"/>
  <c r="Y76" i="9"/>
  <c r="X76" i="9"/>
  <c r="AC76" i="9" s="1"/>
  <c r="R76" i="9"/>
  <c r="O76" i="9"/>
  <c r="O642" i="9" s="1"/>
  <c r="AB75" i="9"/>
  <c r="AA75" i="9"/>
  <c r="Z75" i="9"/>
  <c r="Y75" i="9"/>
  <c r="X75" i="9"/>
  <c r="R75" i="9"/>
  <c r="AD75" i="9" s="1"/>
  <c r="R74" i="9"/>
  <c r="AB73" i="9"/>
  <c r="AC73" i="9" s="1"/>
  <c r="AA73" i="9"/>
  <c r="Z73" i="9"/>
  <c r="Y73" i="9"/>
  <c r="X73" i="9"/>
  <c r="R73" i="9"/>
  <c r="AD73" i="9" s="1"/>
  <c r="AB72" i="9"/>
  <c r="AA72" i="9"/>
  <c r="Z72" i="9"/>
  <c r="Y72" i="9"/>
  <c r="X72" i="9"/>
  <c r="AC72" i="9" s="1"/>
  <c r="AE72" i="9" s="1"/>
  <c r="R72" i="9"/>
  <c r="AD72" i="9" s="1"/>
  <c r="T71" i="9"/>
  <c r="U71" i="9" s="1"/>
  <c r="R71" i="9"/>
  <c r="R646" i="9" s="1"/>
  <c r="R70" i="9"/>
  <c r="AB69" i="9"/>
  <c r="AA69" i="9"/>
  <c r="Z69" i="9"/>
  <c r="Y69" i="9"/>
  <c r="X69" i="9"/>
  <c r="U69" i="9"/>
  <c r="S69" i="9"/>
  <c r="R69" i="9"/>
  <c r="O69" i="9"/>
  <c r="O643" i="9" s="1"/>
  <c r="AB68" i="9"/>
  <c r="AA68" i="9"/>
  <c r="Z68" i="9"/>
  <c r="AC68" i="9" s="1"/>
  <c r="AE68" i="9" s="1"/>
  <c r="Y68" i="9"/>
  <c r="X68" i="9"/>
  <c r="S68" i="9"/>
  <c r="U68" i="9" s="1"/>
  <c r="R68" i="9"/>
  <c r="AD68" i="9" s="1"/>
  <c r="O68" i="9"/>
  <c r="AD67" i="9"/>
  <c r="AB67" i="9"/>
  <c r="AA67" i="9"/>
  <c r="Z67" i="9"/>
  <c r="AC67" i="9" s="1"/>
  <c r="AE67" i="9" s="1"/>
  <c r="Y67" i="9"/>
  <c r="X67" i="9"/>
  <c r="S67" i="9"/>
  <c r="U67" i="9" s="1"/>
  <c r="V67" i="9" s="1"/>
  <c r="R67" i="9"/>
  <c r="O67" i="9"/>
  <c r="T66" i="9"/>
  <c r="U66" i="9" s="1"/>
  <c r="O66" i="9"/>
  <c r="O463" i="9" s="1"/>
  <c r="X65" i="9"/>
  <c r="AC65" i="9" s="1"/>
  <c r="AE65" i="9" s="1"/>
  <c r="S65" i="9"/>
  <c r="U65" i="9" s="1"/>
  <c r="O65" i="9"/>
  <c r="O466" i="9" s="1"/>
  <c r="AD64" i="9"/>
  <c r="AB64" i="9"/>
  <c r="AA64" i="9"/>
  <c r="Z64" i="9"/>
  <c r="Y64" i="9"/>
  <c r="X64" i="9"/>
  <c r="AC64" i="9" s="1"/>
  <c r="AE64" i="9" s="1"/>
  <c r="S64" i="9"/>
  <c r="U64" i="9" s="1"/>
  <c r="R64" i="9"/>
  <c r="R462" i="9" s="1"/>
  <c r="O64" i="9"/>
  <c r="O462" i="9" s="1"/>
  <c r="AD63" i="9"/>
  <c r="AB63" i="9"/>
  <c r="AA63" i="9"/>
  <c r="Z63" i="9"/>
  <c r="AC63" i="9" s="1"/>
  <c r="AE63" i="9" s="1"/>
  <c r="Y63" i="9"/>
  <c r="X63" i="9"/>
  <c r="S63" i="9"/>
  <c r="U63" i="9" s="1"/>
  <c r="U470" i="9" s="1"/>
  <c r="O63" i="9"/>
  <c r="O470" i="9" s="1"/>
  <c r="AB62" i="9"/>
  <c r="AA62" i="9"/>
  <c r="Z62" i="9"/>
  <c r="Y62" i="9"/>
  <c r="X62" i="9"/>
  <c r="AC62" i="9" s="1"/>
  <c r="O62" i="9"/>
  <c r="O459" i="9" s="1"/>
  <c r="AB61" i="9"/>
  <c r="AA61" i="9"/>
  <c r="Z61" i="9"/>
  <c r="Y61" i="9"/>
  <c r="X61" i="9"/>
  <c r="U61" i="9"/>
  <c r="U637" i="9" s="1"/>
  <c r="S61" i="9"/>
  <c r="R61" i="9"/>
  <c r="V61" i="9" s="1"/>
  <c r="O61" i="9"/>
  <c r="O637" i="9" s="1"/>
  <c r="AB60" i="9"/>
  <c r="AA60" i="9"/>
  <c r="Z60" i="9"/>
  <c r="Y60" i="9"/>
  <c r="AC60" i="9" s="1"/>
  <c r="AE60" i="9" s="1"/>
  <c r="X60" i="9"/>
  <c r="S60" i="9"/>
  <c r="U60" i="9" s="1"/>
  <c r="R60" i="9"/>
  <c r="AD60" i="9" s="1"/>
  <c r="O60" i="9"/>
  <c r="AD59" i="9"/>
  <c r="AB59" i="9"/>
  <c r="AA59" i="9"/>
  <c r="Z59" i="9"/>
  <c r="Y59" i="9"/>
  <c r="AC59" i="9" s="1"/>
  <c r="AE59" i="9" s="1"/>
  <c r="X59" i="9"/>
  <c r="S59" i="9"/>
  <c r="U59" i="9" s="1"/>
  <c r="R59" i="9"/>
  <c r="O59" i="9"/>
  <c r="AD58" i="9"/>
  <c r="AB58" i="9"/>
  <c r="AA58" i="9"/>
  <c r="Z58" i="9"/>
  <c r="AC58" i="9" s="1"/>
  <c r="AE58" i="9" s="1"/>
  <c r="Y58" i="9"/>
  <c r="X58" i="9"/>
  <c r="R58" i="9"/>
  <c r="R635" i="9" s="1"/>
  <c r="O58" i="9"/>
  <c r="AB57" i="9"/>
  <c r="AA57" i="9"/>
  <c r="Z57" i="9"/>
  <c r="AC57" i="9" s="1"/>
  <c r="Y57" i="9"/>
  <c r="X57" i="9"/>
  <c r="R57" i="9"/>
  <c r="S57" i="9" s="1"/>
  <c r="U57" i="9" s="1"/>
  <c r="R56" i="9"/>
  <c r="AD55" i="9"/>
  <c r="AE55" i="9" s="1"/>
  <c r="V55" i="9"/>
  <c r="U55" i="9"/>
  <c r="S55" i="9"/>
  <c r="R55" i="9"/>
  <c r="O55" i="9"/>
  <c r="AE54" i="9"/>
  <c r="AC54" i="9"/>
  <c r="T54" i="9"/>
  <c r="U54" i="9" s="1"/>
  <c r="R54" i="9"/>
  <c r="R640" i="9" s="1"/>
  <c r="O54" i="9"/>
  <c r="O640" i="9" s="1"/>
  <c r="AE53" i="9"/>
  <c r="AC53" i="9"/>
  <c r="R53" i="9"/>
  <c r="R456" i="9" s="1"/>
  <c r="O53" i="9"/>
  <c r="T53" i="9" s="1"/>
  <c r="U53" i="9" s="1"/>
  <c r="AD52" i="9"/>
  <c r="AB52" i="9"/>
  <c r="AA52" i="9"/>
  <c r="Z52" i="9"/>
  <c r="Y52" i="9"/>
  <c r="X52" i="9"/>
  <c r="AC52" i="9" s="1"/>
  <c r="AE52" i="9" s="1"/>
  <c r="S52" i="9"/>
  <c r="U52" i="9" s="1"/>
  <c r="O52" i="9"/>
  <c r="O51" i="9"/>
  <c r="O456" i="9" s="1"/>
  <c r="T50" i="9"/>
  <c r="U50" i="9" s="1"/>
  <c r="V50" i="9" s="1"/>
  <c r="O50" i="9"/>
  <c r="X49" i="9"/>
  <c r="AC49" i="9" s="1"/>
  <c r="AE49" i="9" s="1"/>
  <c r="O49" i="9"/>
  <c r="T48" i="9"/>
  <c r="O48" i="9"/>
  <c r="V47" i="9"/>
  <c r="U47" i="9"/>
  <c r="T47" i="9"/>
  <c r="O47" i="9"/>
  <c r="AC46" i="9"/>
  <c r="AE46" i="9" s="1"/>
  <c r="Y46" i="9"/>
  <c r="X46" i="9"/>
  <c r="S46" i="9"/>
  <c r="U46" i="9" s="1"/>
  <c r="O46" i="9"/>
  <c r="O457" i="9" s="1"/>
  <c r="AE45" i="9"/>
  <c r="AC45" i="9"/>
  <c r="X45" i="9"/>
  <c r="O45" i="9"/>
  <c r="AB44" i="9"/>
  <c r="AA44" i="9"/>
  <c r="Z44" i="9"/>
  <c r="Z111" i="9" s="1"/>
  <c r="Y44" i="9"/>
  <c r="X44" i="9"/>
  <c r="R44" i="9"/>
  <c r="AD44" i="9" s="1"/>
  <c r="O44" i="9"/>
  <c r="Q43" i="9"/>
  <c r="P43" i="9"/>
  <c r="N43" i="9"/>
  <c r="M43" i="9"/>
  <c r="M158" i="9" s="1"/>
  <c r="L43" i="9"/>
  <c r="K43" i="9"/>
  <c r="J43" i="9"/>
  <c r="AB42" i="9"/>
  <c r="AA42" i="9"/>
  <c r="Z42" i="9"/>
  <c r="AC42" i="9" s="1"/>
  <c r="Y42" i="9"/>
  <c r="X42" i="9"/>
  <c r="R42" i="9"/>
  <c r="AD42" i="9" s="1"/>
  <c r="O42" i="9"/>
  <c r="R41" i="9"/>
  <c r="R40" i="9"/>
  <c r="AD40" i="9" s="1"/>
  <c r="AE40" i="9" s="1"/>
  <c r="R39" i="9"/>
  <c r="R632" i="9" s="1"/>
  <c r="R38" i="9"/>
  <c r="R630" i="9" s="1"/>
  <c r="R37" i="9"/>
  <c r="AD37" i="9" s="1"/>
  <c r="AE37" i="9" s="1"/>
  <c r="R36" i="9"/>
  <c r="R35" i="9"/>
  <c r="T35" i="9" s="1"/>
  <c r="U35" i="9" s="1"/>
  <c r="O35" i="9"/>
  <c r="O633" i="9" s="1"/>
  <c r="AD34" i="9"/>
  <c r="AB34" i="9"/>
  <c r="AA34" i="9"/>
  <c r="AC34" i="9" s="1"/>
  <c r="AE34" i="9" s="1"/>
  <c r="Z34" i="9"/>
  <c r="Y34" i="9"/>
  <c r="X34" i="9"/>
  <c r="O34" i="9"/>
  <c r="S34" i="9" s="1"/>
  <c r="U34" i="9" s="1"/>
  <c r="V34" i="9" s="1"/>
  <c r="O33" i="9"/>
  <c r="O449" i="9" s="1"/>
  <c r="AB32" i="9"/>
  <c r="AA32" i="9"/>
  <c r="Z32" i="9"/>
  <c r="Y32" i="9"/>
  <c r="X32" i="9"/>
  <c r="AC32" i="9" s="1"/>
  <c r="R32" i="9"/>
  <c r="AD32" i="9" s="1"/>
  <c r="O32" i="9"/>
  <c r="R31" i="9"/>
  <c r="O31" i="9"/>
  <c r="R30" i="9"/>
  <c r="AD30" i="9" s="1"/>
  <c r="AE30" i="9" s="1"/>
  <c r="R29" i="9"/>
  <c r="R28" i="9"/>
  <c r="R627" i="9" s="1"/>
  <c r="AE27" i="9"/>
  <c r="R27" i="9"/>
  <c r="T27" i="9" s="1"/>
  <c r="U27" i="9" s="1"/>
  <c r="AB26" i="9"/>
  <c r="AA26" i="9"/>
  <c r="Z26" i="9"/>
  <c r="Y26" i="9"/>
  <c r="X26" i="9"/>
  <c r="AC26" i="9" s="1"/>
  <c r="R26" i="9"/>
  <c r="R451" i="9" s="1"/>
  <c r="O26" i="9"/>
  <c r="O451" i="9" s="1"/>
  <c r="X25" i="9"/>
  <c r="O25" i="9"/>
  <c r="O626" i="9" s="1"/>
  <c r="AD24" i="9"/>
  <c r="AB24" i="9"/>
  <c r="AA24" i="9"/>
  <c r="Z24" i="9"/>
  <c r="Y24" i="9"/>
  <c r="X24" i="9"/>
  <c r="AC24" i="9" s="1"/>
  <c r="AE24" i="9" s="1"/>
  <c r="O24" i="9"/>
  <c r="O23" i="9"/>
  <c r="T23" i="9" s="1"/>
  <c r="U23" i="9" s="1"/>
  <c r="V23" i="9" s="1"/>
  <c r="AB22" i="9"/>
  <c r="AA22" i="9"/>
  <c r="Z22" i="9"/>
  <c r="Y22" i="9"/>
  <c r="X22" i="9"/>
  <c r="AC22" i="9" s="1"/>
  <c r="O22" i="9"/>
  <c r="O450" i="9" s="1"/>
  <c r="AB21" i="9"/>
  <c r="AA21" i="9"/>
  <c r="Z21" i="9"/>
  <c r="Z43" i="9" s="1"/>
  <c r="Y21" i="9"/>
  <c r="X21" i="9"/>
  <c r="AC21" i="9" s="1"/>
  <c r="S21" i="9"/>
  <c r="U21" i="9" s="1"/>
  <c r="R21" i="9"/>
  <c r="R448" i="9" s="1"/>
  <c r="O21" i="9"/>
  <c r="AB20" i="9"/>
  <c r="AA20" i="9"/>
  <c r="AC20" i="9" s="1"/>
  <c r="Z20" i="9"/>
  <c r="Y20" i="9"/>
  <c r="X20" i="9"/>
  <c r="R20" i="9"/>
  <c r="R623" i="9" s="1"/>
  <c r="O20" i="9"/>
  <c r="O623" i="9" s="1"/>
  <c r="AD19" i="9"/>
  <c r="AC19" i="9"/>
  <c r="AE19" i="9" s="1"/>
  <c r="AB19" i="9"/>
  <c r="AA19" i="9"/>
  <c r="Z19" i="9"/>
  <c r="Y19" i="9"/>
  <c r="X19" i="9"/>
  <c r="R19" i="9"/>
  <c r="R622" i="9" s="1"/>
  <c r="AD18" i="9"/>
  <c r="AC18" i="9"/>
  <c r="AE18" i="9" s="1"/>
  <c r="AB18" i="9"/>
  <c r="AA18" i="9"/>
  <c r="Z18" i="9"/>
  <c r="Y18" i="9"/>
  <c r="X18" i="9"/>
  <c r="R18" i="9"/>
  <c r="O18" i="9"/>
  <c r="O446" i="9" s="1"/>
  <c r="U17" i="9"/>
  <c r="V17" i="9" s="1"/>
  <c r="T17" i="9"/>
  <c r="R17" i="9"/>
  <c r="R446" i="9" s="1"/>
  <c r="AD16" i="9"/>
  <c r="AB16" i="9"/>
  <c r="AA16" i="9"/>
  <c r="AC16" i="9" s="1"/>
  <c r="AE16" i="9" s="1"/>
  <c r="Z16" i="9"/>
  <c r="Y16" i="9"/>
  <c r="X16" i="9"/>
  <c r="O16" i="9"/>
  <c r="S16" i="9" s="1"/>
  <c r="U16" i="9" s="1"/>
  <c r="V16" i="9" s="1"/>
  <c r="O15" i="9"/>
  <c r="AC14" i="9"/>
  <c r="AB14" i="9"/>
  <c r="AA14" i="9"/>
  <c r="Z14" i="9"/>
  <c r="Y14" i="9"/>
  <c r="X14" i="9"/>
  <c r="V14" i="9"/>
  <c r="U14" i="9"/>
  <c r="U445" i="9" s="1"/>
  <c r="S14" i="9"/>
  <c r="O14" i="9"/>
  <c r="O445" i="9" s="1"/>
  <c r="AD13" i="9"/>
  <c r="AC13" i="9"/>
  <c r="AE13" i="9" s="1"/>
  <c r="AB13" i="9"/>
  <c r="AA13" i="9"/>
  <c r="Z13" i="9"/>
  <c r="Y13" i="9"/>
  <c r="X13" i="9"/>
  <c r="U13" i="9"/>
  <c r="S13" i="9"/>
  <c r="R13" i="9"/>
  <c r="O13" i="9"/>
  <c r="AD12" i="9"/>
  <c r="AC12" i="9"/>
  <c r="AE12" i="9" s="1"/>
  <c r="AB12" i="9"/>
  <c r="AA12" i="9"/>
  <c r="Z12" i="9"/>
  <c r="Y12" i="9"/>
  <c r="X12" i="9"/>
  <c r="U12" i="9"/>
  <c r="S12" i="9"/>
  <c r="R12" i="9"/>
  <c r="R444" i="9" s="1"/>
  <c r="O12" i="9"/>
  <c r="AD11" i="9"/>
  <c r="AC11" i="9"/>
  <c r="AE11" i="9" s="1"/>
  <c r="AB11" i="9"/>
  <c r="AA11" i="9"/>
  <c r="Z11" i="9"/>
  <c r="Y11" i="9"/>
  <c r="X11" i="9"/>
  <c r="U11" i="9"/>
  <c r="S11" i="9"/>
  <c r="R11" i="9"/>
  <c r="O11" i="9"/>
  <c r="AD10" i="9"/>
  <c r="AC10" i="9"/>
  <c r="AE10" i="9" s="1"/>
  <c r="AB10" i="9"/>
  <c r="AA10" i="9"/>
  <c r="Z10" i="9"/>
  <c r="Y10" i="9"/>
  <c r="X10" i="9"/>
  <c r="U10" i="9"/>
  <c r="U443" i="9" s="1"/>
  <c r="S10" i="9"/>
  <c r="R10" i="9"/>
  <c r="R443" i="9" s="1"/>
  <c r="O10" i="9"/>
  <c r="O443" i="9" s="1"/>
  <c r="V733" i="8"/>
  <c r="V732" i="8"/>
  <c r="V731" i="8"/>
  <c r="U728" i="8"/>
  <c r="R728" i="8"/>
  <c r="Q728" i="8"/>
  <c r="P728" i="8"/>
  <c r="O728" i="8"/>
  <c r="N728" i="8"/>
  <c r="M728" i="8"/>
  <c r="L728" i="8"/>
  <c r="K728" i="8"/>
  <c r="J728" i="8"/>
  <c r="U727" i="8"/>
  <c r="R727" i="8"/>
  <c r="Q727" i="8"/>
  <c r="P727" i="8"/>
  <c r="O727" i="8"/>
  <c r="N727" i="8"/>
  <c r="M727" i="8"/>
  <c r="L727" i="8"/>
  <c r="K727" i="8"/>
  <c r="J727" i="8"/>
  <c r="U726" i="8"/>
  <c r="R726" i="8"/>
  <c r="Q726" i="8"/>
  <c r="P726" i="8"/>
  <c r="O726" i="8"/>
  <c r="N726" i="8"/>
  <c r="M726" i="8"/>
  <c r="L726" i="8"/>
  <c r="K726" i="8"/>
  <c r="J726" i="8"/>
  <c r="U725" i="8"/>
  <c r="R725" i="8"/>
  <c r="Q725" i="8"/>
  <c r="P725" i="8"/>
  <c r="O725" i="8"/>
  <c r="N725" i="8"/>
  <c r="M725" i="8"/>
  <c r="L725" i="8"/>
  <c r="K725" i="8"/>
  <c r="J725" i="8"/>
  <c r="U724" i="8"/>
  <c r="R724" i="8"/>
  <c r="Q724" i="8"/>
  <c r="P724" i="8"/>
  <c r="O724" i="8"/>
  <c r="N724" i="8"/>
  <c r="M724" i="8"/>
  <c r="L724" i="8"/>
  <c r="K724" i="8"/>
  <c r="J724" i="8"/>
  <c r="U723" i="8"/>
  <c r="R723" i="8"/>
  <c r="Q723" i="8"/>
  <c r="P723" i="8"/>
  <c r="O723" i="8"/>
  <c r="N723" i="8"/>
  <c r="M723" i="8"/>
  <c r="L723" i="8"/>
  <c r="K723" i="8"/>
  <c r="J723" i="8"/>
  <c r="U722" i="8"/>
  <c r="R722" i="8"/>
  <c r="Q722" i="8"/>
  <c r="P722" i="8"/>
  <c r="O722" i="8"/>
  <c r="N722" i="8"/>
  <c r="M722" i="8"/>
  <c r="L722" i="8"/>
  <c r="K722" i="8"/>
  <c r="J722" i="8"/>
  <c r="U721" i="8"/>
  <c r="R721" i="8"/>
  <c r="Q721" i="8"/>
  <c r="P721" i="8"/>
  <c r="O721" i="8"/>
  <c r="N721" i="8"/>
  <c r="M721" i="8"/>
  <c r="L721" i="8"/>
  <c r="K721" i="8"/>
  <c r="J721" i="8"/>
  <c r="U720" i="8"/>
  <c r="R720" i="8"/>
  <c r="Q720" i="8"/>
  <c r="P720" i="8"/>
  <c r="O720" i="8"/>
  <c r="N720" i="8"/>
  <c r="M720" i="8"/>
  <c r="L720" i="8"/>
  <c r="K720" i="8"/>
  <c r="J720" i="8"/>
  <c r="Q719" i="8"/>
  <c r="P719" i="8"/>
  <c r="O719" i="8"/>
  <c r="N719" i="8"/>
  <c r="M719" i="8"/>
  <c r="L719" i="8"/>
  <c r="K719" i="8"/>
  <c r="J719" i="8"/>
  <c r="Q718" i="8"/>
  <c r="P718" i="8"/>
  <c r="O718" i="8"/>
  <c r="N718" i="8"/>
  <c r="M718" i="8"/>
  <c r="L718" i="8"/>
  <c r="K718" i="8"/>
  <c r="J718" i="8"/>
  <c r="U717" i="8"/>
  <c r="R717" i="8"/>
  <c r="Q717" i="8"/>
  <c r="P717" i="8"/>
  <c r="O717" i="8"/>
  <c r="N717" i="8"/>
  <c r="M717" i="8"/>
  <c r="L717" i="8"/>
  <c r="K717" i="8"/>
  <c r="J717" i="8"/>
  <c r="U716" i="8"/>
  <c r="R716" i="8"/>
  <c r="Q716" i="8"/>
  <c r="P716" i="8"/>
  <c r="O716" i="8"/>
  <c r="N716" i="8"/>
  <c r="M716" i="8"/>
  <c r="L716" i="8"/>
  <c r="K716" i="8"/>
  <c r="J716" i="8"/>
  <c r="Q715" i="8"/>
  <c r="P715" i="8"/>
  <c r="O715" i="8"/>
  <c r="N715" i="8"/>
  <c r="M715" i="8"/>
  <c r="L715" i="8"/>
  <c r="K715" i="8"/>
  <c r="J715" i="8"/>
  <c r="U714" i="8"/>
  <c r="R714" i="8"/>
  <c r="Q714" i="8"/>
  <c r="P714" i="8"/>
  <c r="O714" i="8"/>
  <c r="N714" i="8"/>
  <c r="M714" i="8"/>
  <c r="L714" i="8"/>
  <c r="K714" i="8"/>
  <c r="J714" i="8"/>
  <c r="Q713" i="8"/>
  <c r="P713" i="8"/>
  <c r="O713" i="8"/>
  <c r="N713" i="8"/>
  <c r="M713" i="8"/>
  <c r="L713" i="8"/>
  <c r="K713" i="8"/>
  <c r="J713" i="8"/>
  <c r="U712" i="8"/>
  <c r="R712" i="8"/>
  <c r="Q712" i="8"/>
  <c r="P712" i="8"/>
  <c r="O712" i="8"/>
  <c r="N712" i="8"/>
  <c r="M712" i="8"/>
  <c r="L712" i="8"/>
  <c r="K712" i="8"/>
  <c r="J712" i="8"/>
  <c r="U711" i="8"/>
  <c r="R711" i="8"/>
  <c r="Q711" i="8"/>
  <c r="P711" i="8"/>
  <c r="O711" i="8"/>
  <c r="N711" i="8"/>
  <c r="M711" i="8"/>
  <c r="L711" i="8"/>
  <c r="K711" i="8"/>
  <c r="J711" i="8"/>
  <c r="Q710" i="8"/>
  <c r="P710" i="8"/>
  <c r="O710" i="8"/>
  <c r="N710" i="8"/>
  <c r="M710" i="8"/>
  <c r="L710" i="8"/>
  <c r="K710" i="8"/>
  <c r="J710" i="8"/>
  <c r="U709" i="8"/>
  <c r="R709" i="8"/>
  <c r="Q709" i="8"/>
  <c r="P709" i="8"/>
  <c r="O709" i="8"/>
  <c r="N709" i="8"/>
  <c r="M709" i="8"/>
  <c r="L709" i="8"/>
  <c r="K709" i="8"/>
  <c r="J709" i="8"/>
  <c r="U708" i="8"/>
  <c r="R708" i="8"/>
  <c r="Q708" i="8"/>
  <c r="P708" i="8"/>
  <c r="O708" i="8"/>
  <c r="N708" i="8"/>
  <c r="M708" i="8"/>
  <c r="L708" i="8"/>
  <c r="K708" i="8"/>
  <c r="J708" i="8"/>
  <c r="U707" i="8"/>
  <c r="R707" i="8"/>
  <c r="Q707" i="8"/>
  <c r="P707" i="8"/>
  <c r="O707" i="8"/>
  <c r="N707" i="8"/>
  <c r="M707" i="8"/>
  <c r="L707" i="8"/>
  <c r="K707" i="8"/>
  <c r="J707" i="8"/>
  <c r="R706" i="8"/>
  <c r="Q706" i="8"/>
  <c r="P706" i="8"/>
  <c r="N706" i="8"/>
  <c r="M706" i="8"/>
  <c r="L706" i="8"/>
  <c r="K706" i="8"/>
  <c r="J706" i="8"/>
  <c r="Q705" i="8"/>
  <c r="P705" i="8"/>
  <c r="O705" i="8"/>
  <c r="N705" i="8"/>
  <c r="M705" i="8"/>
  <c r="L705" i="8"/>
  <c r="K705" i="8"/>
  <c r="J705" i="8"/>
  <c r="Q704" i="8"/>
  <c r="P704" i="8"/>
  <c r="O704" i="8"/>
  <c r="N704" i="8"/>
  <c r="M704" i="8"/>
  <c r="L704" i="8"/>
  <c r="K704" i="8"/>
  <c r="J704" i="8"/>
  <c r="U703" i="8"/>
  <c r="R703" i="8"/>
  <c r="Q703" i="8"/>
  <c r="P703" i="8"/>
  <c r="O703" i="8"/>
  <c r="N703" i="8"/>
  <c r="M703" i="8"/>
  <c r="L703" i="8"/>
  <c r="K703" i="8"/>
  <c r="J703" i="8"/>
  <c r="U702" i="8"/>
  <c r="R702" i="8"/>
  <c r="Q702" i="8"/>
  <c r="P702" i="8"/>
  <c r="O702" i="8"/>
  <c r="N702" i="8"/>
  <c r="M702" i="8"/>
  <c r="L702" i="8"/>
  <c r="K702" i="8"/>
  <c r="J702" i="8"/>
  <c r="U701" i="8"/>
  <c r="R701" i="8"/>
  <c r="Q701" i="8"/>
  <c r="P701" i="8"/>
  <c r="O701" i="8"/>
  <c r="N701" i="8"/>
  <c r="M701" i="8"/>
  <c r="L701" i="8"/>
  <c r="K701" i="8"/>
  <c r="J701" i="8"/>
  <c r="U700" i="8"/>
  <c r="R700" i="8"/>
  <c r="Q700" i="8"/>
  <c r="P700" i="8"/>
  <c r="O700" i="8"/>
  <c r="N700" i="8"/>
  <c r="M700" i="8"/>
  <c r="L700" i="8"/>
  <c r="K700" i="8"/>
  <c r="J700" i="8"/>
  <c r="Q699" i="8"/>
  <c r="P699" i="8"/>
  <c r="O699" i="8"/>
  <c r="N699" i="8"/>
  <c r="M699" i="8"/>
  <c r="L699" i="8"/>
  <c r="K699" i="8"/>
  <c r="J699" i="8"/>
  <c r="U698" i="8"/>
  <c r="R698" i="8"/>
  <c r="Q698" i="8"/>
  <c r="P698" i="8"/>
  <c r="O698" i="8"/>
  <c r="N698" i="8"/>
  <c r="M698" i="8"/>
  <c r="L698" i="8"/>
  <c r="K698" i="8"/>
  <c r="J698" i="8"/>
  <c r="U697" i="8"/>
  <c r="R697" i="8"/>
  <c r="Q697" i="8"/>
  <c r="P697" i="8"/>
  <c r="O697" i="8"/>
  <c r="N697" i="8"/>
  <c r="M697" i="8"/>
  <c r="L697" i="8"/>
  <c r="K697" i="8"/>
  <c r="J697" i="8"/>
  <c r="U696" i="8"/>
  <c r="R696" i="8"/>
  <c r="Q696" i="8"/>
  <c r="P696" i="8"/>
  <c r="O696" i="8"/>
  <c r="N696" i="8"/>
  <c r="M696" i="8"/>
  <c r="L696" i="8"/>
  <c r="K696" i="8"/>
  <c r="J696" i="8"/>
  <c r="Q695" i="8"/>
  <c r="P695" i="8"/>
  <c r="O695" i="8"/>
  <c r="N695" i="8"/>
  <c r="M695" i="8"/>
  <c r="L695" i="8"/>
  <c r="K695" i="8"/>
  <c r="J695" i="8"/>
  <c r="U694" i="8"/>
  <c r="R694" i="8"/>
  <c r="Q694" i="8"/>
  <c r="P694" i="8"/>
  <c r="O694" i="8"/>
  <c r="N694" i="8"/>
  <c r="M694" i="8"/>
  <c r="L694" i="8"/>
  <c r="K694" i="8"/>
  <c r="J694" i="8"/>
  <c r="U693" i="8"/>
  <c r="R693" i="8"/>
  <c r="Q693" i="8"/>
  <c r="P693" i="8"/>
  <c r="O693" i="8"/>
  <c r="N693" i="8"/>
  <c r="M693" i="8"/>
  <c r="L693" i="8"/>
  <c r="K693" i="8"/>
  <c r="J693" i="8"/>
  <c r="Q692" i="8"/>
  <c r="P692" i="8"/>
  <c r="O692" i="8"/>
  <c r="N692" i="8"/>
  <c r="M692" i="8"/>
  <c r="L692" i="8"/>
  <c r="K692" i="8"/>
  <c r="J692" i="8"/>
  <c r="U691" i="8"/>
  <c r="R691" i="8"/>
  <c r="Q691" i="8"/>
  <c r="P691" i="8"/>
  <c r="O691" i="8"/>
  <c r="N691" i="8"/>
  <c r="M691" i="8"/>
  <c r="L691" i="8"/>
  <c r="K691" i="8"/>
  <c r="J691" i="8"/>
  <c r="U690" i="8"/>
  <c r="R690" i="8"/>
  <c r="Q690" i="8"/>
  <c r="P690" i="8"/>
  <c r="O690" i="8"/>
  <c r="N690" i="8"/>
  <c r="M690" i="8"/>
  <c r="L690" i="8"/>
  <c r="K690" i="8"/>
  <c r="J690" i="8"/>
  <c r="U689" i="8"/>
  <c r="R689" i="8"/>
  <c r="Q689" i="8"/>
  <c r="P689" i="8"/>
  <c r="O689" i="8"/>
  <c r="N689" i="8"/>
  <c r="M689" i="8"/>
  <c r="L689" i="8"/>
  <c r="K689" i="8"/>
  <c r="J689" i="8"/>
  <c r="Q688" i="8"/>
  <c r="P688" i="8"/>
  <c r="O688" i="8"/>
  <c r="N688" i="8"/>
  <c r="M688" i="8"/>
  <c r="L688" i="8"/>
  <c r="K688" i="8"/>
  <c r="J688" i="8"/>
  <c r="U687" i="8"/>
  <c r="R687" i="8"/>
  <c r="Q687" i="8"/>
  <c r="P687" i="8"/>
  <c r="O687" i="8"/>
  <c r="N687" i="8"/>
  <c r="M687" i="8"/>
  <c r="L687" i="8"/>
  <c r="K687" i="8"/>
  <c r="J687" i="8"/>
  <c r="U686" i="8"/>
  <c r="R686" i="8"/>
  <c r="Q686" i="8"/>
  <c r="P686" i="8"/>
  <c r="O686" i="8"/>
  <c r="N686" i="8"/>
  <c r="M686" i="8"/>
  <c r="L686" i="8"/>
  <c r="K686" i="8"/>
  <c r="J686" i="8"/>
  <c r="U685" i="8"/>
  <c r="R685" i="8"/>
  <c r="Q685" i="8"/>
  <c r="P685" i="8"/>
  <c r="O685" i="8"/>
  <c r="N685" i="8"/>
  <c r="M685" i="8"/>
  <c r="L685" i="8"/>
  <c r="K685" i="8"/>
  <c r="J685" i="8"/>
  <c r="R684" i="8"/>
  <c r="Q684" i="8"/>
  <c r="P684" i="8"/>
  <c r="N684" i="8"/>
  <c r="M684" i="8"/>
  <c r="L684" i="8"/>
  <c r="K684" i="8"/>
  <c r="J684" i="8"/>
  <c r="R683" i="8"/>
  <c r="Q683" i="8"/>
  <c r="P683" i="8"/>
  <c r="N683" i="8"/>
  <c r="M683" i="8"/>
  <c r="L683" i="8"/>
  <c r="K683" i="8"/>
  <c r="J683" i="8"/>
  <c r="Q682" i="8"/>
  <c r="P682" i="8"/>
  <c r="O682" i="8"/>
  <c r="N682" i="8"/>
  <c r="M682" i="8"/>
  <c r="L682" i="8"/>
  <c r="K682" i="8"/>
  <c r="J682" i="8"/>
  <c r="Q681" i="8"/>
  <c r="P681" i="8"/>
  <c r="O681" i="8"/>
  <c r="N681" i="8"/>
  <c r="M681" i="8"/>
  <c r="L681" i="8"/>
  <c r="K681" i="8"/>
  <c r="J681" i="8"/>
  <c r="Q680" i="8"/>
  <c r="P680" i="8"/>
  <c r="O680" i="8"/>
  <c r="N680" i="8"/>
  <c r="M680" i="8"/>
  <c r="L680" i="8"/>
  <c r="K680" i="8"/>
  <c r="J680" i="8"/>
  <c r="Q679" i="8"/>
  <c r="P679" i="8"/>
  <c r="O679" i="8"/>
  <c r="N679" i="8"/>
  <c r="M679" i="8"/>
  <c r="L679" i="8"/>
  <c r="K679" i="8"/>
  <c r="J679" i="8"/>
  <c r="Q678" i="8"/>
  <c r="P678" i="8"/>
  <c r="N678" i="8"/>
  <c r="M678" i="8"/>
  <c r="L678" i="8"/>
  <c r="K678" i="8"/>
  <c r="J678" i="8"/>
  <c r="Q677" i="8"/>
  <c r="P677" i="8"/>
  <c r="O677" i="8"/>
  <c r="N677" i="8"/>
  <c r="M677" i="8"/>
  <c r="L677" i="8"/>
  <c r="K677" i="8"/>
  <c r="J677" i="8"/>
  <c r="Q676" i="8"/>
  <c r="P676" i="8"/>
  <c r="O676" i="8"/>
  <c r="N676" i="8"/>
  <c r="M676" i="8"/>
  <c r="L676" i="8"/>
  <c r="K676" i="8"/>
  <c r="J676" i="8"/>
  <c r="Q675" i="8"/>
  <c r="P675" i="8"/>
  <c r="N675" i="8"/>
  <c r="M675" i="8"/>
  <c r="L675" i="8"/>
  <c r="K675" i="8"/>
  <c r="J675" i="8"/>
  <c r="U674" i="8"/>
  <c r="R674" i="8"/>
  <c r="Q674" i="8"/>
  <c r="P674" i="8"/>
  <c r="O674" i="8"/>
  <c r="N674" i="8"/>
  <c r="M674" i="8"/>
  <c r="L674" i="8"/>
  <c r="K674" i="8"/>
  <c r="J674" i="8"/>
  <c r="U673" i="8"/>
  <c r="R673" i="8"/>
  <c r="Q673" i="8"/>
  <c r="P673" i="8"/>
  <c r="O673" i="8"/>
  <c r="N673" i="8"/>
  <c r="M673" i="8"/>
  <c r="L673" i="8"/>
  <c r="K673" i="8"/>
  <c r="J673" i="8"/>
  <c r="Q672" i="8"/>
  <c r="P672" i="8"/>
  <c r="N672" i="8"/>
  <c r="M672" i="8"/>
  <c r="L672" i="8"/>
  <c r="K672" i="8"/>
  <c r="J672" i="8"/>
  <c r="Q671" i="8"/>
  <c r="P671" i="8"/>
  <c r="O671" i="8"/>
  <c r="N671" i="8"/>
  <c r="M671" i="8"/>
  <c r="L671" i="8"/>
  <c r="K671" i="8"/>
  <c r="J671" i="8"/>
  <c r="U670" i="8"/>
  <c r="R670" i="8"/>
  <c r="Q670" i="8"/>
  <c r="P670" i="8"/>
  <c r="O670" i="8"/>
  <c r="N670" i="8"/>
  <c r="M670" i="8"/>
  <c r="L670" i="8"/>
  <c r="K670" i="8"/>
  <c r="J670" i="8"/>
  <c r="U669" i="8"/>
  <c r="R669" i="8"/>
  <c r="Q669" i="8"/>
  <c r="P669" i="8"/>
  <c r="O669" i="8"/>
  <c r="N669" i="8"/>
  <c r="M669" i="8"/>
  <c r="L669" i="8"/>
  <c r="K669" i="8"/>
  <c r="J669" i="8"/>
  <c r="Q668" i="8"/>
  <c r="P668" i="8"/>
  <c r="O668" i="8"/>
  <c r="N668" i="8"/>
  <c r="M668" i="8"/>
  <c r="L668" i="8"/>
  <c r="K668" i="8"/>
  <c r="J668" i="8"/>
  <c r="Q667" i="8"/>
  <c r="P667" i="8"/>
  <c r="N667" i="8"/>
  <c r="M667" i="8"/>
  <c r="L667" i="8"/>
  <c r="K667" i="8"/>
  <c r="J667" i="8"/>
  <c r="Q666" i="8"/>
  <c r="P666" i="8"/>
  <c r="N666" i="8"/>
  <c r="M666" i="8"/>
  <c r="L666" i="8"/>
  <c r="K666" i="8"/>
  <c r="J666" i="8"/>
  <c r="U665" i="8"/>
  <c r="R665" i="8"/>
  <c r="Q665" i="8"/>
  <c r="P665" i="8"/>
  <c r="O665" i="8"/>
  <c r="N665" i="8"/>
  <c r="M665" i="8"/>
  <c r="L665" i="8"/>
  <c r="K665" i="8"/>
  <c r="J665" i="8"/>
  <c r="U664" i="8"/>
  <c r="R664" i="8"/>
  <c r="Q664" i="8"/>
  <c r="P664" i="8"/>
  <c r="O664" i="8"/>
  <c r="N664" i="8"/>
  <c r="M664" i="8"/>
  <c r="L664" i="8"/>
  <c r="K664" i="8"/>
  <c r="J664" i="8"/>
  <c r="Q663" i="8"/>
  <c r="P663" i="8"/>
  <c r="O663" i="8"/>
  <c r="N663" i="8"/>
  <c r="M663" i="8"/>
  <c r="L663" i="8"/>
  <c r="K663" i="8"/>
  <c r="J663" i="8"/>
  <c r="U662" i="8"/>
  <c r="R662" i="8"/>
  <c r="Q662" i="8"/>
  <c r="P662" i="8"/>
  <c r="O662" i="8"/>
  <c r="N662" i="8"/>
  <c r="M662" i="8"/>
  <c r="L662" i="8"/>
  <c r="K662" i="8"/>
  <c r="J662" i="8"/>
  <c r="U661" i="8"/>
  <c r="R661" i="8"/>
  <c r="Q661" i="8"/>
  <c r="P661" i="8"/>
  <c r="O661" i="8"/>
  <c r="N661" i="8"/>
  <c r="M661" i="8"/>
  <c r="L661" i="8"/>
  <c r="K661" i="8"/>
  <c r="J661" i="8"/>
  <c r="U660" i="8"/>
  <c r="R660" i="8"/>
  <c r="Q660" i="8"/>
  <c r="P660" i="8"/>
  <c r="O660" i="8"/>
  <c r="N660" i="8"/>
  <c r="M660" i="8"/>
  <c r="L660" i="8"/>
  <c r="K660" i="8"/>
  <c r="J660" i="8"/>
  <c r="U659" i="8"/>
  <c r="R659" i="8"/>
  <c r="Q659" i="8"/>
  <c r="P659" i="8"/>
  <c r="O659" i="8"/>
  <c r="N659" i="8"/>
  <c r="M659" i="8"/>
  <c r="L659" i="8"/>
  <c r="K659" i="8"/>
  <c r="J659" i="8"/>
  <c r="Q658" i="8"/>
  <c r="P658" i="8"/>
  <c r="N658" i="8"/>
  <c r="M658" i="8"/>
  <c r="L658" i="8"/>
  <c r="K658" i="8"/>
  <c r="J658" i="8"/>
  <c r="Q657" i="8"/>
  <c r="P657" i="8"/>
  <c r="N657" i="8"/>
  <c r="M657" i="8"/>
  <c r="L657" i="8"/>
  <c r="K657" i="8"/>
  <c r="J657" i="8"/>
  <c r="Q656" i="8"/>
  <c r="P656" i="8"/>
  <c r="N656" i="8"/>
  <c r="M656" i="8"/>
  <c r="L656" i="8"/>
  <c r="K656" i="8"/>
  <c r="J656" i="8"/>
  <c r="U655" i="8"/>
  <c r="R655" i="8"/>
  <c r="Q655" i="8"/>
  <c r="P655" i="8"/>
  <c r="O655" i="8"/>
  <c r="N655" i="8"/>
  <c r="M655" i="8"/>
  <c r="L655" i="8"/>
  <c r="K655" i="8"/>
  <c r="J655" i="8"/>
  <c r="U654" i="8"/>
  <c r="R654" i="8"/>
  <c r="Q654" i="8"/>
  <c r="P654" i="8"/>
  <c r="O654" i="8"/>
  <c r="N654" i="8"/>
  <c r="M654" i="8"/>
  <c r="L654" i="8"/>
  <c r="K654" i="8"/>
  <c r="J654" i="8"/>
  <c r="U653" i="8"/>
  <c r="R653" i="8"/>
  <c r="Q653" i="8"/>
  <c r="P653" i="8"/>
  <c r="O653" i="8"/>
  <c r="N653" i="8"/>
  <c r="M653" i="8"/>
  <c r="L653" i="8"/>
  <c r="K653" i="8"/>
  <c r="J653" i="8"/>
  <c r="Q652" i="8"/>
  <c r="P652" i="8"/>
  <c r="O652" i="8"/>
  <c r="N652" i="8"/>
  <c r="M652" i="8"/>
  <c r="L652" i="8"/>
  <c r="K652" i="8"/>
  <c r="J652" i="8"/>
  <c r="U651" i="8"/>
  <c r="R651" i="8"/>
  <c r="Q651" i="8"/>
  <c r="P651" i="8"/>
  <c r="O651" i="8"/>
  <c r="N651" i="8"/>
  <c r="M651" i="8"/>
  <c r="L651" i="8"/>
  <c r="K651" i="8"/>
  <c r="J651" i="8"/>
  <c r="U650" i="8"/>
  <c r="R650" i="8"/>
  <c r="Q650" i="8"/>
  <c r="P650" i="8"/>
  <c r="O650" i="8"/>
  <c r="N650" i="8"/>
  <c r="M650" i="8"/>
  <c r="L650" i="8"/>
  <c r="K650" i="8"/>
  <c r="J650" i="8"/>
  <c r="Q649" i="8"/>
  <c r="P649" i="8"/>
  <c r="O649" i="8"/>
  <c r="N649" i="8"/>
  <c r="M649" i="8"/>
  <c r="L649" i="8"/>
  <c r="K649" i="8"/>
  <c r="J649" i="8"/>
  <c r="Q648" i="8"/>
  <c r="P648" i="8"/>
  <c r="N648" i="8"/>
  <c r="M648" i="8"/>
  <c r="L648" i="8"/>
  <c r="K648" i="8"/>
  <c r="J648" i="8"/>
  <c r="Q647" i="8"/>
  <c r="P647" i="8"/>
  <c r="N647" i="8"/>
  <c r="M647" i="8"/>
  <c r="L647" i="8"/>
  <c r="K647" i="8"/>
  <c r="J647" i="8"/>
  <c r="Q646" i="8"/>
  <c r="P646" i="8"/>
  <c r="N646" i="8"/>
  <c r="M646" i="8"/>
  <c r="L646" i="8"/>
  <c r="K646" i="8"/>
  <c r="J646" i="8"/>
  <c r="Q645" i="8"/>
  <c r="P645" i="8"/>
  <c r="N645" i="8"/>
  <c r="M645" i="8"/>
  <c r="L645" i="8"/>
  <c r="K645" i="8"/>
  <c r="J645" i="8"/>
  <c r="Q644" i="8"/>
  <c r="P644" i="8"/>
  <c r="N644" i="8"/>
  <c r="M644" i="8"/>
  <c r="L644" i="8"/>
  <c r="K644" i="8"/>
  <c r="J644" i="8"/>
  <c r="Q643" i="8"/>
  <c r="P643" i="8"/>
  <c r="N643" i="8"/>
  <c r="M643" i="8"/>
  <c r="L643" i="8"/>
  <c r="K643" i="8"/>
  <c r="J643" i="8"/>
  <c r="Q642" i="8"/>
  <c r="P642" i="8"/>
  <c r="N642" i="8"/>
  <c r="M642" i="8"/>
  <c r="L642" i="8"/>
  <c r="K642" i="8"/>
  <c r="J642" i="8"/>
  <c r="U641" i="8"/>
  <c r="R641" i="8"/>
  <c r="Q641" i="8"/>
  <c r="P641" i="8"/>
  <c r="O641" i="8"/>
  <c r="N641" i="8"/>
  <c r="M641" i="8"/>
  <c r="L641" i="8"/>
  <c r="K641" i="8"/>
  <c r="J641" i="8"/>
  <c r="Q640" i="8"/>
  <c r="P640" i="8"/>
  <c r="O640" i="8"/>
  <c r="N640" i="8"/>
  <c r="M640" i="8"/>
  <c r="L640" i="8"/>
  <c r="K640" i="8"/>
  <c r="J640" i="8"/>
  <c r="U639" i="8"/>
  <c r="R639" i="8"/>
  <c r="Q639" i="8"/>
  <c r="P639" i="8"/>
  <c r="O639" i="8"/>
  <c r="N639" i="8"/>
  <c r="M639" i="8"/>
  <c r="L639" i="8"/>
  <c r="K639" i="8"/>
  <c r="J639" i="8"/>
  <c r="U638" i="8"/>
  <c r="R638" i="8"/>
  <c r="Q638" i="8"/>
  <c r="P638" i="8"/>
  <c r="O638" i="8"/>
  <c r="N638" i="8"/>
  <c r="M638" i="8"/>
  <c r="L638" i="8"/>
  <c r="K638" i="8"/>
  <c r="J638" i="8"/>
  <c r="Q637" i="8"/>
  <c r="P637" i="8"/>
  <c r="N637" i="8"/>
  <c r="M637" i="8"/>
  <c r="L637" i="8"/>
  <c r="K637" i="8"/>
  <c r="J637" i="8"/>
  <c r="Q636" i="8"/>
  <c r="P636" i="8"/>
  <c r="N636" i="8"/>
  <c r="M636" i="8"/>
  <c r="L636" i="8"/>
  <c r="K636" i="8"/>
  <c r="J636" i="8"/>
  <c r="Q635" i="8"/>
  <c r="P635" i="8"/>
  <c r="N635" i="8"/>
  <c r="M635" i="8"/>
  <c r="L635" i="8"/>
  <c r="K635" i="8"/>
  <c r="J635" i="8"/>
  <c r="Q634" i="8"/>
  <c r="P634" i="8"/>
  <c r="N634" i="8"/>
  <c r="M634" i="8"/>
  <c r="L634" i="8"/>
  <c r="K634" i="8"/>
  <c r="J634" i="8"/>
  <c r="R633" i="8"/>
  <c r="Q633" i="8"/>
  <c r="P633" i="8"/>
  <c r="O633" i="8"/>
  <c r="N633" i="8"/>
  <c r="M633" i="8"/>
  <c r="L633" i="8"/>
  <c r="K633" i="8"/>
  <c r="J633" i="8"/>
  <c r="U632" i="8"/>
  <c r="R632" i="8"/>
  <c r="Q632" i="8"/>
  <c r="P632" i="8"/>
  <c r="O632" i="8"/>
  <c r="N632" i="8"/>
  <c r="M632" i="8"/>
  <c r="L632" i="8"/>
  <c r="K632" i="8"/>
  <c r="J632" i="8"/>
  <c r="Q631" i="8"/>
  <c r="P631" i="8"/>
  <c r="N631" i="8"/>
  <c r="M631" i="8"/>
  <c r="L631" i="8"/>
  <c r="K631" i="8"/>
  <c r="J631" i="8"/>
  <c r="Q630" i="8"/>
  <c r="P630" i="8"/>
  <c r="N630" i="8"/>
  <c r="M630" i="8"/>
  <c r="L630" i="8"/>
  <c r="K630" i="8"/>
  <c r="J630" i="8"/>
  <c r="Q629" i="8"/>
  <c r="P629" i="8"/>
  <c r="N629" i="8"/>
  <c r="M629" i="8"/>
  <c r="L629" i="8"/>
  <c r="K629" i="8"/>
  <c r="J629" i="8"/>
  <c r="R628" i="8"/>
  <c r="Q628" i="8"/>
  <c r="P628" i="8"/>
  <c r="N628" i="8"/>
  <c r="M628" i="8"/>
  <c r="L628" i="8"/>
  <c r="K628" i="8"/>
  <c r="J628" i="8"/>
  <c r="U627" i="8"/>
  <c r="R627" i="8"/>
  <c r="Q627" i="8"/>
  <c r="P627" i="8"/>
  <c r="O627" i="8"/>
  <c r="N627" i="8"/>
  <c r="M627" i="8"/>
  <c r="L627" i="8"/>
  <c r="K627" i="8"/>
  <c r="J627" i="8"/>
  <c r="Q626" i="8"/>
  <c r="P626" i="8"/>
  <c r="N626" i="8"/>
  <c r="M626" i="8"/>
  <c r="L626" i="8"/>
  <c r="K626" i="8"/>
  <c r="J626" i="8"/>
  <c r="Q625" i="8"/>
  <c r="P625" i="8"/>
  <c r="N625" i="8"/>
  <c r="M625" i="8"/>
  <c r="L625" i="8"/>
  <c r="K625" i="8"/>
  <c r="J625" i="8"/>
  <c r="Q624" i="8"/>
  <c r="P624" i="8"/>
  <c r="N624" i="8"/>
  <c r="M624" i="8"/>
  <c r="L624" i="8"/>
  <c r="K624" i="8"/>
  <c r="J624" i="8"/>
  <c r="U623" i="8"/>
  <c r="R623" i="8"/>
  <c r="Q623" i="8"/>
  <c r="P623" i="8"/>
  <c r="O623" i="8"/>
  <c r="N623" i="8"/>
  <c r="M623" i="8"/>
  <c r="L623" i="8"/>
  <c r="K623" i="8"/>
  <c r="J623" i="8"/>
  <c r="U622" i="8"/>
  <c r="R622" i="8"/>
  <c r="Q622" i="8"/>
  <c r="P622" i="8"/>
  <c r="O622" i="8"/>
  <c r="N622" i="8"/>
  <c r="M622" i="8"/>
  <c r="L622" i="8"/>
  <c r="K622" i="8"/>
  <c r="J622" i="8"/>
  <c r="U621" i="8"/>
  <c r="R621" i="8"/>
  <c r="Q621" i="8"/>
  <c r="P621" i="8"/>
  <c r="O621" i="8"/>
  <c r="N621" i="8"/>
  <c r="M621" i="8"/>
  <c r="L621" i="8"/>
  <c r="K621" i="8"/>
  <c r="J621" i="8"/>
  <c r="U620" i="8"/>
  <c r="R620" i="8"/>
  <c r="Q620" i="8"/>
  <c r="P620" i="8"/>
  <c r="O620" i="8"/>
  <c r="N620" i="8"/>
  <c r="M620" i="8"/>
  <c r="L620" i="8"/>
  <c r="K620" i="8"/>
  <c r="J620" i="8"/>
  <c r="U619" i="8"/>
  <c r="R619" i="8"/>
  <c r="Q619" i="8"/>
  <c r="P619" i="8"/>
  <c r="O619" i="8"/>
  <c r="N619" i="8"/>
  <c r="M619" i="8"/>
  <c r="L619" i="8"/>
  <c r="K619" i="8"/>
  <c r="J619" i="8"/>
  <c r="U618" i="8"/>
  <c r="R618" i="8"/>
  <c r="Q618" i="8"/>
  <c r="P618" i="8"/>
  <c r="O618" i="8"/>
  <c r="N618" i="8"/>
  <c r="M618" i="8"/>
  <c r="L618" i="8"/>
  <c r="K618" i="8"/>
  <c r="J618" i="8"/>
  <c r="U617" i="8"/>
  <c r="R617" i="8"/>
  <c r="Q617" i="8"/>
  <c r="P617" i="8"/>
  <c r="O617" i="8"/>
  <c r="N617" i="8"/>
  <c r="M617" i="8"/>
  <c r="L617" i="8"/>
  <c r="K617" i="8"/>
  <c r="J617" i="8"/>
  <c r="U616" i="8"/>
  <c r="R616" i="8"/>
  <c r="Q616" i="8"/>
  <c r="P616" i="8"/>
  <c r="O616" i="8"/>
  <c r="N616" i="8"/>
  <c r="M616" i="8"/>
  <c r="L616" i="8"/>
  <c r="K616" i="8"/>
  <c r="J616" i="8"/>
  <c r="U615" i="8"/>
  <c r="R615" i="8"/>
  <c r="Q615" i="8"/>
  <c r="P615" i="8"/>
  <c r="O615" i="8"/>
  <c r="N615" i="8"/>
  <c r="M615" i="8"/>
  <c r="L615" i="8"/>
  <c r="K615" i="8"/>
  <c r="J615" i="8"/>
  <c r="U614" i="8"/>
  <c r="R614" i="8"/>
  <c r="Q614" i="8"/>
  <c r="P614" i="8"/>
  <c r="O614" i="8"/>
  <c r="N614" i="8"/>
  <c r="M614" i="8"/>
  <c r="L614" i="8"/>
  <c r="K614" i="8"/>
  <c r="J614" i="8"/>
  <c r="Q613" i="8"/>
  <c r="P613" i="8"/>
  <c r="N613" i="8"/>
  <c r="M613" i="8"/>
  <c r="L613" i="8"/>
  <c r="K613" i="8"/>
  <c r="J613" i="8"/>
  <c r="Q612" i="8"/>
  <c r="P612" i="8"/>
  <c r="O612" i="8"/>
  <c r="N612" i="8"/>
  <c r="M612" i="8"/>
  <c r="L612" i="8"/>
  <c r="K612" i="8"/>
  <c r="J612" i="8"/>
  <c r="U611" i="8"/>
  <c r="R611" i="8"/>
  <c r="Q611" i="8"/>
  <c r="P611" i="8"/>
  <c r="O611" i="8"/>
  <c r="N611" i="8"/>
  <c r="M611" i="8"/>
  <c r="L611" i="8"/>
  <c r="K611" i="8"/>
  <c r="J611" i="8"/>
  <c r="U610" i="8"/>
  <c r="R610" i="8"/>
  <c r="Q610" i="8"/>
  <c r="P610" i="8"/>
  <c r="O610" i="8"/>
  <c r="N610" i="8"/>
  <c r="M610" i="8"/>
  <c r="L610" i="8"/>
  <c r="K610" i="8"/>
  <c r="J610" i="8"/>
  <c r="U609" i="8"/>
  <c r="R609" i="8"/>
  <c r="Q609" i="8"/>
  <c r="P609" i="8"/>
  <c r="O609" i="8"/>
  <c r="N609" i="8"/>
  <c r="M609" i="8"/>
  <c r="L609" i="8"/>
  <c r="K609" i="8"/>
  <c r="J609" i="8"/>
  <c r="U608" i="8"/>
  <c r="R608" i="8"/>
  <c r="Q608" i="8"/>
  <c r="P608" i="8"/>
  <c r="O608" i="8"/>
  <c r="N608" i="8"/>
  <c r="M608" i="8"/>
  <c r="L608" i="8"/>
  <c r="K608" i="8"/>
  <c r="J608" i="8"/>
  <c r="U607" i="8"/>
  <c r="R607" i="8"/>
  <c r="Q607" i="8"/>
  <c r="P607" i="8"/>
  <c r="O607" i="8"/>
  <c r="N607" i="8"/>
  <c r="M607" i="8"/>
  <c r="L607" i="8"/>
  <c r="K607" i="8"/>
  <c r="J607" i="8"/>
  <c r="U606" i="8"/>
  <c r="R606" i="8"/>
  <c r="Q606" i="8"/>
  <c r="P606" i="8"/>
  <c r="O606" i="8"/>
  <c r="N606" i="8"/>
  <c r="M606" i="8"/>
  <c r="L606" i="8"/>
  <c r="K606" i="8"/>
  <c r="J606" i="8"/>
  <c r="Q605" i="8"/>
  <c r="P605" i="8"/>
  <c r="O605" i="8"/>
  <c r="N605" i="8"/>
  <c r="M605" i="8"/>
  <c r="L605" i="8"/>
  <c r="K605" i="8"/>
  <c r="J605" i="8"/>
  <c r="U604" i="8"/>
  <c r="R604" i="8"/>
  <c r="Q604" i="8"/>
  <c r="P604" i="8"/>
  <c r="O604" i="8"/>
  <c r="N604" i="8"/>
  <c r="M604" i="8"/>
  <c r="L604" i="8"/>
  <c r="K604" i="8"/>
  <c r="J604" i="8"/>
  <c r="U603" i="8"/>
  <c r="R603" i="8"/>
  <c r="Q603" i="8"/>
  <c r="P603" i="8"/>
  <c r="O603" i="8"/>
  <c r="N603" i="8"/>
  <c r="M603" i="8"/>
  <c r="L603" i="8"/>
  <c r="K603" i="8"/>
  <c r="J603" i="8"/>
  <c r="U602" i="8"/>
  <c r="R602" i="8"/>
  <c r="Q602" i="8"/>
  <c r="P602" i="8"/>
  <c r="O602" i="8"/>
  <c r="N602" i="8"/>
  <c r="M602" i="8"/>
  <c r="L602" i="8"/>
  <c r="K602" i="8"/>
  <c r="J602" i="8"/>
  <c r="U601" i="8"/>
  <c r="R601" i="8"/>
  <c r="Q601" i="8"/>
  <c r="P601" i="8"/>
  <c r="O601" i="8"/>
  <c r="N601" i="8"/>
  <c r="M601" i="8"/>
  <c r="L601" i="8"/>
  <c r="K601" i="8"/>
  <c r="J601" i="8"/>
  <c r="U600" i="8"/>
  <c r="R600" i="8"/>
  <c r="Q600" i="8"/>
  <c r="P600" i="8"/>
  <c r="O600" i="8"/>
  <c r="N600" i="8"/>
  <c r="M600" i="8"/>
  <c r="L600" i="8"/>
  <c r="K600" i="8"/>
  <c r="J600" i="8"/>
  <c r="U599" i="8"/>
  <c r="R599" i="8"/>
  <c r="Q599" i="8"/>
  <c r="P599" i="8"/>
  <c r="O599" i="8"/>
  <c r="N599" i="8"/>
  <c r="M599" i="8"/>
  <c r="L599" i="8"/>
  <c r="K599" i="8"/>
  <c r="J599" i="8"/>
  <c r="U598" i="8"/>
  <c r="R598" i="8"/>
  <c r="Q598" i="8"/>
  <c r="P598" i="8"/>
  <c r="O598" i="8"/>
  <c r="N598" i="8"/>
  <c r="M598" i="8"/>
  <c r="L598" i="8"/>
  <c r="K598" i="8"/>
  <c r="J598" i="8"/>
  <c r="Q597" i="8"/>
  <c r="P597" i="8"/>
  <c r="O597" i="8"/>
  <c r="N597" i="8"/>
  <c r="M597" i="8"/>
  <c r="L597" i="8"/>
  <c r="K597" i="8"/>
  <c r="J597" i="8"/>
  <c r="U596" i="8"/>
  <c r="R596" i="8"/>
  <c r="Q596" i="8"/>
  <c r="P596" i="8"/>
  <c r="O596" i="8"/>
  <c r="N596" i="8"/>
  <c r="M596" i="8"/>
  <c r="L596" i="8"/>
  <c r="K596" i="8"/>
  <c r="J596" i="8"/>
  <c r="U595" i="8"/>
  <c r="R595" i="8"/>
  <c r="Q595" i="8"/>
  <c r="P595" i="8"/>
  <c r="O595" i="8"/>
  <c r="N595" i="8"/>
  <c r="M595" i="8"/>
  <c r="L595" i="8"/>
  <c r="K595" i="8"/>
  <c r="J595" i="8"/>
  <c r="U594" i="8"/>
  <c r="R594" i="8"/>
  <c r="Q594" i="8"/>
  <c r="P594" i="8"/>
  <c r="O594" i="8"/>
  <c r="N594" i="8"/>
  <c r="M594" i="8"/>
  <c r="L594" i="8"/>
  <c r="K594" i="8"/>
  <c r="J594" i="8"/>
  <c r="Q593" i="8"/>
  <c r="P593" i="8"/>
  <c r="N593" i="8"/>
  <c r="M593" i="8"/>
  <c r="L593" i="8"/>
  <c r="K593" i="8"/>
  <c r="J593" i="8"/>
  <c r="R592" i="8"/>
  <c r="Q592" i="8"/>
  <c r="P592" i="8"/>
  <c r="N592" i="8"/>
  <c r="M592" i="8"/>
  <c r="L592" i="8"/>
  <c r="K592" i="8"/>
  <c r="J592" i="8"/>
  <c r="R591" i="8"/>
  <c r="Q591" i="8"/>
  <c r="P591" i="8"/>
  <c r="N591" i="8"/>
  <c r="M591" i="8"/>
  <c r="L591" i="8"/>
  <c r="K591" i="8"/>
  <c r="J591" i="8"/>
  <c r="R590" i="8"/>
  <c r="Q590" i="8"/>
  <c r="P590" i="8"/>
  <c r="N590" i="8"/>
  <c r="M590" i="8"/>
  <c r="L590" i="8"/>
  <c r="K590" i="8"/>
  <c r="J590" i="8"/>
  <c r="R589" i="8"/>
  <c r="Q589" i="8"/>
  <c r="P589" i="8"/>
  <c r="N589" i="8"/>
  <c r="M589" i="8"/>
  <c r="L589" i="8"/>
  <c r="K589" i="8"/>
  <c r="J589" i="8"/>
  <c r="R588" i="8"/>
  <c r="Q588" i="8"/>
  <c r="P588" i="8"/>
  <c r="N588" i="8"/>
  <c r="M588" i="8"/>
  <c r="L588" i="8"/>
  <c r="K588" i="8"/>
  <c r="J588" i="8"/>
  <c r="R587" i="8"/>
  <c r="Q587" i="8"/>
  <c r="P587" i="8"/>
  <c r="N587" i="8"/>
  <c r="M587" i="8"/>
  <c r="L587" i="8"/>
  <c r="K587" i="8"/>
  <c r="J587" i="8"/>
  <c r="R586" i="8"/>
  <c r="Q586" i="8"/>
  <c r="P586" i="8"/>
  <c r="N586" i="8"/>
  <c r="M586" i="8"/>
  <c r="L586" i="8"/>
  <c r="K586" i="8"/>
  <c r="J586" i="8"/>
  <c r="R585" i="8"/>
  <c r="Q585" i="8"/>
  <c r="P585" i="8"/>
  <c r="N585" i="8"/>
  <c r="M585" i="8"/>
  <c r="L585" i="8"/>
  <c r="K585" i="8"/>
  <c r="J585" i="8"/>
  <c r="R584" i="8"/>
  <c r="Q584" i="8"/>
  <c r="P584" i="8"/>
  <c r="N584" i="8"/>
  <c r="M584" i="8"/>
  <c r="L584" i="8"/>
  <c r="K584" i="8"/>
  <c r="J584" i="8"/>
  <c r="R583" i="8"/>
  <c r="Q583" i="8"/>
  <c r="P583" i="8"/>
  <c r="N583" i="8"/>
  <c r="M583" i="8"/>
  <c r="L583" i="8"/>
  <c r="K583" i="8"/>
  <c r="J583" i="8"/>
  <c r="R582" i="8"/>
  <c r="Q582" i="8"/>
  <c r="P582" i="8"/>
  <c r="N582" i="8"/>
  <c r="M582" i="8"/>
  <c r="L582" i="8"/>
  <c r="K582" i="8"/>
  <c r="J582" i="8"/>
  <c r="R581" i="8"/>
  <c r="Q581" i="8"/>
  <c r="P581" i="8"/>
  <c r="N581" i="8"/>
  <c r="M581" i="8"/>
  <c r="L581" i="8"/>
  <c r="K581" i="8"/>
  <c r="J581" i="8"/>
  <c r="Q580" i="8"/>
  <c r="P580" i="8"/>
  <c r="N580" i="8"/>
  <c r="M580" i="8"/>
  <c r="L580" i="8"/>
  <c r="K580" i="8"/>
  <c r="J580" i="8"/>
  <c r="Q579" i="8"/>
  <c r="P579" i="8"/>
  <c r="N579" i="8"/>
  <c r="M579" i="8"/>
  <c r="L579" i="8"/>
  <c r="K579" i="8"/>
  <c r="J579" i="8"/>
  <c r="Q578" i="8"/>
  <c r="P578" i="8"/>
  <c r="N578" i="8"/>
  <c r="M578" i="8"/>
  <c r="L578" i="8"/>
  <c r="K578" i="8"/>
  <c r="J578" i="8"/>
  <c r="Q577" i="8"/>
  <c r="P577" i="8"/>
  <c r="N577" i="8"/>
  <c r="M577" i="8"/>
  <c r="L577" i="8"/>
  <c r="K577" i="8"/>
  <c r="J577" i="8"/>
  <c r="Q576" i="8"/>
  <c r="P576" i="8"/>
  <c r="N576" i="8"/>
  <c r="M576" i="8"/>
  <c r="L576" i="8"/>
  <c r="K576" i="8"/>
  <c r="J576" i="8"/>
  <c r="Q575" i="8"/>
  <c r="P575" i="8"/>
  <c r="N575" i="8"/>
  <c r="M575" i="8"/>
  <c r="L575" i="8"/>
  <c r="K575" i="8"/>
  <c r="J575" i="8"/>
  <c r="Q574" i="8"/>
  <c r="P574" i="8"/>
  <c r="N574" i="8"/>
  <c r="M574" i="8"/>
  <c r="L574" i="8"/>
  <c r="K574" i="8"/>
  <c r="J574" i="8"/>
  <c r="Q573" i="8"/>
  <c r="P573" i="8"/>
  <c r="N573" i="8"/>
  <c r="M573" i="8"/>
  <c r="L573" i="8"/>
  <c r="K573" i="8"/>
  <c r="J573" i="8"/>
  <c r="Q572" i="8"/>
  <c r="P572" i="8"/>
  <c r="N572" i="8"/>
  <c r="M572" i="8"/>
  <c r="L572" i="8"/>
  <c r="K572" i="8"/>
  <c r="J572" i="8"/>
  <c r="Q571" i="8"/>
  <c r="P571" i="8"/>
  <c r="N571" i="8"/>
  <c r="M571" i="8"/>
  <c r="L571" i="8"/>
  <c r="K571" i="8"/>
  <c r="J571" i="8"/>
  <c r="R570" i="8"/>
  <c r="Q570" i="8"/>
  <c r="P570" i="8"/>
  <c r="N570" i="8"/>
  <c r="M570" i="8"/>
  <c r="L570" i="8"/>
  <c r="K570" i="8"/>
  <c r="J570" i="8"/>
  <c r="R569" i="8"/>
  <c r="Q569" i="8"/>
  <c r="P569" i="8"/>
  <c r="N569" i="8"/>
  <c r="M569" i="8"/>
  <c r="L569" i="8"/>
  <c r="K569" i="8"/>
  <c r="J569" i="8"/>
  <c r="R568" i="8"/>
  <c r="Q568" i="8"/>
  <c r="P568" i="8"/>
  <c r="N568" i="8"/>
  <c r="M568" i="8"/>
  <c r="L568" i="8"/>
  <c r="K568" i="8"/>
  <c r="J568" i="8"/>
  <c r="Q567" i="8"/>
  <c r="P567" i="8"/>
  <c r="N567" i="8"/>
  <c r="M567" i="8"/>
  <c r="L567" i="8"/>
  <c r="K567" i="8"/>
  <c r="J567" i="8"/>
  <c r="R566" i="8"/>
  <c r="Q566" i="8"/>
  <c r="P566" i="8"/>
  <c r="N566" i="8"/>
  <c r="M566" i="8"/>
  <c r="L566" i="8"/>
  <c r="K566" i="8"/>
  <c r="J566" i="8"/>
  <c r="U565" i="8"/>
  <c r="R565" i="8"/>
  <c r="Q565" i="8"/>
  <c r="P565" i="8"/>
  <c r="O565" i="8"/>
  <c r="N565" i="8"/>
  <c r="M565" i="8"/>
  <c r="L565" i="8"/>
  <c r="K565" i="8"/>
  <c r="J565" i="8"/>
  <c r="Q564" i="8"/>
  <c r="P564" i="8"/>
  <c r="N564" i="8"/>
  <c r="M564" i="8"/>
  <c r="L564" i="8"/>
  <c r="K564" i="8"/>
  <c r="J564" i="8"/>
  <c r="R563" i="8"/>
  <c r="Q563" i="8"/>
  <c r="P563" i="8"/>
  <c r="N563" i="8"/>
  <c r="M563" i="8"/>
  <c r="L563" i="8"/>
  <c r="K563" i="8"/>
  <c r="J563" i="8"/>
  <c r="R562" i="8"/>
  <c r="Q562" i="8"/>
  <c r="P562" i="8"/>
  <c r="N562" i="8"/>
  <c r="M562" i="8"/>
  <c r="L562" i="8"/>
  <c r="K562" i="8"/>
  <c r="J562" i="8"/>
  <c r="Q561" i="8"/>
  <c r="P561" i="8"/>
  <c r="N561" i="8"/>
  <c r="M561" i="8"/>
  <c r="L561" i="8"/>
  <c r="K561" i="8"/>
  <c r="J561" i="8"/>
  <c r="R560" i="8"/>
  <c r="Q560" i="8"/>
  <c r="P560" i="8"/>
  <c r="N560" i="8"/>
  <c r="M560" i="8"/>
  <c r="L560" i="8"/>
  <c r="K560" i="8"/>
  <c r="J560" i="8"/>
  <c r="R559" i="8"/>
  <c r="Q559" i="8"/>
  <c r="P559" i="8"/>
  <c r="N559" i="8"/>
  <c r="M559" i="8"/>
  <c r="L559" i="8"/>
  <c r="K559" i="8"/>
  <c r="J559" i="8"/>
  <c r="Q558" i="8"/>
  <c r="P558" i="8"/>
  <c r="N558" i="8"/>
  <c r="M558" i="8"/>
  <c r="L558" i="8"/>
  <c r="K558" i="8"/>
  <c r="J558" i="8"/>
  <c r="R557" i="8"/>
  <c r="Q557" i="8"/>
  <c r="P557" i="8"/>
  <c r="N557" i="8"/>
  <c r="M557" i="8"/>
  <c r="L557" i="8"/>
  <c r="K557" i="8"/>
  <c r="J557" i="8"/>
  <c r="Q556" i="8"/>
  <c r="P556" i="8"/>
  <c r="N556" i="8"/>
  <c r="M556" i="8"/>
  <c r="L556" i="8"/>
  <c r="K556" i="8"/>
  <c r="J556" i="8"/>
  <c r="Q555" i="8"/>
  <c r="P555" i="8"/>
  <c r="N555" i="8"/>
  <c r="M555" i="8"/>
  <c r="L555" i="8"/>
  <c r="K555" i="8"/>
  <c r="J555" i="8"/>
  <c r="Q554" i="8"/>
  <c r="P554" i="8"/>
  <c r="N554" i="8"/>
  <c r="M554" i="8"/>
  <c r="L554" i="8"/>
  <c r="K554" i="8"/>
  <c r="J554" i="8"/>
  <c r="U553" i="8"/>
  <c r="R553" i="8"/>
  <c r="Q553" i="8"/>
  <c r="P553" i="8"/>
  <c r="O553" i="8"/>
  <c r="N553" i="8"/>
  <c r="M553" i="8"/>
  <c r="L553" i="8"/>
  <c r="K553" i="8"/>
  <c r="J553" i="8"/>
  <c r="R552" i="8"/>
  <c r="Q552" i="8"/>
  <c r="P552" i="8"/>
  <c r="N552" i="8"/>
  <c r="M552" i="8"/>
  <c r="L552" i="8"/>
  <c r="K552" i="8"/>
  <c r="J552" i="8"/>
  <c r="Q551" i="8"/>
  <c r="P551" i="8"/>
  <c r="N551" i="8"/>
  <c r="M551" i="8"/>
  <c r="L551" i="8"/>
  <c r="K551" i="8"/>
  <c r="J551" i="8"/>
  <c r="Q550" i="8"/>
  <c r="P550" i="8"/>
  <c r="N550" i="8"/>
  <c r="M550" i="8"/>
  <c r="L550" i="8"/>
  <c r="K550" i="8"/>
  <c r="J550" i="8"/>
  <c r="R549" i="8"/>
  <c r="Q549" i="8"/>
  <c r="P549" i="8"/>
  <c r="N549" i="8"/>
  <c r="M549" i="8"/>
  <c r="L549" i="8"/>
  <c r="K549" i="8"/>
  <c r="J549" i="8"/>
  <c r="U548" i="8"/>
  <c r="R548" i="8"/>
  <c r="Q548" i="8"/>
  <c r="P548" i="8"/>
  <c r="O548" i="8"/>
  <c r="N548" i="8"/>
  <c r="M548" i="8"/>
  <c r="L548" i="8"/>
  <c r="K548" i="8"/>
  <c r="J548" i="8"/>
  <c r="R547" i="8"/>
  <c r="Q547" i="8"/>
  <c r="P547" i="8"/>
  <c r="N547" i="8"/>
  <c r="M547" i="8"/>
  <c r="L547" i="8"/>
  <c r="K547" i="8"/>
  <c r="J547" i="8"/>
  <c r="R546" i="8"/>
  <c r="Q546" i="8"/>
  <c r="P546" i="8"/>
  <c r="N546" i="8"/>
  <c r="M546" i="8"/>
  <c r="L546" i="8"/>
  <c r="K546" i="8"/>
  <c r="J546" i="8"/>
  <c r="U545" i="8"/>
  <c r="R545" i="8"/>
  <c r="Q545" i="8"/>
  <c r="P545" i="8"/>
  <c r="O545" i="8"/>
  <c r="N545" i="8"/>
  <c r="M545" i="8"/>
  <c r="L545" i="8"/>
  <c r="K545" i="8"/>
  <c r="J545" i="8"/>
  <c r="Q544" i="8"/>
  <c r="P544" i="8"/>
  <c r="O544" i="8"/>
  <c r="N544" i="8"/>
  <c r="M544" i="8"/>
  <c r="L544" i="8"/>
  <c r="K544" i="8"/>
  <c r="J544" i="8"/>
  <c r="R543" i="8"/>
  <c r="Q543" i="8"/>
  <c r="P543" i="8"/>
  <c r="N543" i="8"/>
  <c r="M543" i="8"/>
  <c r="L543" i="8"/>
  <c r="K543" i="8"/>
  <c r="J543" i="8"/>
  <c r="Q542" i="8"/>
  <c r="P542" i="8"/>
  <c r="O542" i="8"/>
  <c r="N542" i="8"/>
  <c r="M542" i="8"/>
  <c r="L542" i="8"/>
  <c r="K542" i="8"/>
  <c r="J542" i="8"/>
  <c r="R541" i="8"/>
  <c r="Q541" i="8"/>
  <c r="P541" i="8"/>
  <c r="N541" i="8"/>
  <c r="M541" i="8"/>
  <c r="L541" i="8"/>
  <c r="K541" i="8"/>
  <c r="J541" i="8"/>
  <c r="Q540" i="8"/>
  <c r="P540" i="8"/>
  <c r="N540" i="8"/>
  <c r="M540" i="8"/>
  <c r="L540" i="8"/>
  <c r="K540" i="8"/>
  <c r="J540" i="8"/>
  <c r="Q539" i="8"/>
  <c r="P539" i="8"/>
  <c r="N539" i="8"/>
  <c r="M539" i="8"/>
  <c r="L539" i="8"/>
  <c r="K539" i="8"/>
  <c r="J539" i="8"/>
  <c r="Q538" i="8"/>
  <c r="P538" i="8"/>
  <c r="N538" i="8"/>
  <c r="M538" i="8"/>
  <c r="L538" i="8"/>
  <c r="K538" i="8"/>
  <c r="J538" i="8"/>
  <c r="Q537" i="8"/>
  <c r="P537" i="8"/>
  <c r="N537" i="8"/>
  <c r="M537" i="8"/>
  <c r="L537" i="8"/>
  <c r="K537" i="8"/>
  <c r="J537" i="8"/>
  <c r="U536" i="8"/>
  <c r="R536" i="8"/>
  <c r="Q536" i="8"/>
  <c r="P536" i="8"/>
  <c r="O536" i="8"/>
  <c r="N536" i="8"/>
  <c r="M536" i="8"/>
  <c r="L536" i="8"/>
  <c r="K536" i="8"/>
  <c r="J536" i="8"/>
  <c r="U535" i="8"/>
  <c r="R535" i="8"/>
  <c r="Q535" i="8"/>
  <c r="P535" i="8"/>
  <c r="O535" i="8"/>
  <c r="N535" i="8"/>
  <c r="M535" i="8"/>
  <c r="L535" i="8"/>
  <c r="K535" i="8"/>
  <c r="J535" i="8"/>
  <c r="U534" i="8"/>
  <c r="R534" i="8"/>
  <c r="Q534" i="8"/>
  <c r="P534" i="8"/>
  <c r="O534" i="8"/>
  <c r="N534" i="8"/>
  <c r="M534" i="8"/>
  <c r="L534" i="8"/>
  <c r="K534" i="8"/>
  <c r="J534" i="8"/>
  <c r="U533" i="8"/>
  <c r="R533" i="8"/>
  <c r="Q533" i="8"/>
  <c r="P533" i="8"/>
  <c r="O533" i="8"/>
  <c r="N533" i="8"/>
  <c r="M533" i="8"/>
  <c r="L533" i="8"/>
  <c r="K533" i="8"/>
  <c r="J533" i="8"/>
  <c r="U532" i="8"/>
  <c r="R532" i="8"/>
  <c r="Q532" i="8"/>
  <c r="P532" i="8"/>
  <c r="O532" i="8"/>
  <c r="N532" i="8"/>
  <c r="M532" i="8"/>
  <c r="L532" i="8"/>
  <c r="K532" i="8"/>
  <c r="J532" i="8"/>
  <c r="U531" i="8"/>
  <c r="R531" i="8"/>
  <c r="Q531" i="8"/>
  <c r="P531" i="8"/>
  <c r="O531" i="8"/>
  <c r="N531" i="8"/>
  <c r="M531" i="8"/>
  <c r="L531" i="8"/>
  <c r="K531" i="8"/>
  <c r="J531" i="8"/>
  <c r="Q530" i="8"/>
  <c r="P530" i="8"/>
  <c r="N530" i="8"/>
  <c r="M530" i="8"/>
  <c r="L530" i="8"/>
  <c r="K530" i="8"/>
  <c r="J530" i="8"/>
  <c r="Q529" i="8"/>
  <c r="P529" i="8"/>
  <c r="N529" i="8"/>
  <c r="M529" i="8"/>
  <c r="L529" i="8"/>
  <c r="K529" i="8"/>
  <c r="J529" i="8"/>
  <c r="Q528" i="8"/>
  <c r="P528" i="8"/>
  <c r="N528" i="8"/>
  <c r="M528" i="8"/>
  <c r="L528" i="8"/>
  <c r="K528" i="8"/>
  <c r="J528" i="8"/>
  <c r="Q527" i="8"/>
  <c r="P527" i="8"/>
  <c r="N527" i="8"/>
  <c r="M527" i="8"/>
  <c r="L527" i="8"/>
  <c r="K527" i="8"/>
  <c r="J527" i="8"/>
  <c r="U526" i="8"/>
  <c r="R526" i="8"/>
  <c r="Q526" i="8"/>
  <c r="P526" i="8"/>
  <c r="O526" i="8"/>
  <c r="N526" i="8"/>
  <c r="M526" i="8"/>
  <c r="L526" i="8"/>
  <c r="K526" i="8"/>
  <c r="J526" i="8"/>
  <c r="Q525" i="8"/>
  <c r="P525" i="8"/>
  <c r="N525" i="8"/>
  <c r="M525" i="8"/>
  <c r="L525" i="8"/>
  <c r="K525" i="8"/>
  <c r="J525" i="8"/>
  <c r="R524" i="8"/>
  <c r="Q524" i="8"/>
  <c r="P524" i="8"/>
  <c r="N524" i="8"/>
  <c r="M524" i="8"/>
  <c r="L524" i="8"/>
  <c r="K524" i="8"/>
  <c r="J524" i="8"/>
  <c r="R523" i="8"/>
  <c r="Q523" i="8"/>
  <c r="P523" i="8"/>
  <c r="N523" i="8"/>
  <c r="M523" i="8"/>
  <c r="L523" i="8"/>
  <c r="K523" i="8"/>
  <c r="J523" i="8"/>
  <c r="U522" i="8"/>
  <c r="R522" i="8"/>
  <c r="Q522" i="8"/>
  <c r="P522" i="8"/>
  <c r="O522" i="8"/>
  <c r="N522" i="8"/>
  <c r="M522" i="8"/>
  <c r="L522" i="8"/>
  <c r="K522" i="8"/>
  <c r="J522" i="8"/>
  <c r="Q521" i="8"/>
  <c r="P521" i="8"/>
  <c r="O521" i="8"/>
  <c r="N521" i="8"/>
  <c r="M521" i="8"/>
  <c r="L521" i="8"/>
  <c r="K521" i="8"/>
  <c r="J521" i="8"/>
  <c r="R520" i="8"/>
  <c r="Q520" i="8"/>
  <c r="P520" i="8"/>
  <c r="N520" i="8"/>
  <c r="M520" i="8"/>
  <c r="L520" i="8"/>
  <c r="K520" i="8"/>
  <c r="J520" i="8"/>
  <c r="R519" i="8"/>
  <c r="Q519" i="8"/>
  <c r="P519" i="8"/>
  <c r="N519" i="8"/>
  <c r="M519" i="8"/>
  <c r="L519" i="8"/>
  <c r="K519" i="8"/>
  <c r="J519" i="8"/>
  <c r="Q518" i="8"/>
  <c r="P518" i="8"/>
  <c r="N518" i="8"/>
  <c r="M518" i="8"/>
  <c r="L518" i="8"/>
  <c r="K518" i="8"/>
  <c r="J518" i="8"/>
  <c r="Q517" i="8"/>
  <c r="P517" i="8"/>
  <c r="N517" i="8"/>
  <c r="M517" i="8"/>
  <c r="L517" i="8"/>
  <c r="K517" i="8"/>
  <c r="J517" i="8"/>
  <c r="R516" i="8"/>
  <c r="Q516" i="8"/>
  <c r="P516" i="8"/>
  <c r="N516" i="8"/>
  <c r="M516" i="8"/>
  <c r="L516" i="8"/>
  <c r="K516" i="8"/>
  <c r="J516" i="8"/>
  <c r="R515" i="8"/>
  <c r="Q515" i="8"/>
  <c r="P515" i="8"/>
  <c r="N515" i="8"/>
  <c r="M515" i="8"/>
  <c r="L515" i="8"/>
  <c r="K515" i="8"/>
  <c r="J515" i="8"/>
  <c r="R514" i="8"/>
  <c r="Q514" i="8"/>
  <c r="P514" i="8"/>
  <c r="N514" i="8"/>
  <c r="M514" i="8"/>
  <c r="L514" i="8"/>
  <c r="K514" i="8"/>
  <c r="J514" i="8"/>
  <c r="Q513" i="8"/>
  <c r="P513" i="8"/>
  <c r="N513" i="8"/>
  <c r="M513" i="8"/>
  <c r="L513" i="8"/>
  <c r="K513" i="8"/>
  <c r="J513" i="8"/>
  <c r="R512" i="8"/>
  <c r="Q512" i="8"/>
  <c r="P512" i="8"/>
  <c r="N512" i="8"/>
  <c r="M512" i="8"/>
  <c r="L512" i="8"/>
  <c r="K512" i="8"/>
  <c r="J512" i="8"/>
  <c r="U511" i="8"/>
  <c r="R511" i="8"/>
  <c r="Q511" i="8"/>
  <c r="P511" i="8"/>
  <c r="O511" i="8"/>
  <c r="N511" i="8"/>
  <c r="M511" i="8"/>
  <c r="L511" i="8"/>
  <c r="K511" i="8"/>
  <c r="J511" i="8"/>
  <c r="U510" i="8"/>
  <c r="R510" i="8"/>
  <c r="Q510" i="8"/>
  <c r="P510" i="8"/>
  <c r="O510" i="8"/>
  <c r="N510" i="8"/>
  <c r="M510" i="8"/>
  <c r="L510" i="8"/>
  <c r="K510" i="8"/>
  <c r="J510" i="8"/>
  <c r="R509" i="8"/>
  <c r="Q509" i="8"/>
  <c r="P509" i="8"/>
  <c r="N509" i="8"/>
  <c r="M509" i="8"/>
  <c r="L509" i="8"/>
  <c r="K509" i="8"/>
  <c r="J509" i="8"/>
  <c r="R508" i="8"/>
  <c r="Q508" i="8"/>
  <c r="P508" i="8"/>
  <c r="N508" i="8"/>
  <c r="M508" i="8"/>
  <c r="L508" i="8"/>
  <c r="K508" i="8"/>
  <c r="J508" i="8"/>
  <c r="R507" i="8"/>
  <c r="Q507" i="8"/>
  <c r="P507" i="8"/>
  <c r="N507" i="8"/>
  <c r="M507" i="8"/>
  <c r="L507" i="8"/>
  <c r="K507" i="8"/>
  <c r="J507" i="8"/>
  <c r="Q506" i="8"/>
  <c r="P506" i="8"/>
  <c r="N506" i="8"/>
  <c r="M506" i="8"/>
  <c r="L506" i="8"/>
  <c r="K506" i="8"/>
  <c r="J506" i="8"/>
  <c r="Q505" i="8"/>
  <c r="P505" i="8"/>
  <c r="N505" i="8"/>
  <c r="M505" i="8"/>
  <c r="L505" i="8"/>
  <c r="K505" i="8"/>
  <c r="J505" i="8"/>
  <c r="U504" i="8"/>
  <c r="R504" i="8"/>
  <c r="Q504" i="8"/>
  <c r="P504" i="8"/>
  <c r="O504" i="8"/>
  <c r="N504" i="8"/>
  <c r="M504" i="8"/>
  <c r="L504" i="8"/>
  <c r="K504" i="8"/>
  <c r="J504" i="8"/>
  <c r="U503" i="8"/>
  <c r="R503" i="8"/>
  <c r="Q503" i="8"/>
  <c r="P503" i="8"/>
  <c r="O503" i="8"/>
  <c r="N503" i="8"/>
  <c r="M503" i="8"/>
  <c r="L503" i="8"/>
  <c r="K503" i="8"/>
  <c r="J503" i="8"/>
  <c r="U502" i="8"/>
  <c r="R502" i="8"/>
  <c r="Q502" i="8"/>
  <c r="P502" i="8"/>
  <c r="O502" i="8"/>
  <c r="N502" i="8"/>
  <c r="M502" i="8"/>
  <c r="L502" i="8"/>
  <c r="K502" i="8"/>
  <c r="J502" i="8"/>
  <c r="R501" i="8"/>
  <c r="Q501" i="8"/>
  <c r="P501" i="8"/>
  <c r="N501" i="8"/>
  <c r="M501" i="8"/>
  <c r="L501" i="8"/>
  <c r="K501" i="8"/>
  <c r="J501" i="8"/>
  <c r="R500" i="8"/>
  <c r="Q500" i="8"/>
  <c r="P500" i="8"/>
  <c r="N500" i="8"/>
  <c r="M500" i="8"/>
  <c r="L500" i="8"/>
  <c r="K500" i="8"/>
  <c r="J500" i="8"/>
  <c r="R499" i="8"/>
  <c r="Q499" i="8"/>
  <c r="P499" i="8"/>
  <c r="N499" i="8"/>
  <c r="M499" i="8"/>
  <c r="L499" i="8"/>
  <c r="K499" i="8"/>
  <c r="J499" i="8"/>
  <c r="R498" i="8"/>
  <c r="Q498" i="8"/>
  <c r="P498" i="8"/>
  <c r="N498" i="8"/>
  <c r="M498" i="8"/>
  <c r="L498" i="8"/>
  <c r="K498" i="8"/>
  <c r="J498" i="8"/>
  <c r="R497" i="8"/>
  <c r="Q497" i="8"/>
  <c r="P497" i="8"/>
  <c r="N497" i="8"/>
  <c r="M497" i="8"/>
  <c r="L497" i="8"/>
  <c r="K497" i="8"/>
  <c r="J497" i="8"/>
  <c r="U496" i="8"/>
  <c r="R496" i="8"/>
  <c r="Q496" i="8"/>
  <c r="P496" i="8"/>
  <c r="O496" i="8"/>
  <c r="N496" i="8"/>
  <c r="M496" i="8"/>
  <c r="L496" i="8"/>
  <c r="K496" i="8"/>
  <c r="J496" i="8"/>
  <c r="Q495" i="8"/>
  <c r="P495" i="8"/>
  <c r="N495" i="8"/>
  <c r="M495" i="8"/>
  <c r="L495" i="8"/>
  <c r="K495" i="8"/>
  <c r="J495" i="8"/>
  <c r="R494" i="8"/>
  <c r="Q494" i="8"/>
  <c r="P494" i="8"/>
  <c r="N494" i="8"/>
  <c r="M494" i="8"/>
  <c r="L494" i="8"/>
  <c r="K494" i="8"/>
  <c r="J494" i="8"/>
  <c r="Q493" i="8"/>
  <c r="P493" i="8"/>
  <c r="N493" i="8"/>
  <c r="M493" i="8"/>
  <c r="L493" i="8"/>
  <c r="K493" i="8"/>
  <c r="J493" i="8"/>
  <c r="Q492" i="8"/>
  <c r="P492" i="8"/>
  <c r="N492" i="8"/>
  <c r="M492" i="8"/>
  <c r="L492" i="8"/>
  <c r="K492" i="8"/>
  <c r="J492" i="8"/>
  <c r="Q491" i="8"/>
  <c r="P491" i="8"/>
  <c r="N491" i="8"/>
  <c r="M491" i="8"/>
  <c r="L491" i="8"/>
  <c r="K491" i="8"/>
  <c r="J491" i="8"/>
  <c r="Q490" i="8"/>
  <c r="P490" i="8"/>
  <c r="N490" i="8"/>
  <c r="M490" i="8"/>
  <c r="L490" i="8"/>
  <c r="K490" i="8"/>
  <c r="J490" i="8"/>
  <c r="Q489" i="8"/>
  <c r="P489" i="8"/>
  <c r="N489" i="8"/>
  <c r="M489" i="8"/>
  <c r="L489" i="8"/>
  <c r="K489" i="8"/>
  <c r="J489" i="8"/>
  <c r="Q488" i="8"/>
  <c r="P488" i="8"/>
  <c r="N488" i="8"/>
  <c r="M488" i="8"/>
  <c r="L488" i="8"/>
  <c r="K488" i="8"/>
  <c r="J488" i="8"/>
  <c r="Q487" i="8"/>
  <c r="P487" i="8"/>
  <c r="N487" i="8"/>
  <c r="M487" i="8"/>
  <c r="L487" i="8"/>
  <c r="K487" i="8"/>
  <c r="J487" i="8"/>
  <c r="Q486" i="8"/>
  <c r="P486" i="8"/>
  <c r="N486" i="8"/>
  <c r="M486" i="8"/>
  <c r="L486" i="8"/>
  <c r="K486" i="8"/>
  <c r="J486" i="8"/>
  <c r="Q485" i="8"/>
  <c r="P485" i="8"/>
  <c r="N485" i="8"/>
  <c r="M485" i="8"/>
  <c r="L485" i="8"/>
  <c r="K485" i="8"/>
  <c r="J485" i="8"/>
  <c r="Q484" i="8"/>
  <c r="P484" i="8"/>
  <c r="N484" i="8"/>
  <c r="M484" i="8"/>
  <c r="L484" i="8"/>
  <c r="K484" i="8"/>
  <c r="J484" i="8"/>
  <c r="Q483" i="8"/>
  <c r="P483" i="8"/>
  <c r="N483" i="8"/>
  <c r="M483" i="8"/>
  <c r="L483" i="8"/>
  <c r="K483" i="8"/>
  <c r="J483" i="8"/>
  <c r="Q482" i="8"/>
  <c r="P482" i="8"/>
  <c r="N482" i="8"/>
  <c r="M482" i="8"/>
  <c r="L482" i="8"/>
  <c r="K482" i="8"/>
  <c r="J482" i="8"/>
  <c r="Q481" i="8"/>
  <c r="P481" i="8"/>
  <c r="N481" i="8"/>
  <c r="M481" i="8"/>
  <c r="L481" i="8"/>
  <c r="K481" i="8"/>
  <c r="J481" i="8"/>
  <c r="Q480" i="8"/>
  <c r="P480" i="8"/>
  <c r="N480" i="8"/>
  <c r="M480" i="8"/>
  <c r="L480" i="8"/>
  <c r="K480" i="8"/>
  <c r="J480" i="8"/>
  <c r="Q479" i="8"/>
  <c r="P479" i="8"/>
  <c r="N479" i="8"/>
  <c r="M479" i="8"/>
  <c r="L479" i="8"/>
  <c r="K479" i="8"/>
  <c r="J479" i="8"/>
  <c r="R478" i="8"/>
  <c r="Q478" i="8"/>
  <c r="P478" i="8"/>
  <c r="N478" i="8"/>
  <c r="M478" i="8"/>
  <c r="L478" i="8"/>
  <c r="K478" i="8"/>
  <c r="J478" i="8"/>
  <c r="Q477" i="8"/>
  <c r="P477" i="8"/>
  <c r="N477" i="8"/>
  <c r="M477" i="8"/>
  <c r="L477" i="8"/>
  <c r="K477" i="8"/>
  <c r="J477" i="8"/>
  <c r="Q476" i="8"/>
  <c r="P476" i="8"/>
  <c r="N476" i="8"/>
  <c r="M476" i="8"/>
  <c r="L476" i="8"/>
  <c r="K476" i="8"/>
  <c r="J476" i="8"/>
  <c r="Q475" i="8"/>
  <c r="P475" i="8"/>
  <c r="N475" i="8"/>
  <c r="M475" i="8"/>
  <c r="L475" i="8"/>
  <c r="K475" i="8"/>
  <c r="J475" i="8"/>
  <c r="Q474" i="8"/>
  <c r="P474" i="8"/>
  <c r="N474" i="8"/>
  <c r="M474" i="8"/>
  <c r="L474" i="8"/>
  <c r="K474" i="8"/>
  <c r="J474" i="8"/>
  <c r="Q473" i="8"/>
  <c r="P473" i="8"/>
  <c r="N473" i="8"/>
  <c r="M473" i="8"/>
  <c r="L473" i="8"/>
  <c r="K473" i="8"/>
  <c r="J473" i="8"/>
  <c r="R472" i="8"/>
  <c r="Q472" i="8"/>
  <c r="P472" i="8"/>
  <c r="N472" i="8"/>
  <c r="M472" i="8"/>
  <c r="L472" i="8"/>
  <c r="K472" i="8"/>
  <c r="J472" i="8"/>
  <c r="Q471" i="8"/>
  <c r="P471" i="8"/>
  <c r="O471" i="8"/>
  <c r="N471" i="8"/>
  <c r="M471" i="8"/>
  <c r="L471" i="8"/>
  <c r="K471" i="8"/>
  <c r="J471" i="8"/>
  <c r="R470" i="8"/>
  <c r="Q470" i="8"/>
  <c r="P470" i="8"/>
  <c r="N470" i="8"/>
  <c r="M470" i="8"/>
  <c r="L470" i="8"/>
  <c r="K470" i="8"/>
  <c r="J470" i="8"/>
  <c r="R469" i="8"/>
  <c r="Q469" i="8"/>
  <c r="P469" i="8"/>
  <c r="N469" i="8"/>
  <c r="M469" i="8"/>
  <c r="L469" i="8"/>
  <c r="K469" i="8"/>
  <c r="J469" i="8"/>
  <c r="Q468" i="8"/>
  <c r="P468" i="8"/>
  <c r="N468" i="8"/>
  <c r="M468" i="8"/>
  <c r="L468" i="8"/>
  <c r="K468" i="8"/>
  <c r="J468" i="8"/>
  <c r="Q467" i="8"/>
  <c r="P467" i="8"/>
  <c r="N467" i="8"/>
  <c r="M467" i="8"/>
  <c r="L467" i="8"/>
  <c r="K467" i="8"/>
  <c r="J467" i="8"/>
  <c r="Q466" i="8"/>
  <c r="P466" i="8"/>
  <c r="O466" i="8"/>
  <c r="N466" i="8"/>
  <c r="M466" i="8"/>
  <c r="L466" i="8"/>
  <c r="K466" i="8"/>
  <c r="J466" i="8"/>
  <c r="R465" i="8"/>
  <c r="Q465" i="8"/>
  <c r="P465" i="8"/>
  <c r="N465" i="8"/>
  <c r="M465" i="8"/>
  <c r="L465" i="8"/>
  <c r="K465" i="8"/>
  <c r="J465" i="8"/>
  <c r="R464" i="8"/>
  <c r="Q464" i="8"/>
  <c r="P464" i="8"/>
  <c r="N464" i="8"/>
  <c r="M464" i="8"/>
  <c r="L464" i="8"/>
  <c r="K464" i="8"/>
  <c r="J464" i="8"/>
  <c r="Q463" i="8"/>
  <c r="P463" i="8"/>
  <c r="N463" i="8"/>
  <c r="M463" i="8"/>
  <c r="L463" i="8"/>
  <c r="K463" i="8"/>
  <c r="J463" i="8"/>
  <c r="Q462" i="8"/>
  <c r="P462" i="8"/>
  <c r="N462" i="8"/>
  <c r="M462" i="8"/>
  <c r="L462" i="8"/>
  <c r="K462" i="8"/>
  <c r="J462" i="8"/>
  <c r="U461" i="8"/>
  <c r="R461" i="8"/>
  <c r="Q461" i="8"/>
  <c r="P461" i="8"/>
  <c r="O461" i="8"/>
  <c r="N461" i="8"/>
  <c r="M461" i="8"/>
  <c r="L461" i="8"/>
  <c r="K461" i="8"/>
  <c r="J461" i="8"/>
  <c r="Q460" i="8"/>
  <c r="P460" i="8"/>
  <c r="N460" i="8"/>
  <c r="M460" i="8"/>
  <c r="L460" i="8"/>
  <c r="K460" i="8"/>
  <c r="J460" i="8"/>
  <c r="Q459" i="8"/>
  <c r="P459" i="8"/>
  <c r="N459" i="8"/>
  <c r="M459" i="8"/>
  <c r="L459" i="8"/>
  <c r="K459" i="8"/>
  <c r="J459" i="8"/>
  <c r="U458" i="8"/>
  <c r="R458" i="8"/>
  <c r="Q458" i="8"/>
  <c r="P458" i="8"/>
  <c r="O458" i="8"/>
  <c r="N458" i="8"/>
  <c r="M458" i="8"/>
  <c r="L458" i="8"/>
  <c r="K458" i="8"/>
  <c r="J458" i="8"/>
  <c r="Q457" i="8"/>
  <c r="P457" i="8"/>
  <c r="N457" i="8"/>
  <c r="M457" i="8"/>
  <c r="L457" i="8"/>
  <c r="K457" i="8"/>
  <c r="J457" i="8"/>
  <c r="U456" i="8"/>
  <c r="R456" i="8"/>
  <c r="Q456" i="8"/>
  <c r="P456" i="8"/>
  <c r="O456" i="8"/>
  <c r="N456" i="8"/>
  <c r="M456" i="8"/>
  <c r="L456" i="8"/>
  <c r="K456" i="8"/>
  <c r="J456" i="8"/>
  <c r="R455" i="8"/>
  <c r="Q455" i="8"/>
  <c r="P455" i="8"/>
  <c r="N455" i="8"/>
  <c r="M455" i="8"/>
  <c r="L455" i="8"/>
  <c r="K455" i="8"/>
  <c r="J455" i="8"/>
  <c r="Q454" i="8"/>
  <c r="P454" i="8"/>
  <c r="N454" i="8"/>
  <c r="M454" i="8"/>
  <c r="L454" i="8"/>
  <c r="K454" i="8"/>
  <c r="J454" i="8"/>
  <c r="U453" i="8"/>
  <c r="R453" i="8"/>
  <c r="Q453" i="8"/>
  <c r="P453" i="8"/>
  <c r="O453" i="8"/>
  <c r="N453" i="8"/>
  <c r="M453" i="8"/>
  <c r="L453" i="8"/>
  <c r="K453" i="8"/>
  <c r="J453" i="8"/>
  <c r="Q452" i="8"/>
  <c r="P452" i="8"/>
  <c r="N452" i="8"/>
  <c r="M452" i="8"/>
  <c r="L452" i="8"/>
  <c r="K452" i="8"/>
  <c r="J452" i="8"/>
  <c r="Q451" i="8"/>
  <c r="P451" i="8"/>
  <c r="N451" i="8"/>
  <c r="M451" i="8"/>
  <c r="L451" i="8"/>
  <c r="K451" i="8"/>
  <c r="J451" i="8"/>
  <c r="Q450" i="8"/>
  <c r="P450" i="8"/>
  <c r="N450" i="8"/>
  <c r="M450" i="8"/>
  <c r="L450" i="8"/>
  <c r="K450" i="8"/>
  <c r="J450" i="8"/>
  <c r="Q449" i="8"/>
  <c r="P449" i="8"/>
  <c r="N449" i="8"/>
  <c r="M449" i="8"/>
  <c r="L449" i="8"/>
  <c r="K449" i="8"/>
  <c r="J449" i="8"/>
  <c r="Q448" i="8"/>
  <c r="P448" i="8"/>
  <c r="O448" i="8"/>
  <c r="N448" i="8"/>
  <c r="M448" i="8"/>
  <c r="L448" i="8"/>
  <c r="K448" i="8"/>
  <c r="J448" i="8"/>
  <c r="Q447" i="8"/>
  <c r="P447" i="8"/>
  <c r="O447" i="8"/>
  <c r="N447" i="8"/>
  <c r="M447" i="8"/>
  <c r="L447" i="8"/>
  <c r="K447" i="8"/>
  <c r="J447" i="8"/>
  <c r="Q446" i="8"/>
  <c r="P446" i="8"/>
  <c r="N446" i="8"/>
  <c r="M446" i="8"/>
  <c r="L446" i="8"/>
  <c r="K446" i="8"/>
  <c r="J446" i="8"/>
  <c r="Q445" i="8"/>
  <c r="P445" i="8"/>
  <c r="N445" i="8"/>
  <c r="M445" i="8"/>
  <c r="L445" i="8"/>
  <c r="K445" i="8"/>
  <c r="J445" i="8"/>
  <c r="Q444" i="8"/>
  <c r="P444" i="8"/>
  <c r="N444" i="8"/>
  <c r="M444" i="8"/>
  <c r="L444" i="8"/>
  <c r="K444" i="8"/>
  <c r="J444" i="8"/>
  <c r="Q443" i="8"/>
  <c r="P443" i="8"/>
  <c r="N443" i="8"/>
  <c r="M443" i="8"/>
  <c r="L443" i="8"/>
  <c r="K443" i="8"/>
  <c r="J443" i="8"/>
  <c r="Q442" i="8"/>
  <c r="P442" i="8"/>
  <c r="N442" i="8"/>
  <c r="M442" i="8"/>
  <c r="L442" i="8"/>
  <c r="K442" i="8"/>
  <c r="J442" i="8"/>
  <c r="Q441" i="8"/>
  <c r="P441" i="8"/>
  <c r="N441" i="8"/>
  <c r="M441" i="8"/>
  <c r="L441" i="8"/>
  <c r="K441" i="8"/>
  <c r="J441" i="8"/>
  <c r="Q440" i="8"/>
  <c r="P440" i="8"/>
  <c r="N440" i="8"/>
  <c r="M440" i="8"/>
  <c r="L440" i="8"/>
  <c r="K440" i="8"/>
  <c r="J440" i="8"/>
  <c r="Q439" i="8"/>
  <c r="P439" i="8"/>
  <c r="N439" i="8"/>
  <c r="M439" i="8"/>
  <c r="L439" i="8"/>
  <c r="K439" i="8"/>
  <c r="J439" i="8"/>
  <c r="Q438" i="8"/>
  <c r="P438" i="8"/>
  <c r="N438" i="8"/>
  <c r="M438" i="8"/>
  <c r="L438" i="8"/>
  <c r="K438" i="8"/>
  <c r="J438" i="8"/>
  <c r="U437" i="8"/>
  <c r="R437" i="8"/>
  <c r="Q437" i="8"/>
  <c r="P437" i="8"/>
  <c r="O437" i="8"/>
  <c r="N437" i="8"/>
  <c r="M437" i="8"/>
  <c r="L437" i="8"/>
  <c r="K437" i="8"/>
  <c r="J437" i="8"/>
  <c r="R436" i="8"/>
  <c r="Q436" i="8"/>
  <c r="P436" i="8"/>
  <c r="N436" i="8"/>
  <c r="M436" i="8"/>
  <c r="L436" i="8"/>
  <c r="K436" i="8"/>
  <c r="J436" i="8"/>
  <c r="Q435" i="8"/>
  <c r="P435" i="8"/>
  <c r="N435" i="8"/>
  <c r="M435" i="8"/>
  <c r="L435" i="8"/>
  <c r="K435" i="8"/>
  <c r="J435" i="8"/>
  <c r="R434" i="8"/>
  <c r="Q434" i="8"/>
  <c r="P434" i="8"/>
  <c r="N434" i="8"/>
  <c r="M434" i="8"/>
  <c r="L434" i="8"/>
  <c r="K434" i="8"/>
  <c r="J434" i="8"/>
  <c r="R433" i="8"/>
  <c r="Q433" i="8"/>
  <c r="P433" i="8"/>
  <c r="N433" i="8"/>
  <c r="M433" i="8"/>
  <c r="L433" i="8"/>
  <c r="K433" i="8"/>
  <c r="J433" i="8"/>
  <c r="U432" i="8"/>
  <c r="R432" i="8"/>
  <c r="Q432" i="8"/>
  <c r="P432" i="8"/>
  <c r="O432" i="8"/>
  <c r="N432" i="8"/>
  <c r="M432" i="8"/>
  <c r="L432" i="8"/>
  <c r="K432" i="8"/>
  <c r="J432" i="8"/>
  <c r="U431" i="8"/>
  <c r="R431" i="8"/>
  <c r="Q431" i="8"/>
  <c r="P431" i="8"/>
  <c r="O431" i="8"/>
  <c r="N431" i="8"/>
  <c r="M431" i="8"/>
  <c r="L431" i="8"/>
  <c r="K431" i="8"/>
  <c r="J431" i="8"/>
  <c r="Q430" i="8"/>
  <c r="P430" i="8"/>
  <c r="N430" i="8"/>
  <c r="M430" i="8"/>
  <c r="L430" i="8"/>
  <c r="K430" i="8"/>
  <c r="J430" i="8"/>
  <c r="Q429" i="8"/>
  <c r="P429" i="8"/>
  <c r="N429" i="8"/>
  <c r="M429" i="8"/>
  <c r="L429" i="8"/>
  <c r="K429" i="8"/>
  <c r="J429" i="8"/>
  <c r="Q428" i="8"/>
  <c r="P428" i="8"/>
  <c r="N428" i="8"/>
  <c r="M428" i="8"/>
  <c r="L428" i="8"/>
  <c r="K428" i="8"/>
  <c r="J428" i="8"/>
  <c r="Q427" i="8"/>
  <c r="P427" i="8"/>
  <c r="N427" i="8"/>
  <c r="M427" i="8"/>
  <c r="L427" i="8"/>
  <c r="K427" i="8"/>
  <c r="J427" i="8"/>
  <c r="R426" i="8"/>
  <c r="Q426" i="8"/>
  <c r="P426" i="8"/>
  <c r="N426" i="8"/>
  <c r="M426" i="8"/>
  <c r="L426" i="8"/>
  <c r="K426" i="8"/>
  <c r="J426" i="8"/>
  <c r="Q425" i="8"/>
  <c r="P425" i="8"/>
  <c r="N425" i="8"/>
  <c r="M425" i="8"/>
  <c r="L425" i="8"/>
  <c r="K425" i="8"/>
  <c r="J425" i="8"/>
  <c r="R424" i="8"/>
  <c r="Q424" i="8"/>
  <c r="P424" i="8"/>
  <c r="N424" i="8"/>
  <c r="M424" i="8"/>
  <c r="L424" i="8"/>
  <c r="K424" i="8"/>
  <c r="J424" i="8"/>
  <c r="U423" i="8"/>
  <c r="R423" i="8"/>
  <c r="Q423" i="8"/>
  <c r="P423" i="8"/>
  <c r="O423" i="8"/>
  <c r="N423" i="8"/>
  <c r="M423" i="8"/>
  <c r="L423" i="8"/>
  <c r="K423" i="8"/>
  <c r="J423" i="8"/>
  <c r="R422" i="8"/>
  <c r="Q422" i="8"/>
  <c r="P422" i="8"/>
  <c r="N422" i="8"/>
  <c r="M422" i="8"/>
  <c r="L422" i="8"/>
  <c r="K422" i="8"/>
  <c r="J422" i="8"/>
  <c r="U421" i="8"/>
  <c r="R421" i="8"/>
  <c r="Q421" i="8"/>
  <c r="P421" i="8"/>
  <c r="O421" i="8"/>
  <c r="N421" i="8"/>
  <c r="M421" i="8"/>
  <c r="L421" i="8"/>
  <c r="K421" i="8"/>
  <c r="J421" i="8"/>
  <c r="U420" i="8"/>
  <c r="R420" i="8"/>
  <c r="Q420" i="8"/>
  <c r="P420" i="8"/>
  <c r="O420" i="8"/>
  <c r="N420" i="8"/>
  <c r="M420" i="8"/>
  <c r="L420" i="8"/>
  <c r="K420" i="8"/>
  <c r="J420" i="8"/>
  <c r="U419" i="8"/>
  <c r="R419" i="8"/>
  <c r="Q419" i="8"/>
  <c r="P419" i="8"/>
  <c r="O419" i="8"/>
  <c r="N419" i="8"/>
  <c r="M419" i="8"/>
  <c r="L419" i="8"/>
  <c r="K419" i="8"/>
  <c r="J419" i="8"/>
  <c r="R418" i="8"/>
  <c r="Q418" i="8"/>
  <c r="P418" i="8"/>
  <c r="N418" i="8"/>
  <c r="M418" i="8"/>
  <c r="L418" i="8"/>
  <c r="K418" i="8"/>
  <c r="J418" i="8"/>
  <c r="R417" i="8"/>
  <c r="Q417" i="8"/>
  <c r="P417" i="8"/>
  <c r="N417" i="8"/>
  <c r="M417" i="8"/>
  <c r="L417" i="8"/>
  <c r="K417" i="8"/>
  <c r="J417" i="8"/>
  <c r="U416" i="8"/>
  <c r="R416" i="8"/>
  <c r="Q416" i="8"/>
  <c r="P416" i="8"/>
  <c r="O416" i="8"/>
  <c r="N416" i="8"/>
  <c r="M416" i="8"/>
  <c r="L416" i="8"/>
  <c r="K416" i="8"/>
  <c r="J416" i="8"/>
  <c r="U415" i="8"/>
  <c r="R415" i="8"/>
  <c r="Q415" i="8"/>
  <c r="P415" i="8"/>
  <c r="O415" i="8"/>
  <c r="N415" i="8"/>
  <c r="M415" i="8"/>
  <c r="L415" i="8"/>
  <c r="K415" i="8"/>
  <c r="J415" i="8"/>
  <c r="U414" i="8"/>
  <c r="R414" i="8"/>
  <c r="Q414" i="8"/>
  <c r="P414" i="8"/>
  <c r="O414" i="8"/>
  <c r="N414" i="8"/>
  <c r="M414" i="8"/>
  <c r="L414" i="8"/>
  <c r="K414" i="8"/>
  <c r="J414" i="8"/>
  <c r="U413" i="8"/>
  <c r="R413" i="8"/>
  <c r="Q413" i="8"/>
  <c r="P413" i="8"/>
  <c r="O413" i="8"/>
  <c r="N413" i="8"/>
  <c r="M413" i="8"/>
  <c r="L413" i="8"/>
  <c r="K413" i="8"/>
  <c r="J413" i="8"/>
  <c r="R412" i="8"/>
  <c r="Q412" i="8"/>
  <c r="P412" i="8"/>
  <c r="N412" i="8"/>
  <c r="M412" i="8"/>
  <c r="L412" i="8"/>
  <c r="K412" i="8"/>
  <c r="J412" i="8"/>
  <c r="R411" i="8"/>
  <c r="Q411" i="8"/>
  <c r="P411" i="8"/>
  <c r="N411" i="8"/>
  <c r="M411" i="8"/>
  <c r="L411" i="8"/>
  <c r="K411" i="8"/>
  <c r="J411" i="8"/>
  <c r="Q410" i="8"/>
  <c r="P410" i="8"/>
  <c r="N410" i="8"/>
  <c r="M410" i="8"/>
  <c r="L410" i="8"/>
  <c r="K410" i="8"/>
  <c r="J410" i="8"/>
  <c r="Q409" i="8"/>
  <c r="P409" i="8"/>
  <c r="N409" i="8"/>
  <c r="M409" i="8"/>
  <c r="L409" i="8"/>
  <c r="K409" i="8"/>
  <c r="J409" i="8"/>
  <c r="Q408" i="8"/>
  <c r="P408" i="8"/>
  <c r="N408" i="8"/>
  <c r="M408" i="8"/>
  <c r="L408" i="8"/>
  <c r="K408" i="8"/>
  <c r="J408" i="8"/>
  <c r="Q407" i="8"/>
  <c r="P407" i="8"/>
  <c r="N407" i="8"/>
  <c r="M407" i="8"/>
  <c r="L407" i="8"/>
  <c r="K407" i="8"/>
  <c r="J407" i="8"/>
  <c r="R406" i="8"/>
  <c r="Q406" i="8"/>
  <c r="P406" i="8"/>
  <c r="N406" i="8"/>
  <c r="M406" i="8"/>
  <c r="L406" i="8"/>
  <c r="K406" i="8"/>
  <c r="J406" i="8"/>
  <c r="Q405" i="8"/>
  <c r="P405" i="8"/>
  <c r="O405" i="8"/>
  <c r="N405" i="8"/>
  <c r="M405" i="8"/>
  <c r="L405" i="8"/>
  <c r="K405" i="8"/>
  <c r="J405" i="8"/>
  <c r="Q404" i="8"/>
  <c r="P404" i="8"/>
  <c r="N404" i="8"/>
  <c r="M404" i="8"/>
  <c r="L404" i="8"/>
  <c r="K404" i="8"/>
  <c r="J404" i="8"/>
  <c r="Q403" i="8"/>
  <c r="P403" i="8"/>
  <c r="N403" i="8"/>
  <c r="M403" i="8"/>
  <c r="L403" i="8"/>
  <c r="K403" i="8"/>
  <c r="J403" i="8"/>
  <c r="R402" i="8"/>
  <c r="N402" i="8"/>
  <c r="M402" i="8"/>
  <c r="L402" i="8"/>
  <c r="K402" i="8"/>
  <c r="J402" i="8"/>
  <c r="R401" i="8"/>
  <c r="Q401" i="8"/>
  <c r="N401" i="8"/>
  <c r="M401" i="8"/>
  <c r="L401" i="8"/>
  <c r="K401" i="8"/>
  <c r="J401" i="8"/>
  <c r="R400" i="8"/>
  <c r="N400" i="8"/>
  <c r="M400" i="8"/>
  <c r="L400" i="8"/>
  <c r="K400" i="8"/>
  <c r="J400" i="8"/>
  <c r="R399" i="8"/>
  <c r="Q399" i="8"/>
  <c r="P399" i="8"/>
  <c r="N399" i="8"/>
  <c r="M399" i="8"/>
  <c r="L399" i="8"/>
  <c r="K399" i="8"/>
  <c r="J399" i="8"/>
  <c r="Q398" i="8"/>
  <c r="P398" i="8"/>
  <c r="O398" i="8"/>
  <c r="N398" i="8"/>
  <c r="M398" i="8"/>
  <c r="L398" i="8"/>
  <c r="K398" i="8"/>
  <c r="J398" i="8"/>
  <c r="Q397" i="8"/>
  <c r="P397" i="8"/>
  <c r="O397" i="8"/>
  <c r="N397" i="8"/>
  <c r="M397" i="8"/>
  <c r="L397" i="8"/>
  <c r="K397" i="8"/>
  <c r="J397" i="8"/>
  <c r="Q396" i="8"/>
  <c r="P396" i="8"/>
  <c r="N396" i="8"/>
  <c r="M396" i="8"/>
  <c r="L396" i="8"/>
  <c r="K396" i="8"/>
  <c r="J396" i="8"/>
  <c r="R395" i="8"/>
  <c r="Q395" i="8"/>
  <c r="P395" i="8"/>
  <c r="N395" i="8"/>
  <c r="K395" i="8"/>
  <c r="J395" i="8"/>
  <c r="Q394" i="8"/>
  <c r="P394" i="8"/>
  <c r="N394" i="8"/>
  <c r="M394" i="8"/>
  <c r="L394" i="8"/>
  <c r="K394" i="8"/>
  <c r="J394" i="8"/>
  <c r="R393" i="8"/>
  <c r="Q393" i="8"/>
  <c r="P393" i="8"/>
  <c r="N393" i="8"/>
  <c r="K393" i="8"/>
  <c r="J393" i="8"/>
  <c r="Q392" i="8"/>
  <c r="P392" i="8"/>
  <c r="N392" i="8"/>
  <c r="M392" i="8"/>
  <c r="L392" i="8"/>
  <c r="K392" i="8"/>
  <c r="J392" i="8"/>
  <c r="R391" i="8"/>
  <c r="Q391" i="8"/>
  <c r="P391" i="8"/>
  <c r="N391" i="8"/>
  <c r="M391" i="8"/>
  <c r="L391" i="8"/>
  <c r="K391" i="8"/>
  <c r="J391" i="8"/>
  <c r="R390" i="8"/>
  <c r="Q390" i="8"/>
  <c r="P390" i="8"/>
  <c r="N390" i="8"/>
  <c r="M390" i="8"/>
  <c r="L390" i="8"/>
  <c r="K390" i="8"/>
  <c r="J390" i="8"/>
  <c r="Q389" i="8"/>
  <c r="P389" i="8"/>
  <c r="O389" i="8"/>
  <c r="N389" i="8"/>
  <c r="K389" i="8"/>
  <c r="J389" i="8"/>
  <c r="Q388" i="8"/>
  <c r="P388" i="8"/>
  <c r="O388" i="8"/>
  <c r="N388" i="8"/>
  <c r="M388" i="8"/>
  <c r="L388" i="8"/>
  <c r="K388" i="8"/>
  <c r="J388" i="8"/>
  <c r="U387" i="8"/>
  <c r="R387" i="8"/>
  <c r="Q387" i="8"/>
  <c r="P387" i="8"/>
  <c r="O387" i="8"/>
  <c r="N387" i="8"/>
  <c r="M387" i="8"/>
  <c r="L387" i="8"/>
  <c r="K387" i="8"/>
  <c r="J387" i="8"/>
  <c r="R386" i="8"/>
  <c r="Q386" i="8"/>
  <c r="P386" i="8"/>
  <c r="N386" i="8"/>
  <c r="K386" i="8"/>
  <c r="J386" i="8"/>
  <c r="Q385" i="8"/>
  <c r="P385" i="8"/>
  <c r="N385" i="8"/>
  <c r="M385" i="8"/>
  <c r="L385" i="8"/>
  <c r="K385" i="8"/>
  <c r="J385" i="8"/>
  <c r="R384" i="8"/>
  <c r="Q384" i="8"/>
  <c r="P384" i="8"/>
  <c r="N384" i="8"/>
  <c r="M384" i="8"/>
  <c r="L384" i="8"/>
  <c r="K384" i="8"/>
  <c r="J384" i="8"/>
  <c r="R383" i="8"/>
  <c r="Q383" i="8"/>
  <c r="P383" i="8"/>
  <c r="N383" i="8"/>
  <c r="L383" i="8"/>
  <c r="K383" i="8"/>
  <c r="J383" i="8"/>
  <c r="Q382" i="8"/>
  <c r="P382" i="8"/>
  <c r="O382" i="8"/>
  <c r="N382" i="8"/>
  <c r="K382" i="8"/>
  <c r="J382" i="8"/>
  <c r="U381" i="8"/>
  <c r="R381" i="8"/>
  <c r="Q381" i="8"/>
  <c r="P381" i="8"/>
  <c r="O381" i="8"/>
  <c r="N381" i="8"/>
  <c r="K381" i="8"/>
  <c r="J381" i="8"/>
  <c r="U380" i="8"/>
  <c r="R380" i="8"/>
  <c r="Q380" i="8"/>
  <c r="P380" i="8"/>
  <c r="O380" i="8"/>
  <c r="N380" i="8"/>
  <c r="M380" i="8"/>
  <c r="L380" i="8"/>
  <c r="K380" i="8"/>
  <c r="J380" i="8"/>
  <c r="R379" i="8"/>
  <c r="Q379" i="8"/>
  <c r="P379" i="8"/>
  <c r="N379" i="8"/>
  <c r="M379" i="8"/>
  <c r="L379" i="8"/>
  <c r="K379" i="8"/>
  <c r="J379" i="8"/>
  <c r="R378" i="8"/>
  <c r="Q378" i="8"/>
  <c r="P378" i="8"/>
  <c r="N378" i="8"/>
  <c r="M378" i="8"/>
  <c r="L378" i="8"/>
  <c r="K378" i="8"/>
  <c r="J378" i="8"/>
  <c r="V377" i="8"/>
  <c r="N375" i="8"/>
  <c r="M375" i="8"/>
  <c r="L375" i="8"/>
  <c r="K375" i="8"/>
  <c r="J375" i="8"/>
  <c r="Y374" i="8"/>
  <c r="AC374" i="8" s="1"/>
  <c r="AE374" i="8" s="1"/>
  <c r="O374" i="8"/>
  <c r="AC373" i="8"/>
  <c r="AE373" i="8" s="1"/>
  <c r="AB373" i="8"/>
  <c r="O373" i="8"/>
  <c r="S373" i="8" s="1"/>
  <c r="U373" i="8" s="1"/>
  <c r="U589" i="8" s="1"/>
  <c r="AC372" i="8"/>
  <c r="AE372" i="8" s="1"/>
  <c r="Y372" i="8"/>
  <c r="U372" i="8"/>
  <c r="U587" i="8" s="1"/>
  <c r="S372" i="8"/>
  <c r="O372" i="8"/>
  <c r="O587" i="8" s="1"/>
  <c r="AE371" i="8"/>
  <c r="AC371" i="8"/>
  <c r="Y371" i="8"/>
  <c r="Y375" i="8" s="1"/>
  <c r="S371" i="8"/>
  <c r="U371" i="8" s="1"/>
  <c r="U588" i="8" s="1"/>
  <c r="O371" i="8"/>
  <c r="Q370" i="8"/>
  <c r="P370" i="8"/>
  <c r="N370" i="8"/>
  <c r="M370" i="8"/>
  <c r="L370" i="8"/>
  <c r="K370" i="8"/>
  <c r="J370" i="8"/>
  <c r="AD369" i="8"/>
  <c r="AB369" i="8"/>
  <c r="AA369" i="8"/>
  <c r="Z369" i="8"/>
  <c r="Y369" i="8"/>
  <c r="X369" i="8"/>
  <c r="AC369" i="8" s="1"/>
  <c r="AE369" i="8" s="1"/>
  <c r="S369" i="8"/>
  <c r="U369" i="8" s="1"/>
  <c r="V369" i="8" s="1"/>
  <c r="R369" i="8"/>
  <c r="O369" i="8"/>
  <c r="AC368" i="8"/>
  <c r="AE368" i="8" s="1"/>
  <c r="R368" i="8"/>
  <c r="R573" i="8" s="1"/>
  <c r="O368" i="8"/>
  <c r="AB367" i="8"/>
  <c r="AA367" i="8"/>
  <c r="Z367" i="8"/>
  <c r="Y367" i="8"/>
  <c r="AC367" i="8" s="1"/>
  <c r="X367" i="8"/>
  <c r="R367" i="8"/>
  <c r="O367" i="8"/>
  <c r="AB366" i="8"/>
  <c r="AA366" i="8"/>
  <c r="Z366" i="8"/>
  <c r="Y366" i="8"/>
  <c r="X366" i="8"/>
  <c r="R366" i="8"/>
  <c r="O366" i="8"/>
  <c r="AB365" i="8"/>
  <c r="AA365" i="8"/>
  <c r="Z365" i="8"/>
  <c r="Y365" i="8"/>
  <c r="X365" i="8"/>
  <c r="AC365" i="8" s="1"/>
  <c r="S365" i="8"/>
  <c r="U365" i="8" s="1"/>
  <c r="U579" i="8" s="1"/>
  <c r="R365" i="8"/>
  <c r="O365" i="8"/>
  <c r="O579" i="8" s="1"/>
  <c r="AE364" i="8"/>
  <c r="AC364" i="8"/>
  <c r="R364" i="8"/>
  <c r="R580" i="8" s="1"/>
  <c r="O364" i="8"/>
  <c r="O580" i="8" s="1"/>
  <c r="AC363" i="8"/>
  <c r="AE363" i="8" s="1"/>
  <c r="R363" i="8"/>
  <c r="R578" i="8" s="1"/>
  <c r="O363" i="8"/>
  <c r="O578" i="8" s="1"/>
  <c r="AC362" i="8"/>
  <c r="AE362" i="8" s="1"/>
  <c r="R362" i="8"/>
  <c r="R577" i="8" s="1"/>
  <c r="O362" i="8"/>
  <c r="AB361" i="8"/>
  <c r="AA361" i="8"/>
  <c r="Z361" i="8"/>
  <c r="Y361" i="8"/>
  <c r="X361" i="8"/>
  <c r="AC361" i="8" s="1"/>
  <c r="R361" i="8"/>
  <c r="O361" i="8"/>
  <c r="AC360" i="8"/>
  <c r="AB360" i="8"/>
  <c r="AA360" i="8"/>
  <c r="Z360" i="8"/>
  <c r="Y360" i="8"/>
  <c r="X360" i="8"/>
  <c r="R360" i="8"/>
  <c r="O360" i="8"/>
  <c r="AB359" i="8"/>
  <c r="AA359" i="8"/>
  <c r="Z359" i="8"/>
  <c r="Y359" i="8"/>
  <c r="X359" i="8"/>
  <c r="AC359" i="8" s="1"/>
  <c r="R359" i="8"/>
  <c r="O359" i="8"/>
  <c r="O555" i="8" s="1"/>
  <c r="AD358" i="8"/>
  <c r="AB358" i="8"/>
  <c r="AA358" i="8"/>
  <c r="Z358" i="8"/>
  <c r="Y358" i="8"/>
  <c r="AC358" i="8" s="1"/>
  <c r="AE358" i="8" s="1"/>
  <c r="X358" i="8"/>
  <c r="S358" i="8"/>
  <c r="U358" i="8" s="1"/>
  <c r="R358" i="8"/>
  <c r="R554" i="8" s="1"/>
  <c r="O358" i="8"/>
  <c r="O554" i="8" s="1"/>
  <c r="AB357" i="8"/>
  <c r="AA357" i="8"/>
  <c r="Z357" i="8"/>
  <c r="Y357" i="8"/>
  <c r="X357" i="8"/>
  <c r="AC357" i="8" s="1"/>
  <c r="R357" i="8"/>
  <c r="R558" i="8" s="1"/>
  <c r="O357" i="8"/>
  <c r="O558" i="8" s="1"/>
  <c r="AB356" i="8"/>
  <c r="AA356" i="8"/>
  <c r="Z356" i="8"/>
  <c r="Y356" i="8"/>
  <c r="X356" i="8"/>
  <c r="AC356" i="8" s="1"/>
  <c r="S356" i="8"/>
  <c r="U356" i="8" s="1"/>
  <c r="V356" i="8" s="1"/>
  <c r="R356" i="8"/>
  <c r="AD356" i="8" s="1"/>
  <c r="O356" i="8"/>
  <c r="AD355" i="8"/>
  <c r="AB355" i="8"/>
  <c r="AA355" i="8"/>
  <c r="Z355" i="8"/>
  <c r="Y355" i="8"/>
  <c r="X355" i="8"/>
  <c r="AC355" i="8" s="1"/>
  <c r="AE355" i="8" s="1"/>
  <c r="U355" i="8"/>
  <c r="U574" i="8" s="1"/>
  <c r="S355" i="8"/>
  <c r="R355" i="8"/>
  <c r="R574" i="8" s="1"/>
  <c r="O355" i="8"/>
  <c r="O574" i="8" s="1"/>
  <c r="AB354" i="8"/>
  <c r="AA354" i="8"/>
  <c r="Z354" i="8"/>
  <c r="Y354" i="8"/>
  <c r="X354" i="8"/>
  <c r="R354" i="8"/>
  <c r="AD354" i="8" s="1"/>
  <c r="O354" i="8"/>
  <c r="O571" i="8" s="1"/>
  <c r="AD353" i="8"/>
  <c r="AB353" i="8"/>
  <c r="AA353" i="8"/>
  <c r="Z353" i="8"/>
  <c r="Y353" i="8"/>
  <c r="X353" i="8"/>
  <c r="AC353" i="8" s="1"/>
  <c r="AE353" i="8" s="1"/>
  <c r="S353" i="8"/>
  <c r="U353" i="8" s="1"/>
  <c r="V353" i="8" s="1"/>
  <c r="R353" i="8"/>
  <c r="O353" i="8"/>
  <c r="AB352" i="8"/>
  <c r="AA352" i="8"/>
  <c r="AC352" i="8" s="1"/>
  <c r="AE352" i="8" s="1"/>
  <c r="Z352" i="8"/>
  <c r="Y352" i="8"/>
  <c r="X352" i="8"/>
  <c r="R352" i="8"/>
  <c r="AD352" i="8" s="1"/>
  <c r="O352" i="8"/>
  <c r="AD351" i="8"/>
  <c r="AB351" i="8"/>
  <c r="AC351" i="8" s="1"/>
  <c r="AE351" i="8" s="1"/>
  <c r="AA351" i="8"/>
  <c r="Z351" i="8"/>
  <c r="Y351" i="8"/>
  <c r="X351" i="8"/>
  <c r="R351" i="8"/>
  <c r="R561" i="8" s="1"/>
  <c r="O351" i="8"/>
  <c r="AB350" i="8"/>
  <c r="AC350" i="8" s="1"/>
  <c r="AE350" i="8" s="1"/>
  <c r="AA350" i="8"/>
  <c r="Z350" i="8"/>
  <c r="Y350" i="8"/>
  <c r="X350" i="8"/>
  <c r="R350" i="8"/>
  <c r="R564" i="8" s="1"/>
  <c r="O350" i="8"/>
  <c r="O564" i="8" s="1"/>
  <c r="AC349" i="8"/>
  <c r="AE349" i="8" s="1"/>
  <c r="AB349" i="8"/>
  <c r="AA349" i="8"/>
  <c r="Z349" i="8"/>
  <c r="Y349" i="8"/>
  <c r="U349" i="8"/>
  <c r="U563" i="8" s="1"/>
  <c r="S349" i="8"/>
  <c r="O349" i="8"/>
  <c r="O563" i="8" s="1"/>
  <c r="AB348" i="8"/>
  <c r="AA348" i="8"/>
  <c r="Z348" i="8"/>
  <c r="S348" i="8"/>
  <c r="U348" i="8" s="1"/>
  <c r="U562" i="8" s="1"/>
  <c r="O348" i="8"/>
  <c r="O562" i="8" s="1"/>
  <c r="AD347" i="8"/>
  <c r="AB347" i="8"/>
  <c r="AA347" i="8"/>
  <c r="Z347" i="8"/>
  <c r="Y347" i="8"/>
  <c r="X347" i="8"/>
  <c r="S347" i="8"/>
  <c r="U347" i="8" s="1"/>
  <c r="O347" i="8"/>
  <c r="O561" i="8" s="1"/>
  <c r="AB346" i="8"/>
  <c r="AA346" i="8"/>
  <c r="Z346" i="8"/>
  <c r="Y346" i="8"/>
  <c r="X346" i="8"/>
  <c r="AC346" i="8" s="1"/>
  <c r="AE346" i="8" s="1"/>
  <c r="S346" i="8"/>
  <c r="U346" i="8" s="1"/>
  <c r="U560" i="8" s="1"/>
  <c r="O346" i="8"/>
  <c r="O560" i="8" s="1"/>
  <c r="AD345" i="8"/>
  <c r="AB345" i="8"/>
  <c r="AA345" i="8"/>
  <c r="Z345" i="8"/>
  <c r="Y345" i="8"/>
  <c r="X345" i="8"/>
  <c r="S345" i="8"/>
  <c r="U345" i="8" s="1"/>
  <c r="U566" i="8" s="1"/>
  <c r="O345" i="8"/>
  <c r="O566" i="8" s="1"/>
  <c r="AD344" i="8"/>
  <c r="AB344" i="8"/>
  <c r="AA344" i="8"/>
  <c r="Z344" i="8"/>
  <c r="Y344" i="8"/>
  <c r="X344" i="8"/>
  <c r="S344" i="8"/>
  <c r="U344" i="8" s="1"/>
  <c r="V344" i="8" s="1"/>
  <c r="O344" i="8"/>
  <c r="AD343" i="8"/>
  <c r="AB343" i="8"/>
  <c r="AA343" i="8"/>
  <c r="Z343" i="8"/>
  <c r="Y343" i="8"/>
  <c r="X343" i="8"/>
  <c r="V343" i="8"/>
  <c r="S343" i="8"/>
  <c r="U343" i="8" s="1"/>
  <c r="O343" i="8"/>
  <c r="O559" i="8" s="1"/>
  <c r="AD342" i="8"/>
  <c r="AB342" i="8"/>
  <c r="AA342" i="8"/>
  <c r="Z342" i="8"/>
  <c r="Y342" i="8"/>
  <c r="X342" i="8"/>
  <c r="AC342" i="8" s="1"/>
  <c r="AE342" i="8" s="1"/>
  <c r="V342" i="8"/>
  <c r="S342" i="8"/>
  <c r="U342" i="8" s="1"/>
  <c r="O342" i="8"/>
  <c r="AD341" i="8"/>
  <c r="AB341" i="8"/>
  <c r="AA341" i="8"/>
  <c r="Z341" i="8"/>
  <c r="Y341" i="8"/>
  <c r="X341" i="8"/>
  <c r="O341" i="8"/>
  <c r="AD340" i="8"/>
  <c r="AB340" i="8"/>
  <c r="AA340" i="8"/>
  <c r="Z340" i="8"/>
  <c r="Y340" i="8"/>
  <c r="X340" i="8"/>
  <c r="S340" i="8"/>
  <c r="U340" i="8" s="1"/>
  <c r="U570" i="8" s="1"/>
  <c r="O340" i="8"/>
  <c r="O570" i="8" s="1"/>
  <c r="AD339" i="8"/>
  <c r="AB339" i="8"/>
  <c r="AA339" i="8"/>
  <c r="Z339" i="8"/>
  <c r="Y339" i="8"/>
  <c r="X339" i="8"/>
  <c r="O339" i="8"/>
  <c r="O569" i="8" s="1"/>
  <c r="AD338" i="8"/>
  <c r="AB338" i="8"/>
  <c r="AA338" i="8"/>
  <c r="Z338" i="8"/>
  <c r="Y338" i="8"/>
  <c r="X338" i="8"/>
  <c r="AC338" i="8" s="1"/>
  <c r="AE338" i="8" s="1"/>
  <c r="V338" i="8"/>
  <c r="S338" i="8"/>
  <c r="U338" i="8" s="1"/>
  <c r="U585" i="8" s="1"/>
  <c r="O338" i="8"/>
  <c r="O585" i="8" s="1"/>
  <c r="AD337" i="8"/>
  <c r="AB337" i="8"/>
  <c r="AA337" i="8"/>
  <c r="Z337" i="8"/>
  <c r="Y337" i="8"/>
  <c r="X337" i="8"/>
  <c r="O337" i="8"/>
  <c r="O584" i="8" s="1"/>
  <c r="AD336" i="8"/>
  <c r="AB336" i="8"/>
  <c r="AA336" i="8"/>
  <c r="AA370" i="8" s="1"/>
  <c r="Z336" i="8"/>
  <c r="Y336" i="8"/>
  <c r="X336" i="8"/>
  <c r="O336" i="8"/>
  <c r="O568" i="8" s="1"/>
  <c r="AB335" i="8"/>
  <c r="AA335" i="8"/>
  <c r="Z335" i="8"/>
  <c r="AC335" i="8" s="1"/>
  <c r="AE335" i="8" s="1"/>
  <c r="O335" i="8"/>
  <c r="AB334" i="8"/>
  <c r="AC334" i="8" s="1"/>
  <c r="AE334" i="8" s="1"/>
  <c r="AA334" i="8"/>
  <c r="Z334" i="8"/>
  <c r="O334" i="8"/>
  <c r="O581" i="8" s="1"/>
  <c r="AB333" i="8"/>
  <c r="AB370" i="8" s="1"/>
  <c r="AA333" i="8"/>
  <c r="Z333" i="8"/>
  <c r="AC333" i="8" s="1"/>
  <c r="AE333" i="8" s="1"/>
  <c r="S333" i="8"/>
  <c r="U333" i="8" s="1"/>
  <c r="U583" i="8" s="1"/>
  <c r="O333" i="8"/>
  <c r="O583" i="8" s="1"/>
  <c r="AB332" i="8"/>
  <c r="AA332" i="8"/>
  <c r="Z332" i="8"/>
  <c r="S332" i="8"/>
  <c r="U332" i="8" s="1"/>
  <c r="O332" i="8"/>
  <c r="AD331" i="8"/>
  <c r="AB331" i="8"/>
  <c r="AA331" i="8"/>
  <c r="Z331" i="8"/>
  <c r="Y331" i="8"/>
  <c r="X331" i="8"/>
  <c r="O331" i="8"/>
  <c r="O567" i="8" s="1"/>
  <c r="AD330" i="8"/>
  <c r="Y330" i="8"/>
  <c r="R330" i="8"/>
  <c r="Q330" i="8"/>
  <c r="P330" i="8"/>
  <c r="N330" i="8"/>
  <c r="M330" i="8"/>
  <c r="L330" i="8"/>
  <c r="K330" i="8"/>
  <c r="J330" i="8"/>
  <c r="AD329" i="8"/>
  <c r="AB329" i="8"/>
  <c r="AA329" i="8"/>
  <c r="Z329" i="8"/>
  <c r="Y329" i="8"/>
  <c r="X329" i="8"/>
  <c r="R329" i="8"/>
  <c r="R593" i="8" s="1"/>
  <c r="O329" i="8"/>
  <c r="AD328" i="8"/>
  <c r="AC328" i="8"/>
  <c r="AE328" i="8" s="1"/>
  <c r="AB328" i="8"/>
  <c r="AA328" i="8"/>
  <c r="Z328" i="8"/>
  <c r="Y328" i="8"/>
  <c r="X328" i="8"/>
  <c r="V328" i="8"/>
  <c r="S328" i="8"/>
  <c r="U328" i="8" s="1"/>
  <c r="U591" i="8" s="1"/>
  <c r="O328" i="8"/>
  <c r="O591" i="8" s="1"/>
  <c r="AB327" i="8"/>
  <c r="AA327" i="8"/>
  <c r="Z327" i="8"/>
  <c r="Y327" i="8"/>
  <c r="X327" i="8"/>
  <c r="O327" i="8"/>
  <c r="O326" i="8"/>
  <c r="AD325" i="8"/>
  <c r="AB325" i="8"/>
  <c r="AA325" i="8"/>
  <c r="Z325" i="8"/>
  <c r="Z330" i="8" s="1"/>
  <c r="Y325" i="8"/>
  <c r="X325" i="8"/>
  <c r="O325" i="8"/>
  <c r="Q324" i="8"/>
  <c r="P324" i="8"/>
  <c r="N324" i="8"/>
  <c r="M324" i="8"/>
  <c r="L324" i="8"/>
  <c r="K324" i="8"/>
  <c r="J324" i="8"/>
  <c r="AB323" i="8"/>
  <c r="AC323" i="8" s="1"/>
  <c r="AA323" i="8"/>
  <c r="Z323" i="8"/>
  <c r="Y323" i="8"/>
  <c r="X323" i="8"/>
  <c r="R323" i="8"/>
  <c r="O323" i="8"/>
  <c r="O463" i="8" s="1"/>
  <c r="AB322" i="8"/>
  <c r="AA322" i="8"/>
  <c r="Z322" i="8"/>
  <c r="Y322" i="8"/>
  <c r="X322" i="8"/>
  <c r="AC322" i="8" s="1"/>
  <c r="R322" i="8"/>
  <c r="R483" i="8" s="1"/>
  <c r="O322" i="8"/>
  <c r="O483" i="8" s="1"/>
  <c r="AB321" i="8"/>
  <c r="AA321" i="8"/>
  <c r="Z321" i="8"/>
  <c r="Y321" i="8"/>
  <c r="AC321" i="8" s="1"/>
  <c r="X321" i="8"/>
  <c r="R321" i="8"/>
  <c r="R481" i="8" s="1"/>
  <c r="O321" i="8"/>
  <c r="O481" i="8" s="1"/>
  <c r="AB320" i="8"/>
  <c r="AA320" i="8"/>
  <c r="Z320" i="8"/>
  <c r="Y320" i="8"/>
  <c r="X320" i="8"/>
  <c r="AC320" i="8" s="1"/>
  <c r="R320" i="8"/>
  <c r="O320" i="8"/>
  <c r="O480" i="8" s="1"/>
  <c r="AB319" i="8"/>
  <c r="AA319" i="8"/>
  <c r="Z319" i="8"/>
  <c r="Y319" i="8"/>
  <c r="X319" i="8"/>
  <c r="U319" i="8"/>
  <c r="S319" i="8"/>
  <c r="R319" i="8"/>
  <c r="AD319" i="8" s="1"/>
  <c r="O319" i="8"/>
  <c r="AD318" i="8"/>
  <c r="AB318" i="8"/>
  <c r="AA318" i="8"/>
  <c r="Z318" i="8"/>
  <c r="Y318" i="8"/>
  <c r="X318" i="8"/>
  <c r="S318" i="8"/>
  <c r="U318" i="8" s="1"/>
  <c r="R318" i="8"/>
  <c r="O318" i="8"/>
  <c r="O479" i="8" s="1"/>
  <c r="AD317" i="8"/>
  <c r="AB317" i="8"/>
  <c r="AA317" i="8"/>
  <c r="Y317" i="8"/>
  <c r="AC317" i="8" s="1"/>
  <c r="AE317" i="8" s="1"/>
  <c r="O317" i="8"/>
  <c r="AD316" i="8"/>
  <c r="AB316" i="8"/>
  <c r="AA316" i="8"/>
  <c r="Z316" i="8"/>
  <c r="Y316" i="8"/>
  <c r="S316" i="8"/>
  <c r="U316" i="8" s="1"/>
  <c r="O316" i="8"/>
  <c r="AB315" i="8"/>
  <c r="AA315" i="8"/>
  <c r="Z315" i="8"/>
  <c r="Y315" i="8"/>
  <c r="X315" i="8"/>
  <c r="R315" i="8"/>
  <c r="AD315" i="8" s="1"/>
  <c r="O315" i="8"/>
  <c r="AB314" i="8"/>
  <c r="AA314" i="8"/>
  <c r="Z314" i="8"/>
  <c r="Y314" i="8"/>
  <c r="X314" i="8"/>
  <c r="AC314" i="8" s="1"/>
  <c r="U314" i="8"/>
  <c r="S314" i="8"/>
  <c r="R314" i="8"/>
  <c r="O314" i="8"/>
  <c r="AD313" i="8"/>
  <c r="AB313" i="8"/>
  <c r="AA313" i="8"/>
  <c r="Z313" i="8"/>
  <c r="Y313" i="8"/>
  <c r="X313" i="8"/>
  <c r="V313" i="8"/>
  <c r="S313" i="8"/>
  <c r="U313" i="8" s="1"/>
  <c r="U477" i="8" s="1"/>
  <c r="R313" i="8"/>
  <c r="R477" i="8" s="1"/>
  <c r="O313" i="8"/>
  <c r="O477" i="8" s="1"/>
  <c r="AB312" i="8"/>
  <c r="AA312" i="8"/>
  <c r="AC312" i="8" s="1"/>
  <c r="Z312" i="8"/>
  <c r="Y312" i="8"/>
  <c r="X312" i="8"/>
  <c r="R312" i="8"/>
  <c r="O312" i="8"/>
  <c r="O476" i="8" s="1"/>
  <c r="AD311" i="8"/>
  <c r="AB311" i="8"/>
  <c r="AA311" i="8"/>
  <c r="Z311" i="8"/>
  <c r="Y311" i="8"/>
  <c r="X311" i="8"/>
  <c r="S311" i="8"/>
  <c r="U311" i="8" s="1"/>
  <c r="U475" i="8" s="1"/>
  <c r="R311" i="8"/>
  <c r="R475" i="8" s="1"/>
  <c r="O311" i="8"/>
  <c r="O475" i="8" s="1"/>
  <c r="AB310" i="8"/>
  <c r="AA310" i="8"/>
  <c r="Z310" i="8"/>
  <c r="Y310" i="8"/>
  <c r="X310" i="8"/>
  <c r="AC310" i="8" s="1"/>
  <c r="R310" i="8"/>
  <c r="R467" i="8" s="1"/>
  <c r="O310" i="8"/>
  <c r="AD309" i="8"/>
  <c r="AB309" i="8"/>
  <c r="AA309" i="8"/>
  <c r="Z309" i="8"/>
  <c r="Y309" i="8"/>
  <c r="AC309" i="8" s="1"/>
  <c r="X309" i="8"/>
  <c r="R309" i="8"/>
  <c r="O309" i="8"/>
  <c r="AD308" i="8"/>
  <c r="AB308" i="8"/>
  <c r="AC308" i="8" s="1"/>
  <c r="AA308" i="8"/>
  <c r="Z308" i="8"/>
  <c r="Y308" i="8"/>
  <c r="X308" i="8"/>
  <c r="R308" i="8"/>
  <c r="R468" i="8" s="1"/>
  <c r="O308" i="8"/>
  <c r="O468" i="8" s="1"/>
  <c r="AD307" i="8"/>
  <c r="AB307" i="8"/>
  <c r="AA307" i="8"/>
  <c r="Z307" i="8"/>
  <c r="Y307" i="8"/>
  <c r="AC307" i="8" s="1"/>
  <c r="X307" i="8"/>
  <c r="R307" i="8"/>
  <c r="O307" i="8"/>
  <c r="AD306" i="8"/>
  <c r="AC306" i="8"/>
  <c r="AE306" i="8" s="1"/>
  <c r="AB306" i="8"/>
  <c r="AA306" i="8"/>
  <c r="Z306" i="8"/>
  <c r="Y306" i="8"/>
  <c r="X306" i="8"/>
  <c r="S306" i="8"/>
  <c r="U306" i="8" s="1"/>
  <c r="O306" i="8"/>
  <c r="O473" i="8" s="1"/>
  <c r="R305" i="8"/>
  <c r="S305" i="8" s="1"/>
  <c r="U305" i="8" s="1"/>
  <c r="R304" i="8"/>
  <c r="T304" i="8" s="1"/>
  <c r="U304" i="8" s="1"/>
  <c r="AC303" i="8"/>
  <c r="AB303" i="8"/>
  <c r="AA303" i="8"/>
  <c r="Z303" i="8"/>
  <c r="Y303" i="8"/>
  <c r="X303" i="8"/>
  <c r="R303" i="8"/>
  <c r="AD303" i="8" s="1"/>
  <c r="R302" i="8"/>
  <c r="AE301" i="8"/>
  <c r="AC301" i="8"/>
  <c r="X301" i="8"/>
  <c r="O301" i="8"/>
  <c r="AD300" i="8"/>
  <c r="AB300" i="8"/>
  <c r="AA300" i="8"/>
  <c r="Z300" i="8"/>
  <c r="Y300" i="8"/>
  <c r="X300" i="8"/>
  <c r="O300" i="8"/>
  <c r="AC299" i="8"/>
  <c r="AE299" i="8" s="1"/>
  <c r="AB299" i="8"/>
  <c r="O299" i="8"/>
  <c r="O472" i="8" s="1"/>
  <c r="AC298" i="8"/>
  <c r="AB298" i="8"/>
  <c r="AA298" i="8"/>
  <c r="Z298" i="8"/>
  <c r="Y298" i="8"/>
  <c r="X298" i="8"/>
  <c r="R298" i="8"/>
  <c r="AD298" i="8" s="1"/>
  <c r="U297" i="8"/>
  <c r="T297" i="8"/>
  <c r="R297" i="8"/>
  <c r="R668" i="8" s="1"/>
  <c r="R296" i="8"/>
  <c r="AC295" i="8"/>
  <c r="AE295" i="8" s="1"/>
  <c r="X295" i="8"/>
  <c r="V295" i="8"/>
  <c r="S295" i="8"/>
  <c r="U295" i="8" s="1"/>
  <c r="U465" i="8" s="1"/>
  <c r="O295" i="8"/>
  <c r="O465" i="8" s="1"/>
  <c r="AD294" i="8"/>
  <c r="AB294" i="8"/>
  <c r="AA294" i="8"/>
  <c r="Z294" i="8"/>
  <c r="Y294" i="8"/>
  <c r="X294" i="8"/>
  <c r="O294" i="8"/>
  <c r="Q293" i="8"/>
  <c r="P293" i="8"/>
  <c r="N293" i="8"/>
  <c r="M293" i="8"/>
  <c r="L293" i="8"/>
  <c r="K293" i="8"/>
  <c r="J293" i="8"/>
  <c r="AD292" i="8"/>
  <c r="AB292" i="8"/>
  <c r="AA292" i="8"/>
  <c r="Z292" i="8"/>
  <c r="Y292" i="8"/>
  <c r="X292" i="8"/>
  <c r="R292" i="8"/>
  <c r="R410" i="8" s="1"/>
  <c r="O292" i="8"/>
  <c r="O410" i="8" s="1"/>
  <c r="AB291" i="8"/>
  <c r="AA291" i="8"/>
  <c r="Z291" i="8"/>
  <c r="Y291" i="8"/>
  <c r="X291" i="8"/>
  <c r="R291" i="8"/>
  <c r="R409" i="8" s="1"/>
  <c r="O291" i="8"/>
  <c r="O409" i="8" s="1"/>
  <c r="AB290" i="8"/>
  <c r="AA290" i="8"/>
  <c r="Z290" i="8"/>
  <c r="Y290" i="8"/>
  <c r="X290" i="8"/>
  <c r="R290" i="8"/>
  <c r="O290" i="8"/>
  <c r="O408" i="8" s="1"/>
  <c r="AD289" i="8"/>
  <c r="AB289" i="8"/>
  <c r="AA289" i="8"/>
  <c r="Z289" i="8"/>
  <c r="Y289" i="8"/>
  <c r="X289" i="8"/>
  <c r="AC289" i="8" s="1"/>
  <c r="U289" i="8"/>
  <c r="U407" i="8" s="1"/>
  <c r="S289" i="8"/>
  <c r="R289" i="8"/>
  <c r="R407" i="8" s="1"/>
  <c r="O289" i="8"/>
  <c r="O407" i="8" s="1"/>
  <c r="AB288" i="8"/>
  <c r="AA288" i="8"/>
  <c r="Z288" i="8"/>
  <c r="Y288" i="8"/>
  <c r="X288" i="8"/>
  <c r="AC288" i="8" s="1"/>
  <c r="AE288" i="8" s="1"/>
  <c r="R288" i="8"/>
  <c r="AD288" i="8" s="1"/>
  <c r="O288" i="8"/>
  <c r="AC287" i="8"/>
  <c r="AE287" i="8" s="1"/>
  <c r="AB287" i="8"/>
  <c r="AA287" i="8"/>
  <c r="Z287" i="8"/>
  <c r="Y287" i="8"/>
  <c r="X287" i="8"/>
  <c r="R287" i="8"/>
  <c r="AD287" i="8" s="1"/>
  <c r="O287" i="8"/>
  <c r="O435" i="8" s="1"/>
  <c r="AD286" i="8"/>
  <c r="AB286" i="8"/>
  <c r="AA286" i="8"/>
  <c r="Z286" i="8"/>
  <c r="Y286" i="8"/>
  <c r="X286" i="8"/>
  <c r="AC286" i="8" s="1"/>
  <c r="AE286" i="8" s="1"/>
  <c r="S286" i="8"/>
  <c r="U286" i="8" s="1"/>
  <c r="U429" i="8" s="1"/>
  <c r="R286" i="8"/>
  <c r="R429" i="8" s="1"/>
  <c r="O286" i="8"/>
  <c r="O429" i="8" s="1"/>
  <c r="AC285" i="8"/>
  <c r="AB285" i="8"/>
  <c r="AA285" i="8"/>
  <c r="Z285" i="8"/>
  <c r="Y285" i="8"/>
  <c r="X285" i="8"/>
  <c r="R285" i="8"/>
  <c r="R425" i="8" s="1"/>
  <c r="O285" i="8"/>
  <c r="AD284" i="8"/>
  <c r="AB284" i="8"/>
  <c r="AA284" i="8"/>
  <c r="Z284" i="8"/>
  <c r="Y284" i="8"/>
  <c r="X284" i="8"/>
  <c r="R284" i="8"/>
  <c r="S284" i="8" s="1"/>
  <c r="U284" i="8" s="1"/>
  <c r="V284" i="8" s="1"/>
  <c r="O284" i="8"/>
  <c r="AD283" i="8"/>
  <c r="AB283" i="8"/>
  <c r="AC283" i="8" s="1"/>
  <c r="AE283" i="8" s="1"/>
  <c r="AA283" i="8"/>
  <c r="Z283" i="8"/>
  <c r="Y283" i="8"/>
  <c r="X283" i="8"/>
  <c r="R283" i="8"/>
  <c r="R428" i="8" s="1"/>
  <c r="O283" i="8"/>
  <c r="AD282" i="8"/>
  <c r="AB282" i="8"/>
  <c r="AA282" i="8"/>
  <c r="Z282" i="8"/>
  <c r="Y282" i="8"/>
  <c r="X282" i="8"/>
  <c r="V282" i="8"/>
  <c r="S282" i="8"/>
  <c r="U282" i="8" s="1"/>
  <c r="U626" i="8" s="1"/>
  <c r="R282" i="8"/>
  <c r="R626" i="8" s="1"/>
  <c r="O282" i="8"/>
  <c r="O626" i="8" s="1"/>
  <c r="AD281" i="8"/>
  <c r="AC281" i="8"/>
  <c r="AE281" i="8" s="1"/>
  <c r="AB281" i="8"/>
  <c r="AA281" i="8"/>
  <c r="Z281" i="8"/>
  <c r="Y281" i="8"/>
  <c r="X281" i="8"/>
  <c r="R281" i="8"/>
  <c r="R625" i="8" s="1"/>
  <c r="O281" i="8"/>
  <c r="O625" i="8" s="1"/>
  <c r="AB280" i="8"/>
  <c r="AA280" i="8"/>
  <c r="Z280" i="8"/>
  <c r="Y280" i="8"/>
  <c r="X280" i="8"/>
  <c r="AC280" i="8" s="1"/>
  <c r="R280" i="8"/>
  <c r="O280" i="8"/>
  <c r="O624" i="8" s="1"/>
  <c r="AB279" i="8"/>
  <c r="AA279" i="8"/>
  <c r="Z279" i="8"/>
  <c r="Y279" i="8"/>
  <c r="X279" i="8"/>
  <c r="R279" i="8"/>
  <c r="O279" i="8"/>
  <c r="S279" i="8" s="1"/>
  <c r="U279" i="8" s="1"/>
  <c r="V278" i="8"/>
  <c r="T278" i="8"/>
  <c r="U278" i="8" s="1"/>
  <c r="R278" i="8"/>
  <c r="AD277" i="8"/>
  <c r="AB277" i="8"/>
  <c r="AA277" i="8"/>
  <c r="Z277" i="8"/>
  <c r="Y277" i="8"/>
  <c r="X277" i="8"/>
  <c r="AC277" i="8" s="1"/>
  <c r="AE277" i="8" s="1"/>
  <c r="S277" i="8"/>
  <c r="U277" i="8" s="1"/>
  <c r="V277" i="8" s="1"/>
  <c r="R277" i="8"/>
  <c r="O277" i="8"/>
  <c r="AC276" i="8"/>
  <c r="AB276" i="8"/>
  <c r="AA276" i="8"/>
  <c r="Z276" i="8"/>
  <c r="Y276" i="8"/>
  <c r="X276" i="8"/>
  <c r="R276" i="8"/>
  <c r="O276" i="8"/>
  <c r="O275" i="8"/>
  <c r="X274" i="8"/>
  <c r="V274" i="8"/>
  <c r="O274" i="8"/>
  <c r="AC273" i="8"/>
  <c r="AE273" i="8" s="1"/>
  <c r="Z273" i="8"/>
  <c r="U273" i="8"/>
  <c r="S273" i="8"/>
  <c r="O273" i="8"/>
  <c r="O436" i="8" s="1"/>
  <c r="AD272" i="8"/>
  <c r="AB272" i="8"/>
  <c r="AA272" i="8"/>
  <c r="Z272" i="8"/>
  <c r="AC272" i="8" s="1"/>
  <c r="AE272" i="8" s="1"/>
  <c r="Y272" i="8"/>
  <c r="X272" i="8"/>
  <c r="O272" i="8"/>
  <c r="S272" i="8" s="1"/>
  <c r="U272" i="8" s="1"/>
  <c r="V272" i="8" s="1"/>
  <c r="X271" i="8"/>
  <c r="AC271" i="8" s="1"/>
  <c r="AE271" i="8" s="1"/>
  <c r="S271" i="8"/>
  <c r="U271" i="8" s="1"/>
  <c r="U426" i="8" s="1"/>
  <c r="O271" i="8"/>
  <c r="O426" i="8" s="1"/>
  <c r="X270" i="8"/>
  <c r="O270" i="8"/>
  <c r="S270" i="8" s="1"/>
  <c r="U270" i="8" s="1"/>
  <c r="V270" i="8" s="1"/>
  <c r="T269" i="8"/>
  <c r="U269" i="8" s="1"/>
  <c r="O269" i="8"/>
  <c r="V269" i="8" s="1"/>
  <c r="O268" i="8"/>
  <c r="AC267" i="8"/>
  <c r="AE267" i="8" s="1"/>
  <c r="AA267" i="8"/>
  <c r="O267" i="8"/>
  <c r="AB266" i="8"/>
  <c r="AC266" i="8" s="1"/>
  <c r="AE266" i="8" s="1"/>
  <c r="S266" i="8"/>
  <c r="U266" i="8" s="1"/>
  <c r="U434" i="8" s="1"/>
  <c r="O266" i="8"/>
  <c r="AC265" i="8"/>
  <c r="AE265" i="8" s="1"/>
  <c r="U265" i="8"/>
  <c r="T265" i="8"/>
  <c r="R265" i="8"/>
  <c r="O265" i="8"/>
  <c r="O430" i="8" s="1"/>
  <c r="AB264" i="8"/>
  <c r="AC264" i="8" s="1"/>
  <c r="AE264" i="8" s="1"/>
  <c r="U264" i="8"/>
  <c r="V264" i="8" s="1"/>
  <c r="S264" i="8"/>
  <c r="O264" i="8"/>
  <c r="T263" i="8"/>
  <c r="U263" i="8" s="1"/>
  <c r="O263" i="8"/>
  <c r="O433" i="8" s="1"/>
  <c r="AD262" i="8"/>
  <c r="AB262" i="8"/>
  <c r="AA262" i="8"/>
  <c r="Z262" i="8"/>
  <c r="Y262" i="8"/>
  <c r="X262" i="8"/>
  <c r="O262" i="8"/>
  <c r="AD261" i="8"/>
  <c r="AB261" i="8"/>
  <c r="AA261" i="8"/>
  <c r="Z261" i="8"/>
  <c r="Y261" i="8"/>
  <c r="X261" i="8"/>
  <c r="S261" i="8"/>
  <c r="U261" i="8" s="1"/>
  <c r="V261" i="8" s="1"/>
  <c r="O261" i="8"/>
  <c r="AE260" i="8"/>
  <c r="AC260" i="8"/>
  <c r="X260" i="8"/>
  <c r="O260" i="8"/>
  <c r="AC259" i="8"/>
  <c r="AE259" i="8" s="1"/>
  <c r="X259" i="8"/>
  <c r="S259" i="8"/>
  <c r="U259" i="8" s="1"/>
  <c r="U417" i="8" s="1"/>
  <c r="O259" i="8"/>
  <c r="O417" i="8" s="1"/>
  <c r="O258" i="8"/>
  <c r="AB257" i="8"/>
  <c r="AA257" i="8"/>
  <c r="AA293" i="8" s="1"/>
  <c r="Z257" i="8"/>
  <c r="Y257" i="8"/>
  <c r="AC257" i="8" s="1"/>
  <c r="AE257" i="8" s="1"/>
  <c r="X257" i="8"/>
  <c r="S257" i="8"/>
  <c r="U257" i="8" s="1"/>
  <c r="V257" i="8" s="1"/>
  <c r="O257" i="8"/>
  <c r="T256" i="8"/>
  <c r="U256" i="8" s="1"/>
  <c r="O256" i="8"/>
  <c r="O422" i="8" s="1"/>
  <c r="V255" i="8"/>
  <c r="T255" i="8"/>
  <c r="U255" i="8" s="1"/>
  <c r="O255" i="8"/>
  <c r="AD254" i="8"/>
  <c r="AB254" i="8"/>
  <c r="AA254" i="8"/>
  <c r="Z254" i="8"/>
  <c r="Y254" i="8"/>
  <c r="X254" i="8"/>
  <c r="S254" i="8"/>
  <c r="U254" i="8" s="1"/>
  <c r="O254" i="8"/>
  <c r="O412" i="8" s="1"/>
  <c r="P253" i="8"/>
  <c r="Q252" i="8"/>
  <c r="P252" i="8"/>
  <c r="N252" i="8"/>
  <c r="M252" i="8"/>
  <c r="L252" i="8"/>
  <c r="K252" i="8"/>
  <c r="J252" i="8"/>
  <c r="AD251" i="8"/>
  <c r="AB251" i="8"/>
  <c r="AA251" i="8"/>
  <c r="Z251" i="8"/>
  <c r="Y251" i="8"/>
  <c r="X251" i="8"/>
  <c r="AC251" i="8" s="1"/>
  <c r="AE251" i="8" s="1"/>
  <c r="R251" i="8"/>
  <c r="R667" i="8" s="1"/>
  <c r="O251" i="8"/>
  <c r="O667" i="8" s="1"/>
  <c r="AE250" i="8"/>
  <c r="AD250" i="8"/>
  <c r="AB250" i="8"/>
  <c r="AA250" i="8"/>
  <c r="Z250" i="8"/>
  <c r="Y250" i="8"/>
  <c r="X250" i="8"/>
  <c r="AC250" i="8" s="1"/>
  <c r="R250" i="8"/>
  <c r="R666" i="8" s="1"/>
  <c r="O250" i="8"/>
  <c r="AC249" i="8"/>
  <c r="AE249" i="8" s="1"/>
  <c r="R249" i="8"/>
  <c r="O249" i="8"/>
  <c r="R248" i="8"/>
  <c r="R663" i="8" s="1"/>
  <c r="U247" i="8"/>
  <c r="U448" i="8" s="1"/>
  <c r="R247" i="8"/>
  <c r="T247" i="8" s="1"/>
  <c r="R246" i="8"/>
  <c r="U245" i="8"/>
  <c r="T245" i="8"/>
  <c r="R245" i="8"/>
  <c r="R447" i="8" s="1"/>
  <c r="T244" i="8"/>
  <c r="U244" i="8" s="1"/>
  <c r="R244" i="8"/>
  <c r="R652" i="8" s="1"/>
  <c r="V243" i="8"/>
  <c r="T243" i="8"/>
  <c r="U243" i="8" s="1"/>
  <c r="U649" i="8" s="1"/>
  <c r="R243" i="8"/>
  <c r="R649" i="8" s="1"/>
  <c r="AE242" i="8"/>
  <c r="AC242" i="8"/>
  <c r="R242" i="8"/>
  <c r="O242" i="8"/>
  <c r="T242" i="8" s="1"/>
  <c r="U242" i="8" s="1"/>
  <c r="V242" i="8" s="1"/>
  <c r="AE241" i="8"/>
  <c r="AC241" i="8"/>
  <c r="R241" i="8"/>
  <c r="O241" i="8"/>
  <c r="AB240" i="8"/>
  <c r="AA240" i="8"/>
  <c r="Z240" i="8"/>
  <c r="Y240" i="8"/>
  <c r="X240" i="8"/>
  <c r="R240" i="8"/>
  <c r="O240" i="8"/>
  <c r="O646" i="8" s="1"/>
  <c r="AC239" i="8"/>
  <c r="AE239" i="8" s="1"/>
  <c r="R239" i="8"/>
  <c r="R645" i="8" s="1"/>
  <c r="O239" i="8"/>
  <c r="AC238" i="8"/>
  <c r="AE238" i="8" s="1"/>
  <c r="R238" i="8"/>
  <c r="O238" i="8"/>
  <c r="T238" i="8" s="1"/>
  <c r="AD237" i="8"/>
  <c r="AB237" i="8"/>
  <c r="AA237" i="8"/>
  <c r="Z237" i="8"/>
  <c r="Y237" i="8"/>
  <c r="AC237" i="8" s="1"/>
  <c r="AE237" i="8" s="1"/>
  <c r="X237" i="8"/>
  <c r="R237" i="8"/>
  <c r="O237" i="8"/>
  <c r="AD236" i="8"/>
  <c r="AB236" i="8"/>
  <c r="AA236" i="8"/>
  <c r="Z236" i="8"/>
  <c r="Y236" i="8"/>
  <c r="X236" i="8"/>
  <c r="R236" i="8"/>
  <c r="R648" i="8" s="1"/>
  <c r="O236" i="8"/>
  <c r="AD235" i="8"/>
  <c r="AB235" i="8"/>
  <c r="AA235" i="8"/>
  <c r="Z235" i="8"/>
  <c r="Y235" i="8"/>
  <c r="X235" i="8"/>
  <c r="R235" i="8"/>
  <c r="O235" i="8"/>
  <c r="AB234" i="8"/>
  <c r="AA234" i="8"/>
  <c r="AC234" i="8" s="1"/>
  <c r="Z234" i="8"/>
  <c r="Y234" i="8"/>
  <c r="X234" i="8"/>
  <c r="U234" i="8"/>
  <c r="S234" i="8"/>
  <c r="R234" i="8"/>
  <c r="T234" i="8" s="1"/>
  <c r="O234" i="8"/>
  <c r="AC233" i="8"/>
  <c r="AB233" i="8"/>
  <c r="AA233" i="8"/>
  <c r="Z233" i="8"/>
  <c r="Y233" i="8"/>
  <c r="X233" i="8"/>
  <c r="R233" i="8"/>
  <c r="O233" i="8"/>
  <c r="O658" i="8" s="1"/>
  <c r="AB232" i="8"/>
  <c r="AA232" i="8"/>
  <c r="Z232" i="8"/>
  <c r="Y232" i="8"/>
  <c r="X232" i="8"/>
  <c r="R232" i="8"/>
  <c r="R657" i="8" s="1"/>
  <c r="O232" i="8"/>
  <c r="AD231" i="8"/>
  <c r="AB231" i="8"/>
  <c r="AA231" i="8"/>
  <c r="Z231" i="8"/>
  <c r="Y231" i="8"/>
  <c r="X231" i="8"/>
  <c r="AC231" i="8" s="1"/>
  <c r="AE231" i="8" s="1"/>
  <c r="T231" i="8"/>
  <c r="S231" i="8"/>
  <c r="R231" i="8"/>
  <c r="O231" i="8"/>
  <c r="AD230" i="8"/>
  <c r="AB230" i="8"/>
  <c r="AA230" i="8"/>
  <c r="Z230" i="8"/>
  <c r="Y230" i="8"/>
  <c r="AC230" i="8" s="1"/>
  <c r="AE230" i="8" s="1"/>
  <c r="X230" i="8"/>
  <c r="S230" i="8"/>
  <c r="R230" i="8"/>
  <c r="R656" i="8" s="1"/>
  <c r="O230" i="8"/>
  <c r="AD229" i="8"/>
  <c r="AB229" i="8"/>
  <c r="AA229" i="8"/>
  <c r="Z229" i="8"/>
  <c r="Y229" i="8"/>
  <c r="X229" i="8"/>
  <c r="AC229" i="8" s="1"/>
  <c r="AE229" i="8" s="1"/>
  <c r="T229" i="8"/>
  <c r="R229" i="8"/>
  <c r="O229" i="8"/>
  <c r="AD228" i="8"/>
  <c r="AB228" i="8"/>
  <c r="AA228" i="8"/>
  <c r="Z228" i="8"/>
  <c r="Y228" i="8"/>
  <c r="X228" i="8"/>
  <c r="R228" i="8"/>
  <c r="R446" i="8" s="1"/>
  <c r="O228" i="8"/>
  <c r="AC227" i="8"/>
  <c r="AE227" i="8" s="1"/>
  <c r="R227" i="8"/>
  <c r="T227" i="8" s="1"/>
  <c r="U227" i="8" s="1"/>
  <c r="O227" i="8"/>
  <c r="V227" i="8" s="1"/>
  <c r="AE226" i="8"/>
  <c r="AB226" i="8"/>
  <c r="AA226" i="8"/>
  <c r="Z226" i="8"/>
  <c r="Y226" i="8"/>
  <c r="X226" i="8"/>
  <c r="AC226" i="8" s="1"/>
  <c r="S226" i="8"/>
  <c r="R226" i="8"/>
  <c r="AD226" i="8" s="1"/>
  <c r="O226" i="8"/>
  <c r="AB225" i="8"/>
  <c r="AA225" i="8"/>
  <c r="Z225" i="8"/>
  <c r="Y225" i="8"/>
  <c r="AC225" i="8" s="1"/>
  <c r="AE225" i="8" s="1"/>
  <c r="X225" i="8"/>
  <c r="U225" i="8"/>
  <c r="T225" i="8"/>
  <c r="S225" i="8"/>
  <c r="R225" i="8"/>
  <c r="AD225" i="8" s="1"/>
  <c r="O225" i="8"/>
  <c r="AB224" i="8"/>
  <c r="AA224" i="8"/>
  <c r="Z224" i="8"/>
  <c r="Y224" i="8"/>
  <c r="X224" i="8"/>
  <c r="AC224" i="8" s="1"/>
  <c r="R224" i="8"/>
  <c r="R643" i="8" s="1"/>
  <c r="O224" i="8"/>
  <c r="O643" i="8" s="1"/>
  <c r="AB223" i="8"/>
  <c r="AA223" i="8"/>
  <c r="Z223" i="8"/>
  <c r="Y223" i="8"/>
  <c r="X223" i="8"/>
  <c r="AC223" i="8" s="1"/>
  <c r="R223" i="8"/>
  <c r="O223" i="8"/>
  <c r="O642" i="8" s="1"/>
  <c r="AE222" i="8"/>
  <c r="AC222" i="8"/>
  <c r="T222" i="8"/>
  <c r="S222" i="8"/>
  <c r="U222" i="8" s="1"/>
  <c r="R222" i="8"/>
  <c r="V222" i="8" s="1"/>
  <c r="O222" i="8"/>
  <c r="AC221" i="8"/>
  <c r="AB221" i="8"/>
  <c r="AA221" i="8"/>
  <c r="Z221" i="8"/>
  <c r="Y221" i="8"/>
  <c r="X221" i="8"/>
  <c r="R221" i="8"/>
  <c r="R442" i="8" s="1"/>
  <c r="O221" i="8"/>
  <c r="O442" i="8" s="1"/>
  <c r="AC220" i="8"/>
  <c r="AB220" i="8"/>
  <c r="AA220" i="8"/>
  <c r="Z220" i="8"/>
  <c r="Y220" i="8"/>
  <c r="X220" i="8"/>
  <c r="R220" i="8"/>
  <c r="O220" i="8"/>
  <c r="AB219" i="8"/>
  <c r="AA219" i="8"/>
  <c r="Z219" i="8"/>
  <c r="Y219" i="8"/>
  <c r="AC219" i="8" s="1"/>
  <c r="X219" i="8"/>
  <c r="T219" i="8"/>
  <c r="S219" i="8"/>
  <c r="U219" i="8" s="1"/>
  <c r="U635" i="8" s="1"/>
  <c r="R219" i="8"/>
  <c r="V219" i="8" s="1"/>
  <c r="O219" i="8"/>
  <c r="O635" i="8" s="1"/>
  <c r="AB218" i="8"/>
  <c r="AA218" i="8"/>
  <c r="AC218" i="8" s="1"/>
  <c r="Z218" i="8"/>
  <c r="Y218" i="8"/>
  <c r="X218" i="8"/>
  <c r="R218" i="8"/>
  <c r="O218" i="8"/>
  <c r="R217" i="8"/>
  <c r="AE216" i="8"/>
  <c r="AC216" i="8"/>
  <c r="T216" i="8"/>
  <c r="U216" i="8" s="1"/>
  <c r="U637" i="8" s="1"/>
  <c r="R216" i="8"/>
  <c r="R637" i="8" s="1"/>
  <c r="O216" i="8"/>
  <c r="AB215" i="8"/>
  <c r="AA215" i="8"/>
  <c r="AC215" i="8" s="1"/>
  <c r="Z215" i="8"/>
  <c r="Y215" i="8"/>
  <c r="X215" i="8"/>
  <c r="T215" i="8"/>
  <c r="S215" i="8"/>
  <c r="U215" i="8" s="1"/>
  <c r="R215" i="8"/>
  <c r="R636" i="8" s="1"/>
  <c r="O215" i="8"/>
  <c r="O636" i="8" s="1"/>
  <c r="AC214" i="8"/>
  <c r="AB214" i="8"/>
  <c r="AA214" i="8"/>
  <c r="Z214" i="8"/>
  <c r="Y214" i="8"/>
  <c r="X214" i="8"/>
  <c r="R214" i="8"/>
  <c r="O214" i="8"/>
  <c r="O444" i="8" s="1"/>
  <c r="AE213" i="8"/>
  <c r="AC213" i="8"/>
  <c r="R213" i="8"/>
  <c r="T213" i="8" s="1"/>
  <c r="O213" i="8"/>
  <c r="AB212" i="8"/>
  <c r="AA212" i="8"/>
  <c r="Z212" i="8"/>
  <c r="Y212" i="8"/>
  <c r="X212" i="8"/>
  <c r="R212" i="8"/>
  <c r="AD212" i="8" s="1"/>
  <c r="O212" i="8"/>
  <c r="AC211" i="8"/>
  <c r="AB211" i="8"/>
  <c r="AA211" i="8"/>
  <c r="Z211" i="8"/>
  <c r="Y211" i="8"/>
  <c r="X211" i="8"/>
  <c r="R211" i="8"/>
  <c r="O211" i="8"/>
  <c r="AD210" i="8"/>
  <c r="AB210" i="8"/>
  <c r="AA210" i="8"/>
  <c r="Z210" i="8"/>
  <c r="Y210" i="8"/>
  <c r="X210" i="8"/>
  <c r="S210" i="8"/>
  <c r="U210" i="8" s="1"/>
  <c r="R210" i="8"/>
  <c r="R443" i="8" s="1"/>
  <c r="O210" i="8"/>
  <c r="O443" i="8" s="1"/>
  <c r="AD209" i="8"/>
  <c r="AC209" i="8"/>
  <c r="AE209" i="8" s="1"/>
  <c r="AB209" i="8"/>
  <c r="AA209" i="8"/>
  <c r="Z209" i="8"/>
  <c r="Y209" i="8"/>
  <c r="X209" i="8"/>
  <c r="R209" i="8"/>
  <c r="O209" i="8"/>
  <c r="AD208" i="8"/>
  <c r="AB208" i="8"/>
  <c r="AA208" i="8"/>
  <c r="Z208" i="8"/>
  <c r="Y208" i="8"/>
  <c r="X208" i="8"/>
  <c r="AC208" i="8" s="1"/>
  <c r="AE208" i="8" s="1"/>
  <c r="R208" i="8"/>
  <c r="R631" i="8" s="1"/>
  <c r="O208" i="8"/>
  <c r="O631" i="8" s="1"/>
  <c r="AB207" i="8"/>
  <c r="AA207" i="8"/>
  <c r="Z207" i="8"/>
  <c r="Y207" i="8"/>
  <c r="X207" i="8"/>
  <c r="R207" i="8"/>
  <c r="R439" i="8" s="1"/>
  <c r="O207" i="8"/>
  <c r="AB206" i="8"/>
  <c r="AA206" i="8"/>
  <c r="Z206" i="8"/>
  <c r="Y206" i="8"/>
  <c r="X206" i="8"/>
  <c r="S206" i="8"/>
  <c r="U206" i="8" s="1"/>
  <c r="U629" i="8" s="1"/>
  <c r="R206" i="8"/>
  <c r="O206" i="8"/>
  <c r="O629" i="8" s="1"/>
  <c r="AD205" i="8"/>
  <c r="AB205" i="8"/>
  <c r="AA205" i="8"/>
  <c r="Z205" i="8"/>
  <c r="AC205" i="8" s="1"/>
  <c r="AE205" i="8" s="1"/>
  <c r="Y205" i="8"/>
  <c r="X205" i="8"/>
  <c r="U205" i="8"/>
  <c r="V205" i="8" s="1"/>
  <c r="S205" i="8"/>
  <c r="R205" i="8"/>
  <c r="O205" i="8"/>
  <c r="AD204" i="8"/>
  <c r="AB204" i="8"/>
  <c r="AA204" i="8"/>
  <c r="AC204" i="8" s="1"/>
  <c r="AE204" i="8" s="1"/>
  <c r="Z204" i="8"/>
  <c r="Y204" i="8"/>
  <c r="X204" i="8"/>
  <c r="R204" i="8"/>
  <c r="R440" i="8" s="1"/>
  <c r="O204" i="8"/>
  <c r="O440" i="8" s="1"/>
  <c r="AB203" i="8"/>
  <c r="AA203" i="8"/>
  <c r="Z203" i="8"/>
  <c r="Y203" i="8"/>
  <c r="X203" i="8"/>
  <c r="AC203" i="8" s="1"/>
  <c r="R203" i="8"/>
  <c r="R630" i="8" s="1"/>
  <c r="O203" i="8"/>
  <c r="O630" i="8" s="1"/>
  <c r="AB202" i="8"/>
  <c r="AA202" i="8"/>
  <c r="Z202" i="8"/>
  <c r="Y202" i="8"/>
  <c r="X202" i="8"/>
  <c r="AC202" i="8" s="1"/>
  <c r="S202" i="8"/>
  <c r="R202" i="8"/>
  <c r="R438" i="8" s="1"/>
  <c r="O202" i="8"/>
  <c r="Z201" i="8"/>
  <c r="T201" i="8"/>
  <c r="Q201" i="8"/>
  <c r="P201" i="8"/>
  <c r="N201" i="8"/>
  <c r="M201" i="8"/>
  <c r="M253" i="8" s="1"/>
  <c r="L201" i="8"/>
  <c r="K201" i="8"/>
  <c r="J201" i="8"/>
  <c r="AE200" i="8"/>
  <c r="AD200" i="8"/>
  <c r="AB200" i="8"/>
  <c r="AA200" i="8"/>
  <c r="Z200" i="8"/>
  <c r="Y200" i="8"/>
  <c r="X200" i="8"/>
  <c r="AC200" i="8" s="1"/>
  <c r="V200" i="8"/>
  <c r="U200" i="8"/>
  <c r="R200" i="8"/>
  <c r="O200" i="8"/>
  <c r="S200" i="8" s="1"/>
  <c r="AB199" i="8"/>
  <c r="AA199" i="8"/>
  <c r="Z199" i="8"/>
  <c r="Y199" i="8"/>
  <c r="X199" i="8"/>
  <c r="R199" i="8"/>
  <c r="O199" i="8"/>
  <c r="AB198" i="8"/>
  <c r="AA198" i="8"/>
  <c r="Z198" i="8"/>
  <c r="Y198" i="8"/>
  <c r="X198" i="8"/>
  <c r="AC198" i="8" s="1"/>
  <c r="R198" i="8"/>
  <c r="O198" i="8"/>
  <c r="AD197" i="8"/>
  <c r="AB197" i="8"/>
  <c r="AA197" i="8"/>
  <c r="Z197" i="8"/>
  <c r="Y197" i="8"/>
  <c r="AC197" i="8" s="1"/>
  <c r="AE197" i="8" s="1"/>
  <c r="X197" i="8"/>
  <c r="U197" i="8"/>
  <c r="U457" i="8" s="1"/>
  <c r="S197" i="8"/>
  <c r="R197" i="8"/>
  <c r="R457" i="8" s="1"/>
  <c r="O197" i="8"/>
  <c r="O457" i="8" s="1"/>
  <c r="AD196" i="8"/>
  <c r="AB196" i="8"/>
  <c r="AA196" i="8"/>
  <c r="Z196" i="8"/>
  <c r="Y196" i="8"/>
  <c r="X196" i="8"/>
  <c r="S196" i="8"/>
  <c r="U196" i="8" s="1"/>
  <c r="O196" i="8"/>
  <c r="O455" i="8" s="1"/>
  <c r="AD195" i="8"/>
  <c r="AB195" i="8"/>
  <c r="AA195" i="8"/>
  <c r="Z195" i="8"/>
  <c r="Y195" i="8"/>
  <c r="X195" i="8"/>
  <c r="O195" i="8"/>
  <c r="AB194" i="8"/>
  <c r="AA194" i="8"/>
  <c r="Z194" i="8"/>
  <c r="Y194" i="8"/>
  <c r="AC194" i="8" s="1"/>
  <c r="X194" i="8"/>
  <c r="R194" i="8"/>
  <c r="O194" i="8"/>
  <c r="AB193" i="8"/>
  <c r="AA193" i="8"/>
  <c r="AA201" i="8" s="1"/>
  <c r="Z193" i="8"/>
  <c r="Y193" i="8"/>
  <c r="X193" i="8"/>
  <c r="AC193" i="8" s="1"/>
  <c r="R193" i="8"/>
  <c r="O193" i="8"/>
  <c r="O459" i="8" s="1"/>
  <c r="AB192" i="8"/>
  <c r="AA192" i="8"/>
  <c r="Z192" i="8"/>
  <c r="Y192" i="8"/>
  <c r="X192" i="8"/>
  <c r="AC192" i="8" s="1"/>
  <c r="R192" i="8"/>
  <c r="AD192" i="8" s="1"/>
  <c r="O192" i="8"/>
  <c r="AD191" i="8"/>
  <c r="AB191" i="8"/>
  <c r="AA191" i="8"/>
  <c r="Z191" i="8"/>
  <c r="Y191" i="8"/>
  <c r="AC191" i="8" s="1"/>
  <c r="AE191" i="8" s="1"/>
  <c r="X191" i="8"/>
  <c r="S191" i="8"/>
  <c r="U191" i="8" s="1"/>
  <c r="O191" i="8"/>
  <c r="O454" i="8" s="1"/>
  <c r="AD190" i="8"/>
  <c r="AB190" i="8"/>
  <c r="AA190" i="8"/>
  <c r="Z190" i="8"/>
  <c r="Y190" i="8"/>
  <c r="X190" i="8"/>
  <c r="S190" i="8"/>
  <c r="R190" i="8"/>
  <c r="R450" i="8" s="1"/>
  <c r="O190" i="8"/>
  <c r="Q189" i="8"/>
  <c r="P189" i="8"/>
  <c r="N189" i="8"/>
  <c r="M189" i="8"/>
  <c r="L189" i="8"/>
  <c r="K189" i="8"/>
  <c r="J189" i="8"/>
  <c r="AE188" i="8"/>
  <c r="AB188" i="8"/>
  <c r="AA188" i="8"/>
  <c r="Z188" i="8"/>
  <c r="Y188" i="8"/>
  <c r="X188" i="8"/>
  <c r="AC188" i="8" s="1"/>
  <c r="R188" i="8"/>
  <c r="AD188" i="8" s="1"/>
  <c r="O188" i="8"/>
  <c r="AD187" i="8"/>
  <c r="AB187" i="8"/>
  <c r="AA187" i="8"/>
  <c r="Z187" i="8"/>
  <c r="Y187" i="8"/>
  <c r="X187" i="8"/>
  <c r="AC187" i="8" s="1"/>
  <c r="AE187" i="8" s="1"/>
  <c r="S187" i="8"/>
  <c r="U187" i="8" s="1"/>
  <c r="R187" i="8"/>
  <c r="R462" i="8" s="1"/>
  <c r="O187" i="8"/>
  <c r="AE186" i="8"/>
  <c r="AD186" i="8"/>
  <c r="AB186" i="8"/>
  <c r="AA186" i="8"/>
  <c r="Z186" i="8"/>
  <c r="Y186" i="8"/>
  <c r="AC186" i="8" s="1"/>
  <c r="X186" i="8"/>
  <c r="S186" i="8"/>
  <c r="U186" i="8" s="1"/>
  <c r="U613" i="8" s="1"/>
  <c r="R186" i="8"/>
  <c r="R613" i="8" s="1"/>
  <c r="O186" i="8"/>
  <c r="AB185" i="8"/>
  <c r="AA185" i="8"/>
  <c r="Z185" i="8"/>
  <c r="Y185" i="8"/>
  <c r="X185" i="8"/>
  <c r="R185" i="8"/>
  <c r="U184" i="8"/>
  <c r="V184" i="8" s="1"/>
  <c r="T184" i="8"/>
  <c r="R184" i="8"/>
  <c r="AB183" i="8"/>
  <c r="AA183" i="8"/>
  <c r="Z183" i="8"/>
  <c r="Y183" i="8"/>
  <c r="X183" i="8"/>
  <c r="S183" i="8"/>
  <c r="U183" i="8" s="1"/>
  <c r="U405" i="8" s="1"/>
  <c r="R183" i="8"/>
  <c r="AC182" i="8"/>
  <c r="AE182" i="8" s="1"/>
  <c r="AB182" i="8"/>
  <c r="AA182" i="8"/>
  <c r="Z182" i="8"/>
  <c r="Y182" i="8"/>
  <c r="X182" i="8"/>
  <c r="R182" i="8"/>
  <c r="AD182" i="8" s="1"/>
  <c r="O182" i="8"/>
  <c r="AD181" i="8"/>
  <c r="AC181" i="8"/>
  <c r="AE181" i="8" s="1"/>
  <c r="AB181" i="8"/>
  <c r="AA181" i="8"/>
  <c r="Z181" i="8"/>
  <c r="Y181" i="8"/>
  <c r="X181" i="8"/>
  <c r="V181" i="8"/>
  <c r="S181" i="8"/>
  <c r="U181" i="8" s="1"/>
  <c r="R181" i="8"/>
  <c r="O181" i="8"/>
  <c r="AD180" i="8"/>
  <c r="AB180" i="8"/>
  <c r="AA180" i="8"/>
  <c r="Z180" i="8"/>
  <c r="Y180" i="8"/>
  <c r="X180" i="8"/>
  <c r="R180" i="8"/>
  <c r="R403" i="8" s="1"/>
  <c r="O180" i="8"/>
  <c r="O179" i="8"/>
  <c r="AD178" i="8"/>
  <c r="AB178" i="8"/>
  <c r="AA178" i="8"/>
  <c r="Z178" i="8"/>
  <c r="Y178" i="8"/>
  <c r="X178" i="8"/>
  <c r="R178" i="8"/>
  <c r="R394" i="8" s="1"/>
  <c r="O178" i="8"/>
  <c r="O394" i="8" s="1"/>
  <c r="AD177" i="8"/>
  <c r="AB177" i="8"/>
  <c r="AA177" i="8"/>
  <c r="Z177" i="8"/>
  <c r="Y177" i="8"/>
  <c r="X177" i="8"/>
  <c r="AC177" i="8" s="1"/>
  <c r="AE177" i="8" s="1"/>
  <c r="R177" i="8"/>
  <c r="R396" i="8" s="1"/>
  <c r="O177" i="8"/>
  <c r="AD176" i="8"/>
  <c r="AB176" i="8"/>
  <c r="AA176" i="8"/>
  <c r="Z176" i="8"/>
  <c r="Y176" i="8"/>
  <c r="X176" i="8"/>
  <c r="R176" i="8"/>
  <c r="S176" i="8" s="1"/>
  <c r="U176" i="8" s="1"/>
  <c r="O176" i="8"/>
  <c r="V176" i="8" s="1"/>
  <c r="AB175" i="8"/>
  <c r="AA175" i="8"/>
  <c r="Z175" i="8"/>
  <c r="Y175" i="8"/>
  <c r="X175" i="8"/>
  <c r="O175" i="8"/>
  <c r="AB174" i="8"/>
  <c r="AA174" i="8"/>
  <c r="Z174" i="8"/>
  <c r="Y174" i="8"/>
  <c r="X174" i="8"/>
  <c r="AC174" i="8" s="1"/>
  <c r="AE174" i="8" s="1"/>
  <c r="S174" i="8"/>
  <c r="U174" i="8" s="1"/>
  <c r="U400" i="8" s="1"/>
  <c r="O174" i="8"/>
  <c r="O400" i="8" s="1"/>
  <c r="Z173" i="8"/>
  <c r="AC173" i="8" s="1"/>
  <c r="AE173" i="8" s="1"/>
  <c r="O173" i="8"/>
  <c r="AD172" i="8"/>
  <c r="AB172" i="8"/>
  <c r="AA172" i="8"/>
  <c r="Z172" i="8"/>
  <c r="AC172" i="8" s="1"/>
  <c r="AE172" i="8" s="1"/>
  <c r="Y172" i="8"/>
  <c r="X172" i="8"/>
  <c r="R172" i="8"/>
  <c r="R171" i="8"/>
  <c r="S171" i="8" s="1"/>
  <c r="U171" i="8" s="1"/>
  <c r="U605" i="8" s="1"/>
  <c r="U170" i="8"/>
  <c r="S170" i="8"/>
  <c r="R170" i="8"/>
  <c r="R389" i="8" s="1"/>
  <c r="AD169" i="8"/>
  <c r="AC169" i="8"/>
  <c r="AE169" i="8" s="1"/>
  <c r="AB169" i="8"/>
  <c r="AA169" i="8"/>
  <c r="Z169" i="8"/>
  <c r="Y169" i="8"/>
  <c r="X169" i="8"/>
  <c r="S169" i="8"/>
  <c r="U169" i="8" s="1"/>
  <c r="U385" i="8" s="1"/>
  <c r="R169" i="8"/>
  <c r="R385" i="8" s="1"/>
  <c r="O169" i="8"/>
  <c r="O385" i="8" s="1"/>
  <c r="AC168" i="8"/>
  <c r="AE168" i="8" s="1"/>
  <c r="Z168" i="8"/>
  <c r="S168" i="8"/>
  <c r="U168" i="8" s="1"/>
  <c r="O168" i="8"/>
  <c r="U167" i="8"/>
  <c r="O167" i="8"/>
  <c r="T167" i="8" s="1"/>
  <c r="AB166" i="8"/>
  <c r="AA166" i="8"/>
  <c r="Z166" i="8"/>
  <c r="Y166" i="8"/>
  <c r="Y189" i="8" s="1"/>
  <c r="X166" i="8"/>
  <c r="S166" i="8"/>
  <c r="U166" i="8" s="1"/>
  <c r="U390" i="8" s="1"/>
  <c r="O166" i="8"/>
  <c r="AC165" i="8"/>
  <c r="AE165" i="8" s="1"/>
  <c r="Z165" i="8"/>
  <c r="O165" i="8"/>
  <c r="X164" i="8"/>
  <c r="AC164" i="8" s="1"/>
  <c r="AE164" i="8" s="1"/>
  <c r="O164" i="8"/>
  <c r="O386" i="8" s="1"/>
  <c r="AB163" i="8"/>
  <c r="AA163" i="8"/>
  <c r="Z163" i="8"/>
  <c r="Y163" i="8"/>
  <c r="X163" i="8"/>
  <c r="AC163" i="8" s="1"/>
  <c r="R163" i="8"/>
  <c r="T162" i="8"/>
  <c r="U162" i="8" s="1"/>
  <c r="R162" i="8"/>
  <c r="R161" i="8"/>
  <c r="R160" i="8"/>
  <c r="AD159" i="8"/>
  <c r="AB159" i="8"/>
  <c r="AA159" i="8"/>
  <c r="Z159" i="8"/>
  <c r="Y159" i="8"/>
  <c r="X159" i="8"/>
  <c r="AC159" i="8" s="1"/>
  <c r="AE159" i="8" s="1"/>
  <c r="R159" i="8"/>
  <c r="O159" i="8"/>
  <c r="X158" i="8"/>
  <c r="AC158" i="8" s="1"/>
  <c r="AE158" i="8" s="1"/>
  <c r="O158" i="8"/>
  <c r="Z157" i="8"/>
  <c r="AC157" i="8" s="1"/>
  <c r="AE157" i="8" s="1"/>
  <c r="O157" i="8"/>
  <c r="O401" i="8" s="1"/>
  <c r="AC156" i="8"/>
  <c r="AE156" i="8" s="1"/>
  <c r="Z156" i="8"/>
  <c r="U156" i="8"/>
  <c r="V156" i="8" s="1"/>
  <c r="S156" i="8"/>
  <c r="O156" i="8"/>
  <c r="O155" i="8"/>
  <c r="O399" i="8" s="1"/>
  <c r="AB154" i="8"/>
  <c r="Z154" i="8"/>
  <c r="AC154" i="8" s="1"/>
  <c r="AE154" i="8" s="1"/>
  <c r="X154" i="8"/>
  <c r="O154" i="8"/>
  <c r="T153" i="8"/>
  <c r="O153" i="8"/>
  <c r="S152" i="8"/>
  <c r="U152" i="8" s="1"/>
  <c r="U597" i="8" s="1"/>
  <c r="R152" i="8"/>
  <c r="R597" i="8" s="1"/>
  <c r="R151" i="8"/>
  <c r="X150" i="8"/>
  <c r="AC150" i="8" s="1"/>
  <c r="AE150" i="8" s="1"/>
  <c r="O150" i="8"/>
  <c r="O379" i="8" s="1"/>
  <c r="Z149" i="8"/>
  <c r="AC149" i="8" s="1"/>
  <c r="AE149" i="8" s="1"/>
  <c r="O149" i="8"/>
  <c r="Z148" i="8"/>
  <c r="O148" i="8"/>
  <c r="S148" i="8" s="1"/>
  <c r="U148" i="8" s="1"/>
  <c r="Z147" i="8"/>
  <c r="AC147" i="8" s="1"/>
  <c r="AE147" i="8" s="1"/>
  <c r="O147" i="8"/>
  <c r="S147" i="8" s="1"/>
  <c r="U147" i="8" s="1"/>
  <c r="O146" i="8"/>
  <c r="Z145" i="8"/>
  <c r="X145" i="8"/>
  <c r="AC145" i="8" s="1"/>
  <c r="AE145" i="8" s="1"/>
  <c r="O145" i="8"/>
  <c r="AE144" i="8"/>
  <c r="AC144" i="8"/>
  <c r="U144" i="8"/>
  <c r="S144" i="8"/>
  <c r="O144" i="8"/>
  <c r="AD143" i="8"/>
  <c r="AB143" i="8"/>
  <c r="AA143" i="8"/>
  <c r="AA189" i="8" s="1"/>
  <c r="Z143" i="8"/>
  <c r="Y143" i="8"/>
  <c r="X143" i="8"/>
  <c r="X189" i="8" s="1"/>
  <c r="O143" i="8"/>
  <c r="S143" i="8" s="1"/>
  <c r="U143" i="8" s="1"/>
  <c r="T141" i="8"/>
  <c r="Q141" i="8"/>
  <c r="P141" i="8"/>
  <c r="N141" i="8"/>
  <c r="M141" i="8"/>
  <c r="L141" i="8"/>
  <c r="K141" i="8"/>
  <c r="J141" i="8"/>
  <c r="AB140" i="8"/>
  <c r="AA140" i="8"/>
  <c r="Z140" i="8"/>
  <c r="Y140" i="8"/>
  <c r="X140" i="8"/>
  <c r="R140" i="8"/>
  <c r="AD140" i="8" s="1"/>
  <c r="O140" i="8"/>
  <c r="S140" i="8" s="1"/>
  <c r="U140" i="8" s="1"/>
  <c r="AB139" i="8"/>
  <c r="AA139" i="8"/>
  <c r="Z139" i="8"/>
  <c r="Y139" i="8"/>
  <c r="X139" i="8"/>
  <c r="R139" i="8"/>
  <c r="AD139" i="8" s="1"/>
  <c r="O139" i="8"/>
  <c r="S139" i="8" s="1"/>
  <c r="U139" i="8" s="1"/>
  <c r="V139" i="8" s="1"/>
  <c r="AB138" i="8"/>
  <c r="AB141" i="8" s="1"/>
  <c r="AA138" i="8"/>
  <c r="Z138" i="8"/>
  <c r="Y138" i="8"/>
  <c r="X138" i="8"/>
  <c r="R138" i="8"/>
  <c r="AD138" i="8" s="1"/>
  <c r="O138" i="8"/>
  <c r="O540" i="8" s="1"/>
  <c r="AD137" i="8"/>
  <c r="AB137" i="8"/>
  <c r="AA137" i="8"/>
  <c r="Z137" i="8"/>
  <c r="AC137" i="8" s="1"/>
  <c r="AE137" i="8" s="1"/>
  <c r="Y137" i="8"/>
  <c r="X137" i="8"/>
  <c r="V137" i="8"/>
  <c r="S137" i="8"/>
  <c r="U137" i="8" s="1"/>
  <c r="U539" i="8" s="1"/>
  <c r="R137" i="8"/>
  <c r="R539" i="8" s="1"/>
  <c r="O137" i="8"/>
  <c r="O539" i="8" s="1"/>
  <c r="AB136" i="8"/>
  <c r="AA136" i="8"/>
  <c r="Z136" i="8"/>
  <c r="Y136" i="8"/>
  <c r="X136" i="8"/>
  <c r="R136" i="8"/>
  <c r="AD136" i="8" s="1"/>
  <c r="O136" i="8"/>
  <c r="AB135" i="8"/>
  <c r="AA135" i="8"/>
  <c r="Z135" i="8"/>
  <c r="Y135" i="8"/>
  <c r="X135" i="8"/>
  <c r="R135" i="8"/>
  <c r="AD135" i="8" s="1"/>
  <c r="O135" i="8"/>
  <c r="O538" i="8" s="1"/>
  <c r="AB134" i="8"/>
  <c r="AA134" i="8"/>
  <c r="Z134" i="8"/>
  <c r="AC134" i="8" s="1"/>
  <c r="Y134" i="8"/>
  <c r="X134" i="8"/>
  <c r="R134" i="8"/>
  <c r="O134" i="8"/>
  <c r="O537" i="8" s="1"/>
  <c r="AD133" i="8"/>
  <c r="AC133" i="8"/>
  <c r="AE133" i="8" s="1"/>
  <c r="AB133" i="8"/>
  <c r="AA133" i="8"/>
  <c r="Z133" i="8"/>
  <c r="Y133" i="8"/>
  <c r="X133" i="8"/>
  <c r="V133" i="8"/>
  <c r="S133" i="8"/>
  <c r="U133" i="8" s="1"/>
  <c r="U529" i="8" s="1"/>
  <c r="R133" i="8"/>
  <c r="R529" i="8" s="1"/>
  <c r="O133" i="8"/>
  <c r="O529" i="8" s="1"/>
  <c r="AC132" i="8"/>
  <c r="AB132" i="8"/>
  <c r="AA132" i="8"/>
  <c r="Z132" i="8"/>
  <c r="Y132" i="8"/>
  <c r="X132" i="8"/>
  <c r="R132" i="8"/>
  <c r="R528" i="8" s="1"/>
  <c r="O132" i="8"/>
  <c r="AD131" i="8"/>
  <c r="AB131" i="8"/>
  <c r="AA131" i="8"/>
  <c r="AA141" i="8" s="1"/>
  <c r="Z131" i="8"/>
  <c r="Y131" i="8"/>
  <c r="AC131" i="8" s="1"/>
  <c r="AE131" i="8" s="1"/>
  <c r="X131" i="8"/>
  <c r="R131" i="8"/>
  <c r="R518" i="8" s="1"/>
  <c r="O131" i="8"/>
  <c r="O518" i="8" s="1"/>
  <c r="AD130" i="8"/>
  <c r="AB130" i="8"/>
  <c r="AA130" i="8"/>
  <c r="Z130" i="8"/>
  <c r="Y130" i="8"/>
  <c r="X130" i="8"/>
  <c r="R130" i="8"/>
  <c r="O130" i="8"/>
  <c r="AA129" i="8"/>
  <c r="Q129" i="8"/>
  <c r="P129" i="8"/>
  <c r="N129" i="8"/>
  <c r="M129" i="8"/>
  <c r="L129" i="8"/>
  <c r="K129" i="8"/>
  <c r="J129" i="8"/>
  <c r="AB128" i="8"/>
  <c r="AA128" i="8"/>
  <c r="Z128" i="8"/>
  <c r="Y128" i="8"/>
  <c r="X128" i="8"/>
  <c r="AC128" i="8" s="1"/>
  <c r="R128" i="8"/>
  <c r="AD128" i="8" s="1"/>
  <c r="R127" i="8"/>
  <c r="S127" i="8" s="1"/>
  <c r="U127" i="8" s="1"/>
  <c r="R126" i="8"/>
  <c r="R125" i="8"/>
  <c r="AE124" i="8"/>
  <c r="AC124" i="8"/>
  <c r="R124" i="8"/>
  <c r="O124" i="8"/>
  <c r="AD123" i="8"/>
  <c r="AB123" i="8"/>
  <c r="AA123" i="8"/>
  <c r="Z123" i="8"/>
  <c r="Y123" i="8"/>
  <c r="X123" i="8"/>
  <c r="O123" i="8"/>
  <c r="S123" i="8" s="1"/>
  <c r="U123" i="8" s="1"/>
  <c r="V123" i="8" s="1"/>
  <c r="T122" i="8"/>
  <c r="U122" i="8" s="1"/>
  <c r="V122" i="8" s="1"/>
  <c r="O122" i="8"/>
  <c r="U121" i="8"/>
  <c r="T121" i="8"/>
  <c r="O121" i="8"/>
  <c r="AD120" i="8"/>
  <c r="AB120" i="8"/>
  <c r="AA120" i="8"/>
  <c r="Z120" i="8"/>
  <c r="Y120" i="8"/>
  <c r="X120" i="8"/>
  <c r="O120" i="8"/>
  <c r="O552" i="8" s="1"/>
  <c r="AD119" i="8"/>
  <c r="AB119" i="8"/>
  <c r="AA119" i="8"/>
  <c r="Z119" i="8"/>
  <c r="Y119" i="8"/>
  <c r="AC119" i="8" s="1"/>
  <c r="AE119" i="8" s="1"/>
  <c r="X119" i="8"/>
  <c r="U119" i="8"/>
  <c r="U551" i="8" s="1"/>
  <c r="S119" i="8"/>
  <c r="R119" i="8"/>
  <c r="R551" i="8" s="1"/>
  <c r="O119" i="8"/>
  <c r="O551" i="8" s="1"/>
  <c r="AB118" i="8"/>
  <c r="AA118" i="8"/>
  <c r="Z118" i="8"/>
  <c r="Y118" i="8"/>
  <c r="X118" i="8"/>
  <c r="R118" i="8"/>
  <c r="S118" i="8" s="1"/>
  <c r="U118" i="8" s="1"/>
  <c r="R117" i="8"/>
  <c r="T116" i="8"/>
  <c r="U116" i="8" s="1"/>
  <c r="R116" i="8"/>
  <c r="AB115" i="8"/>
  <c r="AA115" i="8"/>
  <c r="Z115" i="8"/>
  <c r="Y115" i="8"/>
  <c r="X115" i="8"/>
  <c r="AC115" i="8" s="1"/>
  <c r="R115" i="8"/>
  <c r="AD114" i="8"/>
  <c r="AB114" i="8"/>
  <c r="AA114" i="8"/>
  <c r="Z114" i="8"/>
  <c r="Y114" i="8"/>
  <c r="X114" i="8"/>
  <c r="O114" i="8"/>
  <c r="S114" i="8" s="1"/>
  <c r="U114" i="8" s="1"/>
  <c r="O113" i="8"/>
  <c r="O112" i="8"/>
  <c r="R111" i="8"/>
  <c r="AD111" i="8" s="1"/>
  <c r="AE111" i="8" s="1"/>
  <c r="AD110" i="8"/>
  <c r="AE110" i="8" s="1"/>
  <c r="R110" i="8"/>
  <c r="U109" i="8"/>
  <c r="T109" i="8"/>
  <c r="R109" i="8"/>
  <c r="AB108" i="8"/>
  <c r="AA108" i="8"/>
  <c r="Z108" i="8"/>
  <c r="Y108" i="8"/>
  <c r="X108" i="8"/>
  <c r="AC108" i="8" s="1"/>
  <c r="R108" i="8"/>
  <c r="AD107" i="8"/>
  <c r="AB107" i="8"/>
  <c r="AA107" i="8"/>
  <c r="Z107" i="8"/>
  <c r="Y107" i="8"/>
  <c r="X107" i="8"/>
  <c r="O107" i="8"/>
  <c r="S107" i="8" s="1"/>
  <c r="U107" i="8" s="1"/>
  <c r="O106" i="8"/>
  <c r="O105" i="8"/>
  <c r="AC104" i="8"/>
  <c r="AB104" i="8"/>
  <c r="AA104" i="8"/>
  <c r="Z104" i="8"/>
  <c r="Y104" i="8"/>
  <c r="X104" i="8"/>
  <c r="R104" i="8"/>
  <c r="R103" i="8"/>
  <c r="T103" i="8" s="1"/>
  <c r="U103" i="8" s="1"/>
  <c r="R102" i="8"/>
  <c r="AD102" i="8" s="1"/>
  <c r="AE102" i="8" s="1"/>
  <c r="R101" i="8"/>
  <c r="AD100" i="8"/>
  <c r="AB100" i="8"/>
  <c r="AA100" i="8"/>
  <c r="Z100" i="8"/>
  <c r="Y100" i="8"/>
  <c r="X100" i="8"/>
  <c r="O100" i="8"/>
  <c r="Q99" i="8"/>
  <c r="P99" i="8"/>
  <c r="N99" i="8"/>
  <c r="M99" i="8"/>
  <c r="L99" i="8"/>
  <c r="K99" i="8"/>
  <c r="J99" i="8"/>
  <c r="AD98" i="8"/>
  <c r="AC98" i="8"/>
  <c r="AE98" i="8" s="1"/>
  <c r="AB98" i="8"/>
  <c r="AA98" i="8"/>
  <c r="Z98" i="8"/>
  <c r="Y98" i="8"/>
  <c r="X98" i="8"/>
  <c r="R98" i="8"/>
  <c r="O98" i="8"/>
  <c r="S98" i="8" s="1"/>
  <c r="U98" i="8" s="1"/>
  <c r="V98" i="8" s="1"/>
  <c r="AB97" i="8"/>
  <c r="AA97" i="8"/>
  <c r="Z97" i="8"/>
  <c r="AC97" i="8" s="1"/>
  <c r="Y97" i="8"/>
  <c r="X97" i="8"/>
  <c r="R97" i="8"/>
  <c r="R491" i="8" s="1"/>
  <c r="O97" i="8"/>
  <c r="AB96" i="8"/>
  <c r="AA96" i="8"/>
  <c r="Z96" i="8"/>
  <c r="Y96" i="8"/>
  <c r="AC96" i="8" s="1"/>
  <c r="X96" i="8"/>
  <c r="R96" i="8"/>
  <c r="AD96" i="8" s="1"/>
  <c r="O96" i="8"/>
  <c r="AC95" i="8"/>
  <c r="AE95" i="8" s="1"/>
  <c r="AB95" i="8"/>
  <c r="AA95" i="8"/>
  <c r="Z95" i="8"/>
  <c r="Y95" i="8"/>
  <c r="X95" i="8"/>
  <c r="R95" i="8"/>
  <c r="AD95" i="8" s="1"/>
  <c r="O95" i="8"/>
  <c r="AD94" i="8"/>
  <c r="AB94" i="8"/>
  <c r="AA94" i="8"/>
  <c r="Z94" i="8"/>
  <c r="Y94" i="8"/>
  <c r="AC94" i="8" s="1"/>
  <c r="AE94" i="8" s="1"/>
  <c r="X94" i="8"/>
  <c r="S94" i="8"/>
  <c r="U94" i="8" s="1"/>
  <c r="R94" i="8"/>
  <c r="O94" i="8"/>
  <c r="AE93" i="8"/>
  <c r="AD93" i="8"/>
  <c r="AB93" i="8"/>
  <c r="AA93" i="8"/>
  <c r="Z93" i="8"/>
  <c r="Y93" i="8"/>
  <c r="X93" i="8"/>
  <c r="AC93" i="8" s="1"/>
  <c r="S93" i="8"/>
  <c r="U93" i="8" s="1"/>
  <c r="R93" i="8"/>
  <c r="O93" i="8"/>
  <c r="AB92" i="8"/>
  <c r="AA92" i="8"/>
  <c r="Z92" i="8"/>
  <c r="Y92" i="8"/>
  <c r="AC92" i="8" s="1"/>
  <c r="X92" i="8"/>
  <c r="S92" i="8"/>
  <c r="U92" i="8" s="1"/>
  <c r="U487" i="8" s="1"/>
  <c r="R92" i="8"/>
  <c r="O92" i="8"/>
  <c r="O487" i="8" s="1"/>
  <c r="AD91" i="8"/>
  <c r="AB91" i="8"/>
  <c r="AA91" i="8"/>
  <c r="Z91" i="8"/>
  <c r="Y91" i="8"/>
  <c r="X91" i="8"/>
  <c r="S91" i="8"/>
  <c r="U91" i="8" s="1"/>
  <c r="R91" i="8"/>
  <c r="O91" i="8"/>
  <c r="AB90" i="8"/>
  <c r="AA90" i="8"/>
  <c r="Z90" i="8"/>
  <c r="Y90" i="8"/>
  <c r="AC90" i="8" s="1"/>
  <c r="X90" i="8"/>
  <c r="S90" i="8"/>
  <c r="U90" i="8" s="1"/>
  <c r="R90" i="8"/>
  <c r="O90" i="8"/>
  <c r="O489" i="8" s="1"/>
  <c r="AB89" i="8"/>
  <c r="AA89" i="8"/>
  <c r="Z89" i="8"/>
  <c r="Y89" i="8"/>
  <c r="X89" i="8"/>
  <c r="R89" i="8"/>
  <c r="O89" i="8"/>
  <c r="AB88" i="8"/>
  <c r="AA88" i="8"/>
  <c r="Z88" i="8"/>
  <c r="AC88" i="8" s="1"/>
  <c r="AE88" i="8" s="1"/>
  <c r="Y88" i="8"/>
  <c r="X88" i="8"/>
  <c r="R88" i="8"/>
  <c r="AD88" i="8" s="1"/>
  <c r="O88" i="8"/>
  <c r="AD87" i="8"/>
  <c r="AB87" i="8"/>
  <c r="AA87" i="8"/>
  <c r="Z87" i="8"/>
  <c r="AC87" i="8" s="1"/>
  <c r="AE87" i="8" s="1"/>
  <c r="Y87" i="8"/>
  <c r="X87" i="8"/>
  <c r="R87" i="8"/>
  <c r="S87" i="8" s="1"/>
  <c r="U87" i="8" s="1"/>
  <c r="V87" i="8" s="1"/>
  <c r="O87" i="8"/>
  <c r="AD86" i="8"/>
  <c r="AB86" i="8"/>
  <c r="AA86" i="8"/>
  <c r="Z86" i="8"/>
  <c r="AC86" i="8" s="1"/>
  <c r="AE86" i="8" s="1"/>
  <c r="Y86" i="8"/>
  <c r="X86" i="8"/>
  <c r="R86" i="8"/>
  <c r="O86" i="8"/>
  <c r="O488" i="8" s="1"/>
  <c r="AD85" i="8"/>
  <c r="AB85" i="8"/>
  <c r="AA85" i="8"/>
  <c r="Z85" i="8"/>
  <c r="AC85" i="8" s="1"/>
  <c r="AE85" i="8" s="1"/>
  <c r="Y85" i="8"/>
  <c r="X85" i="8"/>
  <c r="R85" i="8"/>
  <c r="O85" i="8"/>
  <c r="AD84" i="8"/>
  <c r="AB84" i="8"/>
  <c r="AA84" i="8"/>
  <c r="Z84" i="8"/>
  <c r="Y84" i="8"/>
  <c r="AC84" i="8" s="1"/>
  <c r="AE84" i="8" s="1"/>
  <c r="X84" i="8"/>
  <c r="V84" i="8"/>
  <c r="S84" i="8"/>
  <c r="U84" i="8" s="1"/>
  <c r="R84" i="8"/>
  <c r="R486" i="8" s="1"/>
  <c r="O84" i="8"/>
  <c r="O486" i="8" s="1"/>
  <c r="AD83" i="8"/>
  <c r="AB83" i="8"/>
  <c r="AA83" i="8"/>
  <c r="AC83" i="8" s="1"/>
  <c r="AE83" i="8" s="1"/>
  <c r="Z83" i="8"/>
  <c r="Y83" i="8"/>
  <c r="X83" i="8"/>
  <c r="R83" i="8"/>
  <c r="O83" i="8"/>
  <c r="AB82" i="8"/>
  <c r="AA82" i="8"/>
  <c r="Z82" i="8"/>
  <c r="Y82" i="8"/>
  <c r="AC82" i="8" s="1"/>
  <c r="X82" i="8"/>
  <c r="R82" i="8"/>
  <c r="R484" i="8" s="1"/>
  <c r="O82" i="8"/>
  <c r="O484" i="8" s="1"/>
  <c r="AB81" i="8"/>
  <c r="AA81" i="8"/>
  <c r="Z81" i="8"/>
  <c r="AC81" i="8" s="1"/>
  <c r="Y81" i="8"/>
  <c r="X81" i="8"/>
  <c r="R81" i="8"/>
  <c r="S81" i="8" s="1"/>
  <c r="U81" i="8" s="1"/>
  <c r="O81" i="8"/>
  <c r="V81" i="8" s="1"/>
  <c r="AD80" i="8"/>
  <c r="AB80" i="8"/>
  <c r="AA80" i="8"/>
  <c r="Z80" i="8"/>
  <c r="Y80" i="8"/>
  <c r="AC80" i="8" s="1"/>
  <c r="AE80" i="8" s="1"/>
  <c r="X80" i="8"/>
  <c r="S80" i="8"/>
  <c r="U80" i="8" s="1"/>
  <c r="U485" i="8" s="1"/>
  <c r="R80" i="8"/>
  <c r="O80" i="8"/>
  <c r="AD79" i="8"/>
  <c r="AB79" i="8"/>
  <c r="AA79" i="8"/>
  <c r="Z79" i="8"/>
  <c r="Y79" i="8"/>
  <c r="X79" i="8"/>
  <c r="S79" i="8"/>
  <c r="U79" i="8" s="1"/>
  <c r="O79" i="8"/>
  <c r="O530" i="8" s="1"/>
  <c r="AC78" i="8"/>
  <c r="AE78" i="8" s="1"/>
  <c r="AB78" i="8"/>
  <c r="X78" i="8"/>
  <c r="O78" i="8"/>
  <c r="AD77" i="8"/>
  <c r="AB77" i="8"/>
  <c r="AA77" i="8"/>
  <c r="AC77" i="8" s="1"/>
  <c r="AE77" i="8" s="1"/>
  <c r="Z77" i="8"/>
  <c r="Y77" i="8"/>
  <c r="X77" i="8"/>
  <c r="S77" i="8"/>
  <c r="U77" i="8" s="1"/>
  <c r="R77" i="8"/>
  <c r="R527" i="8" s="1"/>
  <c r="O77" i="8"/>
  <c r="AD76" i="8"/>
  <c r="AB76" i="8"/>
  <c r="AA76" i="8"/>
  <c r="Z76" i="8"/>
  <c r="Y76" i="8"/>
  <c r="X76" i="8"/>
  <c r="O76" i="8"/>
  <c r="S76" i="8" s="1"/>
  <c r="U76" i="8" s="1"/>
  <c r="O75" i="8"/>
  <c r="AE74" i="8"/>
  <c r="X74" i="8"/>
  <c r="AC74" i="8" s="1"/>
  <c r="U74" i="8"/>
  <c r="U524" i="8" s="1"/>
  <c r="S74" i="8"/>
  <c r="O74" i="8"/>
  <c r="T73" i="8"/>
  <c r="U73" i="8" s="1"/>
  <c r="O73" i="8"/>
  <c r="AB72" i="8"/>
  <c r="AA72" i="8"/>
  <c r="Z72" i="8"/>
  <c r="Y72" i="8"/>
  <c r="X72" i="8"/>
  <c r="R72" i="8"/>
  <c r="AD72" i="8" s="1"/>
  <c r="O72" i="8"/>
  <c r="O525" i="8" s="1"/>
  <c r="T71" i="8"/>
  <c r="U71" i="8" s="1"/>
  <c r="R71" i="8"/>
  <c r="AD70" i="8"/>
  <c r="AB70" i="8"/>
  <c r="AA70" i="8"/>
  <c r="Z70" i="8"/>
  <c r="Y70" i="8"/>
  <c r="X70" i="8"/>
  <c r="O70" i="8"/>
  <c r="S70" i="8" s="1"/>
  <c r="U70" i="8" s="1"/>
  <c r="O69" i="8"/>
  <c r="AD68" i="8"/>
  <c r="AC68" i="8"/>
  <c r="AE68" i="8" s="1"/>
  <c r="AB68" i="8"/>
  <c r="AA68" i="8"/>
  <c r="Z68" i="8"/>
  <c r="Y68" i="8"/>
  <c r="X68" i="8"/>
  <c r="O68" i="8"/>
  <c r="O515" i="8" s="1"/>
  <c r="AD66" i="8"/>
  <c r="AC66" i="8"/>
  <c r="AE66" i="8" s="1"/>
  <c r="AB66" i="8"/>
  <c r="AA66" i="8"/>
  <c r="Z66" i="8"/>
  <c r="Y66" i="8"/>
  <c r="X66" i="8"/>
  <c r="O66" i="8"/>
  <c r="O514" i="8" s="1"/>
  <c r="AC65" i="8"/>
  <c r="AB65" i="8"/>
  <c r="AA65" i="8"/>
  <c r="Z65" i="8"/>
  <c r="Y65" i="8"/>
  <c r="X65" i="8"/>
  <c r="R65" i="8"/>
  <c r="T64" i="8"/>
  <c r="U64" i="8" s="1"/>
  <c r="R64" i="8"/>
  <c r="R63" i="8"/>
  <c r="X62" i="8"/>
  <c r="R62" i="8"/>
  <c r="AD62" i="8" s="1"/>
  <c r="AE62" i="8" s="1"/>
  <c r="AB61" i="8"/>
  <c r="AA61" i="8"/>
  <c r="Z61" i="8"/>
  <c r="Y61" i="8"/>
  <c r="X61" i="8"/>
  <c r="AC61" i="8" s="1"/>
  <c r="R61" i="8"/>
  <c r="R695" i="8" s="1"/>
  <c r="AD60" i="8"/>
  <c r="AB60" i="8"/>
  <c r="AA60" i="8"/>
  <c r="Z60" i="8"/>
  <c r="Y60" i="8"/>
  <c r="X60" i="8"/>
  <c r="AC60" i="8" s="1"/>
  <c r="AE60" i="8" s="1"/>
  <c r="R60" i="8"/>
  <c r="R513" i="8" s="1"/>
  <c r="O60" i="8"/>
  <c r="S60" i="8" s="1"/>
  <c r="U60" i="8" s="1"/>
  <c r="AD59" i="8"/>
  <c r="AB59" i="8"/>
  <c r="AA59" i="8"/>
  <c r="Z59" i="8"/>
  <c r="Y59" i="8"/>
  <c r="X59" i="8"/>
  <c r="S59" i="8"/>
  <c r="U59" i="8" s="1"/>
  <c r="V59" i="8" s="1"/>
  <c r="O59" i="8"/>
  <c r="T58" i="8"/>
  <c r="U58" i="8" s="1"/>
  <c r="V58" i="8" s="1"/>
  <c r="O58" i="8"/>
  <c r="X57" i="8"/>
  <c r="AC57" i="8" s="1"/>
  <c r="AE57" i="8" s="1"/>
  <c r="O57" i="8"/>
  <c r="O516" i="8" s="1"/>
  <c r="AD56" i="8"/>
  <c r="AB56" i="8"/>
  <c r="AA56" i="8"/>
  <c r="Z56" i="8"/>
  <c r="Y56" i="8"/>
  <c r="X56" i="8"/>
  <c r="S56" i="8"/>
  <c r="U56" i="8" s="1"/>
  <c r="U512" i="8" s="1"/>
  <c r="O56" i="8"/>
  <c r="O512" i="8" s="1"/>
  <c r="AC55" i="8"/>
  <c r="AE55" i="8" s="1"/>
  <c r="X55" i="8"/>
  <c r="O55" i="8"/>
  <c r="AB54" i="8"/>
  <c r="AA54" i="8"/>
  <c r="Z54" i="8"/>
  <c r="Y54" i="8"/>
  <c r="X54" i="8"/>
  <c r="O54" i="8"/>
  <c r="R53" i="8"/>
  <c r="S53" i="8" s="1"/>
  <c r="U53" i="8" s="1"/>
  <c r="R52" i="8"/>
  <c r="AC51" i="8"/>
  <c r="AE51" i="8" s="1"/>
  <c r="R51" i="8"/>
  <c r="AC50" i="8"/>
  <c r="AE50" i="8" s="1"/>
  <c r="R50" i="8"/>
  <c r="O50" i="8"/>
  <c r="AD49" i="8"/>
  <c r="AB49" i="8"/>
  <c r="AA49" i="8"/>
  <c r="Z49" i="8"/>
  <c r="Y49" i="8"/>
  <c r="X49" i="8"/>
  <c r="O49" i="8"/>
  <c r="S49" i="8" s="1"/>
  <c r="U49" i="8" s="1"/>
  <c r="O48" i="8"/>
  <c r="T47" i="8"/>
  <c r="U47" i="8" s="1"/>
  <c r="V47" i="8" s="1"/>
  <c r="O47" i="8"/>
  <c r="X46" i="8"/>
  <c r="AC46" i="8" s="1"/>
  <c r="AE46" i="8" s="1"/>
  <c r="O46" i="8"/>
  <c r="S46" i="8" s="1"/>
  <c r="U46" i="8" s="1"/>
  <c r="T45" i="8"/>
  <c r="U45" i="8" s="1"/>
  <c r="O45" i="8"/>
  <c r="O44" i="8"/>
  <c r="Y43" i="8"/>
  <c r="X43" i="8"/>
  <c r="S43" i="8"/>
  <c r="U43" i="8" s="1"/>
  <c r="O43" i="8"/>
  <c r="O507" i="8" s="1"/>
  <c r="AE42" i="8"/>
  <c r="AC42" i="8"/>
  <c r="X42" i="8"/>
  <c r="O42" i="8"/>
  <c r="O684" i="8" s="1"/>
  <c r="AD41" i="8"/>
  <c r="AB41" i="8"/>
  <c r="AA41" i="8"/>
  <c r="Z41" i="8"/>
  <c r="Y41" i="8"/>
  <c r="X41" i="8"/>
  <c r="S41" i="8"/>
  <c r="U41" i="8" s="1"/>
  <c r="U505" i="8" s="1"/>
  <c r="R41" i="8"/>
  <c r="R505" i="8" s="1"/>
  <c r="O41" i="8"/>
  <c r="O505" i="8" s="1"/>
  <c r="Q40" i="8"/>
  <c r="P40" i="8"/>
  <c r="N40" i="8"/>
  <c r="M40" i="8"/>
  <c r="L40" i="8"/>
  <c r="K40" i="8"/>
  <c r="J40" i="8"/>
  <c r="R39" i="8"/>
  <c r="AD39" i="8" s="1"/>
  <c r="AE39" i="8" s="1"/>
  <c r="R38" i="8"/>
  <c r="R681" i="8" s="1"/>
  <c r="R37" i="8"/>
  <c r="R680" i="8" s="1"/>
  <c r="R36" i="8"/>
  <c r="R679" i="8" s="1"/>
  <c r="U35" i="8"/>
  <c r="V35" i="8" s="1"/>
  <c r="T35" i="8"/>
  <c r="R35" i="8"/>
  <c r="R34" i="8"/>
  <c r="R682" i="8" s="1"/>
  <c r="AD33" i="8"/>
  <c r="AB33" i="8"/>
  <c r="AA33" i="8"/>
  <c r="Z33" i="8"/>
  <c r="AC33" i="8" s="1"/>
  <c r="AE33" i="8" s="1"/>
  <c r="Y33" i="8"/>
  <c r="X33" i="8"/>
  <c r="S33" i="8"/>
  <c r="U33" i="8" s="1"/>
  <c r="V33" i="8" s="1"/>
  <c r="O33" i="8"/>
  <c r="O32" i="8"/>
  <c r="O498" i="8" s="1"/>
  <c r="AD31" i="8"/>
  <c r="AB31" i="8"/>
  <c r="AA31" i="8"/>
  <c r="Z31" i="8"/>
  <c r="Y31" i="8"/>
  <c r="X31" i="8"/>
  <c r="AC31" i="8" s="1"/>
  <c r="AE31" i="8" s="1"/>
  <c r="R31" i="8"/>
  <c r="R675" i="8" s="1"/>
  <c r="O31" i="8"/>
  <c r="O675" i="8" s="1"/>
  <c r="R30" i="8"/>
  <c r="S30" i="8" s="1"/>
  <c r="U30" i="8" s="1"/>
  <c r="S29" i="8"/>
  <c r="U29" i="8" s="1"/>
  <c r="R29" i="8"/>
  <c r="AD29" i="8" s="1"/>
  <c r="AE29" i="8" s="1"/>
  <c r="R28" i="8"/>
  <c r="R677" i="8" s="1"/>
  <c r="AE27" i="8"/>
  <c r="R27" i="8"/>
  <c r="O27" i="8"/>
  <c r="O678" i="8" s="1"/>
  <c r="R26" i="8"/>
  <c r="R676" i="8" s="1"/>
  <c r="AD25" i="8"/>
  <c r="AB25" i="8"/>
  <c r="AA25" i="8"/>
  <c r="Z25" i="8"/>
  <c r="Y25" i="8"/>
  <c r="X25" i="8"/>
  <c r="O25" i="8"/>
  <c r="U24" i="8"/>
  <c r="T24" i="8"/>
  <c r="O24" i="8"/>
  <c r="AB23" i="8"/>
  <c r="AC23" i="8" s="1"/>
  <c r="S23" i="8"/>
  <c r="U23" i="8" s="1"/>
  <c r="O23" i="8"/>
  <c r="O501" i="8" s="1"/>
  <c r="AB22" i="8"/>
  <c r="AB40" i="8" s="1"/>
  <c r="AA22" i="8"/>
  <c r="Z22" i="8"/>
  <c r="Y22" i="8"/>
  <c r="X22" i="8"/>
  <c r="AC22" i="8" s="1"/>
  <c r="O22" i="8"/>
  <c r="O499" i="8" s="1"/>
  <c r="O21" i="8"/>
  <c r="O500" i="8" s="1"/>
  <c r="AB20" i="8"/>
  <c r="AA20" i="8"/>
  <c r="Z20" i="8"/>
  <c r="Y20" i="8"/>
  <c r="X20" i="8"/>
  <c r="AC20" i="8" s="1"/>
  <c r="R20" i="8"/>
  <c r="R672" i="8" s="1"/>
  <c r="O20" i="8"/>
  <c r="O672" i="8" s="1"/>
  <c r="R19" i="8"/>
  <c r="R671" i="8" s="1"/>
  <c r="AD18" i="8"/>
  <c r="AB18" i="8"/>
  <c r="AA18" i="8"/>
  <c r="AC18" i="8" s="1"/>
  <c r="Z18" i="8"/>
  <c r="Y18" i="8"/>
  <c r="R18" i="8"/>
  <c r="O18" i="8"/>
  <c r="O495" i="8" s="1"/>
  <c r="R17" i="8"/>
  <c r="T17" i="8" s="1"/>
  <c r="U17" i="8" s="1"/>
  <c r="AD16" i="8"/>
  <c r="AB16" i="8"/>
  <c r="AA16" i="8"/>
  <c r="Z16" i="8"/>
  <c r="Y16" i="8"/>
  <c r="X16" i="8"/>
  <c r="AC16" i="8" s="1"/>
  <c r="AE16" i="8" s="1"/>
  <c r="O16" i="8"/>
  <c r="S16" i="8" s="1"/>
  <c r="U16" i="8" s="1"/>
  <c r="V16" i="8" s="1"/>
  <c r="T15" i="8"/>
  <c r="U15" i="8" s="1"/>
  <c r="V15" i="8" s="1"/>
  <c r="O15" i="8"/>
  <c r="AB14" i="8"/>
  <c r="AA14" i="8"/>
  <c r="Z14" i="8"/>
  <c r="Y14" i="8"/>
  <c r="X14" i="8"/>
  <c r="AC14" i="8" s="1"/>
  <c r="O14" i="8"/>
  <c r="O494" i="8" s="1"/>
  <c r="AB13" i="8"/>
  <c r="AA13" i="8"/>
  <c r="Z13" i="8"/>
  <c r="Y13" i="8"/>
  <c r="X13" i="8"/>
  <c r="AC13" i="8" s="1"/>
  <c r="R13" i="8"/>
  <c r="AD13" i="8" s="1"/>
  <c r="O13" i="8"/>
  <c r="S13" i="8" s="1"/>
  <c r="U13" i="8" s="1"/>
  <c r="AB12" i="8"/>
  <c r="AA12" i="8"/>
  <c r="Z12" i="8"/>
  <c r="Y12" i="8"/>
  <c r="X12" i="8"/>
  <c r="AC12" i="8" s="1"/>
  <c r="R12" i="8"/>
  <c r="R493" i="8" s="1"/>
  <c r="O12" i="8"/>
  <c r="S12" i="8" s="1"/>
  <c r="U12" i="8" s="1"/>
  <c r="AB11" i="8"/>
  <c r="AA11" i="8"/>
  <c r="Z11" i="8"/>
  <c r="Y11" i="8"/>
  <c r="X11" i="8"/>
  <c r="AC11" i="8" s="1"/>
  <c r="AE11" i="8" s="1"/>
  <c r="R11" i="8"/>
  <c r="AD11" i="8" s="1"/>
  <c r="O11" i="8"/>
  <c r="S11" i="8" s="1"/>
  <c r="U11" i="8" s="1"/>
  <c r="AB10" i="8"/>
  <c r="AA10" i="8"/>
  <c r="AA40" i="8" s="1"/>
  <c r="Z10" i="8"/>
  <c r="Y10" i="8"/>
  <c r="X10" i="8"/>
  <c r="AC10" i="8" s="1"/>
  <c r="R10" i="8"/>
  <c r="R492" i="8" s="1"/>
  <c r="O10" i="8"/>
  <c r="O492" i="8" s="1"/>
  <c r="T179" i="7"/>
  <c r="U688" i="11" l="1"/>
  <c r="O555" i="10"/>
  <c r="O719" i="10"/>
  <c r="S185" i="10"/>
  <c r="U185" i="10" s="1"/>
  <c r="V185" i="10" s="1"/>
  <c r="U15" i="10"/>
  <c r="O499" i="10"/>
  <c r="S88" i="10"/>
  <c r="U88" i="10" s="1"/>
  <c r="V88" i="10" s="1"/>
  <c r="S231" i="10"/>
  <c r="O408" i="10"/>
  <c r="S100" i="10"/>
  <c r="U100" i="10" s="1"/>
  <c r="V100" i="10" s="1"/>
  <c r="AC150" i="10"/>
  <c r="AE150" i="10" s="1"/>
  <c r="S357" i="10"/>
  <c r="U357" i="10" s="1"/>
  <c r="V357" i="10" s="1"/>
  <c r="AC332" i="10"/>
  <c r="AE332" i="10" s="1"/>
  <c r="O456" i="10"/>
  <c r="AD228" i="10"/>
  <c r="S297" i="10"/>
  <c r="U297" i="10" s="1"/>
  <c r="U415" i="10" s="1"/>
  <c r="S314" i="10"/>
  <c r="U314" i="10" s="1"/>
  <c r="V314" i="10" s="1"/>
  <c r="S141" i="10"/>
  <c r="U141" i="10" s="1"/>
  <c r="V141" i="10" s="1"/>
  <c r="T227" i="10"/>
  <c r="S240" i="10"/>
  <c r="S318" i="10"/>
  <c r="U318" i="10" s="1"/>
  <c r="U482" i="10" s="1"/>
  <c r="R652" i="10"/>
  <c r="O567" i="10"/>
  <c r="AD177" i="10"/>
  <c r="T218" i="10"/>
  <c r="U218" i="10" s="1"/>
  <c r="V218" i="10" s="1"/>
  <c r="S306" i="10"/>
  <c r="U306" i="10" s="1"/>
  <c r="V306" i="10" s="1"/>
  <c r="S205" i="10"/>
  <c r="U205" i="10" s="1"/>
  <c r="V205" i="10" s="1"/>
  <c r="S237" i="10"/>
  <c r="O569" i="10"/>
  <c r="AD82" i="10"/>
  <c r="AC363" i="10"/>
  <c r="S214" i="10"/>
  <c r="U214" i="10" s="1"/>
  <c r="V214" i="10" s="1"/>
  <c r="AC83" i="10"/>
  <c r="AE83" i="10" s="1"/>
  <c r="V232" i="10"/>
  <c r="S236" i="10"/>
  <c r="S324" i="10"/>
  <c r="U324" i="10" s="1"/>
  <c r="V324" i="10" s="1"/>
  <c r="AC59" i="10"/>
  <c r="S89" i="10"/>
  <c r="U89" i="10" s="1"/>
  <c r="V89" i="10" s="1"/>
  <c r="T243" i="10"/>
  <c r="S356" i="10"/>
  <c r="U356" i="10" s="1"/>
  <c r="V356" i="10" s="1"/>
  <c r="R664" i="10"/>
  <c r="S228" i="10"/>
  <c r="AC322" i="10"/>
  <c r="AE322" i="10" s="1"/>
  <c r="AD362" i="10"/>
  <c r="AC212" i="10"/>
  <c r="AD213" i="10"/>
  <c r="O494" i="10"/>
  <c r="AD205" i="10"/>
  <c r="AC207" i="10"/>
  <c r="AE207" i="10" s="1"/>
  <c r="T228" i="10"/>
  <c r="AC277" i="10"/>
  <c r="AE277" i="10" s="1"/>
  <c r="AD286" i="10"/>
  <c r="R498" i="10"/>
  <c r="AC48" i="10"/>
  <c r="AE48" i="10" s="1"/>
  <c r="R494" i="10"/>
  <c r="S138" i="10"/>
  <c r="U138" i="10" s="1"/>
  <c r="U537" i="10" s="1"/>
  <c r="V537" i="10" s="1"/>
  <c r="AC139" i="10"/>
  <c r="AC180" i="10"/>
  <c r="AE180" i="10" s="1"/>
  <c r="O503" i="10"/>
  <c r="S83" i="10"/>
  <c r="U83" i="10" s="1"/>
  <c r="U527" i="10" s="1"/>
  <c r="V527" i="10" s="1"/>
  <c r="AC255" i="10"/>
  <c r="S294" i="10"/>
  <c r="U294" i="10" s="1"/>
  <c r="U412" i="10" s="1"/>
  <c r="AD356" i="10"/>
  <c r="AC92" i="10"/>
  <c r="AE92" i="10" s="1"/>
  <c r="S213" i="10"/>
  <c r="U213" i="10" s="1"/>
  <c r="O490" i="10"/>
  <c r="S44" i="10"/>
  <c r="U44" i="10" s="1"/>
  <c r="V44" i="10" s="1"/>
  <c r="AC205" i="10"/>
  <c r="AC245" i="10"/>
  <c r="AC287" i="10"/>
  <c r="R496" i="10"/>
  <c r="AD116" i="10"/>
  <c r="AE116" i="10" s="1"/>
  <c r="AD223" i="10"/>
  <c r="T246" i="10"/>
  <c r="AC286" i="10"/>
  <c r="AD287" i="10"/>
  <c r="AC343" i="10"/>
  <c r="AE343" i="10" s="1"/>
  <c r="T42" i="10"/>
  <c r="U42" i="10" s="1"/>
  <c r="V42" i="10" s="1"/>
  <c r="S14" i="10"/>
  <c r="U14" i="10" s="1"/>
  <c r="U500" i="10" s="1"/>
  <c r="V500" i="10" s="1"/>
  <c r="S155" i="10"/>
  <c r="U155" i="10" s="1"/>
  <c r="U384" i="10" s="1"/>
  <c r="V384" i="10" s="1"/>
  <c r="T369" i="10"/>
  <c r="U369" i="10" s="1"/>
  <c r="V369" i="10" s="1"/>
  <c r="S245" i="10"/>
  <c r="AA134" i="10"/>
  <c r="T245" i="10"/>
  <c r="S320" i="10"/>
  <c r="U320" i="10" s="1"/>
  <c r="R533" i="10"/>
  <c r="AC125" i="10"/>
  <c r="AE125" i="10" s="1"/>
  <c r="AC219" i="10"/>
  <c r="T222" i="10"/>
  <c r="U222" i="10" s="1"/>
  <c r="U648" i="10" s="1"/>
  <c r="V648" i="10" s="1"/>
  <c r="S224" i="10"/>
  <c r="S227" i="10"/>
  <c r="U227" i="10" s="1"/>
  <c r="V227" i="10" s="1"/>
  <c r="AC325" i="10"/>
  <c r="AD334" i="10"/>
  <c r="AD335" i="10" s="1"/>
  <c r="AD366" i="10"/>
  <c r="AB45" i="10"/>
  <c r="AD141" i="10"/>
  <c r="S292" i="10"/>
  <c r="U292" i="10" s="1"/>
  <c r="U440" i="10" s="1"/>
  <c r="V440" i="10" s="1"/>
  <c r="T302" i="10"/>
  <c r="U302" i="10" s="1"/>
  <c r="U676" i="10" s="1"/>
  <c r="V676" i="10" s="1"/>
  <c r="S354" i="10"/>
  <c r="U354" i="10" s="1"/>
  <c r="U571" i="10" s="1"/>
  <c r="V571" i="10" s="1"/>
  <c r="AC357" i="10"/>
  <c r="AE357" i="10" s="1"/>
  <c r="S11" i="10"/>
  <c r="U11" i="10" s="1"/>
  <c r="S65" i="10"/>
  <c r="U65" i="10" s="1"/>
  <c r="V65" i="10" s="1"/>
  <c r="T76" i="10"/>
  <c r="U76" i="10" s="1"/>
  <c r="V76" i="10" s="1"/>
  <c r="S79" i="10"/>
  <c r="U79" i="10" s="1"/>
  <c r="U532" i="10" s="1"/>
  <c r="V532" i="10" s="1"/>
  <c r="AC89" i="10"/>
  <c r="AE89" i="10" s="1"/>
  <c r="O493" i="10"/>
  <c r="S101" i="10"/>
  <c r="U101" i="10" s="1"/>
  <c r="V101" i="10" s="1"/>
  <c r="AC133" i="10"/>
  <c r="AE133" i="10" s="1"/>
  <c r="Y146" i="10"/>
  <c r="S142" i="10"/>
  <c r="U142" i="10" s="1"/>
  <c r="U547" i="10" s="1"/>
  <c r="T224" i="10"/>
  <c r="AC336" i="10"/>
  <c r="S374" i="10"/>
  <c r="U374" i="10" s="1"/>
  <c r="V374" i="10" s="1"/>
  <c r="AC11" i="10"/>
  <c r="AD66" i="10"/>
  <c r="R724" i="10"/>
  <c r="AC137" i="10"/>
  <c r="AC241" i="10"/>
  <c r="AD256" i="10"/>
  <c r="AC303" i="10"/>
  <c r="AC317" i="10"/>
  <c r="AD371" i="10"/>
  <c r="AC124" i="10"/>
  <c r="AD240" i="10"/>
  <c r="V283" i="10"/>
  <c r="AD97" i="10"/>
  <c r="AD185" i="10"/>
  <c r="R666" i="10"/>
  <c r="T55" i="10"/>
  <c r="U55" i="10" s="1"/>
  <c r="V55" i="10" s="1"/>
  <c r="V74" i="10"/>
  <c r="AC120" i="10"/>
  <c r="S139" i="10"/>
  <c r="U139" i="10" s="1"/>
  <c r="U545" i="10" s="1"/>
  <c r="S174" i="10"/>
  <c r="U174" i="10" s="1"/>
  <c r="U390" i="10" s="1"/>
  <c r="V390" i="10" s="1"/>
  <c r="AC183" i="10"/>
  <c r="S197" i="10"/>
  <c r="U197" i="10" s="1"/>
  <c r="V197" i="10" s="1"/>
  <c r="AD203" i="10"/>
  <c r="P258" i="10"/>
  <c r="AC220" i="10"/>
  <c r="Y329" i="10"/>
  <c r="S319" i="10"/>
  <c r="U319" i="10" s="1"/>
  <c r="AC326" i="10"/>
  <c r="AE326" i="10" s="1"/>
  <c r="AD327" i="10"/>
  <c r="S359" i="10"/>
  <c r="U359" i="10" s="1"/>
  <c r="V359" i="10" s="1"/>
  <c r="AC289" i="10"/>
  <c r="AE289" i="10" s="1"/>
  <c r="AC294" i="10"/>
  <c r="S323" i="10"/>
  <c r="U323" i="10" s="1"/>
  <c r="V323" i="10" s="1"/>
  <c r="AD365" i="10"/>
  <c r="AC93" i="10"/>
  <c r="AC182" i="10"/>
  <c r="O554" i="10"/>
  <c r="R728" i="10"/>
  <c r="T253" i="10"/>
  <c r="U253" i="10" s="1"/>
  <c r="U671" i="10" s="1"/>
  <c r="V671" i="10" s="1"/>
  <c r="O427" i="10"/>
  <c r="S293" i="10"/>
  <c r="U293" i="10" s="1"/>
  <c r="V293" i="10" s="1"/>
  <c r="AC321" i="10"/>
  <c r="AE321" i="10" s="1"/>
  <c r="S358" i="10"/>
  <c r="U358" i="10" s="1"/>
  <c r="V358" i="10" s="1"/>
  <c r="AC24" i="10"/>
  <c r="AC142" i="10"/>
  <c r="AC144" i="10"/>
  <c r="AE144" i="10" s="1"/>
  <c r="AD224" i="10"/>
  <c r="AC226" i="10"/>
  <c r="AE226" i="10" s="1"/>
  <c r="AC314" i="10"/>
  <c r="AC340" i="10"/>
  <c r="AE340" i="10" s="1"/>
  <c r="AC351" i="10"/>
  <c r="AE351" i="10" s="1"/>
  <c r="AC366" i="10"/>
  <c r="AC103" i="10"/>
  <c r="AE103" i="10" s="1"/>
  <c r="S181" i="10"/>
  <c r="U181" i="10" s="1"/>
  <c r="V181" i="10" s="1"/>
  <c r="AC191" i="10"/>
  <c r="AC208" i="10"/>
  <c r="R450" i="10"/>
  <c r="T239" i="10"/>
  <c r="T242" i="10"/>
  <c r="O438" i="10"/>
  <c r="Y335" i="10"/>
  <c r="R335" i="10"/>
  <c r="AC353" i="10"/>
  <c r="AE353" i="10" s="1"/>
  <c r="S25" i="10"/>
  <c r="U25" i="10" s="1"/>
  <c r="U509" i="10" s="1"/>
  <c r="V509" i="10" s="1"/>
  <c r="AC54" i="10"/>
  <c r="AE54" i="10" s="1"/>
  <c r="T234" i="10"/>
  <c r="AC288" i="10"/>
  <c r="AE288" i="10" s="1"/>
  <c r="S355" i="10"/>
  <c r="U355" i="10" s="1"/>
  <c r="U572" i="10" s="1"/>
  <c r="V572" i="10" s="1"/>
  <c r="AC364" i="10"/>
  <c r="T368" i="10"/>
  <c r="U368" i="10" s="1"/>
  <c r="U586" i="10" s="1"/>
  <c r="V586" i="10" s="1"/>
  <c r="AA104" i="10"/>
  <c r="S59" i="10"/>
  <c r="U59" i="10" s="1"/>
  <c r="U517" i="10" s="1"/>
  <c r="V517" i="10" s="1"/>
  <c r="V153" i="10"/>
  <c r="S162" i="10"/>
  <c r="U162" i="10" s="1"/>
  <c r="U406" i="10" s="1"/>
  <c r="V406" i="10" s="1"/>
  <c r="AC242" i="10"/>
  <c r="O447" i="10"/>
  <c r="AC237" i="10"/>
  <c r="AD238" i="10"/>
  <c r="AD242" i="10"/>
  <c r="AC290" i="10"/>
  <c r="AC296" i="10"/>
  <c r="AC305" i="10"/>
  <c r="AE305" i="10" s="1"/>
  <c r="AC348" i="10"/>
  <c r="AE348" i="10" s="1"/>
  <c r="AC356" i="10"/>
  <c r="AC360" i="10"/>
  <c r="AC370" i="10"/>
  <c r="AC123" i="10"/>
  <c r="AC13" i="10"/>
  <c r="AC34" i="10"/>
  <c r="AB104" i="10"/>
  <c r="AC61" i="10"/>
  <c r="AE61" i="10" s="1"/>
  <c r="AC64" i="10"/>
  <c r="AE64" i="10" s="1"/>
  <c r="S132" i="10"/>
  <c r="U132" i="10" s="1"/>
  <c r="V132" i="10" s="1"/>
  <c r="AA146" i="10"/>
  <c r="AD183" i="10"/>
  <c r="AD197" i="10"/>
  <c r="R690" i="10"/>
  <c r="AD65" i="10"/>
  <c r="AC140" i="10"/>
  <c r="AD143" i="10"/>
  <c r="AC159" i="10"/>
  <c r="AE159" i="10" s="1"/>
  <c r="S175" i="10"/>
  <c r="U175" i="10" s="1"/>
  <c r="U394" i="10" s="1"/>
  <c r="V394" i="10" s="1"/>
  <c r="R447" i="10"/>
  <c r="V262" i="10"/>
  <c r="S282" i="10"/>
  <c r="U282" i="10" s="1"/>
  <c r="V282" i="10" s="1"/>
  <c r="AD291" i="10"/>
  <c r="X335" i="10"/>
  <c r="AC345" i="10"/>
  <c r="AE345" i="10" s="1"/>
  <c r="Z375" i="10"/>
  <c r="AD370" i="10"/>
  <c r="AC196" i="10"/>
  <c r="AE196" i="10" s="1"/>
  <c r="AC202" i="10"/>
  <c r="T261" i="10"/>
  <c r="U261" i="10" s="1"/>
  <c r="U427" i="10" s="1"/>
  <c r="S316" i="10"/>
  <c r="U316" i="10" s="1"/>
  <c r="U480" i="10" s="1"/>
  <c r="V480" i="10" s="1"/>
  <c r="AC143" i="10"/>
  <c r="S145" i="10"/>
  <c r="U145" i="10" s="1"/>
  <c r="V145" i="10" s="1"/>
  <c r="R456" i="10"/>
  <c r="AC217" i="10"/>
  <c r="O497" i="10"/>
  <c r="Z104" i="10"/>
  <c r="S82" i="10"/>
  <c r="U82" i="10" s="1"/>
  <c r="V82" i="10" s="1"/>
  <c r="AC88" i="10"/>
  <c r="AE88" i="10" s="1"/>
  <c r="AC95" i="10"/>
  <c r="AC101" i="10"/>
  <c r="AC113" i="10"/>
  <c r="AC230" i="10"/>
  <c r="AC234" i="10"/>
  <c r="AC316" i="10"/>
  <c r="AD34" i="10"/>
  <c r="N147" i="10"/>
  <c r="S47" i="10"/>
  <c r="U47" i="10" s="1"/>
  <c r="U692" i="10" s="1"/>
  <c r="V692" i="10" s="1"/>
  <c r="O489" i="10"/>
  <c r="S179" i="10"/>
  <c r="U179" i="10" s="1"/>
  <c r="U405" i="10" s="1"/>
  <c r="V405" i="10" s="1"/>
  <c r="S186" i="10"/>
  <c r="U186" i="10" s="1"/>
  <c r="V186" i="10" s="1"/>
  <c r="AC204" i="10"/>
  <c r="AE204" i="10" s="1"/>
  <c r="T273" i="10"/>
  <c r="U273" i="10" s="1"/>
  <c r="S330" i="10"/>
  <c r="U330" i="10" s="1"/>
  <c r="V330" i="10" s="1"/>
  <c r="S13" i="10"/>
  <c r="U13" i="10" s="1"/>
  <c r="Z146" i="10"/>
  <c r="AC138" i="10"/>
  <c r="S85" i="10"/>
  <c r="U85" i="10" s="1"/>
  <c r="V85" i="10" s="1"/>
  <c r="AC98" i="10"/>
  <c r="AE98" i="10" s="1"/>
  <c r="S113" i="10"/>
  <c r="U113" i="10" s="1"/>
  <c r="U552" i="10" s="1"/>
  <c r="V552" i="10" s="1"/>
  <c r="AD212" i="10"/>
  <c r="R497" i="10"/>
  <c r="AC20" i="10"/>
  <c r="AE20" i="10" s="1"/>
  <c r="T23" i="10"/>
  <c r="U23" i="10" s="1"/>
  <c r="U508" i="10" s="1"/>
  <c r="V508" i="10" s="1"/>
  <c r="AC70" i="10"/>
  <c r="AC85" i="10"/>
  <c r="AE85" i="10" s="1"/>
  <c r="AC223" i="10"/>
  <c r="S229" i="10"/>
  <c r="T236" i="10"/>
  <c r="AC262" i="10"/>
  <c r="AE262" i="10" s="1"/>
  <c r="AD308" i="10"/>
  <c r="AC320" i="10"/>
  <c r="S362" i="10"/>
  <c r="U362" i="10" s="1"/>
  <c r="U566" i="10" s="1"/>
  <c r="V566" i="10" s="1"/>
  <c r="AC372" i="10"/>
  <c r="X45" i="10"/>
  <c r="AC18" i="10"/>
  <c r="AE18" i="10" s="1"/>
  <c r="O505" i="10"/>
  <c r="AC73" i="10"/>
  <c r="AE73" i="10" s="1"/>
  <c r="AC77" i="10"/>
  <c r="AE77" i="10" s="1"/>
  <c r="AC82" i="10"/>
  <c r="R489" i="10"/>
  <c r="AC91" i="10"/>
  <c r="AE91" i="10" s="1"/>
  <c r="S97" i="10"/>
  <c r="U97" i="10" s="1"/>
  <c r="U492" i="10" s="1"/>
  <c r="V492" i="10" s="1"/>
  <c r="O551" i="10"/>
  <c r="AC119" i="10"/>
  <c r="AE119" i="10" s="1"/>
  <c r="T129" i="10"/>
  <c r="U129" i="10" s="1"/>
  <c r="V129" i="10" s="1"/>
  <c r="AC136" i="10"/>
  <c r="AD137" i="10"/>
  <c r="AC168" i="10"/>
  <c r="AC179" i="10"/>
  <c r="AE179" i="10" s="1"/>
  <c r="O467" i="10"/>
  <c r="AC193" i="10"/>
  <c r="AE193" i="10" s="1"/>
  <c r="AD199" i="10"/>
  <c r="AC201" i="10"/>
  <c r="AE201" i="10" s="1"/>
  <c r="AC211" i="10"/>
  <c r="AD220" i="10"/>
  <c r="AD230" i="10"/>
  <c r="S242" i="10"/>
  <c r="AC282" i="10"/>
  <c r="AE282" i="10" s="1"/>
  <c r="AD313" i="10"/>
  <c r="S315" i="10"/>
  <c r="U315" i="10" s="1"/>
  <c r="U472" i="10" s="1"/>
  <c r="V472" i="10" s="1"/>
  <c r="AC319" i="10"/>
  <c r="O483" i="10"/>
  <c r="AC328" i="10"/>
  <c r="S340" i="10"/>
  <c r="U340" i="10" s="1"/>
  <c r="U590" i="10" s="1"/>
  <c r="V590" i="10" s="1"/>
  <c r="AC342" i="10"/>
  <c r="AE342" i="10" s="1"/>
  <c r="AC350" i="10"/>
  <c r="AE350" i="10" s="1"/>
  <c r="S376" i="10"/>
  <c r="U376" i="10" s="1"/>
  <c r="Y45" i="10"/>
  <c r="AC66" i="10"/>
  <c r="AC87" i="10"/>
  <c r="AC94" i="10"/>
  <c r="AE94" i="10" s="1"/>
  <c r="AD95" i="10"/>
  <c r="AC97" i="10"/>
  <c r="AC100" i="10"/>
  <c r="AE100" i="10" s="1"/>
  <c r="AC181" i="10"/>
  <c r="AE181" i="10" s="1"/>
  <c r="AD182" i="10"/>
  <c r="AC186" i="10"/>
  <c r="AE186" i="10" s="1"/>
  <c r="R467" i="10"/>
  <c r="AC210" i="10"/>
  <c r="AE210" i="10" s="1"/>
  <c r="AD211" i="10"/>
  <c r="AC324" i="10"/>
  <c r="AE324" i="10" s="1"/>
  <c r="Z45" i="10"/>
  <c r="AC12" i="10"/>
  <c r="AC27" i="10"/>
  <c r="AE27" i="10" s="1"/>
  <c r="S41" i="10"/>
  <c r="U41" i="10" s="1"/>
  <c r="U688" i="10" s="1"/>
  <c r="V688" i="10" s="1"/>
  <c r="O514" i="10"/>
  <c r="AC75" i="10"/>
  <c r="AE75" i="10" s="1"/>
  <c r="AC81" i="10"/>
  <c r="AE81" i="10" s="1"/>
  <c r="AC84" i="10"/>
  <c r="AE84" i="10" s="1"/>
  <c r="AC90" i="10"/>
  <c r="AE90" i="10" s="1"/>
  <c r="S96" i="10"/>
  <c r="U96" i="10" s="1"/>
  <c r="V96" i="10" s="1"/>
  <c r="S99" i="10"/>
  <c r="U99" i="10" s="1"/>
  <c r="V99" i="10" s="1"/>
  <c r="S107" i="10"/>
  <c r="U107" i="10" s="1"/>
  <c r="U712" i="10" s="1"/>
  <c r="V712" i="10" s="1"/>
  <c r="AC112" i="10"/>
  <c r="AE112" i="10" s="1"/>
  <c r="T126" i="10"/>
  <c r="U126" i="10" s="1"/>
  <c r="U725" i="10" s="1"/>
  <c r="V725" i="10" s="1"/>
  <c r="X146" i="10"/>
  <c r="AD136" i="10"/>
  <c r="AD142" i="10"/>
  <c r="X194" i="10"/>
  <c r="AC203" i="10"/>
  <c r="AC240" i="10"/>
  <c r="AD245" i="10"/>
  <c r="AC256" i="10"/>
  <c r="AA298" i="10"/>
  <c r="AD290" i="10"/>
  <c r="AC312" i="10"/>
  <c r="AE312" i="10" s="1"/>
  <c r="AD325" i="10"/>
  <c r="AE325" i="10" s="1"/>
  <c r="AD328" i="10"/>
  <c r="AC347" i="10"/>
  <c r="AE347" i="10" s="1"/>
  <c r="AC352" i="10"/>
  <c r="AE352" i="10" s="1"/>
  <c r="AC354" i="10"/>
  <c r="AE354" i="10" s="1"/>
  <c r="AC359" i="10"/>
  <c r="AE359" i="10" s="1"/>
  <c r="AC365" i="10"/>
  <c r="AC371" i="10"/>
  <c r="AD372" i="10"/>
  <c r="AC374" i="10"/>
  <c r="AE374" i="10" s="1"/>
  <c r="AC185" i="10"/>
  <c r="AA206" i="10"/>
  <c r="AC281" i="10"/>
  <c r="AE281" i="10" s="1"/>
  <c r="AC344" i="10"/>
  <c r="AE344" i="10" s="1"/>
  <c r="Y375" i="10"/>
  <c r="AC14" i="10"/>
  <c r="AC36" i="10"/>
  <c r="AE36" i="10" s="1"/>
  <c r="S43" i="10"/>
  <c r="U43" i="10" s="1"/>
  <c r="V43" i="10" s="1"/>
  <c r="S46" i="10"/>
  <c r="U46" i="10" s="1"/>
  <c r="U513" i="10" s="1"/>
  <c r="V513" i="10" s="1"/>
  <c r="S93" i="10"/>
  <c r="U93" i="10" s="1"/>
  <c r="V93" i="10" s="1"/>
  <c r="AC99" i="10"/>
  <c r="AE99" i="10" s="1"/>
  <c r="X134" i="10"/>
  <c r="O546" i="10"/>
  <c r="AC174" i="10"/>
  <c r="AC197" i="10"/>
  <c r="AC225" i="10"/>
  <c r="AE225" i="10" s="1"/>
  <c r="AC229" i="10"/>
  <c r="AC235" i="10"/>
  <c r="AC238" i="10"/>
  <c r="AE238" i="10" s="1"/>
  <c r="T252" i="10"/>
  <c r="U252" i="10" s="1"/>
  <c r="U453" i="10" s="1"/>
  <c r="V453" i="10" s="1"/>
  <c r="AB298" i="10"/>
  <c r="T268" i="10"/>
  <c r="U268" i="10" s="1"/>
  <c r="U438" i="10" s="1"/>
  <c r="S305" i="10"/>
  <c r="U305" i="10" s="1"/>
  <c r="AC311" i="10"/>
  <c r="AE311" i="10" s="1"/>
  <c r="AC334" i="10"/>
  <c r="AE334" i="10" s="1"/>
  <c r="AC349" i="10"/>
  <c r="AE349" i="10" s="1"/>
  <c r="AC361" i="10"/>
  <c r="AE361" i="10" s="1"/>
  <c r="AC362" i="10"/>
  <c r="AE362" i="10" s="1"/>
  <c r="AA45" i="10"/>
  <c r="S22" i="10"/>
  <c r="U22" i="10" s="1"/>
  <c r="U680" i="10" s="1"/>
  <c r="V680" i="10" s="1"/>
  <c r="AC22" i="10"/>
  <c r="X104" i="10"/>
  <c r="AC71" i="10"/>
  <c r="AE71" i="10" s="1"/>
  <c r="S86" i="10"/>
  <c r="U86" i="10" s="1"/>
  <c r="V86" i="10" s="1"/>
  <c r="S92" i="10"/>
  <c r="U92" i="10" s="1"/>
  <c r="V92" i="10" s="1"/>
  <c r="AC96" i="10"/>
  <c r="AE96" i="10" s="1"/>
  <c r="AC102" i="10"/>
  <c r="Y134" i="10"/>
  <c r="S125" i="10"/>
  <c r="U125" i="10" s="1"/>
  <c r="U560" i="10" s="1"/>
  <c r="V560" i="10" s="1"/>
  <c r="S137" i="10"/>
  <c r="U137" i="10" s="1"/>
  <c r="U536" i="10" s="1"/>
  <c r="V536" i="10" s="1"/>
  <c r="R546" i="10"/>
  <c r="AC141" i="10"/>
  <c r="AC164" i="10"/>
  <c r="AE164" i="10" s="1"/>
  <c r="Y194" i="10"/>
  <c r="AC177" i="10"/>
  <c r="O459" i="10"/>
  <c r="S199" i="10"/>
  <c r="U199" i="10" s="1"/>
  <c r="U457" i="10" s="1"/>
  <c r="T220" i="10"/>
  <c r="AC231" i="10"/>
  <c r="AE231" i="10" s="1"/>
  <c r="AC233" i="10"/>
  <c r="AC239" i="10"/>
  <c r="AE239" i="10" s="1"/>
  <c r="R656" i="10"/>
  <c r="K258" i="10"/>
  <c r="S276" i="10"/>
  <c r="U276" i="10" s="1"/>
  <c r="U431" i="10" s="1"/>
  <c r="V431" i="10" s="1"/>
  <c r="AC285" i="10"/>
  <c r="AC292" i="10"/>
  <c r="AC297" i="10"/>
  <c r="S317" i="10"/>
  <c r="U317" i="10" s="1"/>
  <c r="AC327" i="10"/>
  <c r="Y104" i="10"/>
  <c r="O521" i="10"/>
  <c r="AC65" i="10"/>
  <c r="AC86" i="10"/>
  <c r="Z134" i="10"/>
  <c r="AC109" i="10"/>
  <c r="AC128" i="10"/>
  <c r="AE128" i="10" s="1"/>
  <c r="AB146" i="10"/>
  <c r="Z194" i="10"/>
  <c r="N258" i="10"/>
  <c r="N381" i="10" s="1"/>
  <c r="AC213" i="10"/>
  <c r="O600" i="10"/>
  <c r="AC333" i="10"/>
  <c r="AE333" i="10" s="1"/>
  <c r="AC346" i="10"/>
  <c r="AE346" i="10" s="1"/>
  <c r="AC358" i="10"/>
  <c r="S378" i="10"/>
  <c r="U378" i="10" s="1"/>
  <c r="U597" i="10" s="1"/>
  <c r="V597" i="10" s="1"/>
  <c r="T38" i="10"/>
  <c r="U38" i="10" s="1"/>
  <c r="V641" i="10"/>
  <c r="S310" i="10"/>
  <c r="U310" i="10" s="1"/>
  <c r="V310" i="10" s="1"/>
  <c r="S190" i="10"/>
  <c r="U190" i="10" s="1"/>
  <c r="V190" i="10" s="1"/>
  <c r="S157" i="10"/>
  <c r="U157" i="10" s="1"/>
  <c r="U605" i="10" s="1"/>
  <c r="V605" i="10" s="1"/>
  <c r="AD157" i="10"/>
  <c r="AE157" i="10" s="1"/>
  <c r="Q258" i="10"/>
  <c r="S120" i="10"/>
  <c r="U120" i="10" s="1"/>
  <c r="V120" i="10" s="1"/>
  <c r="R718" i="10"/>
  <c r="P147" i="10"/>
  <c r="S58" i="10"/>
  <c r="U58" i="10" s="1"/>
  <c r="V58" i="10" s="1"/>
  <c r="R700" i="10"/>
  <c r="AD41" i="10"/>
  <c r="AE41" i="10" s="1"/>
  <c r="S40" i="10"/>
  <c r="U40" i="10" s="1"/>
  <c r="V40" i="10" s="1"/>
  <c r="R686" i="10"/>
  <c r="U686" i="10"/>
  <c r="AD33" i="10"/>
  <c r="AE33" i="10" s="1"/>
  <c r="V426" i="10"/>
  <c r="S29" i="10"/>
  <c r="U29" i="10" s="1"/>
  <c r="V29" i="10" s="1"/>
  <c r="AD29" i="10"/>
  <c r="AE29" i="10" s="1"/>
  <c r="V392" i="10"/>
  <c r="V623" i="10"/>
  <c r="V629" i="10"/>
  <c r="V646" i="10"/>
  <c r="V658" i="10"/>
  <c r="V670" i="10"/>
  <c r="V730" i="10"/>
  <c r="M739" i="10"/>
  <c r="V543" i="10"/>
  <c r="V695" i="10"/>
  <c r="V704" i="10"/>
  <c r="V618" i="10"/>
  <c r="P739" i="10"/>
  <c r="V463" i="10"/>
  <c r="V466" i="10"/>
  <c r="V561" i="10"/>
  <c r="V603" i="10"/>
  <c r="V534" i="10"/>
  <c r="V540" i="10"/>
  <c r="V678" i="10"/>
  <c r="V627" i="10"/>
  <c r="V610" i="10"/>
  <c r="V626" i="10"/>
  <c r="K147" i="10"/>
  <c r="L147" i="10"/>
  <c r="V385" i="10"/>
  <c r="V419" i="10"/>
  <c r="V437" i="10"/>
  <c r="V556" i="10"/>
  <c r="V697" i="10"/>
  <c r="V705" i="10"/>
  <c r="V710" i="10"/>
  <c r="V612" i="10"/>
  <c r="V706" i="10"/>
  <c r="V386" i="10"/>
  <c r="V607" i="10"/>
  <c r="V667" i="10"/>
  <c r="V616" i="10"/>
  <c r="V663" i="10"/>
  <c r="V681" i="10"/>
  <c r="V699" i="10"/>
  <c r="V502" i="10"/>
  <c r="V511" i="10"/>
  <c r="V617" i="10"/>
  <c r="V635" i="10"/>
  <c r="V677" i="10"/>
  <c r="V682" i="10"/>
  <c r="V709" i="10"/>
  <c r="V662" i="10"/>
  <c r="V693" i="10"/>
  <c r="V727" i="10"/>
  <c r="V731" i="10"/>
  <c r="V418" i="10"/>
  <c r="V510" i="10"/>
  <c r="V512" i="10"/>
  <c r="V530" i="10"/>
  <c r="V611" i="10"/>
  <c r="V669" i="10"/>
  <c r="V694" i="10"/>
  <c r="V458" i="10"/>
  <c r="V630" i="10"/>
  <c r="V668" i="10"/>
  <c r="V711" i="10"/>
  <c r="V720" i="10"/>
  <c r="V735" i="10"/>
  <c r="V461" i="10"/>
  <c r="V614" i="10"/>
  <c r="V661" i="10"/>
  <c r="V702" i="10"/>
  <c r="V715" i="10"/>
  <c r="V726" i="10"/>
  <c r="V649" i="10"/>
  <c r="V442" i="10"/>
  <c r="V604" i="10"/>
  <c r="V609" i="10"/>
  <c r="V698" i="10"/>
  <c r="V708" i="10"/>
  <c r="V723" i="10"/>
  <c r="Q147" i="10"/>
  <c r="V544" i="10"/>
  <c r="V573" i="10"/>
  <c r="V625" i="10"/>
  <c r="V647" i="10"/>
  <c r="V672" i="10"/>
  <c r="V733" i="10"/>
  <c r="V640" i="10"/>
  <c r="V659" i="10"/>
  <c r="V717" i="10"/>
  <c r="Q739" i="10"/>
  <c r="V541" i="10"/>
  <c r="V615" i="10"/>
  <c r="V624" i="10"/>
  <c r="V732" i="10"/>
  <c r="V738" i="10"/>
  <c r="V542" i="10"/>
  <c r="V701" i="10"/>
  <c r="V716" i="10"/>
  <c r="V737" i="10"/>
  <c r="V424" i="10"/>
  <c r="V606" i="10"/>
  <c r="V608" i="10"/>
  <c r="V622" i="10"/>
  <c r="V631" i="10"/>
  <c r="V721" i="10"/>
  <c r="V539" i="10"/>
  <c r="V553" i="10"/>
  <c r="V736" i="10"/>
  <c r="V421" i="10"/>
  <c r="V425" i="10"/>
  <c r="V428" i="10"/>
  <c r="V519" i="10"/>
  <c r="V602" i="10"/>
  <c r="V619" i="10"/>
  <c r="V628" i="10"/>
  <c r="V420" i="10"/>
  <c r="V436" i="10"/>
  <c r="V518" i="10"/>
  <c r="V673" i="10"/>
  <c r="V734" i="10"/>
  <c r="AE93" i="10"/>
  <c r="V31" i="10"/>
  <c r="V56" i="10"/>
  <c r="U505" i="10"/>
  <c r="V35" i="10"/>
  <c r="V158" i="10"/>
  <c r="U718" i="10"/>
  <c r="V114" i="10"/>
  <c r="V196" i="10"/>
  <c r="V173" i="10"/>
  <c r="U395" i="10"/>
  <c r="V171" i="10"/>
  <c r="AC10" i="10"/>
  <c r="AD10" i="10"/>
  <c r="AD11" i="10"/>
  <c r="AD12" i="10"/>
  <c r="AD13" i="10"/>
  <c r="AD21" i="10"/>
  <c r="AE21" i="10" s="1"/>
  <c r="T26" i="10"/>
  <c r="U26" i="10" s="1"/>
  <c r="U503" i="10" s="1"/>
  <c r="AD40" i="10"/>
  <c r="AE40" i="10" s="1"/>
  <c r="AD43" i="10"/>
  <c r="AE43" i="10" s="1"/>
  <c r="R707" i="10"/>
  <c r="S94" i="10"/>
  <c r="U94" i="10" s="1"/>
  <c r="V94" i="10" s="1"/>
  <c r="T111" i="10"/>
  <c r="U111" i="10" s="1"/>
  <c r="U551" i="10" s="1"/>
  <c r="T118" i="10"/>
  <c r="U118" i="10" s="1"/>
  <c r="U554" i="10" s="1"/>
  <c r="S133" i="10"/>
  <c r="U133" i="10" s="1"/>
  <c r="V133" i="10" s="1"/>
  <c r="S140" i="10"/>
  <c r="U140" i="10" s="1"/>
  <c r="V140" i="10" s="1"/>
  <c r="S143" i="10"/>
  <c r="U143" i="10" s="1"/>
  <c r="U548" i="10" s="1"/>
  <c r="V548" i="10" s="1"/>
  <c r="AB194" i="10"/>
  <c r="AC152" i="10"/>
  <c r="AE152" i="10" s="1"/>
  <c r="AC192" i="10"/>
  <c r="R455" i="10"/>
  <c r="AD195" i="10"/>
  <c r="S198" i="10"/>
  <c r="U198" i="10" s="1"/>
  <c r="U464" i="10" s="1"/>
  <c r="R443" i="10"/>
  <c r="S207" i="10"/>
  <c r="R257" i="10"/>
  <c r="AD209" i="10"/>
  <c r="O637" i="10"/>
  <c r="S211" i="10"/>
  <c r="U211" i="10" s="1"/>
  <c r="U637" i="10" s="1"/>
  <c r="AC216" i="10"/>
  <c r="O642" i="10"/>
  <c r="T223" i="10"/>
  <c r="S223" i="10"/>
  <c r="R452" i="10"/>
  <c r="T250" i="10"/>
  <c r="U250" i="10" s="1"/>
  <c r="U452" i="10" s="1"/>
  <c r="AC259" i="10"/>
  <c r="X298" i="10"/>
  <c r="T274" i="10"/>
  <c r="U274" i="10" s="1"/>
  <c r="V274" i="10" s="1"/>
  <c r="AD22" i="10"/>
  <c r="V30" i="10"/>
  <c r="O45" i="10"/>
  <c r="O516" i="10"/>
  <c r="AD57" i="10"/>
  <c r="AE57" i="10" s="1"/>
  <c r="R529" i="10"/>
  <c r="T69" i="10"/>
  <c r="U69" i="10" s="1"/>
  <c r="O535" i="10"/>
  <c r="O538" i="10"/>
  <c r="AD86" i="10"/>
  <c r="S95" i="10"/>
  <c r="U95" i="10" s="1"/>
  <c r="V95" i="10" s="1"/>
  <c r="O104" i="10"/>
  <c r="AB134" i="10"/>
  <c r="AD107" i="10"/>
  <c r="AE107" i="10" s="1"/>
  <c r="AD113" i="10"/>
  <c r="AD120" i="10"/>
  <c r="V123" i="10"/>
  <c r="O557" i="10"/>
  <c r="V138" i="10"/>
  <c r="AC145" i="10"/>
  <c r="AE145" i="10" s="1"/>
  <c r="O146" i="10"/>
  <c r="AC148" i="10"/>
  <c r="O391" i="10"/>
  <c r="S169" i="10"/>
  <c r="U169" i="10" s="1"/>
  <c r="U391" i="10" s="1"/>
  <c r="S182" i="10"/>
  <c r="U182" i="10" s="1"/>
  <c r="S183" i="10"/>
  <c r="U183" i="10" s="1"/>
  <c r="T184" i="10"/>
  <c r="U184" i="10" s="1"/>
  <c r="AC188" i="10"/>
  <c r="AC190" i="10"/>
  <c r="AE190" i="10" s="1"/>
  <c r="S195" i="10"/>
  <c r="AC224" i="10"/>
  <c r="O450" i="10"/>
  <c r="S230" i="10"/>
  <c r="T230" i="10"/>
  <c r="O666" i="10"/>
  <c r="T238" i="10"/>
  <c r="S238" i="10"/>
  <c r="Y298" i="10"/>
  <c r="O498" i="10"/>
  <c r="S48" i="10"/>
  <c r="U48" i="10" s="1"/>
  <c r="T50" i="10"/>
  <c r="U50" i="10" s="1"/>
  <c r="S61" i="10"/>
  <c r="U61" i="10" s="1"/>
  <c r="S62" i="10"/>
  <c r="U62" i="10" s="1"/>
  <c r="S66" i="10"/>
  <c r="U66" i="10" s="1"/>
  <c r="S67" i="10"/>
  <c r="U67" i="10" s="1"/>
  <c r="AD70" i="10"/>
  <c r="AE70" i="10" s="1"/>
  <c r="S77" i="10"/>
  <c r="U77" i="10" s="1"/>
  <c r="V77" i="10" s="1"/>
  <c r="T78" i="10"/>
  <c r="U78" i="10" s="1"/>
  <c r="S84" i="10"/>
  <c r="U84" i="10" s="1"/>
  <c r="R490" i="10"/>
  <c r="AD87" i="10"/>
  <c r="O495" i="10"/>
  <c r="AC105" i="10"/>
  <c r="T127" i="10"/>
  <c r="U127" i="10" s="1"/>
  <c r="R729" i="10"/>
  <c r="V131" i="10"/>
  <c r="O404" i="10"/>
  <c r="V160" i="10"/>
  <c r="V162" i="10"/>
  <c r="AD166" i="10"/>
  <c r="AE166" i="10" s="1"/>
  <c r="S180" i="10"/>
  <c r="U180" i="10" s="1"/>
  <c r="S187" i="10"/>
  <c r="U187" i="10" s="1"/>
  <c r="V187" i="10" s="1"/>
  <c r="AD187" i="10"/>
  <c r="AC200" i="10"/>
  <c r="AE200" i="10" s="1"/>
  <c r="AD202" i="10"/>
  <c r="S210" i="10"/>
  <c r="U210" i="10" s="1"/>
  <c r="V210" i="10" s="1"/>
  <c r="AD219" i="10"/>
  <c r="R653" i="10"/>
  <c r="R685" i="10"/>
  <c r="AC46" i="10"/>
  <c r="R495" i="10"/>
  <c r="R550" i="10"/>
  <c r="O397" i="10"/>
  <c r="J258" i="10"/>
  <c r="S10" i="10"/>
  <c r="S12" i="10"/>
  <c r="U12" i="10" s="1"/>
  <c r="R501" i="10"/>
  <c r="R45" i="10"/>
  <c r="AD46" i="10"/>
  <c r="O531" i="10"/>
  <c r="S98" i="10"/>
  <c r="U98" i="10" s="1"/>
  <c r="AD101" i="10"/>
  <c r="R104" i="10"/>
  <c r="T108" i="10"/>
  <c r="U108" i="10" s="1"/>
  <c r="AC135" i="10"/>
  <c r="R146" i="10"/>
  <c r="O389" i="10"/>
  <c r="U404" i="10"/>
  <c r="O400" i="10"/>
  <c r="S163" i="10"/>
  <c r="U163" i="10" s="1"/>
  <c r="R402" i="10"/>
  <c r="T167" i="10"/>
  <c r="U167" i="10" s="1"/>
  <c r="AC171" i="10"/>
  <c r="AE171" i="10" s="1"/>
  <c r="X206" i="10"/>
  <c r="AC199" i="10"/>
  <c r="O465" i="10"/>
  <c r="S203" i="10"/>
  <c r="U203" i="10" s="1"/>
  <c r="U465" i="10" s="1"/>
  <c r="R448" i="10"/>
  <c r="S215" i="10"/>
  <c r="U215" i="10" s="1"/>
  <c r="U448" i="10" s="1"/>
  <c r="AD215" i="10"/>
  <c r="T19" i="10"/>
  <c r="T53" i="10"/>
  <c r="U53" i="10" s="1"/>
  <c r="S71" i="10"/>
  <c r="U71" i="10" s="1"/>
  <c r="S73" i="10"/>
  <c r="U73" i="10" s="1"/>
  <c r="S87" i="10"/>
  <c r="U87" i="10" s="1"/>
  <c r="O491" i="10"/>
  <c r="AD102" i="10"/>
  <c r="O549" i="10"/>
  <c r="V549" i="10" s="1"/>
  <c r="O134" i="10"/>
  <c r="AD109" i="10"/>
  <c r="AD135" i="10"/>
  <c r="S149" i="10"/>
  <c r="U149" i="10" s="1"/>
  <c r="V149" i="10" s="1"/>
  <c r="S168" i="10"/>
  <c r="U168" i="10" s="1"/>
  <c r="V168" i="10" s="1"/>
  <c r="AD168" i="10"/>
  <c r="V175" i="10"/>
  <c r="AC187" i="10"/>
  <c r="AD192" i="10"/>
  <c r="Y206" i="10"/>
  <c r="O462" i="10"/>
  <c r="O445" i="10"/>
  <c r="S209" i="10"/>
  <c r="U209" i="10" s="1"/>
  <c r="U445" i="10" s="1"/>
  <c r="AC215" i="10"/>
  <c r="L258" i="10"/>
  <c r="U531" i="10"/>
  <c r="R491" i="10"/>
  <c r="O496" i="10"/>
  <c r="R134" i="10"/>
  <c r="O383" i="10"/>
  <c r="O194" i="10"/>
  <c r="R387" i="10"/>
  <c r="R194" i="10"/>
  <c r="AD156" i="10"/>
  <c r="O396" i="10"/>
  <c r="R206" i="10"/>
  <c r="AD217" i="10"/>
  <c r="O449" i="10"/>
  <c r="S219" i="10"/>
  <c r="T219" i="10"/>
  <c r="T247" i="10"/>
  <c r="U247" i="10" s="1"/>
  <c r="V247" i="10" s="1"/>
  <c r="U260" i="10"/>
  <c r="V260" i="10" s="1"/>
  <c r="O422" i="10"/>
  <c r="S264" i="10"/>
  <c r="U264" i="10" s="1"/>
  <c r="U422" i="10" s="1"/>
  <c r="R722" i="10"/>
  <c r="S148" i="10"/>
  <c r="S154" i="10"/>
  <c r="U154" i="10" s="1"/>
  <c r="V154" i="10" s="1"/>
  <c r="S156" i="10"/>
  <c r="U156" i="10" s="1"/>
  <c r="U387" i="10" s="1"/>
  <c r="S170" i="10"/>
  <c r="U170" i="10" s="1"/>
  <c r="U396" i="10" s="1"/>
  <c r="S176" i="10"/>
  <c r="U176" i="10" s="1"/>
  <c r="U613" i="10" s="1"/>
  <c r="V613" i="10" s="1"/>
  <c r="O460" i="10"/>
  <c r="S202" i="10"/>
  <c r="U202" i="10" s="1"/>
  <c r="U462" i="10" s="1"/>
  <c r="S225" i="10"/>
  <c r="T225" i="10"/>
  <c r="S24" i="10"/>
  <c r="U24" i="10" s="1"/>
  <c r="U507" i="10" s="1"/>
  <c r="V507" i="10" s="1"/>
  <c r="S32" i="10"/>
  <c r="U32" i="10" s="1"/>
  <c r="U685" i="10" s="1"/>
  <c r="S60" i="10"/>
  <c r="U60" i="10" s="1"/>
  <c r="U528" i="10" s="1"/>
  <c r="V528" i="10" s="1"/>
  <c r="V79" i="10"/>
  <c r="S90" i="10"/>
  <c r="U90" i="10" s="1"/>
  <c r="V90" i="10" s="1"/>
  <c r="R493" i="10"/>
  <c r="S102" i="10"/>
  <c r="U102" i="10" s="1"/>
  <c r="V102" i="10" s="1"/>
  <c r="V105" i="10"/>
  <c r="S109" i="10"/>
  <c r="U109" i="10" s="1"/>
  <c r="V109" i="10" s="1"/>
  <c r="T110" i="10"/>
  <c r="U110" i="10" s="1"/>
  <c r="U714" i="10" s="1"/>
  <c r="V714" i="10" s="1"/>
  <c r="S115" i="10"/>
  <c r="U115" i="10" s="1"/>
  <c r="U713" i="10" s="1"/>
  <c r="V713" i="10" s="1"/>
  <c r="T117" i="10"/>
  <c r="U117" i="10" s="1"/>
  <c r="T122" i="10"/>
  <c r="U122" i="10" s="1"/>
  <c r="U722" i="10" s="1"/>
  <c r="AD123" i="10"/>
  <c r="S135" i="10"/>
  <c r="AD138" i="10"/>
  <c r="AD139" i="10"/>
  <c r="AD140" i="10"/>
  <c r="J147" i="10"/>
  <c r="J381" i="10" s="1"/>
  <c r="R403" i="10"/>
  <c r="S165" i="10"/>
  <c r="U165" i="10" s="1"/>
  <c r="U403" i="10" s="1"/>
  <c r="R621" i="10"/>
  <c r="AD191" i="10"/>
  <c r="AB206" i="10"/>
  <c r="AC198" i="10"/>
  <c r="S201" i="10"/>
  <c r="U201" i="10" s="1"/>
  <c r="U460" i="10" s="1"/>
  <c r="Z206" i="10"/>
  <c r="O638" i="10"/>
  <c r="S208" i="10"/>
  <c r="U208" i="10" s="1"/>
  <c r="U638" i="10" s="1"/>
  <c r="V272" i="10"/>
  <c r="S284" i="10"/>
  <c r="U284" i="10" s="1"/>
  <c r="V284" i="10" s="1"/>
  <c r="S21" i="10"/>
  <c r="U21" i="10" s="1"/>
  <c r="U679" i="10" s="1"/>
  <c r="V679" i="10" s="1"/>
  <c r="S34" i="10"/>
  <c r="U34" i="10" s="1"/>
  <c r="U683" i="10" s="1"/>
  <c r="V683" i="10" s="1"/>
  <c r="T63" i="10"/>
  <c r="U63" i="10" s="1"/>
  <c r="S91" i="10"/>
  <c r="U91" i="10" s="1"/>
  <c r="S103" i="10"/>
  <c r="U103" i="10" s="1"/>
  <c r="V103" i="10" s="1"/>
  <c r="O558" i="10"/>
  <c r="S136" i="10"/>
  <c r="U136" i="10" s="1"/>
  <c r="S144" i="10"/>
  <c r="U144" i="10" s="1"/>
  <c r="V144" i="10" s="1"/>
  <c r="AD165" i="10"/>
  <c r="AE165" i="10" s="1"/>
  <c r="S191" i="10"/>
  <c r="U191" i="10" s="1"/>
  <c r="U621" i="10" s="1"/>
  <c r="S192" i="10"/>
  <c r="U192" i="10" s="1"/>
  <c r="V192" i="10" s="1"/>
  <c r="S193" i="10"/>
  <c r="U193" i="10" s="1"/>
  <c r="V193" i="10" s="1"/>
  <c r="AC195" i="10"/>
  <c r="V200" i="10"/>
  <c r="R638" i="10"/>
  <c r="AD208" i="10"/>
  <c r="S20" i="10"/>
  <c r="U20" i="10" s="1"/>
  <c r="V20" i="10" s="1"/>
  <c r="T49" i="10"/>
  <c r="S57" i="10"/>
  <c r="U57" i="10" s="1"/>
  <c r="U696" i="10" s="1"/>
  <c r="V696" i="10" s="1"/>
  <c r="R559" i="10"/>
  <c r="AD124" i="10"/>
  <c r="O545" i="10"/>
  <c r="O547" i="10"/>
  <c r="S164" i="10"/>
  <c r="U164" i="10" s="1"/>
  <c r="AD176" i="10"/>
  <c r="AE176" i="10" s="1"/>
  <c r="R410" i="10"/>
  <c r="S188" i="10"/>
  <c r="U188" i="10" s="1"/>
  <c r="U410" i="10" s="1"/>
  <c r="O457" i="10"/>
  <c r="V199" i="10"/>
  <c r="R451" i="10"/>
  <c r="T233" i="10"/>
  <c r="S233" i="10"/>
  <c r="AD233" i="10"/>
  <c r="AD115" i="10"/>
  <c r="AE115" i="10" s="1"/>
  <c r="S124" i="10"/>
  <c r="U124" i="10" s="1"/>
  <c r="U559" i="10" s="1"/>
  <c r="T130" i="10"/>
  <c r="U130" i="10" s="1"/>
  <c r="U728" i="10" s="1"/>
  <c r="M147" i="10"/>
  <c r="AA194" i="10"/>
  <c r="R397" i="10"/>
  <c r="S166" i="10"/>
  <c r="U166" i="10" s="1"/>
  <c r="U620" i="10" s="1"/>
  <c r="V620" i="10" s="1"/>
  <c r="O455" i="10"/>
  <c r="O206" i="10"/>
  <c r="R464" i="10"/>
  <c r="AD198" i="10"/>
  <c r="O257" i="10"/>
  <c r="U639" i="10"/>
  <c r="V639" i="10" s="1"/>
  <c r="V213" i="10"/>
  <c r="AC214" i="10"/>
  <c r="AE214" i="10" s="1"/>
  <c r="S216" i="10"/>
  <c r="U216" i="10" s="1"/>
  <c r="V216" i="10" s="1"/>
  <c r="AD216" i="10"/>
  <c r="AC236" i="10"/>
  <c r="AE236" i="10" s="1"/>
  <c r="U259" i="10"/>
  <c r="O388" i="10"/>
  <c r="AD174" i="10"/>
  <c r="S226" i="10"/>
  <c r="AC228" i="10"/>
  <c r="T249" i="10"/>
  <c r="U249" i="10" s="1"/>
  <c r="AC293" i="10"/>
  <c r="AE293" i="10" s="1"/>
  <c r="AD296" i="10"/>
  <c r="AA335" i="10"/>
  <c r="AE336" i="10"/>
  <c r="AC355" i="10"/>
  <c r="AE355" i="10" s="1"/>
  <c r="S151" i="10"/>
  <c r="U151" i="10" s="1"/>
  <c r="S159" i="10"/>
  <c r="U159" i="10" s="1"/>
  <c r="S177" i="10"/>
  <c r="U177" i="10" s="1"/>
  <c r="S178" i="10"/>
  <c r="U178" i="10" s="1"/>
  <c r="O409" i="10"/>
  <c r="S204" i="10"/>
  <c r="U204" i="10" s="1"/>
  <c r="S212" i="10"/>
  <c r="U212" i="10" s="1"/>
  <c r="O446" i="10"/>
  <c r="S220" i="10"/>
  <c r="T226" i="10"/>
  <c r="AD235" i="10"/>
  <c r="M258" i="10"/>
  <c r="O439" i="10"/>
  <c r="V439" i="10" s="1"/>
  <c r="V271" i="10"/>
  <c r="S290" i="10"/>
  <c r="U290" i="10" s="1"/>
  <c r="V290" i="10" s="1"/>
  <c r="O415" i="10"/>
  <c r="V297" i="10"/>
  <c r="O469" i="10"/>
  <c r="S299" i="10"/>
  <c r="O329" i="10"/>
  <c r="R476" i="10"/>
  <c r="T307" i="10"/>
  <c r="U307" i="10" s="1"/>
  <c r="U476" i="10" s="1"/>
  <c r="R482" i="10"/>
  <c r="AD318" i="10"/>
  <c r="R484" i="10"/>
  <c r="AD323" i="10"/>
  <c r="X375" i="10"/>
  <c r="R409" i="10"/>
  <c r="AC209" i="10"/>
  <c r="AE209" i="10" s="1"/>
  <c r="R446" i="10"/>
  <c r="O448" i="10"/>
  <c r="S217" i="10"/>
  <c r="U217" i="10" s="1"/>
  <c r="V217" i="10" s="1"/>
  <c r="O451" i="10"/>
  <c r="AD234" i="10"/>
  <c r="O653" i="10"/>
  <c r="S244" i="10"/>
  <c r="T244" i="10"/>
  <c r="U423" i="10"/>
  <c r="V263" i="10"/>
  <c r="AC267" i="10"/>
  <c r="AE267" i="10" s="1"/>
  <c r="U636" i="10"/>
  <c r="V636" i="10" s="1"/>
  <c r="V273" i="10"/>
  <c r="AD285" i="10"/>
  <c r="AC291" i="10"/>
  <c r="AE291" i="10" s="1"/>
  <c r="R415" i="10"/>
  <c r="AD297" i="10"/>
  <c r="O479" i="10"/>
  <c r="S312" i="10"/>
  <c r="U312" i="10" s="1"/>
  <c r="V312" i="10" s="1"/>
  <c r="AB335" i="10"/>
  <c r="O580" i="10"/>
  <c r="S337" i="10"/>
  <c r="U337" i="10" s="1"/>
  <c r="AC339" i="10"/>
  <c r="AE339" i="10" s="1"/>
  <c r="O577" i="10"/>
  <c r="S344" i="10"/>
  <c r="U344" i="10" s="1"/>
  <c r="U577" i="10" s="1"/>
  <c r="R471" i="10"/>
  <c r="T301" i="10"/>
  <c r="O488" i="10"/>
  <c r="S327" i="10"/>
  <c r="U327" i="10" s="1"/>
  <c r="U488" i="10" s="1"/>
  <c r="O395" i="10"/>
  <c r="O664" i="10"/>
  <c r="S235" i="10"/>
  <c r="T235" i="10"/>
  <c r="R665" i="10"/>
  <c r="AD237" i="10"/>
  <c r="AD241" i="10"/>
  <c r="O454" i="10"/>
  <c r="T254" i="10"/>
  <c r="U254" i="10" s="1"/>
  <c r="U454" i="10" s="1"/>
  <c r="AC266" i="10"/>
  <c r="AE266" i="10" s="1"/>
  <c r="S289" i="10"/>
  <c r="U289" i="10" s="1"/>
  <c r="V289" i="10" s="1"/>
  <c r="R413" i="10"/>
  <c r="AD295" i="10"/>
  <c r="S296" i="10"/>
  <c r="U296" i="10" s="1"/>
  <c r="U414" i="10" s="1"/>
  <c r="V414" i="10" s="1"/>
  <c r="X329" i="10"/>
  <c r="AC299" i="10"/>
  <c r="AC313" i="10"/>
  <c r="R329" i="10"/>
  <c r="U588" i="10"/>
  <c r="V588" i="10" s="1"/>
  <c r="O432" i="10"/>
  <c r="S281" i="10"/>
  <c r="U281" i="10" s="1"/>
  <c r="V281" i="10" s="1"/>
  <c r="S285" i="10"/>
  <c r="U285" i="10" s="1"/>
  <c r="U632" i="10" s="1"/>
  <c r="V632" i="10" s="1"/>
  <c r="O634" i="10"/>
  <c r="O433" i="10"/>
  <c r="S295" i="10"/>
  <c r="U295" i="10" s="1"/>
  <c r="U413" i="10" s="1"/>
  <c r="O477" i="10"/>
  <c r="AC318" i="10"/>
  <c r="AD320" i="10"/>
  <c r="V322" i="10"/>
  <c r="AC323" i="10"/>
  <c r="O593" i="10"/>
  <c r="S343" i="10"/>
  <c r="U343" i="10" s="1"/>
  <c r="U593" i="10" s="1"/>
  <c r="S347" i="10"/>
  <c r="U347" i="10" s="1"/>
  <c r="V347" i="10" s="1"/>
  <c r="AC380" i="10"/>
  <c r="AE376" i="10"/>
  <c r="AE380" i="10" s="1"/>
  <c r="S234" i="10"/>
  <c r="T237" i="10"/>
  <c r="U237" i="10" s="1"/>
  <c r="O430" i="10"/>
  <c r="O441" i="10"/>
  <c r="V441" i="10" s="1"/>
  <c r="V278" i="10"/>
  <c r="S286" i="10"/>
  <c r="U286" i="10" s="1"/>
  <c r="U633" i="10" s="1"/>
  <c r="V633" i="10" s="1"/>
  <c r="R412" i="10"/>
  <c r="AD294" i="10"/>
  <c r="Z329" i="10"/>
  <c r="S304" i="10"/>
  <c r="U304" i="10" s="1"/>
  <c r="U477" i="10" s="1"/>
  <c r="AC308" i="10"/>
  <c r="O478" i="10"/>
  <c r="S311" i="10"/>
  <c r="U311" i="10" s="1"/>
  <c r="U478" i="10" s="1"/>
  <c r="T335" i="10"/>
  <c r="U331" i="10"/>
  <c r="O575" i="10"/>
  <c r="O375" i="10"/>
  <c r="S336" i="10"/>
  <c r="AD229" i="10"/>
  <c r="S239" i="10"/>
  <c r="O652" i="10"/>
  <c r="O656" i="10"/>
  <c r="S241" i="10"/>
  <c r="T241" i="10"/>
  <c r="T251" i="10"/>
  <c r="U251" i="10" s="1"/>
  <c r="V251" i="10" s="1"/>
  <c r="AD255" i="10"/>
  <c r="R435" i="10"/>
  <c r="R298" i="10"/>
  <c r="S287" i="10"/>
  <c r="U287" i="10" s="1"/>
  <c r="U634" i="10" s="1"/>
  <c r="S288" i="10"/>
  <c r="U288" i="10" s="1"/>
  <c r="AA329" i="10"/>
  <c r="AD303" i="10"/>
  <c r="R486" i="10"/>
  <c r="S326" i="10"/>
  <c r="U326" i="10" s="1"/>
  <c r="U486" i="10" s="1"/>
  <c r="AE358" i="10"/>
  <c r="S243" i="10"/>
  <c r="Z298" i="10"/>
  <c r="T270" i="10"/>
  <c r="U270" i="10" s="1"/>
  <c r="U435" i="10" s="1"/>
  <c r="S275" i="10"/>
  <c r="U275" i="10" s="1"/>
  <c r="S277" i="10"/>
  <c r="U277" i="10" s="1"/>
  <c r="V277" i="10" s="1"/>
  <c r="AC284" i="10"/>
  <c r="AE284" i="10" s="1"/>
  <c r="AC295" i="10"/>
  <c r="S303" i="10"/>
  <c r="U303" i="10" s="1"/>
  <c r="V303" i="10" s="1"/>
  <c r="AC304" i="10"/>
  <c r="AE304" i="10" s="1"/>
  <c r="AB329" i="10"/>
  <c r="S321" i="10"/>
  <c r="U321" i="10" s="1"/>
  <c r="O485" i="10"/>
  <c r="O592" i="10"/>
  <c r="S342" i="10"/>
  <c r="U342" i="10" s="1"/>
  <c r="U592" i="10" s="1"/>
  <c r="O565" i="10"/>
  <c r="S346" i="10"/>
  <c r="U346" i="10" s="1"/>
  <c r="O655" i="10"/>
  <c r="U598" i="10"/>
  <c r="V598" i="10" s="1"/>
  <c r="AC338" i="10"/>
  <c r="AE338" i="10" s="1"/>
  <c r="T229" i="10"/>
  <c r="T231" i="10"/>
  <c r="U231" i="10" s="1"/>
  <c r="V231" i="10" s="1"/>
  <c r="T240" i="10"/>
  <c r="U240" i="10" s="1"/>
  <c r="R657" i="10"/>
  <c r="T248" i="10"/>
  <c r="U248" i="10" s="1"/>
  <c r="U657" i="10" s="1"/>
  <c r="S255" i="10"/>
  <c r="U255" i="10" s="1"/>
  <c r="U674" i="10" s="1"/>
  <c r="V674" i="10" s="1"/>
  <c r="S265" i="10"/>
  <c r="U265" i="10" s="1"/>
  <c r="U416" i="10" s="1"/>
  <c r="V416" i="10" s="1"/>
  <c r="O470" i="10"/>
  <c r="S300" i="10"/>
  <c r="U300" i="10" s="1"/>
  <c r="U470" i="10" s="1"/>
  <c r="V315" i="10"/>
  <c r="O487" i="10"/>
  <c r="V319" i="10"/>
  <c r="S325" i="10"/>
  <c r="U325" i="10" s="1"/>
  <c r="U485" i="10" s="1"/>
  <c r="AA375" i="10"/>
  <c r="S246" i="10"/>
  <c r="S256" i="10"/>
  <c r="U256" i="10" s="1"/>
  <c r="U675" i="10" s="1"/>
  <c r="V675" i="10" s="1"/>
  <c r="O417" i="10"/>
  <c r="O298" i="10"/>
  <c r="S267" i="10"/>
  <c r="U267" i="10" s="1"/>
  <c r="U429" i="10" s="1"/>
  <c r="V429" i="10" s="1"/>
  <c r="U474" i="10"/>
  <c r="V474" i="10" s="1"/>
  <c r="V305" i="10"/>
  <c r="AC315" i="10"/>
  <c r="R487" i="10"/>
  <c r="AD319" i="10"/>
  <c r="Z335" i="10"/>
  <c r="AB375" i="10"/>
  <c r="O576" i="10"/>
  <c r="S341" i="10"/>
  <c r="U341" i="10" s="1"/>
  <c r="U576" i="10" s="1"/>
  <c r="O578" i="10"/>
  <c r="S345" i="10"/>
  <c r="U345" i="10" s="1"/>
  <c r="U578" i="10" s="1"/>
  <c r="R479" i="10"/>
  <c r="AD315" i="10"/>
  <c r="S334" i="10"/>
  <c r="U334" i="10" s="1"/>
  <c r="U601" i="10" s="1"/>
  <c r="V601" i="10" s="1"/>
  <c r="S366" i="10"/>
  <c r="U366" i="10" s="1"/>
  <c r="V366" i="10" s="1"/>
  <c r="S372" i="10"/>
  <c r="U372" i="10" s="1"/>
  <c r="U583" i="10" s="1"/>
  <c r="V583" i="10" s="1"/>
  <c r="R581" i="10"/>
  <c r="K739" i="10"/>
  <c r="O443" i="10"/>
  <c r="T221" i="10"/>
  <c r="U221" i="10" s="1"/>
  <c r="S291" i="10"/>
  <c r="U291" i="10" s="1"/>
  <c r="T309" i="10"/>
  <c r="U309" i="10" s="1"/>
  <c r="S313" i="10"/>
  <c r="U313" i="10" s="1"/>
  <c r="AD316" i="10"/>
  <c r="S339" i="10"/>
  <c r="U339" i="10" s="1"/>
  <c r="T367" i="10"/>
  <c r="T373" i="10"/>
  <c r="U373" i="10" s="1"/>
  <c r="Y380" i="10"/>
  <c r="L739" i="10"/>
  <c r="AD317" i="10"/>
  <c r="R575" i="10"/>
  <c r="R375" i="10"/>
  <c r="AC341" i="10"/>
  <c r="AE341" i="10" s="1"/>
  <c r="O579" i="10"/>
  <c r="AD360" i="10"/>
  <c r="N739" i="10"/>
  <c r="O484" i="10"/>
  <c r="AC330" i="10"/>
  <c r="O335" i="10"/>
  <c r="S338" i="10"/>
  <c r="U338" i="10" s="1"/>
  <c r="R579" i="10"/>
  <c r="S352" i="10"/>
  <c r="U352" i="10" s="1"/>
  <c r="S353" i="10"/>
  <c r="U353" i="10" s="1"/>
  <c r="S360" i="10"/>
  <c r="U360" i="10" s="1"/>
  <c r="AD363" i="10"/>
  <c r="S348" i="10"/>
  <c r="U348" i="10" s="1"/>
  <c r="V348" i="10" s="1"/>
  <c r="S349" i="10"/>
  <c r="U349" i="10" s="1"/>
  <c r="V349" i="10" s="1"/>
  <c r="S350" i="10"/>
  <c r="U350" i="10" s="1"/>
  <c r="U574" i="10" s="1"/>
  <c r="V574" i="10" s="1"/>
  <c r="S351" i="10"/>
  <c r="U351" i="10" s="1"/>
  <c r="U568" i="10" s="1"/>
  <c r="V568" i="10" s="1"/>
  <c r="S361" i="10"/>
  <c r="U361" i="10" s="1"/>
  <c r="V361" i="10" s="1"/>
  <c r="AD364" i="10"/>
  <c r="R433" i="10"/>
  <c r="S363" i="10"/>
  <c r="U363" i="10" s="1"/>
  <c r="U562" i="10" s="1"/>
  <c r="V562" i="10" s="1"/>
  <c r="S377" i="10"/>
  <c r="U377" i="10" s="1"/>
  <c r="U595" i="10" s="1"/>
  <c r="V595" i="10" s="1"/>
  <c r="O380" i="10"/>
  <c r="S364" i="10"/>
  <c r="U364" i="10" s="1"/>
  <c r="U563" i="10" s="1"/>
  <c r="V563" i="10" s="1"/>
  <c r="S370" i="10"/>
  <c r="U370" i="10" s="1"/>
  <c r="U587" i="10" s="1"/>
  <c r="V587" i="10" s="1"/>
  <c r="O423" i="10"/>
  <c r="R432" i="10"/>
  <c r="AD292" i="10"/>
  <c r="AD314" i="10"/>
  <c r="AE314" i="10" s="1"/>
  <c r="S328" i="10"/>
  <c r="U328" i="10" s="1"/>
  <c r="U468" i="10" s="1"/>
  <c r="V468" i="10" s="1"/>
  <c r="S333" i="10"/>
  <c r="S365" i="10"/>
  <c r="U365" i="10" s="1"/>
  <c r="U564" i="10" s="1"/>
  <c r="V564" i="10" s="1"/>
  <c r="S371" i="10"/>
  <c r="U371" i="10" s="1"/>
  <c r="U584" i="10" s="1"/>
  <c r="V584" i="10" s="1"/>
  <c r="O581" i="10"/>
  <c r="S379" i="10"/>
  <c r="U379" i="10" s="1"/>
  <c r="U594" i="10" s="1"/>
  <c r="V594" i="10" s="1"/>
  <c r="J739" i="10"/>
  <c r="S298" i="9"/>
  <c r="U298" i="9" s="1"/>
  <c r="AC297" i="9"/>
  <c r="AE297" i="9" s="1"/>
  <c r="S274" i="9"/>
  <c r="U274" i="9" s="1"/>
  <c r="U339" i="9"/>
  <c r="V179" i="9"/>
  <c r="O334" i="9"/>
  <c r="L209" i="9"/>
  <c r="U160" i="9"/>
  <c r="U498" i="9"/>
  <c r="AB111" i="9"/>
  <c r="AC82" i="9"/>
  <c r="AE82" i="9" s="1"/>
  <c r="U463" i="9"/>
  <c r="Y111" i="9"/>
  <c r="AB43" i="9"/>
  <c r="S22" i="9"/>
  <c r="U22" i="9" s="1"/>
  <c r="U450" i="9" s="1"/>
  <c r="X43" i="9"/>
  <c r="T51" i="9"/>
  <c r="U51" i="9" s="1"/>
  <c r="U456" i="9" s="1"/>
  <c r="O111" i="9"/>
  <c r="R631" i="9"/>
  <c r="AD26" i="9"/>
  <c r="AE26" i="9" s="1"/>
  <c r="N158" i="9"/>
  <c r="N325" i="9" s="1"/>
  <c r="AD39" i="9"/>
  <c r="AE39" i="9" s="1"/>
  <c r="AE32" i="9"/>
  <c r="R633" i="9"/>
  <c r="S246" i="9"/>
  <c r="U246" i="9" s="1"/>
  <c r="V246" i="9"/>
  <c r="AE246" i="9"/>
  <c r="AD167" i="9"/>
  <c r="AE167" i="9" s="1"/>
  <c r="AC113" i="9"/>
  <c r="S75" i="9"/>
  <c r="U75" i="9" s="1"/>
  <c r="V75" i="9" s="1"/>
  <c r="S38" i="9"/>
  <c r="U38" i="9" s="1"/>
  <c r="U630" i="9" s="1"/>
  <c r="AD38" i="9"/>
  <c r="AE38" i="9" s="1"/>
  <c r="S40" i="9"/>
  <c r="U40" i="9" s="1"/>
  <c r="V40" i="9" s="1"/>
  <c r="S29" i="9"/>
  <c r="U29" i="9" s="1"/>
  <c r="U631" i="9" s="1"/>
  <c r="S20" i="9"/>
  <c r="U20" i="9" s="1"/>
  <c r="AD20" i="9"/>
  <c r="AE20" i="9" s="1"/>
  <c r="V304" i="8"/>
  <c r="S303" i="8"/>
  <c r="U303" i="8" s="1"/>
  <c r="V303" i="8" s="1"/>
  <c r="AE303" i="8"/>
  <c r="S298" i="8"/>
  <c r="U298" i="8" s="1"/>
  <c r="V298" i="8" s="1"/>
  <c r="R466" i="8"/>
  <c r="AE298" i="8"/>
  <c r="AD152" i="8"/>
  <c r="AE152" i="8" s="1"/>
  <c r="Q253" i="8"/>
  <c r="AE128" i="8"/>
  <c r="V127" i="8"/>
  <c r="R129" i="8"/>
  <c r="S62" i="8"/>
  <c r="U62" i="8" s="1"/>
  <c r="S61" i="8"/>
  <c r="U61" i="8" s="1"/>
  <c r="AD53" i="8"/>
  <c r="AE53" i="8" s="1"/>
  <c r="R692" i="8"/>
  <c r="S39" i="8"/>
  <c r="U39" i="8" s="1"/>
  <c r="V39" i="8" s="1"/>
  <c r="S38" i="8"/>
  <c r="U38" i="8" s="1"/>
  <c r="U681" i="8" s="1"/>
  <c r="V681" i="8" s="1"/>
  <c r="AD38" i="8"/>
  <c r="AE38" i="8" s="1"/>
  <c r="R521" i="8"/>
  <c r="T63" i="8"/>
  <c r="U63" i="8" s="1"/>
  <c r="V63" i="8" s="1"/>
  <c r="P142" i="8"/>
  <c r="P376" i="8" s="1"/>
  <c r="T34" i="8"/>
  <c r="U34" i="8" s="1"/>
  <c r="V346" i="8"/>
  <c r="S331" i="8"/>
  <c r="U331" i="8" s="1"/>
  <c r="V331" i="8"/>
  <c r="S334" i="8"/>
  <c r="U334" i="8" s="1"/>
  <c r="V334" i="8" s="1"/>
  <c r="S336" i="8"/>
  <c r="U336" i="8" s="1"/>
  <c r="U568" i="8" s="1"/>
  <c r="V568" i="8" s="1"/>
  <c r="V333" i="8"/>
  <c r="O370" i="8"/>
  <c r="AC300" i="8"/>
  <c r="AE300" i="8" s="1"/>
  <c r="S294" i="8"/>
  <c r="U294" i="8" s="1"/>
  <c r="V294" i="8" s="1"/>
  <c r="Z293" i="8"/>
  <c r="U422" i="8"/>
  <c r="V422" i="8" s="1"/>
  <c r="S195" i="8"/>
  <c r="U195" i="8" s="1"/>
  <c r="V195" i="8" s="1"/>
  <c r="V174" i="8"/>
  <c r="S150" i="8"/>
  <c r="U150" i="8" s="1"/>
  <c r="U379" i="8" s="1"/>
  <c r="V379" i="8" s="1"/>
  <c r="V147" i="8"/>
  <c r="L253" i="8"/>
  <c r="O549" i="8"/>
  <c r="Z129" i="8"/>
  <c r="AC123" i="8"/>
  <c r="AE123" i="8" s="1"/>
  <c r="Y129" i="8"/>
  <c r="S120" i="8"/>
  <c r="U120" i="8" s="1"/>
  <c r="U552" i="8" s="1"/>
  <c r="V552" i="8" s="1"/>
  <c r="AC120" i="8"/>
  <c r="AE120" i="8" s="1"/>
  <c r="AC76" i="8"/>
  <c r="AE76" i="8" s="1"/>
  <c r="V70" i="8"/>
  <c r="AC70" i="8"/>
  <c r="AE70" i="8" s="1"/>
  <c r="O523" i="8"/>
  <c r="AC59" i="8"/>
  <c r="AE59" i="8" s="1"/>
  <c r="V594" i="8"/>
  <c r="V639" i="8"/>
  <c r="V598" i="8"/>
  <c r="V638" i="8"/>
  <c r="S57" i="8"/>
  <c r="U57" i="8" s="1"/>
  <c r="U516" i="8" s="1"/>
  <c r="V516" i="8" s="1"/>
  <c r="V653" i="8"/>
  <c r="V694" i="8"/>
  <c r="V716" i="8"/>
  <c r="AC54" i="8"/>
  <c r="AB99" i="8"/>
  <c r="N142" i="8"/>
  <c r="Z99" i="8"/>
  <c r="L142" i="8"/>
  <c r="AC49" i="8"/>
  <c r="AE49" i="8" s="1"/>
  <c r="O506" i="8"/>
  <c r="V49" i="8"/>
  <c r="V458" i="8"/>
  <c r="AC43" i="8"/>
  <c r="AE43" i="8" s="1"/>
  <c r="Z40" i="8"/>
  <c r="AC25" i="8"/>
  <c r="AE25" i="8" s="1"/>
  <c r="S22" i="8"/>
  <c r="U22" i="8" s="1"/>
  <c r="U499" i="8" s="1"/>
  <c r="V499" i="8" s="1"/>
  <c r="Y40" i="8"/>
  <c r="V714" i="8"/>
  <c r="V721" i="8"/>
  <c r="V727" i="8"/>
  <c r="V504" i="8"/>
  <c r="V510" i="8"/>
  <c r="V726" i="8"/>
  <c r="V432" i="8"/>
  <c r="V536" i="8"/>
  <c r="V548" i="8"/>
  <c r="V641" i="8"/>
  <c r="V534" i="8"/>
  <c r="V650" i="8"/>
  <c r="V614" i="8"/>
  <c r="V651" i="8"/>
  <c r="V673" i="8"/>
  <c r="V728" i="8"/>
  <c r="V619" i="8"/>
  <c r="V420" i="8"/>
  <c r="V522" i="8"/>
  <c r="J729" i="8"/>
  <c r="V380" i="8"/>
  <c r="V414" i="8"/>
  <c r="S14" i="8"/>
  <c r="U14" i="8" s="1"/>
  <c r="U494" i="8" s="1"/>
  <c r="V494" i="8" s="1"/>
  <c r="V607" i="8"/>
  <c r="V665" i="8"/>
  <c r="V502" i="8"/>
  <c r="V456" i="8"/>
  <c r="V696" i="8"/>
  <c r="V604" i="8"/>
  <c r="V701" i="8"/>
  <c r="V708" i="8"/>
  <c r="V717" i="8"/>
  <c r="V413" i="8"/>
  <c r="V535" i="8"/>
  <c r="V618" i="8"/>
  <c r="V632" i="8"/>
  <c r="V655" i="8"/>
  <c r="V553" i="8"/>
  <c r="V602" i="8"/>
  <c r="V617" i="8"/>
  <c r="V654" i="8"/>
  <c r="V690" i="8"/>
  <c r="V725" i="8"/>
  <c r="V606" i="8"/>
  <c r="V659" i="8"/>
  <c r="V689" i="8"/>
  <c r="V712" i="8"/>
  <c r="V416" i="8"/>
  <c r="V599" i="8"/>
  <c r="V724" i="8"/>
  <c r="V595" i="8"/>
  <c r="V711" i="8"/>
  <c r="V533" i="8"/>
  <c r="V609" i="8"/>
  <c r="AE18" i="8"/>
  <c r="V610" i="8"/>
  <c r="V702" i="8"/>
  <c r="V723" i="8"/>
  <c r="V601" i="8"/>
  <c r="V603" i="8"/>
  <c r="V633" i="8"/>
  <c r="V693" i="8"/>
  <c r="V698" i="8"/>
  <c r="V707" i="8"/>
  <c r="V431" i="8"/>
  <c r="V511" i="8"/>
  <c r="V620" i="8"/>
  <c r="V664" i="8"/>
  <c r="V720" i="8"/>
  <c r="V453" i="8"/>
  <c r="V461" i="8"/>
  <c r="V596" i="8"/>
  <c r="V600" i="8"/>
  <c r="V608" i="8"/>
  <c r="V627" i="8"/>
  <c r="V697" i="8"/>
  <c r="V703" i="8"/>
  <c r="V423" i="8"/>
  <c r="V503" i="8"/>
  <c r="V670" i="8"/>
  <c r="V531" i="8"/>
  <c r="V623" i="8"/>
  <c r="V387" i="8"/>
  <c r="V526" i="8"/>
  <c r="V532" i="8"/>
  <c r="V669" i="8"/>
  <c r="V674" i="8"/>
  <c r="V687" i="8"/>
  <c r="V381" i="8"/>
  <c r="V421" i="8"/>
  <c r="V496" i="8"/>
  <c r="V611" i="8"/>
  <c r="V622" i="8"/>
  <c r="V661" i="8"/>
  <c r="V685" i="8"/>
  <c r="V691" i="8"/>
  <c r="V565" i="8"/>
  <c r="V616" i="8"/>
  <c r="V662" i="8"/>
  <c r="V686" i="8"/>
  <c r="V621" i="8"/>
  <c r="V660" i="8"/>
  <c r="V709" i="8"/>
  <c r="V529" i="8"/>
  <c r="V415" i="8"/>
  <c r="V419" i="8"/>
  <c r="V437" i="8"/>
  <c r="V545" i="8"/>
  <c r="V615" i="8"/>
  <c r="V700" i="8"/>
  <c r="V722" i="8"/>
  <c r="AE42" i="9"/>
  <c r="U500" i="9"/>
  <c r="V134" i="9"/>
  <c r="AE73" i="9"/>
  <c r="U640" i="9"/>
  <c r="V54" i="9"/>
  <c r="U636" i="9"/>
  <c r="V59" i="9"/>
  <c r="U466" i="9"/>
  <c r="V65" i="9"/>
  <c r="V77" i="9"/>
  <c r="AE90" i="9"/>
  <c r="U623" i="9"/>
  <c r="V20" i="9"/>
  <c r="U462" i="9"/>
  <c r="V64" i="9"/>
  <c r="V98" i="9"/>
  <c r="AB158" i="9"/>
  <c r="AA111" i="9"/>
  <c r="AD82" i="9"/>
  <c r="U331" i="9"/>
  <c r="V160" i="9"/>
  <c r="R333" i="9"/>
  <c r="V182" i="9"/>
  <c r="R193" i="9"/>
  <c r="S182" i="9"/>
  <c r="U182" i="9" s="1"/>
  <c r="U333" i="9" s="1"/>
  <c r="U619" i="9"/>
  <c r="V245" i="9"/>
  <c r="AD258" i="9"/>
  <c r="AE258" i="9" s="1"/>
  <c r="R418" i="9"/>
  <c r="S258" i="9"/>
  <c r="U258" i="9" s="1"/>
  <c r="U418" i="9" s="1"/>
  <c r="Y43" i="9"/>
  <c r="R452" i="9"/>
  <c r="AA43" i="9"/>
  <c r="S26" i="9"/>
  <c r="U26" i="9" s="1"/>
  <c r="U451" i="9" s="1"/>
  <c r="T31" i="9"/>
  <c r="U31" i="9" s="1"/>
  <c r="V31" i="9" s="1"/>
  <c r="V35" i="9"/>
  <c r="U48" i="9"/>
  <c r="U457" i="9" s="1"/>
  <c r="V57" i="9"/>
  <c r="T70" i="9"/>
  <c r="U70" i="9" s="1"/>
  <c r="V70" i="9" s="1"/>
  <c r="R642" i="9"/>
  <c r="AD76" i="9"/>
  <c r="AE76" i="9" s="1"/>
  <c r="S79" i="9"/>
  <c r="U79" i="9" s="1"/>
  <c r="U641" i="9" s="1"/>
  <c r="S80" i="9"/>
  <c r="U80" i="9" s="1"/>
  <c r="U465" i="9" s="1"/>
  <c r="AD90" i="9"/>
  <c r="AC93" i="9"/>
  <c r="AE93" i="9" s="1"/>
  <c r="O440" i="9"/>
  <c r="R442" i="9"/>
  <c r="AD109" i="9"/>
  <c r="AE109" i="9" s="1"/>
  <c r="S110" i="9"/>
  <c r="U110" i="9" s="1"/>
  <c r="V110" i="9" s="1"/>
  <c r="V114" i="9"/>
  <c r="V127" i="9"/>
  <c r="T127" i="9"/>
  <c r="U127" i="9" s="1"/>
  <c r="O499" i="9"/>
  <c r="V142" i="9"/>
  <c r="O661" i="9"/>
  <c r="V144" i="9"/>
  <c r="S144" i="9"/>
  <c r="U144" i="9" s="1"/>
  <c r="U661" i="9" s="1"/>
  <c r="V155" i="9"/>
  <c r="O355" i="9"/>
  <c r="V170" i="9"/>
  <c r="AB209" i="9"/>
  <c r="R628" i="9"/>
  <c r="R491" i="9"/>
  <c r="AD113" i="9"/>
  <c r="S77" i="9"/>
  <c r="U77" i="9" s="1"/>
  <c r="AD21" i="9"/>
  <c r="AE21" i="9" s="1"/>
  <c r="V29" i="9"/>
  <c r="R629" i="9"/>
  <c r="AC43" i="9"/>
  <c r="AC44" i="9"/>
  <c r="V46" i="9"/>
  <c r="O458" i="9"/>
  <c r="V51" i="9"/>
  <c r="V60" i="9"/>
  <c r="AC61" i="9"/>
  <c r="V66" i="9"/>
  <c r="R471" i="9"/>
  <c r="T74" i="9"/>
  <c r="U74" i="9" s="1"/>
  <c r="U471" i="9" s="1"/>
  <c r="S76" i="9"/>
  <c r="U76" i="9" s="1"/>
  <c r="U642" i="9" s="1"/>
  <c r="AD89" i="9"/>
  <c r="AE89" i="9" s="1"/>
  <c r="V99" i="9"/>
  <c r="S101" i="9"/>
  <c r="U101" i="9" s="1"/>
  <c r="U439" i="9" s="1"/>
  <c r="S109" i="9"/>
  <c r="U109" i="9" s="1"/>
  <c r="R656" i="9"/>
  <c r="AD117" i="9"/>
  <c r="V137" i="9"/>
  <c r="T142" i="9"/>
  <c r="U142" i="9" s="1"/>
  <c r="AC157" i="9"/>
  <c r="O489" i="9"/>
  <c r="S154" i="9"/>
  <c r="U154" i="9" s="1"/>
  <c r="U159" i="9"/>
  <c r="S170" i="9"/>
  <c r="U170" i="9" s="1"/>
  <c r="U355" i="9" s="1"/>
  <c r="U340" i="9"/>
  <c r="V198" i="9"/>
  <c r="J209" i="9"/>
  <c r="O473" i="9"/>
  <c r="O436" i="9"/>
  <c r="S92" i="9"/>
  <c r="U92" i="9" s="1"/>
  <c r="U436" i="9" s="1"/>
  <c r="S78" i="9"/>
  <c r="U78" i="9" s="1"/>
  <c r="U464" i="9" s="1"/>
  <c r="S18" i="9"/>
  <c r="U18" i="9" s="1"/>
  <c r="V18" i="9" s="1"/>
  <c r="S19" i="9"/>
  <c r="U19" i="9" s="1"/>
  <c r="O448" i="9"/>
  <c r="V27" i="9"/>
  <c r="AD29" i="9"/>
  <c r="AE29" i="9" s="1"/>
  <c r="T36" i="9"/>
  <c r="U36" i="9" s="1"/>
  <c r="O43" i="9"/>
  <c r="S49" i="9"/>
  <c r="U49" i="9" s="1"/>
  <c r="V52" i="9"/>
  <c r="V53" i="9"/>
  <c r="R643" i="9"/>
  <c r="AD69" i="9"/>
  <c r="V78" i="9"/>
  <c r="V79" i="9"/>
  <c r="V80" i="9"/>
  <c r="V81" i="9"/>
  <c r="R482" i="9"/>
  <c r="S102" i="9"/>
  <c r="U102" i="9" s="1"/>
  <c r="V102" i="9" s="1"/>
  <c r="R490" i="9"/>
  <c r="AD112" i="9"/>
  <c r="V113" i="9"/>
  <c r="S117" i="9"/>
  <c r="U117" i="9" s="1"/>
  <c r="R653" i="9"/>
  <c r="V119" i="9"/>
  <c r="AD129" i="9"/>
  <c r="AE129" i="9" s="1"/>
  <c r="R501" i="9"/>
  <c r="AD135" i="9"/>
  <c r="T138" i="9"/>
  <c r="U138" i="9" s="1"/>
  <c r="U499" i="9" s="1"/>
  <c r="X193" i="9"/>
  <c r="X209" i="9" s="1"/>
  <c r="U341" i="9"/>
  <c r="V187" i="9"/>
  <c r="V190" i="9"/>
  <c r="AE202" i="9"/>
  <c r="R432" i="9"/>
  <c r="AD269" i="9"/>
  <c r="V269" i="9"/>
  <c r="S269" i="9"/>
  <c r="U269" i="9" s="1"/>
  <c r="U432" i="9" s="1"/>
  <c r="AC77" i="9"/>
  <c r="AE77" i="9" s="1"/>
  <c r="S82" i="9"/>
  <c r="U82" i="9" s="1"/>
  <c r="U473" i="9" s="1"/>
  <c r="V89" i="9"/>
  <c r="O469" i="9"/>
  <c r="AE113" i="9"/>
  <c r="U495" i="9"/>
  <c r="O659" i="9"/>
  <c r="S126" i="9"/>
  <c r="U126" i="9" s="1"/>
  <c r="U659" i="9" s="1"/>
  <c r="R660" i="9"/>
  <c r="AD141" i="9"/>
  <c r="V141" i="9"/>
  <c r="S143" i="9"/>
  <c r="U143" i="9" s="1"/>
  <c r="V143" i="9" s="1"/>
  <c r="Q158" i="9"/>
  <c r="AE148" i="9"/>
  <c r="O486" i="9"/>
  <c r="S150" i="9"/>
  <c r="U150" i="9" s="1"/>
  <c r="U486" i="9" s="1"/>
  <c r="AC187" i="9"/>
  <c r="AE187" i="9" s="1"/>
  <c r="O455" i="9"/>
  <c r="O634" i="9"/>
  <c r="V45" i="9"/>
  <c r="U643" i="9"/>
  <c r="R472" i="9"/>
  <c r="V73" i="9"/>
  <c r="S73" i="9"/>
  <c r="U73" i="9" s="1"/>
  <c r="U472" i="9" s="1"/>
  <c r="U482" i="9"/>
  <c r="S97" i="9"/>
  <c r="U97" i="9" s="1"/>
  <c r="U112" i="9"/>
  <c r="R492" i="9"/>
  <c r="AD116" i="9"/>
  <c r="R659" i="9"/>
  <c r="AD126" i="9"/>
  <c r="AE126" i="9" s="1"/>
  <c r="O657" i="9"/>
  <c r="V130" i="9"/>
  <c r="R145" i="9"/>
  <c r="O488" i="9"/>
  <c r="S153" i="9"/>
  <c r="U153" i="9" s="1"/>
  <c r="U488" i="9" s="1"/>
  <c r="AA158" i="9"/>
  <c r="U561" i="9"/>
  <c r="V176" i="9"/>
  <c r="S263" i="9"/>
  <c r="U263" i="9" s="1"/>
  <c r="V263" i="9"/>
  <c r="T15" i="9"/>
  <c r="S28" i="9"/>
  <c r="U28" i="9" s="1"/>
  <c r="U627" i="9" s="1"/>
  <c r="S30" i="9"/>
  <c r="U30" i="9" s="1"/>
  <c r="V30" i="9" s="1"/>
  <c r="S32" i="9"/>
  <c r="U32" i="9" s="1"/>
  <c r="V32" i="9" s="1"/>
  <c r="T33" i="9"/>
  <c r="U33" i="9" s="1"/>
  <c r="U449" i="9" s="1"/>
  <c r="R453" i="9"/>
  <c r="R43" i="9"/>
  <c r="R455" i="9"/>
  <c r="R111" i="9"/>
  <c r="S45" i="9"/>
  <c r="U45" i="9" s="1"/>
  <c r="U634" i="9" s="1"/>
  <c r="V69" i="9"/>
  <c r="S84" i="9"/>
  <c r="U84" i="9" s="1"/>
  <c r="V85" i="9"/>
  <c r="O477" i="9"/>
  <c r="S89" i="9"/>
  <c r="U89" i="9" s="1"/>
  <c r="S90" i="9"/>
  <c r="U90" i="9" s="1"/>
  <c r="U469" i="9" s="1"/>
  <c r="R437" i="9"/>
  <c r="AD96" i="9"/>
  <c r="S116" i="9"/>
  <c r="U116" i="9" s="1"/>
  <c r="V116" i="9" s="1"/>
  <c r="AE117" i="9"/>
  <c r="V124" i="9"/>
  <c r="AE135" i="9"/>
  <c r="AE182" i="9"/>
  <c r="O444" i="9"/>
  <c r="V21" i="9"/>
  <c r="V22" i="9"/>
  <c r="S24" i="9"/>
  <c r="U24" i="9" s="1"/>
  <c r="V24" i="9" s="1"/>
  <c r="S25" i="9"/>
  <c r="U25" i="9" s="1"/>
  <c r="U626" i="9" s="1"/>
  <c r="S37" i="9"/>
  <c r="U37" i="9" s="1"/>
  <c r="V37" i="9" s="1"/>
  <c r="S39" i="9"/>
  <c r="U39" i="9" s="1"/>
  <c r="U632" i="9" s="1"/>
  <c r="T41" i="9"/>
  <c r="U41" i="9" s="1"/>
  <c r="S44" i="9"/>
  <c r="V68" i="9"/>
  <c r="AC69" i="9"/>
  <c r="AE69" i="9" s="1"/>
  <c r="V71" i="9"/>
  <c r="AC75" i="9"/>
  <c r="AE75" i="9" s="1"/>
  <c r="V86" i="9"/>
  <c r="T87" i="9"/>
  <c r="U87" i="9" s="1"/>
  <c r="U477" i="9" s="1"/>
  <c r="S96" i="9"/>
  <c r="U96" i="9" s="1"/>
  <c r="U437" i="9" s="1"/>
  <c r="V97" i="9"/>
  <c r="AC98" i="9"/>
  <c r="AE98" i="9" s="1"/>
  <c r="AC108" i="9"/>
  <c r="AE108" i="9" s="1"/>
  <c r="AC112" i="9"/>
  <c r="X145" i="9"/>
  <c r="R497" i="9"/>
  <c r="V125" i="9"/>
  <c r="S130" i="9"/>
  <c r="U130" i="9" s="1"/>
  <c r="T131" i="9"/>
  <c r="U131" i="9" s="1"/>
  <c r="V131" i="9" s="1"/>
  <c r="AD140" i="9"/>
  <c r="AE141" i="9"/>
  <c r="V153" i="9"/>
  <c r="O343" i="9"/>
  <c r="S168" i="9"/>
  <c r="U168" i="9" s="1"/>
  <c r="U343" i="9" s="1"/>
  <c r="AD182" i="9"/>
  <c r="R342" i="9"/>
  <c r="AD189" i="9"/>
  <c r="AE189" i="9" s="1"/>
  <c r="V189" i="9"/>
  <c r="V33" i="9"/>
  <c r="R461" i="9"/>
  <c r="AD57" i="9"/>
  <c r="AD111" i="9" s="1"/>
  <c r="V72" i="9"/>
  <c r="S72" i="9"/>
  <c r="U72" i="9" s="1"/>
  <c r="U646" i="9" s="1"/>
  <c r="V84" i="9"/>
  <c r="AC97" i="9"/>
  <c r="AE97" i="9" s="1"/>
  <c r="Y145" i="9"/>
  <c r="U497" i="9"/>
  <c r="S140" i="9"/>
  <c r="U140" i="9" s="1"/>
  <c r="V140" i="9" s="1"/>
  <c r="AE146" i="9"/>
  <c r="J158" i="9"/>
  <c r="AE159" i="9"/>
  <c r="S189" i="9"/>
  <c r="U189" i="9" s="1"/>
  <c r="U342" i="9" s="1"/>
  <c r="AD28" i="9"/>
  <c r="AE28" i="9" s="1"/>
  <c r="V41" i="9"/>
  <c r="T56" i="9"/>
  <c r="U56" i="9" s="1"/>
  <c r="S62" i="9"/>
  <c r="U62" i="9" s="1"/>
  <c r="AC84" i="9"/>
  <c r="AE84" i="9" s="1"/>
  <c r="V96" i="9"/>
  <c r="O438" i="9"/>
  <c r="V104" i="9"/>
  <c r="S104" i="9"/>
  <c r="U104" i="9" s="1"/>
  <c r="U438" i="9" s="1"/>
  <c r="AC107" i="9"/>
  <c r="AE107" i="9" s="1"/>
  <c r="AC116" i="9"/>
  <c r="AE116" i="9" s="1"/>
  <c r="T121" i="9"/>
  <c r="U121" i="9" s="1"/>
  <c r="U493" i="9" s="1"/>
  <c r="V129" i="9"/>
  <c r="AC134" i="9"/>
  <c r="K158" i="9"/>
  <c r="O330" i="9"/>
  <c r="T162" i="9"/>
  <c r="AA272" i="9"/>
  <c r="AC260" i="9"/>
  <c r="AE260" i="9" s="1"/>
  <c r="O453" i="9"/>
  <c r="S42" i="9"/>
  <c r="U42" i="9" s="1"/>
  <c r="V42" i="9" s="1"/>
  <c r="O635" i="9"/>
  <c r="S58" i="9"/>
  <c r="U58" i="9" s="1"/>
  <c r="U635" i="9" s="1"/>
  <c r="R637" i="9"/>
  <c r="AD61" i="9"/>
  <c r="AD78" i="9"/>
  <c r="AE78" i="9" s="1"/>
  <c r="AD80" i="9"/>
  <c r="AE80" i="9" s="1"/>
  <c r="AE96" i="9"/>
  <c r="AC105" i="9"/>
  <c r="AE105" i="9" s="1"/>
  <c r="X111" i="9"/>
  <c r="AC133" i="9"/>
  <c r="AE133" i="9" s="1"/>
  <c r="AE140" i="9"/>
  <c r="O467" i="9"/>
  <c r="O157" i="9"/>
  <c r="S146" i="9"/>
  <c r="L158" i="9"/>
  <c r="L325" i="9" s="1"/>
  <c r="S181" i="9"/>
  <c r="U181" i="9" s="1"/>
  <c r="V181" i="9" s="1"/>
  <c r="O452" i="9"/>
  <c r="AD91" i="9"/>
  <c r="AE91" i="9" s="1"/>
  <c r="V94" i="9"/>
  <c r="R493" i="9"/>
  <c r="AC132" i="9"/>
  <c r="AE132" i="9" s="1"/>
  <c r="Y158" i="9"/>
  <c r="O487" i="9"/>
  <c r="V151" i="9"/>
  <c r="S151" i="9"/>
  <c r="U151" i="9" s="1"/>
  <c r="U487" i="9" s="1"/>
  <c r="AE152" i="9"/>
  <c r="AB325" i="9"/>
  <c r="V216" i="9"/>
  <c r="O368" i="9"/>
  <c r="S239" i="9"/>
  <c r="U239" i="9" s="1"/>
  <c r="U358" i="9" s="1"/>
  <c r="AD239" i="9"/>
  <c r="R358" i="9"/>
  <c r="AE255" i="9"/>
  <c r="AE269" i="9"/>
  <c r="U531" i="9"/>
  <c r="V283" i="9"/>
  <c r="R488" i="9"/>
  <c r="AD153" i="9"/>
  <c r="AE153" i="9" s="1"/>
  <c r="V156" i="9"/>
  <c r="O347" i="9"/>
  <c r="T172" i="9"/>
  <c r="U172" i="9" s="1"/>
  <c r="AD192" i="9"/>
  <c r="AE192" i="9" s="1"/>
  <c r="S192" i="9"/>
  <c r="U192" i="9" s="1"/>
  <c r="R353" i="9"/>
  <c r="AD197" i="9"/>
  <c r="O411" i="9"/>
  <c r="V202" i="9"/>
  <c r="O402" i="9"/>
  <c r="V203" i="9"/>
  <c r="O618" i="9"/>
  <c r="V207" i="9"/>
  <c r="S213" i="9"/>
  <c r="U213" i="9" s="1"/>
  <c r="U361" i="9" s="1"/>
  <c r="S216" i="9"/>
  <c r="U216" i="9" s="1"/>
  <c r="U368" i="9" s="1"/>
  <c r="U383" i="9"/>
  <c r="O579" i="9"/>
  <c r="T226" i="9"/>
  <c r="U226" i="9" s="1"/>
  <c r="O370" i="9"/>
  <c r="V235" i="9"/>
  <c r="V247" i="9"/>
  <c r="U421" i="9"/>
  <c r="V249" i="9"/>
  <c r="AE265" i="9"/>
  <c r="AC273" i="9"/>
  <c r="AA279" i="9"/>
  <c r="AA325" i="9" s="1"/>
  <c r="U506" i="9"/>
  <c r="V290" i="9"/>
  <c r="S293" i="9"/>
  <c r="U293" i="9" s="1"/>
  <c r="V293" i="9" s="1"/>
  <c r="O510" i="9"/>
  <c r="S296" i="9"/>
  <c r="U296" i="9" s="1"/>
  <c r="U510" i="9" s="1"/>
  <c r="U513" i="9"/>
  <c r="V299" i="9"/>
  <c r="R657" i="9"/>
  <c r="R498" i="9"/>
  <c r="AD137" i="9"/>
  <c r="AE137" i="9" s="1"/>
  <c r="AD144" i="9"/>
  <c r="AE144" i="9" s="1"/>
  <c r="O478" i="9"/>
  <c r="V148" i="9"/>
  <c r="R479" i="9"/>
  <c r="AD149" i="9"/>
  <c r="AE149" i="9" s="1"/>
  <c r="X157" i="9"/>
  <c r="R351" i="9"/>
  <c r="V166" i="9"/>
  <c r="AC170" i="9"/>
  <c r="AE170" i="9" s="1"/>
  <c r="AD195" i="9"/>
  <c r="AE195" i="9" s="1"/>
  <c r="S200" i="9"/>
  <c r="U200" i="9" s="1"/>
  <c r="U406" i="9" s="1"/>
  <c r="S201" i="9"/>
  <c r="U201" i="9" s="1"/>
  <c r="U408" i="9" s="1"/>
  <c r="S204" i="9"/>
  <c r="U204" i="9" s="1"/>
  <c r="U402" i="9" s="1"/>
  <c r="R618" i="9"/>
  <c r="AD207" i="9"/>
  <c r="AE207" i="9" s="1"/>
  <c r="N209" i="9"/>
  <c r="AA241" i="9"/>
  <c r="AC210" i="9"/>
  <c r="O386" i="9"/>
  <c r="S231" i="9"/>
  <c r="U231" i="9" s="1"/>
  <c r="U386" i="9" s="1"/>
  <c r="V238" i="9"/>
  <c r="O357" i="9"/>
  <c r="R425" i="9"/>
  <c r="T252" i="9"/>
  <c r="U252" i="9" s="1"/>
  <c r="V252" i="9"/>
  <c r="AE254" i="9"/>
  <c r="R414" i="9"/>
  <c r="AD271" i="9"/>
  <c r="S271" i="9"/>
  <c r="U271" i="9" s="1"/>
  <c r="U414" i="9" s="1"/>
  <c r="Q325" i="9"/>
  <c r="AE293" i="9"/>
  <c r="R510" i="9"/>
  <c r="AD296" i="9"/>
  <c r="AE296" i="9" s="1"/>
  <c r="AE304" i="9"/>
  <c r="U334" i="9"/>
  <c r="U557" i="9"/>
  <c r="V183" i="9"/>
  <c r="AC190" i="9"/>
  <c r="AD198" i="9"/>
  <c r="AE198" i="9" s="1"/>
  <c r="R403" i="9"/>
  <c r="S199" i="9"/>
  <c r="U199" i="9" s="1"/>
  <c r="V199" i="9" s="1"/>
  <c r="X241" i="9"/>
  <c r="R375" i="9"/>
  <c r="O415" i="9"/>
  <c r="O272" i="9"/>
  <c r="O433" i="9"/>
  <c r="V262" i="9"/>
  <c r="S262" i="9"/>
  <c r="U262" i="9" s="1"/>
  <c r="U433" i="9" s="1"/>
  <c r="AC271" i="9"/>
  <c r="O532" i="9"/>
  <c r="S284" i="9"/>
  <c r="U284" i="9" s="1"/>
  <c r="U532" i="9" s="1"/>
  <c r="O505" i="9"/>
  <c r="S309" i="9"/>
  <c r="U309" i="9" s="1"/>
  <c r="U505" i="9" s="1"/>
  <c r="O529" i="9"/>
  <c r="V313" i="9"/>
  <c r="T313" i="9"/>
  <c r="U313" i="9" s="1"/>
  <c r="U529" i="9" s="1"/>
  <c r="V317" i="9"/>
  <c r="O205" i="9"/>
  <c r="R617" i="9"/>
  <c r="R208" i="9"/>
  <c r="AD206" i="9"/>
  <c r="AE206" i="9" s="1"/>
  <c r="AD241" i="9"/>
  <c r="O379" i="9"/>
  <c r="S233" i="9"/>
  <c r="U233" i="9" s="1"/>
  <c r="R422" i="9"/>
  <c r="V250" i="9"/>
  <c r="T250" i="9"/>
  <c r="U250" i="9" s="1"/>
  <c r="U422" i="9" s="1"/>
  <c r="O428" i="9"/>
  <c r="S261" i="9"/>
  <c r="U261" i="9" s="1"/>
  <c r="K325" i="9"/>
  <c r="O519" i="9"/>
  <c r="S289" i="9"/>
  <c r="U289" i="9" s="1"/>
  <c r="U519" i="9" s="1"/>
  <c r="R508" i="9"/>
  <c r="AD292" i="9"/>
  <c r="AE292" i="9" s="1"/>
  <c r="R505" i="9"/>
  <c r="AD309" i="9"/>
  <c r="R440" i="9"/>
  <c r="Z145" i="9"/>
  <c r="V147" i="9"/>
  <c r="R346" i="9"/>
  <c r="AD174" i="9"/>
  <c r="AE174" i="9" s="1"/>
  <c r="S195" i="9"/>
  <c r="U195" i="9" s="1"/>
  <c r="S196" i="9"/>
  <c r="U196" i="9" s="1"/>
  <c r="V196" i="9" s="1"/>
  <c r="S197" i="9"/>
  <c r="U197" i="9" s="1"/>
  <c r="U410" i="9" s="1"/>
  <c r="S206" i="9"/>
  <c r="T214" i="9"/>
  <c r="R368" i="9"/>
  <c r="V218" i="9"/>
  <c r="AD218" i="9"/>
  <c r="AE218" i="9" s="1"/>
  <c r="V219" i="9"/>
  <c r="AC238" i="9"/>
  <c r="U242" i="9"/>
  <c r="O427" i="9"/>
  <c r="S260" i="9"/>
  <c r="U260" i="9" s="1"/>
  <c r="U427" i="9" s="1"/>
  <c r="O517" i="9"/>
  <c r="S285" i="9"/>
  <c r="U285" i="9" s="1"/>
  <c r="U517" i="9" s="1"/>
  <c r="S292" i="9"/>
  <c r="U292" i="9" s="1"/>
  <c r="U508" i="9" s="1"/>
  <c r="O509" i="9"/>
  <c r="S295" i="9"/>
  <c r="U295" i="9" s="1"/>
  <c r="U509" i="9" s="1"/>
  <c r="AE307" i="9"/>
  <c r="V316" i="9"/>
  <c r="J671" i="9"/>
  <c r="S180" i="9"/>
  <c r="U180" i="9" s="1"/>
  <c r="U338" i="9" s="1"/>
  <c r="V180" i="9"/>
  <c r="U401" i="9"/>
  <c r="O367" i="9"/>
  <c r="S211" i="9"/>
  <c r="U211" i="9" s="1"/>
  <c r="U367" i="9" s="1"/>
  <c r="R356" i="9"/>
  <c r="S237" i="9"/>
  <c r="U237" i="9" s="1"/>
  <c r="U356" i="9" s="1"/>
  <c r="AD237" i="9"/>
  <c r="AE237" i="9" s="1"/>
  <c r="Y319" i="9"/>
  <c r="M325" i="9"/>
  <c r="S91" i="9"/>
  <c r="U91" i="9" s="1"/>
  <c r="U480" i="9" s="1"/>
  <c r="S103" i="9"/>
  <c r="U103" i="9" s="1"/>
  <c r="V103" i="9" s="1"/>
  <c r="O441" i="9"/>
  <c r="T115" i="9"/>
  <c r="U115" i="9" s="1"/>
  <c r="U492" i="9" s="1"/>
  <c r="Z157" i="9"/>
  <c r="Z158" i="9" s="1"/>
  <c r="P158" i="9"/>
  <c r="P325" i="9" s="1"/>
  <c r="S171" i="9"/>
  <c r="U171" i="9" s="1"/>
  <c r="U349" i="9" s="1"/>
  <c r="V194" i="9"/>
  <c r="V195" i="9"/>
  <c r="R205" i="9"/>
  <c r="O241" i="9"/>
  <c r="O362" i="9"/>
  <c r="S210" i="9"/>
  <c r="V229" i="9"/>
  <c r="O359" i="9"/>
  <c r="X272" i="9"/>
  <c r="AC242" i="9"/>
  <c r="R424" i="9"/>
  <c r="S254" i="9"/>
  <c r="U254" i="9" s="1"/>
  <c r="U424" i="9" s="1"/>
  <c r="V278" i="9"/>
  <c r="V285" i="9"/>
  <c r="O515" i="9"/>
  <c r="S294" i="9"/>
  <c r="U294" i="9" s="1"/>
  <c r="U515" i="9" s="1"/>
  <c r="AE309" i="9"/>
  <c r="O636" i="9"/>
  <c r="R475" i="9"/>
  <c r="O435" i="9"/>
  <c r="R441" i="9"/>
  <c r="V122" i="9"/>
  <c r="AD134" i="9"/>
  <c r="R502" i="9"/>
  <c r="V173" i="9"/>
  <c r="V174" i="9"/>
  <c r="V184" i="9"/>
  <c r="R354" i="9"/>
  <c r="AD191" i="9"/>
  <c r="AE191" i="9" s="1"/>
  <c r="AC194" i="9"/>
  <c r="R362" i="9"/>
  <c r="R241" i="9"/>
  <c r="Z241" i="9"/>
  <c r="V236" i="9"/>
  <c r="V254" i="9"/>
  <c r="V282" i="9"/>
  <c r="R515" i="9"/>
  <c r="AD294" i="9"/>
  <c r="AE294" i="9" s="1"/>
  <c r="O511" i="9"/>
  <c r="V297" i="9"/>
  <c r="AE303" i="9"/>
  <c r="R504" i="9"/>
  <c r="V308" i="9"/>
  <c r="S308" i="9"/>
  <c r="U308" i="9" s="1"/>
  <c r="U504" i="9" s="1"/>
  <c r="AD308" i="9"/>
  <c r="AE308" i="9" s="1"/>
  <c r="R636" i="9"/>
  <c r="R463" i="9"/>
  <c r="T83" i="9"/>
  <c r="U83" i="9" s="1"/>
  <c r="R435" i="9"/>
  <c r="S105" i="9"/>
  <c r="U105" i="9" s="1"/>
  <c r="O495" i="9"/>
  <c r="T139" i="9"/>
  <c r="U139" i="9" s="1"/>
  <c r="U502" i="9" s="1"/>
  <c r="O145" i="9"/>
  <c r="AD150" i="9"/>
  <c r="AE150" i="9" s="1"/>
  <c r="R157" i="9"/>
  <c r="Z193" i="9"/>
  <c r="Z209" i="9" s="1"/>
  <c r="V163" i="9"/>
  <c r="V171" i="9"/>
  <c r="AD184" i="9"/>
  <c r="AE184" i="9" s="1"/>
  <c r="S191" i="9"/>
  <c r="U191" i="9" s="1"/>
  <c r="AC232" i="9"/>
  <c r="AE232" i="9" s="1"/>
  <c r="S240" i="9"/>
  <c r="U240" i="9" s="1"/>
  <c r="U359" i="9" s="1"/>
  <c r="U244" i="9"/>
  <c r="U417" i="9" s="1"/>
  <c r="AC251" i="9"/>
  <c r="AE251" i="9" s="1"/>
  <c r="AC266" i="9"/>
  <c r="AE266" i="9" s="1"/>
  <c r="V291" i="9"/>
  <c r="S297" i="9"/>
  <c r="U297" i="9" s="1"/>
  <c r="U511" i="9" s="1"/>
  <c r="AE321" i="9"/>
  <c r="AE324" i="9" s="1"/>
  <c r="AC324" i="9"/>
  <c r="O338" i="9"/>
  <c r="O437" i="9"/>
  <c r="O501" i="9"/>
  <c r="V135" i="9"/>
  <c r="O498" i="9"/>
  <c r="V136" i="9"/>
  <c r="O660" i="9"/>
  <c r="AD154" i="9"/>
  <c r="AE154" i="9" s="1"/>
  <c r="AC171" i="9"/>
  <c r="AE171" i="9" s="1"/>
  <c r="R345" i="9"/>
  <c r="S175" i="9"/>
  <c r="U175" i="9" s="1"/>
  <c r="O350" i="9"/>
  <c r="S185" i="9"/>
  <c r="U185" i="9" s="1"/>
  <c r="U350" i="9" s="1"/>
  <c r="R352" i="9"/>
  <c r="AD190" i="9"/>
  <c r="V228" i="9"/>
  <c r="AC248" i="9"/>
  <c r="AE248" i="9" s="1"/>
  <c r="T279" i="9"/>
  <c r="U275" i="9"/>
  <c r="V275" i="9" s="1"/>
  <c r="U518" i="9"/>
  <c r="V288" i="9"/>
  <c r="O503" i="9"/>
  <c r="V307" i="9"/>
  <c r="S307" i="9"/>
  <c r="U307" i="9" s="1"/>
  <c r="U503" i="9" s="1"/>
  <c r="O193" i="9"/>
  <c r="AC228" i="9"/>
  <c r="AE228" i="9" s="1"/>
  <c r="AD240" i="9"/>
  <c r="AE240" i="9" s="1"/>
  <c r="O417" i="9"/>
  <c r="V244" i="9"/>
  <c r="O420" i="9"/>
  <c r="S248" i="9"/>
  <c r="U248" i="9" s="1"/>
  <c r="O426" i="9"/>
  <c r="V259" i="9"/>
  <c r="O521" i="9"/>
  <c r="R517" i="9"/>
  <c r="AD285" i="9"/>
  <c r="AC286" i="9"/>
  <c r="O506" i="9"/>
  <c r="AD306" i="9"/>
  <c r="AE306" i="9" s="1"/>
  <c r="V321" i="9"/>
  <c r="Y324" i="9"/>
  <c r="R487" i="9"/>
  <c r="O331" i="9"/>
  <c r="S167" i="9"/>
  <c r="U167" i="9" s="1"/>
  <c r="AD183" i="9"/>
  <c r="AE183" i="9" s="1"/>
  <c r="O617" i="9"/>
  <c r="O208" i="9"/>
  <c r="S215" i="9"/>
  <c r="U215" i="9" s="1"/>
  <c r="AD219" i="9"/>
  <c r="AE219" i="9" s="1"/>
  <c r="R417" i="9"/>
  <c r="O425" i="9"/>
  <c r="S255" i="9"/>
  <c r="U255" i="9" s="1"/>
  <c r="V255" i="9" s="1"/>
  <c r="O418" i="9"/>
  <c r="V258" i="9"/>
  <c r="O541" i="9"/>
  <c r="V274" i="9"/>
  <c r="S281" i="9"/>
  <c r="U281" i="9" s="1"/>
  <c r="U521" i="9" s="1"/>
  <c r="R506" i="9"/>
  <c r="AD290" i="9"/>
  <c r="O376" i="9"/>
  <c r="V227" i="9"/>
  <c r="O358" i="9"/>
  <c r="V239" i="9"/>
  <c r="V257" i="9"/>
  <c r="O516" i="9"/>
  <c r="S280" i="9"/>
  <c r="AC285" i="9"/>
  <c r="AE285" i="9" s="1"/>
  <c r="AD289" i="9"/>
  <c r="R519" i="9"/>
  <c r="AC291" i="9"/>
  <c r="AE291" i="9" s="1"/>
  <c r="AD303" i="9"/>
  <c r="O507" i="9"/>
  <c r="S306" i="9"/>
  <c r="U306" i="9" s="1"/>
  <c r="U507" i="9" s="1"/>
  <c r="V306" i="9"/>
  <c r="O537" i="9"/>
  <c r="K671" i="9"/>
  <c r="AC259" i="9"/>
  <c r="AE259" i="9" s="1"/>
  <c r="R434" i="9"/>
  <c r="AD270" i="9"/>
  <c r="V305" i="9"/>
  <c r="O526" i="9"/>
  <c r="T311" i="9"/>
  <c r="O319" i="9"/>
  <c r="S320" i="9"/>
  <c r="O538" i="9"/>
  <c r="S322" i="9"/>
  <c r="U322" i="9" s="1"/>
  <c r="U538" i="9" s="1"/>
  <c r="L671" i="9"/>
  <c r="AD238" i="9"/>
  <c r="R357" i="9"/>
  <c r="V256" i="9"/>
  <c r="S270" i="9"/>
  <c r="U270" i="9" s="1"/>
  <c r="U434" i="9" s="1"/>
  <c r="R539" i="9"/>
  <c r="S273" i="9"/>
  <c r="X319" i="9"/>
  <c r="AC280" i="9"/>
  <c r="R518" i="9"/>
  <c r="AD288" i="9"/>
  <c r="AC290" i="9"/>
  <c r="AE290" i="9" s="1"/>
  <c r="O520" i="9"/>
  <c r="V304" i="9"/>
  <c r="O523" i="9"/>
  <c r="M671" i="9"/>
  <c r="N671" i="9"/>
  <c r="O375" i="9"/>
  <c r="AC239" i="9"/>
  <c r="AE239" i="9" s="1"/>
  <c r="AD242" i="9"/>
  <c r="AD272" i="9" s="1"/>
  <c r="R415" i="9"/>
  <c r="V270" i="9"/>
  <c r="R272" i="9"/>
  <c r="Z319" i="9"/>
  <c r="AC289" i="9"/>
  <c r="AE289" i="9" s="1"/>
  <c r="S303" i="9"/>
  <c r="U303" i="9" s="1"/>
  <c r="U520" i="9" s="1"/>
  <c r="S304" i="9"/>
  <c r="U304" i="9" s="1"/>
  <c r="U523" i="9" s="1"/>
  <c r="S310" i="9"/>
  <c r="U310" i="9" s="1"/>
  <c r="V310" i="9" s="1"/>
  <c r="AD315" i="9"/>
  <c r="AE315" i="9" s="1"/>
  <c r="R525" i="9"/>
  <c r="R319" i="9"/>
  <c r="AC270" i="9"/>
  <c r="AE270" i="9" s="1"/>
  <c r="O533" i="9"/>
  <c r="S286" i="9"/>
  <c r="U286" i="9" s="1"/>
  <c r="O527" i="9"/>
  <c r="T312" i="9"/>
  <c r="U312" i="9" s="1"/>
  <c r="O324" i="9"/>
  <c r="V178" i="9"/>
  <c r="Y205" i="9"/>
  <c r="Y209" i="9" s="1"/>
  <c r="AC197" i="9"/>
  <c r="AE197" i="9" s="1"/>
  <c r="U430" i="9"/>
  <c r="V268" i="9"/>
  <c r="R533" i="9"/>
  <c r="AD286" i="9"/>
  <c r="AD319" i="9" s="1"/>
  <c r="V287" i="9"/>
  <c r="AC288" i="9"/>
  <c r="AC299" i="9"/>
  <c r="AE299" i="9" s="1"/>
  <c r="S323" i="9"/>
  <c r="U323" i="9" s="1"/>
  <c r="O429" i="9"/>
  <c r="V265" i="9"/>
  <c r="S267" i="9"/>
  <c r="U267" i="9" s="1"/>
  <c r="V267" i="9" s="1"/>
  <c r="P671" i="9"/>
  <c r="T223" i="9"/>
  <c r="U223" i="9" s="1"/>
  <c r="V225" i="9"/>
  <c r="S264" i="9"/>
  <c r="U264" i="9" s="1"/>
  <c r="S277" i="9"/>
  <c r="U277" i="9" s="1"/>
  <c r="Q671" i="9"/>
  <c r="AC310" i="9"/>
  <c r="AE310" i="9" s="1"/>
  <c r="U493" i="8"/>
  <c r="V94" i="8"/>
  <c r="AC40" i="8"/>
  <c r="U682" i="8"/>
  <c r="V682" i="8" s="1"/>
  <c r="V34" i="8"/>
  <c r="U378" i="8"/>
  <c r="AA142" i="8"/>
  <c r="U489" i="8"/>
  <c r="U508" i="8"/>
  <c r="V45" i="8"/>
  <c r="V64" i="8"/>
  <c r="U501" i="8"/>
  <c r="V501" i="8" s="1"/>
  <c r="V23" i="8"/>
  <c r="V73" i="8"/>
  <c r="AE65" i="8"/>
  <c r="AE96" i="8"/>
  <c r="U695" i="8"/>
  <c r="V695" i="8" s="1"/>
  <c r="V61" i="8"/>
  <c r="V91" i="8"/>
  <c r="U542" i="8"/>
  <c r="AE13" i="8"/>
  <c r="U507" i="8"/>
  <c r="V507" i="8" s="1"/>
  <c r="V43" i="8"/>
  <c r="R398" i="8"/>
  <c r="AD160" i="8"/>
  <c r="AE160" i="8" s="1"/>
  <c r="S160" i="8"/>
  <c r="U160" i="8" s="1"/>
  <c r="U398" i="8" s="1"/>
  <c r="S10" i="8"/>
  <c r="R495" i="8"/>
  <c r="S20" i="8"/>
  <c r="U20" i="8" s="1"/>
  <c r="U672" i="8" s="1"/>
  <c r="V672" i="8" s="1"/>
  <c r="T21" i="8"/>
  <c r="U21" i="8" s="1"/>
  <c r="U500" i="8" s="1"/>
  <c r="V500" i="8" s="1"/>
  <c r="S25" i="8"/>
  <c r="U25" i="8" s="1"/>
  <c r="V25" i="8" s="1"/>
  <c r="S26" i="8"/>
  <c r="U26" i="8" s="1"/>
  <c r="U676" i="8" s="1"/>
  <c r="V676" i="8" s="1"/>
  <c r="T28" i="8"/>
  <c r="U28" i="8" s="1"/>
  <c r="U677" i="8" s="1"/>
  <c r="V677" i="8" s="1"/>
  <c r="V30" i="8"/>
  <c r="V41" i="8"/>
  <c r="T51" i="8"/>
  <c r="U51" i="8" s="1"/>
  <c r="U692" i="8" s="1"/>
  <c r="V53" i="8"/>
  <c r="AD65" i="8"/>
  <c r="O524" i="8"/>
  <c r="V524" i="8" s="1"/>
  <c r="V74" i="8"/>
  <c r="V76" i="8"/>
  <c r="R710" i="8"/>
  <c r="V109" i="8"/>
  <c r="V116" i="8"/>
  <c r="S128" i="8"/>
  <c r="U128" i="8" s="1"/>
  <c r="V128" i="8" s="1"/>
  <c r="R537" i="8"/>
  <c r="S134" i="8"/>
  <c r="U134" i="8" s="1"/>
  <c r="U537" i="8" s="1"/>
  <c r="AD134" i="8"/>
  <c r="AE134" i="8" s="1"/>
  <c r="V134" i="8"/>
  <c r="M142" i="8"/>
  <c r="R612" i="8"/>
  <c r="S161" i="8"/>
  <c r="U161" i="8" s="1"/>
  <c r="U612" i="8" s="1"/>
  <c r="S164" i="8"/>
  <c r="U164" i="8" s="1"/>
  <c r="U386" i="8" s="1"/>
  <c r="V386" i="8" s="1"/>
  <c r="V169" i="8"/>
  <c r="AC175" i="8"/>
  <c r="AE175" i="8" s="1"/>
  <c r="U190" i="8"/>
  <c r="R605" i="8"/>
  <c r="V605" i="8" s="1"/>
  <c r="AD171" i="8"/>
  <c r="AE171" i="8" s="1"/>
  <c r="V171" i="8"/>
  <c r="AD30" i="8"/>
  <c r="AE30" i="8" s="1"/>
  <c r="AD37" i="8"/>
  <c r="AE37" i="8" s="1"/>
  <c r="O508" i="8"/>
  <c r="AC72" i="8"/>
  <c r="AE72" i="8" s="1"/>
  <c r="AD97" i="8"/>
  <c r="AE97" i="8" s="1"/>
  <c r="X99" i="8"/>
  <c r="AB129" i="8"/>
  <c r="AB142" i="8" s="1"/>
  <c r="O543" i="8"/>
  <c r="T106" i="8"/>
  <c r="U106" i="8" s="1"/>
  <c r="U543" i="8" s="1"/>
  <c r="O546" i="8"/>
  <c r="T113" i="8"/>
  <c r="U113" i="8" s="1"/>
  <c r="U546" i="8" s="1"/>
  <c r="AD118" i="8"/>
  <c r="O528" i="8"/>
  <c r="S132" i="8"/>
  <c r="U132" i="8" s="1"/>
  <c r="U528" i="8" s="1"/>
  <c r="AC135" i="8"/>
  <c r="AE135" i="8" s="1"/>
  <c r="U153" i="8"/>
  <c r="U513" i="8"/>
  <c r="AD89" i="8"/>
  <c r="AC100" i="8"/>
  <c r="S104" i="8"/>
  <c r="U104" i="8" s="1"/>
  <c r="V104" i="8"/>
  <c r="R544" i="8"/>
  <c r="R715" i="8"/>
  <c r="V551" i="8"/>
  <c r="R718" i="8"/>
  <c r="O517" i="8"/>
  <c r="V140" i="8"/>
  <c r="O141" i="8"/>
  <c r="V150" i="8"/>
  <c r="AD161" i="8"/>
  <c r="AE161" i="8" s="1"/>
  <c r="R388" i="8"/>
  <c r="S172" i="8"/>
  <c r="U172" i="8" s="1"/>
  <c r="U388" i="8" s="1"/>
  <c r="V172" i="8"/>
  <c r="O396" i="8"/>
  <c r="S177" i="8"/>
  <c r="U177" i="8" s="1"/>
  <c r="S180" i="8"/>
  <c r="U180" i="8" s="1"/>
  <c r="V180" i="8"/>
  <c r="Y201" i="8"/>
  <c r="Y253" i="8" s="1"/>
  <c r="AC190" i="8"/>
  <c r="R459" i="8"/>
  <c r="AD193" i="8"/>
  <c r="S193" i="8"/>
  <c r="U193" i="8" s="1"/>
  <c r="U459" i="8" s="1"/>
  <c r="U412" i="8"/>
  <c r="V412" i="8" s="1"/>
  <c r="V254" i="8"/>
  <c r="AD26" i="8"/>
  <c r="AE26" i="8" s="1"/>
  <c r="T48" i="8"/>
  <c r="U48" i="8" s="1"/>
  <c r="U506" i="8" s="1"/>
  <c r="V62" i="8"/>
  <c r="S65" i="8"/>
  <c r="U65" i="8" s="1"/>
  <c r="V65" i="8" s="1"/>
  <c r="S66" i="8"/>
  <c r="U66" i="8" s="1"/>
  <c r="U514" i="8" s="1"/>
  <c r="V514" i="8" s="1"/>
  <c r="S68" i="8"/>
  <c r="U68" i="8" s="1"/>
  <c r="U515" i="8" s="1"/>
  <c r="V515" i="8" s="1"/>
  <c r="T69" i="8"/>
  <c r="U69" i="8" s="1"/>
  <c r="O485" i="8"/>
  <c r="AD81" i="8"/>
  <c r="AE81" i="8" s="1"/>
  <c r="O490" i="8"/>
  <c r="V106" i="8"/>
  <c r="S108" i="8"/>
  <c r="U108" i="8" s="1"/>
  <c r="U544" i="8" s="1"/>
  <c r="R705" i="8"/>
  <c r="S110" i="8"/>
  <c r="U110" i="8" s="1"/>
  <c r="U705" i="8" s="1"/>
  <c r="V113" i="8"/>
  <c r="S115" i="8"/>
  <c r="U115" i="8" s="1"/>
  <c r="U715" i="8" s="1"/>
  <c r="R713" i="8"/>
  <c r="T117" i="8"/>
  <c r="U117" i="8" s="1"/>
  <c r="U713" i="8" s="1"/>
  <c r="T125" i="8"/>
  <c r="U125" i="8" s="1"/>
  <c r="V125" i="8" s="1"/>
  <c r="R517" i="8"/>
  <c r="R141" i="8"/>
  <c r="S131" i="8"/>
  <c r="U131" i="8" s="1"/>
  <c r="V539" i="8"/>
  <c r="AC140" i="8"/>
  <c r="AE140" i="8" s="1"/>
  <c r="V148" i="8"/>
  <c r="R397" i="8"/>
  <c r="V162" i="8"/>
  <c r="O391" i="8"/>
  <c r="S165" i="8"/>
  <c r="U165" i="8" s="1"/>
  <c r="U391" i="8" s="1"/>
  <c r="V165" i="8"/>
  <c r="AE193" i="8"/>
  <c r="U455" i="8"/>
  <c r="V455" i="8" s="1"/>
  <c r="V196" i="8"/>
  <c r="AC327" i="8"/>
  <c r="AE327" i="8" s="1"/>
  <c r="AA330" i="8"/>
  <c r="Y99" i="8"/>
  <c r="V51" i="8"/>
  <c r="O509" i="8"/>
  <c r="S54" i="8"/>
  <c r="U54" i="8" s="1"/>
  <c r="U509" i="8" s="1"/>
  <c r="AA99" i="8"/>
  <c r="R688" i="8"/>
  <c r="S52" i="8"/>
  <c r="U52" i="8" s="1"/>
  <c r="U688" i="8" s="1"/>
  <c r="V512" i="8"/>
  <c r="R485" i="8"/>
  <c r="AD82" i="8"/>
  <c r="AE82" i="8" s="1"/>
  <c r="R489" i="8"/>
  <c r="AD90" i="8"/>
  <c r="AE90" i="8" s="1"/>
  <c r="R487" i="8"/>
  <c r="V487" i="8" s="1"/>
  <c r="AD92" i="8"/>
  <c r="AE92" i="8" s="1"/>
  <c r="R490" i="8"/>
  <c r="V107" i="8"/>
  <c r="V114" i="8"/>
  <c r="S130" i="8"/>
  <c r="R540" i="8"/>
  <c r="S138" i="8"/>
  <c r="U138" i="8" s="1"/>
  <c r="U540" i="8" s="1"/>
  <c r="Q142" i="8"/>
  <c r="Q376" i="8" s="1"/>
  <c r="Z189" i="8"/>
  <c r="Z253" i="8" s="1"/>
  <c r="R382" i="8"/>
  <c r="S151" i="8"/>
  <c r="U151" i="8" s="1"/>
  <c r="U382" i="8" s="1"/>
  <c r="U397" i="8"/>
  <c r="AC180" i="8"/>
  <c r="AE180" i="8" s="1"/>
  <c r="S185" i="8"/>
  <c r="U185" i="8" s="1"/>
  <c r="V185" i="8"/>
  <c r="AD185" i="8"/>
  <c r="R451" i="8"/>
  <c r="AD199" i="8"/>
  <c r="U550" i="8"/>
  <c r="R719" i="8"/>
  <c r="T126" i="8"/>
  <c r="U126" i="8" s="1"/>
  <c r="U719" i="8" s="1"/>
  <c r="AC139" i="8"/>
  <c r="AE139" i="8" s="1"/>
  <c r="AC148" i="8"/>
  <c r="AE148" i="8" s="1"/>
  <c r="AD163" i="8"/>
  <c r="S163" i="8"/>
  <c r="U163" i="8" s="1"/>
  <c r="V163" i="8" s="1"/>
  <c r="V168" i="8"/>
  <c r="AC178" i="8"/>
  <c r="AE178" i="8" s="1"/>
  <c r="U443" i="8"/>
  <c r="V443" i="8" s="1"/>
  <c r="V210" i="8"/>
  <c r="U636" i="8"/>
  <c r="V636" i="8" s="1"/>
  <c r="V215" i="8"/>
  <c r="V21" i="8"/>
  <c r="T101" i="8"/>
  <c r="S18" i="8"/>
  <c r="U18" i="8" s="1"/>
  <c r="U495" i="8" s="1"/>
  <c r="V22" i="8"/>
  <c r="V29" i="8"/>
  <c r="AC41" i="8"/>
  <c r="R506" i="8"/>
  <c r="T50" i="8"/>
  <c r="U50" i="8" s="1"/>
  <c r="V50" i="8" s="1"/>
  <c r="V57" i="8"/>
  <c r="T75" i="8"/>
  <c r="U75" i="8" s="1"/>
  <c r="V75" i="8" s="1"/>
  <c r="S85" i="8"/>
  <c r="U85" i="8" s="1"/>
  <c r="V85" i="8"/>
  <c r="S88" i="8"/>
  <c r="U88" i="8" s="1"/>
  <c r="V88" i="8" s="1"/>
  <c r="S89" i="8"/>
  <c r="U89" i="8" s="1"/>
  <c r="V89" i="8" s="1"/>
  <c r="S95" i="8"/>
  <c r="U95" i="8" s="1"/>
  <c r="V95" i="8" s="1"/>
  <c r="S96" i="8"/>
  <c r="U96" i="8" s="1"/>
  <c r="V96" i="8" s="1"/>
  <c r="V119" i="8"/>
  <c r="V120" i="8"/>
  <c r="V121" i="8"/>
  <c r="AC130" i="8"/>
  <c r="X141" i="8"/>
  <c r="V138" i="8"/>
  <c r="AC143" i="8"/>
  <c r="AD151" i="8"/>
  <c r="AE151" i="8" s="1"/>
  <c r="AE163" i="8"/>
  <c r="R454" i="8"/>
  <c r="R201" i="8"/>
  <c r="V192" i="8"/>
  <c r="S192" i="8"/>
  <c r="U192" i="8" s="1"/>
  <c r="AA253" i="8"/>
  <c r="R658" i="8"/>
  <c r="T233" i="8"/>
  <c r="AD233" i="8"/>
  <c r="AE233" i="8" s="1"/>
  <c r="V28" i="8"/>
  <c r="X40" i="8"/>
  <c r="S19" i="8"/>
  <c r="U19" i="8" s="1"/>
  <c r="U671" i="8" s="1"/>
  <c r="V671" i="8" s="1"/>
  <c r="S36" i="8"/>
  <c r="U36" i="8" s="1"/>
  <c r="U679" i="8" s="1"/>
  <c r="V679" i="8" s="1"/>
  <c r="R678" i="8"/>
  <c r="O497" i="8"/>
  <c r="T27" i="8"/>
  <c r="U27" i="8" s="1"/>
  <c r="U678" i="8" s="1"/>
  <c r="V31" i="8"/>
  <c r="AD36" i="8"/>
  <c r="AE36" i="8" s="1"/>
  <c r="O40" i="8"/>
  <c r="AD52" i="8"/>
  <c r="V56" i="8"/>
  <c r="V71" i="8"/>
  <c r="V79" i="8"/>
  <c r="V80" i="8"/>
  <c r="S82" i="8"/>
  <c r="U82" i="8" s="1"/>
  <c r="U484" i="8" s="1"/>
  <c r="V484" i="8" s="1"/>
  <c r="S86" i="8"/>
  <c r="U86" i="8" s="1"/>
  <c r="U488" i="8" s="1"/>
  <c r="V90" i="8"/>
  <c r="V92" i="8"/>
  <c r="V93" i="8"/>
  <c r="O99" i="8"/>
  <c r="O541" i="8"/>
  <c r="S100" i="8"/>
  <c r="O129" i="8"/>
  <c r="R704" i="8"/>
  <c r="S102" i="8"/>
  <c r="U102" i="8" s="1"/>
  <c r="U704" i="8" s="1"/>
  <c r="AC107" i="8"/>
  <c r="AE107" i="8" s="1"/>
  <c r="S111" i="8"/>
  <c r="U111" i="8" s="1"/>
  <c r="V111" i="8" s="1"/>
  <c r="AC114" i="8"/>
  <c r="AE114" i="8" s="1"/>
  <c r="V118" i="8"/>
  <c r="R530" i="8"/>
  <c r="S136" i="8"/>
  <c r="U136" i="8" s="1"/>
  <c r="U530" i="8" s="1"/>
  <c r="AC138" i="8"/>
  <c r="AE138" i="8" s="1"/>
  <c r="Y141" i="8"/>
  <c r="AD189" i="8"/>
  <c r="O383" i="8"/>
  <c r="S146" i="8"/>
  <c r="U146" i="8" s="1"/>
  <c r="V149" i="8"/>
  <c r="AE192" i="8"/>
  <c r="O706" i="8"/>
  <c r="T105" i="8"/>
  <c r="U105" i="8" s="1"/>
  <c r="U706" i="8" s="1"/>
  <c r="V60" i="8"/>
  <c r="V68" i="8"/>
  <c r="AD10" i="8"/>
  <c r="AE10" i="8" s="1"/>
  <c r="AD12" i="8"/>
  <c r="AE12" i="8" s="1"/>
  <c r="V18" i="8"/>
  <c r="AD19" i="8"/>
  <c r="AE19" i="8" s="1"/>
  <c r="AC56" i="8"/>
  <c r="AE56" i="8" s="1"/>
  <c r="O527" i="8"/>
  <c r="AC79" i="8"/>
  <c r="AE79" i="8" s="1"/>
  <c r="S83" i="8"/>
  <c r="U83" i="8" s="1"/>
  <c r="V83" i="8" s="1"/>
  <c r="U486" i="8"/>
  <c r="V486" i="8" s="1"/>
  <c r="AC91" i="8"/>
  <c r="AE91" i="8" s="1"/>
  <c r="AC118" i="8"/>
  <c r="U549" i="8"/>
  <c r="Z141" i="8"/>
  <c r="Z142" i="8" s="1"/>
  <c r="O390" i="8"/>
  <c r="V390" i="8" s="1"/>
  <c r="V166" i="8"/>
  <c r="AC176" i="8"/>
  <c r="AE176" i="8" s="1"/>
  <c r="AC183" i="8"/>
  <c r="R189" i="8"/>
  <c r="O452" i="8"/>
  <c r="V194" i="8"/>
  <c r="AC270" i="8"/>
  <c r="AE270" i="8" s="1"/>
  <c r="X293" i="8"/>
  <c r="R427" i="8"/>
  <c r="AD276" i="8"/>
  <c r="V17" i="8"/>
  <c r="T32" i="8"/>
  <c r="U32" i="8" s="1"/>
  <c r="U498" i="8" s="1"/>
  <c r="V498" i="8" s="1"/>
  <c r="V77" i="8"/>
  <c r="O519" i="8"/>
  <c r="V78" i="8"/>
  <c r="V82" i="8"/>
  <c r="AC89" i="8"/>
  <c r="AE89" i="8" s="1"/>
  <c r="X129" i="8"/>
  <c r="V124" i="8"/>
  <c r="AC136" i="8"/>
  <c r="AE136" i="8" s="1"/>
  <c r="O395" i="8"/>
  <c r="S158" i="8"/>
  <c r="U158" i="8" s="1"/>
  <c r="U395" i="8" s="1"/>
  <c r="U454" i="8"/>
  <c r="V191" i="8"/>
  <c r="O520" i="8"/>
  <c r="S55" i="8"/>
  <c r="U55" i="8" s="1"/>
  <c r="U520" i="8" s="1"/>
  <c r="R542" i="8"/>
  <c r="V103" i="8"/>
  <c r="O547" i="8"/>
  <c r="T112" i="8"/>
  <c r="U112" i="8" s="1"/>
  <c r="U547" i="8" s="1"/>
  <c r="V112" i="8"/>
  <c r="S31" i="8"/>
  <c r="U31" i="8" s="1"/>
  <c r="U675" i="8" s="1"/>
  <c r="V675" i="8" s="1"/>
  <c r="V38" i="8"/>
  <c r="V46" i="8"/>
  <c r="AD20" i="8"/>
  <c r="AE20" i="8" s="1"/>
  <c r="V27" i="8"/>
  <c r="V505" i="8"/>
  <c r="O493" i="8"/>
  <c r="V24" i="8"/>
  <c r="S37" i="8"/>
  <c r="U37" i="8" s="1"/>
  <c r="U680" i="8" s="1"/>
  <c r="V680" i="8" s="1"/>
  <c r="R40" i="8"/>
  <c r="S42" i="8"/>
  <c r="U42" i="8" s="1"/>
  <c r="O683" i="8"/>
  <c r="T44" i="8"/>
  <c r="AD61" i="8"/>
  <c r="AE61" i="8" s="1"/>
  <c r="R699" i="8"/>
  <c r="S72" i="8"/>
  <c r="U72" i="8" s="1"/>
  <c r="V72" i="8" s="1"/>
  <c r="S78" i="8"/>
  <c r="U78" i="8" s="1"/>
  <c r="U519" i="8" s="1"/>
  <c r="R99" i="8"/>
  <c r="AD104" i="8"/>
  <c r="AD108" i="8"/>
  <c r="AE108" i="8" s="1"/>
  <c r="AD115" i="8"/>
  <c r="AE115" i="8" s="1"/>
  <c r="R550" i="8"/>
  <c r="T124" i="8"/>
  <c r="U124" i="8" s="1"/>
  <c r="AD127" i="8"/>
  <c r="AE127" i="8" s="1"/>
  <c r="AD132" i="8"/>
  <c r="AE132" i="8" s="1"/>
  <c r="S135" i="8"/>
  <c r="U135" i="8" s="1"/>
  <c r="K142" i="8"/>
  <c r="K376" i="8" s="1"/>
  <c r="O378" i="8"/>
  <c r="O189" i="8"/>
  <c r="V143" i="8"/>
  <c r="V152" i="8"/>
  <c r="U389" i="8"/>
  <c r="V389" i="8" s="1"/>
  <c r="V170" i="8"/>
  <c r="O393" i="8"/>
  <c r="S175" i="8"/>
  <c r="U175" i="8" s="1"/>
  <c r="U393" i="8" s="1"/>
  <c r="O613" i="8"/>
  <c r="V613" i="8" s="1"/>
  <c r="V186" i="8"/>
  <c r="U462" i="8"/>
  <c r="O450" i="8"/>
  <c r="O201" i="8"/>
  <c r="V190" i="8"/>
  <c r="S194" i="8"/>
  <c r="U194" i="8" s="1"/>
  <c r="U452" i="8" s="1"/>
  <c r="U433" i="8"/>
  <c r="V433" i="8" s="1"/>
  <c r="V263" i="8"/>
  <c r="J142" i="8"/>
  <c r="O406" i="8"/>
  <c r="S154" i="8"/>
  <c r="U154" i="8" s="1"/>
  <c r="V400" i="8"/>
  <c r="AC196" i="8"/>
  <c r="AE196" i="8" s="1"/>
  <c r="AC206" i="8"/>
  <c r="AC228" i="8"/>
  <c r="AE228" i="8" s="1"/>
  <c r="O657" i="8"/>
  <c r="T232" i="8"/>
  <c r="T237" i="8"/>
  <c r="S237" i="8"/>
  <c r="O403" i="8"/>
  <c r="AC195" i="8"/>
  <c r="AE195" i="8" s="1"/>
  <c r="AC210" i="8"/>
  <c r="AE210" i="8" s="1"/>
  <c r="V213" i="8"/>
  <c r="R449" i="8"/>
  <c r="AC282" i="8"/>
  <c r="AE282" i="8" s="1"/>
  <c r="O550" i="8"/>
  <c r="O384" i="8"/>
  <c r="V144" i="8"/>
  <c r="S178" i="8"/>
  <c r="U178" i="8" s="1"/>
  <c r="T179" i="8"/>
  <c r="U179" i="8" s="1"/>
  <c r="X201" i="8"/>
  <c r="X253" i="8" s="1"/>
  <c r="O451" i="8"/>
  <c r="S199" i="8"/>
  <c r="U199" i="8" s="1"/>
  <c r="U451" i="8" s="1"/>
  <c r="O438" i="8"/>
  <c r="O252" i="8"/>
  <c r="U213" i="8"/>
  <c r="O637" i="8"/>
  <c r="V637" i="8" s="1"/>
  <c r="V216" i="8"/>
  <c r="S232" i="8"/>
  <c r="Y293" i="8"/>
  <c r="O411" i="8"/>
  <c r="S260" i="8"/>
  <c r="U260" i="8" s="1"/>
  <c r="U411" i="8" s="1"/>
  <c r="O424" i="8"/>
  <c r="V262" i="8"/>
  <c r="S262" i="8"/>
  <c r="U262" i="8" s="1"/>
  <c r="U424" i="8" s="1"/>
  <c r="AE289" i="8"/>
  <c r="AC292" i="8"/>
  <c r="AE292" i="8" s="1"/>
  <c r="U473" i="8"/>
  <c r="V306" i="8"/>
  <c r="AE307" i="8"/>
  <c r="AE308" i="8"/>
  <c r="R647" i="8"/>
  <c r="T241" i="8"/>
  <c r="U652" i="8"/>
  <c r="V652" i="8" s="1"/>
  <c r="V244" i="8"/>
  <c r="O666" i="8"/>
  <c r="S250" i="8"/>
  <c r="U250" i="8" s="1"/>
  <c r="U666" i="8" s="1"/>
  <c r="U436" i="8"/>
  <c r="V436" i="8" s="1"/>
  <c r="V273" i="8"/>
  <c r="R405" i="8"/>
  <c r="V405" i="8" s="1"/>
  <c r="V183" i="8"/>
  <c r="O460" i="8"/>
  <c r="U202" i="8"/>
  <c r="V202" i="8" s="1"/>
  <c r="O439" i="8"/>
  <c r="V207" i="8"/>
  <c r="U231" i="8"/>
  <c r="V231" i="8" s="1"/>
  <c r="R624" i="8"/>
  <c r="U478" i="8"/>
  <c r="V316" i="8"/>
  <c r="R460" i="8"/>
  <c r="AD198" i="8"/>
  <c r="AE198" i="8" s="1"/>
  <c r="AC199" i="8"/>
  <c r="AE199" i="8" s="1"/>
  <c r="AD220" i="8"/>
  <c r="AE220" i="8" s="1"/>
  <c r="T220" i="8"/>
  <c r="S220" i="8"/>
  <c r="U220" i="8" s="1"/>
  <c r="V220" i="8" s="1"/>
  <c r="AB293" i="8"/>
  <c r="AC254" i="8"/>
  <c r="AE276" i="8"/>
  <c r="U464" i="8"/>
  <c r="U479" i="8"/>
  <c r="V318" i="8"/>
  <c r="V332" i="8"/>
  <c r="V159" i="8"/>
  <c r="S188" i="8"/>
  <c r="U188" i="8" s="1"/>
  <c r="V188" i="8" s="1"/>
  <c r="AB201" i="8"/>
  <c r="V457" i="8"/>
  <c r="S198" i="8"/>
  <c r="U198" i="8" s="1"/>
  <c r="U460" i="8" s="1"/>
  <c r="S207" i="8"/>
  <c r="U207" i="8" s="1"/>
  <c r="U439" i="8" s="1"/>
  <c r="S212" i="8"/>
  <c r="U212" i="8" s="1"/>
  <c r="V212" i="8" s="1"/>
  <c r="R444" i="8"/>
  <c r="T214" i="8"/>
  <c r="AD214" i="8"/>
  <c r="AE214" i="8" s="1"/>
  <c r="R642" i="8"/>
  <c r="AD223" i="8"/>
  <c r="AE223" i="8" s="1"/>
  <c r="T223" i="8"/>
  <c r="S223" i="8"/>
  <c r="U223" i="8" s="1"/>
  <c r="U642" i="8" s="1"/>
  <c r="O644" i="8"/>
  <c r="T235" i="8"/>
  <c r="R646" i="8"/>
  <c r="S240" i="8"/>
  <c r="AD240" i="8"/>
  <c r="U447" i="8"/>
  <c r="V447" i="8" s="1"/>
  <c r="V245" i="8"/>
  <c r="S157" i="8"/>
  <c r="U157" i="8" s="1"/>
  <c r="R392" i="8"/>
  <c r="O402" i="8"/>
  <c r="S173" i="8"/>
  <c r="U173" i="8" s="1"/>
  <c r="U402" i="8" s="1"/>
  <c r="S182" i="8"/>
  <c r="U182" i="8" s="1"/>
  <c r="V182" i="8" s="1"/>
  <c r="AC207" i="8"/>
  <c r="R640" i="8"/>
  <c r="V217" i="8"/>
  <c r="T217" i="8"/>
  <c r="U217" i="8" s="1"/>
  <c r="U640" i="8" s="1"/>
  <c r="AC236" i="8"/>
  <c r="AE236" i="8" s="1"/>
  <c r="T240" i="8"/>
  <c r="V246" i="8"/>
  <c r="T246" i="8"/>
  <c r="U246" i="8" s="1"/>
  <c r="AC284" i="8"/>
  <c r="AE284" i="8" s="1"/>
  <c r="AE285" i="8"/>
  <c r="AA376" i="8"/>
  <c r="O586" i="8"/>
  <c r="S374" i="8"/>
  <c r="O491" i="8"/>
  <c r="S145" i="8"/>
  <c r="U145" i="8" s="1"/>
  <c r="U189" i="8" s="1"/>
  <c r="S149" i="8"/>
  <c r="U149" i="8" s="1"/>
  <c r="O392" i="8"/>
  <c r="T155" i="8"/>
  <c r="U155" i="8" s="1"/>
  <c r="U399" i="8" s="1"/>
  <c r="V399" i="8" s="1"/>
  <c r="S159" i="8"/>
  <c r="U159" i="8" s="1"/>
  <c r="AC166" i="8"/>
  <c r="AE166" i="8" s="1"/>
  <c r="AC185" i="8"/>
  <c r="AE185" i="8" s="1"/>
  <c r="V187" i="8"/>
  <c r="AD203" i="8"/>
  <c r="AE203" i="8" s="1"/>
  <c r="R629" i="8"/>
  <c r="V629" i="8" s="1"/>
  <c r="AD206" i="8"/>
  <c r="S211" i="8"/>
  <c r="U211" i="8" s="1"/>
  <c r="V211" i="8" s="1"/>
  <c r="AD211" i="8"/>
  <c r="AE211" i="8" s="1"/>
  <c r="AC212" i="8"/>
  <c r="AE212" i="8" s="1"/>
  <c r="S235" i="8"/>
  <c r="AC240" i="8"/>
  <c r="AE240" i="8" s="1"/>
  <c r="U430" i="8"/>
  <c r="V265" i="8"/>
  <c r="V279" i="8"/>
  <c r="AD279" i="8"/>
  <c r="AD293" i="8" s="1"/>
  <c r="Z324" i="8"/>
  <c r="AE309" i="8"/>
  <c r="V315" i="8"/>
  <c r="S315" i="8"/>
  <c r="U315" i="8" s="1"/>
  <c r="T226" i="8"/>
  <c r="U226" i="8" s="1"/>
  <c r="O446" i="8"/>
  <c r="T228" i="8"/>
  <c r="S228" i="8"/>
  <c r="J253" i="8"/>
  <c r="S275" i="8"/>
  <c r="U275" i="8" s="1"/>
  <c r="V275" i="8" s="1"/>
  <c r="AA324" i="8"/>
  <c r="R572" i="8"/>
  <c r="AD361" i="8"/>
  <c r="AE361" i="8" s="1"/>
  <c r="O513" i="8"/>
  <c r="R525" i="8"/>
  <c r="R488" i="8"/>
  <c r="S97" i="8"/>
  <c r="U97" i="8" s="1"/>
  <c r="U491" i="8" s="1"/>
  <c r="R538" i="8"/>
  <c r="AB189" i="8"/>
  <c r="R452" i="8"/>
  <c r="AD194" i="8"/>
  <c r="AE194" i="8" s="1"/>
  <c r="O441" i="8"/>
  <c r="S209" i="8"/>
  <c r="U209" i="8" s="1"/>
  <c r="R634" i="8"/>
  <c r="T218" i="8"/>
  <c r="AD218" i="8"/>
  <c r="AE218" i="8" s="1"/>
  <c r="AC235" i="8"/>
  <c r="AE235" i="8" s="1"/>
  <c r="K253" i="8"/>
  <c r="AD280" i="8"/>
  <c r="AE280" i="8" s="1"/>
  <c r="AC290" i="8"/>
  <c r="AE290" i="8" s="1"/>
  <c r="R471" i="8"/>
  <c r="R324" i="8"/>
  <c r="T302" i="8"/>
  <c r="U302" i="8" s="1"/>
  <c r="U471" i="8" s="1"/>
  <c r="U554" i="8"/>
  <c r="V554" i="8" s="1"/>
  <c r="V358" i="8"/>
  <c r="AD221" i="8"/>
  <c r="AE221" i="8" s="1"/>
  <c r="AD224" i="8"/>
  <c r="AE224" i="8" s="1"/>
  <c r="V234" i="8"/>
  <c r="S236" i="8"/>
  <c r="V247" i="8"/>
  <c r="S300" i="8"/>
  <c r="U300" i="8" s="1"/>
  <c r="U469" i="8" s="1"/>
  <c r="O469" i="8"/>
  <c r="V305" i="8"/>
  <c r="O467" i="8"/>
  <c r="V310" i="8"/>
  <c r="AC313" i="8"/>
  <c r="AE313" i="8" s="1"/>
  <c r="V319" i="8"/>
  <c r="AB330" i="8"/>
  <c r="O557" i="8"/>
  <c r="O556" i="8"/>
  <c r="V360" i="8"/>
  <c r="O575" i="8"/>
  <c r="V367" i="8"/>
  <c r="O425" i="8"/>
  <c r="AC294" i="8"/>
  <c r="AD305" i="8"/>
  <c r="AE305" i="8" s="1"/>
  <c r="S317" i="8"/>
  <c r="U317" i="8" s="1"/>
  <c r="V317" i="8" s="1"/>
  <c r="AC319" i="8"/>
  <c r="AE319" i="8" s="1"/>
  <c r="O593" i="8"/>
  <c r="S329" i="8"/>
  <c r="U329" i="8" s="1"/>
  <c r="U593" i="8" s="1"/>
  <c r="L376" i="8"/>
  <c r="S337" i="8"/>
  <c r="U337" i="8" s="1"/>
  <c r="U584" i="8" s="1"/>
  <c r="V584" i="8" s="1"/>
  <c r="S341" i="8"/>
  <c r="U341" i="8" s="1"/>
  <c r="U557" i="8" s="1"/>
  <c r="AD360" i="8"/>
  <c r="AE360" i="8" s="1"/>
  <c r="R556" i="8"/>
  <c r="R575" i="8"/>
  <c r="AD367" i="8"/>
  <c r="AE367" i="8" s="1"/>
  <c r="M376" i="8"/>
  <c r="U581" i="8"/>
  <c r="V581" i="8" s="1"/>
  <c r="V385" i="8"/>
  <c r="O404" i="8"/>
  <c r="V197" i="8"/>
  <c r="S203" i="8"/>
  <c r="U203" i="8" s="1"/>
  <c r="U630" i="8" s="1"/>
  <c r="V630" i="8" s="1"/>
  <c r="S221" i="8"/>
  <c r="S224" i="8"/>
  <c r="O445" i="8"/>
  <c r="O656" i="8"/>
  <c r="T230" i="8"/>
  <c r="U230" i="8" s="1"/>
  <c r="S238" i="8"/>
  <c r="U238" i="8" s="1"/>
  <c r="V238" i="8" s="1"/>
  <c r="T248" i="8"/>
  <c r="U248" i="8" s="1"/>
  <c r="S251" i="8"/>
  <c r="U251" i="8" s="1"/>
  <c r="O418" i="8"/>
  <c r="T258" i="8"/>
  <c r="U258" i="8" s="1"/>
  <c r="R430" i="8"/>
  <c r="R293" i="8"/>
  <c r="S267" i="8"/>
  <c r="U267" i="8" s="1"/>
  <c r="T293" i="8"/>
  <c r="Y324" i="8"/>
  <c r="T296" i="8"/>
  <c r="O474" i="8"/>
  <c r="V307" i="8"/>
  <c r="S307" i="8"/>
  <c r="U307" i="8" s="1"/>
  <c r="R473" i="8"/>
  <c r="S309" i="8"/>
  <c r="U309" i="8" s="1"/>
  <c r="V309" i="8" s="1"/>
  <c r="S310" i="8"/>
  <c r="U310" i="8" s="1"/>
  <c r="U467" i="8" s="1"/>
  <c r="V311" i="8"/>
  <c r="AC318" i="8"/>
  <c r="AE318" i="8" s="1"/>
  <c r="X324" i="8"/>
  <c r="V591" i="8"/>
  <c r="V341" i="8"/>
  <c r="V345" i="8"/>
  <c r="AE356" i="8"/>
  <c r="S360" i="8"/>
  <c r="U360" i="8" s="1"/>
  <c r="U556" i="8" s="1"/>
  <c r="S367" i="8"/>
  <c r="U367" i="8" s="1"/>
  <c r="U575" i="8" s="1"/>
  <c r="N376" i="8"/>
  <c r="R404" i="8"/>
  <c r="S204" i="8"/>
  <c r="U204" i="8" s="1"/>
  <c r="AD207" i="8"/>
  <c r="T221" i="8"/>
  <c r="T252" i="8" s="1"/>
  <c r="V223" i="8"/>
  <c r="T224" i="8"/>
  <c r="R445" i="8"/>
  <c r="S229" i="8"/>
  <c r="U229" i="8" s="1"/>
  <c r="V229" i="8" s="1"/>
  <c r="AD232" i="8"/>
  <c r="O427" i="8"/>
  <c r="S276" i="8"/>
  <c r="U276" i="8" s="1"/>
  <c r="U427" i="8" s="1"/>
  <c r="AD291" i="8"/>
  <c r="S308" i="8"/>
  <c r="U308" i="8" s="1"/>
  <c r="AC311" i="8"/>
  <c r="AE311" i="8" s="1"/>
  <c r="O478" i="8"/>
  <c r="AD321" i="8"/>
  <c r="AE321" i="8" s="1"/>
  <c r="AD322" i="8"/>
  <c r="AE322" i="8" s="1"/>
  <c r="O592" i="8"/>
  <c r="T326" i="8"/>
  <c r="AC337" i="8"/>
  <c r="AE337" i="8" s="1"/>
  <c r="V570" i="8"/>
  <c r="AC341" i="8"/>
  <c r="AE341" i="8" s="1"/>
  <c r="AC345" i="8"/>
  <c r="AE345" i="8" s="1"/>
  <c r="R555" i="8"/>
  <c r="AD359" i="8"/>
  <c r="O576" i="8"/>
  <c r="O647" i="8"/>
  <c r="O449" i="8"/>
  <c r="T249" i="8"/>
  <c r="U249" i="8" s="1"/>
  <c r="U449" i="8" s="1"/>
  <c r="N253" i="8"/>
  <c r="V417" i="8"/>
  <c r="AD285" i="8"/>
  <c r="AB324" i="8"/>
  <c r="R463" i="8"/>
  <c r="AD323" i="8"/>
  <c r="AE323" i="8" s="1"/>
  <c r="O590" i="8"/>
  <c r="S325" i="8"/>
  <c r="O330" i="8"/>
  <c r="V336" i="8"/>
  <c r="V340" i="8"/>
  <c r="AC348" i="8"/>
  <c r="AE348" i="8" s="1"/>
  <c r="S359" i="8"/>
  <c r="U359" i="8" s="1"/>
  <c r="U555" i="8" s="1"/>
  <c r="R576" i="8"/>
  <c r="AD366" i="8"/>
  <c r="V372" i="8"/>
  <c r="R408" i="8"/>
  <c r="AD290" i="8"/>
  <c r="U668" i="8"/>
  <c r="V668" i="8" s="1"/>
  <c r="V297" i="8"/>
  <c r="S323" i="8"/>
  <c r="U323" i="8" s="1"/>
  <c r="U463" i="8" s="1"/>
  <c r="S327" i="8"/>
  <c r="U327" i="8" s="1"/>
  <c r="V327" i="8" s="1"/>
  <c r="Y370" i="8"/>
  <c r="AC331" i="8"/>
  <c r="X370" i="8"/>
  <c r="AC336" i="8"/>
  <c r="AE336" i="8" s="1"/>
  <c r="AC340" i="8"/>
  <c r="AE340" i="8" s="1"/>
  <c r="AC344" i="8"/>
  <c r="AE344" i="8" s="1"/>
  <c r="S366" i="8"/>
  <c r="U366" i="8" s="1"/>
  <c r="U576" i="8" s="1"/>
  <c r="R448" i="8"/>
  <c r="V448" i="8" s="1"/>
  <c r="O462" i="8"/>
  <c r="V206" i="8"/>
  <c r="S208" i="8"/>
  <c r="U208" i="8" s="1"/>
  <c r="R441" i="8"/>
  <c r="S214" i="8"/>
  <c r="U214" i="8" s="1"/>
  <c r="U444" i="8" s="1"/>
  <c r="AD215" i="8"/>
  <c r="AE215" i="8" s="1"/>
  <c r="V225" i="8"/>
  <c r="S233" i="8"/>
  <c r="U233" i="8" s="1"/>
  <c r="U658" i="8" s="1"/>
  <c r="AD234" i="8"/>
  <c r="AE234" i="8" s="1"/>
  <c r="S241" i="8"/>
  <c r="U241" i="8" s="1"/>
  <c r="U647" i="8" s="1"/>
  <c r="S280" i="8"/>
  <c r="U280" i="8" s="1"/>
  <c r="U624" i="8" s="1"/>
  <c r="V626" i="8"/>
  <c r="V429" i="8"/>
  <c r="S290" i="8"/>
  <c r="U290" i="8" s="1"/>
  <c r="U408" i="8" s="1"/>
  <c r="S291" i="8"/>
  <c r="U291" i="8" s="1"/>
  <c r="U409" i="8" s="1"/>
  <c r="V409" i="8" s="1"/>
  <c r="S292" i="8"/>
  <c r="U292" i="8" s="1"/>
  <c r="U410" i="8" s="1"/>
  <c r="V410" i="8" s="1"/>
  <c r="V465" i="8"/>
  <c r="S299" i="8"/>
  <c r="U299" i="8" s="1"/>
  <c r="U472" i="8" s="1"/>
  <c r="V472" i="8" s="1"/>
  <c r="V477" i="8"/>
  <c r="R482" i="8"/>
  <c r="AD314" i="8"/>
  <c r="AE314" i="8" s="1"/>
  <c r="AC316" i="8"/>
  <c r="AE316" i="8" s="1"/>
  <c r="R480" i="8"/>
  <c r="AD320" i="8"/>
  <c r="AE320" i="8" s="1"/>
  <c r="S321" i="8"/>
  <c r="U321" i="8" s="1"/>
  <c r="S322" i="8"/>
  <c r="U322" i="8" s="1"/>
  <c r="U483" i="8" s="1"/>
  <c r="V483" i="8" s="1"/>
  <c r="V323" i="8"/>
  <c r="AC329" i="8"/>
  <c r="AE329" i="8" s="1"/>
  <c r="Z370" i="8"/>
  <c r="S339" i="8"/>
  <c r="U339" i="8" s="1"/>
  <c r="U569" i="8" s="1"/>
  <c r="V569" i="8" s="1"/>
  <c r="U559" i="8"/>
  <c r="V559" i="8" s="1"/>
  <c r="V347" i="8"/>
  <c r="AE359" i="8"/>
  <c r="T362" i="8"/>
  <c r="O577" i="8"/>
  <c r="O634" i="8"/>
  <c r="S218" i="8"/>
  <c r="U218" i="8" s="1"/>
  <c r="U634" i="8" s="1"/>
  <c r="O645" i="8"/>
  <c r="T239" i="8"/>
  <c r="R252" i="8"/>
  <c r="AC262" i="8"/>
  <c r="AE262" i="8" s="1"/>
  <c r="O434" i="8"/>
  <c r="V434" i="8" s="1"/>
  <c r="V266" i="8"/>
  <c r="O628" i="8"/>
  <c r="V268" i="8"/>
  <c r="T268" i="8"/>
  <c r="U268" i="8" s="1"/>
  <c r="U628" i="8" s="1"/>
  <c r="V426" i="8"/>
  <c r="S281" i="8"/>
  <c r="U281" i="8" s="1"/>
  <c r="U625" i="8" s="1"/>
  <c r="V625" i="8" s="1"/>
  <c r="O428" i="8"/>
  <c r="V283" i="8"/>
  <c r="S285" i="8"/>
  <c r="U285" i="8" s="1"/>
  <c r="V285" i="8" s="1"/>
  <c r="R435" i="8"/>
  <c r="S287" i="8"/>
  <c r="U287" i="8" s="1"/>
  <c r="S288" i="8"/>
  <c r="U288" i="8" s="1"/>
  <c r="V288" i="8" s="1"/>
  <c r="U474" i="8"/>
  <c r="S320" i="8"/>
  <c r="U320" i="8" s="1"/>
  <c r="U480" i="8" s="1"/>
  <c r="AC325" i="8"/>
  <c r="X330" i="8"/>
  <c r="AC347" i="8"/>
  <c r="AE347" i="8" s="1"/>
  <c r="AC354" i="8"/>
  <c r="AE354" i="8" s="1"/>
  <c r="R579" i="8"/>
  <c r="V579" i="8" s="1"/>
  <c r="AD365" i="8"/>
  <c r="AE365" i="8" s="1"/>
  <c r="AC261" i="8"/>
  <c r="AE261" i="8" s="1"/>
  <c r="V290" i="8"/>
  <c r="V291" i="8"/>
  <c r="V292" i="8"/>
  <c r="V299" i="8"/>
  <c r="U482" i="8"/>
  <c r="AC315" i="8"/>
  <c r="AE315" i="8" s="1"/>
  <c r="O582" i="8"/>
  <c r="V335" i="8"/>
  <c r="V585" i="8"/>
  <c r="AC339" i="8"/>
  <c r="AE339" i="8" s="1"/>
  <c r="AC343" i="8"/>
  <c r="AE343" i="8" s="1"/>
  <c r="O573" i="8"/>
  <c r="V368" i="8"/>
  <c r="T368" i="8"/>
  <c r="U368" i="8" s="1"/>
  <c r="U573" i="8" s="1"/>
  <c r="AD202" i="8"/>
  <c r="AE202" i="8" s="1"/>
  <c r="R635" i="8"/>
  <c r="V635" i="8" s="1"/>
  <c r="AD219" i="8"/>
  <c r="AE219" i="8" s="1"/>
  <c r="AC232" i="8"/>
  <c r="AE232" i="8" s="1"/>
  <c r="R644" i="8"/>
  <c r="O648" i="8"/>
  <c r="T236" i="8"/>
  <c r="S239" i="8"/>
  <c r="U239" i="8" s="1"/>
  <c r="U645" i="8" s="1"/>
  <c r="AC279" i="8"/>
  <c r="AE279" i="8" s="1"/>
  <c r="V281" i="8"/>
  <c r="S283" i="8"/>
  <c r="U283" i="8" s="1"/>
  <c r="U428" i="8" s="1"/>
  <c r="V286" i="8"/>
  <c r="V289" i="8"/>
  <c r="AC291" i="8"/>
  <c r="AE291" i="8" s="1"/>
  <c r="O293" i="8"/>
  <c r="O464" i="8"/>
  <c r="O324" i="8"/>
  <c r="O470" i="8"/>
  <c r="S301" i="8"/>
  <c r="U301" i="8" s="1"/>
  <c r="U470" i="8" s="1"/>
  <c r="R476" i="8"/>
  <c r="S312" i="8"/>
  <c r="U312" i="8" s="1"/>
  <c r="U476" i="8" s="1"/>
  <c r="AD312" i="8"/>
  <c r="AE312" i="8" s="1"/>
  <c r="V314" i="8"/>
  <c r="V320" i="8"/>
  <c r="S335" i="8"/>
  <c r="U335" i="8" s="1"/>
  <c r="U582" i="8" s="1"/>
  <c r="V361" i="8"/>
  <c r="S361" i="8"/>
  <c r="U361" i="8" s="1"/>
  <c r="U572" i="8" s="1"/>
  <c r="R474" i="8"/>
  <c r="AD310" i="8"/>
  <c r="AE310" i="8" s="1"/>
  <c r="V365" i="8"/>
  <c r="K729" i="8"/>
  <c r="O589" i="8"/>
  <c r="V589" i="8" s="1"/>
  <c r="V597" i="8"/>
  <c r="AC375" i="8"/>
  <c r="L729" i="8"/>
  <c r="V407" i="8"/>
  <c r="V475" i="8"/>
  <c r="V563" i="8"/>
  <c r="S350" i="8"/>
  <c r="U350" i="8" s="1"/>
  <c r="U564" i="8" s="1"/>
  <c r="V564" i="8" s="1"/>
  <c r="S351" i="8"/>
  <c r="U351" i="8" s="1"/>
  <c r="U561" i="8" s="1"/>
  <c r="V561" i="8" s="1"/>
  <c r="R567" i="8"/>
  <c r="AC366" i="8"/>
  <c r="AE366" i="8" s="1"/>
  <c r="R370" i="8"/>
  <c r="O588" i="8"/>
  <c r="V588" i="8" s="1"/>
  <c r="V371" i="8"/>
  <c r="M729" i="8"/>
  <c r="V583" i="8"/>
  <c r="S352" i="8"/>
  <c r="U352" i="8" s="1"/>
  <c r="V352" i="8" s="1"/>
  <c r="T364" i="8"/>
  <c r="U364" i="8" s="1"/>
  <c r="U580" i="8" s="1"/>
  <c r="V580" i="8" s="1"/>
  <c r="N729" i="8"/>
  <c r="V350" i="8"/>
  <c r="R571" i="8"/>
  <c r="V574" i="8"/>
  <c r="O482" i="8"/>
  <c r="R479" i="8"/>
  <c r="V562" i="8"/>
  <c r="V349" i="8"/>
  <c r="S354" i="8"/>
  <c r="U354" i="8" s="1"/>
  <c r="AD357" i="8"/>
  <c r="AD370" i="8" s="1"/>
  <c r="V373" i="8"/>
  <c r="P729" i="8"/>
  <c r="V566" i="8"/>
  <c r="V560" i="8"/>
  <c r="Q729" i="8"/>
  <c r="AE375" i="8"/>
  <c r="O572" i="8"/>
  <c r="V348" i="8"/>
  <c r="V355" i="8"/>
  <c r="S357" i="8"/>
  <c r="U357" i="8" s="1"/>
  <c r="T363" i="8"/>
  <c r="U363" i="8" s="1"/>
  <c r="V587" i="8"/>
  <c r="O375" i="8"/>
  <c r="V649" i="8"/>
  <c r="U670" i="7"/>
  <c r="R670" i="7"/>
  <c r="Q670" i="7"/>
  <c r="P670" i="7"/>
  <c r="O670" i="7"/>
  <c r="N670" i="7"/>
  <c r="M670" i="7"/>
  <c r="L670" i="7"/>
  <c r="K670" i="7"/>
  <c r="J670" i="7"/>
  <c r="U669" i="7"/>
  <c r="R669" i="7"/>
  <c r="Q669" i="7"/>
  <c r="P669" i="7"/>
  <c r="O669" i="7"/>
  <c r="N669" i="7"/>
  <c r="M669" i="7"/>
  <c r="L669" i="7"/>
  <c r="K669" i="7"/>
  <c r="J669" i="7"/>
  <c r="U668" i="7"/>
  <c r="R668" i="7"/>
  <c r="Q668" i="7"/>
  <c r="P668" i="7"/>
  <c r="O668" i="7"/>
  <c r="N668" i="7"/>
  <c r="M668" i="7"/>
  <c r="L668" i="7"/>
  <c r="K668" i="7"/>
  <c r="J668" i="7"/>
  <c r="U667" i="7"/>
  <c r="R667" i="7"/>
  <c r="Q667" i="7"/>
  <c r="P667" i="7"/>
  <c r="O667" i="7"/>
  <c r="N667" i="7"/>
  <c r="M667" i="7"/>
  <c r="L667" i="7"/>
  <c r="K667" i="7"/>
  <c r="J667" i="7"/>
  <c r="U666" i="7"/>
  <c r="R666" i="7"/>
  <c r="Q666" i="7"/>
  <c r="P666" i="7"/>
  <c r="O666" i="7"/>
  <c r="N666" i="7"/>
  <c r="M666" i="7"/>
  <c r="L666" i="7"/>
  <c r="K666" i="7"/>
  <c r="J666" i="7"/>
  <c r="U665" i="7"/>
  <c r="R665" i="7"/>
  <c r="Q665" i="7"/>
  <c r="P665" i="7"/>
  <c r="O665" i="7"/>
  <c r="N665" i="7"/>
  <c r="M665" i="7"/>
  <c r="L665" i="7"/>
  <c r="K665" i="7"/>
  <c r="J665" i="7"/>
  <c r="U664" i="7"/>
  <c r="R664" i="7"/>
  <c r="Q664" i="7"/>
  <c r="P664" i="7"/>
  <c r="O664" i="7"/>
  <c r="N664" i="7"/>
  <c r="M664" i="7"/>
  <c r="L664" i="7"/>
  <c r="K664" i="7"/>
  <c r="J664" i="7"/>
  <c r="U663" i="7"/>
  <c r="R663" i="7"/>
  <c r="Q663" i="7"/>
  <c r="P663" i="7"/>
  <c r="O663" i="7"/>
  <c r="N663" i="7"/>
  <c r="M663" i="7"/>
  <c r="L663" i="7"/>
  <c r="K663" i="7"/>
  <c r="J663" i="7"/>
  <c r="U662" i="7"/>
  <c r="R662" i="7"/>
  <c r="Q662" i="7"/>
  <c r="P662" i="7"/>
  <c r="O662" i="7"/>
  <c r="N662" i="7"/>
  <c r="M662" i="7"/>
  <c r="L662" i="7"/>
  <c r="K662" i="7"/>
  <c r="J662" i="7"/>
  <c r="Q661" i="7"/>
  <c r="P661" i="7"/>
  <c r="N661" i="7"/>
  <c r="M661" i="7"/>
  <c r="L661" i="7"/>
  <c r="K661" i="7"/>
  <c r="J661" i="7"/>
  <c r="Q660" i="7"/>
  <c r="P660" i="7"/>
  <c r="N660" i="7"/>
  <c r="M660" i="7"/>
  <c r="L660" i="7"/>
  <c r="K660" i="7"/>
  <c r="J660" i="7"/>
  <c r="Q659" i="7"/>
  <c r="P659" i="7"/>
  <c r="N659" i="7"/>
  <c r="M659" i="7"/>
  <c r="L659" i="7"/>
  <c r="K659" i="7"/>
  <c r="J659" i="7"/>
  <c r="Q658" i="7"/>
  <c r="P658" i="7"/>
  <c r="N658" i="7"/>
  <c r="M658" i="7"/>
  <c r="L658" i="7"/>
  <c r="K658" i="7"/>
  <c r="J658" i="7"/>
  <c r="Q657" i="7"/>
  <c r="P657" i="7"/>
  <c r="N657" i="7"/>
  <c r="M657" i="7"/>
  <c r="L657" i="7"/>
  <c r="K657" i="7"/>
  <c r="J657" i="7"/>
  <c r="Q656" i="7"/>
  <c r="P656" i="7"/>
  <c r="O656" i="7"/>
  <c r="N656" i="7"/>
  <c r="M656" i="7"/>
  <c r="L656" i="7"/>
  <c r="K656" i="7"/>
  <c r="J656" i="7"/>
  <c r="U655" i="7"/>
  <c r="R655" i="7"/>
  <c r="Q655" i="7"/>
  <c r="P655" i="7"/>
  <c r="O655" i="7"/>
  <c r="N655" i="7"/>
  <c r="M655" i="7"/>
  <c r="L655" i="7"/>
  <c r="K655" i="7"/>
  <c r="J655" i="7"/>
  <c r="U654" i="7"/>
  <c r="R654" i="7"/>
  <c r="Q654" i="7"/>
  <c r="P654" i="7"/>
  <c r="O654" i="7"/>
  <c r="N654" i="7"/>
  <c r="M654" i="7"/>
  <c r="L654" i="7"/>
  <c r="K654" i="7"/>
  <c r="J654" i="7"/>
  <c r="Q653" i="7"/>
  <c r="P653" i="7"/>
  <c r="O653" i="7"/>
  <c r="N653" i="7"/>
  <c r="M653" i="7"/>
  <c r="L653" i="7"/>
  <c r="K653" i="7"/>
  <c r="J653" i="7"/>
  <c r="Q652" i="7"/>
  <c r="P652" i="7"/>
  <c r="N652" i="7"/>
  <c r="M652" i="7"/>
  <c r="L652" i="7"/>
  <c r="K652" i="7"/>
  <c r="J652" i="7"/>
  <c r="U651" i="7"/>
  <c r="R651" i="7"/>
  <c r="Q651" i="7"/>
  <c r="P651" i="7"/>
  <c r="O651" i="7"/>
  <c r="N651" i="7"/>
  <c r="M651" i="7"/>
  <c r="L651" i="7"/>
  <c r="K651" i="7"/>
  <c r="J651" i="7"/>
  <c r="U650" i="7"/>
  <c r="R650" i="7"/>
  <c r="Q650" i="7"/>
  <c r="P650" i="7"/>
  <c r="O650" i="7"/>
  <c r="N650" i="7"/>
  <c r="M650" i="7"/>
  <c r="L650" i="7"/>
  <c r="K650" i="7"/>
  <c r="J650" i="7"/>
  <c r="U649" i="7"/>
  <c r="R649" i="7"/>
  <c r="Q649" i="7"/>
  <c r="P649" i="7"/>
  <c r="O649" i="7"/>
  <c r="N649" i="7"/>
  <c r="M649" i="7"/>
  <c r="L649" i="7"/>
  <c r="K649" i="7"/>
  <c r="J649" i="7"/>
  <c r="U648" i="7"/>
  <c r="R648" i="7"/>
  <c r="Q648" i="7"/>
  <c r="P648" i="7"/>
  <c r="O648" i="7"/>
  <c r="N648" i="7"/>
  <c r="M648" i="7"/>
  <c r="L648" i="7"/>
  <c r="K648" i="7"/>
  <c r="J648" i="7"/>
  <c r="U647" i="7"/>
  <c r="R647" i="7"/>
  <c r="Q647" i="7"/>
  <c r="P647" i="7"/>
  <c r="O647" i="7"/>
  <c r="N647" i="7"/>
  <c r="M647" i="7"/>
  <c r="L647" i="7"/>
  <c r="K647" i="7"/>
  <c r="J647" i="7"/>
  <c r="Q646" i="7"/>
  <c r="P646" i="7"/>
  <c r="O646" i="7"/>
  <c r="N646" i="7"/>
  <c r="M646" i="7"/>
  <c r="L646" i="7"/>
  <c r="K646" i="7"/>
  <c r="J646" i="7"/>
  <c r="U645" i="7"/>
  <c r="R645" i="7"/>
  <c r="Q645" i="7"/>
  <c r="P645" i="7"/>
  <c r="O645" i="7"/>
  <c r="N645" i="7"/>
  <c r="M645" i="7"/>
  <c r="L645" i="7"/>
  <c r="K645" i="7"/>
  <c r="J645" i="7"/>
  <c r="U644" i="7"/>
  <c r="R644" i="7"/>
  <c r="Q644" i="7"/>
  <c r="P644" i="7"/>
  <c r="O644" i="7"/>
  <c r="N644" i="7"/>
  <c r="M644" i="7"/>
  <c r="L644" i="7"/>
  <c r="K644" i="7"/>
  <c r="J644" i="7"/>
  <c r="Q643" i="7"/>
  <c r="P643" i="7"/>
  <c r="N643" i="7"/>
  <c r="M643" i="7"/>
  <c r="L643" i="7"/>
  <c r="K643" i="7"/>
  <c r="J643" i="7"/>
  <c r="Q642" i="7"/>
  <c r="P642" i="7"/>
  <c r="N642" i="7"/>
  <c r="M642" i="7"/>
  <c r="L642" i="7"/>
  <c r="K642" i="7"/>
  <c r="J642" i="7"/>
  <c r="R641" i="7"/>
  <c r="Q641" i="7"/>
  <c r="P641" i="7"/>
  <c r="N641" i="7"/>
  <c r="M641" i="7"/>
  <c r="L641" i="7"/>
  <c r="K641" i="7"/>
  <c r="J641" i="7"/>
  <c r="Q640" i="7"/>
  <c r="P640" i="7"/>
  <c r="N640" i="7"/>
  <c r="M640" i="7"/>
  <c r="L640" i="7"/>
  <c r="K640" i="7"/>
  <c r="J640" i="7"/>
  <c r="U639" i="7"/>
  <c r="R639" i="7"/>
  <c r="Q639" i="7"/>
  <c r="P639" i="7"/>
  <c r="O639" i="7"/>
  <c r="N639" i="7"/>
  <c r="M639" i="7"/>
  <c r="L639" i="7"/>
  <c r="K639" i="7"/>
  <c r="J639" i="7"/>
  <c r="U638" i="7"/>
  <c r="R638" i="7"/>
  <c r="Q638" i="7"/>
  <c r="P638" i="7"/>
  <c r="O638" i="7"/>
  <c r="N638" i="7"/>
  <c r="M638" i="7"/>
  <c r="L638" i="7"/>
  <c r="K638" i="7"/>
  <c r="J638" i="7"/>
  <c r="Q637" i="7"/>
  <c r="P637" i="7"/>
  <c r="N637" i="7"/>
  <c r="M637" i="7"/>
  <c r="L637" i="7"/>
  <c r="K637" i="7"/>
  <c r="J637" i="7"/>
  <c r="Q636" i="7"/>
  <c r="P636" i="7"/>
  <c r="N636" i="7"/>
  <c r="M636" i="7"/>
  <c r="L636" i="7"/>
  <c r="K636" i="7"/>
  <c r="J636" i="7"/>
  <c r="Q635" i="7"/>
  <c r="P635" i="7"/>
  <c r="N635" i="7"/>
  <c r="M635" i="7"/>
  <c r="L635" i="7"/>
  <c r="K635" i="7"/>
  <c r="J635" i="7"/>
  <c r="R634" i="7"/>
  <c r="Q634" i="7"/>
  <c r="P634" i="7"/>
  <c r="N634" i="7"/>
  <c r="M634" i="7"/>
  <c r="L634" i="7"/>
  <c r="K634" i="7"/>
  <c r="J634" i="7"/>
  <c r="Q633" i="7"/>
  <c r="P633" i="7"/>
  <c r="N633" i="7"/>
  <c r="M633" i="7"/>
  <c r="L633" i="7"/>
  <c r="K633" i="7"/>
  <c r="J633" i="7"/>
  <c r="Q632" i="7"/>
  <c r="P632" i="7"/>
  <c r="O632" i="7"/>
  <c r="N632" i="7"/>
  <c r="M632" i="7"/>
  <c r="L632" i="7"/>
  <c r="K632" i="7"/>
  <c r="J632" i="7"/>
  <c r="Q631" i="7"/>
  <c r="P631" i="7"/>
  <c r="O631" i="7"/>
  <c r="N631" i="7"/>
  <c r="M631" i="7"/>
  <c r="L631" i="7"/>
  <c r="K631" i="7"/>
  <c r="J631" i="7"/>
  <c r="Q630" i="7"/>
  <c r="P630" i="7"/>
  <c r="O630" i="7"/>
  <c r="N630" i="7"/>
  <c r="M630" i="7"/>
  <c r="L630" i="7"/>
  <c r="K630" i="7"/>
  <c r="J630" i="7"/>
  <c r="Q629" i="7"/>
  <c r="P629" i="7"/>
  <c r="O629" i="7"/>
  <c r="N629" i="7"/>
  <c r="M629" i="7"/>
  <c r="L629" i="7"/>
  <c r="K629" i="7"/>
  <c r="J629" i="7"/>
  <c r="Q628" i="7"/>
  <c r="P628" i="7"/>
  <c r="O628" i="7"/>
  <c r="N628" i="7"/>
  <c r="M628" i="7"/>
  <c r="L628" i="7"/>
  <c r="K628" i="7"/>
  <c r="J628" i="7"/>
  <c r="Q627" i="7"/>
  <c r="P627" i="7"/>
  <c r="O627" i="7"/>
  <c r="N627" i="7"/>
  <c r="M627" i="7"/>
  <c r="L627" i="7"/>
  <c r="K627" i="7"/>
  <c r="J627" i="7"/>
  <c r="R626" i="7"/>
  <c r="Q626" i="7"/>
  <c r="P626" i="7"/>
  <c r="N626" i="7"/>
  <c r="M626" i="7"/>
  <c r="L626" i="7"/>
  <c r="K626" i="7"/>
  <c r="J626" i="7"/>
  <c r="U625" i="7"/>
  <c r="R625" i="7"/>
  <c r="Q625" i="7"/>
  <c r="P625" i="7"/>
  <c r="O625" i="7"/>
  <c r="N625" i="7"/>
  <c r="M625" i="7"/>
  <c r="L625" i="7"/>
  <c r="K625" i="7"/>
  <c r="J625" i="7"/>
  <c r="U624" i="7"/>
  <c r="R624" i="7"/>
  <c r="Q624" i="7"/>
  <c r="P624" i="7"/>
  <c r="O624" i="7"/>
  <c r="N624" i="7"/>
  <c r="M624" i="7"/>
  <c r="L624" i="7"/>
  <c r="K624" i="7"/>
  <c r="J624" i="7"/>
  <c r="Q623" i="7"/>
  <c r="P623" i="7"/>
  <c r="N623" i="7"/>
  <c r="M623" i="7"/>
  <c r="L623" i="7"/>
  <c r="K623" i="7"/>
  <c r="J623" i="7"/>
  <c r="Q622" i="7"/>
  <c r="P622" i="7"/>
  <c r="O622" i="7"/>
  <c r="N622" i="7"/>
  <c r="M622" i="7"/>
  <c r="L622" i="7"/>
  <c r="K622" i="7"/>
  <c r="J622" i="7"/>
  <c r="U621" i="7"/>
  <c r="R621" i="7"/>
  <c r="Q621" i="7"/>
  <c r="P621" i="7"/>
  <c r="O621" i="7"/>
  <c r="N621" i="7"/>
  <c r="M621" i="7"/>
  <c r="L621" i="7"/>
  <c r="K621" i="7"/>
  <c r="J621" i="7"/>
  <c r="U620" i="7"/>
  <c r="R620" i="7"/>
  <c r="Q620" i="7"/>
  <c r="P620" i="7"/>
  <c r="O620" i="7"/>
  <c r="N620" i="7"/>
  <c r="M620" i="7"/>
  <c r="L620" i="7"/>
  <c r="K620" i="7"/>
  <c r="J620" i="7"/>
  <c r="Q619" i="7"/>
  <c r="P619" i="7"/>
  <c r="O619" i="7"/>
  <c r="N619" i="7"/>
  <c r="M619" i="7"/>
  <c r="L619" i="7"/>
  <c r="K619" i="7"/>
  <c r="J619" i="7"/>
  <c r="Q618" i="7"/>
  <c r="P618" i="7"/>
  <c r="N618" i="7"/>
  <c r="M618" i="7"/>
  <c r="L618" i="7"/>
  <c r="K618" i="7"/>
  <c r="J618" i="7"/>
  <c r="Q617" i="7"/>
  <c r="P617" i="7"/>
  <c r="N617" i="7"/>
  <c r="M617" i="7"/>
  <c r="L617" i="7"/>
  <c r="K617" i="7"/>
  <c r="J617" i="7"/>
  <c r="U616" i="7"/>
  <c r="R616" i="7"/>
  <c r="Q616" i="7"/>
  <c r="P616" i="7"/>
  <c r="O616" i="7"/>
  <c r="N616" i="7"/>
  <c r="M616" i="7"/>
  <c r="L616" i="7"/>
  <c r="K616" i="7"/>
  <c r="J616" i="7"/>
  <c r="U615" i="7"/>
  <c r="R615" i="7"/>
  <c r="Q615" i="7"/>
  <c r="P615" i="7"/>
  <c r="O615" i="7"/>
  <c r="N615" i="7"/>
  <c r="M615" i="7"/>
  <c r="L615" i="7"/>
  <c r="K615" i="7"/>
  <c r="J615" i="7"/>
  <c r="U614" i="7"/>
  <c r="R614" i="7"/>
  <c r="Q614" i="7"/>
  <c r="P614" i="7"/>
  <c r="O614" i="7"/>
  <c r="N614" i="7"/>
  <c r="M614" i="7"/>
  <c r="L614" i="7"/>
  <c r="K614" i="7"/>
  <c r="J614" i="7"/>
  <c r="U613" i="7"/>
  <c r="R613" i="7"/>
  <c r="Q613" i="7"/>
  <c r="P613" i="7"/>
  <c r="O613" i="7"/>
  <c r="N613" i="7"/>
  <c r="M613" i="7"/>
  <c r="L613" i="7"/>
  <c r="K613" i="7"/>
  <c r="J613" i="7"/>
  <c r="U612" i="7"/>
  <c r="R612" i="7"/>
  <c r="Q612" i="7"/>
  <c r="P612" i="7"/>
  <c r="O612" i="7"/>
  <c r="N612" i="7"/>
  <c r="M612" i="7"/>
  <c r="L612" i="7"/>
  <c r="K612" i="7"/>
  <c r="J612" i="7"/>
  <c r="U611" i="7"/>
  <c r="R611" i="7"/>
  <c r="Q611" i="7"/>
  <c r="P611" i="7"/>
  <c r="O611" i="7"/>
  <c r="N611" i="7"/>
  <c r="M611" i="7"/>
  <c r="L611" i="7"/>
  <c r="K611" i="7"/>
  <c r="J611" i="7"/>
  <c r="U610" i="7"/>
  <c r="R610" i="7"/>
  <c r="Q610" i="7"/>
  <c r="P610" i="7"/>
  <c r="O610" i="7"/>
  <c r="N610" i="7"/>
  <c r="M610" i="7"/>
  <c r="L610" i="7"/>
  <c r="K610" i="7"/>
  <c r="J610" i="7"/>
  <c r="U609" i="7"/>
  <c r="R609" i="7"/>
  <c r="Q609" i="7"/>
  <c r="P609" i="7"/>
  <c r="O609" i="7"/>
  <c r="N609" i="7"/>
  <c r="M609" i="7"/>
  <c r="L609" i="7"/>
  <c r="K609" i="7"/>
  <c r="J609" i="7"/>
  <c r="U608" i="7"/>
  <c r="R608" i="7"/>
  <c r="Q608" i="7"/>
  <c r="P608" i="7"/>
  <c r="O608" i="7"/>
  <c r="N608" i="7"/>
  <c r="M608" i="7"/>
  <c r="L608" i="7"/>
  <c r="K608" i="7"/>
  <c r="J608" i="7"/>
  <c r="U607" i="7"/>
  <c r="R607" i="7"/>
  <c r="Q607" i="7"/>
  <c r="P607" i="7"/>
  <c r="O607" i="7"/>
  <c r="N607" i="7"/>
  <c r="M607" i="7"/>
  <c r="L607" i="7"/>
  <c r="K607" i="7"/>
  <c r="J607" i="7"/>
  <c r="U606" i="7"/>
  <c r="R606" i="7"/>
  <c r="Q606" i="7"/>
  <c r="P606" i="7"/>
  <c r="O606" i="7"/>
  <c r="N606" i="7"/>
  <c r="M606" i="7"/>
  <c r="L606" i="7"/>
  <c r="K606" i="7"/>
  <c r="J606" i="7"/>
  <c r="U605" i="7"/>
  <c r="R605" i="7"/>
  <c r="Q605" i="7"/>
  <c r="P605" i="7"/>
  <c r="O605" i="7"/>
  <c r="N605" i="7"/>
  <c r="M605" i="7"/>
  <c r="L605" i="7"/>
  <c r="K605" i="7"/>
  <c r="J605" i="7"/>
  <c r="U604" i="7"/>
  <c r="R604" i="7"/>
  <c r="Q604" i="7"/>
  <c r="P604" i="7"/>
  <c r="O604" i="7"/>
  <c r="N604" i="7"/>
  <c r="M604" i="7"/>
  <c r="L604" i="7"/>
  <c r="K604" i="7"/>
  <c r="J604" i="7"/>
  <c r="U603" i="7"/>
  <c r="R603" i="7"/>
  <c r="Q603" i="7"/>
  <c r="P603" i="7"/>
  <c r="O603" i="7"/>
  <c r="N603" i="7"/>
  <c r="M603" i="7"/>
  <c r="L603" i="7"/>
  <c r="K603" i="7"/>
  <c r="J603" i="7"/>
  <c r="U602" i="7"/>
  <c r="R602" i="7"/>
  <c r="Q602" i="7"/>
  <c r="P602" i="7"/>
  <c r="O602" i="7"/>
  <c r="N602" i="7"/>
  <c r="M602" i="7"/>
  <c r="L602" i="7"/>
  <c r="K602" i="7"/>
  <c r="J602" i="7"/>
  <c r="U601" i="7"/>
  <c r="R601" i="7"/>
  <c r="Q601" i="7"/>
  <c r="P601" i="7"/>
  <c r="O601" i="7"/>
  <c r="N601" i="7"/>
  <c r="M601" i="7"/>
  <c r="L601" i="7"/>
  <c r="K601" i="7"/>
  <c r="J601" i="7"/>
  <c r="U600" i="7"/>
  <c r="R600" i="7"/>
  <c r="Q600" i="7"/>
  <c r="P600" i="7"/>
  <c r="O600" i="7"/>
  <c r="N600" i="7"/>
  <c r="M600" i="7"/>
  <c r="L600" i="7"/>
  <c r="K600" i="7"/>
  <c r="J600" i="7"/>
  <c r="U599" i="7"/>
  <c r="R599" i="7"/>
  <c r="Q599" i="7"/>
  <c r="P599" i="7"/>
  <c r="O599" i="7"/>
  <c r="N599" i="7"/>
  <c r="M599" i="7"/>
  <c r="L599" i="7"/>
  <c r="K599" i="7"/>
  <c r="J599" i="7"/>
  <c r="U598" i="7"/>
  <c r="R598" i="7"/>
  <c r="Q598" i="7"/>
  <c r="P598" i="7"/>
  <c r="O598" i="7"/>
  <c r="N598" i="7"/>
  <c r="M598" i="7"/>
  <c r="L598" i="7"/>
  <c r="K598" i="7"/>
  <c r="J598" i="7"/>
  <c r="U597" i="7"/>
  <c r="R597" i="7"/>
  <c r="Q597" i="7"/>
  <c r="P597" i="7"/>
  <c r="O597" i="7"/>
  <c r="N597" i="7"/>
  <c r="M597" i="7"/>
  <c r="L597" i="7"/>
  <c r="K597" i="7"/>
  <c r="J597" i="7"/>
  <c r="U596" i="7"/>
  <c r="R596" i="7"/>
  <c r="Q596" i="7"/>
  <c r="P596" i="7"/>
  <c r="O596" i="7"/>
  <c r="N596" i="7"/>
  <c r="M596" i="7"/>
  <c r="L596" i="7"/>
  <c r="K596" i="7"/>
  <c r="J596" i="7"/>
  <c r="U595" i="7"/>
  <c r="R595" i="7"/>
  <c r="Q595" i="7"/>
  <c r="P595" i="7"/>
  <c r="O595" i="7"/>
  <c r="N595" i="7"/>
  <c r="M595" i="7"/>
  <c r="L595" i="7"/>
  <c r="K595" i="7"/>
  <c r="J595" i="7"/>
  <c r="U594" i="7"/>
  <c r="R594" i="7"/>
  <c r="Q594" i="7"/>
  <c r="P594" i="7"/>
  <c r="O594" i="7"/>
  <c r="N594" i="7"/>
  <c r="M594" i="7"/>
  <c r="L594" i="7"/>
  <c r="K594" i="7"/>
  <c r="J594" i="7"/>
  <c r="U593" i="7"/>
  <c r="R593" i="7"/>
  <c r="Q593" i="7"/>
  <c r="P593" i="7"/>
  <c r="O593" i="7"/>
  <c r="N593" i="7"/>
  <c r="M593" i="7"/>
  <c r="L593" i="7"/>
  <c r="K593" i="7"/>
  <c r="J593" i="7"/>
  <c r="U592" i="7"/>
  <c r="R592" i="7"/>
  <c r="Q592" i="7"/>
  <c r="P592" i="7"/>
  <c r="O592" i="7"/>
  <c r="N592" i="7"/>
  <c r="M592" i="7"/>
  <c r="L592" i="7"/>
  <c r="K592" i="7"/>
  <c r="J592" i="7"/>
  <c r="U591" i="7"/>
  <c r="R591" i="7"/>
  <c r="Q591" i="7"/>
  <c r="P591" i="7"/>
  <c r="O591" i="7"/>
  <c r="N591" i="7"/>
  <c r="M591" i="7"/>
  <c r="L591" i="7"/>
  <c r="K591" i="7"/>
  <c r="J591" i="7"/>
  <c r="U590" i="7"/>
  <c r="R590" i="7"/>
  <c r="Q590" i="7"/>
  <c r="P590" i="7"/>
  <c r="O590" i="7"/>
  <c r="N590" i="7"/>
  <c r="M590" i="7"/>
  <c r="L590" i="7"/>
  <c r="K590" i="7"/>
  <c r="J590" i="7"/>
  <c r="U589" i="7"/>
  <c r="R589" i="7"/>
  <c r="Q589" i="7"/>
  <c r="P589" i="7"/>
  <c r="O589" i="7"/>
  <c r="N589" i="7"/>
  <c r="M589" i="7"/>
  <c r="L589" i="7"/>
  <c r="K589" i="7"/>
  <c r="J589" i="7"/>
  <c r="U588" i="7"/>
  <c r="R588" i="7"/>
  <c r="Q588" i="7"/>
  <c r="P588" i="7"/>
  <c r="O588" i="7"/>
  <c r="N588" i="7"/>
  <c r="M588" i="7"/>
  <c r="L588" i="7"/>
  <c r="K588" i="7"/>
  <c r="J588" i="7"/>
  <c r="U587" i="7"/>
  <c r="R587" i="7"/>
  <c r="Q587" i="7"/>
  <c r="P587" i="7"/>
  <c r="O587" i="7"/>
  <c r="N587" i="7"/>
  <c r="M587" i="7"/>
  <c r="L587" i="7"/>
  <c r="K587" i="7"/>
  <c r="J587" i="7"/>
  <c r="U586" i="7"/>
  <c r="R586" i="7"/>
  <c r="Q586" i="7"/>
  <c r="P586" i="7"/>
  <c r="O586" i="7"/>
  <c r="N586" i="7"/>
  <c r="M586" i="7"/>
  <c r="L586" i="7"/>
  <c r="K586" i="7"/>
  <c r="J586" i="7"/>
  <c r="U585" i="7"/>
  <c r="R585" i="7"/>
  <c r="Q585" i="7"/>
  <c r="P585" i="7"/>
  <c r="O585" i="7"/>
  <c r="N585" i="7"/>
  <c r="M585" i="7"/>
  <c r="L585" i="7"/>
  <c r="K585" i="7"/>
  <c r="J585" i="7"/>
  <c r="R584" i="7"/>
  <c r="Q584" i="7"/>
  <c r="P584" i="7"/>
  <c r="O584" i="7"/>
  <c r="N584" i="7"/>
  <c r="M584" i="7"/>
  <c r="L584" i="7"/>
  <c r="K584" i="7"/>
  <c r="J584" i="7"/>
  <c r="U583" i="7"/>
  <c r="R583" i="7"/>
  <c r="Q583" i="7"/>
  <c r="P583" i="7"/>
  <c r="O583" i="7"/>
  <c r="N583" i="7"/>
  <c r="M583" i="7"/>
  <c r="L583" i="7"/>
  <c r="K583" i="7"/>
  <c r="J583" i="7"/>
  <c r="U582" i="7"/>
  <c r="R582" i="7"/>
  <c r="Q582" i="7"/>
  <c r="P582" i="7"/>
  <c r="O582" i="7"/>
  <c r="N582" i="7"/>
  <c r="M582" i="7"/>
  <c r="L582" i="7"/>
  <c r="K582" i="7"/>
  <c r="J582" i="7"/>
  <c r="U581" i="7"/>
  <c r="R581" i="7"/>
  <c r="Q581" i="7"/>
  <c r="P581" i="7"/>
  <c r="O581" i="7"/>
  <c r="N581" i="7"/>
  <c r="M581" i="7"/>
  <c r="L581" i="7"/>
  <c r="K581" i="7"/>
  <c r="J581" i="7"/>
  <c r="U580" i="7"/>
  <c r="R580" i="7"/>
  <c r="Q580" i="7"/>
  <c r="P580" i="7"/>
  <c r="O580" i="7"/>
  <c r="N580" i="7"/>
  <c r="M580" i="7"/>
  <c r="L580" i="7"/>
  <c r="K580" i="7"/>
  <c r="J580" i="7"/>
  <c r="R579" i="7"/>
  <c r="Q579" i="7"/>
  <c r="P579" i="7"/>
  <c r="N579" i="7"/>
  <c r="M579" i="7"/>
  <c r="L579" i="7"/>
  <c r="K579" i="7"/>
  <c r="J579" i="7"/>
  <c r="U578" i="7"/>
  <c r="R578" i="7"/>
  <c r="Q578" i="7"/>
  <c r="P578" i="7"/>
  <c r="O578" i="7"/>
  <c r="N578" i="7"/>
  <c r="M578" i="7"/>
  <c r="L578" i="7"/>
  <c r="K578" i="7"/>
  <c r="J578" i="7"/>
  <c r="U577" i="7"/>
  <c r="R577" i="7"/>
  <c r="Q577" i="7"/>
  <c r="P577" i="7"/>
  <c r="O577" i="7"/>
  <c r="N577" i="7"/>
  <c r="M577" i="7"/>
  <c r="L577" i="7"/>
  <c r="K577" i="7"/>
  <c r="J577" i="7"/>
  <c r="U576" i="7"/>
  <c r="R576" i="7"/>
  <c r="Q576" i="7"/>
  <c r="P576" i="7"/>
  <c r="O576" i="7"/>
  <c r="N576" i="7"/>
  <c r="M576" i="7"/>
  <c r="L576" i="7"/>
  <c r="K576" i="7"/>
  <c r="J576" i="7"/>
  <c r="U575" i="7"/>
  <c r="R575" i="7"/>
  <c r="Q575" i="7"/>
  <c r="P575" i="7"/>
  <c r="O575" i="7"/>
  <c r="N575" i="7"/>
  <c r="M575" i="7"/>
  <c r="L575" i="7"/>
  <c r="K575" i="7"/>
  <c r="J575" i="7"/>
  <c r="U574" i="7"/>
  <c r="R574" i="7"/>
  <c r="Q574" i="7"/>
  <c r="P574" i="7"/>
  <c r="O574" i="7"/>
  <c r="N574" i="7"/>
  <c r="M574" i="7"/>
  <c r="L574" i="7"/>
  <c r="K574" i="7"/>
  <c r="J574" i="7"/>
  <c r="U573" i="7"/>
  <c r="R573" i="7"/>
  <c r="Q573" i="7"/>
  <c r="P573" i="7"/>
  <c r="O573" i="7"/>
  <c r="N573" i="7"/>
  <c r="M573" i="7"/>
  <c r="L573" i="7"/>
  <c r="K573" i="7"/>
  <c r="J573" i="7"/>
  <c r="U572" i="7"/>
  <c r="R572" i="7"/>
  <c r="Q572" i="7"/>
  <c r="P572" i="7"/>
  <c r="O572" i="7"/>
  <c r="N572" i="7"/>
  <c r="M572" i="7"/>
  <c r="L572" i="7"/>
  <c r="K572" i="7"/>
  <c r="J572" i="7"/>
  <c r="U571" i="7"/>
  <c r="R571" i="7"/>
  <c r="Q571" i="7"/>
  <c r="P571" i="7"/>
  <c r="O571" i="7"/>
  <c r="N571" i="7"/>
  <c r="M571" i="7"/>
  <c r="L571" i="7"/>
  <c r="K571" i="7"/>
  <c r="J571" i="7"/>
  <c r="U570" i="7"/>
  <c r="R570" i="7"/>
  <c r="Q570" i="7"/>
  <c r="P570" i="7"/>
  <c r="O570" i="7"/>
  <c r="N570" i="7"/>
  <c r="M570" i="7"/>
  <c r="L570" i="7"/>
  <c r="K570" i="7"/>
  <c r="J570" i="7"/>
  <c r="U569" i="7"/>
  <c r="R569" i="7"/>
  <c r="Q569" i="7"/>
  <c r="P569" i="7"/>
  <c r="O569" i="7"/>
  <c r="N569" i="7"/>
  <c r="M569" i="7"/>
  <c r="L569" i="7"/>
  <c r="K569" i="7"/>
  <c r="J569" i="7"/>
  <c r="U568" i="7"/>
  <c r="R568" i="7"/>
  <c r="Q568" i="7"/>
  <c r="P568" i="7"/>
  <c r="O568" i="7"/>
  <c r="N568" i="7"/>
  <c r="M568" i="7"/>
  <c r="L568" i="7"/>
  <c r="K568" i="7"/>
  <c r="J568" i="7"/>
  <c r="U567" i="7"/>
  <c r="R567" i="7"/>
  <c r="Q567" i="7"/>
  <c r="P567" i="7"/>
  <c r="O567" i="7"/>
  <c r="N567" i="7"/>
  <c r="M567" i="7"/>
  <c r="L567" i="7"/>
  <c r="K567" i="7"/>
  <c r="J567" i="7"/>
  <c r="U566" i="7"/>
  <c r="R566" i="7"/>
  <c r="Q566" i="7"/>
  <c r="P566" i="7"/>
  <c r="O566" i="7"/>
  <c r="N566" i="7"/>
  <c r="M566" i="7"/>
  <c r="L566" i="7"/>
  <c r="K566" i="7"/>
  <c r="J566" i="7"/>
  <c r="U565" i="7"/>
  <c r="R565" i="7"/>
  <c r="Q565" i="7"/>
  <c r="P565" i="7"/>
  <c r="O565" i="7"/>
  <c r="N565" i="7"/>
  <c r="M565" i="7"/>
  <c r="L565" i="7"/>
  <c r="K565" i="7"/>
  <c r="J565" i="7"/>
  <c r="U564" i="7"/>
  <c r="R564" i="7"/>
  <c r="Q564" i="7"/>
  <c r="P564" i="7"/>
  <c r="O564" i="7"/>
  <c r="N564" i="7"/>
  <c r="M564" i="7"/>
  <c r="L564" i="7"/>
  <c r="K564" i="7"/>
  <c r="J564" i="7"/>
  <c r="U563" i="7"/>
  <c r="R563" i="7"/>
  <c r="Q563" i="7"/>
  <c r="P563" i="7"/>
  <c r="O563" i="7"/>
  <c r="N563" i="7"/>
  <c r="M563" i="7"/>
  <c r="L563" i="7"/>
  <c r="K563" i="7"/>
  <c r="J563" i="7"/>
  <c r="U562" i="7"/>
  <c r="R562" i="7"/>
  <c r="Q562" i="7"/>
  <c r="P562" i="7"/>
  <c r="O562" i="7"/>
  <c r="N562" i="7"/>
  <c r="M562" i="7"/>
  <c r="L562" i="7"/>
  <c r="K562" i="7"/>
  <c r="J562" i="7"/>
  <c r="Q561" i="7"/>
  <c r="P561" i="7"/>
  <c r="O561" i="7"/>
  <c r="N561" i="7"/>
  <c r="M561" i="7"/>
  <c r="L561" i="7"/>
  <c r="K561" i="7"/>
  <c r="J561" i="7"/>
  <c r="U560" i="7"/>
  <c r="R560" i="7"/>
  <c r="Q560" i="7"/>
  <c r="P560" i="7"/>
  <c r="O560" i="7"/>
  <c r="N560" i="7"/>
  <c r="M560" i="7"/>
  <c r="L560" i="7"/>
  <c r="K560" i="7"/>
  <c r="J560" i="7"/>
  <c r="U559" i="7"/>
  <c r="R559" i="7"/>
  <c r="Q559" i="7"/>
  <c r="P559" i="7"/>
  <c r="O559" i="7"/>
  <c r="N559" i="7"/>
  <c r="M559" i="7"/>
  <c r="L559" i="7"/>
  <c r="K559" i="7"/>
  <c r="J559" i="7"/>
  <c r="U558" i="7"/>
  <c r="R558" i="7"/>
  <c r="Q558" i="7"/>
  <c r="P558" i="7"/>
  <c r="O558" i="7"/>
  <c r="N558" i="7"/>
  <c r="M558" i="7"/>
  <c r="L558" i="7"/>
  <c r="K558" i="7"/>
  <c r="J558" i="7"/>
  <c r="Q557" i="7"/>
  <c r="P557" i="7"/>
  <c r="O557" i="7"/>
  <c r="N557" i="7"/>
  <c r="M557" i="7"/>
  <c r="L557" i="7"/>
  <c r="K557" i="7"/>
  <c r="J557" i="7"/>
  <c r="Q556" i="7"/>
  <c r="P556" i="7"/>
  <c r="O556" i="7"/>
  <c r="N556" i="7"/>
  <c r="M556" i="7"/>
  <c r="L556" i="7"/>
  <c r="K556" i="7"/>
  <c r="J556" i="7"/>
  <c r="U555" i="7"/>
  <c r="R555" i="7"/>
  <c r="Q555" i="7"/>
  <c r="P555" i="7"/>
  <c r="O555" i="7"/>
  <c r="N555" i="7"/>
  <c r="M555" i="7"/>
  <c r="L555" i="7"/>
  <c r="K555" i="7"/>
  <c r="J555" i="7"/>
  <c r="U554" i="7"/>
  <c r="R554" i="7"/>
  <c r="Q554" i="7"/>
  <c r="P554" i="7"/>
  <c r="O554" i="7"/>
  <c r="N554" i="7"/>
  <c r="M554" i="7"/>
  <c r="L554" i="7"/>
  <c r="K554" i="7"/>
  <c r="J554" i="7"/>
  <c r="U553" i="7"/>
  <c r="R553" i="7"/>
  <c r="Q553" i="7"/>
  <c r="P553" i="7"/>
  <c r="O553" i="7"/>
  <c r="N553" i="7"/>
  <c r="M553" i="7"/>
  <c r="L553" i="7"/>
  <c r="K553" i="7"/>
  <c r="J553" i="7"/>
  <c r="U552" i="7"/>
  <c r="R552" i="7"/>
  <c r="Q552" i="7"/>
  <c r="P552" i="7"/>
  <c r="O552" i="7"/>
  <c r="N552" i="7"/>
  <c r="M552" i="7"/>
  <c r="L552" i="7"/>
  <c r="K552" i="7"/>
  <c r="J552" i="7"/>
  <c r="U551" i="7"/>
  <c r="R551" i="7"/>
  <c r="Q551" i="7"/>
  <c r="P551" i="7"/>
  <c r="O551" i="7"/>
  <c r="N551" i="7"/>
  <c r="M551" i="7"/>
  <c r="L551" i="7"/>
  <c r="K551" i="7"/>
  <c r="J551" i="7"/>
  <c r="U550" i="7"/>
  <c r="R550" i="7"/>
  <c r="Q550" i="7"/>
  <c r="P550" i="7"/>
  <c r="O550" i="7"/>
  <c r="N550" i="7"/>
  <c r="M550" i="7"/>
  <c r="L550" i="7"/>
  <c r="K550" i="7"/>
  <c r="J550" i="7"/>
  <c r="U549" i="7"/>
  <c r="R549" i="7"/>
  <c r="Q549" i="7"/>
  <c r="P549" i="7"/>
  <c r="O549" i="7"/>
  <c r="N549" i="7"/>
  <c r="M549" i="7"/>
  <c r="L549" i="7"/>
  <c r="K549" i="7"/>
  <c r="J549" i="7"/>
  <c r="U548" i="7"/>
  <c r="R548" i="7"/>
  <c r="Q548" i="7"/>
  <c r="P548" i="7"/>
  <c r="O548" i="7"/>
  <c r="N548" i="7"/>
  <c r="M548" i="7"/>
  <c r="L548" i="7"/>
  <c r="K548" i="7"/>
  <c r="J548" i="7"/>
  <c r="Q547" i="7"/>
  <c r="P547" i="7"/>
  <c r="O547" i="7"/>
  <c r="N547" i="7"/>
  <c r="M547" i="7"/>
  <c r="L547" i="7"/>
  <c r="K547" i="7"/>
  <c r="J547" i="7"/>
  <c r="U546" i="7"/>
  <c r="R546" i="7"/>
  <c r="Q546" i="7"/>
  <c r="P546" i="7"/>
  <c r="O546" i="7"/>
  <c r="N546" i="7"/>
  <c r="M546" i="7"/>
  <c r="L546" i="7"/>
  <c r="K546" i="7"/>
  <c r="J546" i="7"/>
  <c r="U545" i="7"/>
  <c r="R545" i="7"/>
  <c r="Q545" i="7"/>
  <c r="P545" i="7"/>
  <c r="O545" i="7"/>
  <c r="N545" i="7"/>
  <c r="M545" i="7"/>
  <c r="L545" i="7"/>
  <c r="K545" i="7"/>
  <c r="J545" i="7"/>
  <c r="U544" i="7"/>
  <c r="R544" i="7"/>
  <c r="Q544" i="7"/>
  <c r="P544" i="7"/>
  <c r="O544" i="7"/>
  <c r="N544" i="7"/>
  <c r="M544" i="7"/>
  <c r="L544" i="7"/>
  <c r="K544" i="7"/>
  <c r="J544" i="7"/>
  <c r="U543" i="7"/>
  <c r="R543" i="7"/>
  <c r="Q543" i="7"/>
  <c r="P543" i="7"/>
  <c r="O543" i="7"/>
  <c r="N543" i="7"/>
  <c r="M543" i="7"/>
  <c r="L543" i="7"/>
  <c r="K543" i="7"/>
  <c r="J543" i="7"/>
  <c r="Q542" i="7"/>
  <c r="P542" i="7"/>
  <c r="N542" i="7"/>
  <c r="M542" i="7"/>
  <c r="L542" i="7"/>
  <c r="K542" i="7"/>
  <c r="J542" i="7"/>
  <c r="R541" i="7"/>
  <c r="Q541" i="7"/>
  <c r="P541" i="7"/>
  <c r="N541" i="7"/>
  <c r="M541" i="7"/>
  <c r="L541" i="7"/>
  <c r="K541" i="7"/>
  <c r="J541" i="7"/>
  <c r="Q540" i="7"/>
  <c r="P540" i="7"/>
  <c r="N540" i="7"/>
  <c r="M540" i="7"/>
  <c r="L540" i="7"/>
  <c r="K540" i="7"/>
  <c r="J540" i="7"/>
  <c r="Q539" i="7"/>
  <c r="P539" i="7"/>
  <c r="N539" i="7"/>
  <c r="M539" i="7"/>
  <c r="L539" i="7"/>
  <c r="K539" i="7"/>
  <c r="J539" i="7"/>
  <c r="R538" i="7"/>
  <c r="Q538" i="7"/>
  <c r="P538" i="7"/>
  <c r="N538" i="7"/>
  <c r="M538" i="7"/>
  <c r="L538" i="7"/>
  <c r="K538" i="7"/>
  <c r="J538" i="7"/>
  <c r="R537" i="7"/>
  <c r="Q537" i="7"/>
  <c r="P537" i="7"/>
  <c r="N537" i="7"/>
  <c r="M537" i="7"/>
  <c r="L537" i="7"/>
  <c r="K537" i="7"/>
  <c r="J537" i="7"/>
  <c r="R536" i="7"/>
  <c r="Q536" i="7"/>
  <c r="P536" i="7"/>
  <c r="N536" i="7"/>
  <c r="M536" i="7"/>
  <c r="L536" i="7"/>
  <c r="K536" i="7"/>
  <c r="J536" i="7"/>
  <c r="R535" i="7"/>
  <c r="Q535" i="7"/>
  <c r="P535" i="7"/>
  <c r="N535" i="7"/>
  <c r="M535" i="7"/>
  <c r="L535" i="7"/>
  <c r="K535" i="7"/>
  <c r="J535" i="7"/>
  <c r="Q534" i="7"/>
  <c r="P534" i="7"/>
  <c r="N534" i="7"/>
  <c r="M534" i="7"/>
  <c r="L534" i="7"/>
  <c r="K534" i="7"/>
  <c r="J534" i="7"/>
  <c r="Q533" i="7"/>
  <c r="P533" i="7"/>
  <c r="N533" i="7"/>
  <c r="M533" i="7"/>
  <c r="L533" i="7"/>
  <c r="K533" i="7"/>
  <c r="J533" i="7"/>
  <c r="R532" i="7"/>
  <c r="Q532" i="7"/>
  <c r="P532" i="7"/>
  <c r="N532" i="7"/>
  <c r="M532" i="7"/>
  <c r="L532" i="7"/>
  <c r="K532" i="7"/>
  <c r="J532" i="7"/>
  <c r="R531" i="7"/>
  <c r="Q531" i="7"/>
  <c r="P531" i="7"/>
  <c r="N531" i="7"/>
  <c r="M531" i="7"/>
  <c r="L531" i="7"/>
  <c r="K531" i="7"/>
  <c r="J531" i="7"/>
  <c r="R530" i="7"/>
  <c r="Q530" i="7"/>
  <c r="P530" i="7"/>
  <c r="N530" i="7"/>
  <c r="M530" i="7"/>
  <c r="L530" i="7"/>
  <c r="K530" i="7"/>
  <c r="J530" i="7"/>
  <c r="Q529" i="7"/>
  <c r="P529" i="7"/>
  <c r="N529" i="7"/>
  <c r="M529" i="7"/>
  <c r="L529" i="7"/>
  <c r="K529" i="7"/>
  <c r="J529" i="7"/>
  <c r="Q528" i="7"/>
  <c r="P528" i="7"/>
  <c r="N528" i="7"/>
  <c r="M528" i="7"/>
  <c r="L528" i="7"/>
  <c r="K528" i="7"/>
  <c r="J528" i="7"/>
  <c r="Q527" i="7"/>
  <c r="P527" i="7"/>
  <c r="N527" i="7"/>
  <c r="M527" i="7"/>
  <c r="L527" i="7"/>
  <c r="K527" i="7"/>
  <c r="J527" i="7"/>
  <c r="Q526" i="7"/>
  <c r="P526" i="7"/>
  <c r="N526" i="7"/>
  <c r="M526" i="7"/>
  <c r="L526" i="7"/>
  <c r="K526" i="7"/>
  <c r="J526" i="7"/>
  <c r="Q525" i="7"/>
  <c r="P525" i="7"/>
  <c r="N525" i="7"/>
  <c r="M525" i="7"/>
  <c r="L525" i="7"/>
  <c r="K525" i="7"/>
  <c r="J525" i="7"/>
  <c r="Q524" i="7"/>
  <c r="P524" i="7"/>
  <c r="N524" i="7"/>
  <c r="M524" i="7"/>
  <c r="L524" i="7"/>
  <c r="K524" i="7"/>
  <c r="J524" i="7"/>
  <c r="Q523" i="7"/>
  <c r="P523" i="7"/>
  <c r="N523" i="7"/>
  <c r="M523" i="7"/>
  <c r="L523" i="7"/>
  <c r="K523" i="7"/>
  <c r="J523" i="7"/>
  <c r="Q522" i="7"/>
  <c r="P522" i="7"/>
  <c r="N522" i="7"/>
  <c r="M522" i="7"/>
  <c r="L522" i="7"/>
  <c r="K522" i="7"/>
  <c r="J522" i="7"/>
  <c r="Q521" i="7"/>
  <c r="P521" i="7"/>
  <c r="N521" i="7"/>
  <c r="M521" i="7"/>
  <c r="L521" i="7"/>
  <c r="K521" i="7"/>
  <c r="J521" i="7"/>
  <c r="Q520" i="7"/>
  <c r="P520" i="7"/>
  <c r="N520" i="7"/>
  <c r="M520" i="7"/>
  <c r="L520" i="7"/>
  <c r="K520" i="7"/>
  <c r="J520" i="7"/>
  <c r="Q519" i="7"/>
  <c r="P519" i="7"/>
  <c r="N519" i="7"/>
  <c r="M519" i="7"/>
  <c r="L519" i="7"/>
  <c r="K519" i="7"/>
  <c r="J519" i="7"/>
  <c r="Q518" i="7"/>
  <c r="P518" i="7"/>
  <c r="N518" i="7"/>
  <c r="M518" i="7"/>
  <c r="L518" i="7"/>
  <c r="K518" i="7"/>
  <c r="J518" i="7"/>
  <c r="Q517" i="7"/>
  <c r="P517" i="7"/>
  <c r="N517" i="7"/>
  <c r="M517" i="7"/>
  <c r="L517" i="7"/>
  <c r="K517" i="7"/>
  <c r="J517" i="7"/>
  <c r="Q516" i="7"/>
  <c r="P516" i="7"/>
  <c r="N516" i="7"/>
  <c r="M516" i="7"/>
  <c r="L516" i="7"/>
  <c r="K516" i="7"/>
  <c r="J516" i="7"/>
  <c r="Q515" i="7"/>
  <c r="P515" i="7"/>
  <c r="N515" i="7"/>
  <c r="M515" i="7"/>
  <c r="L515" i="7"/>
  <c r="K515" i="7"/>
  <c r="J515" i="7"/>
  <c r="U514" i="7"/>
  <c r="R514" i="7"/>
  <c r="Q514" i="7"/>
  <c r="P514" i="7"/>
  <c r="O514" i="7"/>
  <c r="N514" i="7"/>
  <c r="M514" i="7"/>
  <c r="L514" i="7"/>
  <c r="K514" i="7"/>
  <c r="J514" i="7"/>
  <c r="Q513" i="7"/>
  <c r="P513" i="7"/>
  <c r="N513" i="7"/>
  <c r="M513" i="7"/>
  <c r="L513" i="7"/>
  <c r="K513" i="7"/>
  <c r="J513" i="7"/>
  <c r="R512" i="7"/>
  <c r="Q512" i="7"/>
  <c r="P512" i="7"/>
  <c r="N512" i="7"/>
  <c r="M512" i="7"/>
  <c r="L512" i="7"/>
  <c r="K512" i="7"/>
  <c r="J512" i="7"/>
  <c r="R511" i="7"/>
  <c r="Q511" i="7"/>
  <c r="P511" i="7"/>
  <c r="N511" i="7"/>
  <c r="M511" i="7"/>
  <c r="L511" i="7"/>
  <c r="K511" i="7"/>
  <c r="J511" i="7"/>
  <c r="Q510" i="7"/>
  <c r="P510" i="7"/>
  <c r="N510" i="7"/>
  <c r="M510" i="7"/>
  <c r="L510" i="7"/>
  <c r="K510" i="7"/>
  <c r="J510" i="7"/>
  <c r="Q509" i="7"/>
  <c r="P509" i="7"/>
  <c r="N509" i="7"/>
  <c r="M509" i="7"/>
  <c r="L509" i="7"/>
  <c r="K509" i="7"/>
  <c r="J509" i="7"/>
  <c r="Q508" i="7"/>
  <c r="P508" i="7"/>
  <c r="N508" i="7"/>
  <c r="M508" i="7"/>
  <c r="L508" i="7"/>
  <c r="K508" i="7"/>
  <c r="J508" i="7"/>
  <c r="Q507" i="7"/>
  <c r="P507" i="7"/>
  <c r="N507" i="7"/>
  <c r="M507" i="7"/>
  <c r="L507" i="7"/>
  <c r="K507" i="7"/>
  <c r="J507" i="7"/>
  <c r="Q506" i="7"/>
  <c r="P506" i="7"/>
  <c r="N506" i="7"/>
  <c r="M506" i="7"/>
  <c r="L506" i="7"/>
  <c r="K506" i="7"/>
  <c r="J506" i="7"/>
  <c r="Q505" i="7"/>
  <c r="P505" i="7"/>
  <c r="N505" i="7"/>
  <c r="M505" i="7"/>
  <c r="L505" i="7"/>
  <c r="K505" i="7"/>
  <c r="J505" i="7"/>
  <c r="Q504" i="7"/>
  <c r="P504" i="7"/>
  <c r="N504" i="7"/>
  <c r="M504" i="7"/>
  <c r="L504" i="7"/>
  <c r="K504" i="7"/>
  <c r="J504" i="7"/>
  <c r="Q503" i="7"/>
  <c r="P503" i="7"/>
  <c r="N503" i="7"/>
  <c r="M503" i="7"/>
  <c r="L503" i="7"/>
  <c r="K503" i="7"/>
  <c r="J503" i="7"/>
  <c r="Q502" i="7"/>
  <c r="P502" i="7"/>
  <c r="O502" i="7"/>
  <c r="N502" i="7"/>
  <c r="M502" i="7"/>
  <c r="L502" i="7"/>
  <c r="K502" i="7"/>
  <c r="J502" i="7"/>
  <c r="Q501" i="7"/>
  <c r="P501" i="7"/>
  <c r="N501" i="7"/>
  <c r="M501" i="7"/>
  <c r="L501" i="7"/>
  <c r="K501" i="7"/>
  <c r="J501" i="7"/>
  <c r="Q500" i="7"/>
  <c r="P500" i="7"/>
  <c r="N500" i="7"/>
  <c r="M500" i="7"/>
  <c r="L500" i="7"/>
  <c r="K500" i="7"/>
  <c r="J500" i="7"/>
  <c r="Q499" i="7"/>
  <c r="P499" i="7"/>
  <c r="N499" i="7"/>
  <c r="M499" i="7"/>
  <c r="L499" i="7"/>
  <c r="K499" i="7"/>
  <c r="J499" i="7"/>
  <c r="Q498" i="7"/>
  <c r="P498" i="7"/>
  <c r="N498" i="7"/>
  <c r="M498" i="7"/>
  <c r="L498" i="7"/>
  <c r="K498" i="7"/>
  <c r="J498" i="7"/>
  <c r="Q497" i="7"/>
  <c r="P497" i="7"/>
  <c r="N497" i="7"/>
  <c r="M497" i="7"/>
  <c r="L497" i="7"/>
  <c r="K497" i="7"/>
  <c r="J497" i="7"/>
  <c r="R496" i="7"/>
  <c r="Q496" i="7"/>
  <c r="P496" i="7"/>
  <c r="N496" i="7"/>
  <c r="M496" i="7"/>
  <c r="L496" i="7"/>
  <c r="K496" i="7"/>
  <c r="J496" i="7"/>
  <c r="Q495" i="7"/>
  <c r="P495" i="7"/>
  <c r="N495" i="7"/>
  <c r="M495" i="7"/>
  <c r="L495" i="7"/>
  <c r="K495" i="7"/>
  <c r="J495" i="7"/>
  <c r="U494" i="7"/>
  <c r="R494" i="7"/>
  <c r="Q494" i="7"/>
  <c r="P494" i="7"/>
  <c r="O494" i="7"/>
  <c r="N494" i="7"/>
  <c r="M494" i="7"/>
  <c r="L494" i="7"/>
  <c r="K494" i="7"/>
  <c r="J494" i="7"/>
  <c r="Q493" i="7"/>
  <c r="P493" i="7"/>
  <c r="O493" i="7"/>
  <c r="N493" i="7"/>
  <c r="M493" i="7"/>
  <c r="L493" i="7"/>
  <c r="K493" i="7"/>
  <c r="J493" i="7"/>
  <c r="Q492" i="7"/>
  <c r="P492" i="7"/>
  <c r="N492" i="7"/>
  <c r="M492" i="7"/>
  <c r="L492" i="7"/>
  <c r="K492" i="7"/>
  <c r="J492" i="7"/>
  <c r="Q491" i="7"/>
  <c r="P491" i="7"/>
  <c r="O491" i="7"/>
  <c r="N491" i="7"/>
  <c r="M491" i="7"/>
  <c r="L491" i="7"/>
  <c r="K491" i="7"/>
  <c r="J491" i="7"/>
  <c r="Q490" i="7"/>
  <c r="P490" i="7"/>
  <c r="N490" i="7"/>
  <c r="M490" i="7"/>
  <c r="L490" i="7"/>
  <c r="K490" i="7"/>
  <c r="J490" i="7"/>
  <c r="Q489" i="7"/>
  <c r="P489" i="7"/>
  <c r="N489" i="7"/>
  <c r="M489" i="7"/>
  <c r="L489" i="7"/>
  <c r="K489" i="7"/>
  <c r="J489" i="7"/>
  <c r="Q488" i="7"/>
  <c r="P488" i="7"/>
  <c r="N488" i="7"/>
  <c r="M488" i="7"/>
  <c r="L488" i="7"/>
  <c r="K488" i="7"/>
  <c r="J488" i="7"/>
  <c r="Q487" i="7"/>
  <c r="P487" i="7"/>
  <c r="N487" i="7"/>
  <c r="M487" i="7"/>
  <c r="L487" i="7"/>
  <c r="K487" i="7"/>
  <c r="J487" i="7"/>
  <c r="Q486" i="7"/>
  <c r="P486" i="7"/>
  <c r="N486" i="7"/>
  <c r="M486" i="7"/>
  <c r="L486" i="7"/>
  <c r="K486" i="7"/>
  <c r="J486" i="7"/>
  <c r="U485" i="7"/>
  <c r="R485" i="7"/>
  <c r="Q485" i="7"/>
  <c r="P485" i="7"/>
  <c r="O485" i="7"/>
  <c r="N485" i="7"/>
  <c r="M485" i="7"/>
  <c r="L485" i="7"/>
  <c r="K485" i="7"/>
  <c r="J485" i="7"/>
  <c r="U484" i="7"/>
  <c r="R484" i="7"/>
  <c r="Q484" i="7"/>
  <c r="P484" i="7"/>
  <c r="O484" i="7"/>
  <c r="N484" i="7"/>
  <c r="M484" i="7"/>
  <c r="L484" i="7"/>
  <c r="K484" i="7"/>
  <c r="J484" i="7"/>
  <c r="U483" i="7"/>
  <c r="R483" i="7"/>
  <c r="Q483" i="7"/>
  <c r="P483" i="7"/>
  <c r="O483" i="7"/>
  <c r="N483" i="7"/>
  <c r="M483" i="7"/>
  <c r="L483" i="7"/>
  <c r="K483" i="7"/>
  <c r="J483" i="7"/>
  <c r="Q482" i="7"/>
  <c r="P482" i="7"/>
  <c r="O482" i="7"/>
  <c r="N482" i="7"/>
  <c r="M482" i="7"/>
  <c r="L482" i="7"/>
  <c r="K482" i="7"/>
  <c r="J482" i="7"/>
  <c r="U481" i="7"/>
  <c r="R481" i="7"/>
  <c r="Q481" i="7"/>
  <c r="P481" i="7"/>
  <c r="O481" i="7"/>
  <c r="N481" i="7"/>
  <c r="M481" i="7"/>
  <c r="L481" i="7"/>
  <c r="K481" i="7"/>
  <c r="J481" i="7"/>
  <c r="Q480" i="7"/>
  <c r="P480" i="7"/>
  <c r="N480" i="7"/>
  <c r="M480" i="7"/>
  <c r="L480" i="7"/>
  <c r="K480" i="7"/>
  <c r="J480" i="7"/>
  <c r="Q479" i="7"/>
  <c r="P479" i="7"/>
  <c r="N479" i="7"/>
  <c r="M479" i="7"/>
  <c r="L479" i="7"/>
  <c r="K479" i="7"/>
  <c r="J479" i="7"/>
  <c r="Q478" i="7"/>
  <c r="P478" i="7"/>
  <c r="N478" i="7"/>
  <c r="M478" i="7"/>
  <c r="L478" i="7"/>
  <c r="K478" i="7"/>
  <c r="J478" i="7"/>
  <c r="Q477" i="7"/>
  <c r="P477" i="7"/>
  <c r="N477" i="7"/>
  <c r="M477" i="7"/>
  <c r="L477" i="7"/>
  <c r="K477" i="7"/>
  <c r="J477" i="7"/>
  <c r="U476" i="7"/>
  <c r="R476" i="7"/>
  <c r="Q476" i="7"/>
  <c r="P476" i="7"/>
  <c r="O476" i="7"/>
  <c r="N476" i="7"/>
  <c r="M476" i="7"/>
  <c r="L476" i="7"/>
  <c r="K476" i="7"/>
  <c r="J476" i="7"/>
  <c r="Q475" i="7"/>
  <c r="P475" i="7"/>
  <c r="N475" i="7"/>
  <c r="M475" i="7"/>
  <c r="L475" i="7"/>
  <c r="K475" i="7"/>
  <c r="J475" i="7"/>
  <c r="R474" i="7"/>
  <c r="Q474" i="7"/>
  <c r="P474" i="7"/>
  <c r="N474" i="7"/>
  <c r="M474" i="7"/>
  <c r="L474" i="7"/>
  <c r="K474" i="7"/>
  <c r="J474" i="7"/>
  <c r="Q473" i="7"/>
  <c r="P473" i="7"/>
  <c r="N473" i="7"/>
  <c r="M473" i="7"/>
  <c r="L473" i="7"/>
  <c r="K473" i="7"/>
  <c r="J473" i="7"/>
  <c r="Q472" i="7"/>
  <c r="P472" i="7"/>
  <c r="O472" i="7"/>
  <c r="N472" i="7"/>
  <c r="M472" i="7"/>
  <c r="L472" i="7"/>
  <c r="K472" i="7"/>
  <c r="J472" i="7"/>
  <c r="Q471" i="7"/>
  <c r="P471" i="7"/>
  <c r="O471" i="7"/>
  <c r="N471" i="7"/>
  <c r="M471" i="7"/>
  <c r="L471" i="7"/>
  <c r="K471" i="7"/>
  <c r="J471" i="7"/>
  <c r="R470" i="7"/>
  <c r="Q470" i="7"/>
  <c r="P470" i="7"/>
  <c r="N470" i="7"/>
  <c r="M470" i="7"/>
  <c r="L470" i="7"/>
  <c r="K470" i="7"/>
  <c r="J470" i="7"/>
  <c r="Q469" i="7"/>
  <c r="P469" i="7"/>
  <c r="N469" i="7"/>
  <c r="M469" i="7"/>
  <c r="L469" i="7"/>
  <c r="K469" i="7"/>
  <c r="J469" i="7"/>
  <c r="Q468" i="7"/>
  <c r="P468" i="7"/>
  <c r="N468" i="7"/>
  <c r="M468" i="7"/>
  <c r="L468" i="7"/>
  <c r="K468" i="7"/>
  <c r="J468" i="7"/>
  <c r="Q467" i="7"/>
  <c r="P467" i="7"/>
  <c r="N467" i="7"/>
  <c r="M467" i="7"/>
  <c r="L467" i="7"/>
  <c r="K467" i="7"/>
  <c r="J467" i="7"/>
  <c r="R466" i="7"/>
  <c r="Q466" i="7"/>
  <c r="P466" i="7"/>
  <c r="N466" i="7"/>
  <c r="M466" i="7"/>
  <c r="L466" i="7"/>
  <c r="K466" i="7"/>
  <c r="J466" i="7"/>
  <c r="Q465" i="7"/>
  <c r="P465" i="7"/>
  <c r="N465" i="7"/>
  <c r="M465" i="7"/>
  <c r="L465" i="7"/>
  <c r="K465" i="7"/>
  <c r="J465" i="7"/>
  <c r="Q464" i="7"/>
  <c r="P464" i="7"/>
  <c r="N464" i="7"/>
  <c r="M464" i="7"/>
  <c r="L464" i="7"/>
  <c r="K464" i="7"/>
  <c r="J464" i="7"/>
  <c r="Q463" i="7"/>
  <c r="P463" i="7"/>
  <c r="N463" i="7"/>
  <c r="M463" i="7"/>
  <c r="L463" i="7"/>
  <c r="K463" i="7"/>
  <c r="J463" i="7"/>
  <c r="Q462" i="7"/>
  <c r="P462" i="7"/>
  <c r="N462" i="7"/>
  <c r="M462" i="7"/>
  <c r="L462" i="7"/>
  <c r="K462" i="7"/>
  <c r="J462" i="7"/>
  <c r="Q461" i="7"/>
  <c r="P461" i="7"/>
  <c r="O461" i="7"/>
  <c r="N461" i="7"/>
  <c r="M461" i="7"/>
  <c r="L461" i="7"/>
  <c r="K461" i="7"/>
  <c r="J461" i="7"/>
  <c r="U460" i="7"/>
  <c r="R460" i="7"/>
  <c r="Q460" i="7"/>
  <c r="P460" i="7"/>
  <c r="O460" i="7"/>
  <c r="N460" i="7"/>
  <c r="M460" i="7"/>
  <c r="L460" i="7"/>
  <c r="K460" i="7"/>
  <c r="J460" i="7"/>
  <c r="R459" i="7"/>
  <c r="Q459" i="7"/>
  <c r="P459" i="7"/>
  <c r="N459" i="7"/>
  <c r="M459" i="7"/>
  <c r="L459" i="7"/>
  <c r="K459" i="7"/>
  <c r="J459" i="7"/>
  <c r="R458" i="7"/>
  <c r="Q458" i="7"/>
  <c r="P458" i="7"/>
  <c r="N458" i="7"/>
  <c r="M458" i="7"/>
  <c r="L458" i="7"/>
  <c r="K458" i="7"/>
  <c r="J458" i="7"/>
  <c r="R457" i="7"/>
  <c r="Q457" i="7"/>
  <c r="P457" i="7"/>
  <c r="N457" i="7"/>
  <c r="M457" i="7"/>
  <c r="L457" i="7"/>
  <c r="K457" i="7"/>
  <c r="J457" i="7"/>
  <c r="Q456" i="7"/>
  <c r="P456" i="7"/>
  <c r="N456" i="7"/>
  <c r="M456" i="7"/>
  <c r="L456" i="7"/>
  <c r="K456" i="7"/>
  <c r="J456" i="7"/>
  <c r="Q455" i="7"/>
  <c r="P455" i="7"/>
  <c r="N455" i="7"/>
  <c r="M455" i="7"/>
  <c r="L455" i="7"/>
  <c r="K455" i="7"/>
  <c r="J455" i="7"/>
  <c r="U454" i="7"/>
  <c r="R454" i="7"/>
  <c r="Q454" i="7"/>
  <c r="P454" i="7"/>
  <c r="O454" i="7"/>
  <c r="N454" i="7"/>
  <c r="M454" i="7"/>
  <c r="L454" i="7"/>
  <c r="K454" i="7"/>
  <c r="J454" i="7"/>
  <c r="Q453" i="7"/>
  <c r="P453" i="7"/>
  <c r="N453" i="7"/>
  <c r="M453" i="7"/>
  <c r="L453" i="7"/>
  <c r="K453" i="7"/>
  <c r="J453" i="7"/>
  <c r="Q452" i="7"/>
  <c r="P452" i="7"/>
  <c r="N452" i="7"/>
  <c r="M452" i="7"/>
  <c r="L452" i="7"/>
  <c r="K452" i="7"/>
  <c r="J452" i="7"/>
  <c r="Q451" i="7"/>
  <c r="P451" i="7"/>
  <c r="N451" i="7"/>
  <c r="M451" i="7"/>
  <c r="L451" i="7"/>
  <c r="K451" i="7"/>
  <c r="J451" i="7"/>
  <c r="R450" i="7"/>
  <c r="Q450" i="7"/>
  <c r="P450" i="7"/>
  <c r="N450" i="7"/>
  <c r="M450" i="7"/>
  <c r="L450" i="7"/>
  <c r="K450" i="7"/>
  <c r="J450" i="7"/>
  <c r="R449" i="7"/>
  <c r="Q449" i="7"/>
  <c r="P449" i="7"/>
  <c r="N449" i="7"/>
  <c r="M449" i="7"/>
  <c r="L449" i="7"/>
  <c r="K449" i="7"/>
  <c r="J449" i="7"/>
  <c r="Q448" i="7"/>
  <c r="P448" i="7"/>
  <c r="N448" i="7"/>
  <c r="M448" i="7"/>
  <c r="L448" i="7"/>
  <c r="K448" i="7"/>
  <c r="J448" i="7"/>
  <c r="U447" i="7"/>
  <c r="R447" i="7"/>
  <c r="Q447" i="7"/>
  <c r="P447" i="7"/>
  <c r="O447" i="7"/>
  <c r="N447" i="7"/>
  <c r="M447" i="7"/>
  <c r="L447" i="7"/>
  <c r="K447" i="7"/>
  <c r="J447" i="7"/>
  <c r="Q446" i="7"/>
  <c r="P446" i="7"/>
  <c r="N446" i="7"/>
  <c r="M446" i="7"/>
  <c r="L446" i="7"/>
  <c r="K446" i="7"/>
  <c r="J446" i="7"/>
  <c r="R445" i="7"/>
  <c r="Q445" i="7"/>
  <c r="P445" i="7"/>
  <c r="N445" i="7"/>
  <c r="M445" i="7"/>
  <c r="L445" i="7"/>
  <c r="K445" i="7"/>
  <c r="J445" i="7"/>
  <c r="Q444" i="7"/>
  <c r="P444" i="7"/>
  <c r="N444" i="7"/>
  <c r="M444" i="7"/>
  <c r="L444" i="7"/>
  <c r="K444" i="7"/>
  <c r="J444" i="7"/>
  <c r="Q443" i="7"/>
  <c r="P443" i="7"/>
  <c r="N443" i="7"/>
  <c r="M443" i="7"/>
  <c r="L443" i="7"/>
  <c r="K443" i="7"/>
  <c r="J443" i="7"/>
  <c r="Q442" i="7"/>
  <c r="P442" i="7"/>
  <c r="N442" i="7"/>
  <c r="M442" i="7"/>
  <c r="L442" i="7"/>
  <c r="K442" i="7"/>
  <c r="J442" i="7"/>
  <c r="Q441" i="7"/>
  <c r="P441" i="7"/>
  <c r="N441" i="7"/>
  <c r="M441" i="7"/>
  <c r="L441" i="7"/>
  <c r="K441" i="7"/>
  <c r="J441" i="7"/>
  <c r="Q440" i="7"/>
  <c r="P440" i="7"/>
  <c r="N440" i="7"/>
  <c r="M440" i="7"/>
  <c r="L440" i="7"/>
  <c r="K440" i="7"/>
  <c r="J440" i="7"/>
  <c r="Q439" i="7"/>
  <c r="P439" i="7"/>
  <c r="N439" i="7"/>
  <c r="M439" i="7"/>
  <c r="L439" i="7"/>
  <c r="K439" i="7"/>
  <c r="J439" i="7"/>
  <c r="Q438" i="7"/>
  <c r="P438" i="7"/>
  <c r="N438" i="7"/>
  <c r="M438" i="7"/>
  <c r="L438" i="7"/>
  <c r="K438" i="7"/>
  <c r="J438" i="7"/>
  <c r="Q437" i="7"/>
  <c r="P437" i="7"/>
  <c r="N437" i="7"/>
  <c r="M437" i="7"/>
  <c r="L437" i="7"/>
  <c r="K437" i="7"/>
  <c r="J437" i="7"/>
  <c r="Q436" i="7"/>
  <c r="P436" i="7"/>
  <c r="N436" i="7"/>
  <c r="M436" i="7"/>
  <c r="L436" i="7"/>
  <c r="K436" i="7"/>
  <c r="J436" i="7"/>
  <c r="Q435" i="7"/>
  <c r="P435" i="7"/>
  <c r="N435" i="7"/>
  <c r="M435" i="7"/>
  <c r="L435" i="7"/>
  <c r="K435" i="7"/>
  <c r="J435" i="7"/>
  <c r="Q434" i="7"/>
  <c r="P434" i="7"/>
  <c r="N434" i="7"/>
  <c r="M434" i="7"/>
  <c r="L434" i="7"/>
  <c r="K434" i="7"/>
  <c r="J434" i="7"/>
  <c r="Q433" i="7"/>
  <c r="P433" i="7"/>
  <c r="N433" i="7"/>
  <c r="M433" i="7"/>
  <c r="L433" i="7"/>
  <c r="K433" i="7"/>
  <c r="J433" i="7"/>
  <c r="Q432" i="7"/>
  <c r="P432" i="7"/>
  <c r="N432" i="7"/>
  <c r="M432" i="7"/>
  <c r="L432" i="7"/>
  <c r="K432" i="7"/>
  <c r="J432" i="7"/>
  <c r="Q431" i="7"/>
  <c r="P431" i="7"/>
  <c r="N431" i="7"/>
  <c r="M431" i="7"/>
  <c r="L431" i="7"/>
  <c r="K431" i="7"/>
  <c r="J431" i="7"/>
  <c r="Q430" i="7"/>
  <c r="P430" i="7"/>
  <c r="N430" i="7"/>
  <c r="M430" i="7"/>
  <c r="L430" i="7"/>
  <c r="K430" i="7"/>
  <c r="J430" i="7"/>
  <c r="Q429" i="7"/>
  <c r="P429" i="7"/>
  <c r="N429" i="7"/>
  <c r="M429" i="7"/>
  <c r="L429" i="7"/>
  <c r="K429" i="7"/>
  <c r="J429" i="7"/>
  <c r="Q428" i="7"/>
  <c r="P428" i="7"/>
  <c r="N428" i="7"/>
  <c r="M428" i="7"/>
  <c r="L428" i="7"/>
  <c r="K428" i="7"/>
  <c r="J428" i="7"/>
  <c r="Q427" i="7"/>
  <c r="P427" i="7"/>
  <c r="N427" i="7"/>
  <c r="M427" i="7"/>
  <c r="L427" i="7"/>
  <c r="K427" i="7"/>
  <c r="J427" i="7"/>
  <c r="Q426" i="7"/>
  <c r="P426" i="7"/>
  <c r="N426" i="7"/>
  <c r="M426" i="7"/>
  <c r="L426" i="7"/>
  <c r="K426" i="7"/>
  <c r="J426" i="7"/>
  <c r="Q425" i="7"/>
  <c r="P425" i="7"/>
  <c r="N425" i="7"/>
  <c r="M425" i="7"/>
  <c r="L425" i="7"/>
  <c r="K425" i="7"/>
  <c r="J425" i="7"/>
  <c r="Q424" i="7"/>
  <c r="P424" i="7"/>
  <c r="N424" i="7"/>
  <c r="M424" i="7"/>
  <c r="L424" i="7"/>
  <c r="K424" i="7"/>
  <c r="J424" i="7"/>
  <c r="R423" i="7"/>
  <c r="Q423" i="7"/>
  <c r="P423" i="7"/>
  <c r="N423" i="7"/>
  <c r="M423" i="7"/>
  <c r="L423" i="7"/>
  <c r="K423" i="7"/>
  <c r="J423" i="7"/>
  <c r="Q422" i="7"/>
  <c r="P422" i="7"/>
  <c r="O422" i="7"/>
  <c r="N422" i="7"/>
  <c r="M422" i="7"/>
  <c r="L422" i="7"/>
  <c r="K422" i="7"/>
  <c r="J422" i="7"/>
  <c r="R421" i="7"/>
  <c r="Q421" i="7"/>
  <c r="P421" i="7"/>
  <c r="N421" i="7"/>
  <c r="M421" i="7"/>
  <c r="L421" i="7"/>
  <c r="K421" i="7"/>
  <c r="J421" i="7"/>
  <c r="R420" i="7"/>
  <c r="Q420" i="7"/>
  <c r="P420" i="7"/>
  <c r="N420" i="7"/>
  <c r="M420" i="7"/>
  <c r="L420" i="7"/>
  <c r="K420" i="7"/>
  <c r="J420" i="7"/>
  <c r="Q419" i="7"/>
  <c r="P419" i="7"/>
  <c r="N419" i="7"/>
  <c r="M419" i="7"/>
  <c r="L419" i="7"/>
  <c r="K419" i="7"/>
  <c r="J419" i="7"/>
  <c r="Q418" i="7"/>
  <c r="P418" i="7"/>
  <c r="N418" i="7"/>
  <c r="M418" i="7"/>
  <c r="L418" i="7"/>
  <c r="K418" i="7"/>
  <c r="J418" i="7"/>
  <c r="Q417" i="7"/>
  <c r="P417" i="7"/>
  <c r="N417" i="7"/>
  <c r="M417" i="7"/>
  <c r="L417" i="7"/>
  <c r="K417" i="7"/>
  <c r="J417" i="7"/>
  <c r="R416" i="7"/>
  <c r="Q416" i="7"/>
  <c r="P416" i="7"/>
  <c r="N416" i="7"/>
  <c r="M416" i="7"/>
  <c r="L416" i="7"/>
  <c r="K416" i="7"/>
  <c r="J416" i="7"/>
  <c r="Q415" i="7"/>
  <c r="P415" i="7"/>
  <c r="N415" i="7"/>
  <c r="M415" i="7"/>
  <c r="L415" i="7"/>
  <c r="K415" i="7"/>
  <c r="J415" i="7"/>
  <c r="Q414" i="7"/>
  <c r="P414" i="7"/>
  <c r="N414" i="7"/>
  <c r="M414" i="7"/>
  <c r="L414" i="7"/>
  <c r="K414" i="7"/>
  <c r="J414" i="7"/>
  <c r="U413" i="7"/>
  <c r="R413" i="7"/>
  <c r="Q413" i="7"/>
  <c r="P413" i="7"/>
  <c r="O413" i="7"/>
  <c r="N413" i="7"/>
  <c r="M413" i="7"/>
  <c r="L413" i="7"/>
  <c r="K413" i="7"/>
  <c r="J413" i="7"/>
  <c r="U412" i="7"/>
  <c r="R412" i="7"/>
  <c r="Q412" i="7"/>
  <c r="P412" i="7"/>
  <c r="O412" i="7"/>
  <c r="N412" i="7"/>
  <c r="M412" i="7"/>
  <c r="L412" i="7"/>
  <c r="K412" i="7"/>
  <c r="J412" i="7"/>
  <c r="Q411" i="7"/>
  <c r="P411" i="7"/>
  <c r="N411" i="7"/>
  <c r="M411" i="7"/>
  <c r="L411" i="7"/>
  <c r="K411" i="7"/>
  <c r="J411" i="7"/>
  <c r="Q410" i="7"/>
  <c r="P410" i="7"/>
  <c r="N410" i="7"/>
  <c r="M410" i="7"/>
  <c r="L410" i="7"/>
  <c r="K410" i="7"/>
  <c r="J410" i="7"/>
  <c r="U409" i="7"/>
  <c r="R409" i="7"/>
  <c r="Q409" i="7"/>
  <c r="P409" i="7"/>
  <c r="O409" i="7"/>
  <c r="N409" i="7"/>
  <c r="M409" i="7"/>
  <c r="L409" i="7"/>
  <c r="K409" i="7"/>
  <c r="J409" i="7"/>
  <c r="Q408" i="7"/>
  <c r="P408" i="7"/>
  <c r="N408" i="7"/>
  <c r="M408" i="7"/>
  <c r="L408" i="7"/>
  <c r="K408" i="7"/>
  <c r="J408" i="7"/>
  <c r="U407" i="7"/>
  <c r="R407" i="7"/>
  <c r="Q407" i="7"/>
  <c r="P407" i="7"/>
  <c r="O407" i="7"/>
  <c r="N407" i="7"/>
  <c r="M407" i="7"/>
  <c r="L407" i="7"/>
  <c r="K407" i="7"/>
  <c r="J407" i="7"/>
  <c r="Q406" i="7"/>
  <c r="P406" i="7"/>
  <c r="N406" i="7"/>
  <c r="M406" i="7"/>
  <c r="L406" i="7"/>
  <c r="K406" i="7"/>
  <c r="J406" i="7"/>
  <c r="Q405" i="7"/>
  <c r="P405" i="7"/>
  <c r="N405" i="7"/>
  <c r="M405" i="7"/>
  <c r="L405" i="7"/>
  <c r="K405" i="7"/>
  <c r="J405" i="7"/>
  <c r="U404" i="7"/>
  <c r="R404" i="7"/>
  <c r="Q404" i="7"/>
  <c r="P404" i="7"/>
  <c r="O404" i="7"/>
  <c r="N404" i="7"/>
  <c r="M404" i="7"/>
  <c r="L404" i="7"/>
  <c r="K404" i="7"/>
  <c r="J404" i="7"/>
  <c r="Q403" i="7"/>
  <c r="P403" i="7"/>
  <c r="N403" i="7"/>
  <c r="M403" i="7"/>
  <c r="L403" i="7"/>
  <c r="K403" i="7"/>
  <c r="J403" i="7"/>
  <c r="Q402" i="7"/>
  <c r="P402" i="7"/>
  <c r="N402" i="7"/>
  <c r="M402" i="7"/>
  <c r="L402" i="7"/>
  <c r="K402" i="7"/>
  <c r="J402" i="7"/>
  <c r="Q401" i="7"/>
  <c r="P401" i="7"/>
  <c r="N401" i="7"/>
  <c r="M401" i="7"/>
  <c r="L401" i="7"/>
  <c r="K401" i="7"/>
  <c r="J401" i="7"/>
  <c r="U400" i="7"/>
  <c r="R400" i="7"/>
  <c r="Q400" i="7"/>
  <c r="P400" i="7"/>
  <c r="O400" i="7"/>
  <c r="N400" i="7"/>
  <c r="M400" i="7"/>
  <c r="L400" i="7"/>
  <c r="K400" i="7"/>
  <c r="J400" i="7"/>
  <c r="U399" i="7"/>
  <c r="R399" i="7"/>
  <c r="Q399" i="7"/>
  <c r="P399" i="7"/>
  <c r="O399" i="7"/>
  <c r="N399" i="7"/>
  <c r="M399" i="7"/>
  <c r="L399" i="7"/>
  <c r="K399" i="7"/>
  <c r="J399" i="7"/>
  <c r="U398" i="7"/>
  <c r="R398" i="7"/>
  <c r="Q398" i="7"/>
  <c r="P398" i="7"/>
  <c r="O398" i="7"/>
  <c r="N398" i="7"/>
  <c r="M398" i="7"/>
  <c r="L398" i="7"/>
  <c r="K398" i="7"/>
  <c r="J398" i="7"/>
  <c r="U397" i="7"/>
  <c r="R397" i="7"/>
  <c r="Q397" i="7"/>
  <c r="P397" i="7"/>
  <c r="O397" i="7"/>
  <c r="N397" i="7"/>
  <c r="M397" i="7"/>
  <c r="L397" i="7"/>
  <c r="K397" i="7"/>
  <c r="J397" i="7"/>
  <c r="U396" i="7"/>
  <c r="R396" i="7"/>
  <c r="Q396" i="7"/>
  <c r="P396" i="7"/>
  <c r="O396" i="7"/>
  <c r="N396" i="7"/>
  <c r="M396" i="7"/>
  <c r="L396" i="7"/>
  <c r="K396" i="7"/>
  <c r="J396" i="7"/>
  <c r="U395" i="7"/>
  <c r="R395" i="7"/>
  <c r="Q395" i="7"/>
  <c r="P395" i="7"/>
  <c r="O395" i="7"/>
  <c r="N395" i="7"/>
  <c r="M395" i="7"/>
  <c r="L395" i="7"/>
  <c r="K395" i="7"/>
  <c r="J395" i="7"/>
  <c r="U394" i="7"/>
  <c r="R394" i="7"/>
  <c r="Q394" i="7"/>
  <c r="P394" i="7"/>
  <c r="O394" i="7"/>
  <c r="N394" i="7"/>
  <c r="M394" i="7"/>
  <c r="L394" i="7"/>
  <c r="K394" i="7"/>
  <c r="J394" i="7"/>
  <c r="U393" i="7"/>
  <c r="R393" i="7"/>
  <c r="Q393" i="7"/>
  <c r="P393" i="7"/>
  <c r="O393" i="7"/>
  <c r="N393" i="7"/>
  <c r="M393" i="7"/>
  <c r="L393" i="7"/>
  <c r="K393" i="7"/>
  <c r="J393" i="7"/>
  <c r="U392" i="7"/>
  <c r="R392" i="7"/>
  <c r="Q392" i="7"/>
  <c r="P392" i="7"/>
  <c r="O392" i="7"/>
  <c r="N392" i="7"/>
  <c r="M392" i="7"/>
  <c r="L392" i="7"/>
  <c r="K392" i="7"/>
  <c r="J392" i="7"/>
  <c r="U391" i="7"/>
  <c r="R391" i="7"/>
  <c r="Q391" i="7"/>
  <c r="P391" i="7"/>
  <c r="O391" i="7"/>
  <c r="N391" i="7"/>
  <c r="M391" i="7"/>
  <c r="L391" i="7"/>
  <c r="K391" i="7"/>
  <c r="J391" i="7"/>
  <c r="U390" i="7"/>
  <c r="R390" i="7"/>
  <c r="Q390" i="7"/>
  <c r="P390" i="7"/>
  <c r="O390" i="7"/>
  <c r="N390" i="7"/>
  <c r="M390" i="7"/>
  <c r="L390" i="7"/>
  <c r="K390" i="7"/>
  <c r="J390" i="7"/>
  <c r="U389" i="7"/>
  <c r="R389" i="7"/>
  <c r="Q389" i="7"/>
  <c r="P389" i="7"/>
  <c r="O389" i="7"/>
  <c r="N389" i="7"/>
  <c r="M389" i="7"/>
  <c r="L389" i="7"/>
  <c r="K389" i="7"/>
  <c r="J389" i="7"/>
  <c r="Q388" i="7"/>
  <c r="P388" i="7"/>
  <c r="N388" i="7"/>
  <c r="M388" i="7"/>
  <c r="L388" i="7"/>
  <c r="K388" i="7"/>
  <c r="J388" i="7"/>
  <c r="U387" i="7"/>
  <c r="R387" i="7"/>
  <c r="Q387" i="7"/>
  <c r="P387" i="7"/>
  <c r="O387" i="7"/>
  <c r="N387" i="7"/>
  <c r="M387" i="7"/>
  <c r="L387" i="7"/>
  <c r="K387" i="7"/>
  <c r="J387" i="7"/>
  <c r="R386" i="7"/>
  <c r="Q386" i="7"/>
  <c r="P386" i="7"/>
  <c r="N386" i="7"/>
  <c r="M386" i="7"/>
  <c r="L386" i="7"/>
  <c r="K386" i="7"/>
  <c r="J386" i="7"/>
  <c r="Q385" i="7"/>
  <c r="P385" i="7"/>
  <c r="N385" i="7"/>
  <c r="M385" i="7"/>
  <c r="L385" i="7"/>
  <c r="K385" i="7"/>
  <c r="J385" i="7"/>
  <c r="R384" i="7"/>
  <c r="Q384" i="7"/>
  <c r="P384" i="7"/>
  <c r="N384" i="7"/>
  <c r="M384" i="7"/>
  <c r="L384" i="7"/>
  <c r="K384" i="7"/>
  <c r="J384" i="7"/>
  <c r="R383" i="7"/>
  <c r="Q383" i="7"/>
  <c r="P383" i="7"/>
  <c r="N383" i="7"/>
  <c r="M383" i="7"/>
  <c r="L383" i="7"/>
  <c r="K383" i="7"/>
  <c r="J383" i="7"/>
  <c r="U382" i="7"/>
  <c r="R382" i="7"/>
  <c r="Q382" i="7"/>
  <c r="P382" i="7"/>
  <c r="O382" i="7"/>
  <c r="N382" i="7"/>
  <c r="M382" i="7"/>
  <c r="L382" i="7"/>
  <c r="K382" i="7"/>
  <c r="J382" i="7"/>
  <c r="U381" i="7"/>
  <c r="R381" i="7"/>
  <c r="Q381" i="7"/>
  <c r="P381" i="7"/>
  <c r="O381" i="7"/>
  <c r="N381" i="7"/>
  <c r="M381" i="7"/>
  <c r="L381" i="7"/>
  <c r="K381" i="7"/>
  <c r="J381" i="7"/>
  <c r="Q380" i="7"/>
  <c r="P380" i="7"/>
  <c r="N380" i="7"/>
  <c r="M380" i="7"/>
  <c r="L380" i="7"/>
  <c r="K380" i="7"/>
  <c r="J380" i="7"/>
  <c r="Q379" i="7"/>
  <c r="P379" i="7"/>
  <c r="N379" i="7"/>
  <c r="M379" i="7"/>
  <c r="L379" i="7"/>
  <c r="K379" i="7"/>
  <c r="J379" i="7"/>
  <c r="U378" i="7"/>
  <c r="R378" i="7"/>
  <c r="Q378" i="7"/>
  <c r="P378" i="7"/>
  <c r="O378" i="7"/>
  <c r="N378" i="7"/>
  <c r="M378" i="7"/>
  <c r="L378" i="7"/>
  <c r="K378" i="7"/>
  <c r="J378" i="7"/>
  <c r="U377" i="7"/>
  <c r="R377" i="7"/>
  <c r="Q377" i="7"/>
  <c r="P377" i="7"/>
  <c r="O377" i="7"/>
  <c r="N377" i="7"/>
  <c r="M377" i="7"/>
  <c r="L377" i="7"/>
  <c r="K377" i="7"/>
  <c r="J377" i="7"/>
  <c r="R376" i="7"/>
  <c r="Q376" i="7"/>
  <c r="P376" i="7"/>
  <c r="N376" i="7"/>
  <c r="M376" i="7"/>
  <c r="L376" i="7"/>
  <c r="K376" i="7"/>
  <c r="J376" i="7"/>
  <c r="Q375" i="7"/>
  <c r="P375" i="7"/>
  <c r="N375" i="7"/>
  <c r="M375" i="7"/>
  <c r="L375" i="7"/>
  <c r="K375" i="7"/>
  <c r="J375" i="7"/>
  <c r="Q374" i="7"/>
  <c r="P374" i="7"/>
  <c r="N374" i="7"/>
  <c r="M374" i="7"/>
  <c r="L374" i="7"/>
  <c r="K374" i="7"/>
  <c r="J374" i="7"/>
  <c r="U373" i="7"/>
  <c r="R373" i="7"/>
  <c r="Q373" i="7"/>
  <c r="P373" i="7"/>
  <c r="O373" i="7"/>
  <c r="N373" i="7"/>
  <c r="M373" i="7"/>
  <c r="L373" i="7"/>
  <c r="K373" i="7"/>
  <c r="J373" i="7"/>
  <c r="R372" i="7"/>
  <c r="Q372" i="7"/>
  <c r="P372" i="7"/>
  <c r="N372" i="7"/>
  <c r="M372" i="7"/>
  <c r="L372" i="7"/>
  <c r="K372" i="7"/>
  <c r="J372" i="7"/>
  <c r="U371" i="7"/>
  <c r="R371" i="7"/>
  <c r="Q371" i="7"/>
  <c r="P371" i="7"/>
  <c r="O371" i="7"/>
  <c r="N371" i="7"/>
  <c r="M371" i="7"/>
  <c r="L371" i="7"/>
  <c r="K371" i="7"/>
  <c r="J371" i="7"/>
  <c r="Q370" i="7"/>
  <c r="P370" i="7"/>
  <c r="N370" i="7"/>
  <c r="M370" i="7"/>
  <c r="L370" i="7"/>
  <c r="K370" i="7"/>
  <c r="J370" i="7"/>
  <c r="U369" i="7"/>
  <c r="R369" i="7"/>
  <c r="Q369" i="7"/>
  <c r="P369" i="7"/>
  <c r="O369" i="7"/>
  <c r="N369" i="7"/>
  <c r="M369" i="7"/>
  <c r="L369" i="7"/>
  <c r="K369" i="7"/>
  <c r="J369" i="7"/>
  <c r="Q368" i="7"/>
  <c r="P368" i="7"/>
  <c r="N368" i="7"/>
  <c r="M368" i="7"/>
  <c r="L368" i="7"/>
  <c r="K368" i="7"/>
  <c r="J368" i="7"/>
  <c r="R367" i="7"/>
  <c r="Q367" i="7"/>
  <c r="P367" i="7"/>
  <c r="N367" i="7"/>
  <c r="M367" i="7"/>
  <c r="L367" i="7"/>
  <c r="K367" i="7"/>
  <c r="J367" i="7"/>
  <c r="U366" i="7"/>
  <c r="R366" i="7"/>
  <c r="Q366" i="7"/>
  <c r="P366" i="7"/>
  <c r="O366" i="7"/>
  <c r="N366" i="7"/>
  <c r="M366" i="7"/>
  <c r="L366" i="7"/>
  <c r="K366" i="7"/>
  <c r="J366" i="7"/>
  <c r="U365" i="7"/>
  <c r="R365" i="7"/>
  <c r="Q365" i="7"/>
  <c r="P365" i="7"/>
  <c r="O365" i="7"/>
  <c r="N365" i="7"/>
  <c r="M365" i="7"/>
  <c r="L365" i="7"/>
  <c r="K365" i="7"/>
  <c r="J365" i="7"/>
  <c r="U364" i="7"/>
  <c r="R364" i="7"/>
  <c r="Q364" i="7"/>
  <c r="P364" i="7"/>
  <c r="O364" i="7"/>
  <c r="N364" i="7"/>
  <c r="M364" i="7"/>
  <c r="L364" i="7"/>
  <c r="K364" i="7"/>
  <c r="J364" i="7"/>
  <c r="U363" i="7"/>
  <c r="R363" i="7"/>
  <c r="Q363" i="7"/>
  <c r="P363" i="7"/>
  <c r="O363" i="7"/>
  <c r="N363" i="7"/>
  <c r="M363" i="7"/>
  <c r="L363" i="7"/>
  <c r="K363" i="7"/>
  <c r="J363" i="7"/>
  <c r="Q362" i="7"/>
  <c r="P362" i="7"/>
  <c r="N362" i="7"/>
  <c r="M362" i="7"/>
  <c r="L362" i="7"/>
  <c r="K362" i="7"/>
  <c r="J362" i="7"/>
  <c r="R361" i="7"/>
  <c r="Q361" i="7"/>
  <c r="P361" i="7"/>
  <c r="N361" i="7"/>
  <c r="M361" i="7"/>
  <c r="L361" i="7"/>
  <c r="K361" i="7"/>
  <c r="J361" i="7"/>
  <c r="U360" i="7"/>
  <c r="R360" i="7"/>
  <c r="Q360" i="7"/>
  <c r="P360" i="7"/>
  <c r="O360" i="7"/>
  <c r="N360" i="7"/>
  <c r="M360" i="7"/>
  <c r="L360" i="7"/>
  <c r="K360" i="7"/>
  <c r="J360" i="7"/>
  <c r="Q359" i="7"/>
  <c r="P359" i="7"/>
  <c r="N359" i="7"/>
  <c r="M359" i="7"/>
  <c r="L359" i="7"/>
  <c r="K359" i="7"/>
  <c r="J359" i="7"/>
  <c r="Q358" i="7"/>
  <c r="P358" i="7"/>
  <c r="N358" i="7"/>
  <c r="M358" i="7"/>
  <c r="L358" i="7"/>
  <c r="K358" i="7"/>
  <c r="J358" i="7"/>
  <c r="Q357" i="7"/>
  <c r="P357" i="7"/>
  <c r="N357" i="7"/>
  <c r="M357" i="7"/>
  <c r="L357" i="7"/>
  <c r="K357" i="7"/>
  <c r="J357" i="7"/>
  <c r="Q356" i="7"/>
  <c r="P356" i="7"/>
  <c r="N356" i="7"/>
  <c r="M356" i="7"/>
  <c r="L356" i="7"/>
  <c r="K356" i="7"/>
  <c r="J356" i="7"/>
  <c r="R355" i="7"/>
  <c r="Q355" i="7"/>
  <c r="P355" i="7"/>
  <c r="N355" i="7"/>
  <c r="M355" i="7"/>
  <c r="L355" i="7"/>
  <c r="K355" i="7"/>
  <c r="J355" i="7"/>
  <c r="Q354" i="7"/>
  <c r="P354" i="7"/>
  <c r="O354" i="7"/>
  <c r="N354" i="7"/>
  <c r="M354" i="7"/>
  <c r="L354" i="7"/>
  <c r="K354" i="7"/>
  <c r="J354" i="7"/>
  <c r="Q353" i="7"/>
  <c r="P353" i="7"/>
  <c r="O353" i="7"/>
  <c r="N353" i="7"/>
  <c r="M353" i="7"/>
  <c r="L353" i="7"/>
  <c r="K353" i="7"/>
  <c r="J353" i="7"/>
  <c r="Q352" i="7"/>
  <c r="P352" i="7"/>
  <c r="N352" i="7"/>
  <c r="M352" i="7"/>
  <c r="L352" i="7"/>
  <c r="K352" i="7"/>
  <c r="J352" i="7"/>
  <c r="Q351" i="7"/>
  <c r="P351" i="7"/>
  <c r="J351" i="7"/>
  <c r="R350" i="7"/>
  <c r="Q350" i="7"/>
  <c r="P350" i="7"/>
  <c r="N350" i="7"/>
  <c r="M350" i="7"/>
  <c r="L350" i="7"/>
  <c r="K350" i="7"/>
  <c r="J350" i="7"/>
  <c r="R349" i="7"/>
  <c r="Q349" i="7"/>
  <c r="P349" i="7"/>
  <c r="N349" i="7"/>
  <c r="M349" i="7"/>
  <c r="L349" i="7"/>
  <c r="K349" i="7"/>
  <c r="J349" i="7"/>
  <c r="R348" i="7"/>
  <c r="Q348" i="7"/>
  <c r="P348" i="7"/>
  <c r="N348" i="7"/>
  <c r="M348" i="7"/>
  <c r="L348" i="7"/>
  <c r="K348" i="7"/>
  <c r="J348" i="7"/>
  <c r="R347" i="7"/>
  <c r="Q347" i="7"/>
  <c r="P347" i="7"/>
  <c r="N347" i="7"/>
  <c r="M347" i="7"/>
  <c r="L347" i="7"/>
  <c r="K347" i="7"/>
  <c r="J347" i="7"/>
  <c r="Q346" i="7"/>
  <c r="P346" i="7"/>
  <c r="O346" i="7"/>
  <c r="N346" i="7"/>
  <c r="M346" i="7"/>
  <c r="L346" i="7"/>
  <c r="K346" i="7"/>
  <c r="J346" i="7"/>
  <c r="Q345" i="7"/>
  <c r="P345" i="7"/>
  <c r="O345" i="7"/>
  <c r="N345" i="7"/>
  <c r="M345" i="7"/>
  <c r="L345" i="7"/>
  <c r="K345" i="7"/>
  <c r="J345" i="7"/>
  <c r="U344" i="7"/>
  <c r="R344" i="7"/>
  <c r="Q344" i="7"/>
  <c r="P344" i="7"/>
  <c r="O344" i="7"/>
  <c r="N344" i="7"/>
  <c r="M344" i="7"/>
  <c r="L344" i="7"/>
  <c r="K344" i="7"/>
  <c r="J344" i="7"/>
  <c r="R343" i="7"/>
  <c r="Q343" i="7"/>
  <c r="P343" i="7"/>
  <c r="N343" i="7"/>
  <c r="M343" i="7"/>
  <c r="L343" i="7"/>
  <c r="K343" i="7"/>
  <c r="J343" i="7"/>
  <c r="Q342" i="7"/>
  <c r="P342" i="7"/>
  <c r="N342" i="7"/>
  <c r="M342" i="7"/>
  <c r="L342" i="7"/>
  <c r="K342" i="7"/>
  <c r="J342" i="7"/>
  <c r="R341" i="7"/>
  <c r="Q341" i="7"/>
  <c r="P341" i="7"/>
  <c r="N341" i="7"/>
  <c r="L341" i="7"/>
  <c r="K341" i="7"/>
  <c r="J341" i="7"/>
  <c r="Q340" i="7"/>
  <c r="P340" i="7"/>
  <c r="N340" i="7"/>
  <c r="M340" i="7"/>
  <c r="L340" i="7"/>
  <c r="K340" i="7"/>
  <c r="J340" i="7"/>
  <c r="R339" i="7"/>
  <c r="Q339" i="7"/>
  <c r="P339" i="7"/>
  <c r="N339" i="7"/>
  <c r="M339" i="7"/>
  <c r="L339" i="7"/>
  <c r="K339" i="7"/>
  <c r="J339" i="7"/>
  <c r="R338" i="7"/>
  <c r="Q338" i="7"/>
  <c r="P338" i="7"/>
  <c r="N338" i="7"/>
  <c r="M338" i="7"/>
  <c r="L338" i="7"/>
  <c r="K338" i="7"/>
  <c r="J338" i="7"/>
  <c r="U337" i="7"/>
  <c r="R337" i="7"/>
  <c r="Q337" i="7"/>
  <c r="P337" i="7"/>
  <c r="O337" i="7"/>
  <c r="N337" i="7"/>
  <c r="L337" i="7"/>
  <c r="K337" i="7"/>
  <c r="J337" i="7"/>
  <c r="U336" i="7"/>
  <c r="R336" i="7"/>
  <c r="Q336" i="7"/>
  <c r="P336" i="7"/>
  <c r="O336" i="7"/>
  <c r="N336" i="7"/>
  <c r="M336" i="7"/>
  <c r="L336" i="7"/>
  <c r="K336" i="7"/>
  <c r="J336" i="7"/>
  <c r="U335" i="7"/>
  <c r="R335" i="7"/>
  <c r="Q335" i="7"/>
  <c r="P335" i="7"/>
  <c r="O335" i="7"/>
  <c r="N335" i="7"/>
  <c r="M335" i="7"/>
  <c r="L335" i="7"/>
  <c r="K335" i="7"/>
  <c r="J335" i="7"/>
  <c r="R334" i="7"/>
  <c r="Q334" i="7"/>
  <c r="P334" i="7"/>
  <c r="N334" i="7"/>
  <c r="L334" i="7"/>
  <c r="K334" i="7"/>
  <c r="J334" i="7"/>
  <c r="Q333" i="7"/>
  <c r="P333" i="7"/>
  <c r="O333" i="7"/>
  <c r="N333" i="7"/>
  <c r="M333" i="7"/>
  <c r="L333" i="7"/>
  <c r="K333" i="7"/>
  <c r="J333" i="7"/>
  <c r="U332" i="7"/>
  <c r="R332" i="7"/>
  <c r="Q332" i="7"/>
  <c r="P332" i="7"/>
  <c r="O332" i="7"/>
  <c r="N332" i="7"/>
  <c r="L332" i="7"/>
  <c r="K332" i="7"/>
  <c r="J332" i="7"/>
  <c r="T331" i="7"/>
  <c r="R331" i="7"/>
  <c r="Q331" i="7"/>
  <c r="P331" i="7"/>
  <c r="N331" i="7"/>
  <c r="M331" i="7"/>
  <c r="L331" i="7"/>
  <c r="K331" i="7"/>
  <c r="J331" i="7"/>
  <c r="R330" i="7"/>
  <c r="Q330" i="7"/>
  <c r="P330" i="7"/>
  <c r="N330" i="7"/>
  <c r="M330" i="7"/>
  <c r="L330" i="7"/>
  <c r="K330" i="7"/>
  <c r="J330" i="7"/>
  <c r="U329" i="7"/>
  <c r="R329" i="7"/>
  <c r="Q329" i="7"/>
  <c r="P329" i="7"/>
  <c r="O329" i="7"/>
  <c r="N329" i="7"/>
  <c r="M329" i="7"/>
  <c r="L329" i="7"/>
  <c r="K329" i="7"/>
  <c r="J329" i="7"/>
  <c r="R328" i="7"/>
  <c r="Q328" i="7"/>
  <c r="P328" i="7"/>
  <c r="N328" i="7"/>
  <c r="M328" i="7"/>
  <c r="L328" i="7"/>
  <c r="K328" i="7"/>
  <c r="J328" i="7"/>
  <c r="Q327" i="7"/>
  <c r="P327" i="7"/>
  <c r="N327" i="7"/>
  <c r="M327" i="7"/>
  <c r="L327" i="7"/>
  <c r="K327" i="7"/>
  <c r="J327" i="7"/>
  <c r="N324" i="7"/>
  <c r="M324" i="7"/>
  <c r="L324" i="7"/>
  <c r="K324" i="7"/>
  <c r="J324" i="7"/>
  <c r="Y323" i="7"/>
  <c r="AC323" i="7" s="1"/>
  <c r="AE323" i="7" s="1"/>
  <c r="O323" i="7"/>
  <c r="O535" i="7" s="1"/>
  <c r="AC322" i="7"/>
  <c r="AE322" i="7" s="1"/>
  <c r="AB322" i="7"/>
  <c r="U322" i="7"/>
  <c r="U538" i="7" s="1"/>
  <c r="S322" i="7"/>
  <c r="O322" i="7"/>
  <c r="O538" i="7" s="1"/>
  <c r="Y321" i="7"/>
  <c r="AC321" i="7" s="1"/>
  <c r="AE321" i="7" s="1"/>
  <c r="O321" i="7"/>
  <c r="O536" i="7" s="1"/>
  <c r="Y320" i="7"/>
  <c r="AC320" i="7" s="1"/>
  <c r="O320" i="7"/>
  <c r="S320" i="7" s="1"/>
  <c r="Q319" i="7"/>
  <c r="P319" i="7"/>
  <c r="N319" i="7"/>
  <c r="M319" i="7"/>
  <c r="L319" i="7"/>
  <c r="K319" i="7"/>
  <c r="J319" i="7"/>
  <c r="AB318" i="7"/>
  <c r="AA318" i="7"/>
  <c r="Z318" i="7"/>
  <c r="Y318" i="7"/>
  <c r="X318" i="7"/>
  <c r="R318" i="7"/>
  <c r="AD318" i="7" s="1"/>
  <c r="O318" i="7"/>
  <c r="AC317" i="7"/>
  <c r="AE317" i="7" s="1"/>
  <c r="R317" i="7"/>
  <c r="O317" i="7"/>
  <c r="O522" i="7" s="1"/>
  <c r="AB316" i="7"/>
  <c r="AA316" i="7"/>
  <c r="Z316" i="7"/>
  <c r="Y316" i="7"/>
  <c r="X316" i="7"/>
  <c r="AC316" i="7" s="1"/>
  <c r="R316" i="7"/>
  <c r="R524" i="7" s="1"/>
  <c r="O316" i="7"/>
  <c r="O524" i="7" s="1"/>
  <c r="AB315" i="7"/>
  <c r="AA315" i="7"/>
  <c r="Z315" i="7"/>
  <c r="Y315" i="7"/>
  <c r="X315" i="7"/>
  <c r="AC315" i="7" s="1"/>
  <c r="R315" i="7"/>
  <c r="R525" i="7" s="1"/>
  <c r="O315" i="7"/>
  <c r="O525" i="7" s="1"/>
  <c r="AD314" i="7"/>
  <c r="AB314" i="7"/>
  <c r="AA314" i="7"/>
  <c r="Z314" i="7"/>
  <c r="Y314" i="7"/>
  <c r="X314" i="7"/>
  <c r="R314" i="7"/>
  <c r="R528" i="7" s="1"/>
  <c r="O314" i="7"/>
  <c r="O528" i="7" s="1"/>
  <c r="AC313" i="7"/>
  <c r="AE313" i="7" s="1"/>
  <c r="R313" i="7"/>
  <c r="R529" i="7" s="1"/>
  <c r="O313" i="7"/>
  <c r="AC312" i="7"/>
  <c r="AE312" i="7" s="1"/>
  <c r="T312" i="7"/>
  <c r="U312" i="7" s="1"/>
  <c r="U527" i="7" s="1"/>
  <c r="R312" i="7"/>
  <c r="R527" i="7" s="1"/>
  <c r="O312" i="7"/>
  <c r="O527" i="7" s="1"/>
  <c r="AC311" i="7"/>
  <c r="AE311" i="7" s="1"/>
  <c r="R311" i="7"/>
  <c r="R526" i="7" s="1"/>
  <c r="O311" i="7"/>
  <c r="AB310" i="7"/>
  <c r="AA310" i="7"/>
  <c r="Z310" i="7"/>
  <c r="Y310" i="7"/>
  <c r="X310" i="7"/>
  <c r="R310" i="7"/>
  <c r="R521" i="7" s="1"/>
  <c r="O310" i="7"/>
  <c r="AB309" i="7"/>
  <c r="AA309" i="7"/>
  <c r="Z309" i="7"/>
  <c r="Y309" i="7"/>
  <c r="X309" i="7"/>
  <c r="AC309" i="7" s="1"/>
  <c r="R309" i="7"/>
  <c r="O309" i="7"/>
  <c r="O505" i="7" s="1"/>
  <c r="AB308" i="7"/>
  <c r="AA308" i="7"/>
  <c r="Z308" i="7"/>
  <c r="Y308" i="7"/>
  <c r="X308" i="7"/>
  <c r="R308" i="7"/>
  <c r="O308" i="7"/>
  <c r="O504" i="7" s="1"/>
  <c r="AB307" i="7"/>
  <c r="AA307" i="7"/>
  <c r="Z307" i="7"/>
  <c r="Y307" i="7"/>
  <c r="X307" i="7"/>
  <c r="AC307" i="7" s="1"/>
  <c r="R307" i="7"/>
  <c r="O307" i="7"/>
  <c r="O503" i="7" s="1"/>
  <c r="AB306" i="7"/>
  <c r="AA306" i="7"/>
  <c r="Z306" i="7"/>
  <c r="Y306" i="7"/>
  <c r="X306" i="7"/>
  <c r="AC306" i="7" s="1"/>
  <c r="R306" i="7"/>
  <c r="O306" i="7"/>
  <c r="O507" i="7" s="1"/>
  <c r="AD305" i="7"/>
  <c r="AB305" i="7"/>
  <c r="AA305" i="7"/>
  <c r="Z305" i="7"/>
  <c r="Y305" i="7"/>
  <c r="X305" i="7"/>
  <c r="R305" i="7"/>
  <c r="O305" i="7"/>
  <c r="S305" i="7" s="1"/>
  <c r="U305" i="7" s="1"/>
  <c r="AB304" i="7"/>
  <c r="AA304" i="7"/>
  <c r="Z304" i="7"/>
  <c r="Y304" i="7"/>
  <c r="X304" i="7"/>
  <c r="AC304" i="7" s="1"/>
  <c r="R304" i="7"/>
  <c r="R523" i="7" s="1"/>
  <c r="O304" i="7"/>
  <c r="AB303" i="7"/>
  <c r="AA303" i="7"/>
  <c r="Z303" i="7"/>
  <c r="Y303" i="7"/>
  <c r="X303" i="7"/>
  <c r="AC303" i="7" s="1"/>
  <c r="R303" i="7"/>
  <c r="R520" i="7" s="1"/>
  <c r="O303" i="7"/>
  <c r="O520" i="7" s="1"/>
  <c r="AC302" i="7"/>
  <c r="AB302" i="7"/>
  <c r="AA302" i="7"/>
  <c r="Z302" i="7"/>
  <c r="Y302" i="7"/>
  <c r="X302" i="7"/>
  <c r="R302" i="7"/>
  <c r="AD302" i="7" s="1"/>
  <c r="O302" i="7"/>
  <c r="S302" i="7" s="1"/>
  <c r="U302" i="7" s="1"/>
  <c r="AB301" i="7"/>
  <c r="AA301" i="7"/>
  <c r="Z301" i="7"/>
  <c r="Y301" i="7"/>
  <c r="AC301" i="7" s="1"/>
  <c r="X301" i="7"/>
  <c r="R301" i="7"/>
  <c r="AD301" i="7" s="1"/>
  <c r="O301" i="7"/>
  <c r="AB300" i="7"/>
  <c r="AA300" i="7"/>
  <c r="Z300" i="7"/>
  <c r="Y300" i="7"/>
  <c r="X300" i="7"/>
  <c r="AC300" i="7" s="1"/>
  <c r="S300" i="7"/>
  <c r="U300" i="7" s="1"/>
  <c r="R300" i="7"/>
  <c r="AD300" i="7" s="1"/>
  <c r="O300" i="7"/>
  <c r="AB299" i="7"/>
  <c r="AA299" i="7"/>
  <c r="Z299" i="7"/>
  <c r="Y299" i="7"/>
  <c r="X299" i="7"/>
  <c r="AC299" i="7" s="1"/>
  <c r="AE299" i="7" s="1"/>
  <c r="R299" i="7"/>
  <c r="R513" i="7" s="1"/>
  <c r="O299" i="7"/>
  <c r="O513" i="7" s="1"/>
  <c r="AB298" i="7"/>
  <c r="AA298" i="7"/>
  <c r="Z298" i="7"/>
  <c r="Y298" i="7"/>
  <c r="O298" i="7"/>
  <c r="O512" i="7" s="1"/>
  <c r="AB297" i="7"/>
  <c r="AA297" i="7"/>
  <c r="Z297" i="7"/>
  <c r="Y297" i="7"/>
  <c r="O297" i="7"/>
  <c r="O511" i="7" s="1"/>
  <c r="AD296" i="7"/>
  <c r="AB296" i="7"/>
  <c r="AA296" i="7"/>
  <c r="AC296" i="7" s="1"/>
  <c r="AE296" i="7" s="1"/>
  <c r="Z296" i="7"/>
  <c r="Y296" i="7"/>
  <c r="X296" i="7"/>
  <c r="R296" i="7"/>
  <c r="O296" i="7"/>
  <c r="AB295" i="7"/>
  <c r="AA295" i="7"/>
  <c r="Z295" i="7"/>
  <c r="Y295" i="7"/>
  <c r="X295" i="7"/>
  <c r="R295" i="7"/>
  <c r="R509" i="7" s="1"/>
  <c r="O295" i="7"/>
  <c r="AD294" i="7"/>
  <c r="AB294" i="7"/>
  <c r="AA294" i="7"/>
  <c r="Z294" i="7"/>
  <c r="Y294" i="7"/>
  <c r="X294" i="7"/>
  <c r="AC294" i="7" s="1"/>
  <c r="AE294" i="7" s="1"/>
  <c r="R294" i="7"/>
  <c r="R515" i="7" s="1"/>
  <c r="O294" i="7"/>
  <c r="AB293" i="7"/>
  <c r="AA293" i="7"/>
  <c r="AC293" i="7" s="1"/>
  <c r="Z293" i="7"/>
  <c r="Y293" i="7"/>
  <c r="X293" i="7"/>
  <c r="R293" i="7"/>
  <c r="S293" i="7" s="1"/>
  <c r="U293" i="7" s="1"/>
  <c r="O293" i="7"/>
  <c r="AB292" i="7"/>
  <c r="AA292" i="7"/>
  <c r="Z292" i="7"/>
  <c r="Y292" i="7"/>
  <c r="X292" i="7"/>
  <c r="S292" i="7"/>
  <c r="U292" i="7" s="1"/>
  <c r="R292" i="7"/>
  <c r="AD292" i="7" s="1"/>
  <c r="O292" i="7"/>
  <c r="O508" i="7" s="1"/>
  <c r="AB291" i="7"/>
  <c r="AA291" i="7"/>
  <c r="Z291" i="7"/>
  <c r="Y291" i="7"/>
  <c r="X291" i="7"/>
  <c r="AC291" i="7" s="1"/>
  <c r="R291" i="7"/>
  <c r="AD291" i="7" s="1"/>
  <c r="O291" i="7"/>
  <c r="AD290" i="7"/>
  <c r="AB290" i="7"/>
  <c r="AC290" i="7" s="1"/>
  <c r="AA290" i="7"/>
  <c r="Z290" i="7"/>
  <c r="Y290" i="7"/>
  <c r="X290" i="7"/>
  <c r="R290" i="7"/>
  <c r="O290" i="7"/>
  <c r="AB289" i="7"/>
  <c r="AA289" i="7"/>
  <c r="Z289" i="7"/>
  <c r="Y289" i="7"/>
  <c r="X289" i="7"/>
  <c r="AC289" i="7" s="1"/>
  <c r="R289" i="7"/>
  <c r="O289" i="7"/>
  <c r="AB288" i="7"/>
  <c r="AA288" i="7"/>
  <c r="Z288" i="7"/>
  <c r="Y288" i="7"/>
  <c r="X288" i="7"/>
  <c r="R288" i="7"/>
  <c r="O288" i="7"/>
  <c r="AB287" i="7"/>
  <c r="AA287" i="7"/>
  <c r="Z287" i="7"/>
  <c r="AC287" i="7" s="1"/>
  <c r="Y287" i="7"/>
  <c r="X287" i="7"/>
  <c r="R287" i="7"/>
  <c r="O287" i="7"/>
  <c r="AB286" i="7"/>
  <c r="AA286" i="7"/>
  <c r="Z286" i="7"/>
  <c r="Y286" i="7"/>
  <c r="X286" i="7"/>
  <c r="AC286" i="7" s="1"/>
  <c r="R286" i="7"/>
  <c r="O286" i="7"/>
  <c r="O533" i="7" s="1"/>
  <c r="AB285" i="7"/>
  <c r="AA285" i="7"/>
  <c r="Z285" i="7"/>
  <c r="Y285" i="7"/>
  <c r="X285" i="7"/>
  <c r="AC285" i="7" s="1"/>
  <c r="R285" i="7"/>
  <c r="R517" i="7" s="1"/>
  <c r="O285" i="7"/>
  <c r="O517" i="7" s="1"/>
  <c r="AE284" i="7"/>
  <c r="AC284" i="7"/>
  <c r="Z284" i="7"/>
  <c r="O284" i="7"/>
  <c r="O532" i="7" s="1"/>
  <c r="AB283" i="7"/>
  <c r="AC283" i="7" s="1"/>
  <c r="AE283" i="7" s="1"/>
  <c r="O283" i="7"/>
  <c r="AB282" i="7"/>
  <c r="AC282" i="7" s="1"/>
  <c r="AE282" i="7" s="1"/>
  <c r="O282" i="7"/>
  <c r="O530" i="7" s="1"/>
  <c r="AB281" i="7"/>
  <c r="AA281" i="7"/>
  <c r="AA319" i="7" s="1"/>
  <c r="Z281" i="7"/>
  <c r="O281" i="7"/>
  <c r="AB280" i="7"/>
  <c r="AA280" i="7"/>
  <c r="Z280" i="7"/>
  <c r="Y280" i="7"/>
  <c r="X280" i="7"/>
  <c r="R280" i="7"/>
  <c r="R516" i="7" s="1"/>
  <c r="O280" i="7"/>
  <c r="Q279" i="7"/>
  <c r="P279" i="7"/>
  <c r="N279" i="7"/>
  <c r="M279" i="7"/>
  <c r="L279" i="7"/>
  <c r="K279" i="7"/>
  <c r="J279" i="7"/>
  <c r="AB278" i="7"/>
  <c r="AA278" i="7"/>
  <c r="Z278" i="7"/>
  <c r="Y278" i="7"/>
  <c r="X278" i="7"/>
  <c r="R278" i="7"/>
  <c r="R542" i="7" s="1"/>
  <c r="O278" i="7"/>
  <c r="O542" i="7" s="1"/>
  <c r="AC277" i="7"/>
  <c r="AB277" i="7"/>
  <c r="AA277" i="7"/>
  <c r="Z277" i="7"/>
  <c r="Y277" i="7"/>
  <c r="X277" i="7"/>
  <c r="R277" i="7"/>
  <c r="O277" i="7"/>
  <c r="O540" i="7" s="1"/>
  <c r="AB276" i="7"/>
  <c r="AA276" i="7"/>
  <c r="Z276" i="7"/>
  <c r="Y276" i="7"/>
  <c r="X276" i="7"/>
  <c r="O276" i="7"/>
  <c r="O275" i="7"/>
  <c r="T275" i="7" s="1"/>
  <c r="AB274" i="7"/>
  <c r="AA274" i="7"/>
  <c r="Z274" i="7"/>
  <c r="Y274" i="7"/>
  <c r="X274" i="7"/>
  <c r="O274" i="7"/>
  <c r="S274" i="7" s="1"/>
  <c r="U274" i="7" s="1"/>
  <c r="AB273" i="7"/>
  <c r="AB279" i="7" s="1"/>
  <c r="AA273" i="7"/>
  <c r="AA279" i="7" s="1"/>
  <c r="Z273" i="7"/>
  <c r="Y273" i="7"/>
  <c r="X273" i="7"/>
  <c r="R273" i="7"/>
  <c r="R539" i="7" s="1"/>
  <c r="O273" i="7"/>
  <c r="O539" i="7" s="1"/>
  <c r="Q272" i="7"/>
  <c r="P272" i="7"/>
  <c r="N272" i="7"/>
  <c r="M272" i="7"/>
  <c r="L272" i="7"/>
  <c r="K272" i="7"/>
  <c r="J272" i="7"/>
  <c r="AB271" i="7"/>
  <c r="AA271" i="7"/>
  <c r="Z271" i="7"/>
  <c r="Y271" i="7"/>
  <c r="X271" i="7"/>
  <c r="AC271" i="7" s="1"/>
  <c r="R271" i="7"/>
  <c r="R414" i="7" s="1"/>
  <c r="O271" i="7"/>
  <c r="O414" i="7" s="1"/>
  <c r="AB270" i="7"/>
  <c r="AA270" i="7"/>
  <c r="Z270" i="7"/>
  <c r="Y270" i="7"/>
  <c r="X270" i="7"/>
  <c r="R270" i="7"/>
  <c r="R434" i="7" s="1"/>
  <c r="O270" i="7"/>
  <c r="O434" i="7" s="1"/>
  <c r="AB269" i="7"/>
  <c r="AA269" i="7"/>
  <c r="Z269" i="7"/>
  <c r="Y269" i="7"/>
  <c r="X269" i="7"/>
  <c r="R269" i="7"/>
  <c r="O269" i="7"/>
  <c r="O432" i="7" s="1"/>
  <c r="AB268" i="7"/>
  <c r="AA268" i="7"/>
  <c r="Z268" i="7"/>
  <c r="Y268" i="7"/>
  <c r="X268" i="7"/>
  <c r="R268" i="7"/>
  <c r="O268" i="7"/>
  <c r="O431" i="7" s="1"/>
  <c r="AB267" i="7"/>
  <c r="AA267" i="7"/>
  <c r="Z267" i="7"/>
  <c r="Y267" i="7"/>
  <c r="X267" i="7"/>
  <c r="R267" i="7"/>
  <c r="O267" i="7"/>
  <c r="AD266" i="7"/>
  <c r="AB266" i="7"/>
  <c r="AA266" i="7"/>
  <c r="Z266" i="7"/>
  <c r="Y266" i="7"/>
  <c r="X266" i="7"/>
  <c r="U266" i="7"/>
  <c r="S266" i="7"/>
  <c r="R266" i="7"/>
  <c r="O266" i="7"/>
  <c r="AB265" i="7"/>
  <c r="AA265" i="7"/>
  <c r="Z265" i="7"/>
  <c r="Y265" i="7"/>
  <c r="X265" i="7"/>
  <c r="AC265" i="7" s="1"/>
  <c r="R265" i="7"/>
  <c r="AD265" i="7" s="1"/>
  <c r="O265" i="7"/>
  <c r="AB264" i="7"/>
  <c r="AA264" i="7"/>
  <c r="Z264" i="7"/>
  <c r="Y264" i="7"/>
  <c r="X264" i="7"/>
  <c r="AC264" i="7" s="1"/>
  <c r="R264" i="7"/>
  <c r="O264" i="7"/>
  <c r="AD263" i="7"/>
  <c r="AB263" i="7"/>
  <c r="AA263" i="7"/>
  <c r="Z263" i="7"/>
  <c r="Y263" i="7"/>
  <c r="AC263" i="7" s="1"/>
  <c r="AE263" i="7" s="1"/>
  <c r="X263" i="7"/>
  <c r="R263" i="7"/>
  <c r="O263" i="7"/>
  <c r="AB262" i="7"/>
  <c r="AA262" i="7"/>
  <c r="Z262" i="7"/>
  <c r="Y262" i="7"/>
  <c r="X262" i="7"/>
  <c r="U262" i="7"/>
  <c r="S262" i="7"/>
  <c r="R262" i="7"/>
  <c r="R433" i="7" s="1"/>
  <c r="O262" i="7"/>
  <c r="AB261" i="7"/>
  <c r="AA261" i="7"/>
  <c r="Z261" i="7"/>
  <c r="Y261" i="7"/>
  <c r="X261" i="7"/>
  <c r="AC261" i="7" s="1"/>
  <c r="R261" i="7"/>
  <c r="R428" i="7" s="1"/>
  <c r="O261" i="7"/>
  <c r="AC260" i="7"/>
  <c r="AB260" i="7"/>
  <c r="AA260" i="7"/>
  <c r="Z260" i="7"/>
  <c r="Y260" i="7"/>
  <c r="X260" i="7"/>
  <c r="R260" i="7"/>
  <c r="O260" i="7"/>
  <c r="AB259" i="7"/>
  <c r="AA259" i="7"/>
  <c r="Z259" i="7"/>
  <c r="Y259" i="7"/>
  <c r="AC259" i="7" s="1"/>
  <c r="X259" i="7"/>
  <c r="R259" i="7"/>
  <c r="O259" i="7"/>
  <c r="AB258" i="7"/>
  <c r="AA258" i="7"/>
  <c r="Z258" i="7"/>
  <c r="Y258" i="7"/>
  <c r="X258" i="7"/>
  <c r="AC258" i="7" s="1"/>
  <c r="R258" i="7"/>
  <c r="O258" i="7"/>
  <c r="AD257" i="7"/>
  <c r="AB257" i="7"/>
  <c r="AA257" i="7"/>
  <c r="Z257" i="7"/>
  <c r="Y257" i="7"/>
  <c r="X257" i="7"/>
  <c r="R257" i="7"/>
  <c r="O257" i="7"/>
  <c r="AB256" i="7"/>
  <c r="AA256" i="7"/>
  <c r="Z256" i="7"/>
  <c r="Y256" i="7"/>
  <c r="X256" i="7"/>
  <c r="S256" i="7"/>
  <c r="U256" i="7" s="1"/>
  <c r="U419" i="7" s="1"/>
  <c r="R256" i="7"/>
  <c r="O256" i="7"/>
  <c r="AB255" i="7"/>
  <c r="AA255" i="7"/>
  <c r="Z255" i="7"/>
  <c r="Y255" i="7"/>
  <c r="X255" i="7"/>
  <c r="AC255" i="7" s="1"/>
  <c r="R255" i="7"/>
  <c r="AD255" i="7" s="1"/>
  <c r="O255" i="7"/>
  <c r="O425" i="7" s="1"/>
  <c r="AB254" i="7"/>
  <c r="AA254" i="7"/>
  <c r="Z254" i="7"/>
  <c r="Y254" i="7"/>
  <c r="X254" i="7"/>
  <c r="AC254" i="7" s="1"/>
  <c r="R254" i="7"/>
  <c r="R424" i="7" s="1"/>
  <c r="O254" i="7"/>
  <c r="S254" i="7" s="1"/>
  <c r="U254" i="7" s="1"/>
  <c r="AD253" i="7"/>
  <c r="AE253" i="7" s="1"/>
  <c r="S253" i="7"/>
  <c r="U253" i="7" s="1"/>
  <c r="V253" i="7" s="1"/>
  <c r="R253" i="7"/>
  <c r="R252" i="7"/>
  <c r="AB251" i="7"/>
  <c r="AA251" i="7"/>
  <c r="Y251" i="7"/>
  <c r="X251" i="7"/>
  <c r="R251" i="7"/>
  <c r="S251" i="7" s="1"/>
  <c r="U251" i="7" s="1"/>
  <c r="R250" i="7"/>
  <c r="R422" i="7" s="1"/>
  <c r="AC249" i="7"/>
  <c r="AE249" i="7" s="1"/>
  <c r="X249" i="7"/>
  <c r="O249" i="7"/>
  <c r="O421" i="7" s="1"/>
  <c r="AD248" i="7"/>
  <c r="AB248" i="7"/>
  <c r="AA248" i="7"/>
  <c r="Z248" i="7"/>
  <c r="Y248" i="7"/>
  <c r="X248" i="7"/>
  <c r="O248" i="7"/>
  <c r="AB247" i="7"/>
  <c r="AC247" i="7" s="1"/>
  <c r="AE247" i="7" s="1"/>
  <c r="O247" i="7"/>
  <c r="O423" i="7" s="1"/>
  <c r="AB246" i="7"/>
  <c r="AA246" i="7"/>
  <c r="Z246" i="7"/>
  <c r="Y246" i="7"/>
  <c r="X246" i="7"/>
  <c r="R246" i="7"/>
  <c r="R245" i="7"/>
  <c r="R244" i="7"/>
  <c r="T244" i="7" s="1"/>
  <c r="U244" i="7" s="1"/>
  <c r="O244" i="7"/>
  <c r="O417" i="7" s="1"/>
  <c r="X243" i="7"/>
  <c r="O243" i="7"/>
  <c r="AB242" i="7"/>
  <c r="AA242" i="7"/>
  <c r="Z242" i="7"/>
  <c r="Y242" i="7"/>
  <c r="X242" i="7"/>
  <c r="R242" i="7"/>
  <c r="AD242" i="7" s="1"/>
  <c r="O242" i="7"/>
  <c r="Q241" i="7"/>
  <c r="P241" i="7"/>
  <c r="N241" i="7"/>
  <c r="M241" i="7"/>
  <c r="L241" i="7"/>
  <c r="K241" i="7"/>
  <c r="J241" i="7"/>
  <c r="AB240" i="7"/>
  <c r="AA240" i="7"/>
  <c r="Z240" i="7"/>
  <c r="Y240" i="7"/>
  <c r="X240" i="7"/>
  <c r="R240" i="7"/>
  <c r="R359" i="7" s="1"/>
  <c r="O240" i="7"/>
  <c r="AB239" i="7"/>
  <c r="AA239" i="7"/>
  <c r="Z239" i="7"/>
  <c r="Y239" i="7"/>
  <c r="X239" i="7"/>
  <c r="R239" i="7"/>
  <c r="R358" i="7" s="1"/>
  <c r="O239" i="7"/>
  <c r="O358" i="7" s="1"/>
  <c r="AB238" i="7"/>
  <c r="AA238" i="7"/>
  <c r="Z238" i="7"/>
  <c r="AC238" i="7" s="1"/>
  <c r="Y238" i="7"/>
  <c r="X238" i="7"/>
  <c r="R238" i="7"/>
  <c r="R357" i="7" s="1"/>
  <c r="O238" i="7"/>
  <c r="O357" i="7" s="1"/>
  <c r="AB237" i="7"/>
  <c r="AA237" i="7"/>
  <c r="Z237" i="7"/>
  <c r="Y237" i="7"/>
  <c r="X237" i="7"/>
  <c r="R237" i="7"/>
  <c r="R356" i="7" s="1"/>
  <c r="O237" i="7"/>
  <c r="O356" i="7" s="1"/>
  <c r="AB236" i="7"/>
  <c r="AA236" i="7"/>
  <c r="Z236" i="7"/>
  <c r="Y236" i="7"/>
  <c r="X236" i="7"/>
  <c r="R236" i="7"/>
  <c r="O236" i="7"/>
  <c r="O388" i="7" s="1"/>
  <c r="AC235" i="7"/>
  <c r="AE235" i="7" s="1"/>
  <c r="U235" i="7"/>
  <c r="U370" i="7" s="1"/>
  <c r="R235" i="7"/>
  <c r="R370" i="7" s="1"/>
  <c r="O235" i="7"/>
  <c r="O370" i="7" s="1"/>
  <c r="AB234" i="7"/>
  <c r="AA234" i="7"/>
  <c r="Z234" i="7"/>
  <c r="Y234" i="7"/>
  <c r="X234" i="7"/>
  <c r="R234" i="7"/>
  <c r="R385" i="7" s="1"/>
  <c r="O234" i="7"/>
  <c r="S234" i="7" s="1"/>
  <c r="U234" i="7" s="1"/>
  <c r="U385" i="7" s="1"/>
  <c r="AB233" i="7"/>
  <c r="AA233" i="7"/>
  <c r="Z233" i="7"/>
  <c r="Y233" i="7"/>
  <c r="AC233" i="7" s="1"/>
  <c r="X233" i="7"/>
  <c r="R233" i="7"/>
  <c r="R379" i="7" s="1"/>
  <c r="O233" i="7"/>
  <c r="AB232" i="7"/>
  <c r="AA232" i="7"/>
  <c r="Z232" i="7"/>
  <c r="Y232" i="7"/>
  <c r="X232" i="7"/>
  <c r="R232" i="7"/>
  <c r="AD232" i="7" s="1"/>
  <c r="O232" i="7"/>
  <c r="AC231" i="7"/>
  <c r="AE231" i="7" s="1"/>
  <c r="Z231" i="7"/>
  <c r="O231" i="7"/>
  <c r="S231" i="7" s="1"/>
  <c r="U231" i="7" s="1"/>
  <c r="U386" i="7" s="1"/>
  <c r="AE230" i="7"/>
  <c r="O230" i="7"/>
  <c r="S230" i="7" s="1"/>
  <c r="U230" i="7" s="1"/>
  <c r="AB229" i="7"/>
  <c r="X229" i="7"/>
  <c r="AC229" i="7" s="1"/>
  <c r="AE229" i="7" s="1"/>
  <c r="O229" i="7"/>
  <c r="O384" i="7" s="1"/>
  <c r="AD228" i="7"/>
  <c r="AB228" i="7"/>
  <c r="AA228" i="7"/>
  <c r="Z228" i="7"/>
  <c r="Y228" i="7"/>
  <c r="X228" i="7"/>
  <c r="R228" i="7"/>
  <c r="O228" i="7"/>
  <c r="Z227" i="7"/>
  <c r="AC227" i="7" s="1"/>
  <c r="AE227" i="7" s="1"/>
  <c r="S227" i="7"/>
  <c r="U227" i="7" s="1"/>
  <c r="U376" i="7" s="1"/>
  <c r="O227" i="7"/>
  <c r="O376" i="7" s="1"/>
  <c r="O226" i="7"/>
  <c r="O579" i="7" s="1"/>
  <c r="X225" i="7"/>
  <c r="AC225" i="7" s="1"/>
  <c r="AE225" i="7" s="1"/>
  <c r="O225" i="7"/>
  <c r="S225" i="7" s="1"/>
  <c r="U225" i="7" s="1"/>
  <c r="V225" i="7" s="1"/>
  <c r="AA224" i="7"/>
  <c r="AC224" i="7" s="1"/>
  <c r="AE224" i="7" s="1"/>
  <c r="U224" i="7"/>
  <c r="O224" i="7"/>
  <c r="S224" i="7" s="1"/>
  <c r="R223" i="7"/>
  <c r="O223" i="7"/>
  <c r="AC222" i="7"/>
  <c r="AE222" i="7" s="1"/>
  <c r="R222" i="7"/>
  <c r="O222" i="7"/>
  <c r="O380" i="7" s="1"/>
  <c r="U221" i="7"/>
  <c r="O221" i="7"/>
  <c r="V221" i="7" s="1"/>
  <c r="AB220" i="7"/>
  <c r="AC220" i="7" s="1"/>
  <c r="AE220" i="7" s="1"/>
  <c r="O220" i="7"/>
  <c r="O383" i="7" s="1"/>
  <c r="AB219" i="7"/>
  <c r="AA219" i="7"/>
  <c r="Z219" i="7"/>
  <c r="Y219" i="7"/>
  <c r="X219" i="7"/>
  <c r="R219" i="7"/>
  <c r="O219" i="7"/>
  <c r="O374" i="7" s="1"/>
  <c r="AD218" i="7"/>
  <c r="AB218" i="7"/>
  <c r="AA218" i="7"/>
  <c r="Z218" i="7"/>
  <c r="Y218" i="7"/>
  <c r="X218" i="7"/>
  <c r="R218" i="7"/>
  <c r="R368" i="7" s="1"/>
  <c r="O218" i="7"/>
  <c r="S218" i="7" s="1"/>
  <c r="U218" i="7" s="1"/>
  <c r="V218" i="7" s="1"/>
  <c r="O217" i="7"/>
  <c r="T217" i="7" s="1"/>
  <c r="U217" i="7" s="1"/>
  <c r="O216" i="7"/>
  <c r="X215" i="7"/>
  <c r="AC215" i="7" s="1"/>
  <c r="AE215" i="7" s="1"/>
  <c r="O215" i="7"/>
  <c r="O214" i="7"/>
  <c r="T214" i="7" s="1"/>
  <c r="U214" i="7" s="1"/>
  <c r="V214" i="7" s="1"/>
  <c r="X213" i="7"/>
  <c r="AC213" i="7" s="1"/>
  <c r="AE213" i="7" s="1"/>
  <c r="O213" i="7"/>
  <c r="O361" i="7" s="1"/>
  <c r="Z211" i="7"/>
  <c r="X211" i="7"/>
  <c r="AC211" i="7" s="1"/>
  <c r="AE211" i="7" s="1"/>
  <c r="S211" i="7"/>
  <c r="U211" i="7" s="1"/>
  <c r="U367" i="7" s="1"/>
  <c r="O211" i="7"/>
  <c r="AB210" i="7"/>
  <c r="AA210" i="7"/>
  <c r="Z210" i="7"/>
  <c r="Y210" i="7"/>
  <c r="X210" i="7"/>
  <c r="R210" i="7"/>
  <c r="AD210" i="7" s="1"/>
  <c r="O210" i="7"/>
  <c r="S210" i="7" s="1"/>
  <c r="T208" i="7"/>
  <c r="R208" i="7"/>
  <c r="Q208" i="7"/>
  <c r="P208" i="7"/>
  <c r="N208" i="7"/>
  <c r="M208" i="7"/>
  <c r="L208" i="7"/>
  <c r="K208" i="7"/>
  <c r="J208" i="7"/>
  <c r="AD207" i="7"/>
  <c r="AB207" i="7"/>
  <c r="AA207" i="7"/>
  <c r="Z207" i="7"/>
  <c r="Y207" i="7"/>
  <c r="X207" i="7"/>
  <c r="R207" i="7"/>
  <c r="R618" i="7" s="1"/>
  <c r="O207" i="7"/>
  <c r="S207" i="7" s="1"/>
  <c r="U207" i="7" s="1"/>
  <c r="U618" i="7" s="1"/>
  <c r="AD206" i="7"/>
  <c r="AB206" i="7"/>
  <c r="AA206" i="7"/>
  <c r="Z206" i="7"/>
  <c r="Y206" i="7"/>
  <c r="X206" i="7"/>
  <c r="S206" i="7"/>
  <c r="R206" i="7"/>
  <c r="R617" i="7" s="1"/>
  <c r="O206" i="7"/>
  <c r="O208" i="7" s="1"/>
  <c r="T205" i="7"/>
  <c r="Q205" i="7"/>
  <c r="P205" i="7"/>
  <c r="N205" i="7"/>
  <c r="M205" i="7"/>
  <c r="L205" i="7"/>
  <c r="K205" i="7"/>
  <c r="J205" i="7"/>
  <c r="AB204" i="7"/>
  <c r="AC204" i="7" s="1"/>
  <c r="AA204" i="7"/>
  <c r="Z204" i="7"/>
  <c r="Y204" i="7"/>
  <c r="X204" i="7"/>
  <c r="R204" i="7"/>
  <c r="O204" i="7"/>
  <c r="AD203" i="7"/>
  <c r="AB203" i="7"/>
  <c r="AA203" i="7"/>
  <c r="Z203" i="7"/>
  <c r="Y203" i="7"/>
  <c r="X203" i="7"/>
  <c r="S203" i="7"/>
  <c r="U203" i="7" s="1"/>
  <c r="R203" i="7"/>
  <c r="O203" i="7"/>
  <c r="AB202" i="7"/>
  <c r="AA202" i="7"/>
  <c r="Z202" i="7"/>
  <c r="Y202" i="7"/>
  <c r="X202" i="7"/>
  <c r="AC202" i="7" s="1"/>
  <c r="R202" i="7"/>
  <c r="R411" i="7" s="1"/>
  <c r="O202" i="7"/>
  <c r="AD201" i="7"/>
  <c r="AB201" i="7"/>
  <c r="AA201" i="7"/>
  <c r="Z201" i="7"/>
  <c r="Y201" i="7"/>
  <c r="X201" i="7"/>
  <c r="R201" i="7"/>
  <c r="R408" i="7" s="1"/>
  <c r="O201" i="7"/>
  <c r="AB200" i="7"/>
  <c r="AA200" i="7"/>
  <c r="Z200" i="7"/>
  <c r="Y200" i="7"/>
  <c r="Y205" i="7" s="1"/>
  <c r="X200" i="7"/>
  <c r="R200" i="7"/>
  <c r="R406" i="7" s="1"/>
  <c r="O200" i="7"/>
  <c r="AB199" i="7"/>
  <c r="AA199" i="7"/>
  <c r="Z199" i="7"/>
  <c r="Y199" i="7"/>
  <c r="X199" i="7"/>
  <c r="R199" i="7"/>
  <c r="AD199" i="7" s="1"/>
  <c r="O199" i="7"/>
  <c r="AB198" i="7"/>
  <c r="AA198" i="7"/>
  <c r="Z198" i="7"/>
  <c r="Y198" i="7"/>
  <c r="X198" i="7"/>
  <c r="R198" i="7"/>
  <c r="O198" i="7"/>
  <c r="S198" i="7" s="1"/>
  <c r="U198" i="7" s="1"/>
  <c r="AB197" i="7"/>
  <c r="AA197" i="7"/>
  <c r="Z197" i="7"/>
  <c r="Y197" i="7"/>
  <c r="X197" i="7"/>
  <c r="S197" i="7"/>
  <c r="U197" i="7" s="1"/>
  <c r="R197" i="7"/>
  <c r="O197" i="7"/>
  <c r="O410" i="7" s="1"/>
  <c r="AB196" i="7"/>
  <c r="AA196" i="7"/>
  <c r="Z196" i="7"/>
  <c r="Y196" i="7"/>
  <c r="X196" i="7"/>
  <c r="AC196" i="7" s="1"/>
  <c r="S196" i="7"/>
  <c r="U196" i="7" s="1"/>
  <c r="R196" i="7"/>
  <c r="V196" i="7" s="1"/>
  <c r="O196" i="7"/>
  <c r="AB195" i="7"/>
  <c r="AA195" i="7"/>
  <c r="Z195" i="7"/>
  <c r="Y195" i="7"/>
  <c r="X195" i="7"/>
  <c r="AC195" i="7" s="1"/>
  <c r="R195" i="7"/>
  <c r="AD195" i="7" s="1"/>
  <c r="O195" i="7"/>
  <c r="O405" i="7" s="1"/>
  <c r="AB194" i="7"/>
  <c r="AA194" i="7"/>
  <c r="Z194" i="7"/>
  <c r="Y194" i="7"/>
  <c r="X194" i="7"/>
  <c r="R194" i="7"/>
  <c r="R401" i="7" s="1"/>
  <c r="O194" i="7"/>
  <c r="O401" i="7" s="1"/>
  <c r="Q193" i="7"/>
  <c r="P193" i="7"/>
  <c r="P209" i="7" s="1"/>
  <c r="N193" i="7"/>
  <c r="M193" i="7"/>
  <c r="L193" i="7"/>
  <c r="K193" i="7"/>
  <c r="J193" i="7"/>
  <c r="AB192" i="7"/>
  <c r="AA192" i="7"/>
  <c r="Z192" i="7"/>
  <c r="Y192" i="7"/>
  <c r="X192" i="7"/>
  <c r="R192" i="7"/>
  <c r="AD191" i="7"/>
  <c r="AE191" i="7" s="1"/>
  <c r="R191" i="7"/>
  <c r="AB190" i="7"/>
  <c r="AA190" i="7"/>
  <c r="Z190" i="7"/>
  <c r="Y190" i="7"/>
  <c r="X190" i="7"/>
  <c r="AC190" i="7" s="1"/>
  <c r="R190" i="7"/>
  <c r="R352" i="7" s="1"/>
  <c r="O190" i="7"/>
  <c r="AD189" i="7"/>
  <c r="AB189" i="7"/>
  <c r="AA189" i="7"/>
  <c r="Z189" i="7"/>
  <c r="Y189" i="7"/>
  <c r="X189" i="7"/>
  <c r="R189" i="7"/>
  <c r="R342" i="7" s="1"/>
  <c r="O189" i="7"/>
  <c r="O342" i="7" s="1"/>
  <c r="AB188" i="7"/>
  <c r="AA188" i="7"/>
  <c r="Z188" i="7"/>
  <c r="Y188" i="7"/>
  <c r="X188" i="7"/>
  <c r="R188" i="7"/>
  <c r="R340" i="7" s="1"/>
  <c r="O188" i="7"/>
  <c r="AB187" i="7"/>
  <c r="AA187" i="7"/>
  <c r="Z187" i="7"/>
  <c r="Y187" i="7"/>
  <c r="X187" i="7"/>
  <c r="AC187" i="7" s="1"/>
  <c r="AE187" i="7" s="1"/>
  <c r="O187" i="7"/>
  <c r="S187" i="7" s="1"/>
  <c r="U187" i="7" s="1"/>
  <c r="U341" i="7" s="1"/>
  <c r="AB186" i="7"/>
  <c r="AA186" i="7"/>
  <c r="Z186" i="7"/>
  <c r="Y186" i="7"/>
  <c r="X186" i="7"/>
  <c r="O186" i="7"/>
  <c r="O348" i="7" s="1"/>
  <c r="Z185" i="7"/>
  <c r="AC185" i="7" s="1"/>
  <c r="AE185" i="7" s="1"/>
  <c r="O185" i="7"/>
  <c r="O350" i="7" s="1"/>
  <c r="R184" i="7"/>
  <c r="R556" i="7" s="1"/>
  <c r="R183" i="7"/>
  <c r="AB182" i="7"/>
  <c r="AA182" i="7"/>
  <c r="Z182" i="7"/>
  <c r="Y182" i="7"/>
  <c r="X182" i="7"/>
  <c r="R182" i="7"/>
  <c r="Z181" i="7"/>
  <c r="AC181" i="7" s="1"/>
  <c r="AE181" i="7" s="1"/>
  <c r="O181" i="7"/>
  <c r="AC180" i="7"/>
  <c r="AE180" i="7" s="1"/>
  <c r="Z180" i="7"/>
  <c r="O180" i="7"/>
  <c r="S180" i="7" s="1"/>
  <c r="U180" i="7" s="1"/>
  <c r="AC179" i="7"/>
  <c r="AE179" i="7" s="1"/>
  <c r="O179" i="7"/>
  <c r="O339" i="7" s="1"/>
  <c r="Z178" i="7"/>
  <c r="X178" i="7"/>
  <c r="AC178" i="7" s="1"/>
  <c r="AE178" i="7" s="1"/>
  <c r="O178" i="7"/>
  <c r="S178" i="7" s="1"/>
  <c r="U178" i="7" s="1"/>
  <c r="AE177" i="7"/>
  <c r="O177" i="7"/>
  <c r="AB176" i="7"/>
  <c r="AA176" i="7"/>
  <c r="Z176" i="7"/>
  <c r="Y176" i="7"/>
  <c r="X176" i="7"/>
  <c r="R176" i="7"/>
  <c r="R175" i="7"/>
  <c r="R174" i="7"/>
  <c r="AD174" i="7" s="1"/>
  <c r="AE174" i="7" s="1"/>
  <c r="AD173" i="7"/>
  <c r="AB173" i="7"/>
  <c r="AA173" i="7"/>
  <c r="Z173" i="7"/>
  <c r="Y173" i="7"/>
  <c r="X173" i="7"/>
  <c r="O173" i="7"/>
  <c r="AC172" i="7"/>
  <c r="AE172" i="7" s="1"/>
  <c r="O172" i="7"/>
  <c r="Z171" i="7"/>
  <c r="X171" i="7"/>
  <c r="AC171" i="7" s="1"/>
  <c r="AE171" i="7" s="1"/>
  <c r="O171" i="7"/>
  <c r="AB170" i="7"/>
  <c r="Z170" i="7"/>
  <c r="X170" i="7"/>
  <c r="O170" i="7"/>
  <c r="AC169" i="7"/>
  <c r="AE169" i="7" s="1"/>
  <c r="O169" i="7"/>
  <c r="T169" i="7" s="1"/>
  <c r="U169" i="7" s="1"/>
  <c r="V169" i="7" s="1"/>
  <c r="X168" i="7"/>
  <c r="AC168" i="7" s="1"/>
  <c r="AE168" i="7" s="1"/>
  <c r="O168" i="7"/>
  <c r="R167" i="7"/>
  <c r="R547" i="7" s="1"/>
  <c r="AD166" i="7"/>
  <c r="AE166" i="7" s="1"/>
  <c r="S166" i="7"/>
  <c r="U166" i="7" s="1"/>
  <c r="U351" i="7" s="1"/>
  <c r="R166" i="7"/>
  <c r="R351" i="7" s="1"/>
  <c r="AC165" i="7"/>
  <c r="AE165" i="7" s="1"/>
  <c r="O165" i="7"/>
  <c r="X164" i="7"/>
  <c r="AC164" i="7" s="1"/>
  <c r="AE164" i="7" s="1"/>
  <c r="O164" i="7"/>
  <c r="S164" i="7" s="1"/>
  <c r="U164" i="7" s="1"/>
  <c r="Z163" i="7"/>
  <c r="X163" i="7"/>
  <c r="AC163" i="7" s="1"/>
  <c r="AE163" i="7" s="1"/>
  <c r="O163" i="7"/>
  <c r="S163" i="7" s="1"/>
  <c r="U163" i="7" s="1"/>
  <c r="AC162" i="7"/>
  <c r="AE162" i="7" s="1"/>
  <c r="O162" i="7"/>
  <c r="Z161" i="7"/>
  <c r="X161" i="7"/>
  <c r="O161" i="7"/>
  <c r="Z160" i="7"/>
  <c r="AC160" i="7" s="1"/>
  <c r="O160" i="7"/>
  <c r="AD159" i="7"/>
  <c r="AB159" i="7"/>
  <c r="AA159" i="7"/>
  <c r="AA193" i="7" s="1"/>
  <c r="Z159" i="7"/>
  <c r="Y159" i="7"/>
  <c r="X159" i="7"/>
  <c r="R159" i="7"/>
  <c r="O159" i="7"/>
  <c r="T157" i="7"/>
  <c r="Q157" i="7"/>
  <c r="P157" i="7"/>
  <c r="N157" i="7"/>
  <c r="M157" i="7"/>
  <c r="L157" i="7"/>
  <c r="K157" i="7"/>
  <c r="J157" i="7"/>
  <c r="AB156" i="7"/>
  <c r="AA156" i="7"/>
  <c r="Z156" i="7"/>
  <c r="Y156" i="7"/>
  <c r="X156" i="7"/>
  <c r="R156" i="7"/>
  <c r="AD156" i="7" s="1"/>
  <c r="O156" i="7"/>
  <c r="S156" i="7" s="1"/>
  <c r="U156" i="7" s="1"/>
  <c r="AD155" i="7"/>
  <c r="AB155" i="7"/>
  <c r="AA155" i="7"/>
  <c r="Z155" i="7"/>
  <c r="Y155" i="7"/>
  <c r="X155" i="7"/>
  <c r="R155" i="7"/>
  <c r="O155" i="7"/>
  <c r="AB154" i="7"/>
  <c r="AA154" i="7"/>
  <c r="Z154" i="7"/>
  <c r="Y154" i="7"/>
  <c r="X154" i="7"/>
  <c r="AC154" i="7" s="1"/>
  <c r="R154" i="7"/>
  <c r="O154" i="7"/>
  <c r="O489" i="7" s="1"/>
  <c r="AB153" i="7"/>
  <c r="AA153" i="7"/>
  <c r="Z153" i="7"/>
  <c r="Y153" i="7"/>
  <c r="X153" i="7"/>
  <c r="R153" i="7"/>
  <c r="O153" i="7"/>
  <c r="O488" i="7" s="1"/>
  <c r="AD152" i="7"/>
  <c r="AB152" i="7"/>
  <c r="AA152" i="7"/>
  <c r="Z152" i="7"/>
  <c r="Y152" i="7"/>
  <c r="X152" i="7"/>
  <c r="R152" i="7"/>
  <c r="O152" i="7"/>
  <c r="S152" i="7" s="1"/>
  <c r="U152" i="7" s="1"/>
  <c r="AD151" i="7"/>
  <c r="AB151" i="7"/>
  <c r="AA151" i="7"/>
  <c r="Z151" i="7"/>
  <c r="Y151" i="7"/>
  <c r="X151" i="7"/>
  <c r="R151" i="7"/>
  <c r="O151" i="7"/>
  <c r="AB150" i="7"/>
  <c r="AA150" i="7"/>
  <c r="Z150" i="7"/>
  <c r="Y150" i="7"/>
  <c r="X150" i="7"/>
  <c r="R150" i="7"/>
  <c r="O150" i="7"/>
  <c r="O486" i="7" s="1"/>
  <c r="AB149" i="7"/>
  <c r="AA149" i="7"/>
  <c r="AC149" i="7" s="1"/>
  <c r="Z149" i="7"/>
  <c r="Y149" i="7"/>
  <c r="X149" i="7"/>
  <c r="R149" i="7"/>
  <c r="O149" i="7"/>
  <c r="AD148" i="7"/>
  <c r="AB148" i="7"/>
  <c r="AA148" i="7"/>
  <c r="Z148" i="7"/>
  <c r="Y148" i="7"/>
  <c r="X148" i="7"/>
  <c r="S148" i="7"/>
  <c r="U148" i="7" s="1"/>
  <c r="R148" i="7"/>
  <c r="R478" i="7" s="1"/>
  <c r="O148" i="7"/>
  <c r="O478" i="7" s="1"/>
  <c r="AB147" i="7"/>
  <c r="AA147" i="7"/>
  <c r="Z147" i="7"/>
  <c r="Y147" i="7"/>
  <c r="X147" i="7"/>
  <c r="R147" i="7"/>
  <c r="R468" i="7" s="1"/>
  <c r="O147" i="7"/>
  <c r="O468" i="7" s="1"/>
  <c r="AD146" i="7"/>
  <c r="AB146" i="7"/>
  <c r="AA146" i="7"/>
  <c r="Z146" i="7"/>
  <c r="Y146" i="7"/>
  <c r="X146" i="7"/>
  <c r="R146" i="7"/>
  <c r="O146" i="7"/>
  <c r="Q145" i="7"/>
  <c r="P145" i="7"/>
  <c r="N145" i="7"/>
  <c r="M145" i="7"/>
  <c r="L145" i="7"/>
  <c r="K145" i="7"/>
  <c r="J145" i="7"/>
  <c r="AB144" i="7"/>
  <c r="AA144" i="7"/>
  <c r="Z144" i="7"/>
  <c r="Y144" i="7"/>
  <c r="X144" i="7"/>
  <c r="AC144" i="7" s="1"/>
  <c r="R144" i="7"/>
  <c r="O144" i="7"/>
  <c r="O661" i="7" s="1"/>
  <c r="AD143" i="7"/>
  <c r="AB143" i="7"/>
  <c r="AA143" i="7"/>
  <c r="Z143" i="7"/>
  <c r="Y143" i="7"/>
  <c r="X143" i="7"/>
  <c r="R143" i="7"/>
  <c r="O143" i="7"/>
  <c r="S143" i="7" s="1"/>
  <c r="U143" i="7" s="1"/>
  <c r="V143" i="7" s="1"/>
  <c r="R142" i="7"/>
  <c r="O142" i="7"/>
  <c r="AB141" i="7"/>
  <c r="AA141" i="7"/>
  <c r="AC141" i="7" s="1"/>
  <c r="Z141" i="7"/>
  <c r="Y141" i="7"/>
  <c r="X141" i="7"/>
  <c r="R141" i="7"/>
  <c r="O141" i="7"/>
  <c r="AB140" i="7"/>
  <c r="AA140" i="7"/>
  <c r="Z140" i="7"/>
  <c r="Y140" i="7"/>
  <c r="X140" i="7"/>
  <c r="AC140" i="7" s="1"/>
  <c r="R140" i="7"/>
  <c r="S140" i="7" s="1"/>
  <c r="U140" i="7" s="1"/>
  <c r="V140" i="7" s="1"/>
  <c r="R139" i="7"/>
  <c r="AC138" i="7"/>
  <c r="AE138" i="7" s="1"/>
  <c r="R138" i="7"/>
  <c r="R499" i="7" s="1"/>
  <c r="O138" i="7"/>
  <c r="AB137" i="7"/>
  <c r="AA137" i="7"/>
  <c r="Z137" i="7"/>
  <c r="Y137" i="7"/>
  <c r="X137" i="7"/>
  <c r="R137" i="7"/>
  <c r="R498" i="7" s="1"/>
  <c r="O137" i="7"/>
  <c r="O136" i="7"/>
  <c r="T136" i="7" s="1"/>
  <c r="U136" i="7" s="1"/>
  <c r="AB135" i="7"/>
  <c r="AA135" i="7"/>
  <c r="Z135" i="7"/>
  <c r="Y135" i="7"/>
  <c r="X135" i="7"/>
  <c r="R135" i="7"/>
  <c r="AD135" i="7" s="1"/>
  <c r="O135" i="7"/>
  <c r="O501" i="7" s="1"/>
  <c r="AD134" i="7"/>
  <c r="AB134" i="7"/>
  <c r="AA134" i="7"/>
  <c r="Z134" i="7"/>
  <c r="Y134" i="7"/>
  <c r="X134" i="7"/>
  <c r="R134" i="7"/>
  <c r="R500" i="7" s="1"/>
  <c r="O134" i="7"/>
  <c r="O500" i="7" s="1"/>
  <c r="AD133" i="7"/>
  <c r="AB133" i="7"/>
  <c r="AA133" i="7"/>
  <c r="Z133" i="7"/>
  <c r="Y133" i="7"/>
  <c r="X133" i="7"/>
  <c r="R133" i="7"/>
  <c r="R658" i="7" s="1"/>
  <c r="O133" i="7"/>
  <c r="AB132" i="7"/>
  <c r="AA132" i="7"/>
  <c r="Z132" i="7"/>
  <c r="Y132" i="7"/>
  <c r="X132" i="7"/>
  <c r="R132" i="7"/>
  <c r="S132" i="7" s="1"/>
  <c r="U132" i="7" s="1"/>
  <c r="O132" i="7"/>
  <c r="R131" i="7"/>
  <c r="O131" i="7"/>
  <c r="T131" i="7" s="1"/>
  <c r="U131" i="7" s="1"/>
  <c r="AB130" i="7"/>
  <c r="AA130" i="7"/>
  <c r="Z130" i="7"/>
  <c r="Y130" i="7"/>
  <c r="X130" i="7"/>
  <c r="AC130" i="7" s="1"/>
  <c r="R130" i="7"/>
  <c r="O130" i="7"/>
  <c r="AB129" i="7"/>
  <c r="AA129" i="7"/>
  <c r="Z129" i="7"/>
  <c r="Y129" i="7"/>
  <c r="X129" i="7"/>
  <c r="R129" i="7"/>
  <c r="S129" i="7" s="1"/>
  <c r="U129" i="7" s="1"/>
  <c r="R128" i="7"/>
  <c r="R127" i="7"/>
  <c r="O127" i="7"/>
  <c r="AB126" i="7"/>
  <c r="AA126" i="7"/>
  <c r="Z126" i="7"/>
  <c r="Y126" i="7"/>
  <c r="X126" i="7"/>
  <c r="R126" i="7"/>
  <c r="O126" i="7"/>
  <c r="S126" i="7" s="1"/>
  <c r="U126" i="7" s="1"/>
  <c r="AB125" i="7"/>
  <c r="AA125" i="7"/>
  <c r="Z125" i="7"/>
  <c r="Y125" i="7"/>
  <c r="X125" i="7"/>
  <c r="R125" i="7"/>
  <c r="O125" i="7"/>
  <c r="O497" i="7" s="1"/>
  <c r="AB124" i="7"/>
  <c r="AA124" i="7"/>
  <c r="Z124" i="7"/>
  <c r="Y124" i="7"/>
  <c r="X124" i="7"/>
  <c r="R124" i="7"/>
  <c r="O124" i="7"/>
  <c r="O123" i="7"/>
  <c r="T122" i="7"/>
  <c r="U122" i="7" s="1"/>
  <c r="O122" i="7"/>
  <c r="O496" i="7" s="1"/>
  <c r="T121" i="7"/>
  <c r="U121" i="7" s="1"/>
  <c r="V121" i="7" s="1"/>
  <c r="R121" i="7"/>
  <c r="R120" i="7"/>
  <c r="R119" i="7"/>
  <c r="S119" i="7" s="1"/>
  <c r="U119" i="7" s="1"/>
  <c r="U653" i="7" s="1"/>
  <c r="R118" i="7"/>
  <c r="T118" i="7" s="1"/>
  <c r="U118" i="7" s="1"/>
  <c r="V118" i="7" s="1"/>
  <c r="AD117" i="7"/>
  <c r="AB117" i="7"/>
  <c r="AA117" i="7"/>
  <c r="Z117" i="7"/>
  <c r="Y117" i="7"/>
  <c r="X117" i="7"/>
  <c r="R117" i="7"/>
  <c r="R656" i="7" s="1"/>
  <c r="AB116" i="7"/>
  <c r="AA116" i="7"/>
  <c r="Z116" i="7"/>
  <c r="Y116" i="7"/>
  <c r="X116" i="7"/>
  <c r="AC116" i="7" s="1"/>
  <c r="R116" i="7"/>
  <c r="S116" i="7" s="1"/>
  <c r="U116" i="7" s="1"/>
  <c r="V116" i="7" s="1"/>
  <c r="O116" i="7"/>
  <c r="O115" i="7"/>
  <c r="AC114" i="7"/>
  <c r="AE114" i="7" s="1"/>
  <c r="R114" i="7"/>
  <c r="O114" i="7"/>
  <c r="O652" i="7" s="1"/>
  <c r="AB113" i="7"/>
  <c r="AA113" i="7"/>
  <c r="Z113" i="7"/>
  <c r="Y113" i="7"/>
  <c r="X113" i="7"/>
  <c r="R113" i="7"/>
  <c r="AD112" i="7"/>
  <c r="AB112" i="7"/>
  <c r="AA112" i="7"/>
  <c r="Z112" i="7"/>
  <c r="Y112" i="7"/>
  <c r="X112" i="7"/>
  <c r="R112" i="7"/>
  <c r="O112" i="7"/>
  <c r="O490" i="7" s="1"/>
  <c r="Q111" i="7"/>
  <c r="P111" i="7"/>
  <c r="N111" i="7"/>
  <c r="M111" i="7"/>
  <c r="L111" i="7"/>
  <c r="K111" i="7"/>
  <c r="J111" i="7"/>
  <c r="AB110" i="7"/>
  <c r="AA110" i="7"/>
  <c r="Z110" i="7"/>
  <c r="Y110" i="7"/>
  <c r="X110" i="7"/>
  <c r="R110" i="7"/>
  <c r="O110" i="7"/>
  <c r="S110" i="7" s="1"/>
  <c r="U110" i="7" s="1"/>
  <c r="AB109" i="7"/>
  <c r="AA109" i="7"/>
  <c r="Z109" i="7"/>
  <c r="Y109" i="7"/>
  <c r="X109" i="7"/>
  <c r="R109" i="7"/>
  <c r="O109" i="7"/>
  <c r="AB108" i="7"/>
  <c r="AA108" i="7"/>
  <c r="Z108" i="7"/>
  <c r="Y108" i="7"/>
  <c r="X108" i="7"/>
  <c r="R108" i="7"/>
  <c r="O108" i="7"/>
  <c r="AB107" i="7"/>
  <c r="AA107" i="7"/>
  <c r="Z107" i="7"/>
  <c r="Y107" i="7"/>
  <c r="X107" i="7"/>
  <c r="R107" i="7"/>
  <c r="AD107" i="7" s="1"/>
  <c r="O107" i="7"/>
  <c r="AD106" i="7"/>
  <c r="AB106" i="7"/>
  <c r="AA106" i="7"/>
  <c r="AC106" i="7" s="1"/>
  <c r="AE106" i="7" s="1"/>
  <c r="Z106" i="7"/>
  <c r="Y106" i="7"/>
  <c r="X106" i="7"/>
  <c r="R106" i="7"/>
  <c r="O106" i="7"/>
  <c r="AD105" i="7"/>
  <c r="AB105" i="7"/>
  <c r="AA105" i="7"/>
  <c r="Z105" i="7"/>
  <c r="Y105" i="7"/>
  <c r="X105" i="7"/>
  <c r="R105" i="7"/>
  <c r="O105" i="7"/>
  <c r="AB104" i="7"/>
  <c r="AA104" i="7"/>
  <c r="Z104" i="7"/>
  <c r="Y104" i="7"/>
  <c r="X104" i="7"/>
  <c r="R104" i="7"/>
  <c r="R438" i="7" s="1"/>
  <c r="O104" i="7"/>
  <c r="AB103" i="7"/>
  <c r="AA103" i="7"/>
  <c r="Z103" i="7"/>
  <c r="Y103" i="7"/>
  <c r="X103" i="7"/>
  <c r="R103" i="7"/>
  <c r="AD103" i="7" s="1"/>
  <c r="O103" i="7"/>
  <c r="AB102" i="7"/>
  <c r="AA102" i="7"/>
  <c r="Z102" i="7"/>
  <c r="Y102" i="7"/>
  <c r="X102" i="7"/>
  <c r="R102" i="7"/>
  <c r="O102" i="7"/>
  <c r="AB101" i="7"/>
  <c r="AA101" i="7"/>
  <c r="Z101" i="7"/>
  <c r="Y101" i="7"/>
  <c r="X101" i="7"/>
  <c r="AC101" i="7" s="1"/>
  <c r="R101" i="7"/>
  <c r="AD101" i="7" s="1"/>
  <c r="O101" i="7"/>
  <c r="S101" i="7" s="1"/>
  <c r="U101" i="7" s="1"/>
  <c r="AB100" i="7"/>
  <c r="AA100" i="7"/>
  <c r="Z100" i="7"/>
  <c r="Y100" i="7"/>
  <c r="X100" i="7"/>
  <c r="R100" i="7"/>
  <c r="AD100" i="7" s="1"/>
  <c r="O100" i="7"/>
  <c r="S100" i="7" s="1"/>
  <c r="U100" i="7" s="1"/>
  <c r="AB99" i="7"/>
  <c r="AA99" i="7"/>
  <c r="AC99" i="7" s="1"/>
  <c r="AE99" i="7" s="1"/>
  <c r="Z99" i="7"/>
  <c r="Y99" i="7"/>
  <c r="X99" i="7"/>
  <c r="R99" i="7"/>
  <c r="AD99" i="7" s="1"/>
  <c r="O99" i="7"/>
  <c r="S99" i="7" s="1"/>
  <c r="U99" i="7" s="1"/>
  <c r="AB98" i="7"/>
  <c r="AA98" i="7"/>
  <c r="Z98" i="7"/>
  <c r="Y98" i="7"/>
  <c r="X98" i="7"/>
  <c r="S98" i="7"/>
  <c r="U98" i="7" s="1"/>
  <c r="R98" i="7"/>
  <c r="O98" i="7"/>
  <c r="AB97" i="7"/>
  <c r="AA97" i="7"/>
  <c r="Z97" i="7"/>
  <c r="Y97" i="7"/>
  <c r="X97" i="7"/>
  <c r="R97" i="7"/>
  <c r="AD97" i="7" s="1"/>
  <c r="O97" i="7"/>
  <c r="AB96" i="7"/>
  <c r="AA96" i="7"/>
  <c r="Z96" i="7"/>
  <c r="Y96" i="7"/>
  <c r="X96" i="7"/>
  <c r="R96" i="7"/>
  <c r="O96" i="7"/>
  <c r="AD95" i="7"/>
  <c r="AB95" i="7"/>
  <c r="AA95" i="7"/>
  <c r="Z95" i="7"/>
  <c r="Y95" i="7"/>
  <c r="X95" i="7"/>
  <c r="AC95" i="7" s="1"/>
  <c r="AE95" i="7" s="1"/>
  <c r="U95" i="7"/>
  <c r="V95" i="7" s="1"/>
  <c r="S95" i="7"/>
  <c r="R95" i="7"/>
  <c r="O95" i="7"/>
  <c r="AB94" i="7"/>
  <c r="AA94" i="7"/>
  <c r="Z94" i="7"/>
  <c r="Y94" i="7"/>
  <c r="X94" i="7"/>
  <c r="R94" i="7"/>
  <c r="R435" i="7" s="1"/>
  <c r="O94" i="7"/>
  <c r="AB93" i="7"/>
  <c r="AA93" i="7"/>
  <c r="AC93" i="7" s="1"/>
  <c r="Z93" i="7"/>
  <c r="Y93" i="7"/>
  <c r="X93" i="7"/>
  <c r="R93" i="7"/>
  <c r="O93" i="7"/>
  <c r="AB92" i="7"/>
  <c r="AA92" i="7"/>
  <c r="Z92" i="7"/>
  <c r="Y92" i="7"/>
  <c r="X92" i="7"/>
  <c r="R92" i="7"/>
  <c r="R436" i="7" s="1"/>
  <c r="O92" i="7"/>
  <c r="AB91" i="7"/>
  <c r="AA91" i="7"/>
  <c r="Z91" i="7"/>
  <c r="Y91" i="7"/>
  <c r="X91" i="7"/>
  <c r="R91" i="7"/>
  <c r="R480" i="7" s="1"/>
  <c r="O91" i="7"/>
  <c r="AB90" i="7"/>
  <c r="AA90" i="7"/>
  <c r="Z90" i="7"/>
  <c r="Y90" i="7"/>
  <c r="X90" i="7"/>
  <c r="R90" i="7"/>
  <c r="O90" i="7"/>
  <c r="AB89" i="7"/>
  <c r="AA89" i="7"/>
  <c r="Z89" i="7"/>
  <c r="Y89" i="7"/>
  <c r="X89" i="7"/>
  <c r="AC89" i="7" s="1"/>
  <c r="R89" i="7"/>
  <c r="O89" i="7"/>
  <c r="AC88" i="7"/>
  <c r="AE88" i="7" s="1"/>
  <c r="X88" i="7"/>
  <c r="O88" i="7"/>
  <c r="O474" i="7" s="1"/>
  <c r="O87" i="7"/>
  <c r="AB86" i="7"/>
  <c r="AA86" i="7"/>
  <c r="Z86" i="7"/>
  <c r="Y86" i="7"/>
  <c r="X86" i="7"/>
  <c r="AC86" i="7" s="1"/>
  <c r="R86" i="7"/>
  <c r="S86" i="7" s="1"/>
  <c r="U86" i="7" s="1"/>
  <c r="R85" i="7"/>
  <c r="AB84" i="7"/>
  <c r="AA84" i="7"/>
  <c r="Z84" i="7"/>
  <c r="Y84" i="7"/>
  <c r="X84" i="7"/>
  <c r="R84" i="7"/>
  <c r="S84" i="7" s="1"/>
  <c r="U84" i="7" s="1"/>
  <c r="R83" i="7"/>
  <c r="O83" i="7"/>
  <c r="O475" i="7" s="1"/>
  <c r="AB82" i="7"/>
  <c r="AA82" i="7"/>
  <c r="Z82" i="7"/>
  <c r="Y82" i="7"/>
  <c r="X82" i="7"/>
  <c r="R82" i="7"/>
  <c r="R473" i="7" s="1"/>
  <c r="O82" i="7"/>
  <c r="O81" i="7"/>
  <c r="T81" i="7" s="1"/>
  <c r="U81" i="7" s="1"/>
  <c r="AD80" i="7"/>
  <c r="AB80" i="7"/>
  <c r="AA80" i="7"/>
  <c r="Z80" i="7"/>
  <c r="Y80" i="7"/>
  <c r="X80" i="7"/>
  <c r="R80" i="7"/>
  <c r="R465" i="7" s="1"/>
  <c r="O80" i="7"/>
  <c r="AB79" i="7"/>
  <c r="AA79" i="7"/>
  <c r="Z79" i="7"/>
  <c r="Y79" i="7"/>
  <c r="X79" i="7"/>
  <c r="AC79" i="7" s="1"/>
  <c r="AE79" i="7" s="1"/>
  <c r="O79" i="7"/>
  <c r="O641" i="7" s="1"/>
  <c r="AD78" i="7"/>
  <c r="AB78" i="7"/>
  <c r="AA78" i="7"/>
  <c r="Z78" i="7"/>
  <c r="Y78" i="7"/>
  <c r="X78" i="7"/>
  <c r="R78" i="7"/>
  <c r="R464" i="7" s="1"/>
  <c r="O78" i="7"/>
  <c r="AD77" i="7"/>
  <c r="AB77" i="7"/>
  <c r="AA77" i="7"/>
  <c r="Z77" i="7"/>
  <c r="Y77" i="7"/>
  <c r="X77" i="7"/>
  <c r="R77" i="7"/>
  <c r="O77" i="7"/>
  <c r="S77" i="7" s="1"/>
  <c r="U77" i="7" s="1"/>
  <c r="AB76" i="7"/>
  <c r="AA76" i="7"/>
  <c r="Z76" i="7"/>
  <c r="Y76" i="7"/>
  <c r="X76" i="7"/>
  <c r="AC76" i="7" s="1"/>
  <c r="R76" i="7"/>
  <c r="O76" i="7"/>
  <c r="AB75" i="7"/>
  <c r="AA75" i="7"/>
  <c r="Z75" i="7"/>
  <c r="Y75" i="7"/>
  <c r="X75" i="7"/>
  <c r="R75" i="7"/>
  <c r="AD75" i="7" s="1"/>
  <c r="R74" i="7"/>
  <c r="AB73" i="7"/>
  <c r="AA73" i="7"/>
  <c r="Z73" i="7"/>
  <c r="Y73" i="7"/>
  <c r="X73" i="7"/>
  <c r="R73" i="7"/>
  <c r="AB72" i="7"/>
  <c r="AA72" i="7"/>
  <c r="Z72" i="7"/>
  <c r="Y72" i="7"/>
  <c r="X72" i="7"/>
  <c r="AC72" i="7" s="1"/>
  <c r="R72" i="7"/>
  <c r="AD72" i="7" s="1"/>
  <c r="R71" i="7"/>
  <c r="R70" i="7"/>
  <c r="T70" i="7" s="1"/>
  <c r="U70" i="7" s="1"/>
  <c r="V70" i="7" s="1"/>
  <c r="AD69" i="7"/>
  <c r="AB69" i="7"/>
  <c r="AA69" i="7"/>
  <c r="Z69" i="7"/>
  <c r="Y69" i="7"/>
  <c r="X69" i="7"/>
  <c r="R69" i="7"/>
  <c r="O69" i="7"/>
  <c r="O643" i="7" s="1"/>
  <c r="AD68" i="7"/>
  <c r="AB68" i="7"/>
  <c r="AA68" i="7"/>
  <c r="Z68" i="7"/>
  <c r="Y68" i="7"/>
  <c r="X68" i="7"/>
  <c r="R68" i="7"/>
  <c r="O68" i="7"/>
  <c r="S68" i="7" s="1"/>
  <c r="U68" i="7" s="1"/>
  <c r="V68" i="7" s="1"/>
  <c r="AB67" i="7"/>
  <c r="AA67" i="7"/>
  <c r="Z67" i="7"/>
  <c r="Y67" i="7"/>
  <c r="X67" i="7"/>
  <c r="AC67" i="7" s="1"/>
  <c r="R67" i="7"/>
  <c r="O67" i="7"/>
  <c r="O66" i="7"/>
  <c r="AC65" i="7"/>
  <c r="AE65" i="7" s="1"/>
  <c r="X65" i="7"/>
  <c r="O65" i="7"/>
  <c r="AD64" i="7"/>
  <c r="AB64" i="7"/>
  <c r="AA64" i="7"/>
  <c r="Z64" i="7"/>
  <c r="Y64" i="7"/>
  <c r="X64" i="7"/>
  <c r="AC64" i="7" s="1"/>
  <c r="AE64" i="7" s="1"/>
  <c r="R64" i="7"/>
  <c r="R462" i="7" s="1"/>
  <c r="O64" i="7"/>
  <c r="AD63" i="7"/>
  <c r="AB63" i="7"/>
  <c r="AA63" i="7"/>
  <c r="Z63" i="7"/>
  <c r="Y63" i="7"/>
  <c r="X63" i="7"/>
  <c r="AC63" i="7" s="1"/>
  <c r="AE63" i="7" s="1"/>
  <c r="O63" i="7"/>
  <c r="AB62" i="7"/>
  <c r="AA62" i="7"/>
  <c r="Z62" i="7"/>
  <c r="Y62" i="7"/>
  <c r="X62" i="7"/>
  <c r="O62" i="7"/>
  <c r="O459" i="7" s="1"/>
  <c r="AB61" i="7"/>
  <c r="AA61" i="7"/>
  <c r="Z61" i="7"/>
  <c r="Y61" i="7"/>
  <c r="X61" i="7"/>
  <c r="R61" i="7"/>
  <c r="O61" i="7"/>
  <c r="O637" i="7" s="1"/>
  <c r="AD60" i="7"/>
  <c r="AB60" i="7"/>
  <c r="AA60" i="7"/>
  <c r="Z60" i="7"/>
  <c r="Y60" i="7"/>
  <c r="X60" i="7"/>
  <c r="R60" i="7"/>
  <c r="O60" i="7"/>
  <c r="S60" i="7" s="1"/>
  <c r="U60" i="7" s="1"/>
  <c r="AD59" i="7"/>
  <c r="AB59" i="7"/>
  <c r="AA59" i="7"/>
  <c r="Z59" i="7"/>
  <c r="Y59" i="7"/>
  <c r="X59" i="7"/>
  <c r="R59" i="7"/>
  <c r="O59" i="7"/>
  <c r="AB58" i="7"/>
  <c r="AA58" i="7"/>
  <c r="Z58" i="7"/>
  <c r="Y58" i="7"/>
  <c r="X58" i="7"/>
  <c r="R58" i="7"/>
  <c r="R635" i="7" s="1"/>
  <c r="O58" i="7"/>
  <c r="S58" i="7" s="1"/>
  <c r="U58" i="7" s="1"/>
  <c r="U635" i="7" s="1"/>
  <c r="AB57" i="7"/>
  <c r="AA57" i="7"/>
  <c r="Z57" i="7"/>
  <c r="Y57" i="7"/>
  <c r="X57" i="7"/>
  <c r="R57" i="7"/>
  <c r="S57" i="7" s="1"/>
  <c r="U57" i="7" s="1"/>
  <c r="R56" i="7"/>
  <c r="R461" i="7" s="1"/>
  <c r="R55" i="7"/>
  <c r="AD55" i="7" s="1"/>
  <c r="AE55" i="7" s="1"/>
  <c r="O55" i="7"/>
  <c r="AC54" i="7"/>
  <c r="AE54" i="7" s="1"/>
  <c r="R54" i="7"/>
  <c r="O54" i="7"/>
  <c r="AC53" i="7"/>
  <c r="AE53" i="7" s="1"/>
  <c r="R53" i="7"/>
  <c r="R456" i="7" s="1"/>
  <c r="O53" i="7"/>
  <c r="T53" i="7" s="1"/>
  <c r="U53" i="7" s="1"/>
  <c r="AD52" i="7"/>
  <c r="AB52" i="7"/>
  <c r="AA52" i="7"/>
  <c r="Z52" i="7"/>
  <c r="Y52" i="7"/>
  <c r="X52" i="7"/>
  <c r="O52" i="7"/>
  <c r="S52" i="7" s="1"/>
  <c r="U52" i="7" s="1"/>
  <c r="O51" i="7"/>
  <c r="T51" i="7" s="1"/>
  <c r="U51" i="7" s="1"/>
  <c r="O50" i="7"/>
  <c r="T50" i="7" s="1"/>
  <c r="U50" i="7" s="1"/>
  <c r="V50" i="7" s="1"/>
  <c r="X49" i="7"/>
  <c r="AC49" i="7" s="1"/>
  <c r="AE49" i="7" s="1"/>
  <c r="O49" i="7"/>
  <c r="O458" i="7" s="1"/>
  <c r="O48" i="7"/>
  <c r="T48" i="7" s="1"/>
  <c r="U48" i="7" s="1"/>
  <c r="O47" i="7"/>
  <c r="T47" i="7" s="1"/>
  <c r="Y46" i="7"/>
  <c r="X46" i="7"/>
  <c r="O46" i="7"/>
  <c r="S46" i="7" s="1"/>
  <c r="U46" i="7" s="1"/>
  <c r="X45" i="7"/>
  <c r="AC45" i="7" s="1"/>
  <c r="AE45" i="7" s="1"/>
  <c r="O45" i="7"/>
  <c r="O634" i="7" s="1"/>
  <c r="AB44" i="7"/>
  <c r="AA44" i="7"/>
  <c r="Z44" i="7"/>
  <c r="Y44" i="7"/>
  <c r="X44" i="7"/>
  <c r="R44" i="7"/>
  <c r="O44" i="7"/>
  <c r="S44" i="7" s="1"/>
  <c r="Q43" i="7"/>
  <c r="P43" i="7"/>
  <c r="N43" i="7"/>
  <c r="M43" i="7"/>
  <c r="L43" i="7"/>
  <c r="K43" i="7"/>
  <c r="J43" i="7"/>
  <c r="AB42" i="7"/>
  <c r="AA42" i="7"/>
  <c r="Z42" i="7"/>
  <c r="Y42" i="7"/>
  <c r="X42" i="7"/>
  <c r="AC42" i="7" s="1"/>
  <c r="R42" i="7"/>
  <c r="AD42" i="7" s="1"/>
  <c r="O42" i="7"/>
  <c r="R41" i="7"/>
  <c r="T41" i="7" s="1"/>
  <c r="U41" i="7" s="1"/>
  <c r="R40" i="7"/>
  <c r="AD40" i="7" s="1"/>
  <c r="AE40" i="7" s="1"/>
  <c r="R39" i="7"/>
  <c r="R632" i="7" s="1"/>
  <c r="R38" i="7"/>
  <c r="R37" i="7"/>
  <c r="S37" i="7" s="1"/>
  <c r="U37" i="7" s="1"/>
  <c r="R36" i="7"/>
  <c r="T36" i="7" s="1"/>
  <c r="U36" i="7" s="1"/>
  <c r="R35" i="7"/>
  <c r="O35" i="7"/>
  <c r="O633" i="7" s="1"/>
  <c r="AD34" i="7"/>
  <c r="AB34" i="7"/>
  <c r="AA34" i="7"/>
  <c r="Z34" i="7"/>
  <c r="Y34" i="7"/>
  <c r="X34" i="7"/>
  <c r="AC34" i="7" s="1"/>
  <c r="AE34" i="7" s="1"/>
  <c r="O34" i="7"/>
  <c r="S34" i="7" s="1"/>
  <c r="U34" i="7" s="1"/>
  <c r="V34" i="7" s="1"/>
  <c r="O33" i="7"/>
  <c r="AB32" i="7"/>
  <c r="AA32" i="7"/>
  <c r="Z32" i="7"/>
  <c r="Y32" i="7"/>
  <c r="X32" i="7"/>
  <c r="R32" i="7"/>
  <c r="AD32" i="7" s="1"/>
  <c r="O32" i="7"/>
  <c r="R31" i="7"/>
  <c r="O31" i="7"/>
  <c r="R30" i="7"/>
  <c r="AD30" i="7" s="1"/>
  <c r="AE30" i="7" s="1"/>
  <c r="R29" i="7"/>
  <c r="R28" i="7"/>
  <c r="R627" i="7" s="1"/>
  <c r="AE27" i="7"/>
  <c r="R27" i="7"/>
  <c r="AB26" i="7"/>
  <c r="AA26" i="7"/>
  <c r="Z26" i="7"/>
  <c r="Y26" i="7"/>
  <c r="X26" i="7"/>
  <c r="AC26" i="7" s="1"/>
  <c r="R26" i="7"/>
  <c r="R451" i="7" s="1"/>
  <c r="O26" i="7"/>
  <c r="X25" i="7"/>
  <c r="O25" i="7"/>
  <c r="O626" i="7" s="1"/>
  <c r="AD24" i="7"/>
  <c r="AB24" i="7"/>
  <c r="AA24" i="7"/>
  <c r="Z24" i="7"/>
  <c r="Y24" i="7"/>
  <c r="X24" i="7"/>
  <c r="O24" i="7"/>
  <c r="S24" i="7" s="1"/>
  <c r="U24" i="7" s="1"/>
  <c r="V24" i="7" s="1"/>
  <c r="O23" i="7"/>
  <c r="T23" i="7" s="1"/>
  <c r="U23" i="7" s="1"/>
  <c r="V23" i="7" s="1"/>
  <c r="AB22" i="7"/>
  <c r="AA22" i="7"/>
  <c r="Z22" i="7"/>
  <c r="Y22" i="7"/>
  <c r="X22" i="7"/>
  <c r="O22" i="7"/>
  <c r="O450" i="7" s="1"/>
  <c r="AB21" i="7"/>
  <c r="AA21" i="7"/>
  <c r="Z21" i="7"/>
  <c r="Y21" i="7"/>
  <c r="X21" i="7"/>
  <c r="AC21" i="7" s="1"/>
  <c r="R21" i="7"/>
  <c r="O21" i="7"/>
  <c r="AB20" i="7"/>
  <c r="AA20" i="7"/>
  <c r="Z20" i="7"/>
  <c r="Y20" i="7"/>
  <c r="X20" i="7"/>
  <c r="AC20" i="7" s="1"/>
  <c r="R20" i="7"/>
  <c r="O20" i="7"/>
  <c r="O623" i="7" s="1"/>
  <c r="AB19" i="7"/>
  <c r="AA19" i="7"/>
  <c r="Z19" i="7"/>
  <c r="Y19" i="7"/>
  <c r="X19" i="7"/>
  <c r="R19" i="7"/>
  <c r="AB18" i="7"/>
  <c r="AA18" i="7"/>
  <c r="Z18" i="7"/>
  <c r="Y18" i="7"/>
  <c r="X18" i="7"/>
  <c r="R18" i="7"/>
  <c r="AD18" i="7" s="1"/>
  <c r="O18" i="7"/>
  <c r="O446" i="7" s="1"/>
  <c r="R17" i="7"/>
  <c r="T17" i="7" s="1"/>
  <c r="U17" i="7" s="1"/>
  <c r="AD16" i="7"/>
  <c r="AB16" i="7"/>
  <c r="AA16" i="7"/>
  <c r="Z16" i="7"/>
  <c r="Y16" i="7"/>
  <c r="X16" i="7"/>
  <c r="O16" i="7"/>
  <c r="S16" i="7" s="1"/>
  <c r="U16" i="7" s="1"/>
  <c r="O15" i="7"/>
  <c r="AB14" i="7"/>
  <c r="AA14" i="7"/>
  <c r="Z14" i="7"/>
  <c r="Y14" i="7"/>
  <c r="X14" i="7"/>
  <c r="O14" i="7"/>
  <c r="AB13" i="7"/>
  <c r="AA13" i="7"/>
  <c r="Z13" i="7"/>
  <c r="Y13" i="7"/>
  <c r="X13" i="7"/>
  <c r="R13" i="7"/>
  <c r="AD13" i="7" s="1"/>
  <c r="O13" i="7"/>
  <c r="S13" i="7" s="1"/>
  <c r="U13" i="7" s="1"/>
  <c r="AD12" i="7"/>
  <c r="AB12" i="7"/>
  <c r="AA12" i="7"/>
  <c r="Z12" i="7"/>
  <c r="Y12" i="7"/>
  <c r="X12" i="7"/>
  <c r="R12" i="7"/>
  <c r="O12" i="7"/>
  <c r="S12" i="7" s="1"/>
  <c r="U12" i="7" s="1"/>
  <c r="AD11" i="7"/>
  <c r="AB11" i="7"/>
  <c r="AA11" i="7"/>
  <c r="Z11" i="7"/>
  <c r="AC11" i="7" s="1"/>
  <c r="AE11" i="7" s="1"/>
  <c r="Y11" i="7"/>
  <c r="X11" i="7"/>
  <c r="R11" i="7"/>
  <c r="O11" i="7"/>
  <c r="S11" i="7" s="1"/>
  <c r="U11" i="7" s="1"/>
  <c r="AB10" i="7"/>
  <c r="AA10" i="7"/>
  <c r="Z10" i="7"/>
  <c r="Y10" i="7"/>
  <c r="X10" i="7"/>
  <c r="R10" i="7"/>
  <c r="R443" i="7" s="1"/>
  <c r="O10" i="7"/>
  <c r="O443" i="7" s="1"/>
  <c r="V28" i="6"/>
  <c r="U28" i="6"/>
  <c r="T28" i="6"/>
  <c r="R28" i="6"/>
  <c r="V340" i="10" l="1"/>
  <c r="AE235" i="10"/>
  <c r="U397" i="10"/>
  <c r="V397" i="10" s="1"/>
  <c r="U220" i="10"/>
  <c r="AE113" i="10"/>
  <c r="AE303" i="10"/>
  <c r="AE256" i="10"/>
  <c r="U236" i="10"/>
  <c r="V236" i="10" s="1"/>
  <c r="AE294" i="10"/>
  <c r="V83" i="10"/>
  <c r="AE205" i="10"/>
  <c r="U229" i="10"/>
  <c r="U651" i="10" s="1"/>
  <c r="V651" i="10" s="1"/>
  <c r="AE191" i="10"/>
  <c r="U555" i="10"/>
  <c r="V555" i="10" s="1"/>
  <c r="U719" i="10"/>
  <c r="V719" i="10" s="1"/>
  <c r="AE177" i="10"/>
  <c r="AE286" i="10"/>
  <c r="AE255" i="10"/>
  <c r="V174" i="10"/>
  <c r="V142" i="10"/>
  <c r="AE287" i="10"/>
  <c r="V545" i="10"/>
  <c r="AE316" i="10"/>
  <c r="U475" i="10"/>
  <c r="V475" i="10" s="1"/>
  <c r="V354" i="10"/>
  <c r="AE138" i="10"/>
  <c r="U243" i="10"/>
  <c r="V243" i="10" s="1"/>
  <c r="AE199" i="10"/>
  <c r="V302" i="10"/>
  <c r="X258" i="10"/>
  <c r="V547" i="10"/>
  <c r="AE228" i="10"/>
  <c r="AE124" i="10"/>
  <c r="U684" i="10"/>
  <c r="V684" i="10" s="1"/>
  <c r="U729" i="10"/>
  <c r="V729" i="10" s="1"/>
  <c r="AE296" i="10"/>
  <c r="AE174" i="10"/>
  <c r="AE102" i="10"/>
  <c r="V482" i="10"/>
  <c r="AA258" i="10"/>
  <c r="AE241" i="10"/>
  <c r="V318" i="10"/>
  <c r="AE327" i="10"/>
  <c r="AE213" i="10"/>
  <c r="U224" i="10"/>
  <c r="U643" i="10" s="1"/>
  <c r="V643" i="10" s="1"/>
  <c r="AE371" i="10"/>
  <c r="AE366" i="10"/>
  <c r="V503" i="10"/>
  <c r="V285" i="10"/>
  <c r="V15" i="10"/>
  <c r="U499" i="10"/>
  <c r="V499" i="10" s="1"/>
  <c r="V22" i="10"/>
  <c r="AE308" i="10"/>
  <c r="AE217" i="10"/>
  <c r="AE224" i="10"/>
  <c r="V59" i="10"/>
  <c r="V97" i="10"/>
  <c r="AE82" i="10"/>
  <c r="Z258" i="10"/>
  <c r="U490" i="10"/>
  <c r="V490" i="10" s="1"/>
  <c r="U690" i="10"/>
  <c r="V690" i="10" s="1"/>
  <c r="U228" i="10"/>
  <c r="U650" i="10" s="1"/>
  <c r="V650" i="10" s="1"/>
  <c r="AE363" i="10"/>
  <c r="V191" i="10"/>
  <c r="V23" i="10"/>
  <c r="V268" i="10"/>
  <c r="AE197" i="10"/>
  <c r="AE297" i="10"/>
  <c r="P381" i="10"/>
  <c r="V14" i="10"/>
  <c r="AE185" i="10"/>
  <c r="V728" i="10"/>
  <c r="AE168" i="10"/>
  <c r="K381" i="10"/>
  <c r="V287" i="10"/>
  <c r="V355" i="10"/>
  <c r="AE295" i="10"/>
  <c r="AE183" i="10"/>
  <c r="V270" i="10"/>
  <c r="U700" i="10"/>
  <c r="V700" i="10" s="1"/>
  <c r="U487" i="10"/>
  <c r="V487" i="10" s="1"/>
  <c r="L381" i="10"/>
  <c r="U239" i="10"/>
  <c r="V239" i="10" s="1"/>
  <c r="AE233" i="10"/>
  <c r="AE97" i="10"/>
  <c r="V155" i="10"/>
  <c r="AE66" i="10"/>
  <c r="U242" i="10"/>
  <c r="V242" i="10" s="1"/>
  <c r="V253" i="10"/>
  <c r="AE319" i="10"/>
  <c r="AE212" i="10"/>
  <c r="Y147" i="10"/>
  <c r="AE364" i="10"/>
  <c r="AE234" i="10"/>
  <c r="X147" i="10"/>
  <c r="AE220" i="10"/>
  <c r="V368" i="10"/>
  <c r="V125" i="10"/>
  <c r="AE245" i="10"/>
  <c r="AE139" i="10"/>
  <c r="AE11" i="10"/>
  <c r="U498" i="10"/>
  <c r="V498" i="10" s="1"/>
  <c r="V316" i="10"/>
  <c r="V41" i="10"/>
  <c r="AA147" i="10"/>
  <c r="AE137" i="10"/>
  <c r="U245" i="10"/>
  <c r="V209" i="10"/>
  <c r="AE317" i="10"/>
  <c r="AE285" i="10"/>
  <c r="V215" i="10"/>
  <c r="V294" i="10"/>
  <c r="U724" i="10"/>
  <c r="V724" i="10" s="1"/>
  <c r="AE141" i="10"/>
  <c r="AE356" i="10"/>
  <c r="V25" i="10"/>
  <c r="U533" i="10"/>
  <c r="V533" i="10" s="1"/>
  <c r="V47" i="10"/>
  <c r="AE65" i="10"/>
  <c r="V292" i="10"/>
  <c r="U246" i="10"/>
  <c r="U655" i="10" s="1"/>
  <c r="V655" i="10" s="1"/>
  <c r="AE223" i="10"/>
  <c r="U432" i="10"/>
  <c r="V432" i="10" s="1"/>
  <c r="V327" i="10"/>
  <c r="AE187" i="10"/>
  <c r="V203" i="10"/>
  <c r="U494" i="10"/>
  <c r="V494" i="10" s="1"/>
  <c r="V26" i="10"/>
  <c r="AE142" i="10"/>
  <c r="V362" i="10"/>
  <c r="V378" i="10"/>
  <c r="V113" i="10"/>
  <c r="V320" i="10"/>
  <c r="V363" i="10"/>
  <c r="AE320" i="10"/>
  <c r="V139" i="10"/>
  <c r="AE120" i="10"/>
  <c r="V427" i="10"/>
  <c r="V551" i="10"/>
  <c r="AE372" i="10"/>
  <c r="AE208" i="10"/>
  <c r="AE219" i="10"/>
  <c r="V222" i="10"/>
  <c r="U409" i="10"/>
  <c r="V409" i="10" s="1"/>
  <c r="AE365" i="10"/>
  <c r="AE240" i="10"/>
  <c r="AE292" i="10"/>
  <c r="V252" i="10"/>
  <c r="AE202" i="10"/>
  <c r="AE13" i="10"/>
  <c r="U689" i="10"/>
  <c r="V689" i="10" s="1"/>
  <c r="AE203" i="10"/>
  <c r="Y258" i="10"/>
  <c r="V457" i="10"/>
  <c r="V117" i="10"/>
  <c r="U493" i="10"/>
  <c r="V493" i="10" s="1"/>
  <c r="AB258" i="10"/>
  <c r="V143" i="10"/>
  <c r="AE86" i="10"/>
  <c r="V554" i="10"/>
  <c r="AE12" i="10"/>
  <c r="U459" i="10"/>
  <c r="V459" i="10" s="1"/>
  <c r="V46" i="10"/>
  <c r="AE182" i="10"/>
  <c r="U430" i="10"/>
  <c r="V430" i="10" s="1"/>
  <c r="U484" i="10"/>
  <c r="V484" i="10" s="1"/>
  <c r="AE87" i="10"/>
  <c r="AE101" i="10"/>
  <c r="V107" i="10"/>
  <c r="V377" i="10"/>
  <c r="V311" i="10"/>
  <c r="AE143" i="10"/>
  <c r="AE237" i="10"/>
  <c r="M381" i="10"/>
  <c r="V38" i="10"/>
  <c r="AE230" i="10"/>
  <c r="U234" i="10"/>
  <c r="V234" i="10" s="1"/>
  <c r="AE313" i="10"/>
  <c r="V164" i="10"/>
  <c r="V32" i="10"/>
  <c r="V156" i="10"/>
  <c r="V202" i="10"/>
  <c r="AD104" i="10"/>
  <c r="V438" i="10"/>
  <c r="Z147" i="10"/>
  <c r="V505" i="10"/>
  <c r="U134" i="10"/>
  <c r="V134" i="10" s="1"/>
  <c r="T194" i="10"/>
  <c r="AE370" i="10"/>
  <c r="V198" i="10"/>
  <c r="V118" i="10"/>
  <c r="AB147" i="10"/>
  <c r="AE22" i="10"/>
  <c r="V211" i="10"/>
  <c r="U596" i="10"/>
  <c r="V596" i="10" s="1"/>
  <c r="V376" i="10"/>
  <c r="AE242" i="10"/>
  <c r="V351" i="10"/>
  <c r="AE318" i="10"/>
  <c r="V254" i="10"/>
  <c r="V165" i="10"/>
  <c r="AE109" i="10"/>
  <c r="V111" i="10"/>
  <c r="U230" i="10"/>
  <c r="U450" i="10" s="1"/>
  <c r="V450" i="10" s="1"/>
  <c r="AE211" i="10"/>
  <c r="V350" i="10"/>
  <c r="U565" i="10"/>
  <c r="V565" i="10" s="1"/>
  <c r="V137" i="10"/>
  <c r="U244" i="10"/>
  <c r="U653" i="10" s="1"/>
  <c r="V653" i="10" s="1"/>
  <c r="U380" i="10"/>
  <c r="V380" i="10" s="1"/>
  <c r="AD375" i="10"/>
  <c r="AE360" i="10"/>
  <c r="V295" i="10"/>
  <c r="U241" i="10"/>
  <c r="U446" i="10"/>
  <c r="V446" i="10" s="1"/>
  <c r="AE140" i="10"/>
  <c r="U687" i="10"/>
  <c r="V687" i="10" s="1"/>
  <c r="U481" i="10"/>
  <c r="V481" i="10" s="1"/>
  <c r="V317" i="10"/>
  <c r="U558" i="10"/>
  <c r="V558" i="10" s="1"/>
  <c r="V126" i="10"/>
  <c r="AE328" i="10"/>
  <c r="U433" i="10"/>
  <c r="V433" i="10" s="1"/>
  <c r="AE290" i="10"/>
  <c r="V345" i="10"/>
  <c r="T257" i="10"/>
  <c r="AE229" i="10"/>
  <c r="V307" i="10"/>
  <c r="V179" i="10"/>
  <c r="AE34" i="10"/>
  <c r="S380" i="10"/>
  <c r="AE123" i="10"/>
  <c r="U238" i="10"/>
  <c r="AE136" i="10"/>
  <c r="AE95" i="10"/>
  <c r="V718" i="10"/>
  <c r="V176" i="10"/>
  <c r="Q381" i="10"/>
  <c r="V157" i="10"/>
  <c r="V686" i="10"/>
  <c r="V488" i="10"/>
  <c r="V423" i="10"/>
  <c r="V412" i="10"/>
  <c r="V448" i="10"/>
  <c r="V454" i="10"/>
  <c r="V476" i="10"/>
  <c r="V452" i="10"/>
  <c r="V462" i="10"/>
  <c r="V395" i="10"/>
  <c r="V435" i="10"/>
  <c r="V657" i="10"/>
  <c r="V559" i="10"/>
  <c r="V403" i="10"/>
  <c r="V464" i="10"/>
  <c r="V478" i="10"/>
  <c r="V410" i="10"/>
  <c r="V485" i="10"/>
  <c r="V387" i="10"/>
  <c r="V445" i="10"/>
  <c r="V634" i="10"/>
  <c r="V413" i="10"/>
  <c r="V621" i="10"/>
  <c r="V391" i="10"/>
  <c r="V486" i="10"/>
  <c r="R739" i="10"/>
  <c r="V465" i="10"/>
  <c r="U665" i="10"/>
  <c r="V665" i="10" s="1"/>
  <c r="V237" i="10"/>
  <c r="V240" i="10"/>
  <c r="U582" i="10"/>
  <c r="V582" i="10" s="1"/>
  <c r="V360" i="10"/>
  <c r="AC335" i="10"/>
  <c r="AE330" i="10"/>
  <c r="AE335" i="10" s="1"/>
  <c r="U589" i="10"/>
  <c r="V589" i="10" s="1"/>
  <c r="V339" i="10"/>
  <c r="U645" i="10"/>
  <c r="V645" i="10" s="1"/>
  <c r="V221" i="10"/>
  <c r="V248" i="10"/>
  <c r="V286" i="10"/>
  <c r="AE323" i="10"/>
  <c r="U301" i="10"/>
  <c r="T329" i="10"/>
  <c r="V110" i="10"/>
  <c r="U496" i="10"/>
  <c r="V496" i="10" s="1"/>
  <c r="U219" i="10"/>
  <c r="AE215" i="10"/>
  <c r="U523" i="10"/>
  <c r="V523" i="10" s="1"/>
  <c r="V73" i="10"/>
  <c r="V124" i="10"/>
  <c r="AD206" i="10"/>
  <c r="U491" i="10"/>
  <c r="V491" i="10" s="1"/>
  <c r="U580" i="10"/>
  <c r="V580" i="10" s="1"/>
  <c r="U407" i="10"/>
  <c r="V407" i="10" s="1"/>
  <c r="V178" i="10"/>
  <c r="U526" i="10"/>
  <c r="V526" i="10" s="1"/>
  <c r="V136" i="10"/>
  <c r="O739" i="10"/>
  <c r="U389" i="10"/>
  <c r="V389" i="10" s="1"/>
  <c r="U522" i="10"/>
  <c r="V522" i="10" s="1"/>
  <c r="V71" i="10"/>
  <c r="U538" i="10"/>
  <c r="V538" i="10" s="1"/>
  <c r="V84" i="10"/>
  <c r="U707" i="10"/>
  <c r="V707" i="10" s="1"/>
  <c r="V69" i="10"/>
  <c r="V300" i="10"/>
  <c r="U570" i="10"/>
  <c r="V570" i="10" s="1"/>
  <c r="V353" i="10"/>
  <c r="U567" i="10"/>
  <c r="V567" i="10" s="1"/>
  <c r="U569" i="10"/>
  <c r="V569" i="10" s="1"/>
  <c r="V352" i="10"/>
  <c r="V328" i="10"/>
  <c r="V578" i="10"/>
  <c r="V342" i="10"/>
  <c r="U235" i="10"/>
  <c r="V337" i="10"/>
  <c r="V267" i="10"/>
  <c r="U393" i="10"/>
  <c r="V393" i="10" s="1"/>
  <c r="V177" i="10"/>
  <c r="AE198" i="10"/>
  <c r="AD146" i="10"/>
  <c r="U514" i="10"/>
  <c r="V514" i="10" s="1"/>
  <c r="V53" i="10"/>
  <c r="R147" i="10"/>
  <c r="V404" i="10"/>
  <c r="U535" i="10"/>
  <c r="V535" i="10" s="1"/>
  <c r="V78" i="10"/>
  <c r="V166" i="10"/>
  <c r="AE216" i="10"/>
  <c r="AE192" i="10"/>
  <c r="V592" i="10"/>
  <c r="AE135" i="10"/>
  <c r="AC146" i="10"/>
  <c r="AC194" i="10"/>
  <c r="AE148" i="10"/>
  <c r="V372" i="10"/>
  <c r="V341" i="10"/>
  <c r="V325" i="10"/>
  <c r="U336" i="10"/>
  <c r="S375" i="10"/>
  <c r="V304" i="10"/>
  <c r="U411" i="10"/>
  <c r="V411" i="10" s="1"/>
  <c r="V159" i="10"/>
  <c r="V91" i="10"/>
  <c r="U49" i="10"/>
  <c r="U104" i="10" s="1"/>
  <c r="V104" i="10" s="1"/>
  <c r="T104" i="10"/>
  <c r="AC206" i="10"/>
  <c r="AE195" i="10"/>
  <c r="S146" i="10"/>
  <c r="U135" i="10"/>
  <c r="U148" i="10"/>
  <c r="S194" i="10"/>
  <c r="V422" i="10"/>
  <c r="O147" i="10"/>
  <c r="U473" i="10"/>
  <c r="V473" i="10" s="1"/>
  <c r="V313" i="10"/>
  <c r="V576" i="10"/>
  <c r="AD329" i="10"/>
  <c r="V477" i="10"/>
  <c r="U579" i="10"/>
  <c r="V579" i="10" s="1"/>
  <c r="V256" i="10"/>
  <c r="V255" i="10"/>
  <c r="V34" i="10"/>
  <c r="U225" i="10"/>
  <c r="V225" i="10" s="1"/>
  <c r="U550" i="10"/>
  <c r="V550" i="10" s="1"/>
  <c r="V108" i="10"/>
  <c r="S45" i="10"/>
  <c r="U10" i="10"/>
  <c r="U529" i="10"/>
  <c r="V529" i="10" s="1"/>
  <c r="V67" i="10"/>
  <c r="S206" i="10"/>
  <c r="U195" i="10"/>
  <c r="AC298" i="10"/>
  <c r="AE259" i="10"/>
  <c r="V637" i="10"/>
  <c r="AD134" i="10"/>
  <c r="U333" i="10"/>
  <c r="S335" i="10"/>
  <c r="V379" i="10"/>
  <c r="U479" i="10"/>
  <c r="V479" i="10" s="1"/>
  <c r="V309" i="10"/>
  <c r="V470" i="10"/>
  <c r="U483" i="10"/>
  <c r="V483" i="10" s="1"/>
  <c r="V321" i="10"/>
  <c r="V296" i="10"/>
  <c r="S329" i="10"/>
  <c r="U299" i="10"/>
  <c r="U388" i="10"/>
  <c r="V388" i="10" s="1"/>
  <c r="V151" i="10"/>
  <c r="U660" i="10"/>
  <c r="V660" i="10" s="1"/>
  <c r="V249" i="10"/>
  <c r="V24" i="10"/>
  <c r="U467" i="10"/>
  <c r="V467" i="10" s="1"/>
  <c r="V122" i="10"/>
  <c r="T298" i="10"/>
  <c r="V170" i="10"/>
  <c r="S104" i="10"/>
  <c r="T45" i="10"/>
  <c r="U19" i="10"/>
  <c r="U402" i="10"/>
  <c r="V402" i="10" s="1"/>
  <c r="U557" i="10"/>
  <c r="V557" i="10" s="1"/>
  <c r="V127" i="10"/>
  <c r="U703" i="10"/>
  <c r="V703" i="10" s="1"/>
  <c r="V66" i="10"/>
  <c r="V275" i="10"/>
  <c r="T134" i="10"/>
  <c r="V334" i="10"/>
  <c r="U581" i="10"/>
  <c r="V581" i="10" s="1"/>
  <c r="V373" i="10"/>
  <c r="AD298" i="10"/>
  <c r="V288" i="10"/>
  <c r="U417" i="10"/>
  <c r="V417" i="10" s="1"/>
  <c r="U298" i="10"/>
  <c r="V298" i="10" s="1"/>
  <c r="V259" i="10"/>
  <c r="O258" i="10"/>
  <c r="V722" i="10"/>
  <c r="V396" i="10"/>
  <c r="V167" i="10"/>
  <c r="U524" i="10"/>
  <c r="V524" i="10" s="1"/>
  <c r="V62" i="10"/>
  <c r="V250" i="10"/>
  <c r="V57" i="10"/>
  <c r="AD45" i="10"/>
  <c r="V326" i="10"/>
  <c r="V371" i="10"/>
  <c r="V370" i="10"/>
  <c r="U600" i="10"/>
  <c r="V600" i="10" s="1"/>
  <c r="V331" i="10"/>
  <c r="U644" i="10"/>
  <c r="V644" i="10" s="1"/>
  <c r="V220" i="10"/>
  <c r="S298" i="10"/>
  <c r="V201" i="10"/>
  <c r="AE156" i="10"/>
  <c r="AD194" i="10"/>
  <c r="U495" i="10"/>
  <c r="V495" i="10" s="1"/>
  <c r="V98" i="10"/>
  <c r="AE46" i="10"/>
  <c r="AC104" i="10"/>
  <c r="U520" i="10"/>
  <c r="V520" i="10" s="1"/>
  <c r="V61" i="10"/>
  <c r="U408" i="10"/>
  <c r="V408" i="10" s="1"/>
  <c r="V184" i="10"/>
  <c r="R258" i="10"/>
  <c r="U546" i="10"/>
  <c r="V546" i="10" s="1"/>
  <c r="V21" i="10"/>
  <c r="U434" i="10"/>
  <c r="V434" i="10" s="1"/>
  <c r="V291" i="10"/>
  <c r="U656" i="10"/>
  <c r="V656" i="10" s="1"/>
  <c r="V241" i="10"/>
  <c r="V415" i="10"/>
  <c r="V208" i="10"/>
  <c r="V460" i="10"/>
  <c r="U489" i="10"/>
  <c r="V489" i="10" s="1"/>
  <c r="V87" i="10"/>
  <c r="U400" i="10"/>
  <c r="V400" i="10" s="1"/>
  <c r="V163" i="10"/>
  <c r="V531" i="10"/>
  <c r="V685" i="10"/>
  <c r="AE105" i="10"/>
  <c r="AC134" i="10"/>
  <c r="U516" i="10"/>
  <c r="V516" i="10" s="1"/>
  <c r="V50" i="10"/>
  <c r="U399" i="10"/>
  <c r="V399" i="10" s="1"/>
  <c r="V183" i="10"/>
  <c r="S257" i="10"/>
  <c r="U207" i="10"/>
  <c r="AC45" i="10"/>
  <c r="AE10" i="10"/>
  <c r="S134" i="10"/>
  <c r="U591" i="10"/>
  <c r="V591" i="10" s="1"/>
  <c r="V338" i="10"/>
  <c r="T375" i="10"/>
  <c r="U367" i="10"/>
  <c r="V364" i="10"/>
  <c r="AE315" i="10"/>
  <c r="V343" i="10"/>
  <c r="V344" i="10"/>
  <c r="U444" i="10"/>
  <c r="V444" i="10" s="1"/>
  <c r="V212" i="10"/>
  <c r="U521" i="10"/>
  <c r="V521" i="10" s="1"/>
  <c r="V63" i="10"/>
  <c r="U398" i="10"/>
  <c r="V398" i="10" s="1"/>
  <c r="V180" i="10"/>
  <c r="U515" i="10"/>
  <c r="V515" i="10" s="1"/>
  <c r="V48" i="10"/>
  <c r="U401" i="10"/>
  <c r="V401" i="10" s="1"/>
  <c r="V182" i="10"/>
  <c r="V130" i="10"/>
  <c r="V188" i="10"/>
  <c r="V365" i="10"/>
  <c r="V346" i="10"/>
  <c r="V593" i="10"/>
  <c r="AC329" i="10"/>
  <c r="AE299" i="10"/>
  <c r="V577" i="10"/>
  <c r="U456" i="10"/>
  <c r="V456" i="10" s="1"/>
  <c r="V204" i="10"/>
  <c r="AC375" i="10"/>
  <c r="U226" i="10"/>
  <c r="U233" i="10"/>
  <c r="V115" i="10"/>
  <c r="V638" i="10"/>
  <c r="U223" i="10"/>
  <c r="U512" i="9"/>
  <c r="V298" i="9"/>
  <c r="V284" i="9"/>
  <c r="J325" i="9"/>
  <c r="T272" i="9"/>
  <c r="V38" i="9"/>
  <c r="V28" i="9"/>
  <c r="U633" i="9"/>
  <c r="O671" i="9"/>
  <c r="V39" i="9"/>
  <c r="AE43" i="9"/>
  <c r="U446" i="9"/>
  <c r="R671" i="9"/>
  <c r="R158" i="9"/>
  <c r="R253" i="8"/>
  <c r="V692" i="8"/>
  <c r="AE118" i="8"/>
  <c r="AD129" i="8"/>
  <c r="U710" i="8"/>
  <c r="V624" i="8"/>
  <c r="V26" i="8"/>
  <c r="V20" i="8"/>
  <c r="V19" i="8"/>
  <c r="V117" i="8"/>
  <c r="V658" i="8"/>
  <c r="U521" i="8"/>
  <c r="V521" i="8" s="1"/>
  <c r="V705" i="8"/>
  <c r="V715" i="8"/>
  <c r="V471" i="8"/>
  <c r="V719" i="8"/>
  <c r="V537" i="8"/>
  <c r="V382" i="8"/>
  <c r="V642" i="8"/>
  <c r="V388" i="8"/>
  <c r="V704" i="8"/>
  <c r="V459" i="8"/>
  <c r="V398" i="8"/>
  <c r="V339" i="8"/>
  <c r="U293" i="8"/>
  <c r="V293" i="8" s="1"/>
  <c r="V549" i="8"/>
  <c r="J376" i="8"/>
  <c r="V542" i="8"/>
  <c r="V66" i="8"/>
  <c r="Z376" i="8"/>
  <c r="Y142" i="8"/>
  <c r="Y376" i="8" s="1"/>
  <c r="V462" i="8"/>
  <c r="V489" i="8"/>
  <c r="V513" i="8"/>
  <c r="U497" i="8"/>
  <c r="V497" i="8" s="1"/>
  <c r="V473" i="8"/>
  <c r="V678" i="8"/>
  <c r="V430" i="8"/>
  <c r="V479" i="8"/>
  <c r="V493" i="8"/>
  <c r="V488" i="8"/>
  <c r="V464" i="8"/>
  <c r="V550" i="8"/>
  <c r="V628" i="8"/>
  <c r="V14" i="8"/>
  <c r="V463" i="8"/>
  <c r="V506" i="8"/>
  <c r="V612" i="8"/>
  <c r="V508" i="8"/>
  <c r="R729" i="8"/>
  <c r="V424" i="8"/>
  <c r="V495" i="8"/>
  <c r="V640" i="8"/>
  <c r="V543" i="8"/>
  <c r="V593" i="8"/>
  <c r="V540" i="8"/>
  <c r="V485" i="8"/>
  <c r="V555" i="8"/>
  <c r="V454" i="8"/>
  <c r="V480" i="8"/>
  <c r="V576" i="8"/>
  <c r="V408" i="8"/>
  <c r="V476" i="8"/>
  <c r="V444" i="8"/>
  <c r="V557" i="8"/>
  <c r="V544" i="8"/>
  <c r="V634" i="8"/>
  <c r="V491" i="8"/>
  <c r="V546" i="8"/>
  <c r="V449" i="8"/>
  <c r="U540" i="9"/>
  <c r="V277" i="9"/>
  <c r="U533" i="9"/>
  <c r="V286" i="9"/>
  <c r="O209" i="9"/>
  <c r="V240" i="9"/>
  <c r="V237" i="9"/>
  <c r="V295" i="9"/>
  <c r="V200" i="9"/>
  <c r="AE271" i="9"/>
  <c r="AE190" i="9"/>
  <c r="X158" i="9"/>
  <c r="X325" i="9" s="1"/>
  <c r="V296" i="9"/>
  <c r="AE112" i="9"/>
  <c r="AC145" i="9"/>
  <c r="U453" i="9"/>
  <c r="V138" i="9"/>
  <c r="AD43" i="9"/>
  <c r="U429" i="9"/>
  <c r="V264" i="9"/>
  <c r="U280" i="9"/>
  <c r="S319" i="9"/>
  <c r="V115" i="9"/>
  <c r="AE194" i="9"/>
  <c r="AE205" i="9" s="1"/>
  <c r="AC205" i="9"/>
  <c r="U579" i="9"/>
  <c r="V226" i="9"/>
  <c r="AE193" i="9"/>
  <c r="V76" i="9"/>
  <c r="V26" i="9"/>
  <c r="V322" i="9"/>
  <c r="V281" i="9"/>
  <c r="U441" i="9"/>
  <c r="V105" i="9"/>
  <c r="U353" i="9"/>
  <c r="V192" i="9"/>
  <c r="T193" i="9"/>
  <c r="T209" i="9" s="1"/>
  <c r="U162" i="9"/>
  <c r="AC193" i="9"/>
  <c r="AE61" i="9"/>
  <c r="V121" i="9"/>
  <c r="AE57" i="9"/>
  <c r="U628" i="9"/>
  <c r="U375" i="9"/>
  <c r="V223" i="9"/>
  <c r="AC319" i="9"/>
  <c r="AE280" i="9"/>
  <c r="U547" i="9"/>
  <c r="V167" i="9"/>
  <c r="U354" i="9"/>
  <c r="V191" i="9"/>
  <c r="S241" i="9"/>
  <c r="U210" i="9"/>
  <c r="U214" i="9"/>
  <c r="V214" i="9" s="1"/>
  <c r="T241" i="9"/>
  <c r="U379" i="9"/>
  <c r="V233" i="9"/>
  <c r="U425" i="9"/>
  <c r="S157" i="9"/>
  <c r="U146" i="9"/>
  <c r="AD157" i="9"/>
  <c r="U490" i="9"/>
  <c r="U145" i="9"/>
  <c r="V145" i="9" s="1"/>
  <c r="V112" i="9"/>
  <c r="V126" i="9"/>
  <c r="U622" i="9"/>
  <c r="V19" i="9"/>
  <c r="U403" i="9"/>
  <c r="S324" i="9"/>
  <c r="U320" i="9"/>
  <c r="U345" i="9"/>
  <c r="V175" i="9"/>
  <c r="V91" i="9"/>
  <c r="U205" i="9"/>
  <c r="U347" i="9"/>
  <c r="V172" i="9"/>
  <c r="O158" i="9"/>
  <c r="O325" i="9" s="1"/>
  <c r="U459" i="9"/>
  <c r="V62" i="9"/>
  <c r="AE157" i="9"/>
  <c r="V150" i="9"/>
  <c r="AD205" i="9"/>
  <c r="U442" i="9"/>
  <c r="V109" i="9"/>
  <c r="T111" i="9"/>
  <c r="U660" i="9"/>
  <c r="T145" i="9"/>
  <c r="U461" i="9"/>
  <c r="V56" i="9"/>
  <c r="U448" i="9"/>
  <c r="U206" i="9"/>
  <c r="S208" i="9"/>
  <c r="U311" i="9"/>
  <c r="T319" i="9"/>
  <c r="U420" i="9"/>
  <c r="V248" i="9"/>
  <c r="V260" i="9"/>
  <c r="V309" i="9"/>
  <c r="AE273" i="9"/>
  <c r="AE279" i="9" s="1"/>
  <c r="AC279" i="9"/>
  <c r="AD193" i="9"/>
  <c r="AE134" i="9"/>
  <c r="U656" i="9"/>
  <c r="V117" i="9"/>
  <c r="V101" i="9"/>
  <c r="S43" i="9"/>
  <c r="V294" i="9"/>
  <c r="V139" i="9"/>
  <c r="V197" i="9"/>
  <c r="V289" i="9"/>
  <c r="V204" i="9"/>
  <c r="S205" i="9"/>
  <c r="V90" i="9"/>
  <c r="U327" i="9"/>
  <c r="U193" i="9"/>
  <c r="V193" i="9" s="1"/>
  <c r="V159" i="9"/>
  <c r="AC111" i="9"/>
  <c r="AE44" i="9"/>
  <c r="AE111" i="9" s="1"/>
  <c r="S145" i="9"/>
  <c r="U415" i="9"/>
  <c r="U272" i="9"/>
  <c r="V272" i="9" s="1"/>
  <c r="V242" i="9"/>
  <c r="U405" i="9"/>
  <c r="R209" i="9"/>
  <c r="V231" i="9"/>
  <c r="U657" i="9"/>
  <c r="V87" i="9"/>
  <c r="AD145" i="9"/>
  <c r="U458" i="9"/>
  <c r="V49" i="9"/>
  <c r="V92" i="9"/>
  <c r="S193" i="9"/>
  <c r="U452" i="9"/>
  <c r="Y325" i="9"/>
  <c r="S272" i="9"/>
  <c r="U489" i="9"/>
  <c r="V154" i="9"/>
  <c r="U527" i="9"/>
  <c r="V312" i="9"/>
  <c r="V303" i="9"/>
  <c r="V211" i="9"/>
  <c r="AC272" i="9"/>
  <c r="AE242" i="9"/>
  <c r="AE272" i="9" s="1"/>
  <c r="AE238" i="9"/>
  <c r="U428" i="9"/>
  <c r="V261" i="9"/>
  <c r="V205" i="9"/>
  <c r="V271" i="9"/>
  <c r="V213" i="9"/>
  <c r="T43" i="9"/>
  <c r="U15" i="9"/>
  <c r="U440" i="9"/>
  <c r="U629" i="9"/>
  <c r="V36" i="9"/>
  <c r="V58" i="9"/>
  <c r="U273" i="9"/>
  <c r="S279" i="9"/>
  <c r="U475" i="9"/>
  <c r="V83" i="9"/>
  <c r="U535" i="9"/>
  <c r="V323" i="9"/>
  <c r="AE288" i="9"/>
  <c r="Z325" i="9"/>
  <c r="V292" i="9"/>
  <c r="U372" i="9"/>
  <c r="V215" i="9"/>
  <c r="AE286" i="9"/>
  <c r="V201" i="9"/>
  <c r="U541" i="9"/>
  <c r="AC241" i="9"/>
  <c r="AE210" i="9"/>
  <c r="AE241" i="9" s="1"/>
  <c r="V25" i="9"/>
  <c r="S111" i="9"/>
  <c r="U44" i="9"/>
  <c r="V82" i="9"/>
  <c r="V74" i="9"/>
  <c r="AE40" i="8"/>
  <c r="T253" i="8"/>
  <c r="V530" i="8"/>
  <c r="U656" i="8"/>
  <c r="V656" i="8" s="1"/>
  <c r="V230" i="8"/>
  <c r="V226" i="8"/>
  <c r="U445" i="8"/>
  <c r="V445" i="8" s="1"/>
  <c r="AB376" i="8"/>
  <c r="U578" i="8"/>
  <c r="V578" i="8" s="1"/>
  <c r="V363" i="8"/>
  <c r="V482" i="8"/>
  <c r="V218" i="8"/>
  <c r="V312" i="8"/>
  <c r="AB253" i="8"/>
  <c r="AC293" i="8"/>
  <c r="AE254" i="8"/>
  <c r="AE293" i="8" s="1"/>
  <c r="V158" i="8"/>
  <c r="U100" i="8"/>
  <c r="S129" i="8"/>
  <c r="U384" i="8"/>
  <c r="V384" i="8" s="1"/>
  <c r="V391" i="8"/>
  <c r="V713" i="8"/>
  <c r="V132" i="8"/>
  <c r="U450" i="8"/>
  <c r="V450" i="8" s="1"/>
  <c r="U201" i="8"/>
  <c r="V201" i="8" s="1"/>
  <c r="V359" i="8"/>
  <c r="V582" i="8"/>
  <c r="V428" i="8"/>
  <c r="V645" i="8"/>
  <c r="U567" i="8"/>
  <c r="V567" i="8" s="1"/>
  <c r="V276" i="8"/>
  <c r="U440" i="8"/>
  <c r="V440" i="8" s="1"/>
  <c r="V204" i="8"/>
  <c r="V556" i="8"/>
  <c r="S324" i="8"/>
  <c r="U228" i="8"/>
  <c r="S375" i="8"/>
  <c r="U374" i="8"/>
  <c r="AE357" i="8"/>
  <c r="O253" i="8"/>
  <c r="V249" i="8"/>
  <c r="V395" i="8"/>
  <c r="V105" i="8"/>
  <c r="AE52" i="8"/>
  <c r="AD99" i="8"/>
  <c r="V136" i="8"/>
  <c r="T129" i="8"/>
  <c r="U101" i="8"/>
  <c r="V101" i="8" s="1"/>
  <c r="V199" i="8"/>
  <c r="AE100" i="8"/>
  <c r="AC129" i="8"/>
  <c r="V528" i="8"/>
  <c r="S201" i="8"/>
  <c r="U558" i="8"/>
  <c r="V558" i="8" s="1"/>
  <c r="V357" i="8"/>
  <c r="V366" i="8"/>
  <c r="T330" i="8"/>
  <c r="U326" i="8"/>
  <c r="V427" i="8"/>
  <c r="U425" i="8"/>
  <c r="V425" i="8" s="1"/>
  <c r="V267" i="8"/>
  <c r="U224" i="8"/>
  <c r="AE206" i="8"/>
  <c r="X142" i="8"/>
  <c r="X376" i="8" s="1"/>
  <c r="V397" i="8"/>
  <c r="U523" i="8"/>
  <c r="V523" i="8" s="1"/>
  <c r="V69" i="8"/>
  <c r="U404" i="8"/>
  <c r="V404" i="8" s="1"/>
  <c r="S40" i="8"/>
  <c r="U10" i="8"/>
  <c r="U221" i="8"/>
  <c r="V239" i="8"/>
  <c r="V189" i="8"/>
  <c r="V706" i="8"/>
  <c r="AC141" i="8"/>
  <c r="AE130" i="8"/>
  <c r="AE141" i="8" s="1"/>
  <c r="U525" i="8"/>
  <c r="V525" i="8" s="1"/>
  <c r="V110" i="8"/>
  <c r="U396" i="8"/>
  <c r="V396" i="8" s="1"/>
  <c r="V177" i="8"/>
  <c r="U527" i="8"/>
  <c r="V527" i="8" s="1"/>
  <c r="V322" i="8"/>
  <c r="AC330" i="8"/>
  <c r="AE325" i="8"/>
  <c r="AE330" i="8" s="1"/>
  <c r="AD324" i="8"/>
  <c r="S330" i="8"/>
  <c r="U325" i="8"/>
  <c r="AC324" i="8"/>
  <c r="AE294" i="8"/>
  <c r="AE324" i="8" s="1"/>
  <c r="U236" i="8"/>
  <c r="U252" i="8" s="1"/>
  <c r="V302" i="8"/>
  <c r="U441" i="8"/>
  <c r="V441" i="8" s="1"/>
  <c r="V173" i="8"/>
  <c r="AE207" i="8"/>
  <c r="V411" i="8"/>
  <c r="V451" i="8"/>
  <c r="O729" i="8"/>
  <c r="V378" i="8"/>
  <c r="V547" i="8"/>
  <c r="AE104" i="8"/>
  <c r="V32" i="8"/>
  <c r="S141" i="8"/>
  <c r="U130" i="8"/>
  <c r="AD141" i="8"/>
  <c r="V572" i="8"/>
  <c r="V364" i="8"/>
  <c r="V351" i="8"/>
  <c r="U418" i="8"/>
  <c r="V418" i="8" s="1"/>
  <c r="V258" i="8"/>
  <c r="S293" i="8"/>
  <c r="V209" i="8"/>
  <c r="U240" i="8"/>
  <c r="V52" i="8"/>
  <c r="T40" i="8"/>
  <c r="U490" i="8"/>
  <c r="V490" i="8" s="1"/>
  <c r="T370" i="8"/>
  <c r="U362" i="8"/>
  <c r="U370" i="8" s="1"/>
  <c r="V478" i="8"/>
  <c r="U235" i="8"/>
  <c r="V214" i="8"/>
  <c r="V439" i="8"/>
  <c r="U232" i="8"/>
  <c r="U403" i="8"/>
  <c r="V403" i="8" s="1"/>
  <c r="V179" i="8"/>
  <c r="U406" i="8"/>
  <c r="V406" i="8" s="1"/>
  <c r="V154" i="8"/>
  <c r="U538" i="8"/>
  <c r="V538" i="8" s="1"/>
  <c r="V135" i="8"/>
  <c r="V54" i="8"/>
  <c r="U518" i="8"/>
  <c r="V518" i="8" s="1"/>
  <c r="V131" i="8"/>
  <c r="V115" i="8"/>
  <c r="S189" i="8"/>
  <c r="V161" i="8"/>
  <c r="V710" i="8"/>
  <c r="V37" i="8"/>
  <c r="U667" i="8"/>
  <c r="V667" i="8" s="1"/>
  <c r="V251" i="8"/>
  <c r="V301" i="8"/>
  <c r="U438" i="8"/>
  <c r="V438" i="8" s="1"/>
  <c r="U394" i="8"/>
  <c r="V394" i="8" s="1"/>
  <c r="V178" i="8"/>
  <c r="T99" i="8"/>
  <c r="U44" i="8"/>
  <c r="V126" i="8"/>
  <c r="V97" i="8"/>
  <c r="R142" i="8"/>
  <c r="R376" i="8" s="1"/>
  <c r="V160" i="8"/>
  <c r="U699" i="8"/>
  <c r="V699" i="8" s="1"/>
  <c r="U571" i="8"/>
  <c r="V571" i="8" s="1"/>
  <c r="V354" i="8"/>
  <c r="V241" i="8"/>
  <c r="U468" i="8"/>
  <c r="V468" i="8" s="1"/>
  <c r="V308" i="8"/>
  <c r="V402" i="8"/>
  <c r="S252" i="8"/>
  <c r="V250" i="8"/>
  <c r="V520" i="8"/>
  <c r="AD40" i="8"/>
  <c r="U383" i="8"/>
  <c r="V146" i="8"/>
  <c r="AE41" i="8"/>
  <c r="AC99" i="8"/>
  <c r="V688" i="8"/>
  <c r="V193" i="8"/>
  <c r="U392" i="8"/>
  <c r="V392" i="8" s="1"/>
  <c r="V153" i="8"/>
  <c r="AD201" i="8"/>
  <c r="AD253" i="8" s="1"/>
  <c r="U481" i="8"/>
  <c r="V481" i="8" s="1"/>
  <c r="V321" i="8"/>
  <c r="U631" i="8"/>
  <c r="V631" i="8" s="1"/>
  <c r="V208" i="8"/>
  <c r="AC370" i="8"/>
  <c r="AE331" i="8"/>
  <c r="AE370" i="8" s="1"/>
  <c r="V573" i="8"/>
  <c r="U435" i="8"/>
  <c r="V435" i="8" s="1"/>
  <c r="V287" i="8"/>
  <c r="V474" i="8"/>
  <c r="U663" i="8"/>
  <c r="V663" i="8" s="1"/>
  <c r="V248" i="8"/>
  <c r="V470" i="8"/>
  <c r="V647" i="8"/>
  <c r="V337" i="8"/>
  <c r="V300" i="8"/>
  <c r="V329" i="8"/>
  <c r="V467" i="8"/>
  <c r="V198" i="8"/>
  <c r="V666" i="8"/>
  <c r="U237" i="8"/>
  <c r="V237" i="8" s="1"/>
  <c r="V175" i="8"/>
  <c r="U684" i="8"/>
  <c r="V684" i="8" s="1"/>
  <c r="V42" i="8"/>
  <c r="V48" i="8"/>
  <c r="V519" i="8"/>
  <c r="V452" i="8"/>
  <c r="V86" i="8"/>
  <c r="V102" i="8"/>
  <c r="V233" i="8"/>
  <c r="V36" i="8"/>
  <c r="V151" i="8"/>
  <c r="U718" i="8"/>
  <c r="V718" i="8" s="1"/>
  <c r="V108" i="8"/>
  <c r="T189" i="8"/>
  <c r="S99" i="8"/>
  <c r="S370" i="8"/>
  <c r="T324" i="8"/>
  <c r="U296" i="8"/>
  <c r="V155" i="8"/>
  <c r="U401" i="8"/>
  <c r="V401" i="8" s="1"/>
  <c r="V157" i="8"/>
  <c r="V460" i="8"/>
  <c r="V393" i="8"/>
  <c r="V145" i="8"/>
  <c r="V575" i="8"/>
  <c r="V469" i="8"/>
  <c r="V280" i="8"/>
  <c r="V203" i="8"/>
  <c r="AC189" i="8"/>
  <c r="AE143" i="8"/>
  <c r="AE189" i="8" s="1"/>
  <c r="V509" i="8"/>
  <c r="AC201" i="8"/>
  <c r="AE190" i="8"/>
  <c r="AE201" i="8" s="1"/>
  <c r="O142" i="8"/>
  <c r="AC14" i="7"/>
  <c r="AC248" i="7"/>
  <c r="V224" i="7"/>
  <c r="AC182" i="7"/>
  <c r="S186" i="7"/>
  <c r="U186" i="7" s="1"/>
  <c r="U348" i="7" s="1"/>
  <c r="AE101" i="7"/>
  <c r="AE86" i="7"/>
  <c r="AE261" i="7"/>
  <c r="AE291" i="7"/>
  <c r="S79" i="7"/>
  <c r="U79" i="7" s="1"/>
  <c r="U641" i="7" s="1"/>
  <c r="AC10" i="7"/>
  <c r="T56" i="7"/>
  <c r="U56" i="7" s="1"/>
  <c r="V195" i="7"/>
  <c r="AC94" i="7"/>
  <c r="AC97" i="7"/>
  <c r="AE97" i="7" s="1"/>
  <c r="AC201" i="7"/>
  <c r="R640" i="7"/>
  <c r="AC60" i="7"/>
  <c r="AE60" i="7" s="1"/>
  <c r="AC107" i="7"/>
  <c r="AE107" i="7" s="1"/>
  <c r="AD147" i="7"/>
  <c r="V152" i="7"/>
  <c r="O328" i="7"/>
  <c r="L209" i="7"/>
  <c r="O402" i="7"/>
  <c r="AD261" i="7"/>
  <c r="O430" i="7"/>
  <c r="AC267" i="7"/>
  <c r="X279" i="7"/>
  <c r="Z319" i="7"/>
  <c r="AC297" i="7"/>
  <c r="AE297" i="7" s="1"/>
  <c r="S301" i="7"/>
  <c r="U301" i="7" s="1"/>
  <c r="V301" i="7" s="1"/>
  <c r="V227" i="7"/>
  <c r="V129" i="7"/>
  <c r="AB157" i="7"/>
  <c r="S185" i="7"/>
  <c r="U185" i="7" s="1"/>
  <c r="U350" i="7" s="1"/>
  <c r="AE195" i="7"/>
  <c r="Y241" i="7"/>
  <c r="AE72" i="7"/>
  <c r="AC104" i="7"/>
  <c r="S134" i="7"/>
  <c r="U134" i="7" s="1"/>
  <c r="U500" i="7" s="1"/>
  <c r="AC295" i="7"/>
  <c r="AE295" i="7" s="1"/>
  <c r="O442" i="7"/>
  <c r="Z205" i="7"/>
  <c r="S314" i="7"/>
  <c r="U314" i="7" s="1"/>
  <c r="AC12" i="7"/>
  <c r="AE12" i="7" s="1"/>
  <c r="AC69" i="7"/>
  <c r="AE69" i="7" s="1"/>
  <c r="R636" i="7"/>
  <c r="AC78" i="7"/>
  <c r="AE78" i="7" s="1"/>
  <c r="AD91" i="7"/>
  <c r="S125" i="7"/>
  <c r="U125" i="7" s="1"/>
  <c r="AD129" i="7"/>
  <c r="V131" i="7"/>
  <c r="Y157" i="7"/>
  <c r="AC155" i="7"/>
  <c r="AC170" i="7"/>
  <c r="AE170" i="7" s="1"/>
  <c r="AD190" i="7"/>
  <c r="AE190" i="7" s="1"/>
  <c r="AB205" i="7"/>
  <c r="AC198" i="7"/>
  <c r="Q209" i="7"/>
  <c r="AC219" i="7"/>
  <c r="T226" i="7"/>
  <c r="U226" i="7" s="1"/>
  <c r="AC234" i="7"/>
  <c r="AC270" i="7"/>
  <c r="Y279" i="7"/>
  <c r="S284" i="7"/>
  <c r="U284" i="7" s="1"/>
  <c r="AE301" i="7"/>
  <c r="AC305" i="7"/>
  <c r="AE305" i="7" s="1"/>
  <c r="AD315" i="7"/>
  <c r="AE315" i="7" s="1"/>
  <c r="S174" i="7"/>
  <c r="U174" i="7" s="1"/>
  <c r="U346" i="7" s="1"/>
  <c r="S184" i="7"/>
  <c r="U184" i="7" s="1"/>
  <c r="S195" i="7"/>
  <c r="U195" i="7" s="1"/>
  <c r="U405" i="7" s="1"/>
  <c r="S229" i="7"/>
  <c r="U229" i="7" s="1"/>
  <c r="AC256" i="7"/>
  <c r="S194" i="7"/>
  <c r="U194" i="7" s="1"/>
  <c r="AC199" i="7"/>
  <c r="AE199" i="7" s="1"/>
  <c r="AC61" i="7"/>
  <c r="AC92" i="7"/>
  <c r="S55" i="7"/>
  <c r="U55" i="7" s="1"/>
  <c r="AD57" i="7"/>
  <c r="AC75" i="7"/>
  <c r="AE75" i="7" s="1"/>
  <c r="AC103" i="7"/>
  <c r="AE103" i="7" s="1"/>
  <c r="AC125" i="7"/>
  <c r="AC159" i="7"/>
  <c r="AE159" i="7" s="1"/>
  <c r="AD194" i="7"/>
  <c r="AB241" i="7"/>
  <c r="S240" i="7"/>
  <c r="U240" i="7" s="1"/>
  <c r="AA272" i="7"/>
  <c r="AD254" i="7"/>
  <c r="AD285" i="7"/>
  <c r="AE285" i="7" s="1"/>
  <c r="AC197" i="7"/>
  <c r="AC203" i="7"/>
  <c r="AE203" i="7" s="1"/>
  <c r="X272" i="7"/>
  <c r="AB272" i="7"/>
  <c r="AC276" i="7"/>
  <c r="AE276" i="7" s="1"/>
  <c r="AC266" i="7"/>
  <c r="AE266" i="7" s="1"/>
  <c r="AC281" i="7"/>
  <c r="AE281" i="7" s="1"/>
  <c r="AE290" i="7"/>
  <c r="AC298" i="7"/>
  <c r="AE298" i="7" s="1"/>
  <c r="X43" i="7"/>
  <c r="V55" i="7"/>
  <c r="V300" i="7"/>
  <c r="AC310" i="7"/>
  <c r="S323" i="7"/>
  <c r="U323" i="7" s="1"/>
  <c r="S49" i="7"/>
  <c r="U49" i="7" s="1"/>
  <c r="U458" i="7" s="1"/>
  <c r="S108" i="7"/>
  <c r="U108" i="7" s="1"/>
  <c r="V108" i="7" s="1"/>
  <c r="AC105" i="7"/>
  <c r="AE105" i="7" s="1"/>
  <c r="X157" i="7"/>
  <c r="S285" i="7"/>
  <c r="U285" i="7" s="1"/>
  <c r="U517" i="7" s="1"/>
  <c r="S315" i="7"/>
  <c r="U315" i="7" s="1"/>
  <c r="AC324" i="7"/>
  <c r="T142" i="7"/>
  <c r="U142" i="7" s="1"/>
  <c r="V142" i="7" s="1"/>
  <c r="AD184" i="7"/>
  <c r="AE184" i="7" s="1"/>
  <c r="S20" i="7"/>
  <c r="U20" i="7" s="1"/>
  <c r="U623" i="7" s="1"/>
  <c r="AC24" i="7"/>
  <c r="AE24" i="7" s="1"/>
  <c r="AC108" i="7"/>
  <c r="AC135" i="7"/>
  <c r="AE135" i="7" s="1"/>
  <c r="AE320" i="7"/>
  <c r="AE324" i="7" s="1"/>
  <c r="O359" i="7"/>
  <c r="V79" i="7"/>
  <c r="AC80" i="7"/>
  <c r="AE80" i="7" s="1"/>
  <c r="V178" i="7"/>
  <c r="AA241" i="7"/>
  <c r="O659" i="7"/>
  <c r="S268" i="7"/>
  <c r="U268" i="7" s="1"/>
  <c r="U431" i="7" s="1"/>
  <c r="R279" i="7"/>
  <c r="S303" i="7"/>
  <c r="U303" i="7" s="1"/>
  <c r="V271" i="7"/>
  <c r="Z279" i="7"/>
  <c r="S299" i="7"/>
  <c r="U299" i="7" s="1"/>
  <c r="U513" i="7" s="1"/>
  <c r="AE302" i="7"/>
  <c r="S144" i="7"/>
  <c r="U144" i="7" s="1"/>
  <c r="U661" i="7" s="1"/>
  <c r="R444" i="7"/>
  <c r="AD10" i="7"/>
  <c r="AC13" i="7"/>
  <c r="AE13" i="7" s="1"/>
  <c r="AC232" i="7"/>
  <c r="AE232" i="7" s="1"/>
  <c r="AD132" i="7"/>
  <c r="AC292" i="7"/>
  <c r="AE292" i="7" s="1"/>
  <c r="S213" i="7"/>
  <c r="U213" i="7" s="1"/>
  <c r="U361" i="7" s="1"/>
  <c r="V244" i="7"/>
  <c r="S271" i="7"/>
  <c r="U271" i="7" s="1"/>
  <c r="U414" i="7" s="1"/>
  <c r="S69" i="7"/>
  <c r="U69" i="7" s="1"/>
  <c r="U643" i="7" s="1"/>
  <c r="AC147" i="7"/>
  <c r="AE147" i="7" s="1"/>
  <c r="AD188" i="7"/>
  <c r="AC262" i="7"/>
  <c r="AD137" i="7"/>
  <c r="AC153" i="7"/>
  <c r="N209" i="7"/>
  <c r="AD237" i="7"/>
  <c r="AD240" i="7"/>
  <c r="Z272" i="7"/>
  <c r="AC251" i="7"/>
  <c r="V305" i="7"/>
  <c r="Y43" i="7"/>
  <c r="Y111" i="7"/>
  <c r="Y158" i="7" s="1"/>
  <c r="AD58" i="7"/>
  <c r="AD86" i="7"/>
  <c r="AC91" i="7"/>
  <c r="AE91" i="7" s="1"/>
  <c r="S93" i="7"/>
  <c r="U93" i="7" s="1"/>
  <c r="V93" i="7" s="1"/>
  <c r="AD104" i="7"/>
  <c r="S117" i="7"/>
  <c r="U117" i="7" s="1"/>
  <c r="AC134" i="7"/>
  <c r="AE134" i="7" s="1"/>
  <c r="R660" i="7"/>
  <c r="AD202" i="7"/>
  <c r="AC236" i="7"/>
  <c r="AD262" i="7"/>
  <c r="S270" i="7"/>
  <c r="U270" i="7" s="1"/>
  <c r="U434" i="7" s="1"/>
  <c r="AD278" i="7"/>
  <c r="Y319" i="7"/>
  <c r="O510" i="7"/>
  <c r="AC314" i="7"/>
  <c r="AE314" i="7" s="1"/>
  <c r="M158" i="7"/>
  <c r="S32" i="7"/>
  <c r="U32" i="7" s="1"/>
  <c r="L158" i="7"/>
  <c r="AE42" i="7"/>
  <c r="R633" i="7"/>
  <c r="AD251" i="7"/>
  <c r="AE251" i="7" s="1"/>
  <c r="V251" i="7"/>
  <c r="R417" i="7"/>
  <c r="AD167" i="7"/>
  <c r="AE167" i="7" s="1"/>
  <c r="AD140" i="7"/>
  <c r="AE140" i="7" s="1"/>
  <c r="R502" i="7"/>
  <c r="N158" i="7"/>
  <c r="K158" i="7"/>
  <c r="S112" i="7"/>
  <c r="AB145" i="7"/>
  <c r="AC112" i="7"/>
  <c r="AE112" i="7" s="1"/>
  <c r="J158" i="7"/>
  <c r="Y145" i="7"/>
  <c r="Z145" i="7"/>
  <c r="L671" i="7"/>
  <c r="S75" i="7"/>
  <c r="U75" i="7" s="1"/>
  <c r="V75" i="7" s="1"/>
  <c r="AD39" i="7"/>
  <c r="AE39" i="7" s="1"/>
  <c r="S39" i="7"/>
  <c r="U39" i="7" s="1"/>
  <c r="S38" i="7"/>
  <c r="U38" i="7" s="1"/>
  <c r="U630" i="7" s="1"/>
  <c r="U629" i="7"/>
  <c r="AD37" i="7"/>
  <c r="AE37" i="7" s="1"/>
  <c r="S30" i="7"/>
  <c r="U30" i="7" s="1"/>
  <c r="V30" i="7" s="1"/>
  <c r="AD28" i="7"/>
  <c r="AE28" i="7" s="1"/>
  <c r="V126" i="7"/>
  <c r="AE10" i="7"/>
  <c r="R448" i="7"/>
  <c r="AD21" i="7"/>
  <c r="AE21" i="7" s="1"/>
  <c r="S45" i="7"/>
  <c r="U45" i="7" s="1"/>
  <c r="U634" i="7" s="1"/>
  <c r="U461" i="7"/>
  <c r="AC59" i="7"/>
  <c r="AE59" i="7" s="1"/>
  <c r="O466" i="7"/>
  <c r="S65" i="7"/>
  <c r="U65" i="7" s="1"/>
  <c r="U466" i="7" s="1"/>
  <c r="R652" i="7"/>
  <c r="R657" i="7"/>
  <c r="AD130" i="7"/>
  <c r="O408" i="7"/>
  <c r="S201" i="7"/>
  <c r="U201" i="7" s="1"/>
  <c r="U408" i="7" s="1"/>
  <c r="O448" i="7"/>
  <c r="U456" i="7"/>
  <c r="V51" i="7"/>
  <c r="O642" i="7"/>
  <c r="S76" i="7"/>
  <c r="U76" i="7" s="1"/>
  <c r="U642" i="7" s="1"/>
  <c r="R469" i="7"/>
  <c r="AD90" i="7"/>
  <c r="O438" i="7"/>
  <c r="V104" i="7"/>
  <c r="S104" i="7"/>
  <c r="U104" i="7" s="1"/>
  <c r="U438" i="7" s="1"/>
  <c r="R495" i="7"/>
  <c r="S124" i="7"/>
  <c r="U124" i="7" s="1"/>
  <c r="V124" i="7" s="1"/>
  <c r="AD124" i="7"/>
  <c r="V99" i="7"/>
  <c r="S10" i="7"/>
  <c r="S21" i="7"/>
  <c r="U21" i="7" s="1"/>
  <c r="U448" i="7" s="1"/>
  <c r="O451" i="7"/>
  <c r="S26" i="7"/>
  <c r="U26" i="7" s="1"/>
  <c r="U451" i="7" s="1"/>
  <c r="S28" i="7"/>
  <c r="U28" i="7" s="1"/>
  <c r="R630" i="7"/>
  <c r="AD38" i="7"/>
  <c r="AE38" i="7" s="1"/>
  <c r="O455" i="7"/>
  <c r="O111" i="7"/>
  <c r="V56" i="7"/>
  <c r="V76" i="7"/>
  <c r="O465" i="7"/>
  <c r="S80" i="7"/>
  <c r="U80" i="7" s="1"/>
  <c r="V81" i="7"/>
  <c r="AC90" i="7"/>
  <c r="AE90" i="7" s="1"/>
  <c r="T114" i="7"/>
  <c r="R446" i="7"/>
  <c r="V17" i="7"/>
  <c r="R623" i="7"/>
  <c r="AC22" i="7"/>
  <c r="R455" i="7"/>
  <c r="R111" i="7"/>
  <c r="O640" i="7"/>
  <c r="T54" i="7"/>
  <c r="U54" i="7" s="1"/>
  <c r="U640" i="7" s="1"/>
  <c r="O462" i="7"/>
  <c r="S64" i="7"/>
  <c r="U64" i="7" s="1"/>
  <c r="U462" i="7" s="1"/>
  <c r="AD84" i="7"/>
  <c r="V84" i="7"/>
  <c r="V107" i="7"/>
  <c r="S107" i="7"/>
  <c r="U107" i="7" s="1"/>
  <c r="V110" i="7"/>
  <c r="T128" i="7"/>
  <c r="U128" i="7" s="1"/>
  <c r="V128" i="7" s="1"/>
  <c r="V198" i="7"/>
  <c r="AC58" i="7"/>
  <c r="AE58" i="7" s="1"/>
  <c r="AC62" i="7"/>
  <c r="R472" i="7"/>
  <c r="V73" i="7"/>
  <c r="S73" i="7"/>
  <c r="U73" i="7" s="1"/>
  <c r="U472" i="7" s="1"/>
  <c r="R477" i="7"/>
  <c r="AD89" i="7"/>
  <c r="V103" i="7"/>
  <c r="S103" i="7"/>
  <c r="U103" i="7" s="1"/>
  <c r="U656" i="7"/>
  <c r="V117" i="7"/>
  <c r="AD120" i="7"/>
  <c r="AE120" i="7" s="1"/>
  <c r="AC151" i="7"/>
  <c r="AE151" i="7" s="1"/>
  <c r="S19" i="7"/>
  <c r="U19" i="7" s="1"/>
  <c r="U622" i="7" s="1"/>
  <c r="T35" i="7"/>
  <c r="U35" i="7" s="1"/>
  <c r="V35" i="7" s="1"/>
  <c r="O43" i="7"/>
  <c r="X111" i="7"/>
  <c r="AC44" i="7"/>
  <c r="V49" i="7"/>
  <c r="AC52" i="7"/>
  <c r="AE52" i="7" s="1"/>
  <c r="V60" i="7"/>
  <c r="R637" i="7"/>
  <c r="AD61" i="7"/>
  <c r="AE61" i="7" s="1"/>
  <c r="S61" i="7"/>
  <c r="U61" i="7" s="1"/>
  <c r="U637" i="7" s="1"/>
  <c r="O463" i="7"/>
  <c r="T66" i="7"/>
  <c r="U66" i="7" s="1"/>
  <c r="U463" i="7" s="1"/>
  <c r="AC73" i="7"/>
  <c r="S89" i="7"/>
  <c r="U89" i="7" s="1"/>
  <c r="V89" i="7" s="1"/>
  <c r="AC96" i="7"/>
  <c r="S120" i="7"/>
  <c r="U120" i="7" s="1"/>
  <c r="U493" i="7" s="1"/>
  <c r="R646" i="7"/>
  <c r="T71" i="7"/>
  <c r="U71" i="7" s="1"/>
  <c r="O464" i="7"/>
  <c r="S78" i="7"/>
  <c r="U78" i="7" s="1"/>
  <c r="AC82" i="7"/>
  <c r="AC84" i="7"/>
  <c r="AE84" i="7" s="1"/>
  <c r="AE89" i="7"/>
  <c r="R439" i="7"/>
  <c r="V98" i="7"/>
  <c r="AD98" i="7"/>
  <c r="S106" i="7"/>
  <c r="U106" i="7" s="1"/>
  <c r="V106" i="7" s="1"/>
  <c r="R491" i="7"/>
  <c r="S113" i="7"/>
  <c r="U113" i="7" s="1"/>
  <c r="U491" i="7" s="1"/>
  <c r="AD113" i="7"/>
  <c r="V254" i="7"/>
  <c r="U44" i="7"/>
  <c r="V44" i="7" s="1"/>
  <c r="AA43" i="7"/>
  <c r="V16" i="7"/>
  <c r="S18" i="7"/>
  <c r="U18" i="7" s="1"/>
  <c r="U446" i="7" s="1"/>
  <c r="U632" i="7"/>
  <c r="V39" i="7"/>
  <c r="Z111" i="7"/>
  <c r="AC57" i="7"/>
  <c r="AE57" i="7" s="1"/>
  <c r="O470" i="7"/>
  <c r="S63" i="7"/>
  <c r="U63" i="7" s="1"/>
  <c r="U470" i="7" s="1"/>
  <c r="R463" i="7"/>
  <c r="AD67" i="7"/>
  <c r="AE67" i="7" s="1"/>
  <c r="V69" i="7"/>
  <c r="O480" i="7"/>
  <c r="U439" i="7"/>
  <c r="R497" i="7"/>
  <c r="AD125" i="7"/>
  <c r="AE125" i="7" s="1"/>
  <c r="V125" i="7"/>
  <c r="AE130" i="7"/>
  <c r="R471" i="7"/>
  <c r="T74" i="7"/>
  <c r="U74" i="7" s="1"/>
  <c r="U471" i="7" s="1"/>
  <c r="R622" i="7"/>
  <c r="AD19" i="7"/>
  <c r="R452" i="7"/>
  <c r="T31" i="7"/>
  <c r="U31" i="7" s="1"/>
  <c r="U452" i="7" s="1"/>
  <c r="T15" i="7"/>
  <c r="R631" i="7"/>
  <c r="S29" i="7"/>
  <c r="U29" i="7" s="1"/>
  <c r="U631" i="7" s="1"/>
  <c r="AB43" i="7"/>
  <c r="O445" i="7"/>
  <c r="S14" i="7"/>
  <c r="U14" i="7" s="1"/>
  <c r="U445" i="7" s="1"/>
  <c r="O636" i="7"/>
  <c r="S59" i="7"/>
  <c r="U59" i="7" s="1"/>
  <c r="U636" i="7" s="1"/>
  <c r="R442" i="7"/>
  <c r="AD109" i="7"/>
  <c r="S109" i="7"/>
  <c r="U109" i="7" s="1"/>
  <c r="U442" i="7" s="1"/>
  <c r="AC16" i="7"/>
  <c r="AE16" i="7" s="1"/>
  <c r="V18" i="7"/>
  <c r="AD26" i="7"/>
  <c r="AE26" i="7" s="1"/>
  <c r="V32" i="7"/>
  <c r="AC46" i="7"/>
  <c r="AE46" i="7" s="1"/>
  <c r="R440" i="7"/>
  <c r="AD102" i="7"/>
  <c r="O441" i="7"/>
  <c r="S105" i="7"/>
  <c r="U105" i="7" s="1"/>
  <c r="U496" i="7"/>
  <c r="V122" i="7"/>
  <c r="R353" i="7"/>
  <c r="AD192" i="7"/>
  <c r="S192" i="7"/>
  <c r="U192" i="7" s="1"/>
  <c r="U353" i="7" s="1"/>
  <c r="Z43" i="7"/>
  <c r="V46" i="7"/>
  <c r="R43" i="7"/>
  <c r="AC19" i="7"/>
  <c r="AE19" i="7" s="1"/>
  <c r="R482" i="7"/>
  <c r="V97" i="7"/>
  <c r="S97" i="7"/>
  <c r="U97" i="7" s="1"/>
  <c r="S102" i="7"/>
  <c r="U102" i="7" s="1"/>
  <c r="AD110" i="7"/>
  <c r="R145" i="7"/>
  <c r="AE160" i="7"/>
  <c r="U47" i="7"/>
  <c r="V47" i="7" s="1"/>
  <c r="O453" i="7"/>
  <c r="S42" i="7"/>
  <c r="U42" i="7" s="1"/>
  <c r="U453" i="7" s="1"/>
  <c r="AD29" i="7"/>
  <c r="AE29" i="7" s="1"/>
  <c r="AB111" i="7"/>
  <c r="AB158" i="7" s="1"/>
  <c r="S91" i="7"/>
  <c r="U91" i="7" s="1"/>
  <c r="U480" i="7" s="1"/>
  <c r="V101" i="7"/>
  <c r="O444" i="7"/>
  <c r="V14" i="7"/>
  <c r="R628" i="7"/>
  <c r="AC32" i="7"/>
  <c r="AE32" i="7" s="1"/>
  <c r="V36" i="7"/>
  <c r="S40" i="7"/>
  <c r="U40" i="7" s="1"/>
  <c r="V40" i="7" s="1"/>
  <c r="AD44" i="7"/>
  <c r="AD73" i="7"/>
  <c r="AC18" i="7"/>
  <c r="AE18" i="7" s="1"/>
  <c r="AD20" i="7"/>
  <c r="AE20" i="7" s="1"/>
  <c r="S22" i="7"/>
  <c r="U22" i="7" s="1"/>
  <c r="U450" i="7" s="1"/>
  <c r="S25" i="7"/>
  <c r="U25" i="7" s="1"/>
  <c r="T27" i="7"/>
  <c r="U27" i="7" s="1"/>
  <c r="U628" i="7" s="1"/>
  <c r="O635" i="7"/>
  <c r="V58" i="7"/>
  <c r="V77" i="7"/>
  <c r="T85" i="7"/>
  <c r="U85" i="7" s="1"/>
  <c r="U482" i="7" s="1"/>
  <c r="O469" i="7"/>
  <c r="S90" i="7"/>
  <c r="U90" i="7" s="1"/>
  <c r="U469" i="7" s="1"/>
  <c r="V90" i="7"/>
  <c r="V100" i="7"/>
  <c r="AC102" i="7"/>
  <c r="AC109" i="7"/>
  <c r="AE109" i="7" s="1"/>
  <c r="O479" i="7"/>
  <c r="S149" i="7"/>
  <c r="U149" i="7" s="1"/>
  <c r="U479" i="7" s="1"/>
  <c r="R345" i="7"/>
  <c r="AD175" i="7"/>
  <c r="AE175" i="7" s="1"/>
  <c r="S175" i="7"/>
  <c r="U175" i="7" s="1"/>
  <c r="U345" i="7" s="1"/>
  <c r="AC77" i="7"/>
  <c r="AE77" i="7" s="1"/>
  <c r="AA145" i="7"/>
  <c r="R492" i="7"/>
  <c r="AD116" i="7"/>
  <c r="AE116" i="7" s="1"/>
  <c r="R653" i="7"/>
  <c r="V119" i="7"/>
  <c r="O499" i="7"/>
  <c r="Z157" i="7"/>
  <c r="R489" i="7"/>
  <c r="AD154" i="7"/>
  <c r="AE155" i="7"/>
  <c r="S161" i="7"/>
  <c r="U161" i="7" s="1"/>
  <c r="O193" i="7"/>
  <c r="O355" i="7"/>
  <c r="S170" i="7"/>
  <c r="U170" i="7" s="1"/>
  <c r="O340" i="7"/>
  <c r="S173" i="7"/>
  <c r="U173" i="7" s="1"/>
  <c r="V173" i="7" s="1"/>
  <c r="AC246" i="7"/>
  <c r="R475" i="7"/>
  <c r="O495" i="7"/>
  <c r="T123" i="7"/>
  <c r="U123" i="7" s="1"/>
  <c r="U495" i="7" s="1"/>
  <c r="AC143" i="7"/>
  <c r="AE143" i="7" s="1"/>
  <c r="AC146" i="7"/>
  <c r="AA157" i="7"/>
  <c r="R193" i="7"/>
  <c r="R327" i="7"/>
  <c r="AC173" i="7"/>
  <c r="AE173" i="7" s="1"/>
  <c r="AE201" i="7"/>
  <c r="U508" i="7"/>
  <c r="V292" i="7"/>
  <c r="O449" i="7"/>
  <c r="AA111" i="7"/>
  <c r="T33" i="7"/>
  <c r="U33" i="7" s="1"/>
  <c r="U449" i="7" s="1"/>
  <c r="V53" i="7"/>
  <c r="V37" i="7"/>
  <c r="V52" i="7"/>
  <c r="S67" i="7"/>
  <c r="U67" i="7" s="1"/>
  <c r="V67" i="7" s="1"/>
  <c r="R643" i="7"/>
  <c r="S82" i="7"/>
  <c r="U82" i="7" s="1"/>
  <c r="U473" i="7" s="1"/>
  <c r="T83" i="7"/>
  <c r="U83" i="7" s="1"/>
  <c r="AD92" i="7"/>
  <c r="AE92" i="7" s="1"/>
  <c r="AD93" i="7"/>
  <c r="AE93" i="7" s="1"/>
  <c r="AD94" i="7"/>
  <c r="AE94" i="7" s="1"/>
  <c r="O439" i="7"/>
  <c r="O440" i="7"/>
  <c r="AD108" i="7"/>
  <c r="AE108" i="7" s="1"/>
  <c r="AC117" i="7"/>
  <c r="AE117" i="7" s="1"/>
  <c r="R659" i="7"/>
  <c r="AD126" i="7"/>
  <c r="T127" i="7"/>
  <c r="U127" i="7" s="1"/>
  <c r="U659" i="7" s="1"/>
  <c r="R501" i="7"/>
  <c r="S135" i="7"/>
  <c r="U135" i="7" s="1"/>
  <c r="V136" i="7"/>
  <c r="T138" i="7"/>
  <c r="U138" i="7" s="1"/>
  <c r="U499" i="7" s="1"/>
  <c r="V161" i="7"/>
  <c r="R561" i="7"/>
  <c r="AD176" i="7"/>
  <c r="AE176" i="7" s="1"/>
  <c r="S176" i="7"/>
  <c r="U176" i="7" s="1"/>
  <c r="AB193" i="7"/>
  <c r="AB209" i="7" s="1"/>
  <c r="Z193" i="7"/>
  <c r="Z209" i="7" s="1"/>
  <c r="U210" i="7"/>
  <c r="V210" i="7" s="1"/>
  <c r="O518" i="7"/>
  <c r="S288" i="7"/>
  <c r="U288" i="7" s="1"/>
  <c r="U518" i="7" s="1"/>
  <c r="O658" i="7"/>
  <c r="S133" i="7"/>
  <c r="U133" i="7" s="1"/>
  <c r="U658" i="7" s="1"/>
  <c r="V137" i="7"/>
  <c r="AD141" i="7"/>
  <c r="AE141" i="7" s="1"/>
  <c r="R488" i="7"/>
  <c r="AD153" i="7"/>
  <c r="AE153" i="7" s="1"/>
  <c r="V153" i="7"/>
  <c r="S153" i="7"/>
  <c r="U153" i="7" s="1"/>
  <c r="U488" i="7" s="1"/>
  <c r="U410" i="7"/>
  <c r="V197" i="7"/>
  <c r="U384" i="7"/>
  <c r="V229" i="7"/>
  <c r="U478" i="7"/>
  <c r="V148" i="7"/>
  <c r="Y193" i="7"/>
  <c r="Y209" i="7" s="1"/>
  <c r="R437" i="7"/>
  <c r="AD96" i="7"/>
  <c r="V132" i="7"/>
  <c r="S137" i="7"/>
  <c r="U137" i="7" s="1"/>
  <c r="U498" i="7" s="1"/>
  <c r="T139" i="7"/>
  <c r="U139" i="7" s="1"/>
  <c r="U502" i="7" s="1"/>
  <c r="O349" i="7"/>
  <c r="S171" i="7"/>
  <c r="U171" i="7" s="1"/>
  <c r="U349" i="7" s="1"/>
  <c r="S181" i="7"/>
  <c r="U181" i="7" s="1"/>
  <c r="V181" i="7" s="1"/>
  <c r="R557" i="7"/>
  <c r="V183" i="7"/>
  <c r="S183" i="7"/>
  <c r="U183" i="7" s="1"/>
  <c r="U557" i="7" s="1"/>
  <c r="S228" i="7"/>
  <c r="U228" i="7" s="1"/>
  <c r="V228" i="7" s="1"/>
  <c r="O385" i="7"/>
  <c r="V234" i="7"/>
  <c r="U525" i="7"/>
  <c r="V315" i="7"/>
  <c r="AC68" i="7"/>
  <c r="AE68" i="7" s="1"/>
  <c r="O477" i="7"/>
  <c r="T87" i="7"/>
  <c r="U87" i="7" s="1"/>
  <c r="S92" i="7"/>
  <c r="U92" i="7" s="1"/>
  <c r="U436" i="7" s="1"/>
  <c r="S96" i="7"/>
  <c r="U96" i="7" s="1"/>
  <c r="U437" i="7" s="1"/>
  <c r="AC100" i="7"/>
  <c r="AE100" i="7" s="1"/>
  <c r="R490" i="7"/>
  <c r="AC126" i="7"/>
  <c r="AE126" i="7" s="1"/>
  <c r="AC133" i="7"/>
  <c r="AE133" i="7" s="1"/>
  <c r="AC137" i="7"/>
  <c r="AE137" i="7" s="1"/>
  <c r="AC148" i="7"/>
  <c r="AE148" i="7" s="1"/>
  <c r="O343" i="7"/>
  <c r="S168" i="7"/>
  <c r="U168" i="7" s="1"/>
  <c r="U343" i="7" s="1"/>
  <c r="V171" i="7"/>
  <c r="AD183" i="7"/>
  <c r="AE183" i="7" s="1"/>
  <c r="AC186" i="7"/>
  <c r="AE186" i="7" s="1"/>
  <c r="U401" i="7"/>
  <c r="R380" i="7"/>
  <c r="T222" i="7"/>
  <c r="U222" i="7" s="1"/>
  <c r="U380" i="7" s="1"/>
  <c r="AC98" i="7"/>
  <c r="AE98" i="7" s="1"/>
  <c r="O467" i="7"/>
  <c r="S146" i="7"/>
  <c r="O157" i="7"/>
  <c r="AE154" i="7"/>
  <c r="P158" i="7"/>
  <c r="P325" i="7" s="1"/>
  <c r="O452" i="7"/>
  <c r="R453" i="7"/>
  <c r="V41" i="7"/>
  <c r="V87" i="7"/>
  <c r="V96" i="7"/>
  <c r="U112" i="7"/>
  <c r="V112" i="7" s="1"/>
  <c r="AC113" i="7"/>
  <c r="AE113" i="7" s="1"/>
  <c r="AC124" i="7"/>
  <c r="AE124" i="7" s="1"/>
  <c r="AC129" i="7"/>
  <c r="AE129" i="7" s="1"/>
  <c r="AC132" i="7"/>
  <c r="AE132" i="7" s="1"/>
  <c r="S141" i="7"/>
  <c r="U141" i="7" s="1"/>
  <c r="U660" i="7" s="1"/>
  <c r="R661" i="7"/>
  <c r="V144" i="7"/>
  <c r="AD144" i="7"/>
  <c r="AE144" i="7" s="1"/>
  <c r="R467" i="7"/>
  <c r="R157" i="7"/>
  <c r="V155" i="7"/>
  <c r="Q158" i="7"/>
  <c r="Q325" i="7" s="1"/>
  <c r="S165" i="7"/>
  <c r="U165" i="7" s="1"/>
  <c r="V165" i="7" s="1"/>
  <c r="U179" i="7"/>
  <c r="U339" i="7" s="1"/>
  <c r="U556" i="7"/>
  <c r="V184" i="7"/>
  <c r="V194" i="7"/>
  <c r="O418" i="7"/>
  <c r="V258" i="7"/>
  <c r="S258" i="7"/>
  <c r="U258" i="7" s="1"/>
  <c r="U418" i="7" s="1"/>
  <c r="O428" i="7"/>
  <c r="V261" i="7"/>
  <c r="S261" i="7"/>
  <c r="U261" i="7" s="1"/>
  <c r="U428" i="7" s="1"/>
  <c r="U528" i="7"/>
  <c r="V314" i="7"/>
  <c r="S72" i="7"/>
  <c r="U72" i="7" s="1"/>
  <c r="V72" i="7" s="1"/>
  <c r="V86" i="7"/>
  <c r="X145" i="7"/>
  <c r="O492" i="7"/>
  <c r="T115" i="7"/>
  <c r="U115" i="7" s="1"/>
  <c r="U492" i="7" s="1"/>
  <c r="V141" i="7"/>
  <c r="R486" i="7"/>
  <c r="AD150" i="7"/>
  <c r="AC206" i="7"/>
  <c r="AE206" i="7" s="1"/>
  <c r="O375" i="7"/>
  <c r="T223" i="7"/>
  <c r="U223" i="7" s="1"/>
  <c r="O457" i="7"/>
  <c r="O456" i="7"/>
  <c r="V57" i="7"/>
  <c r="S62" i="7"/>
  <c r="U62" i="7" s="1"/>
  <c r="U459" i="7" s="1"/>
  <c r="AD82" i="7"/>
  <c r="S88" i="7"/>
  <c r="U88" i="7" s="1"/>
  <c r="O145" i="7"/>
  <c r="AC152" i="7"/>
  <c r="AE152" i="7" s="1"/>
  <c r="AC156" i="7"/>
  <c r="AE156" i="7" s="1"/>
  <c r="V163" i="7"/>
  <c r="O334" i="7"/>
  <c r="V177" i="7"/>
  <c r="T177" i="7"/>
  <c r="U177" i="7" s="1"/>
  <c r="U334" i="7" s="1"/>
  <c r="AC188" i="7"/>
  <c r="AE188" i="7" s="1"/>
  <c r="AE202" i="7"/>
  <c r="O379" i="7"/>
  <c r="S233" i="7"/>
  <c r="U233" i="7" s="1"/>
  <c r="U379" i="7" s="1"/>
  <c r="O657" i="7"/>
  <c r="S147" i="7"/>
  <c r="U147" i="7" s="1"/>
  <c r="U468" i="7" s="1"/>
  <c r="R479" i="7"/>
  <c r="AD149" i="7"/>
  <c r="AE149" i="7" s="1"/>
  <c r="S150" i="7"/>
  <c r="U150" i="7" s="1"/>
  <c r="U486" i="7" s="1"/>
  <c r="S154" i="7"/>
  <c r="U154" i="7" s="1"/>
  <c r="U489" i="7" s="1"/>
  <c r="S155" i="7"/>
  <c r="U155" i="7" s="1"/>
  <c r="T162" i="7"/>
  <c r="V166" i="7"/>
  <c r="R346" i="7"/>
  <c r="V174" i="7"/>
  <c r="R410" i="7"/>
  <c r="AD197" i="7"/>
  <c r="AD204" i="7"/>
  <c r="AE204" i="7" s="1"/>
  <c r="R402" i="7"/>
  <c r="S204" i="7"/>
  <c r="U204" i="7" s="1"/>
  <c r="V204" i="7" s="1"/>
  <c r="AC210" i="7"/>
  <c r="V235" i="7"/>
  <c r="AC240" i="7"/>
  <c r="AE240" i="7" s="1"/>
  <c r="O416" i="7"/>
  <c r="S243" i="7"/>
  <c r="U243" i="7" s="1"/>
  <c r="U416" i="7" s="1"/>
  <c r="R418" i="7"/>
  <c r="AD258" i="7"/>
  <c r="AE258" i="7" s="1"/>
  <c r="O319" i="7"/>
  <c r="R642" i="7"/>
  <c r="AD76" i="7"/>
  <c r="AE76" i="7" s="1"/>
  <c r="O473" i="7"/>
  <c r="O436" i="7"/>
  <c r="V92" i="7"/>
  <c r="O435" i="7"/>
  <c r="S94" i="7"/>
  <c r="U94" i="7" s="1"/>
  <c r="AC110" i="7"/>
  <c r="AE110" i="7" s="1"/>
  <c r="R493" i="7"/>
  <c r="S130" i="7"/>
  <c r="U130" i="7" s="1"/>
  <c r="U657" i="7" s="1"/>
  <c r="AC150" i="7"/>
  <c r="AE150" i="7" s="1"/>
  <c r="S188" i="7"/>
  <c r="U188" i="7" s="1"/>
  <c r="V188" i="7" s="1"/>
  <c r="R205" i="7"/>
  <c r="AD196" i="7"/>
  <c r="AC218" i="7"/>
  <c r="AE218" i="7" s="1"/>
  <c r="R375" i="7"/>
  <c r="R518" i="7"/>
  <c r="AD288" i="7"/>
  <c r="R504" i="7"/>
  <c r="AD308" i="7"/>
  <c r="S308" i="7"/>
  <c r="U308" i="7" s="1"/>
  <c r="U504" i="7" s="1"/>
  <c r="U535" i="7"/>
  <c r="V323" i="7"/>
  <c r="AC189" i="7"/>
  <c r="AE189" i="7" s="1"/>
  <c r="AD200" i="7"/>
  <c r="O411" i="7"/>
  <c r="S202" i="7"/>
  <c r="U202" i="7" s="1"/>
  <c r="U411" i="7" s="1"/>
  <c r="V203" i="7"/>
  <c r="J209" i="7"/>
  <c r="J325" i="7" s="1"/>
  <c r="S232" i="7"/>
  <c r="U232" i="7" s="1"/>
  <c r="V232" i="7" s="1"/>
  <c r="AD236" i="7"/>
  <c r="AE236" i="7" s="1"/>
  <c r="R388" i="7"/>
  <c r="S236" i="7"/>
  <c r="U236" i="7" s="1"/>
  <c r="U388" i="7" s="1"/>
  <c r="O415" i="7"/>
  <c r="S242" i="7"/>
  <c r="O272" i="7"/>
  <c r="S257" i="7"/>
  <c r="U257" i="7" s="1"/>
  <c r="U424" i="7" s="1"/>
  <c r="O427" i="7"/>
  <c r="S260" i="7"/>
  <c r="U260" i="7" s="1"/>
  <c r="U427" i="7" s="1"/>
  <c r="AE265" i="7"/>
  <c r="AC280" i="7"/>
  <c r="X319" i="7"/>
  <c r="AE293" i="7"/>
  <c r="AC192" i="7"/>
  <c r="AE192" i="7" s="1"/>
  <c r="AE197" i="7"/>
  <c r="Z241" i="7"/>
  <c r="AC239" i="7"/>
  <c r="AE255" i="7"/>
  <c r="R427" i="7"/>
  <c r="AD260" i="7"/>
  <c r="AE260" i="7" s="1"/>
  <c r="AE262" i="7"/>
  <c r="O429" i="7"/>
  <c r="S264" i="7"/>
  <c r="U264" i="7" s="1"/>
  <c r="V264" i="7" s="1"/>
  <c r="L325" i="7"/>
  <c r="V310" i="7"/>
  <c r="S310" i="7"/>
  <c r="U310" i="7" s="1"/>
  <c r="R429" i="7"/>
  <c r="AD264" i="7"/>
  <c r="O534" i="7"/>
  <c r="V287" i="7"/>
  <c r="S287" i="7"/>
  <c r="U287" i="7" s="1"/>
  <c r="U534" i="7" s="1"/>
  <c r="O506" i="7"/>
  <c r="S290" i="7"/>
  <c r="U290" i="7" s="1"/>
  <c r="U579" i="7"/>
  <c r="V226" i="7"/>
  <c r="O420" i="7"/>
  <c r="R534" i="7"/>
  <c r="AD287" i="7"/>
  <c r="AE287" i="7" s="1"/>
  <c r="R503" i="7"/>
  <c r="AD307" i="7"/>
  <c r="AE307" i="7" s="1"/>
  <c r="S307" i="7"/>
  <c r="U307" i="7" s="1"/>
  <c r="U503" i="7" s="1"/>
  <c r="O498" i="7"/>
  <c r="AC161" i="7"/>
  <c r="AE161" i="7" s="1"/>
  <c r="X205" i="7"/>
  <c r="AC194" i="7"/>
  <c r="O406" i="7"/>
  <c r="T241" i="7"/>
  <c r="AC228" i="7"/>
  <c r="AE228" i="7" s="1"/>
  <c r="R619" i="7"/>
  <c r="T245" i="7"/>
  <c r="S248" i="7"/>
  <c r="U248" i="7" s="1"/>
  <c r="U420" i="7" s="1"/>
  <c r="AE254" i="7"/>
  <c r="O426" i="7"/>
  <c r="S259" i="7"/>
  <c r="U259" i="7" s="1"/>
  <c r="U426" i="7" s="1"/>
  <c r="S263" i="7"/>
  <c r="U263" i="7" s="1"/>
  <c r="U433" i="7" s="1"/>
  <c r="AD267" i="7"/>
  <c r="AE267" i="7" s="1"/>
  <c r="V267" i="7"/>
  <c r="V274" i="7"/>
  <c r="U532" i="7"/>
  <c r="V284" i="7"/>
  <c r="AE300" i="7"/>
  <c r="AC207" i="7"/>
  <c r="AE207" i="7" s="1"/>
  <c r="V230" i="7"/>
  <c r="R426" i="7"/>
  <c r="AD259" i="7"/>
  <c r="AE259" i="7" s="1"/>
  <c r="S267" i="7"/>
  <c r="U267" i="7" s="1"/>
  <c r="U430" i="7" s="1"/>
  <c r="O519" i="7"/>
  <c r="V289" i="7"/>
  <c r="S289" i="7"/>
  <c r="U289" i="7" s="1"/>
  <c r="U519" i="7" s="1"/>
  <c r="U520" i="7"/>
  <c r="V303" i="7"/>
  <c r="R441" i="7"/>
  <c r="O487" i="7"/>
  <c r="S151" i="7"/>
  <c r="U151" i="7" s="1"/>
  <c r="U487" i="7" s="1"/>
  <c r="T172" i="7"/>
  <c r="U172" i="7" s="1"/>
  <c r="U347" i="7" s="1"/>
  <c r="O347" i="7"/>
  <c r="R333" i="7"/>
  <c r="AD182" i="7"/>
  <c r="AE182" i="7" s="1"/>
  <c r="V186" i="7"/>
  <c r="X193" i="7"/>
  <c r="O403" i="7"/>
  <c r="O205" i="7"/>
  <c r="S200" i="7"/>
  <c r="U200" i="7" s="1"/>
  <c r="U406" i="7" s="1"/>
  <c r="Y272" i="7"/>
  <c r="R519" i="7"/>
  <c r="AD289" i="7"/>
  <c r="AE289" i="7" s="1"/>
  <c r="V299" i="7"/>
  <c r="R505" i="7"/>
  <c r="AD309" i="7"/>
  <c r="AE309" i="7" s="1"/>
  <c r="S309" i="7"/>
  <c r="U309" i="7" s="1"/>
  <c r="U505" i="7" s="1"/>
  <c r="R487" i="7"/>
  <c r="V156" i="7"/>
  <c r="O327" i="7"/>
  <c r="S159" i="7"/>
  <c r="S160" i="7"/>
  <c r="O331" i="7"/>
  <c r="O330" i="7"/>
  <c r="O338" i="7"/>
  <c r="V180" i="7"/>
  <c r="S182" i="7"/>
  <c r="U182" i="7" s="1"/>
  <c r="U333" i="7" s="1"/>
  <c r="AA205" i="7"/>
  <c r="AA209" i="7" s="1"/>
  <c r="R403" i="7"/>
  <c r="AD198" i="7"/>
  <c r="AE198" i="7" s="1"/>
  <c r="S199" i="7"/>
  <c r="U199" i="7" s="1"/>
  <c r="U205" i="7" s="1"/>
  <c r="AC200" i="7"/>
  <c r="U206" i="7"/>
  <c r="V206" i="7" s="1"/>
  <c r="S208" i="7"/>
  <c r="R362" i="7"/>
  <c r="R241" i="7"/>
  <c r="R533" i="7"/>
  <c r="AD286" i="7"/>
  <c r="V286" i="7"/>
  <c r="S286" i="7"/>
  <c r="U286" i="7" s="1"/>
  <c r="U533" i="7" s="1"/>
  <c r="R507" i="7"/>
  <c r="AD306" i="7"/>
  <c r="AE306" i="7" s="1"/>
  <c r="V306" i="7"/>
  <c r="S306" i="7"/>
  <c r="U306" i="7" s="1"/>
  <c r="U507" i="7" s="1"/>
  <c r="O526" i="7"/>
  <c r="O324" i="7"/>
  <c r="M671" i="7"/>
  <c r="R629" i="7"/>
  <c r="O437" i="7"/>
  <c r="AD238" i="7"/>
  <c r="AE238" i="7" s="1"/>
  <c r="R415" i="7"/>
  <c r="R272" i="7"/>
  <c r="O424" i="7"/>
  <c r="O419" i="7"/>
  <c r="V256" i="7"/>
  <c r="V266" i="7"/>
  <c r="V268" i="7"/>
  <c r="AC269" i="7"/>
  <c r="AD273" i="7"/>
  <c r="R506" i="7"/>
  <c r="AD293" i="7"/>
  <c r="R510" i="7"/>
  <c r="S297" i="7"/>
  <c r="U297" i="7" s="1"/>
  <c r="U511" i="7" s="1"/>
  <c r="O529" i="7"/>
  <c r="T313" i="7"/>
  <c r="U313" i="7" s="1"/>
  <c r="S321" i="7"/>
  <c r="U321" i="7" s="1"/>
  <c r="U536" i="7" s="1"/>
  <c r="N671" i="7"/>
  <c r="V231" i="7"/>
  <c r="O386" i="7"/>
  <c r="AD239" i="7"/>
  <c r="AD246" i="7"/>
  <c r="R419" i="7"/>
  <c r="AD256" i="7"/>
  <c r="AE256" i="7" s="1"/>
  <c r="AC268" i="7"/>
  <c r="T279" i="7"/>
  <c r="U275" i="7"/>
  <c r="V275" i="7" s="1"/>
  <c r="V285" i="7"/>
  <c r="O509" i="7"/>
  <c r="S296" i="7"/>
  <c r="U296" i="7" s="1"/>
  <c r="U510" i="7" s="1"/>
  <c r="T311" i="7"/>
  <c r="P671" i="7"/>
  <c r="AE248" i="7"/>
  <c r="R540" i="7"/>
  <c r="AD277" i="7"/>
  <c r="AE277" i="7" s="1"/>
  <c r="S291" i="7"/>
  <c r="U291" i="7" s="1"/>
  <c r="V291" i="7" s="1"/>
  <c r="R508" i="7"/>
  <c r="V293" i="7"/>
  <c r="O515" i="7"/>
  <c r="AC308" i="7"/>
  <c r="AE308" i="7" s="1"/>
  <c r="Y324" i="7"/>
  <c r="Q671" i="7"/>
  <c r="S190" i="7"/>
  <c r="U190" i="7" s="1"/>
  <c r="O352" i="7"/>
  <c r="S191" i="7"/>
  <c r="U191" i="7" s="1"/>
  <c r="U354" i="7" s="1"/>
  <c r="R354" i="7"/>
  <c r="O372" i="7"/>
  <c r="S215" i="7"/>
  <c r="U215" i="7" s="1"/>
  <c r="U372" i="7" s="1"/>
  <c r="S237" i="7"/>
  <c r="U237" i="7" s="1"/>
  <c r="U356" i="7" s="1"/>
  <c r="S238" i="7"/>
  <c r="U238" i="7" s="1"/>
  <c r="U357" i="7" s="1"/>
  <c r="R425" i="7"/>
  <c r="S255" i="7"/>
  <c r="U255" i="7" s="1"/>
  <c r="V255" i="7" s="1"/>
  <c r="AC257" i="7"/>
  <c r="AE257" i="7" s="1"/>
  <c r="V262" i="7"/>
  <c r="S277" i="7"/>
  <c r="U277" i="7" s="1"/>
  <c r="U540" i="7" s="1"/>
  <c r="S278" i="7"/>
  <c r="U278" i="7" s="1"/>
  <c r="U542" i="7" s="1"/>
  <c r="AB319" i="7"/>
  <c r="S282" i="7"/>
  <c r="U282" i="7" s="1"/>
  <c r="U530" i="7" s="1"/>
  <c r="AC288" i="7"/>
  <c r="AE288" i="7" s="1"/>
  <c r="S295" i="7"/>
  <c r="U295" i="7" s="1"/>
  <c r="U509" i="7" s="1"/>
  <c r="O618" i="7"/>
  <c r="V207" i="7"/>
  <c r="K209" i="7"/>
  <c r="K325" i="7" s="1"/>
  <c r="R374" i="7"/>
  <c r="AD219" i="7"/>
  <c r="S220" i="7"/>
  <c r="U220" i="7" s="1"/>
  <c r="U383" i="7" s="1"/>
  <c r="S239" i="7"/>
  <c r="U239" i="7" s="1"/>
  <c r="U358" i="7" s="1"/>
  <c r="AC242" i="7"/>
  <c r="AC243" i="7"/>
  <c r="AE243" i="7" s="1"/>
  <c r="S246" i="7"/>
  <c r="U246" i="7" s="1"/>
  <c r="U417" i="7" s="1"/>
  <c r="S247" i="7"/>
  <c r="U247" i="7" s="1"/>
  <c r="U423" i="7" s="1"/>
  <c r="T250" i="7"/>
  <c r="U250" i="7" s="1"/>
  <c r="U422" i="7" s="1"/>
  <c r="T252" i="7"/>
  <c r="U252" i="7" s="1"/>
  <c r="V252" i="7" s="1"/>
  <c r="AD270" i="7"/>
  <c r="AE270" i="7" s="1"/>
  <c r="S273" i="7"/>
  <c r="S276" i="7"/>
  <c r="U276" i="7" s="1"/>
  <c r="V276" i="7" s="1"/>
  <c r="S294" i="7"/>
  <c r="U294" i="7" s="1"/>
  <c r="U515" i="7" s="1"/>
  <c r="S318" i="7"/>
  <c r="U318" i="7" s="1"/>
  <c r="V318" i="7" s="1"/>
  <c r="O660" i="7"/>
  <c r="S167" i="7"/>
  <c r="U167" i="7" s="1"/>
  <c r="O341" i="7"/>
  <c r="V187" i="7"/>
  <c r="S189" i="7"/>
  <c r="U189" i="7" s="1"/>
  <c r="V191" i="7"/>
  <c r="R405" i="7"/>
  <c r="O617" i="7"/>
  <c r="S219" i="7"/>
  <c r="U219" i="7" s="1"/>
  <c r="V236" i="7"/>
  <c r="X241" i="7"/>
  <c r="AD271" i="7"/>
  <c r="AE271" i="7" s="1"/>
  <c r="AD280" i="7"/>
  <c r="AE316" i="7"/>
  <c r="M209" i="7"/>
  <c r="V220" i="7"/>
  <c r="AD233" i="7"/>
  <c r="AE233" i="7" s="1"/>
  <c r="AD234" i="7"/>
  <c r="AE234" i="7" s="1"/>
  <c r="AC237" i="7"/>
  <c r="AE237" i="7" s="1"/>
  <c r="AC274" i="7"/>
  <c r="AE274" i="7" s="1"/>
  <c r="AC278" i="7"/>
  <c r="AE278" i="7" s="1"/>
  <c r="AD303" i="7"/>
  <c r="AE303" i="7" s="1"/>
  <c r="AD304" i="7"/>
  <c r="AE304" i="7" s="1"/>
  <c r="AD316" i="7"/>
  <c r="AC318" i="7"/>
  <c r="AE318" i="7" s="1"/>
  <c r="O537" i="7"/>
  <c r="V320" i="7"/>
  <c r="AE264" i="7"/>
  <c r="AC273" i="7"/>
  <c r="O516" i="7"/>
  <c r="S280" i="7"/>
  <c r="S281" i="7"/>
  <c r="U281" i="7" s="1"/>
  <c r="O521" i="7"/>
  <c r="U320" i="7"/>
  <c r="R432" i="7"/>
  <c r="AD269" i="7"/>
  <c r="O531" i="7"/>
  <c r="AE286" i="7"/>
  <c r="V302" i="7"/>
  <c r="O523" i="7"/>
  <c r="S304" i="7"/>
  <c r="U304" i="7" s="1"/>
  <c r="R522" i="7"/>
  <c r="R319" i="7"/>
  <c r="V322" i="7"/>
  <c r="J671" i="7"/>
  <c r="O362" i="7"/>
  <c r="V211" i="7"/>
  <c r="O367" i="7"/>
  <c r="S216" i="7"/>
  <c r="U216" i="7" s="1"/>
  <c r="O368" i="7"/>
  <c r="O241" i="7"/>
  <c r="S249" i="7"/>
  <c r="U249" i="7" s="1"/>
  <c r="S265" i="7"/>
  <c r="U265" i="7" s="1"/>
  <c r="V265" i="7" s="1"/>
  <c r="R430" i="7"/>
  <c r="R431" i="7"/>
  <c r="AD268" i="7"/>
  <c r="S269" i="7"/>
  <c r="U269" i="7" s="1"/>
  <c r="S283" i="7"/>
  <c r="U283" i="7" s="1"/>
  <c r="U531" i="7" s="1"/>
  <c r="S298" i="7"/>
  <c r="U298" i="7" s="1"/>
  <c r="AD310" i="7"/>
  <c r="AE310" i="7" s="1"/>
  <c r="V312" i="7"/>
  <c r="S316" i="7"/>
  <c r="U316" i="7" s="1"/>
  <c r="T317" i="7"/>
  <c r="U317" i="7" s="1"/>
  <c r="K671" i="7"/>
  <c r="O433" i="7"/>
  <c r="O279" i="7"/>
  <c r="O541" i="7"/>
  <c r="V733" i="6"/>
  <c r="V732" i="6"/>
  <c r="V731" i="6"/>
  <c r="U728" i="6"/>
  <c r="R728" i="6"/>
  <c r="Q728" i="6"/>
  <c r="P728" i="6"/>
  <c r="O728" i="6"/>
  <c r="N728" i="6"/>
  <c r="M728" i="6"/>
  <c r="L728" i="6"/>
  <c r="K728" i="6"/>
  <c r="J728" i="6"/>
  <c r="U727" i="6"/>
  <c r="R727" i="6"/>
  <c r="Q727" i="6"/>
  <c r="P727" i="6"/>
  <c r="O727" i="6"/>
  <c r="N727" i="6"/>
  <c r="M727" i="6"/>
  <c r="L727" i="6"/>
  <c r="K727" i="6"/>
  <c r="J727" i="6"/>
  <c r="U726" i="6"/>
  <c r="R726" i="6"/>
  <c r="Q726" i="6"/>
  <c r="P726" i="6"/>
  <c r="O726" i="6"/>
  <c r="N726" i="6"/>
  <c r="M726" i="6"/>
  <c r="L726" i="6"/>
  <c r="K726" i="6"/>
  <c r="J726" i="6"/>
  <c r="U725" i="6"/>
  <c r="R725" i="6"/>
  <c r="Q725" i="6"/>
  <c r="P725" i="6"/>
  <c r="O725" i="6"/>
  <c r="N725" i="6"/>
  <c r="M725" i="6"/>
  <c r="L725" i="6"/>
  <c r="K725" i="6"/>
  <c r="J725" i="6"/>
  <c r="U724" i="6"/>
  <c r="R724" i="6"/>
  <c r="Q724" i="6"/>
  <c r="P724" i="6"/>
  <c r="O724" i="6"/>
  <c r="N724" i="6"/>
  <c r="M724" i="6"/>
  <c r="L724" i="6"/>
  <c r="K724" i="6"/>
  <c r="J724" i="6"/>
  <c r="U723" i="6"/>
  <c r="R723" i="6"/>
  <c r="Q723" i="6"/>
  <c r="P723" i="6"/>
  <c r="O723" i="6"/>
  <c r="N723" i="6"/>
  <c r="M723" i="6"/>
  <c r="L723" i="6"/>
  <c r="K723" i="6"/>
  <c r="J723" i="6"/>
  <c r="U722" i="6"/>
  <c r="R722" i="6"/>
  <c r="Q722" i="6"/>
  <c r="P722" i="6"/>
  <c r="O722" i="6"/>
  <c r="N722" i="6"/>
  <c r="M722" i="6"/>
  <c r="L722" i="6"/>
  <c r="K722" i="6"/>
  <c r="J722" i="6"/>
  <c r="U721" i="6"/>
  <c r="R721" i="6"/>
  <c r="Q721" i="6"/>
  <c r="P721" i="6"/>
  <c r="O721" i="6"/>
  <c r="N721" i="6"/>
  <c r="M721" i="6"/>
  <c r="L721" i="6"/>
  <c r="K721" i="6"/>
  <c r="J721" i="6"/>
  <c r="U720" i="6"/>
  <c r="R720" i="6"/>
  <c r="Q720" i="6"/>
  <c r="P720" i="6"/>
  <c r="O720" i="6"/>
  <c r="N720" i="6"/>
  <c r="M720" i="6"/>
  <c r="L720" i="6"/>
  <c r="K720" i="6"/>
  <c r="J720" i="6"/>
  <c r="Q719" i="6"/>
  <c r="P719" i="6"/>
  <c r="O719" i="6"/>
  <c r="N719" i="6"/>
  <c r="M719" i="6"/>
  <c r="L719" i="6"/>
  <c r="K719" i="6"/>
  <c r="J719" i="6"/>
  <c r="Q718" i="6"/>
  <c r="P718" i="6"/>
  <c r="O718" i="6"/>
  <c r="N718" i="6"/>
  <c r="M718" i="6"/>
  <c r="L718" i="6"/>
  <c r="K718" i="6"/>
  <c r="J718" i="6"/>
  <c r="U717" i="6"/>
  <c r="R717" i="6"/>
  <c r="Q717" i="6"/>
  <c r="P717" i="6"/>
  <c r="O717" i="6"/>
  <c r="N717" i="6"/>
  <c r="M717" i="6"/>
  <c r="L717" i="6"/>
  <c r="K717" i="6"/>
  <c r="J717" i="6"/>
  <c r="U716" i="6"/>
  <c r="R716" i="6"/>
  <c r="Q716" i="6"/>
  <c r="P716" i="6"/>
  <c r="O716" i="6"/>
  <c r="N716" i="6"/>
  <c r="M716" i="6"/>
  <c r="L716" i="6"/>
  <c r="K716" i="6"/>
  <c r="J716" i="6"/>
  <c r="Q715" i="6"/>
  <c r="P715" i="6"/>
  <c r="O715" i="6"/>
  <c r="N715" i="6"/>
  <c r="M715" i="6"/>
  <c r="L715" i="6"/>
  <c r="K715" i="6"/>
  <c r="J715" i="6"/>
  <c r="U714" i="6"/>
  <c r="R714" i="6"/>
  <c r="Q714" i="6"/>
  <c r="P714" i="6"/>
  <c r="O714" i="6"/>
  <c r="N714" i="6"/>
  <c r="M714" i="6"/>
  <c r="L714" i="6"/>
  <c r="K714" i="6"/>
  <c r="J714" i="6"/>
  <c r="Q713" i="6"/>
  <c r="P713" i="6"/>
  <c r="O713" i="6"/>
  <c r="N713" i="6"/>
  <c r="M713" i="6"/>
  <c r="L713" i="6"/>
  <c r="K713" i="6"/>
  <c r="J713" i="6"/>
  <c r="U712" i="6"/>
  <c r="R712" i="6"/>
  <c r="Q712" i="6"/>
  <c r="P712" i="6"/>
  <c r="O712" i="6"/>
  <c r="N712" i="6"/>
  <c r="M712" i="6"/>
  <c r="L712" i="6"/>
  <c r="K712" i="6"/>
  <c r="J712" i="6"/>
  <c r="U711" i="6"/>
  <c r="R711" i="6"/>
  <c r="Q711" i="6"/>
  <c r="P711" i="6"/>
  <c r="O711" i="6"/>
  <c r="N711" i="6"/>
  <c r="M711" i="6"/>
  <c r="L711" i="6"/>
  <c r="K711" i="6"/>
  <c r="J711" i="6"/>
  <c r="Q710" i="6"/>
  <c r="P710" i="6"/>
  <c r="O710" i="6"/>
  <c r="N710" i="6"/>
  <c r="M710" i="6"/>
  <c r="L710" i="6"/>
  <c r="K710" i="6"/>
  <c r="J710" i="6"/>
  <c r="U709" i="6"/>
  <c r="R709" i="6"/>
  <c r="Q709" i="6"/>
  <c r="P709" i="6"/>
  <c r="O709" i="6"/>
  <c r="N709" i="6"/>
  <c r="M709" i="6"/>
  <c r="L709" i="6"/>
  <c r="K709" i="6"/>
  <c r="J709" i="6"/>
  <c r="U708" i="6"/>
  <c r="R708" i="6"/>
  <c r="Q708" i="6"/>
  <c r="P708" i="6"/>
  <c r="O708" i="6"/>
  <c r="N708" i="6"/>
  <c r="M708" i="6"/>
  <c r="L708" i="6"/>
  <c r="K708" i="6"/>
  <c r="J708" i="6"/>
  <c r="U707" i="6"/>
  <c r="R707" i="6"/>
  <c r="Q707" i="6"/>
  <c r="P707" i="6"/>
  <c r="O707" i="6"/>
  <c r="N707" i="6"/>
  <c r="M707" i="6"/>
  <c r="L707" i="6"/>
  <c r="K707" i="6"/>
  <c r="J707" i="6"/>
  <c r="R706" i="6"/>
  <c r="Q706" i="6"/>
  <c r="P706" i="6"/>
  <c r="N706" i="6"/>
  <c r="M706" i="6"/>
  <c r="L706" i="6"/>
  <c r="K706" i="6"/>
  <c r="J706" i="6"/>
  <c r="Q705" i="6"/>
  <c r="P705" i="6"/>
  <c r="O705" i="6"/>
  <c r="N705" i="6"/>
  <c r="M705" i="6"/>
  <c r="L705" i="6"/>
  <c r="K705" i="6"/>
  <c r="J705" i="6"/>
  <c r="Q704" i="6"/>
  <c r="P704" i="6"/>
  <c r="O704" i="6"/>
  <c r="N704" i="6"/>
  <c r="M704" i="6"/>
  <c r="L704" i="6"/>
  <c r="K704" i="6"/>
  <c r="J704" i="6"/>
  <c r="U703" i="6"/>
  <c r="R703" i="6"/>
  <c r="Q703" i="6"/>
  <c r="P703" i="6"/>
  <c r="O703" i="6"/>
  <c r="N703" i="6"/>
  <c r="M703" i="6"/>
  <c r="L703" i="6"/>
  <c r="K703" i="6"/>
  <c r="J703" i="6"/>
  <c r="U702" i="6"/>
  <c r="R702" i="6"/>
  <c r="Q702" i="6"/>
  <c r="P702" i="6"/>
  <c r="O702" i="6"/>
  <c r="N702" i="6"/>
  <c r="M702" i="6"/>
  <c r="L702" i="6"/>
  <c r="K702" i="6"/>
  <c r="J702" i="6"/>
  <c r="U701" i="6"/>
  <c r="R701" i="6"/>
  <c r="Q701" i="6"/>
  <c r="P701" i="6"/>
  <c r="O701" i="6"/>
  <c r="N701" i="6"/>
  <c r="M701" i="6"/>
  <c r="L701" i="6"/>
  <c r="K701" i="6"/>
  <c r="J701" i="6"/>
  <c r="U700" i="6"/>
  <c r="R700" i="6"/>
  <c r="Q700" i="6"/>
  <c r="P700" i="6"/>
  <c r="O700" i="6"/>
  <c r="N700" i="6"/>
  <c r="M700" i="6"/>
  <c r="L700" i="6"/>
  <c r="K700" i="6"/>
  <c r="J700" i="6"/>
  <c r="Q699" i="6"/>
  <c r="P699" i="6"/>
  <c r="O699" i="6"/>
  <c r="N699" i="6"/>
  <c r="M699" i="6"/>
  <c r="L699" i="6"/>
  <c r="K699" i="6"/>
  <c r="J699" i="6"/>
  <c r="U698" i="6"/>
  <c r="R698" i="6"/>
  <c r="Q698" i="6"/>
  <c r="P698" i="6"/>
  <c r="O698" i="6"/>
  <c r="N698" i="6"/>
  <c r="M698" i="6"/>
  <c r="L698" i="6"/>
  <c r="K698" i="6"/>
  <c r="J698" i="6"/>
  <c r="U697" i="6"/>
  <c r="R697" i="6"/>
  <c r="Q697" i="6"/>
  <c r="P697" i="6"/>
  <c r="O697" i="6"/>
  <c r="N697" i="6"/>
  <c r="M697" i="6"/>
  <c r="L697" i="6"/>
  <c r="K697" i="6"/>
  <c r="J697" i="6"/>
  <c r="U696" i="6"/>
  <c r="R696" i="6"/>
  <c r="Q696" i="6"/>
  <c r="P696" i="6"/>
  <c r="O696" i="6"/>
  <c r="N696" i="6"/>
  <c r="M696" i="6"/>
  <c r="L696" i="6"/>
  <c r="K696" i="6"/>
  <c r="J696" i="6"/>
  <c r="Q695" i="6"/>
  <c r="P695" i="6"/>
  <c r="O695" i="6"/>
  <c r="N695" i="6"/>
  <c r="M695" i="6"/>
  <c r="L695" i="6"/>
  <c r="K695" i="6"/>
  <c r="J695" i="6"/>
  <c r="U694" i="6"/>
  <c r="R694" i="6"/>
  <c r="Q694" i="6"/>
  <c r="P694" i="6"/>
  <c r="O694" i="6"/>
  <c r="N694" i="6"/>
  <c r="M694" i="6"/>
  <c r="L694" i="6"/>
  <c r="K694" i="6"/>
  <c r="J694" i="6"/>
  <c r="U693" i="6"/>
  <c r="R693" i="6"/>
  <c r="Q693" i="6"/>
  <c r="P693" i="6"/>
  <c r="O693" i="6"/>
  <c r="N693" i="6"/>
  <c r="M693" i="6"/>
  <c r="L693" i="6"/>
  <c r="K693" i="6"/>
  <c r="J693" i="6"/>
  <c r="Q692" i="6"/>
  <c r="P692" i="6"/>
  <c r="O692" i="6"/>
  <c r="N692" i="6"/>
  <c r="M692" i="6"/>
  <c r="L692" i="6"/>
  <c r="K692" i="6"/>
  <c r="J692" i="6"/>
  <c r="U691" i="6"/>
  <c r="R691" i="6"/>
  <c r="Q691" i="6"/>
  <c r="P691" i="6"/>
  <c r="O691" i="6"/>
  <c r="N691" i="6"/>
  <c r="M691" i="6"/>
  <c r="L691" i="6"/>
  <c r="K691" i="6"/>
  <c r="J691" i="6"/>
  <c r="U690" i="6"/>
  <c r="R690" i="6"/>
  <c r="Q690" i="6"/>
  <c r="P690" i="6"/>
  <c r="O690" i="6"/>
  <c r="N690" i="6"/>
  <c r="M690" i="6"/>
  <c r="L690" i="6"/>
  <c r="K690" i="6"/>
  <c r="J690" i="6"/>
  <c r="U689" i="6"/>
  <c r="R689" i="6"/>
  <c r="Q689" i="6"/>
  <c r="P689" i="6"/>
  <c r="O689" i="6"/>
  <c r="N689" i="6"/>
  <c r="M689" i="6"/>
  <c r="L689" i="6"/>
  <c r="K689" i="6"/>
  <c r="J689" i="6"/>
  <c r="Q688" i="6"/>
  <c r="P688" i="6"/>
  <c r="O688" i="6"/>
  <c r="N688" i="6"/>
  <c r="M688" i="6"/>
  <c r="L688" i="6"/>
  <c r="K688" i="6"/>
  <c r="J688" i="6"/>
  <c r="U687" i="6"/>
  <c r="R687" i="6"/>
  <c r="Q687" i="6"/>
  <c r="P687" i="6"/>
  <c r="O687" i="6"/>
  <c r="N687" i="6"/>
  <c r="M687" i="6"/>
  <c r="L687" i="6"/>
  <c r="K687" i="6"/>
  <c r="J687" i="6"/>
  <c r="U686" i="6"/>
  <c r="R686" i="6"/>
  <c r="Q686" i="6"/>
  <c r="P686" i="6"/>
  <c r="O686" i="6"/>
  <c r="N686" i="6"/>
  <c r="M686" i="6"/>
  <c r="L686" i="6"/>
  <c r="K686" i="6"/>
  <c r="J686" i="6"/>
  <c r="U685" i="6"/>
  <c r="R685" i="6"/>
  <c r="Q685" i="6"/>
  <c r="P685" i="6"/>
  <c r="O685" i="6"/>
  <c r="N685" i="6"/>
  <c r="M685" i="6"/>
  <c r="L685" i="6"/>
  <c r="K685" i="6"/>
  <c r="J685" i="6"/>
  <c r="R684" i="6"/>
  <c r="Q684" i="6"/>
  <c r="P684" i="6"/>
  <c r="N684" i="6"/>
  <c r="M684" i="6"/>
  <c r="L684" i="6"/>
  <c r="K684" i="6"/>
  <c r="J684" i="6"/>
  <c r="R683" i="6"/>
  <c r="Q683" i="6"/>
  <c r="P683" i="6"/>
  <c r="N683" i="6"/>
  <c r="M683" i="6"/>
  <c r="L683" i="6"/>
  <c r="K683" i="6"/>
  <c r="J683" i="6"/>
  <c r="Q682" i="6"/>
  <c r="P682" i="6"/>
  <c r="O682" i="6"/>
  <c r="N682" i="6"/>
  <c r="M682" i="6"/>
  <c r="L682" i="6"/>
  <c r="K682" i="6"/>
  <c r="J682" i="6"/>
  <c r="Q681" i="6"/>
  <c r="P681" i="6"/>
  <c r="O681" i="6"/>
  <c r="N681" i="6"/>
  <c r="M681" i="6"/>
  <c r="L681" i="6"/>
  <c r="K681" i="6"/>
  <c r="J681" i="6"/>
  <c r="Q680" i="6"/>
  <c r="P680" i="6"/>
  <c r="O680" i="6"/>
  <c r="N680" i="6"/>
  <c r="M680" i="6"/>
  <c r="L680" i="6"/>
  <c r="K680" i="6"/>
  <c r="J680" i="6"/>
  <c r="Q679" i="6"/>
  <c r="P679" i="6"/>
  <c r="O679" i="6"/>
  <c r="N679" i="6"/>
  <c r="M679" i="6"/>
  <c r="L679" i="6"/>
  <c r="K679" i="6"/>
  <c r="J679" i="6"/>
  <c r="Q678" i="6"/>
  <c r="P678" i="6"/>
  <c r="N678" i="6"/>
  <c r="M678" i="6"/>
  <c r="L678" i="6"/>
  <c r="K678" i="6"/>
  <c r="J678" i="6"/>
  <c r="Q677" i="6"/>
  <c r="P677" i="6"/>
  <c r="O677" i="6"/>
  <c r="N677" i="6"/>
  <c r="M677" i="6"/>
  <c r="L677" i="6"/>
  <c r="K677" i="6"/>
  <c r="J677" i="6"/>
  <c r="Q676" i="6"/>
  <c r="P676" i="6"/>
  <c r="O676" i="6"/>
  <c r="N676" i="6"/>
  <c r="M676" i="6"/>
  <c r="L676" i="6"/>
  <c r="K676" i="6"/>
  <c r="J676" i="6"/>
  <c r="Q675" i="6"/>
  <c r="P675" i="6"/>
  <c r="N675" i="6"/>
  <c r="M675" i="6"/>
  <c r="L675" i="6"/>
  <c r="K675" i="6"/>
  <c r="J675" i="6"/>
  <c r="U674" i="6"/>
  <c r="R674" i="6"/>
  <c r="Q674" i="6"/>
  <c r="P674" i="6"/>
  <c r="O674" i="6"/>
  <c r="N674" i="6"/>
  <c r="M674" i="6"/>
  <c r="L674" i="6"/>
  <c r="K674" i="6"/>
  <c r="J674" i="6"/>
  <c r="U673" i="6"/>
  <c r="R673" i="6"/>
  <c r="Q673" i="6"/>
  <c r="P673" i="6"/>
  <c r="O673" i="6"/>
  <c r="N673" i="6"/>
  <c r="M673" i="6"/>
  <c r="L673" i="6"/>
  <c r="K673" i="6"/>
  <c r="J673" i="6"/>
  <c r="Q672" i="6"/>
  <c r="P672" i="6"/>
  <c r="N672" i="6"/>
  <c r="M672" i="6"/>
  <c r="L672" i="6"/>
  <c r="K672" i="6"/>
  <c r="J672" i="6"/>
  <c r="Q671" i="6"/>
  <c r="P671" i="6"/>
  <c r="O671" i="6"/>
  <c r="N671" i="6"/>
  <c r="M671" i="6"/>
  <c r="L671" i="6"/>
  <c r="K671" i="6"/>
  <c r="J671" i="6"/>
  <c r="U670" i="6"/>
  <c r="R670" i="6"/>
  <c r="Q670" i="6"/>
  <c r="P670" i="6"/>
  <c r="O670" i="6"/>
  <c r="N670" i="6"/>
  <c r="M670" i="6"/>
  <c r="L670" i="6"/>
  <c r="K670" i="6"/>
  <c r="J670" i="6"/>
  <c r="U669" i="6"/>
  <c r="R669" i="6"/>
  <c r="Q669" i="6"/>
  <c r="P669" i="6"/>
  <c r="O669" i="6"/>
  <c r="N669" i="6"/>
  <c r="M669" i="6"/>
  <c r="L669" i="6"/>
  <c r="K669" i="6"/>
  <c r="J669" i="6"/>
  <c r="Q668" i="6"/>
  <c r="P668" i="6"/>
  <c r="O668" i="6"/>
  <c r="N668" i="6"/>
  <c r="M668" i="6"/>
  <c r="L668" i="6"/>
  <c r="K668" i="6"/>
  <c r="J668" i="6"/>
  <c r="Q667" i="6"/>
  <c r="P667" i="6"/>
  <c r="N667" i="6"/>
  <c r="M667" i="6"/>
  <c r="L667" i="6"/>
  <c r="K667" i="6"/>
  <c r="J667" i="6"/>
  <c r="Q666" i="6"/>
  <c r="P666" i="6"/>
  <c r="N666" i="6"/>
  <c r="M666" i="6"/>
  <c r="L666" i="6"/>
  <c r="K666" i="6"/>
  <c r="J666" i="6"/>
  <c r="U665" i="6"/>
  <c r="R665" i="6"/>
  <c r="Q665" i="6"/>
  <c r="P665" i="6"/>
  <c r="O665" i="6"/>
  <c r="N665" i="6"/>
  <c r="M665" i="6"/>
  <c r="L665" i="6"/>
  <c r="K665" i="6"/>
  <c r="J665" i="6"/>
  <c r="U664" i="6"/>
  <c r="R664" i="6"/>
  <c r="Q664" i="6"/>
  <c r="P664" i="6"/>
  <c r="O664" i="6"/>
  <c r="N664" i="6"/>
  <c r="M664" i="6"/>
  <c r="L664" i="6"/>
  <c r="K664" i="6"/>
  <c r="J664" i="6"/>
  <c r="Q663" i="6"/>
  <c r="P663" i="6"/>
  <c r="O663" i="6"/>
  <c r="N663" i="6"/>
  <c r="M663" i="6"/>
  <c r="L663" i="6"/>
  <c r="K663" i="6"/>
  <c r="J663" i="6"/>
  <c r="U662" i="6"/>
  <c r="R662" i="6"/>
  <c r="Q662" i="6"/>
  <c r="P662" i="6"/>
  <c r="O662" i="6"/>
  <c r="N662" i="6"/>
  <c r="M662" i="6"/>
  <c r="L662" i="6"/>
  <c r="K662" i="6"/>
  <c r="J662" i="6"/>
  <c r="U661" i="6"/>
  <c r="R661" i="6"/>
  <c r="Q661" i="6"/>
  <c r="P661" i="6"/>
  <c r="O661" i="6"/>
  <c r="N661" i="6"/>
  <c r="M661" i="6"/>
  <c r="L661" i="6"/>
  <c r="K661" i="6"/>
  <c r="J661" i="6"/>
  <c r="U660" i="6"/>
  <c r="R660" i="6"/>
  <c r="Q660" i="6"/>
  <c r="P660" i="6"/>
  <c r="O660" i="6"/>
  <c r="N660" i="6"/>
  <c r="M660" i="6"/>
  <c r="L660" i="6"/>
  <c r="K660" i="6"/>
  <c r="J660" i="6"/>
  <c r="U659" i="6"/>
  <c r="R659" i="6"/>
  <c r="Q659" i="6"/>
  <c r="P659" i="6"/>
  <c r="O659" i="6"/>
  <c r="N659" i="6"/>
  <c r="M659" i="6"/>
  <c r="L659" i="6"/>
  <c r="K659" i="6"/>
  <c r="J659" i="6"/>
  <c r="Q658" i="6"/>
  <c r="P658" i="6"/>
  <c r="N658" i="6"/>
  <c r="M658" i="6"/>
  <c r="L658" i="6"/>
  <c r="K658" i="6"/>
  <c r="J658" i="6"/>
  <c r="Q657" i="6"/>
  <c r="P657" i="6"/>
  <c r="N657" i="6"/>
  <c r="M657" i="6"/>
  <c r="L657" i="6"/>
  <c r="K657" i="6"/>
  <c r="J657" i="6"/>
  <c r="Q656" i="6"/>
  <c r="P656" i="6"/>
  <c r="N656" i="6"/>
  <c r="M656" i="6"/>
  <c r="L656" i="6"/>
  <c r="K656" i="6"/>
  <c r="J656" i="6"/>
  <c r="U655" i="6"/>
  <c r="R655" i="6"/>
  <c r="Q655" i="6"/>
  <c r="P655" i="6"/>
  <c r="O655" i="6"/>
  <c r="N655" i="6"/>
  <c r="M655" i="6"/>
  <c r="L655" i="6"/>
  <c r="K655" i="6"/>
  <c r="J655" i="6"/>
  <c r="U654" i="6"/>
  <c r="R654" i="6"/>
  <c r="Q654" i="6"/>
  <c r="P654" i="6"/>
  <c r="O654" i="6"/>
  <c r="N654" i="6"/>
  <c r="M654" i="6"/>
  <c r="L654" i="6"/>
  <c r="K654" i="6"/>
  <c r="J654" i="6"/>
  <c r="U653" i="6"/>
  <c r="R653" i="6"/>
  <c r="Q653" i="6"/>
  <c r="P653" i="6"/>
  <c r="O653" i="6"/>
  <c r="N653" i="6"/>
  <c r="M653" i="6"/>
  <c r="L653" i="6"/>
  <c r="K653" i="6"/>
  <c r="J653" i="6"/>
  <c r="Q652" i="6"/>
  <c r="P652" i="6"/>
  <c r="O652" i="6"/>
  <c r="N652" i="6"/>
  <c r="M652" i="6"/>
  <c r="L652" i="6"/>
  <c r="K652" i="6"/>
  <c r="J652" i="6"/>
  <c r="U651" i="6"/>
  <c r="R651" i="6"/>
  <c r="Q651" i="6"/>
  <c r="P651" i="6"/>
  <c r="O651" i="6"/>
  <c r="N651" i="6"/>
  <c r="M651" i="6"/>
  <c r="L651" i="6"/>
  <c r="K651" i="6"/>
  <c r="J651" i="6"/>
  <c r="U650" i="6"/>
  <c r="R650" i="6"/>
  <c r="Q650" i="6"/>
  <c r="P650" i="6"/>
  <c r="O650" i="6"/>
  <c r="N650" i="6"/>
  <c r="M650" i="6"/>
  <c r="L650" i="6"/>
  <c r="K650" i="6"/>
  <c r="J650" i="6"/>
  <c r="Q649" i="6"/>
  <c r="P649" i="6"/>
  <c r="O649" i="6"/>
  <c r="N649" i="6"/>
  <c r="M649" i="6"/>
  <c r="L649" i="6"/>
  <c r="K649" i="6"/>
  <c r="J649" i="6"/>
  <c r="Q648" i="6"/>
  <c r="P648" i="6"/>
  <c r="N648" i="6"/>
  <c r="M648" i="6"/>
  <c r="L648" i="6"/>
  <c r="K648" i="6"/>
  <c r="J648" i="6"/>
  <c r="Q647" i="6"/>
  <c r="P647" i="6"/>
  <c r="N647" i="6"/>
  <c r="M647" i="6"/>
  <c r="L647" i="6"/>
  <c r="K647" i="6"/>
  <c r="J647" i="6"/>
  <c r="Q646" i="6"/>
  <c r="P646" i="6"/>
  <c r="N646" i="6"/>
  <c r="M646" i="6"/>
  <c r="L646" i="6"/>
  <c r="K646" i="6"/>
  <c r="J646" i="6"/>
  <c r="Q645" i="6"/>
  <c r="P645" i="6"/>
  <c r="N645" i="6"/>
  <c r="M645" i="6"/>
  <c r="L645" i="6"/>
  <c r="K645" i="6"/>
  <c r="J645" i="6"/>
  <c r="Q644" i="6"/>
  <c r="P644" i="6"/>
  <c r="N644" i="6"/>
  <c r="M644" i="6"/>
  <c r="L644" i="6"/>
  <c r="K644" i="6"/>
  <c r="J644" i="6"/>
  <c r="Q643" i="6"/>
  <c r="P643" i="6"/>
  <c r="N643" i="6"/>
  <c r="M643" i="6"/>
  <c r="L643" i="6"/>
  <c r="K643" i="6"/>
  <c r="J643" i="6"/>
  <c r="Q642" i="6"/>
  <c r="P642" i="6"/>
  <c r="N642" i="6"/>
  <c r="M642" i="6"/>
  <c r="L642" i="6"/>
  <c r="K642" i="6"/>
  <c r="J642" i="6"/>
  <c r="U641" i="6"/>
  <c r="R641" i="6"/>
  <c r="Q641" i="6"/>
  <c r="P641" i="6"/>
  <c r="O641" i="6"/>
  <c r="N641" i="6"/>
  <c r="M641" i="6"/>
  <c r="L641" i="6"/>
  <c r="K641" i="6"/>
  <c r="J641" i="6"/>
  <c r="Q640" i="6"/>
  <c r="P640" i="6"/>
  <c r="O640" i="6"/>
  <c r="N640" i="6"/>
  <c r="M640" i="6"/>
  <c r="L640" i="6"/>
  <c r="K640" i="6"/>
  <c r="J640" i="6"/>
  <c r="U639" i="6"/>
  <c r="R639" i="6"/>
  <c r="Q639" i="6"/>
  <c r="P639" i="6"/>
  <c r="O639" i="6"/>
  <c r="N639" i="6"/>
  <c r="M639" i="6"/>
  <c r="L639" i="6"/>
  <c r="K639" i="6"/>
  <c r="J639" i="6"/>
  <c r="U638" i="6"/>
  <c r="R638" i="6"/>
  <c r="Q638" i="6"/>
  <c r="P638" i="6"/>
  <c r="O638" i="6"/>
  <c r="N638" i="6"/>
  <c r="M638" i="6"/>
  <c r="L638" i="6"/>
  <c r="K638" i="6"/>
  <c r="J638" i="6"/>
  <c r="Q637" i="6"/>
  <c r="P637" i="6"/>
  <c r="N637" i="6"/>
  <c r="M637" i="6"/>
  <c r="L637" i="6"/>
  <c r="K637" i="6"/>
  <c r="J637" i="6"/>
  <c r="Q636" i="6"/>
  <c r="P636" i="6"/>
  <c r="N636" i="6"/>
  <c r="M636" i="6"/>
  <c r="L636" i="6"/>
  <c r="K636" i="6"/>
  <c r="J636" i="6"/>
  <c r="Q635" i="6"/>
  <c r="P635" i="6"/>
  <c r="N635" i="6"/>
  <c r="M635" i="6"/>
  <c r="L635" i="6"/>
  <c r="K635" i="6"/>
  <c r="J635" i="6"/>
  <c r="Q634" i="6"/>
  <c r="P634" i="6"/>
  <c r="N634" i="6"/>
  <c r="M634" i="6"/>
  <c r="L634" i="6"/>
  <c r="K634" i="6"/>
  <c r="J634" i="6"/>
  <c r="R633" i="6"/>
  <c r="Q633" i="6"/>
  <c r="P633" i="6"/>
  <c r="O633" i="6"/>
  <c r="N633" i="6"/>
  <c r="M633" i="6"/>
  <c r="L633" i="6"/>
  <c r="K633" i="6"/>
  <c r="J633" i="6"/>
  <c r="U632" i="6"/>
  <c r="R632" i="6"/>
  <c r="Q632" i="6"/>
  <c r="P632" i="6"/>
  <c r="O632" i="6"/>
  <c r="N632" i="6"/>
  <c r="M632" i="6"/>
  <c r="L632" i="6"/>
  <c r="K632" i="6"/>
  <c r="J632" i="6"/>
  <c r="Q631" i="6"/>
  <c r="P631" i="6"/>
  <c r="N631" i="6"/>
  <c r="M631" i="6"/>
  <c r="L631" i="6"/>
  <c r="K631" i="6"/>
  <c r="J631" i="6"/>
  <c r="Q630" i="6"/>
  <c r="P630" i="6"/>
  <c r="N630" i="6"/>
  <c r="M630" i="6"/>
  <c r="L630" i="6"/>
  <c r="K630" i="6"/>
  <c r="J630" i="6"/>
  <c r="Q629" i="6"/>
  <c r="P629" i="6"/>
  <c r="N629" i="6"/>
  <c r="M629" i="6"/>
  <c r="L629" i="6"/>
  <c r="K629" i="6"/>
  <c r="J629" i="6"/>
  <c r="R628" i="6"/>
  <c r="Q628" i="6"/>
  <c r="P628" i="6"/>
  <c r="N628" i="6"/>
  <c r="M628" i="6"/>
  <c r="L628" i="6"/>
  <c r="K628" i="6"/>
  <c r="J628" i="6"/>
  <c r="U627" i="6"/>
  <c r="R627" i="6"/>
  <c r="Q627" i="6"/>
  <c r="P627" i="6"/>
  <c r="O627" i="6"/>
  <c r="N627" i="6"/>
  <c r="M627" i="6"/>
  <c r="L627" i="6"/>
  <c r="K627" i="6"/>
  <c r="J627" i="6"/>
  <c r="Q626" i="6"/>
  <c r="P626" i="6"/>
  <c r="N626" i="6"/>
  <c r="M626" i="6"/>
  <c r="L626" i="6"/>
  <c r="K626" i="6"/>
  <c r="J626" i="6"/>
  <c r="Q625" i="6"/>
  <c r="P625" i="6"/>
  <c r="N625" i="6"/>
  <c r="M625" i="6"/>
  <c r="L625" i="6"/>
  <c r="K625" i="6"/>
  <c r="J625" i="6"/>
  <c r="Q624" i="6"/>
  <c r="P624" i="6"/>
  <c r="N624" i="6"/>
  <c r="M624" i="6"/>
  <c r="L624" i="6"/>
  <c r="K624" i="6"/>
  <c r="J624" i="6"/>
  <c r="U623" i="6"/>
  <c r="R623" i="6"/>
  <c r="Q623" i="6"/>
  <c r="P623" i="6"/>
  <c r="O623" i="6"/>
  <c r="N623" i="6"/>
  <c r="M623" i="6"/>
  <c r="L623" i="6"/>
  <c r="K623" i="6"/>
  <c r="J623" i="6"/>
  <c r="U622" i="6"/>
  <c r="R622" i="6"/>
  <c r="Q622" i="6"/>
  <c r="P622" i="6"/>
  <c r="O622" i="6"/>
  <c r="N622" i="6"/>
  <c r="M622" i="6"/>
  <c r="L622" i="6"/>
  <c r="K622" i="6"/>
  <c r="J622" i="6"/>
  <c r="U621" i="6"/>
  <c r="R621" i="6"/>
  <c r="Q621" i="6"/>
  <c r="P621" i="6"/>
  <c r="O621" i="6"/>
  <c r="N621" i="6"/>
  <c r="M621" i="6"/>
  <c r="L621" i="6"/>
  <c r="K621" i="6"/>
  <c r="J621" i="6"/>
  <c r="U620" i="6"/>
  <c r="R620" i="6"/>
  <c r="Q620" i="6"/>
  <c r="P620" i="6"/>
  <c r="O620" i="6"/>
  <c r="N620" i="6"/>
  <c r="M620" i="6"/>
  <c r="L620" i="6"/>
  <c r="K620" i="6"/>
  <c r="J620" i="6"/>
  <c r="U619" i="6"/>
  <c r="R619" i="6"/>
  <c r="Q619" i="6"/>
  <c r="P619" i="6"/>
  <c r="O619" i="6"/>
  <c r="N619" i="6"/>
  <c r="M619" i="6"/>
  <c r="L619" i="6"/>
  <c r="K619" i="6"/>
  <c r="J619" i="6"/>
  <c r="U618" i="6"/>
  <c r="R618" i="6"/>
  <c r="Q618" i="6"/>
  <c r="P618" i="6"/>
  <c r="O618" i="6"/>
  <c r="N618" i="6"/>
  <c r="M618" i="6"/>
  <c r="L618" i="6"/>
  <c r="K618" i="6"/>
  <c r="J618" i="6"/>
  <c r="U617" i="6"/>
  <c r="R617" i="6"/>
  <c r="Q617" i="6"/>
  <c r="P617" i="6"/>
  <c r="O617" i="6"/>
  <c r="N617" i="6"/>
  <c r="M617" i="6"/>
  <c r="L617" i="6"/>
  <c r="K617" i="6"/>
  <c r="J617" i="6"/>
  <c r="U616" i="6"/>
  <c r="R616" i="6"/>
  <c r="Q616" i="6"/>
  <c r="P616" i="6"/>
  <c r="O616" i="6"/>
  <c r="N616" i="6"/>
  <c r="M616" i="6"/>
  <c r="L616" i="6"/>
  <c r="K616" i="6"/>
  <c r="J616" i="6"/>
  <c r="U615" i="6"/>
  <c r="R615" i="6"/>
  <c r="Q615" i="6"/>
  <c r="P615" i="6"/>
  <c r="O615" i="6"/>
  <c r="N615" i="6"/>
  <c r="M615" i="6"/>
  <c r="L615" i="6"/>
  <c r="K615" i="6"/>
  <c r="J615" i="6"/>
  <c r="U614" i="6"/>
  <c r="R614" i="6"/>
  <c r="Q614" i="6"/>
  <c r="P614" i="6"/>
  <c r="O614" i="6"/>
  <c r="N614" i="6"/>
  <c r="M614" i="6"/>
  <c r="L614" i="6"/>
  <c r="K614" i="6"/>
  <c r="J614" i="6"/>
  <c r="Q613" i="6"/>
  <c r="P613" i="6"/>
  <c r="N613" i="6"/>
  <c r="M613" i="6"/>
  <c r="L613" i="6"/>
  <c r="K613" i="6"/>
  <c r="J613" i="6"/>
  <c r="Q612" i="6"/>
  <c r="P612" i="6"/>
  <c r="O612" i="6"/>
  <c r="N612" i="6"/>
  <c r="M612" i="6"/>
  <c r="L612" i="6"/>
  <c r="K612" i="6"/>
  <c r="J612" i="6"/>
  <c r="U611" i="6"/>
  <c r="R611" i="6"/>
  <c r="Q611" i="6"/>
  <c r="P611" i="6"/>
  <c r="O611" i="6"/>
  <c r="N611" i="6"/>
  <c r="M611" i="6"/>
  <c r="L611" i="6"/>
  <c r="K611" i="6"/>
  <c r="J611" i="6"/>
  <c r="U610" i="6"/>
  <c r="R610" i="6"/>
  <c r="Q610" i="6"/>
  <c r="P610" i="6"/>
  <c r="O610" i="6"/>
  <c r="N610" i="6"/>
  <c r="M610" i="6"/>
  <c r="L610" i="6"/>
  <c r="K610" i="6"/>
  <c r="J610" i="6"/>
  <c r="U609" i="6"/>
  <c r="R609" i="6"/>
  <c r="Q609" i="6"/>
  <c r="P609" i="6"/>
  <c r="O609" i="6"/>
  <c r="N609" i="6"/>
  <c r="M609" i="6"/>
  <c r="L609" i="6"/>
  <c r="K609" i="6"/>
  <c r="J609" i="6"/>
  <c r="U608" i="6"/>
  <c r="R608" i="6"/>
  <c r="Q608" i="6"/>
  <c r="P608" i="6"/>
  <c r="O608" i="6"/>
  <c r="N608" i="6"/>
  <c r="M608" i="6"/>
  <c r="L608" i="6"/>
  <c r="K608" i="6"/>
  <c r="J608" i="6"/>
  <c r="U607" i="6"/>
  <c r="R607" i="6"/>
  <c r="Q607" i="6"/>
  <c r="P607" i="6"/>
  <c r="O607" i="6"/>
  <c r="N607" i="6"/>
  <c r="M607" i="6"/>
  <c r="L607" i="6"/>
  <c r="K607" i="6"/>
  <c r="J607" i="6"/>
  <c r="U606" i="6"/>
  <c r="R606" i="6"/>
  <c r="Q606" i="6"/>
  <c r="P606" i="6"/>
  <c r="O606" i="6"/>
  <c r="N606" i="6"/>
  <c r="M606" i="6"/>
  <c r="L606" i="6"/>
  <c r="K606" i="6"/>
  <c r="J606" i="6"/>
  <c r="Q605" i="6"/>
  <c r="P605" i="6"/>
  <c r="O605" i="6"/>
  <c r="N605" i="6"/>
  <c r="M605" i="6"/>
  <c r="L605" i="6"/>
  <c r="K605" i="6"/>
  <c r="J605" i="6"/>
  <c r="U604" i="6"/>
  <c r="R604" i="6"/>
  <c r="Q604" i="6"/>
  <c r="P604" i="6"/>
  <c r="O604" i="6"/>
  <c r="N604" i="6"/>
  <c r="M604" i="6"/>
  <c r="L604" i="6"/>
  <c r="K604" i="6"/>
  <c r="J604" i="6"/>
  <c r="U603" i="6"/>
  <c r="R603" i="6"/>
  <c r="Q603" i="6"/>
  <c r="P603" i="6"/>
  <c r="O603" i="6"/>
  <c r="N603" i="6"/>
  <c r="M603" i="6"/>
  <c r="L603" i="6"/>
  <c r="K603" i="6"/>
  <c r="J603" i="6"/>
  <c r="U602" i="6"/>
  <c r="R602" i="6"/>
  <c r="Q602" i="6"/>
  <c r="P602" i="6"/>
  <c r="O602" i="6"/>
  <c r="N602" i="6"/>
  <c r="M602" i="6"/>
  <c r="L602" i="6"/>
  <c r="K602" i="6"/>
  <c r="J602" i="6"/>
  <c r="U601" i="6"/>
  <c r="R601" i="6"/>
  <c r="Q601" i="6"/>
  <c r="P601" i="6"/>
  <c r="O601" i="6"/>
  <c r="N601" i="6"/>
  <c r="M601" i="6"/>
  <c r="L601" i="6"/>
  <c r="K601" i="6"/>
  <c r="J601" i="6"/>
  <c r="U600" i="6"/>
  <c r="R600" i="6"/>
  <c r="Q600" i="6"/>
  <c r="P600" i="6"/>
  <c r="O600" i="6"/>
  <c r="N600" i="6"/>
  <c r="M600" i="6"/>
  <c r="L600" i="6"/>
  <c r="K600" i="6"/>
  <c r="J600" i="6"/>
  <c r="U599" i="6"/>
  <c r="R599" i="6"/>
  <c r="Q599" i="6"/>
  <c r="P599" i="6"/>
  <c r="O599" i="6"/>
  <c r="N599" i="6"/>
  <c r="M599" i="6"/>
  <c r="L599" i="6"/>
  <c r="K599" i="6"/>
  <c r="J599" i="6"/>
  <c r="U598" i="6"/>
  <c r="R598" i="6"/>
  <c r="Q598" i="6"/>
  <c r="P598" i="6"/>
  <c r="O598" i="6"/>
  <c r="N598" i="6"/>
  <c r="M598" i="6"/>
  <c r="L598" i="6"/>
  <c r="K598" i="6"/>
  <c r="J598" i="6"/>
  <c r="Q597" i="6"/>
  <c r="P597" i="6"/>
  <c r="O597" i="6"/>
  <c r="N597" i="6"/>
  <c r="M597" i="6"/>
  <c r="L597" i="6"/>
  <c r="K597" i="6"/>
  <c r="J597" i="6"/>
  <c r="U596" i="6"/>
  <c r="R596" i="6"/>
  <c r="Q596" i="6"/>
  <c r="P596" i="6"/>
  <c r="O596" i="6"/>
  <c r="N596" i="6"/>
  <c r="M596" i="6"/>
  <c r="L596" i="6"/>
  <c r="K596" i="6"/>
  <c r="J596" i="6"/>
  <c r="U595" i="6"/>
  <c r="R595" i="6"/>
  <c r="Q595" i="6"/>
  <c r="P595" i="6"/>
  <c r="O595" i="6"/>
  <c r="N595" i="6"/>
  <c r="M595" i="6"/>
  <c r="L595" i="6"/>
  <c r="K595" i="6"/>
  <c r="J595" i="6"/>
  <c r="U594" i="6"/>
  <c r="R594" i="6"/>
  <c r="Q594" i="6"/>
  <c r="P594" i="6"/>
  <c r="O594" i="6"/>
  <c r="N594" i="6"/>
  <c r="M594" i="6"/>
  <c r="L594" i="6"/>
  <c r="K594" i="6"/>
  <c r="J594" i="6"/>
  <c r="Q593" i="6"/>
  <c r="P593" i="6"/>
  <c r="N593" i="6"/>
  <c r="M593" i="6"/>
  <c r="L593" i="6"/>
  <c r="K593" i="6"/>
  <c r="J593" i="6"/>
  <c r="R592" i="6"/>
  <c r="Q592" i="6"/>
  <c r="P592" i="6"/>
  <c r="N592" i="6"/>
  <c r="M592" i="6"/>
  <c r="L592" i="6"/>
  <c r="K592" i="6"/>
  <c r="J592" i="6"/>
  <c r="R591" i="6"/>
  <c r="Q591" i="6"/>
  <c r="P591" i="6"/>
  <c r="N591" i="6"/>
  <c r="M591" i="6"/>
  <c r="L591" i="6"/>
  <c r="K591" i="6"/>
  <c r="J591" i="6"/>
  <c r="R590" i="6"/>
  <c r="Q590" i="6"/>
  <c r="P590" i="6"/>
  <c r="N590" i="6"/>
  <c r="M590" i="6"/>
  <c r="L590" i="6"/>
  <c r="K590" i="6"/>
  <c r="J590" i="6"/>
  <c r="R589" i="6"/>
  <c r="Q589" i="6"/>
  <c r="P589" i="6"/>
  <c r="N589" i="6"/>
  <c r="M589" i="6"/>
  <c r="L589" i="6"/>
  <c r="K589" i="6"/>
  <c r="J589" i="6"/>
  <c r="R588" i="6"/>
  <c r="Q588" i="6"/>
  <c r="P588" i="6"/>
  <c r="N588" i="6"/>
  <c r="M588" i="6"/>
  <c r="L588" i="6"/>
  <c r="K588" i="6"/>
  <c r="J588" i="6"/>
  <c r="R587" i="6"/>
  <c r="Q587" i="6"/>
  <c r="P587" i="6"/>
  <c r="N587" i="6"/>
  <c r="M587" i="6"/>
  <c r="L587" i="6"/>
  <c r="K587" i="6"/>
  <c r="J587" i="6"/>
  <c r="R586" i="6"/>
  <c r="Q586" i="6"/>
  <c r="P586" i="6"/>
  <c r="N586" i="6"/>
  <c r="M586" i="6"/>
  <c r="L586" i="6"/>
  <c r="K586" i="6"/>
  <c r="J586" i="6"/>
  <c r="R585" i="6"/>
  <c r="Q585" i="6"/>
  <c r="P585" i="6"/>
  <c r="N585" i="6"/>
  <c r="M585" i="6"/>
  <c r="L585" i="6"/>
  <c r="K585" i="6"/>
  <c r="J585" i="6"/>
  <c r="R584" i="6"/>
  <c r="Q584" i="6"/>
  <c r="P584" i="6"/>
  <c r="N584" i="6"/>
  <c r="M584" i="6"/>
  <c r="L584" i="6"/>
  <c r="K584" i="6"/>
  <c r="J584" i="6"/>
  <c r="R583" i="6"/>
  <c r="Q583" i="6"/>
  <c r="P583" i="6"/>
  <c r="N583" i="6"/>
  <c r="M583" i="6"/>
  <c r="L583" i="6"/>
  <c r="K583" i="6"/>
  <c r="J583" i="6"/>
  <c r="R582" i="6"/>
  <c r="Q582" i="6"/>
  <c r="P582" i="6"/>
  <c r="N582" i="6"/>
  <c r="M582" i="6"/>
  <c r="L582" i="6"/>
  <c r="K582" i="6"/>
  <c r="J582" i="6"/>
  <c r="R581" i="6"/>
  <c r="Q581" i="6"/>
  <c r="P581" i="6"/>
  <c r="N581" i="6"/>
  <c r="M581" i="6"/>
  <c r="L581" i="6"/>
  <c r="K581" i="6"/>
  <c r="J581" i="6"/>
  <c r="Q580" i="6"/>
  <c r="P580" i="6"/>
  <c r="N580" i="6"/>
  <c r="M580" i="6"/>
  <c r="L580" i="6"/>
  <c r="K580" i="6"/>
  <c r="J580" i="6"/>
  <c r="Q579" i="6"/>
  <c r="P579" i="6"/>
  <c r="N579" i="6"/>
  <c r="M579" i="6"/>
  <c r="L579" i="6"/>
  <c r="K579" i="6"/>
  <c r="J579" i="6"/>
  <c r="Q578" i="6"/>
  <c r="P578" i="6"/>
  <c r="N578" i="6"/>
  <c r="M578" i="6"/>
  <c r="L578" i="6"/>
  <c r="K578" i="6"/>
  <c r="J578" i="6"/>
  <c r="Q577" i="6"/>
  <c r="P577" i="6"/>
  <c r="N577" i="6"/>
  <c r="M577" i="6"/>
  <c r="L577" i="6"/>
  <c r="K577" i="6"/>
  <c r="J577" i="6"/>
  <c r="Q576" i="6"/>
  <c r="P576" i="6"/>
  <c r="N576" i="6"/>
  <c r="M576" i="6"/>
  <c r="L576" i="6"/>
  <c r="K576" i="6"/>
  <c r="J576" i="6"/>
  <c r="Q575" i="6"/>
  <c r="P575" i="6"/>
  <c r="N575" i="6"/>
  <c r="M575" i="6"/>
  <c r="L575" i="6"/>
  <c r="K575" i="6"/>
  <c r="J575" i="6"/>
  <c r="Q574" i="6"/>
  <c r="P574" i="6"/>
  <c r="N574" i="6"/>
  <c r="M574" i="6"/>
  <c r="L574" i="6"/>
  <c r="K574" i="6"/>
  <c r="J574" i="6"/>
  <c r="Q573" i="6"/>
  <c r="P573" i="6"/>
  <c r="N573" i="6"/>
  <c r="M573" i="6"/>
  <c r="L573" i="6"/>
  <c r="K573" i="6"/>
  <c r="J573" i="6"/>
  <c r="Q572" i="6"/>
  <c r="P572" i="6"/>
  <c r="N572" i="6"/>
  <c r="M572" i="6"/>
  <c r="L572" i="6"/>
  <c r="K572" i="6"/>
  <c r="J572" i="6"/>
  <c r="Q571" i="6"/>
  <c r="P571" i="6"/>
  <c r="N571" i="6"/>
  <c r="M571" i="6"/>
  <c r="L571" i="6"/>
  <c r="K571" i="6"/>
  <c r="J571" i="6"/>
  <c r="R570" i="6"/>
  <c r="Q570" i="6"/>
  <c r="P570" i="6"/>
  <c r="N570" i="6"/>
  <c r="M570" i="6"/>
  <c r="L570" i="6"/>
  <c r="K570" i="6"/>
  <c r="J570" i="6"/>
  <c r="R569" i="6"/>
  <c r="Q569" i="6"/>
  <c r="P569" i="6"/>
  <c r="N569" i="6"/>
  <c r="M569" i="6"/>
  <c r="L569" i="6"/>
  <c r="K569" i="6"/>
  <c r="J569" i="6"/>
  <c r="R568" i="6"/>
  <c r="Q568" i="6"/>
  <c r="P568" i="6"/>
  <c r="N568" i="6"/>
  <c r="M568" i="6"/>
  <c r="L568" i="6"/>
  <c r="K568" i="6"/>
  <c r="J568" i="6"/>
  <c r="Q567" i="6"/>
  <c r="P567" i="6"/>
  <c r="N567" i="6"/>
  <c r="M567" i="6"/>
  <c r="L567" i="6"/>
  <c r="K567" i="6"/>
  <c r="J567" i="6"/>
  <c r="R566" i="6"/>
  <c r="Q566" i="6"/>
  <c r="P566" i="6"/>
  <c r="N566" i="6"/>
  <c r="M566" i="6"/>
  <c r="L566" i="6"/>
  <c r="K566" i="6"/>
  <c r="J566" i="6"/>
  <c r="U565" i="6"/>
  <c r="R565" i="6"/>
  <c r="Q565" i="6"/>
  <c r="P565" i="6"/>
  <c r="O565" i="6"/>
  <c r="N565" i="6"/>
  <c r="M565" i="6"/>
  <c r="L565" i="6"/>
  <c r="K565" i="6"/>
  <c r="J565" i="6"/>
  <c r="Q564" i="6"/>
  <c r="P564" i="6"/>
  <c r="N564" i="6"/>
  <c r="M564" i="6"/>
  <c r="L564" i="6"/>
  <c r="K564" i="6"/>
  <c r="J564" i="6"/>
  <c r="R563" i="6"/>
  <c r="Q563" i="6"/>
  <c r="P563" i="6"/>
  <c r="N563" i="6"/>
  <c r="M563" i="6"/>
  <c r="L563" i="6"/>
  <c r="K563" i="6"/>
  <c r="J563" i="6"/>
  <c r="R562" i="6"/>
  <c r="Q562" i="6"/>
  <c r="P562" i="6"/>
  <c r="N562" i="6"/>
  <c r="M562" i="6"/>
  <c r="L562" i="6"/>
  <c r="K562" i="6"/>
  <c r="J562" i="6"/>
  <c r="Q561" i="6"/>
  <c r="P561" i="6"/>
  <c r="N561" i="6"/>
  <c r="M561" i="6"/>
  <c r="L561" i="6"/>
  <c r="K561" i="6"/>
  <c r="J561" i="6"/>
  <c r="R560" i="6"/>
  <c r="Q560" i="6"/>
  <c r="P560" i="6"/>
  <c r="N560" i="6"/>
  <c r="M560" i="6"/>
  <c r="L560" i="6"/>
  <c r="K560" i="6"/>
  <c r="J560" i="6"/>
  <c r="R559" i="6"/>
  <c r="Q559" i="6"/>
  <c r="P559" i="6"/>
  <c r="N559" i="6"/>
  <c r="M559" i="6"/>
  <c r="L559" i="6"/>
  <c r="K559" i="6"/>
  <c r="J559" i="6"/>
  <c r="Q558" i="6"/>
  <c r="P558" i="6"/>
  <c r="N558" i="6"/>
  <c r="M558" i="6"/>
  <c r="L558" i="6"/>
  <c r="K558" i="6"/>
  <c r="J558" i="6"/>
  <c r="R557" i="6"/>
  <c r="Q557" i="6"/>
  <c r="P557" i="6"/>
  <c r="N557" i="6"/>
  <c r="M557" i="6"/>
  <c r="L557" i="6"/>
  <c r="K557" i="6"/>
  <c r="J557" i="6"/>
  <c r="Q556" i="6"/>
  <c r="P556" i="6"/>
  <c r="N556" i="6"/>
  <c r="M556" i="6"/>
  <c r="L556" i="6"/>
  <c r="K556" i="6"/>
  <c r="J556" i="6"/>
  <c r="Q555" i="6"/>
  <c r="P555" i="6"/>
  <c r="N555" i="6"/>
  <c r="M555" i="6"/>
  <c r="L555" i="6"/>
  <c r="K555" i="6"/>
  <c r="J555" i="6"/>
  <c r="Q554" i="6"/>
  <c r="P554" i="6"/>
  <c r="N554" i="6"/>
  <c r="M554" i="6"/>
  <c r="L554" i="6"/>
  <c r="K554" i="6"/>
  <c r="J554" i="6"/>
  <c r="U553" i="6"/>
  <c r="R553" i="6"/>
  <c r="Q553" i="6"/>
  <c r="P553" i="6"/>
  <c r="O553" i="6"/>
  <c r="N553" i="6"/>
  <c r="M553" i="6"/>
  <c r="L553" i="6"/>
  <c r="K553" i="6"/>
  <c r="J553" i="6"/>
  <c r="R552" i="6"/>
  <c r="Q552" i="6"/>
  <c r="P552" i="6"/>
  <c r="N552" i="6"/>
  <c r="M552" i="6"/>
  <c r="L552" i="6"/>
  <c r="K552" i="6"/>
  <c r="J552" i="6"/>
  <c r="Q551" i="6"/>
  <c r="P551" i="6"/>
  <c r="N551" i="6"/>
  <c r="M551" i="6"/>
  <c r="L551" i="6"/>
  <c r="K551" i="6"/>
  <c r="J551" i="6"/>
  <c r="Q550" i="6"/>
  <c r="P550" i="6"/>
  <c r="N550" i="6"/>
  <c r="M550" i="6"/>
  <c r="L550" i="6"/>
  <c r="K550" i="6"/>
  <c r="J550" i="6"/>
  <c r="R549" i="6"/>
  <c r="Q549" i="6"/>
  <c r="P549" i="6"/>
  <c r="N549" i="6"/>
  <c r="M549" i="6"/>
  <c r="L549" i="6"/>
  <c r="K549" i="6"/>
  <c r="J549" i="6"/>
  <c r="U548" i="6"/>
  <c r="R548" i="6"/>
  <c r="Q548" i="6"/>
  <c r="P548" i="6"/>
  <c r="O548" i="6"/>
  <c r="N548" i="6"/>
  <c r="M548" i="6"/>
  <c r="L548" i="6"/>
  <c r="K548" i="6"/>
  <c r="J548" i="6"/>
  <c r="R547" i="6"/>
  <c r="Q547" i="6"/>
  <c r="P547" i="6"/>
  <c r="N547" i="6"/>
  <c r="M547" i="6"/>
  <c r="L547" i="6"/>
  <c r="K547" i="6"/>
  <c r="J547" i="6"/>
  <c r="R546" i="6"/>
  <c r="Q546" i="6"/>
  <c r="P546" i="6"/>
  <c r="N546" i="6"/>
  <c r="M546" i="6"/>
  <c r="L546" i="6"/>
  <c r="K546" i="6"/>
  <c r="J546" i="6"/>
  <c r="U545" i="6"/>
  <c r="R545" i="6"/>
  <c r="Q545" i="6"/>
  <c r="P545" i="6"/>
  <c r="O545" i="6"/>
  <c r="N545" i="6"/>
  <c r="M545" i="6"/>
  <c r="L545" i="6"/>
  <c r="K545" i="6"/>
  <c r="J545" i="6"/>
  <c r="Q544" i="6"/>
  <c r="P544" i="6"/>
  <c r="O544" i="6"/>
  <c r="N544" i="6"/>
  <c r="M544" i="6"/>
  <c r="L544" i="6"/>
  <c r="K544" i="6"/>
  <c r="J544" i="6"/>
  <c r="R543" i="6"/>
  <c r="Q543" i="6"/>
  <c r="P543" i="6"/>
  <c r="N543" i="6"/>
  <c r="M543" i="6"/>
  <c r="L543" i="6"/>
  <c r="K543" i="6"/>
  <c r="J543" i="6"/>
  <c r="Q542" i="6"/>
  <c r="P542" i="6"/>
  <c r="O542" i="6"/>
  <c r="N542" i="6"/>
  <c r="M542" i="6"/>
  <c r="L542" i="6"/>
  <c r="K542" i="6"/>
  <c r="J542" i="6"/>
  <c r="R541" i="6"/>
  <c r="Q541" i="6"/>
  <c r="P541" i="6"/>
  <c r="N541" i="6"/>
  <c r="M541" i="6"/>
  <c r="L541" i="6"/>
  <c r="K541" i="6"/>
  <c r="J541" i="6"/>
  <c r="Q540" i="6"/>
  <c r="P540" i="6"/>
  <c r="N540" i="6"/>
  <c r="M540" i="6"/>
  <c r="L540" i="6"/>
  <c r="K540" i="6"/>
  <c r="J540" i="6"/>
  <c r="Q539" i="6"/>
  <c r="P539" i="6"/>
  <c r="N539" i="6"/>
  <c r="M539" i="6"/>
  <c r="L539" i="6"/>
  <c r="K539" i="6"/>
  <c r="J539" i="6"/>
  <c r="Q538" i="6"/>
  <c r="P538" i="6"/>
  <c r="N538" i="6"/>
  <c r="M538" i="6"/>
  <c r="L538" i="6"/>
  <c r="K538" i="6"/>
  <c r="J538" i="6"/>
  <c r="Q537" i="6"/>
  <c r="P537" i="6"/>
  <c r="N537" i="6"/>
  <c r="M537" i="6"/>
  <c r="L537" i="6"/>
  <c r="K537" i="6"/>
  <c r="J537" i="6"/>
  <c r="U536" i="6"/>
  <c r="R536" i="6"/>
  <c r="Q536" i="6"/>
  <c r="P536" i="6"/>
  <c r="O536" i="6"/>
  <c r="N536" i="6"/>
  <c r="M536" i="6"/>
  <c r="L536" i="6"/>
  <c r="K536" i="6"/>
  <c r="J536" i="6"/>
  <c r="U535" i="6"/>
  <c r="R535" i="6"/>
  <c r="Q535" i="6"/>
  <c r="P535" i="6"/>
  <c r="O535" i="6"/>
  <c r="N535" i="6"/>
  <c r="M535" i="6"/>
  <c r="L535" i="6"/>
  <c r="K535" i="6"/>
  <c r="J535" i="6"/>
  <c r="U534" i="6"/>
  <c r="R534" i="6"/>
  <c r="Q534" i="6"/>
  <c r="P534" i="6"/>
  <c r="O534" i="6"/>
  <c r="N534" i="6"/>
  <c r="M534" i="6"/>
  <c r="L534" i="6"/>
  <c r="K534" i="6"/>
  <c r="J534" i="6"/>
  <c r="U533" i="6"/>
  <c r="R533" i="6"/>
  <c r="Q533" i="6"/>
  <c r="P533" i="6"/>
  <c r="O533" i="6"/>
  <c r="N533" i="6"/>
  <c r="M533" i="6"/>
  <c r="L533" i="6"/>
  <c r="K533" i="6"/>
  <c r="J533" i="6"/>
  <c r="U532" i="6"/>
  <c r="R532" i="6"/>
  <c r="Q532" i="6"/>
  <c r="P532" i="6"/>
  <c r="O532" i="6"/>
  <c r="N532" i="6"/>
  <c r="M532" i="6"/>
  <c r="L532" i="6"/>
  <c r="K532" i="6"/>
  <c r="J532" i="6"/>
  <c r="U531" i="6"/>
  <c r="R531" i="6"/>
  <c r="Q531" i="6"/>
  <c r="P531" i="6"/>
  <c r="O531" i="6"/>
  <c r="N531" i="6"/>
  <c r="M531" i="6"/>
  <c r="L531" i="6"/>
  <c r="K531" i="6"/>
  <c r="J531" i="6"/>
  <c r="Q530" i="6"/>
  <c r="P530" i="6"/>
  <c r="N530" i="6"/>
  <c r="M530" i="6"/>
  <c r="L530" i="6"/>
  <c r="K530" i="6"/>
  <c r="J530" i="6"/>
  <c r="Q529" i="6"/>
  <c r="P529" i="6"/>
  <c r="N529" i="6"/>
  <c r="M529" i="6"/>
  <c r="L529" i="6"/>
  <c r="K529" i="6"/>
  <c r="J529" i="6"/>
  <c r="Q528" i="6"/>
  <c r="P528" i="6"/>
  <c r="N528" i="6"/>
  <c r="M528" i="6"/>
  <c r="L528" i="6"/>
  <c r="K528" i="6"/>
  <c r="J528" i="6"/>
  <c r="Q527" i="6"/>
  <c r="P527" i="6"/>
  <c r="N527" i="6"/>
  <c r="M527" i="6"/>
  <c r="L527" i="6"/>
  <c r="K527" i="6"/>
  <c r="J527" i="6"/>
  <c r="U526" i="6"/>
  <c r="R526" i="6"/>
  <c r="Q526" i="6"/>
  <c r="P526" i="6"/>
  <c r="O526" i="6"/>
  <c r="N526" i="6"/>
  <c r="M526" i="6"/>
  <c r="L526" i="6"/>
  <c r="K526" i="6"/>
  <c r="J526" i="6"/>
  <c r="Q525" i="6"/>
  <c r="P525" i="6"/>
  <c r="N525" i="6"/>
  <c r="M525" i="6"/>
  <c r="L525" i="6"/>
  <c r="K525" i="6"/>
  <c r="J525" i="6"/>
  <c r="R524" i="6"/>
  <c r="Q524" i="6"/>
  <c r="P524" i="6"/>
  <c r="N524" i="6"/>
  <c r="M524" i="6"/>
  <c r="L524" i="6"/>
  <c r="K524" i="6"/>
  <c r="J524" i="6"/>
  <c r="R523" i="6"/>
  <c r="Q523" i="6"/>
  <c r="P523" i="6"/>
  <c r="N523" i="6"/>
  <c r="M523" i="6"/>
  <c r="L523" i="6"/>
  <c r="K523" i="6"/>
  <c r="J523" i="6"/>
  <c r="U522" i="6"/>
  <c r="R522" i="6"/>
  <c r="Q522" i="6"/>
  <c r="P522" i="6"/>
  <c r="O522" i="6"/>
  <c r="N522" i="6"/>
  <c r="M522" i="6"/>
  <c r="L522" i="6"/>
  <c r="K522" i="6"/>
  <c r="J522" i="6"/>
  <c r="Q521" i="6"/>
  <c r="P521" i="6"/>
  <c r="O521" i="6"/>
  <c r="N521" i="6"/>
  <c r="M521" i="6"/>
  <c r="L521" i="6"/>
  <c r="K521" i="6"/>
  <c r="J521" i="6"/>
  <c r="R520" i="6"/>
  <c r="Q520" i="6"/>
  <c r="P520" i="6"/>
  <c r="N520" i="6"/>
  <c r="M520" i="6"/>
  <c r="L520" i="6"/>
  <c r="K520" i="6"/>
  <c r="J520" i="6"/>
  <c r="R519" i="6"/>
  <c r="Q519" i="6"/>
  <c r="P519" i="6"/>
  <c r="N519" i="6"/>
  <c r="M519" i="6"/>
  <c r="L519" i="6"/>
  <c r="K519" i="6"/>
  <c r="J519" i="6"/>
  <c r="Q518" i="6"/>
  <c r="P518" i="6"/>
  <c r="N518" i="6"/>
  <c r="M518" i="6"/>
  <c r="L518" i="6"/>
  <c r="K518" i="6"/>
  <c r="J518" i="6"/>
  <c r="Q517" i="6"/>
  <c r="P517" i="6"/>
  <c r="N517" i="6"/>
  <c r="M517" i="6"/>
  <c r="L517" i="6"/>
  <c r="K517" i="6"/>
  <c r="J517" i="6"/>
  <c r="R516" i="6"/>
  <c r="Q516" i="6"/>
  <c r="P516" i="6"/>
  <c r="N516" i="6"/>
  <c r="M516" i="6"/>
  <c r="L516" i="6"/>
  <c r="K516" i="6"/>
  <c r="J516" i="6"/>
  <c r="R515" i="6"/>
  <c r="Q515" i="6"/>
  <c r="P515" i="6"/>
  <c r="N515" i="6"/>
  <c r="M515" i="6"/>
  <c r="L515" i="6"/>
  <c r="K515" i="6"/>
  <c r="J515" i="6"/>
  <c r="R514" i="6"/>
  <c r="Q514" i="6"/>
  <c r="P514" i="6"/>
  <c r="N514" i="6"/>
  <c r="M514" i="6"/>
  <c r="L514" i="6"/>
  <c r="K514" i="6"/>
  <c r="J514" i="6"/>
  <c r="Q513" i="6"/>
  <c r="P513" i="6"/>
  <c r="N513" i="6"/>
  <c r="M513" i="6"/>
  <c r="L513" i="6"/>
  <c r="K513" i="6"/>
  <c r="J513" i="6"/>
  <c r="R512" i="6"/>
  <c r="Q512" i="6"/>
  <c r="P512" i="6"/>
  <c r="N512" i="6"/>
  <c r="M512" i="6"/>
  <c r="L512" i="6"/>
  <c r="K512" i="6"/>
  <c r="J512" i="6"/>
  <c r="U511" i="6"/>
  <c r="R511" i="6"/>
  <c r="Q511" i="6"/>
  <c r="P511" i="6"/>
  <c r="O511" i="6"/>
  <c r="N511" i="6"/>
  <c r="M511" i="6"/>
  <c r="L511" i="6"/>
  <c r="K511" i="6"/>
  <c r="J511" i="6"/>
  <c r="U510" i="6"/>
  <c r="R510" i="6"/>
  <c r="Q510" i="6"/>
  <c r="P510" i="6"/>
  <c r="O510" i="6"/>
  <c r="N510" i="6"/>
  <c r="M510" i="6"/>
  <c r="L510" i="6"/>
  <c r="K510" i="6"/>
  <c r="J510" i="6"/>
  <c r="R509" i="6"/>
  <c r="Q509" i="6"/>
  <c r="P509" i="6"/>
  <c r="N509" i="6"/>
  <c r="M509" i="6"/>
  <c r="L509" i="6"/>
  <c r="K509" i="6"/>
  <c r="J509" i="6"/>
  <c r="R508" i="6"/>
  <c r="Q508" i="6"/>
  <c r="P508" i="6"/>
  <c r="N508" i="6"/>
  <c r="M508" i="6"/>
  <c r="L508" i="6"/>
  <c r="K508" i="6"/>
  <c r="J508" i="6"/>
  <c r="R507" i="6"/>
  <c r="Q507" i="6"/>
  <c r="P507" i="6"/>
  <c r="N507" i="6"/>
  <c r="M507" i="6"/>
  <c r="L507" i="6"/>
  <c r="K507" i="6"/>
  <c r="J507" i="6"/>
  <c r="Q506" i="6"/>
  <c r="P506" i="6"/>
  <c r="N506" i="6"/>
  <c r="M506" i="6"/>
  <c r="L506" i="6"/>
  <c r="K506" i="6"/>
  <c r="J506" i="6"/>
  <c r="Q505" i="6"/>
  <c r="P505" i="6"/>
  <c r="N505" i="6"/>
  <c r="M505" i="6"/>
  <c r="L505" i="6"/>
  <c r="K505" i="6"/>
  <c r="J505" i="6"/>
  <c r="U504" i="6"/>
  <c r="R504" i="6"/>
  <c r="Q504" i="6"/>
  <c r="P504" i="6"/>
  <c r="O504" i="6"/>
  <c r="N504" i="6"/>
  <c r="M504" i="6"/>
  <c r="L504" i="6"/>
  <c r="K504" i="6"/>
  <c r="J504" i="6"/>
  <c r="U503" i="6"/>
  <c r="R503" i="6"/>
  <c r="Q503" i="6"/>
  <c r="P503" i="6"/>
  <c r="O503" i="6"/>
  <c r="N503" i="6"/>
  <c r="M503" i="6"/>
  <c r="L503" i="6"/>
  <c r="K503" i="6"/>
  <c r="J503" i="6"/>
  <c r="U502" i="6"/>
  <c r="R502" i="6"/>
  <c r="Q502" i="6"/>
  <c r="P502" i="6"/>
  <c r="O502" i="6"/>
  <c r="N502" i="6"/>
  <c r="M502" i="6"/>
  <c r="L502" i="6"/>
  <c r="K502" i="6"/>
  <c r="J502" i="6"/>
  <c r="R501" i="6"/>
  <c r="Q501" i="6"/>
  <c r="P501" i="6"/>
  <c r="N501" i="6"/>
  <c r="M501" i="6"/>
  <c r="L501" i="6"/>
  <c r="K501" i="6"/>
  <c r="J501" i="6"/>
  <c r="R500" i="6"/>
  <c r="Q500" i="6"/>
  <c r="P500" i="6"/>
  <c r="N500" i="6"/>
  <c r="M500" i="6"/>
  <c r="L500" i="6"/>
  <c r="K500" i="6"/>
  <c r="J500" i="6"/>
  <c r="R499" i="6"/>
  <c r="Q499" i="6"/>
  <c r="P499" i="6"/>
  <c r="N499" i="6"/>
  <c r="M499" i="6"/>
  <c r="L499" i="6"/>
  <c r="K499" i="6"/>
  <c r="J499" i="6"/>
  <c r="R498" i="6"/>
  <c r="Q498" i="6"/>
  <c r="P498" i="6"/>
  <c r="N498" i="6"/>
  <c r="M498" i="6"/>
  <c r="L498" i="6"/>
  <c r="K498" i="6"/>
  <c r="J498" i="6"/>
  <c r="R497" i="6"/>
  <c r="Q497" i="6"/>
  <c r="P497" i="6"/>
  <c r="N497" i="6"/>
  <c r="M497" i="6"/>
  <c r="L497" i="6"/>
  <c r="K497" i="6"/>
  <c r="J497" i="6"/>
  <c r="U496" i="6"/>
  <c r="R496" i="6"/>
  <c r="Q496" i="6"/>
  <c r="P496" i="6"/>
  <c r="O496" i="6"/>
  <c r="N496" i="6"/>
  <c r="M496" i="6"/>
  <c r="L496" i="6"/>
  <c r="K496" i="6"/>
  <c r="J496" i="6"/>
  <c r="Q495" i="6"/>
  <c r="P495" i="6"/>
  <c r="N495" i="6"/>
  <c r="M495" i="6"/>
  <c r="L495" i="6"/>
  <c r="K495" i="6"/>
  <c r="J495" i="6"/>
  <c r="R494" i="6"/>
  <c r="Q494" i="6"/>
  <c r="P494" i="6"/>
  <c r="N494" i="6"/>
  <c r="M494" i="6"/>
  <c r="L494" i="6"/>
  <c r="K494" i="6"/>
  <c r="J494" i="6"/>
  <c r="Q493" i="6"/>
  <c r="P493" i="6"/>
  <c r="N493" i="6"/>
  <c r="M493" i="6"/>
  <c r="L493" i="6"/>
  <c r="K493" i="6"/>
  <c r="J493" i="6"/>
  <c r="Q492" i="6"/>
  <c r="P492" i="6"/>
  <c r="N492" i="6"/>
  <c r="M492" i="6"/>
  <c r="L492" i="6"/>
  <c r="K492" i="6"/>
  <c r="J492" i="6"/>
  <c r="Q491" i="6"/>
  <c r="P491" i="6"/>
  <c r="N491" i="6"/>
  <c r="M491" i="6"/>
  <c r="L491" i="6"/>
  <c r="K491" i="6"/>
  <c r="J491" i="6"/>
  <c r="Q490" i="6"/>
  <c r="P490" i="6"/>
  <c r="N490" i="6"/>
  <c r="M490" i="6"/>
  <c r="L490" i="6"/>
  <c r="K490" i="6"/>
  <c r="J490" i="6"/>
  <c r="Q489" i="6"/>
  <c r="P489" i="6"/>
  <c r="N489" i="6"/>
  <c r="M489" i="6"/>
  <c r="L489" i="6"/>
  <c r="K489" i="6"/>
  <c r="J489" i="6"/>
  <c r="Q488" i="6"/>
  <c r="P488" i="6"/>
  <c r="N488" i="6"/>
  <c r="M488" i="6"/>
  <c r="L488" i="6"/>
  <c r="K488" i="6"/>
  <c r="J488" i="6"/>
  <c r="Q487" i="6"/>
  <c r="P487" i="6"/>
  <c r="N487" i="6"/>
  <c r="M487" i="6"/>
  <c r="L487" i="6"/>
  <c r="K487" i="6"/>
  <c r="J487" i="6"/>
  <c r="Q486" i="6"/>
  <c r="P486" i="6"/>
  <c r="N486" i="6"/>
  <c r="M486" i="6"/>
  <c r="L486" i="6"/>
  <c r="K486" i="6"/>
  <c r="J486" i="6"/>
  <c r="Q485" i="6"/>
  <c r="P485" i="6"/>
  <c r="N485" i="6"/>
  <c r="M485" i="6"/>
  <c r="L485" i="6"/>
  <c r="K485" i="6"/>
  <c r="J485" i="6"/>
  <c r="Q484" i="6"/>
  <c r="P484" i="6"/>
  <c r="N484" i="6"/>
  <c r="M484" i="6"/>
  <c r="L484" i="6"/>
  <c r="K484" i="6"/>
  <c r="J484" i="6"/>
  <c r="Q483" i="6"/>
  <c r="P483" i="6"/>
  <c r="N483" i="6"/>
  <c r="M483" i="6"/>
  <c r="L483" i="6"/>
  <c r="K483" i="6"/>
  <c r="J483" i="6"/>
  <c r="Q482" i="6"/>
  <c r="P482" i="6"/>
  <c r="N482" i="6"/>
  <c r="M482" i="6"/>
  <c r="L482" i="6"/>
  <c r="K482" i="6"/>
  <c r="J482" i="6"/>
  <c r="Q481" i="6"/>
  <c r="P481" i="6"/>
  <c r="N481" i="6"/>
  <c r="M481" i="6"/>
  <c r="L481" i="6"/>
  <c r="K481" i="6"/>
  <c r="J481" i="6"/>
  <c r="Q480" i="6"/>
  <c r="P480" i="6"/>
  <c r="N480" i="6"/>
  <c r="M480" i="6"/>
  <c r="L480" i="6"/>
  <c r="K480" i="6"/>
  <c r="J480" i="6"/>
  <c r="Q479" i="6"/>
  <c r="P479" i="6"/>
  <c r="N479" i="6"/>
  <c r="M479" i="6"/>
  <c r="L479" i="6"/>
  <c r="K479" i="6"/>
  <c r="J479" i="6"/>
  <c r="R478" i="6"/>
  <c r="Q478" i="6"/>
  <c r="P478" i="6"/>
  <c r="N478" i="6"/>
  <c r="M478" i="6"/>
  <c r="L478" i="6"/>
  <c r="K478" i="6"/>
  <c r="J478" i="6"/>
  <c r="Q477" i="6"/>
  <c r="P477" i="6"/>
  <c r="N477" i="6"/>
  <c r="M477" i="6"/>
  <c r="L477" i="6"/>
  <c r="K477" i="6"/>
  <c r="J477" i="6"/>
  <c r="Q476" i="6"/>
  <c r="P476" i="6"/>
  <c r="N476" i="6"/>
  <c r="M476" i="6"/>
  <c r="L476" i="6"/>
  <c r="K476" i="6"/>
  <c r="J476" i="6"/>
  <c r="Q475" i="6"/>
  <c r="P475" i="6"/>
  <c r="N475" i="6"/>
  <c r="M475" i="6"/>
  <c r="L475" i="6"/>
  <c r="K475" i="6"/>
  <c r="J475" i="6"/>
  <c r="Q474" i="6"/>
  <c r="P474" i="6"/>
  <c r="N474" i="6"/>
  <c r="M474" i="6"/>
  <c r="L474" i="6"/>
  <c r="K474" i="6"/>
  <c r="J474" i="6"/>
  <c r="Q473" i="6"/>
  <c r="P473" i="6"/>
  <c r="N473" i="6"/>
  <c r="M473" i="6"/>
  <c r="L473" i="6"/>
  <c r="K473" i="6"/>
  <c r="J473" i="6"/>
  <c r="R472" i="6"/>
  <c r="Q472" i="6"/>
  <c r="P472" i="6"/>
  <c r="N472" i="6"/>
  <c r="M472" i="6"/>
  <c r="L472" i="6"/>
  <c r="K472" i="6"/>
  <c r="J472" i="6"/>
  <c r="Q471" i="6"/>
  <c r="P471" i="6"/>
  <c r="O471" i="6"/>
  <c r="N471" i="6"/>
  <c r="M471" i="6"/>
  <c r="L471" i="6"/>
  <c r="K471" i="6"/>
  <c r="J471" i="6"/>
  <c r="R470" i="6"/>
  <c r="Q470" i="6"/>
  <c r="P470" i="6"/>
  <c r="N470" i="6"/>
  <c r="M470" i="6"/>
  <c r="L470" i="6"/>
  <c r="K470" i="6"/>
  <c r="J470" i="6"/>
  <c r="R469" i="6"/>
  <c r="Q469" i="6"/>
  <c r="P469" i="6"/>
  <c r="N469" i="6"/>
  <c r="M469" i="6"/>
  <c r="L469" i="6"/>
  <c r="K469" i="6"/>
  <c r="J469" i="6"/>
  <c r="Q468" i="6"/>
  <c r="P468" i="6"/>
  <c r="N468" i="6"/>
  <c r="M468" i="6"/>
  <c r="L468" i="6"/>
  <c r="K468" i="6"/>
  <c r="J468" i="6"/>
  <c r="Q467" i="6"/>
  <c r="P467" i="6"/>
  <c r="N467" i="6"/>
  <c r="M467" i="6"/>
  <c r="L467" i="6"/>
  <c r="K467" i="6"/>
  <c r="J467" i="6"/>
  <c r="Q466" i="6"/>
  <c r="P466" i="6"/>
  <c r="O466" i="6"/>
  <c r="N466" i="6"/>
  <c r="M466" i="6"/>
  <c r="L466" i="6"/>
  <c r="K466" i="6"/>
  <c r="J466" i="6"/>
  <c r="R465" i="6"/>
  <c r="Q465" i="6"/>
  <c r="P465" i="6"/>
  <c r="N465" i="6"/>
  <c r="M465" i="6"/>
  <c r="L465" i="6"/>
  <c r="K465" i="6"/>
  <c r="J465" i="6"/>
  <c r="R464" i="6"/>
  <c r="Q464" i="6"/>
  <c r="P464" i="6"/>
  <c r="N464" i="6"/>
  <c r="M464" i="6"/>
  <c r="L464" i="6"/>
  <c r="K464" i="6"/>
  <c r="J464" i="6"/>
  <c r="Q463" i="6"/>
  <c r="P463" i="6"/>
  <c r="N463" i="6"/>
  <c r="M463" i="6"/>
  <c r="L463" i="6"/>
  <c r="K463" i="6"/>
  <c r="J463" i="6"/>
  <c r="Q462" i="6"/>
  <c r="P462" i="6"/>
  <c r="N462" i="6"/>
  <c r="M462" i="6"/>
  <c r="L462" i="6"/>
  <c r="K462" i="6"/>
  <c r="J462" i="6"/>
  <c r="U461" i="6"/>
  <c r="R461" i="6"/>
  <c r="Q461" i="6"/>
  <c r="P461" i="6"/>
  <c r="O461" i="6"/>
  <c r="N461" i="6"/>
  <c r="M461" i="6"/>
  <c r="L461" i="6"/>
  <c r="K461" i="6"/>
  <c r="J461" i="6"/>
  <c r="Q460" i="6"/>
  <c r="P460" i="6"/>
  <c r="N460" i="6"/>
  <c r="M460" i="6"/>
  <c r="L460" i="6"/>
  <c r="K460" i="6"/>
  <c r="J460" i="6"/>
  <c r="Q459" i="6"/>
  <c r="P459" i="6"/>
  <c r="N459" i="6"/>
  <c r="M459" i="6"/>
  <c r="L459" i="6"/>
  <c r="K459" i="6"/>
  <c r="J459" i="6"/>
  <c r="U458" i="6"/>
  <c r="R458" i="6"/>
  <c r="Q458" i="6"/>
  <c r="P458" i="6"/>
  <c r="O458" i="6"/>
  <c r="N458" i="6"/>
  <c r="M458" i="6"/>
  <c r="L458" i="6"/>
  <c r="K458" i="6"/>
  <c r="J458" i="6"/>
  <c r="Q457" i="6"/>
  <c r="P457" i="6"/>
  <c r="N457" i="6"/>
  <c r="M457" i="6"/>
  <c r="L457" i="6"/>
  <c r="K457" i="6"/>
  <c r="J457" i="6"/>
  <c r="U456" i="6"/>
  <c r="R456" i="6"/>
  <c r="Q456" i="6"/>
  <c r="P456" i="6"/>
  <c r="O456" i="6"/>
  <c r="N456" i="6"/>
  <c r="M456" i="6"/>
  <c r="L456" i="6"/>
  <c r="K456" i="6"/>
  <c r="J456" i="6"/>
  <c r="R455" i="6"/>
  <c r="Q455" i="6"/>
  <c r="P455" i="6"/>
  <c r="N455" i="6"/>
  <c r="M455" i="6"/>
  <c r="L455" i="6"/>
  <c r="K455" i="6"/>
  <c r="J455" i="6"/>
  <c r="Q454" i="6"/>
  <c r="P454" i="6"/>
  <c r="N454" i="6"/>
  <c r="M454" i="6"/>
  <c r="L454" i="6"/>
  <c r="K454" i="6"/>
  <c r="J454" i="6"/>
  <c r="U453" i="6"/>
  <c r="R453" i="6"/>
  <c r="Q453" i="6"/>
  <c r="P453" i="6"/>
  <c r="O453" i="6"/>
  <c r="N453" i="6"/>
  <c r="M453" i="6"/>
  <c r="L453" i="6"/>
  <c r="K453" i="6"/>
  <c r="J453" i="6"/>
  <c r="Q452" i="6"/>
  <c r="P452" i="6"/>
  <c r="N452" i="6"/>
  <c r="M452" i="6"/>
  <c r="L452" i="6"/>
  <c r="K452" i="6"/>
  <c r="J452" i="6"/>
  <c r="Q451" i="6"/>
  <c r="P451" i="6"/>
  <c r="N451" i="6"/>
  <c r="M451" i="6"/>
  <c r="L451" i="6"/>
  <c r="K451" i="6"/>
  <c r="J451" i="6"/>
  <c r="Q450" i="6"/>
  <c r="P450" i="6"/>
  <c r="N450" i="6"/>
  <c r="M450" i="6"/>
  <c r="L450" i="6"/>
  <c r="K450" i="6"/>
  <c r="J450" i="6"/>
  <c r="Q449" i="6"/>
  <c r="P449" i="6"/>
  <c r="N449" i="6"/>
  <c r="M449" i="6"/>
  <c r="L449" i="6"/>
  <c r="K449" i="6"/>
  <c r="J449" i="6"/>
  <c r="Q448" i="6"/>
  <c r="P448" i="6"/>
  <c r="O448" i="6"/>
  <c r="N448" i="6"/>
  <c r="M448" i="6"/>
  <c r="L448" i="6"/>
  <c r="K448" i="6"/>
  <c r="J448" i="6"/>
  <c r="Q447" i="6"/>
  <c r="P447" i="6"/>
  <c r="O447" i="6"/>
  <c r="N447" i="6"/>
  <c r="M447" i="6"/>
  <c r="L447" i="6"/>
  <c r="K447" i="6"/>
  <c r="J447" i="6"/>
  <c r="Q446" i="6"/>
  <c r="P446" i="6"/>
  <c r="N446" i="6"/>
  <c r="M446" i="6"/>
  <c r="L446" i="6"/>
  <c r="K446" i="6"/>
  <c r="J446" i="6"/>
  <c r="Q445" i="6"/>
  <c r="P445" i="6"/>
  <c r="N445" i="6"/>
  <c r="M445" i="6"/>
  <c r="L445" i="6"/>
  <c r="K445" i="6"/>
  <c r="J445" i="6"/>
  <c r="Q444" i="6"/>
  <c r="P444" i="6"/>
  <c r="N444" i="6"/>
  <c r="M444" i="6"/>
  <c r="L444" i="6"/>
  <c r="K444" i="6"/>
  <c r="J444" i="6"/>
  <c r="Q443" i="6"/>
  <c r="P443" i="6"/>
  <c r="N443" i="6"/>
  <c r="M443" i="6"/>
  <c r="L443" i="6"/>
  <c r="K443" i="6"/>
  <c r="J443" i="6"/>
  <c r="Q442" i="6"/>
  <c r="P442" i="6"/>
  <c r="N442" i="6"/>
  <c r="M442" i="6"/>
  <c r="L442" i="6"/>
  <c r="K442" i="6"/>
  <c r="J442" i="6"/>
  <c r="Q441" i="6"/>
  <c r="P441" i="6"/>
  <c r="N441" i="6"/>
  <c r="M441" i="6"/>
  <c r="L441" i="6"/>
  <c r="K441" i="6"/>
  <c r="J441" i="6"/>
  <c r="Q440" i="6"/>
  <c r="P440" i="6"/>
  <c r="N440" i="6"/>
  <c r="M440" i="6"/>
  <c r="L440" i="6"/>
  <c r="K440" i="6"/>
  <c r="J440" i="6"/>
  <c r="Q439" i="6"/>
  <c r="P439" i="6"/>
  <c r="N439" i="6"/>
  <c r="M439" i="6"/>
  <c r="L439" i="6"/>
  <c r="K439" i="6"/>
  <c r="J439" i="6"/>
  <c r="Q438" i="6"/>
  <c r="P438" i="6"/>
  <c r="N438" i="6"/>
  <c r="M438" i="6"/>
  <c r="L438" i="6"/>
  <c r="K438" i="6"/>
  <c r="J438" i="6"/>
  <c r="U437" i="6"/>
  <c r="R437" i="6"/>
  <c r="Q437" i="6"/>
  <c r="P437" i="6"/>
  <c r="O437" i="6"/>
  <c r="N437" i="6"/>
  <c r="M437" i="6"/>
  <c r="L437" i="6"/>
  <c r="K437" i="6"/>
  <c r="J437" i="6"/>
  <c r="R436" i="6"/>
  <c r="Q436" i="6"/>
  <c r="P436" i="6"/>
  <c r="N436" i="6"/>
  <c r="M436" i="6"/>
  <c r="L436" i="6"/>
  <c r="K436" i="6"/>
  <c r="J436" i="6"/>
  <c r="Q435" i="6"/>
  <c r="P435" i="6"/>
  <c r="N435" i="6"/>
  <c r="M435" i="6"/>
  <c r="L435" i="6"/>
  <c r="K435" i="6"/>
  <c r="J435" i="6"/>
  <c r="R434" i="6"/>
  <c r="Q434" i="6"/>
  <c r="P434" i="6"/>
  <c r="N434" i="6"/>
  <c r="M434" i="6"/>
  <c r="L434" i="6"/>
  <c r="K434" i="6"/>
  <c r="J434" i="6"/>
  <c r="R433" i="6"/>
  <c r="Q433" i="6"/>
  <c r="P433" i="6"/>
  <c r="N433" i="6"/>
  <c r="M433" i="6"/>
  <c r="L433" i="6"/>
  <c r="K433" i="6"/>
  <c r="J433" i="6"/>
  <c r="U432" i="6"/>
  <c r="R432" i="6"/>
  <c r="Q432" i="6"/>
  <c r="P432" i="6"/>
  <c r="O432" i="6"/>
  <c r="N432" i="6"/>
  <c r="M432" i="6"/>
  <c r="L432" i="6"/>
  <c r="K432" i="6"/>
  <c r="J432" i="6"/>
  <c r="U431" i="6"/>
  <c r="R431" i="6"/>
  <c r="Q431" i="6"/>
  <c r="P431" i="6"/>
  <c r="O431" i="6"/>
  <c r="N431" i="6"/>
  <c r="M431" i="6"/>
  <c r="L431" i="6"/>
  <c r="K431" i="6"/>
  <c r="J431" i="6"/>
  <c r="Q430" i="6"/>
  <c r="P430" i="6"/>
  <c r="N430" i="6"/>
  <c r="M430" i="6"/>
  <c r="L430" i="6"/>
  <c r="K430" i="6"/>
  <c r="J430" i="6"/>
  <c r="Q429" i="6"/>
  <c r="P429" i="6"/>
  <c r="N429" i="6"/>
  <c r="M429" i="6"/>
  <c r="L429" i="6"/>
  <c r="K429" i="6"/>
  <c r="J429" i="6"/>
  <c r="Q428" i="6"/>
  <c r="P428" i="6"/>
  <c r="N428" i="6"/>
  <c r="M428" i="6"/>
  <c r="L428" i="6"/>
  <c r="K428" i="6"/>
  <c r="J428" i="6"/>
  <c r="Q427" i="6"/>
  <c r="P427" i="6"/>
  <c r="N427" i="6"/>
  <c r="M427" i="6"/>
  <c r="L427" i="6"/>
  <c r="K427" i="6"/>
  <c r="J427" i="6"/>
  <c r="R426" i="6"/>
  <c r="Q426" i="6"/>
  <c r="P426" i="6"/>
  <c r="N426" i="6"/>
  <c r="M426" i="6"/>
  <c r="L426" i="6"/>
  <c r="K426" i="6"/>
  <c r="J426" i="6"/>
  <c r="Q425" i="6"/>
  <c r="P425" i="6"/>
  <c r="N425" i="6"/>
  <c r="M425" i="6"/>
  <c r="L425" i="6"/>
  <c r="K425" i="6"/>
  <c r="J425" i="6"/>
  <c r="R424" i="6"/>
  <c r="Q424" i="6"/>
  <c r="P424" i="6"/>
  <c r="N424" i="6"/>
  <c r="M424" i="6"/>
  <c r="L424" i="6"/>
  <c r="K424" i="6"/>
  <c r="J424" i="6"/>
  <c r="U423" i="6"/>
  <c r="R423" i="6"/>
  <c r="Q423" i="6"/>
  <c r="P423" i="6"/>
  <c r="O423" i="6"/>
  <c r="N423" i="6"/>
  <c r="M423" i="6"/>
  <c r="L423" i="6"/>
  <c r="K423" i="6"/>
  <c r="J423" i="6"/>
  <c r="R422" i="6"/>
  <c r="Q422" i="6"/>
  <c r="P422" i="6"/>
  <c r="N422" i="6"/>
  <c r="M422" i="6"/>
  <c r="L422" i="6"/>
  <c r="K422" i="6"/>
  <c r="J422" i="6"/>
  <c r="U421" i="6"/>
  <c r="R421" i="6"/>
  <c r="Q421" i="6"/>
  <c r="P421" i="6"/>
  <c r="O421" i="6"/>
  <c r="N421" i="6"/>
  <c r="M421" i="6"/>
  <c r="L421" i="6"/>
  <c r="K421" i="6"/>
  <c r="J421" i="6"/>
  <c r="U420" i="6"/>
  <c r="R420" i="6"/>
  <c r="Q420" i="6"/>
  <c r="P420" i="6"/>
  <c r="O420" i="6"/>
  <c r="N420" i="6"/>
  <c r="M420" i="6"/>
  <c r="L420" i="6"/>
  <c r="K420" i="6"/>
  <c r="J420" i="6"/>
  <c r="U419" i="6"/>
  <c r="R419" i="6"/>
  <c r="Q419" i="6"/>
  <c r="P419" i="6"/>
  <c r="O419" i="6"/>
  <c r="N419" i="6"/>
  <c r="M419" i="6"/>
  <c r="L419" i="6"/>
  <c r="K419" i="6"/>
  <c r="J419" i="6"/>
  <c r="R418" i="6"/>
  <c r="Q418" i="6"/>
  <c r="P418" i="6"/>
  <c r="N418" i="6"/>
  <c r="M418" i="6"/>
  <c r="L418" i="6"/>
  <c r="K418" i="6"/>
  <c r="J418" i="6"/>
  <c r="R417" i="6"/>
  <c r="Q417" i="6"/>
  <c r="P417" i="6"/>
  <c r="N417" i="6"/>
  <c r="M417" i="6"/>
  <c r="L417" i="6"/>
  <c r="K417" i="6"/>
  <c r="J417" i="6"/>
  <c r="U416" i="6"/>
  <c r="R416" i="6"/>
  <c r="Q416" i="6"/>
  <c r="P416" i="6"/>
  <c r="O416" i="6"/>
  <c r="N416" i="6"/>
  <c r="M416" i="6"/>
  <c r="L416" i="6"/>
  <c r="K416" i="6"/>
  <c r="J416" i="6"/>
  <c r="U415" i="6"/>
  <c r="R415" i="6"/>
  <c r="Q415" i="6"/>
  <c r="P415" i="6"/>
  <c r="O415" i="6"/>
  <c r="N415" i="6"/>
  <c r="M415" i="6"/>
  <c r="L415" i="6"/>
  <c r="K415" i="6"/>
  <c r="J415" i="6"/>
  <c r="U414" i="6"/>
  <c r="R414" i="6"/>
  <c r="Q414" i="6"/>
  <c r="P414" i="6"/>
  <c r="O414" i="6"/>
  <c r="N414" i="6"/>
  <c r="M414" i="6"/>
  <c r="L414" i="6"/>
  <c r="K414" i="6"/>
  <c r="J414" i="6"/>
  <c r="U413" i="6"/>
  <c r="R413" i="6"/>
  <c r="Q413" i="6"/>
  <c r="P413" i="6"/>
  <c r="O413" i="6"/>
  <c r="N413" i="6"/>
  <c r="M413" i="6"/>
  <c r="L413" i="6"/>
  <c r="K413" i="6"/>
  <c r="J413" i="6"/>
  <c r="R412" i="6"/>
  <c r="Q412" i="6"/>
  <c r="P412" i="6"/>
  <c r="N412" i="6"/>
  <c r="M412" i="6"/>
  <c r="L412" i="6"/>
  <c r="K412" i="6"/>
  <c r="J412" i="6"/>
  <c r="R411" i="6"/>
  <c r="Q411" i="6"/>
  <c r="P411" i="6"/>
  <c r="N411" i="6"/>
  <c r="M411" i="6"/>
  <c r="L411" i="6"/>
  <c r="K411" i="6"/>
  <c r="J411" i="6"/>
  <c r="Q410" i="6"/>
  <c r="P410" i="6"/>
  <c r="N410" i="6"/>
  <c r="M410" i="6"/>
  <c r="L410" i="6"/>
  <c r="K410" i="6"/>
  <c r="J410" i="6"/>
  <c r="Q409" i="6"/>
  <c r="P409" i="6"/>
  <c r="N409" i="6"/>
  <c r="M409" i="6"/>
  <c r="L409" i="6"/>
  <c r="K409" i="6"/>
  <c r="J409" i="6"/>
  <c r="Q408" i="6"/>
  <c r="P408" i="6"/>
  <c r="N408" i="6"/>
  <c r="M408" i="6"/>
  <c r="L408" i="6"/>
  <c r="K408" i="6"/>
  <c r="J408" i="6"/>
  <c r="Q407" i="6"/>
  <c r="P407" i="6"/>
  <c r="N407" i="6"/>
  <c r="M407" i="6"/>
  <c r="L407" i="6"/>
  <c r="K407" i="6"/>
  <c r="J407" i="6"/>
  <c r="R406" i="6"/>
  <c r="Q406" i="6"/>
  <c r="P406" i="6"/>
  <c r="N406" i="6"/>
  <c r="M406" i="6"/>
  <c r="L406" i="6"/>
  <c r="K406" i="6"/>
  <c r="J406" i="6"/>
  <c r="Q405" i="6"/>
  <c r="P405" i="6"/>
  <c r="O405" i="6"/>
  <c r="N405" i="6"/>
  <c r="M405" i="6"/>
  <c r="L405" i="6"/>
  <c r="K405" i="6"/>
  <c r="J405" i="6"/>
  <c r="Q404" i="6"/>
  <c r="P404" i="6"/>
  <c r="N404" i="6"/>
  <c r="M404" i="6"/>
  <c r="L404" i="6"/>
  <c r="K404" i="6"/>
  <c r="J404" i="6"/>
  <c r="Q403" i="6"/>
  <c r="P403" i="6"/>
  <c r="N403" i="6"/>
  <c r="M403" i="6"/>
  <c r="L403" i="6"/>
  <c r="K403" i="6"/>
  <c r="J403" i="6"/>
  <c r="R402" i="6"/>
  <c r="N402" i="6"/>
  <c r="M402" i="6"/>
  <c r="L402" i="6"/>
  <c r="K402" i="6"/>
  <c r="J402" i="6"/>
  <c r="R401" i="6"/>
  <c r="Q401" i="6"/>
  <c r="N401" i="6"/>
  <c r="M401" i="6"/>
  <c r="L401" i="6"/>
  <c r="K401" i="6"/>
  <c r="J401" i="6"/>
  <c r="R400" i="6"/>
  <c r="N400" i="6"/>
  <c r="M400" i="6"/>
  <c r="L400" i="6"/>
  <c r="K400" i="6"/>
  <c r="J400" i="6"/>
  <c r="R399" i="6"/>
  <c r="Q399" i="6"/>
  <c r="P399" i="6"/>
  <c r="N399" i="6"/>
  <c r="M399" i="6"/>
  <c r="L399" i="6"/>
  <c r="K399" i="6"/>
  <c r="J399" i="6"/>
  <c r="Q398" i="6"/>
  <c r="P398" i="6"/>
  <c r="O398" i="6"/>
  <c r="N398" i="6"/>
  <c r="M398" i="6"/>
  <c r="L398" i="6"/>
  <c r="K398" i="6"/>
  <c r="J398" i="6"/>
  <c r="Q397" i="6"/>
  <c r="P397" i="6"/>
  <c r="O397" i="6"/>
  <c r="N397" i="6"/>
  <c r="M397" i="6"/>
  <c r="L397" i="6"/>
  <c r="K397" i="6"/>
  <c r="J397" i="6"/>
  <c r="Q396" i="6"/>
  <c r="P396" i="6"/>
  <c r="N396" i="6"/>
  <c r="M396" i="6"/>
  <c r="L396" i="6"/>
  <c r="K396" i="6"/>
  <c r="J396" i="6"/>
  <c r="R395" i="6"/>
  <c r="Q395" i="6"/>
  <c r="P395" i="6"/>
  <c r="N395" i="6"/>
  <c r="K395" i="6"/>
  <c r="J395" i="6"/>
  <c r="Q394" i="6"/>
  <c r="P394" i="6"/>
  <c r="N394" i="6"/>
  <c r="M394" i="6"/>
  <c r="L394" i="6"/>
  <c r="K394" i="6"/>
  <c r="J394" i="6"/>
  <c r="R393" i="6"/>
  <c r="Q393" i="6"/>
  <c r="P393" i="6"/>
  <c r="N393" i="6"/>
  <c r="K393" i="6"/>
  <c r="J393" i="6"/>
  <c r="Q392" i="6"/>
  <c r="P392" i="6"/>
  <c r="N392" i="6"/>
  <c r="M392" i="6"/>
  <c r="L392" i="6"/>
  <c r="K392" i="6"/>
  <c r="J392" i="6"/>
  <c r="R391" i="6"/>
  <c r="Q391" i="6"/>
  <c r="P391" i="6"/>
  <c r="N391" i="6"/>
  <c r="M391" i="6"/>
  <c r="L391" i="6"/>
  <c r="K391" i="6"/>
  <c r="J391" i="6"/>
  <c r="R390" i="6"/>
  <c r="Q390" i="6"/>
  <c r="P390" i="6"/>
  <c r="N390" i="6"/>
  <c r="M390" i="6"/>
  <c r="L390" i="6"/>
  <c r="K390" i="6"/>
  <c r="J390" i="6"/>
  <c r="Q389" i="6"/>
  <c r="P389" i="6"/>
  <c r="O389" i="6"/>
  <c r="N389" i="6"/>
  <c r="K389" i="6"/>
  <c r="J389" i="6"/>
  <c r="Q388" i="6"/>
  <c r="P388" i="6"/>
  <c r="O388" i="6"/>
  <c r="N388" i="6"/>
  <c r="M388" i="6"/>
  <c r="L388" i="6"/>
  <c r="K388" i="6"/>
  <c r="J388" i="6"/>
  <c r="U387" i="6"/>
  <c r="R387" i="6"/>
  <c r="Q387" i="6"/>
  <c r="P387" i="6"/>
  <c r="O387" i="6"/>
  <c r="N387" i="6"/>
  <c r="M387" i="6"/>
  <c r="L387" i="6"/>
  <c r="K387" i="6"/>
  <c r="J387" i="6"/>
  <c r="R386" i="6"/>
  <c r="Q386" i="6"/>
  <c r="P386" i="6"/>
  <c r="N386" i="6"/>
  <c r="K386" i="6"/>
  <c r="J386" i="6"/>
  <c r="Q385" i="6"/>
  <c r="P385" i="6"/>
  <c r="N385" i="6"/>
  <c r="M385" i="6"/>
  <c r="L385" i="6"/>
  <c r="K385" i="6"/>
  <c r="J385" i="6"/>
  <c r="R384" i="6"/>
  <c r="Q384" i="6"/>
  <c r="P384" i="6"/>
  <c r="N384" i="6"/>
  <c r="M384" i="6"/>
  <c r="L384" i="6"/>
  <c r="K384" i="6"/>
  <c r="J384" i="6"/>
  <c r="R383" i="6"/>
  <c r="Q383" i="6"/>
  <c r="P383" i="6"/>
  <c r="N383" i="6"/>
  <c r="L383" i="6"/>
  <c r="K383" i="6"/>
  <c r="J383" i="6"/>
  <c r="Q382" i="6"/>
  <c r="P382" i="6"/>
  <c r="O382" i="6"/>
  <c r="N382" i="6"/>
  <c r="K382" i="6"/>
  <c r="J382" i="6"/>
  <c r="Q381" i="6"/>
  <c r="P381" i="6"/>
  <c r="O381" i="6"/>
  <c r="N381" i="6"/>
  <c r="K381" i="6"/>
  <c r="J381" i="6"/>
  <c r="U380" i="6"/>
  <c r="R380" i="6"/>
  <c r="Q380" i="6"/>
  <c r="P380" i="6"/>
  <c r="O380" i="6"/>
  <c r="N380" i="6"/>
  <c r="M380" i="6"/>
  <c r="L380" i="6"/>
  <c r="K380" i="6"/>
  <c r="J380" i="6"/>
  <c r="R379" i="6"/>
  <c r="Q379" i="6"/>
  <c r="P379" i="6"/>
  <c r="N379" i="6"/>
  <c r="M379" i="6"/>
  <c r="L379" i="6"/>
  <c r="K379" i="6"/>
  <c r="J379" i="6"/>
  <c r="R378" i="6"/>
  <c r="Q378" i="6"/>
  <c r="P378" i="6"/>
  <c r="N378" i="6"/>
  <c r="M378" i="6"/>
  <c r="L378" i="6"/>
  <c r="K378" i="6"/>
  <c r="J378" i="6"/>
  <c r="V377" i="6"/>
  <c r="N375" i="6"/>
  <c r="M375" i="6"/>
  <c r="L375" i="6"/>
  <c r="K375" i="6"/>
  <c r="J375" i="6"/>
  <c r="Y374" i="6"/>
  <c r="AC374" i="6" s="1"/>
  <c r="AE374" i="6" s="1"/>
  <c r="O374" i="6"/>
  <c r="O586" i="6" s="1"/>
  <c r="AB373" i="6"/>
  <c r="AC373" i="6" s="1"/>
  <c r="AE373" i="6" s="1"/>
  <c r="O373" i="6"/>
  <c r="O589" i="6" s="1"/>
  <c r="Y372" i="6"/>
  <c r="Y375" i="6" s="1"/>
  <c r="O372" i="6"/>
  <c r="O587" i="6" s="1"/>
  <c r="Y371" i="6"/>
  <c r="AC371" i="6" s="1"/>
  <c r="O371" i="6"/>
  <c r="Q370" i="6"/>
  <c r="P370" i="6"/>
  <c r="N370" i="6"/>
  <c r="M370" i="6"/>
  <c r="L370" i="6"/>
  <c r="K370" i="6"/>
  <c r="J370" i="6"/>
  <c r="AB369" i="6"/>
  <c r="AA369" i="6"/>
  <c r="Z369" i="6"/>
  <c r="Y369" i="6"/>
  <c r="X369" i="6"/>
  <c r="R369" i="6"/>
  <c r="AD369" i="6" s="1"/>
  <c r="O369" i="6"/>
  <c r="AC368" i="6"/>
  <c r="AE368" i="6" s="1"/>
  <c r="R368" i="6"/>
  <c r="O368" i="6"/>
  <c r="O573" i="6" s="1"/>
  <c r="AB367" i="6"/>
  <c r="AA367" i="6"/>
  <c r="Z367" i="6"/>
  <c r="Y367" i="6"/>
  <c r="X367" i="6"/>
  <c r="R367" i="6"/>
  <c r="R575" i="6" s="1"/>
  <c r="O367" i="6"/>
  <c r="O575" i="6" s="1"/>
  <c r="AB366" i="6"/>
  <c r="AA366" i="6"/>
  <c r="Z366" i="6"/>
  <c r="Y366" i="6"/>
  <c r="X366" i="6"/>
  <c r="S366" i="6"/>
  <c r="U366" i="6" s="1"/>
  <c r="R366" i="6"/>
  <c r="R576" i="6" s="1"/>
  <c r="O366" i="6"/>
  <c r="O576" i="6" s="1"/>
  <c r="AB365" i="6"/>
  <c r="AA365" i="6"/>
  <c r="Z365" i="6"/>
  <c r="Y365" i="6"/>
  <c r="X365" i="6"/>
  <c r="AC365" i="6" s="1"/>
  <c r="R365" i="6"/>
  <c r="R579" i="6" s="1"/>
  <c r="O365" i="6"/>
  <c r="O579" i="6" s="1"/>
  <c r="AC364" i="6"/>
  <c r="AE364" i="6" s="1"/>
  <c r="T364" i="6"/>
  <c r="U364" i="6" s="1"/>
  <c r="U580" i="6" s="1"/>
  <c r="R364" i="6"/>
  <c r="R580" i="6" s="1"/>
  <c r="O364" i="6"/>
  <c r="O580" i="6" s="1"/>
  <c r="AC363" i="6"/>
  <c r="AE363" i="6" s="1"/>
  <c r="R363" i="6"/>
  <c r="R578" i="6" s="1"/>
  <c r="O363" i="6"/>
  <c r="O578" i="6" s="1"/>
  <c r="AC362" i="6"/>
  <c r="AE362" i="6" s="1"/>
  <c r="R362" i="6"/>
  <c r="R577" i="6" s="1"/>
  <c r="O362" i="6"/>
  <c r="AB361" i="6"/>
  <c r="AA361" i="6"/>
  <c r="Z361" i="6"/>
  <c r="Y361" i="6"/>
  <c r="X361" i="6"/>
  <c r="R361" i="6"/>
  <c r="O361" i="6"/>
  <c r="AB360" i="6"/>
  <c r="AA360" i="6"/>
  <c r="Z360" i="6"/>
  <c r="Y360" i="6"/>
  <c r="X360" i="6"/>
  <c r="S360" i="6"/>
  <c r="U360" i="6" s="1"/>
  <c r="R360" i="6"/>
  <c r="R556" i="6" s="1"/>
  <c r="O360" i="6"/>
  <c r="O556" i="6" s="1"/>
  <c r="AB359" i="6"/>
  <c r="AA359" i="6"/>
  <c r="Z359" i="6"/>
  <c r="Y359" i="6"/>
  <c r="X359" i="6"/>
  <c r="AC359" i="6" s="1"/>
  <c r="R359" i="6"/>
  <c r="R555" i="6" s="1"/>
  <c r="O359" i="6"/>
  <c r="O555" i="6" s="1"/>
  <c r="AD358" i="6"/>
  <c r="AB358" i="6"/>
  <c r="AA358" i="6"/>
  <c r="Z358" i="6"/>
  <c r="Y358" i="6"/>
  <c r="X358" i="6"/>
  <c r="R358" i="6"/>
  <c r="R554" i="6" s="1"/>
  <c r="O358" i="6"/>
  <c r="O554" i="6" s="1"/>
  <c r="AB357" i="6"/>
  <c r="AA357" i="6"/>
  <c r="Z357" i="6"/>
  <c r="Y357" i="6"/>
  <c r="X357" i="6"/>
  <c r="R357" i="6"/>
  <c r="R558" i="6" s="1"/>
  <c r="O357" i="6"/>
  <c r="O558" i="6" s="1"/>
  <c r="AB356" i="6"/>
  <c r="AA356" i="6"/>
  <c r="Z356" i="6"/>
  <c r="Y356" i="6"/>
  <c r="X356" i="6"/>
  <c r="R356" i="6"/>
  <c r="AD356" i="6" s="1"/>
  <c r="O356" i="6"/>
  <c r="AD355" i="6"/>
  <c r="AB355" i="6"/>
  <c r="AA355" i="6"/>
  <c r="Z355" i="6"/>
  <c r="Y355" i="6"/>
  <c r="X355" i="6"/>
  <c r="R355" i="6"/>
  <c r="R574" i="6" s="1"/>
  <c r="O355" i="6"/>
  <c r="O574" i="6" s="1"/>
  <c r="AB354" i="6"/>
  <c r="AA354" i="6"/>
  <c r="Z354" i="6"/>
  <c r="Y354" i="6"/>
  <c r="X354" i="6"/>
  <c r="R354" i="6"/>
  <c r="O354" i="6"/>
  <c r="AB353" i="6"/>
  <c r="AA353" i="6"/>
  <c r="Z353" i="6"/>
  <c r="Y353" i="6"/>
  <c r="X353" i="6"/>
  <c r="AC353" i="6" s="1"/>
  <c r="R353" i="6"/>
  <c r="O353" i="6"/>
  <c r="S353" i="6" s="1"/>
  <c r="U353" i="6" s="1"/>
  <c r="AD352" i="6"/>
  <c r="AB352" i="6"/>
  <c r="AA352" i="6"/>
  <c r="AC352" i="6" s="1"/>
  <c r="AE352" i="6" s="1"/>
  <c r="Z352" i="6"/>
  <c r="Y352" i="6"/>
  <c r="X352" i="6"/>
  <c r="R352" i="6"/>
  <c r="O352" i="6"/>
  <c r="S352" i="6" s="1"/>
  <c r="U352" i="6" s="1"/>
  <c r="AD351" i="6"/>
  <c r="AB351" i="6"/>
  <c r="AA351" i="6"/>
  <c r="Z351" i="6"/>
  <c r="Y351" i="6"/>
  <c r="X351" i="6"/>
  <c r="U351" i="6"/>
  <c r="V351" i="6" s="1"/>
  <c r="R351" i="6"/>
  <c r="R561" i="6" s="1"/>
  <c r="O351" i="6"/>
  <c r="S351" i="6" s="1"/>
  <c r="AB350" i="6"/>
  <c r="AA350" i="6"/>
  <c r="Z350" i="6"/>
  <c r="Y350" i="6"/>
  <c r="X350" i="6"/>
  <c r="R350" i="6"/>
  <c r="R564" i="6" s="1"/>
  <c r="O350" i="6"/>
  <c r="O564" i="6" s="1"/>
  <c r="AB349" i="6"/>
  <c r="AA349" i="6"/>
  <c r="Z349" i="6"/>
  <c r="Y349" i="6"/>
  <c r="O349" i="6"/>
  <c r="O563" i="6" s="1"/>
  <c r="AB348" i="6"/>
  <c r="AA348" i="6"/>
  <c r="AC348" i="6" s="1"/>
  <c r="AE348" i="6" s="1"/>
  <c r="Z348" i="6"/>
  <c r="S348" i="6"/>
  <c r="U348" i="6" s="1"/>
  <c r="U562" i="6" s="1"/>
  <c r="O348" i="6"/>
  <c r="O562" i="6" s="1"/>
  <c r="AD347" i="6"/>
  <c r="AB347" i="6"/>
  <c r="AA347" i="6"/>
  <c r="Z347" i="6"/>
  <c r="Y347" i="6"/>
  <c r="X347" i="6"/>
  <c r="S347" i="6"/>
  <c r="U347" i="6" s="1"/>
  <c r="O347" i="6"/>
  <c r="O561" i="6" s="1"/>
  <c r="AB346" i="6"/>
  <c r="AA346" i="6"/>
  <c r="Z346" i="6"/>
  <c r="Y346" i="6"/>
  <c r="X346" i="6"/>
  <c r="O346" i="6"/>
  <c r="O560" i="6" s="1"/>
  <c r="AD345" i="6"/>
  <c r="AB345" i="6"/>
  <c r="AA345" i="6"/>
  <c r="Z345" i="6"/>
  <c r="Y345" i="6"/>
  <c r="X345" i="6"/>
  <c r="AC345" i="6" s="1"/>
  <c r="AE345" i="6" s="1"/>
  <c r="S345" i="6"/>
  <c r="U345" i="6" s="1"/>
  <c r="U566" i="6" s="1"/>
  <c r="O345" i="6"/>
  <c r="O566" i="6" s="1"/>
  <c r="AD344" i="6"/>
  <c r="AB344" i="6"/>
  <c r="AA344" i="6"/>
  <c r="Z344" i="6"/>
  <c r="Y344" i="6"/>
  <c r="X344" i="6"/>
  <c r="S344" i="6"/>
  <c r="U344" i="6" s="1"/>
  <c r="O344" i="6"/>
  <c r="AD343" i="6"/>
  <c r="AC343" i="6"/>
  <c r="AE343" i="6" s="1"/>
  <c r="AB343" i="6"/>
  <c r="AA343" i="6"/>
  <c r="Z343" i="6"/>
  <c r="Y343" i="6"/>
  <c r="X343" i="6"/>
  <c r="O343" i="6"/>
  <c r="O559" i="6" s="1"/>
  <c r="AD342" i="6"/>
  <c r="AB342" i="6"/>
  <c r="AA342" i="6"/>
  <c r="Z342" i="6"/>
  <c r="Y342" i="6"/>
  <c r="X342" i="6"/>
  <c r="S342" i="6"/>
  <c r="U342" i="6" s="1"/>
  <c r="O342" i="6"/>
  <c r="AD341" i="6"/>
  <c r="AB341" i="6"/>
  <c r="AA341" i="6"/>
  <c r="Z341" i="6"/>
  <c r="Y341" i="6"/>
  <c r="AC341" i="6" s="1"/>
  <c r="AE341" i="6" s="1"/>
  <c r="X341" i="6"/>
  <c r="O341" i="6"/>
  <c r="S341" i="6" s="1"/>
  <c r="U341" i="6" s="1"/>
  <c r="U557" i="6" s="1"/>
  <c r="AD340" i="6"/>
  <c r="AB340" i="6"/>
  <c r="AA340" i="6"/>
  <c r="Z340" i="6"/>
  <c r="Y340" i="6"/>
  <c r="X340" i="6"/>
  <c r="O340" i="6"/>
  <c r="AD339" i="6"/>
  <c r="AC339" i="6"/>
  <c r="AE339" i="6" s="1"/>
  <c r="AB339" i="6"/>
  <c r="AA339" i="6"/>
  <c r="Z339" i="6"/>
  <c r="Y339" i="6"/>
  <c r="X339" i="6"/>
  <c r="O339" i="6"/>
  <c r="S339" i="6" s="1"/>
  <c r="U339" i="6" s="1"/>
  <c r="U569" i="6" s="1"/>
  <c r="AD338" i="6"/>
  <c r="AB338" i="6"/>
  <c r="AA338" i="6"/>
  <c r="Z338" i="6"/>
  <c r="Y338" i="6"/>
  <c r="AC338" i="6" s="1"/>
  <c r="AE338" i="6" s="1"/>
  <c r="X338" i="6"/>
  <c r="O338" i="6"/>
  <c r="S338" i="6" s="1"/>
  <c r="U338" i="6" s="1"/>
  <c r="U585" i="6" s="1"/>
  <c r="AD337" i="6"/>
  <c r="AB337" i="6"/>
  <c r="AA337" i="6"/>
  <c r="Z337" i="6"/>
  <c r="Y337" i="6"/>
  <c r="X337" i="6"/>
  <c r="AC337" i="6" s="1"/>
  <c r="AE337" i="6" s="1"/>
  <c r="O337" i="6"/>
  <c r="S337" i="6" s="1"/>
  <c r="U337" i="6" s="1"/>
  <c r="U584" i="6" s="1"/>
  <c r="AD336" i="6"/>
  <c r="AB336" i="6"/>
  <c r="AC336" i="6" s="1"/>
  <c r="AE336" i="6" s="1"/>
  <c r="AA336" i="6"/>
  <c r="Z336" i="6"/>
  <c r="Y336" i="6"/>
  <c r="X336" i="6"/>
  <c r="O336" i="6"/>
  <c r="AB335" i="6"/>
  <c r="AA335" i="6"/>
  <c r="Z335" i="6"/>
  <c r="AC335" i="6" s="1"/>
  <c r="AE335" i="6" s="1"/>
  <c r="O335" i="6"/>
  <c r="O582" i="6" s="1"/>
  <c r="AC334" i="6"/>
  <c r="AE334" i="6" s="1"/>
  <c r="AB334" i="6"/>
  <c r="AA334" i="6"/>
  <c r="Z334" i="6"/>
  <c r="O334" i="6"/>
  <c r="O581" i="6" s="1"/>
  <c r="AB333" i="6"/>
  <c r="AA333" i="6"/>
  <c r="Z333" i="6"/>
  <c r="AC333" i="6" s="1"/>
  <c r="AE333" i="6" s="1"/>
  <c r="O333" i="6"/>
  <c r="O583" i="6" s="1"/>
  <c r="AB332" i="6"/>
  <c r="AA332" i="6"/>
  <c r="Z332" i="6"/>
  <c r="O332" i="6"/>
  <c r="O572" i="6" s="1"/>
  <c r="AD331" i="6"/>
  <c r="AB331" i="6"/>
  <c r="AA331" i="6"/>
  <c r="Z331" i="6"/>
  <c r="Y331" i="6"/>
  <c r="X331" i="6"/>
  <c r="X370" i="6" s="1"/>
  <c r="O331" i="6"/>
  <c r="Q330" i="6"/>
  <c r="P330" i="6"/>
  <c r="N330" i="6"/>
  <c r="M330" i="6"/>
  <c r="L330" i="6"/>
  <c r="K330" i="6"/>
  <c r="J330" i="6"/>
  <c r="AB329" i="6"/>
  <c r="AA329" i="6"/>
  <c r="Z329" i="6"/>
  <c r="Y329" i="6"/>
  <c r="X329" i="6"/>
  <c r="R329" i="6"/>
  <c r="O329" i="6"/>
  <c r="O593" i="6" s="1"/>
  <c r="AD328" i="6"/>
  <c r="AB328" i="6"/>
  <c r="AA328" i="6"/>
  <c r="Z328" i="6"/>
  <c r="Y328" i="6"/>
  <c r="X328" i="6"/>
  <c r="O328" i="6"/>
  <c r="O591" i="6" s="1"/>
  <c r="AB327" i="6"/>
  <c r="AA327" i="6"/>
  <c r="Z327" i="6"/>
  <c r="Y327" i="6"/>
  <c r="X327" i="6"/>
  <c r="O327" i="6"/>
  <c r="O326" i="6"/>
  <c r="AD325" i="6"/>
  <c r="AB325" i="6"/>
  <c r="AA325" i="6"/>
  <c r="Z325" i="6"/>
  <c r="Y325" i="6"/>
  <c r="X325" i="6"/>
  <c r="O325" i="6"/>
  <c r="Q324" i="6"/>
  <c r="P324" i="6"/>
  <c r="N324" i="6"/>
  <c r="M324" i="6"/>
  <c r="L324" i="6"/>
  <c r="K324" i="6"/>
  <c r="J324" i="6"/>
  <c r="AB323" i="6"/>
  <c r="AA323" i="6"/>
  <c r="Z323" i="6"/>
  <c r="Y323" i="6"/>
  <c r="X323" i="6"/>
  <c r="R323" i="6"/>
  <c r="R463" i="6" s="1"/>
  <c r="O323" i="6"/>
  <c r="O463" i="6" s="1"/>
  <c r="AB322" i="6"/>
  <c r="AA322" i="6"/>
  <c r="Z322" i="6"/>
  <c r="Y322" i="6"/>
  <c r="X322" i="6"/>
  <c r="S322" i="6"/>
  <c r="U322" i="6" s="1"/>
  <c r="U483" i="6" s="1"/>
  <c r="R322" i="6"/>
  <c r="R483" i="6" s="1"/>
  <c r="O322" i="6"/>
  <c r="O483" i="6" s="1"/>
  <c r="AB321" i="6"/>
  <c r="AA321" i="6"/>
  <c r="Z321" i="6"/>
  <c r="Y321" i="6"/>
  <c r="X321" i="6"/>
  <c r="R321" i="6"/>
  <c r="R481" i="6" s="1"/>
  <c r="O321" i="6"/>
  <c r="AC320" i="6"/>
  <c r="AB320" i="6"/>
  <c r="AA320" i="6"/>
  <c r="Z320" i="6"/>
  <c r="Y320" i="6"/>
  <c r="X320" i="6"/>
  <c r="R320" i="6"/>
  <c r="O320" i="6"/>
  <c r="O480" i="6" s="1"/>
  <c r="AB319" i="6"/>
  <c r="AA319" i="6"/>
  <c r="Z319" i="6"/>
  <c r="Y319" i="6"/>
  <c r="AC319" i="6" s="1"/>
  <c r="X319" i="6"/>
  <c r="R319" i="6"/>
  <c r="S319" i="6" s="1"/>
  <c r="U319" i="6" s="1"/>
  <c r="O319" i="6"/>
  <c r="AB318" i="6"/>
  <c r="AA318" i="6"/>
  <c r="Z318" i="6"/>
  <c r="Y318" i="6"/>
  <c r="X318" i="6"/>
  <c r="AC318" i="6" s="1"/>
  <c r="S318" i="6"/>
  <c r="U318" i="6" s="1"/>
  <c r="R318" i="6"/>
  <c r="AD318" i="6" s="1"/>
  <c r="O318" i="6"/>
  <c r="O479" i="6" s="1"/>
  <c r="AD317" i="6"/>
  <c r="AB317" i="6"/>
  <c r="AA317" i="6"/>
  <c r="Y317" i="6"/>
  <c r="AC317" i="6" s="1"/>
  <c r="AE317" i="6" s="1"/>
  <c r="O317" i="6"/>
  <c r="AD316" i="6"/>
  <c r="AB316" i="6"/>
  <c r="AA316" i="6"/>
  <c r="Z316" i="6"/>
  <c r="Y316" i="6"/>
  <c r="O316" i="6"/>
  <c r="O478" i="6" s="1"/>
  <c r="AB315" i="6"/>
  <c r="AA315" i="6"/>
  <c r="Z315" i="6"/>
  <c r="Y315" i="6"/>
  <c r="X315" i="6"/>
  <c r="AC315" i="6" s="1"/>
  <c r="R315" i="6"/>
  <c r="AD315" i="6" s="1"/>
  <c r="O315" i="6"/>
  <c r="AD314" i="6"/>
  <c r="AB314" i="6"/>
  <c r="AA314" i="6"/>
  <c r="Z314" i="6"/>
  <c r="Y314" i="6"/>
  <c r="X314" i="6"/>
  <c r="R314" i="6"/>
  <c r="O314" i="6"/>
  <c r="AB313" i="6"/>
  <c r="AA313" i="6"/>
  <c r="Z313" i="6"/>
  <c r="Y313" i="6"/>
  <c r="X313" i="6"/>
  <c r="R313" i="6"/>
  <c r="R477" i="6" s="1"/>
  <c r="O313" i="6"/>
  <c r="O477" i="6" s="1"/>
  <c r="AC312" i="6"/>
  <c r="AB312" i="6"/>
  <c r="AA312" i="6"/>
  <c r="Z312" i="6"/>
  <c r="Y312" i="6"/>
  <c r="X312" i="6"/>
  <c r="R312" i="6"/>
  <c r="O312" i="6"/>
  <c r="O476" i="6" s="1"/>
  <c r="AB311" i="6"/>
  <c r="AA311" i="6"/>
  <c r="Z311" i="6"/>
  <c r="Y311" i="6"/>
  <c r="X311" i="6"/>
  <c r="U311" i="6"/>
  <c r="U475" i="6" s="1"/>
  <c r="S311" i="6"/>
  <c r="R311" i="6"/>
  <c r="R475" i="6" s="1"/>
  <c r="O311" i="6"/>
  <c r="O475" i="6" s="1"/>
  <c r="AB310" i="6"/>
  <c r="AA310" i="6"/>
  <c r="Z310" i="6"/>
  <c r="Y310" i="6"/>
  <c r="AC310" i="6" s="1"/>
  <c r="X310" i="6"/>
  <c r="R310" i="6"/>
  <c r="R467" i="6" s="1"/>
  <c r="O310" i="6"/>
  <c r="AB309" i="6"/>
  <c r="AA309" i="6"/>
  <c r="Z309" i="6"/>
  <c r="Y309" i="6"/>
  <c r="X309" i="6"/>
  <c r="R309" i="6"/>
  <c r="AD309" i="6" s="1"/>
  <c r="O309" i="6"/>
  <c r="AD308" i="6"/>
  <c r="AB308" i="6"/>
  <c r="AA308" i="6"/>
  <c r="Z308" i="6"/>
  <c r="Y308" i="6"/>
  <c r="X308" i="6"/>
  <c r="R308" i="6"/>
  <c r="R468" i="6" s="1"/>
  <c r="O308" i="6"/>
  <c r="O468" i="6" s="1"/>
  <c r="AB307" i="6"/>
  <c r="AA307" i="6"/>
  <c r="Z307" i="6"/>
  <c r="AC307" i="6" s="1"/>
  <c r="AE307" i="6" s="1"/>
  <c r="Y307" i="6"/>
  <c r="X307" i="6"/>
  <c r="R307" i="6"/>
  <c r="AD307" i="6" s="1"/>
  <c r="O307" i="6"/>
  <c r="AD306" i="6"/>
  <c r="AB306" i="6"/>
  <c r="AA306" i="6"/>
  <c r="Z306" i="6"/>
  <c r="Y306" i="6"/>
  <c r="X306" i="6"/>
  <c r="O306" i="6"/>
  <c r="O473" i="6" s="1"/>
  <c r="R305" i="6"/>
  <c r="AD305" i="6" s="1"/>
  <c r="AE305" i="6" s="1"/>
  <c r="R304" i="6"/>
  <c r="AB303" i="6"/>
  <c r="AA303" i="6"/>
  <c r="Z303" i="6"/>
  <c r="Y303" i="6"/>
  <c r="X303" i="6"/>
  <c r="R303" i="6"/>
  <c r="S303" i="6" s="1"/>
  <c r="U303" i="6" s="1"/>
  <c r="R302" i="6"/>
  <c r="X301" i="6"/>
  <c r="AC301" i="6" s="1"/>
  <c r="AE301" i="6" s="1"/>
  <c r="O301" i="6"/>
  <c r="AD300" i="6"/>
  <c r="AB300" i="6"/>
  <c r="AA300" i="6"/>
  <c r="Z300" i="6"/>
  <c r="Y300" i="6"/>
  <c r="X300" i="6"/>
  <c r="O300" i="6"/>
  <c r="AB299" i="6"/>
  <c r="AC299" i="6" s="1"/>
  <c r="AE299" i="6" s="1"/>
  <c r="O299" i="6"/>
  <c r="AB298" i="6"/>
  <c r="AA298" i="6"/>
  <c r="Z298" i="6"/>
  <c r="Y298" i="6"/>
  <c r="X298" i="6"/>
  <c r="R298" i="6"/>
  <c r="AD298" i="6" s="1"/>
  <c r="R297" i="6"/>
  <c r="R668" i="6" s="1"/>
  <c r="R296" i="6"/>
  <c r="X295" i="6"/>
  <c r="AC295" i="6" s="1"/>
  <c r="AE295" i="6" s="1"/>
  <c r="O295" i="6"/>
  <c r="AD294" i="6"/>
  <c r="AB294" i="6"/>
  <c r="AA294" i="6"/>
  <c r="Z294" i="6"/>
  <c r="Y294" i="6"/>
  <c r="X294" i="6"/>
  <c r="O294" i="6"/>
  <c r="O464" i="6" s="1"/>
  <c r="Q293" i="6"/>
  <c r="P293" i="6"/>
  <c r="N293" i="6"/>
  <c r="M293" i="6"/>
  <c r="L293" i="6"/>
  <c r="K293" i="6"/>
  <c r="J293" i="6"/>
  <c r="AB292" i="6"/>
  <c r="AA292" i="6"/>
  <c r="Z292" i="6"/>
  <c r="Y292" i="6"/>
  <c r="X292" i="6"/>
  <c r="AC292" i="6" s="1"/>
  <c r="R292" i="6"/>
  <c r="R410" i="6" s="1"/>
  <c r="O292" i="6"/>
  <c r="AB291" i="6"/>
  <c r="AA291" i="6"/>
  <c r="Z291" i="6"/>
  <c r="Y291" i="6"/>
  <c r="X291" i="6"/>
  <c r="R291" i="6"/>
  <c r="R409" i="6" s="1"/>
  <c r="O291" i="6"/>
  <c r="O409" i="6" s="1"/>
  <c r="AB290" i="6"/>
  <c r="AA290" i="6"/>
  <c r="Z290" i="6"/>
  <c r="Y290" i="6"/>
  <c r="X290" i="6"/>
  <c r="AC290" i="6" s="1"/>
  <c r="R290" i="6"/>
  <c r="O290" i="6"/>
  <c r="O408" i="6" s="1"/>
  <c r="AB289" i="6"/>
  <c r="AA289" i="6"/>
  <c r="Z289" i="6"/>
  <c r="Y289" i="6"/>
  <c r="X289" i="6"/>
  <c r="R289" i="6"/>
  <c r="R407" i="6" s="1"/>
  <c r="O289" i="6"/>
  <c r="O407" i="6" s="1"/>
  <c r="AD288" i="6"/>
  <c r="AB288" i="6"/>
  <c r="AA288" i="6"/>
  <c r="Z288" i="6"/>
  <c r="Y288" i="6"/>
  <c r="X288" i="6"/>
  <c r="R288" i="6"/>
  <c r="O288" i="6"/>
  <c r="AB287" i="6"/>
  <c r="AA287" i="6"/>
  <c r="Z287" i="6"/>
  <c r="Y287" i="6"/>
  <c r="X287" i="6"/>
  <c r="AC287" i="6" s="1"/>
  <c r="R287" i="6"/>
  <c r="R435" i="6" s="1"/>
  <c r="O287" i="6"/>
  <c r="O435" i="6" s="1"/>
  <c r="AB286" i="6"/>
  <c r="AA286" i="6"/>
  <c r="Z286" i="6"/>
  <c r="Y286" i="6"/>
  <c r="X286" i="6"/>
  <c r="R286" i="6"/>
  <c r="R429" i="6" s="1"/>
  <c r="O286" i="6"/>
  <c r="O429" i="6" s="1"/>
  <c r="AB285" i="6"/>
  <c r="AA285" i="6"/>
  <c r="Z285" i="6"/>
  <c r="Y285" i="6"/>
  <c r="X285" i="6"/>
  <c r="R285" i="6"/>
  <c r="O285" i="6"/>
  <c r="AB284" i="6"/>
  <c r="AA284" i="6"/>
  <c r="Z284" i="6"/>
  <c r="Y284" i="6"/>
  <c r="X284" i="6"/>
  <c r="S284" i="6"/>
  <c r="U284" i="6" s="1"/>
  <c r="V284" i="6" s="1"/>
  <c r="R284" i="6"/>
  <c r="AD284" i="6" s="1"/>
  <c r="O284" i="6"/>
  <c r="AB283" i="6"/>
  <c r="AA283" i="6"/>
  <c r="Z283" i="6"/>
  <c r="Y283" i="6"/>
  <c r="X283" i="6"/>
  <c r="AC283" i="6" s="1"/>
  <c r="R283" i="6"/>
  <c r="AD283" i="6" s="1"/>
  <c r="O283" i="6"/>
  <c r="O428" i="6" s="1"/>
  <c r="AB282" i="6"/>
  <c r="AA282" i="6"/>
  <c r="Z282" i="6"/>
  <c r="Y282" i="6"/>
  <c r="X282" i="6"/>
  <c r="R282" i="6"/>
  <c r="O282" i="6"/>
  <c r="AB281" i="6"/>
  <c r="AA281" i="6"/>
  <c r="Z281" i="6"/>
  <c r="Y281" i="6"/>
  <c r="X281" i="6"/>
  <c r="AC281" i="6" s="1"/>
  <c r="R281" i="6"/>
  <c r="O281" i="6"/>
  <c r="O625" i="6" s="1"/>
  <c r="AB280" i="6"/>
  <c r="AA280" i="6"/>
  <c r="Z280" i="6"/>
  <c r="Y280" i="6"/>
  <c r="X280" i="6"/>
  <c r="R280" i="6"/>
  <c r="O280" i="6"/>
  <c r="AB279" i="6"/>
  <c r="AA279" i="6"/>
  <c r="Z279" i="6"/>
  <c r="Y279" i="6"/>
  <c r="X279" i="6"/>
  <c r="R279" i="6"/>
  <c r="AD279" i="6" s="1"/>
  <c r="O279" i="6"/>
  <c r="R278" i="6"/>
  <c r="T278" i="6" s="1"/>
  <c r="U278" i="6" s="1"/>
  <c r="V278" i="6" s="1"/>
  <c r="AD277" i="6"/>
  <c r="AB277" i="6"/>
  <c r="AA277" i="6"/>
  <c r="Z277" i="6"/>
  <c r="Y277" i="6"/>
  <c r="X277" i="6"/>
  <c r="S277" i="6"/>
  <c r="U277" i="6" s="1"/>
  <c r="V277" i="6" s="1"/>
  <c r="R277" i="6"/>
  <c r="O277" i="6"/>
  <c r="AB276" i="6"/>
  <c r="AA276" i="6"/>
  <c r="Z276" i="6"/>
  <c r="Y276" i="6"/>
  <c r="X276" i="6"/>
  <c r="R276" i="6"/>
  <c r="S276" i="6" s="1"/>
  <c r="U276" i="6" s="1"/>
  <c r="O276" i="6"/>
  <c r="O275" i="6"/>
  <c r="X274" i="6"/>
  <c r="O274" i="6"/>
  <c r="V274" i="6" s="1"/>
  <c r="Z273" i="6"/>
  <c r="AC273" i="6" s="1"/>
  <c r="AE273" i="6" s="1"/>
  <c r="O273" i="6"/>
  <c r="AD272" i="6"/>
  <c r="AB272" i="6"/>
  <c r="AA272" i="6"/>
  <c r="Z272" i="6"/>
  <c r="Y272" i="6"/>
  <c r="X272" i="6"/>
  <c r="O272" i="6"/>
  <c r="AC271" i="6"/>
  <c r="AE271" i="6" s="1"/>
  <c r="X271" i="6"/>
  <c r="S271" i="6"/>
  <c r="U271" i="6" s="1"/>
  <c r="U426" i="6" s="1"/>
  <c r="O271" i="6"/>
  <c r="O426" i="6" s="1"/>
  <c r="X270" i="6"/>
  <c r="AC270" i="6" s="1"/>
  <c r="AE270" i="6" s="1"/>
  <c r="O270" i="6"/>
  <c r="T269" i="6"/>
  <c r="U269" i="6" s="1"/>
  <c r="V269" i="6" s="1"/>
  <c r="O269" i="6"/>
  <c r="O268" i="6"/>
  <c r="T268" i="6" s="1"/>
  <c r="U268" i="6" s="1"/>
  <c r="U628" i="6" s="1"/>
  <c r="AE267" i="6"/>
  <c r="AA267" i="6"/>
  <c r="AC267" i="6" s="1"/>
  <c r="S267" i="6"/>
  <c r="U267" i="6" s="1"/>
  <c r="O267" i="6"/>
  <c r="AB266" i="6"/>
  <c r="AC266" i="6" s="1"/>
  <c r="AE266" i="6" s="1"/>
  <c r="O266" i="6"/>
  <c r="O434" i="6" s="1"/>
  <c r="AE265" i="6"/>
  <c r="AC265" i="6"/>
  <c r="R265" i="6"/>
  <c r="T265" i="6" s="1"/>
  <c r="U265" i="6" s="1"/>
  <c r="U430" i="6" s="1"/>
  <c r="O265" i="6"/>
  <c r="O430" i="6" s="1"/>
  <c r="AB264" i="6"/>
  <c r="AC264" i="6" s="1"/>
  <c r="AE264" i="6" s="1"/>
  <c r="O264" i="6"/>
  <c r="O263" i="6"/>
  <c r="O433" i="6" s="1"/>
  <c r="AD262" i="6"/>
  <c r="AB262" i="6"/>
  <c r="AA262" i="6"/>
  <c r="Z262" i="6"/>
  <c r="Y262" i="6"/>
  <c r="X262" i="6"/>
  <c r="O262" i="6"/>
  <c r="AD261" i="6"/>
  <c r="AB261" i="6"/>
  <c r="AA261" i="6"/>
  <c r="Z261" i="6"/>
  <c r="Y261" i="6"/>
  <c r="X261" i="6"/>
  <c r="O261" i="6"/>
  <c r="X260" i="6"/>
  <c r="AC260" i="6" s="1"/>
  <c r="AE260" i="6" s="1"/>
  <c r="S260" i="6"/>
  <c r="U260" i="6" s="1"/>
  <c r="U411" i="6" s="1"/>
  <c r="O260" i="6"/>
  <c r="O411" i="6" s="1"/>
  <c r="X259" i="6"/>
  <c r="AC259" i="6" s="1"/>
  <c r="AE259" i="6" s="1"/>
  <c r="O259" i="6"/>
  <c r="O417" i="6" s="1"/>
  <c r="O258" i="6"/>
  <c r="AB257" i="6"/>
  <c r="AA257" i="6"/>
  <c r="Z257" i="6"/>
  <c r="Y257" i="6"/>
  <c r="X257" i="6"/>
  <c r="V257" i="6"/>
  <c r="U257" i="6"/>
  <c r="S257" i="6"/>
  <c r="O257" i="6"/>
  <c r="O256" i="6"/>
  <c r="O422" i="6" s="1"/>
  <c r="O255" i="6"/>
  <c r="T255" i="6" s="1"/>
  <c r="U255" i="6" s="1"/>
  <c r="V255" i="6" s="1"/>
  <c r="AD254" i="6"/>
  <c r="AB254" i="6"/>
  <c r="AA254" i="6"/>
  <c r="Z254" i="6"/>
  <c r="Y254" i="6"/>
  <c r="X254" i="6"/>
  <c r="S254" i="6"/>
  <c r="O254" i="6"/>
  <c r="Q252" i="6"/>
  <c r="P252" i="6"/>
  <c r="N252" i="6"/>
  <c r="M252" i="6"/>
  <c r="L252" i="6"/>
  <c r="K252" i="6"/>
  <c r="J252" i="6"/>
  <c r="AC251" i="6"/>
  <c r="AB251" i="6"/>
  <c r="AA251" i="6"/>
  <c r="Z251" i="6"/>
  <c r="Y251" i="6"/>
  <c r="X251" i="6"/>
  <c r="R251" i="6"/>
  <c r="R667" i="6" s="1"/>
  <c r="O251" i="6"/>
  <c r="O667" i="6" s="1"/>
  <c r="AB250" i="6"/>
  <c r="AA250" i="6"/>
  <c r="Z250" i="6"/>
  <c r="Y250" i="6"/>
  <c r="X250" i="6"/>
  <c r="R250" i="6"/>
  <c r="R666" i="6" s="1"/>
  <c r="O250" i="6"/>
  <c r="O666" i="6" s="1"/>
  <c r="AC249" i="6"/>
  <c r="AE249" i="6" s="1"/>
  <c r="R249" i="6"/>
  <c r="R449" i="6" s="1"/>
  <c r="O249" i="6"/>
  <c r="R248" i="6"/>
  <c r="T247" i="6"/>
  <c r="U247" i="6" s="1"/>
  <c r="R247" i="6"/>
  <c r="R448" i="6" s="1"/>
  <c r="R246" i="6"/>
  <c r="R245" i="6"/>
  <c r="T244" i="6"/>
  <c r="U244" i="6" s="1"/>
  <c r="U652" i="6" s="1"/>
  <c r="R244" i="6"/>
  <c r="R652" i="6" s="1"/>
  <c r="R243" i="6"/>
  <c r="AC242" i="6"/>
  <c r="AE242" i="6" s="1"/>
  <c r="R242" i="6"/>
  <c r="O242" i="6"/>
  <c r="T242" i="6" s="1"/>
  <c r="U242" i="6" s="1"/>
  <c r="AC241" i="6"/>
  <c r="AE241" i="6" s="1"/>
  <c r="T241" i="6"/>
  <c r="R241" i="6"/>
  <c r="R647" i="6" s="1"/>
  <c r="O241" i="6"/>
  <c r="O647" i="6" s="1"/>
  <c r="AD240" i="6"/>
  <c r="AB240" i="6"/>
  <c r="AA240" i="6"/>
  <c r="Z240" i="6"/>
  <c r="Y240" i="6"/>
  <c r="X240" i="6"/>
  <c r="R240" i="6"/>
  <c r="R646" i="6" s="1"/>
  <c r="O240" i="6"/>
  <c r="AC239" i="6"/>
  <c r="AE239" i="6" s="1"/>
  <c r="R239" i="6"/>
  <c r="O239" i="6"/>
  <c r="O645" i="6" s="1"/>
  <c r="AE238" i="6"/>
  <c r="AC238" i="6"/>
  <c r="T238" i="6"/>
  <c r="R238" i="6"/>
  <c r="O238" i="6"/>
  <c r="AD237" i="6"/>
  <c r="AB237" i="6"/>
  <c r="AA237" i="6"/>
  <c r="Z237" i="6"/>
  <c r="Y237" i="6"/>
  <c r="X237" i="6"/>
  <c r="T237" i="6"/>
  <c r="R237" i="6"/>
  <c r="O237" i="6"/>
  <c r="AB236" i="6"/>
  <c r="AA236" i="6"/>
  <c r="Z236" i="6"/>
  <c r="Y236" i="6"/>
  <c r="X236" i="6"/>
  <c r="AC236" i="6" s="1"/>
  <c r="R236" i="6"/>
  <c r="O236" i="6"/>
  <c r="AB235" i="6"/>
  <c r="AC235" i="6" s="1"/>
  <c r="AA235" i="6"/>
  <c r="Z235" i="6"/>
  <c r="Y235" i="6"/>
  <c r="X235" i="6"/>
  <c r="R235" i="6"/>
  <c r="O235" i="6"/>
  <c r="O644" i="6" s="1"/>
  <c r="AB234" i="6"/>
  <c r="AA234" i="6"/>
  <c r="Z234" i="6"/>
  <c r="Y234" i="6"/>
  <c r="X234" i="6"/>
  <c r="R234" i="6"/>
  <c r="AD234" i="6" s="1"/>
  <c r="O234" i="6"/>
  <c r="AB233" i="6"/>
  <c r="AA233" i="6"/>
  <c r="Z233" i="6"/>
  <c r="Y233" i="6"/>
  <c r="X233" i="6"/>
  <c r="AC233" i="6" s="1"/>
  <c r="R233" i="6"/>
  <c r="R658" i="6" s="1"/>
  <c r="O233" i="6"/>
  <c r="O658" i="6" s="1"/>
  <c r="AB232" i="6"/>
  <c r="AA232" i="6"/>
  <c r="Z232" i="6"/>
  <c r="Y232" i="6"/>
  <c r="X232" i="6"/>
  <c r="R232" i="6"/>
  <c r="O232" i="6"/>
  <c r="O657" i="6" s="1"/>
  <c r="AD231" i="6"/>
  <c r="AB231" i="6"/>
  <c r="AA231" i="6"/>
  <c r="Z231" i="6"/>
  <c r="AC231" i="6" s="1"/>
  <c r="AE231" i="6" s="1"/>
  <c r="Y231" i="6"/>
  <c r="X231" i="6"/>
  <c r="T231" i="6"/>
  <c r="R231" i="6"/>
  <c r="O231" i="6"/>
  <c r="AB230" i="6"/>
  <c r="AA230" i="6"/>
  <c r="Z230" i="6"/>
  <c r="Y230" i="6"/>
  <c r="X230" i="6"/>
  <c r="AC230" i="6" s="1"/>
  <c r="R230" i="6"/>
  <c r="O230" i="6"/>
  <c r="AC229" i="6"/>
  <c r="AE229" i="6" s="1"/>
  <c r="AB229" i="6"/>
  <c r="AA229" i="6"/>
  <c r="Z229" i="6"/>
  <c r="Y229" i="6"/>
  <c r="X229" i="6"/>
  <c r="R229" i="6"/>
  <c r="AD229" i="6" s="1"/>
  <c r="O229" i="6"/>
  <c r="AB228" i="6"/>
  <c r="AC228" i="6" s="1"/>
  <c r="AA228" i="6"/>
  <c r="Z228" i="6"/>
  <c r="Y228" i="6"/>
  <c r="X228" i="6"/>
  <c r="R228" i="6"/>
  <c r="O228" i="6"/>
  <c r="AC227" i="6"/>
  <c r="AE227" i="6" s="1"/>
  <c r="R227" i="6"/>
  <c r="T227" i="6" s="1"/>
  <c r="U227" i="6" s="1"/>
  <c r="O227" i="6"/>
  <c r="V227" i="6" s="1"/>
  <c r="AD226" i="6"/>
  <c r="AB226" i="6"/>
  <c r="AA226" i="6"/>
  <c r="Z226" i="6"/>
  <c r="Y226" i="6"/>
  <c r="X226" i="6"/>
  <c r="R226" i="6"/>
  <c r="O226" i="6"/>
  <c r="AB225" i="6"/>
  <c r="AA225" i="6"/>
  <c r="Z225" i="6"/>
  <c r="Y225" i="6"/>
  <c r="AC225" i="6" s="1"/>
  <c r="X225" i="6"/>
  <c r="R225" i="6"/>
  <c r="R445" i="6" s="1"/>
  <c r="O225" i="6"/>
  <c r="AB224" i="6"/>
  <c r="AA224" i="6"/>
  <c r="Z224" i="6"/>
  <c r="Y224" i="6"/>
  <c r="X224" i="6"/>
  <c r="AC224" i="6" s="1"/>
  <c r="T224" i="6"/>
  <c r="R224" i="6"/>
  <c r="R643" i="6" s="1"/>
  <c r="O224" i="6"/>
  <c r="S224" i="6" s="1"/>
  <c r="AD223" i="6"/>
  <c r="AB223" i="6"/>
  <c r="AA223" i="6"/>
  <c r="Z223" i="6"/>
  <c r="Y223" i="6"/>
  <c r="X223" i="6"/>
  <c r="R223" i="6"/>
  <c r="R642" i="6" s="1"/>
  <c r="O223" i="6"/>
  <c r="O642" i="6" s="1"/>
  <c r="AC222" i="6"/>
  <c r="AE222" i="6" s="1"/>
  <c r="R222" i="6"/>
  <c r="O222" i="6"/>
  <c r="S222" i="6" s="1"/>
  <c r="AB221" i="6"/>
  <c r="AA221" i="6"/>
  <c r="Z221" i="6"/>
  <c r="Y221" i="6"/>
  <c r="X221" i="6"/>
  <c r="AC221" i="6" s="1"/>
  <c r="R221" i="6"/>
  <c r="R442" i="6" s="1"/>
  <c r="O221" i="6"/>
  <c r="AD220" i="6"/>
  <c r="AB220" i="6"/>
  <c r="AA220" i="6"/>
  <c r="Z220" i="6"/>
  <c r="Y220" i="6"/>
  <c r="X220" i="6"/>
  <c r="R220" i="6"/>
  <c r="O220" i="6"/>
  <c r="AB219" i="6"/>
  <c r="AA219" i="6"/>
  <c r="Z219" i="6"/>
  <c r="Y219" i="6"/>
  <c r="X219" i="6"/>
  <c r="T219" i="6"/>
  <c r="U219" i="6" s="1"/>
  <c r="S219" i="6"/>
  <c r="R219" i="6"/>
  <c r="R635" i="6" s="1"/>
  <c r="O219" i="6"/>
  <c r="O635" i="6" s="1"/>
  <c r="AB218" i="6"/>
  <c r="AA218" i="6"/>
  <c r="Z218" i="6"/>
  <c r="Y218" i="6"/>
  <c r="X218" i="6"/>
  <c r="R218" i="6"/>
  <c r="R634" i="6" s="1"/>
  <c r="O218" i="6"/>
  <c r="R217" i="6"/>
  <c r="AE216" i="6"/>
  <c r="AC216" i="6"/>
  <c r="R216" i="6"/>
  <c r="R637" i="6" s="1"/>
  <c r="O216" i="6"/>
  <c r="O637" i="6" s="1"/>
  <c r="AB215" i="6"/>
  <c r="AA215" i="6"/>
  <c r="Z215" i="6"/>
  <c r="Y215" i="6"/>
  <c r="X215" i="6"/>
  <c r="R215" i="6"/>
  <c r="O215" i="6"/>
  <c r="O636" i="6" s="1"/>
  <c r="AB214" i="6"/>
  <c r="AA214" i="6"/>
  <c r="Z214" i="6"/>
  <c r="Y214" i="6"/>
  <c r="X214" i="6"/>
  <c r="R214" i="6"/>
  <c r="R444" i="6" s="1"/>
  <c r="O214" i="6"/>
  <c r="AC213" i="6"/>
  <c r="AE213" i="6" s="1"/>
  <c r="R213" i="6"/>
  <c r="T213" i="6" s="1"/>
  <c r="O213" i="6"/>
  <c r="AD212" i="6"/>
  <c r="AB212" i="6"/>
  <c r="AA212" i="6"/>
  <c r="Z212" i="6"/>
  <c r="Y212" i="6"/>
  <c r="X212" i="6"/>
  <c r="R212" i="6"/>
  <c r="O212" i="6"/>
  <c r="S212" i="6" s="1"/>
  <c r="U212" i="6" s="1"/>
  <c r="V212" i="6" s="1"/>
  <c r="AB211" i="6"/>
  <c r="AA211" i="6"/>
  <c r="Z211" i="6"/>
  <c r="Y211" i="6"/>
  <c r="X211" i="6"/>
  <c r="R211" i="6"/>
  <c r="AD211" i="6" s="1"/>
  <c r="O211" i="6"/>
  <c r="AB210" i="6"/>
  <c r="AA210" i="6"/>
  <c r="Z210" i="6"/>
  <c r="Y210" i="6"/>
  <c r="X210" i="6"/>
  <c r="AC210" i="6" s="1"/>
  <c r="R210" i="6"/>
  <c r="AD210" i="6" s="1"/>
  <c r="O210" i="6"/>
  <c r="O443" i="6" s="1"/>
  <c r="AB209" i="6"/>
  <c r="AA209" i="6"/>
  <c r="Z209" i="6"/>
  <c r="Y209" i="6"/>
  <c r="X209" i="6"/>
  <c r="R209" i="6"/>
  <c r="AD209" i="6" s="1"/>
  <c r="O209" i="6"/>
  <c r="S209" i="6" s="1"/>
  <c r="U209" i="6" s="1"/>
  <c r="AB208" i="6"/>
  <c r="AA208" i="6"/>
  <c r="Z208" i="6"/>
  <c r="Y208" i="6"/>
  <c r="X208" i="6"/>
  <c r="R208" i="6"/>
  <c r="R631" i="6" s="1"/>
  <c r="O208" i="6"/>
  <c r="O631" i="6" s="1"/>
  <c r="AB207" i="6"/>
  <c r="AA207" i="6"/>
  <c r="Z207" i="6"/>
  <c r="Y207" i="6"/>
  <c r="X207" i="6"/>
  <c r="AC207" i="6" s="1"/>
  <c r="R207" i="6"/>
  <c r="R439" i="6" s="1"/>
  <c r="O207" i="6"/>
  <c r="O439" i="6" s="1"/>
  <c r="AB206" i="6"/>
  <c r="AA206" i="6"/>
  <c r="Z206" i="6"/>
  <c r="Y206" i="6"/>
  <c r="X206" i="6"/>
  <c r="R206" i="6"/>
  <c r="R629" i="6" s="1"/>
  <c r="O206" i="6"/>
  <c r="O629" i="6" s="1"/>
  <c r="AD205" i="6"/>
  <c r="AB205" i="6"/>
  <c r="AA205" i="6"/>
  <c r="Z205" i="6"/>
  <c r="Y205" i="6"/>
  <c r="X205" i="6"/>
  <c r="R205" i="6"/>
  <c r="S205" i="6" s="1"/>
  <c r="U205" i="6" s="1"/>
  <c r="V205" i="6" s="1"/>
  <c r="O205" i="6"/>
  <c r="AB204" i="6"/>
  <c r="AA204" i="6"/>
  <c r="Z204" i="6"/>
  <c r="Y204" i="6"/>
  <c r="X204" i="6"/>
  <c r="R204" i="6"/>
  <c r="R440" i="6" s="1"/>
  <c r="O204" i="6"/>
  <c r="O440" i="6" s="1"/>
  <c r="AB203" i="6"/>
  <c r="AA203" i="6"/>
  <c r="Z203" i="6"/>
  <c r="Y203" i="6"/>
  <c r="X203" i="6"/>
  <c r="R203" i="6"/>
  <c r="O203" i="6"/>
  <c r="O630" i="6" s="1"/>
  <c r="AB202" i="6"/>
  <c r="AA202" i="6"/>
  <c r="Z202" i="6"/>
  <c r="Y202" i="6"/>
  <c r="X202" i="6"/>
  <c r="R202" i="6"/>
  <c r="O202" i="6"/>
  <c r="T201" i="6"/>
  <c r="Q201" i="6"/>
  <c r="P201" i="6"/>
  <c r="N201" i="6"/>
  <c r="M201" i="6"/>
  <c r="L201" i="6"/>
  <c r="K201" i="6"/>
  <c r="J201" i="6"/>
  <c r="AB200" i="6"/>
  <c r="AA200" i="6"/>
  <c r="Z200" i="6"/>
  <c r="Y200" i="6"/>
  <c r="X200" i="6"/>
  <c r="R200" i="6"/>
  <c r="AD200" i="6" s="1"/>
  <c r="O200" i="6"/>
  <c r="AB199" i="6"/>
  <c r="AA199" i="6"/>
  <c r="Z199" i="6"/>
  <c r="Y199" i="6"/>
  <c r="X199" i="6"/>
  <c r="R199" i="6"/>
  <c r="O199" i="6"/>
  <c r="AB198" i="6"/>
  <c r="AA198" i="6"/>
  <c r="Z198" i="6"/>
  <c r="Y198" i="6"/>
  <c r="X198" i="6"/>
  <c r="AC198" i="6" s="1"/>
  <c r="R198" i="6"/>
  <c r="O198" i="6"/>
  <c r="AB197" i="6"/>
  <c r="AA197" i="6"/>
  <c r="Z197" i="6"/>
  <c r="Y197" i="6"/>
  <c r="X197" i="6"/>
  <c r="R197" i="6"/>
  <c r="O197" i="6"/>
  <c r="O457" i="6" s="1"/>
  <c r="AD196" i="6"/>
  <c r="AB196" i="6"/>
  <c r="AA196" i="6"/>
  <c r="Z196" i="6"/>
  <c r="Y196" i="6"/>
  <c r="X196" i="6"/>
  <c r="AC196" i="6" s="1"/>
  <c r="AE196" i="6" s="1"/>
  <c r="O196" i="6"/>
  <c r="O455" i="6" s="1"/>
  <c r="AD195" i="6"/>
  <c r="AB195" i="6"/>
  <c r="AA195" i="6"/>
  <c r="Z195" i="6"/>
  <c r="Y195" i="6"/>
  <c r="X195" i="6"/>
  <c r="AC195" i="6" s="1"/>
  <c r="AE195" i="6" s="1"/>
  <c r="O195" i="6"/>
  <c r="S195" i="6" s="1"/>
  <c r="U195" i="6" s="1"/>
  <c r="V195" i="6" s="1"/>
  <c r="AD194" i="6"/>
  <c r="AB194" i="6"/>
  <c r="AA194" i="6"/>
  <c r="AC194" i="6" s="1"/>
  <c r="AE194" i="6" s="1"/>
  <c r="Z194" i="6"/>
  <c r="Y194" i="6"/>
  <c r="X194" i="6"/>
  <c r="R194" i="6"/>
  <c r="R452" i="6" s="1"/>
  <c r="O194" i="6"/>
  <c r="S194" i="6" s="1"/>
  <c r="U194" i="6" s="1"/>
  <c r="AB193" i="6"/>
  <c r="AA193" i="6"/>
  <c r="Z193" i="6"/>
  <c r="AC193" i="6" s="1"/>
  <c r="Y193" i="6"/>
  <c r="X193" i="6"/>
  <c r="R193" i="6"/>
  <c r="O193" i="6"/>
  <c r="AB192" i="6"/>
  <c r="AA192" i="6"/>
  <c r="Z192" i="6"/>
  <c r="Y192" i="6"/>
  <c r="X192" i="6"/>
  <c r="R192" i="6"/>
  <c r="O192" i="6"/>
  <c r="S192" i="6" s="1"/>
  <c r="U192" i="6" s="1"/>
  <c r="AD191" i="6"/>
  <c r="AB191" i="6"/>
  <c r="AA191" i="6"/>
  <c r="Z191" i="6"/>
  <c r="Y191" i="6"/>
  <c r="X191" i="6"/>
  <c r="O191" i="6"/>
  <c r="S191" i="6" s="1"/>
  <c r="U191" i="6" s="1"/>
  <c r="AB190" i="6"/>
  <c r="AA190" i="6"/>
  <c r="Z190" i="6"/>
  <c r="Y190" i="6"/>
  <c r="Y201" i="6" s="1"/>
  <c r="X190" i="6"/>
  <c r="R190" i="6"/>
  <c r="O190" i="6"/>
  <c r="Q189" i="6"/>
  <c r="P189" i="6"/>
  <c r="N189" i="6"/>
  <c r="M189" i="6"/>
  <c r="L189" i="6"/>
  <c r="K189" i="6"/>
  <c r="J189" i="6"/>
  <c r="AB188" i="6"/>
  <c r="AC188" i="6" s="1"/>
  <c r="AA188" i="6"/>
  <c r="Z188" i="6"/>
  <c r="Y188" i="6"/>
  <c r="X188" i="6"/>
  <c r="R188" i="6"/>
  <c r="AD188" i="6" s="1"/>
  <c r="O188" i="6"/>
  <c r="AB187" i="6"/>
  <c r="AA187" i="6"/>
  <c r="Z187" i="6"/>
  <c r="Y187" i="6"/>
  <c r="X187" i="6"/>
  <c r="AC187" i="6" s="1"/>
  <c r="R187" i="6"/>
  <c r="R462" i="6" s="1"/>
  <c r="O187" i="6"/>
  <c r="O462" i="6" s="1"/>
  <c r="AB186" i="6"/>
  <c r="AC186" i="6" s="1"/>
  <c r="AA186" i="6"/>
  <c r="Z186" i="6"/>
  <c r="Y186" i="6"/>
  <c r="X186" i="6"/>
  <c r="R186" i="6"/>
  <c r="R613" i="6" s="1"/>
  <c r="O186" i="6"/>
  <c r="AB185" i="6"/>
  <c r="AA185" i="6"/>
  <c r="Z185" i="6"/>
  <c r="Y185" i="6"/>
  <c r="X185" i="6"/>
  <c r="R185" i="6"/>
  <c r="S185" i="6" s="1"/>
  <c r="U185" i="6" s="1"/>
  <c r="V185" i="6" s="1"/>
  <c r="T184" i="6"/>
  <c r="U184" i="6" s="1"/>
  <c r="R184" i="6"/>
  <c r="AB183" i="6"/>
  <c r="AA183" i="6"/>
  <c r="Z183" i="6"/>
  <c r="Y183" i="6"/>
  <c r="X183" i="6"/>
  <c r="AC183" i="6" s="1"/>
  <c r="R183" i="6"/>
  <c r="R405" i="6" s="1"/>
  <c r="AD182" i="6"/>
  <c r="AB182" i="6"/>
  <c r="AA182" i="6"/>
  <c r="Z182" i="6"/>
  <c r="Y182" i="6"/>
  <c r="X182" i="6"/>
  <c r="R182" i="6"/>
  <c r="O182" i="6"/>
  <c r="S182" i="6" s="1"/>
  <c r="U182" i="6" s="1"/>
  <c r="AB181" i="6"/>
  <c r="AA181" i="6"/>
  <c r="Z181" i="6"/>
  <c r="Y181" i="6"/>
  <c r="X181" i="6"/>
  <c r="R181" i="6"/>
  <c r="O181" i="6"/>
  <c r="AB180" i="6"/>
  <c r="AA180" i="6"/>
  <c r="Z180" i="6"/>
  <c r="Y180" i="6"/>
  <c r="X180" i="6"/>
  <c r="R180" i="6"/>
  <c r="O180" i="6"/>
  <c r="O179" i="6"/>
  <c r="AB178" i="6"/>
  <c r="AA178" i="6"/>
  <c r="AC178" i="6" s="1"/>
  <c r="Z178" i="6"/>
  <c r="Y178" i="6"/>
  <c r="X178" i="6"/>
  <c r="R178" i="6"/>
  <c r="R394" i="6" s="1"/>
  <c r="O178" i="6"/>
  <c r="AB177" i="6"/>
  <c r="AA177" i="6"/>
  <c r="Z177" i="6"/>
  <c r="Y177" i="6"/>
  <c r="X177" i="6"/>
  <c r="R177" i="6"/>
  <c r="O177" i="6"/>
  <c r="O396" i="6" s="1"/>
  <c r="AB176" i="6"/>
  <c r="AA176" i="6"/>
  <c r="Z176" i="6"/>
  <c r="Y176" i="6"/>
  <c r="X176" i="6"/>
  <c r="AC176" i="6" s="1"/>
  <c r="R176" i="6"/>
  <c r="O176" i="6"/>
  <c r="AB175" i="6"/>
  <c r="AA175" i="6"/>
  <c r="Z175" i="6"/>
  <c r="Y175" i="6"/>
  <c r="X175" i="6"/>
  <c r="O175" i="6"/>
  <c r="AB174" i="6"/>
  <c r="AA174" i="6"/>
  <c r="Z174" i="6"/>
  <c r="Y174" i="6"/>
  <c r="X174" i="6"/>
  <c r="O174" i="6"/>
  <c r="S174" i="6" s="1"/>
  <c r="U174" i="6" s="1"/>
  <c r="U400" i="6" s="1"/>
  <c r="Z173" i="6"/>
  <c r="AC173" i="6" s="1"/>
  <c r="AE173" i="6" s="1"/>
  <c r="O173" i="6"/>
  <c r="AB172" i="6"/>
  <c r="AA172" i="6"/>
  <c r="Z172" i="6"/>
  <c r="Y172" i="6"/>
  <c r="X172" i="6"/>
  <c r="R172" i="6"/>
  <c r="AD172" i="6" s="1"/>
  <c r="R171" i="6"/>
  <c r="R605" i="6" s="1"/>
  <c r="R170" i="6"/>
  <c r="AB169" i="6"/>
  <c r="AA169" i="6"/>
  <c r="Z169" i="6"/>
  <c r="Y169" i="6"/>
  <c r="X169" i="6"/>
  <c r="R169" i="6"/>
  <c r="O169" i="6"/>
  <c r="O385" i="6" s="1"/>
  <c r="Z168" i="6"/>
  <c r="AC168" i="6" s="1"/>
  <c r="AE168" i="6" s="1"/>
  <c r="O168" i="6"/>
  <c r="S168" i="6" s="1"/>
  <c r="U168" i="6" s="1"/>
  <c r="O167" i="6"/>
  <c r="T167" i="6" s="1"/>
  <c r="U167" i="6" s="1"/>
  <c r="AB166" i="6"/>
  <c r="AA166" i="6"/>
  <c r="Z166" i="6"/>
  <c r="Y166" i="6"/>
  <c r="X166" i="6"/>
  <c r="O166" i="6"/>
  <c r="Z165" i="6"/>
  <c r="AC165" i="6" s="1"/>
  <c r="AE165" i="6" s="1"/>
  <c r="O165" i="6"/>
  <c r="O391" i="6" s="1"/>
  <c r="X164" i="6"/>
  <c r="AC164" i="6" s="1"/>
  <c r="AE164" i="6" s="1"/>
  <c r="O164" i="6"/>
  <c r="O386" i="6" s="1"/>
  <c r="AD163" i="6"/>
  <c r="AB163" i="6"/>
  <c r="AA163" i="6"/>
  <c r="Z163" i="6"/>
  <c r="Y163" i="6"/>
  <c r="X163" i="6"/>
  <c r="R163" i="6"/>
  <c r="S163" i="6" s="1"/>
  <c r="U163" i="6" s="1"/>
  <c r="V163" i="6" s="1"/>
  <c r="R162" i="6"/>
  <c r="R161" i="6"/>
  <c r="S161" i="6" s="1"/>
  <c r="U161" i="6" s="1"/>
  <c r="U612" i="6" s="1"/>
  <c r="AD160" i="6"/>
  <c r="AE160" i="6" s="1"/>
  <c r="S160" i="6"/>
  <c r="U160" i="6" s="1"/>
  <c r="U398" i="6" s="1"/>
  <c r="R160" i="6"/>
  <c r="R398" i="6" s="1"/>
  <c r="AB159" i="6"/>
  <c r="AA159" i="6"/>
  <c r="Z159" i="6"/>
  <c r="Y159" i="6"/>
  <c r="X159" i="6"/>
  <c r="R159" i="6"/>
  <c r="AD159" i="6" s="1"/>
  <c r="O159" i="6"/>
  <c r="X158" i="6"/>
  <c r="AC158" i="6" s="1"/>
  <c r="AE158" i="6" s="1"/>
  <c r="O158" i="6"/>
  <c r="S158" i="6" s="1"/>
  <c r="U158" i="6" s="1"/>
  <c r="U395" i="6" s="1"/>
  <c r="Z157" i="6"/>
  <c r="AC157" i="6" s="1"/>
  <c r="AE157" i="6" s="1"/>
  <c r="O157" i="6"/>
  <c r="Z156" i="6"/>
  <c r="AC156" i="6" s="1"/>
  <c r="AE156" i="6" s="1"/>
  <c r="O156" i="6"/>
  <c r="S156" i="6" s="1"/>
  <c r="U156" i="6" s="1"/>
  <c r="V156" i="6" s="1"/>
  <c r="O155" i="6"/>
  <c r="T155" i="6" s="1"/>
  <c r="U155" i="6" s="1"/>
  <c r="AB154" i="6"/>
  <c r="Z154" i="6"/>
  <c r="X154" i="6"/>
  <c r="O154" i="6"/>
  <c r="O153" i="6"/>
  <c r="R152" i="6"/>
  <c r="R381" i="6" s="1"/>
  <c r="R151" i="6"/>
  <c r="AD151" i="6" s="1"/>
  <c r="AE151" i="6" s="1"/>
  <c r="X150" i="6"/>
  <c r="AC150" i="6" s="1"/>
  <c r="AE150" i="6" s="1"/>
  <c r="O150" i="6"/>
  <c r="O379" i="6" s="1"/>
  <c r="Z149" i="6"/>
  <c r="AC149" i="6" s="1"/>
  <c r="AE149" i="6" s="1"/>
  <c r="S149" i="6"/>
  <c r="U149" i="6" s="1"/>
  <c r="V149" i="6" s="1"/>
  <c r="O149" i="6"/>
  <c r="Z148" i="6"/>
  <c r="AC148" i="6" s="1"/>
  <c r="AE148" i="6" s="1"/>
  <c r="O148" i="6"/>
  <c r="S148" i="6" s="1"/>
  <c r="U148" i="6" s="1"/>
  <c r="Z147" i="6"/>
  <c r="AC147" i="6" s="1"/>
  <c r="AE147" i="6" s="1"/>
  <c r="O147" i="6"/>
  <c r="O146" i="6"/>
  <c r="Z145" i="6"/>
  <c r="X145" i="6"/>
  <c r="AC145" i="6" s="1"/>
  <c r="AE145" i="6" s="1"/>
  <c r="O145" i="6"/>
  <c r="AE144" i="6"/>
  <c r="AC144" i="6"/>
  <c r="O144" i="6"/>
  <c r="AD143" i="6"/>
  <c r="AB143" i="6"/>
  <c r="AA143" i="6"/>
  <c r="Z143" i="6"/>
  <c r="Y143" i="6"/>
  <c r="X143" i="6"/>
  <c r="O143" i="6"/>
  <c r="T141" i="6"/>
  <c r="Q141" i="6"/>
  <c r="P141" i="6"/>
  <c r="N141" i="6"/>
  <c r="M141" i="6"/>
  <c r="L141" i="6"/>
  <c r="K141" i="6"/>
  <c r="J141" i="6"/>
  <c r="AB140" i="6"/>
  <c r="AA140" i="6"/>
  <c r="Z140" i="6"/>
  <c r="Y140" i="6"/>
  <c r="X140" i="6"/>
  <c r="R140" i="6"/>
  <c r="AD140" i="6" s="1"/>
  <c r="O140" i="6"/>
  <c r="AB139" i="6"/>
  <c r="AA139" i="6"/>
  <c r="Z139" i="6"/>
  <c r="Y139" i="6"/>
  <c r="X139" i="6"/>
  <c r="R139" i="6"/>
  <c r="AD139" i="6" s="1"/>
  <c r="O139" i="6"/>
  <c r="AD138" i="6"/>
  <c r="AB138" i="6"/>
  <c r="AA138" i="6"/>
  <c r="Z138" i="6"/>
  <c r="Y138" i="6"/>
  <c r="X138" i="6"/>
  <c r="R138" i="6"/>
  <c r="R540" i="6" s="1"/>
  <c r="O138" i="6"/>
  <c r="O540" i="6" s="1"/>
  <c r="AB137" i="6"/>
  <c r="AA137" i="6"/>
  <c r="Z137" i="6"/>
  <c r="Y137" i="6"/>
  <c r="X137" i="6"/>
  <c r="R137" i="6"/>
  <c r="O137" i="6"/>
  <c r="AB136" i="6"/>
  <c r="AA136" i="6"/>
  <c r="Z136" i="6"/>
  <c r="Y136" i="6"/>
  <c r="X136" i="6"/>
  <c r="AC136" i="6" s="1"/>
  <c r="R136" i="6"/>
  <c r="R530" i="6" s="1"/>
  <c r="O136" i="6"/>
  <c r="AB135" i="6"/>
  <c r="AA135" i="6"/>
  <c r="Z135" i="6"/>
  <c r="Y135" i="6"/>
  <c r="X135" i="6"/>
  <c r="R135" i="6"/>
  <c r="AD135" i="6" s="1"/>
  <c r="O135" i="6"/>
  <c r="AB134" i="6"/>
  <c r="AA134" i="6"/>
  <c r="Z134" i="6"/>
  <c r="Y134" i="6"/>
  <c r="X134" i="6"/>
  <c r="R134" i="6"/>
  <c r="AD134" i="6" s="1"/>
  <c r="O134" i="6"/>
  <c r="O537" i="6" s="1"/>
  <c r="AB133" i="6"/>
  <c r="AA133" i="6"/>
  <c r="Z133" i="6"/>
  <c r="Y133" i="6"/>
  <c r="X133" i="6"/>
  <c r="R133" i="6"/>
  <c r="R529" i="6" s="1"/>
  <c r="O133" i="6"/>
  <c r="AB132" i="6"/>
  <c r="AA132" i="6"/>
  <c r="Z132" i="6"/>
  <c r="Y132" i="6"/>
  <c r="X132" i="6"/>
  <c r="R132" i="6"/>
  <c r="O132" i="6"/>
  <c r="O528" i="6" s="1"/>
  <c r="AB131" i="6"/>
  <c r="AA131" i="6"/>
  <c r="Z131" i="6"/>
  <c r="Y131" i="6"/>
  <c r="X131" i="6"/>
  <c r="R131" i="6"/>
  <c r="R518" i="6" s="1"/>
  <c r="O131" i="6"/>
  <c r="O518" i="6" s="1"/>
  <c r="AD130" i="6"/>
  <c r="AB130" i="6"/>
  <c r="AA130" i="6"/>
  <c r="Z130" i="6"/>
  <c r="Y130" i="6"/>
  <c r="X130" i="6"/>
  <c r="R130" i="6"/>
  <c r="R517" i="6" s="1"/>
  <c r="O130" i="6"/>
  <c r="O517" i="6" s="1"/>
  <c r="Q129" i="6"/>
  <c r="P129" i="6"/>
  <c r="N129" i="6"/>
  <c r="M129" i="6"/>
  <c r="L129" i="6"/>
  <c r="K129" i="6"/>
  <c r="J129" i="6"/>
  <c r="AB128" i="6"/>
  <c r="AA128" i="6"/>
  <c r="Z128" i="6"/>
  <c r="Y128" i="6"/>
  <c r="X128" i="6"/>
  <c r="AC128" i="6" s="1"/>
  <c r="R128" i="6"/>
  <c r="R127" i="6"/>
  <c r="S127" i="6" s="1"/>
  <c r="U127" i="6" s="1"/>
  <c r="V127" i="6" s="1"/>
  <c r="R126" i="6"/>
  <c r="T125" i="6"/>
  <c r="U125" i="6" s="1"/>
  <c r="R125" i="6"/>
  <c r="AC124" i="6"/>
  <c r="AE124" i="6" s="1"/>
  <c r="R124" i="6"/>
  <c r="R550" i="6" s="1"/>
  <c r="O124" i="6"/>
  <c r="AD123" i="6"/>
  <c r="AB123" i="6"/>
  <c r="AA123" i="6"/>
  <c r="Z123" i="6"/>
  <c r="AC123" i="6" s="1"/>
  <c r="AE123" i="6" s="1"/>
  <c r="Y123" i="6"/>
  <c r="X123" i="6"/>
  <c r="U123" i="6"/>
  <c r="S123" i="6"/>
  <c r="O123" i="6"/>
  <c r="O122" i="6"/>
  <c r="O549" i="6" s="1"/>
  <c r="O121" i="6"/>
  <c r="T121" i="6" s="1"/>
  <c r="U121" i="6" s="1"/>
  <c r="AD120" i="6"/>
  <c r="AB120" i="6"/>
  <c r="AA120" i="6"/>
  <c r="Z120" i="6"/>
  <c r="Y120" i="6"/>
  <c r="X120" i="6"/>
  <c r="O120" i="6"/>
  <c r="AB119" i="6"/>
  <c r="AA119" i="6"/>
  <c r="Z119" i="6"/>
  <c r="Y119" i="6"/>
  <c r="X119" i="6"/>
  <c r="AC119" i="6" s="1"/>
  <c r="S119" i="6"/>
  <c r="U119" i="6" s="1"/>
  <c r="U551" i="6" s="1"/>
  <c r="R119" i="6"/>
  <c r="AD119" i="6" s="1"/>
  <c r="O119" i="6"/>
  <c r="O551" i="6" s="1"/>
  <c r="AB118" i="6"/>
  <c r="AA118" i="6"/>
  <c r="Z118" i="6"/>
  <c r="Y118" i="6"/>
  <c r="X118" i="6"/>
  <c r="R118" i="6"/>
  <c r="AD118" i="6" s="1"/>
  <c r="R117" i="6"/>
  <c r="R116" i="6"/>
  <c r="T116" i="6" s="1"/>
  <c r="U116" i="6" s="1"/>
  <c r="V116" i="6" s="1"/>
  <c r="AD115" i="6"/>
  <c r="AB115" i="6"/>
  <c r="AA115" i="6"/>
  <c r="Z115" i="6"/>
  <c r="Y115" i="6"/>
  <c r="X115" i="6"/>
  <c r="R115" i="6"/>
  <c r="AD114" i="6"/>
  <c r="AB114" i="6"/>
  <c r="AA114" i="6"/>
  <c r="Z114" i="6"/>
  <c r="Y114" i="6"/>
  <c r="X114" i="6"/>
  <c r="S114" i="6"/>
  <c r="U114" i="6" s="1"/>
  <c r="O114" i="6"/>
  <c r="O113" i="6"/>
  <c r="T113" i="6" s="1"/>
  <c r="U113" i="6" s="1"/>
  <c r="O112" i="6"/>
  <c r="R111" i="6"/>
  <c r="AD111" i="6" s="1"/>
  <c r="AE111" i="6" s="1"/>
  <c r="R110" i="6"/>
  <c r="R109" i="6"/>
  <c r="T109" i="6" s="1"/>
  <c r="U109" i="6" s="1"/>
  <c r="AD108" i="6"/>
  <c r="AB108" i="6"/>
  <c r="AA108" i="6"/>
  <c r="Z108" i="6"/>
  <c r="Y108" i="6"/>
  <c r="X108" i="6"/>
  <c r="R108" i="6"/>
  <c r="R544" i="6" s="1"/>
  <c r="AD107" i="6"/>
  <c r="AB107" i="6"/>
  <c r="AA107" i="6"/>
  <c r="Z107" i="6"/>
  <c r="Y107" i="6"/>
  <c r="X107" i="6"/>
  <c r="O107" i="6"/>
  <c r="S107" i="6" s="1"/>
  <c r="U107" i="6" s="1"/>
  <c r="O106" i="6"/>
  <c r="T106" i="6" s="1"/>
  <c r="U106" i="6" s="1"/>
  <c r="O105" i="6"/>
  <c r="AB104" i="6"/>
  <c r="AA104" i="6"/>
  <c r="Z104" i="6"/>
  <c r="Y104" i="6"/>
  <c r="X104" i="6"/>
  <c r="R104" i="6"/>
  <c r="S104" i="6" s="1"/>
  <c r="U104" i="6" s="1"/>
  <c r="R103" i="6"/>
  <c r="T103" i="6" s="1"/>
  <c r="U103" i="6" s="1"/>
  <c r="U542" i="6" s="1"/>
  <c r="R102" i="6"/>
  <c r="AD102" i="6" s="1"/>
  <c r="AE102" i="6" s="1"/>
  <c r="R101" i="6"/>
  <c r="AD100" i="6"/>
  <c r="AB100" i="6"/>
  <c r="AA100" i="6"/>
  <c r="Z100" i="6"/>
  <c r="Y100" i="6"/>
  <c r="X100" i="6"/>
  <c r="O100" i="6"/>
  <c r="Q99" i="6"/>
  <c r="P99" i="6"/>
  <c r="N99" i="6"/>
  <c r="M99" i="6"/>
  <c r="L99" i="6"/>
  <c r="K99" i="6"/>
  <c r="J99" i="6"/>
  <c r="AB98" i="6"/>
  <c r="AA98" i="6"/>
  <c r="Z98" i="6"/>
  <c r="Y98" i="6"/>
  <c r="X98" i="6"/>
  <c r="AC98" i="6" s="1"/>
  <c r="AE98" i="6" s="1"/>
  <c r="R98" i="6"/>
  <c r="AD98" i="6" s="1"/>
  <c r="O98" i="6"/>
  <c r="AD97" i="6"/>
  <c r="AB97" i="6"/>
  <c r="AA97" i="6"/>
  <c r="Z97" i="6"/>
  <c r="Y97" i="6"/>
  <c r="X97" i="6"/>
  <c r="R97" i="6"/>
  <c r="O97" i="6"/>
  <c r="AD96" i="6"/>
  <c r="AB96" i="6"/>
  <c r="AA96" i="6"/>
  <c r="Z96" i="6"/>
  <c r="Y96" i="6"/>
  <c r="X96" i="6"/>
  <c r="S96" i="6"/>
  <c r="U96" i="6" s="1"/>
  <c r="R96" i="6"/>
  <c r="O96" i="6"/>
  <c r="AB95" i="6"/>
  <c r="AA95" i="6"/>
  <c r="Z95" i="6"/>
  <c r="Y95" i="6"/>
  <c r="X95" i="6"/>
  <c r="AC95" i="6" s="1"/>
  <c r="R95" i="6"/>
  <c r="AD95" i="6" s="1"/>
  <c r="O95" i="6"/>
  <c r="AB94" i="6"/>
  <c r="AC94" i="6" s="1"/>
  <c r="AA94" i="6"/>
  <c r="Z94" i="6"/>
  <c r="Y94" i="6"/>
  <c r="X94" i="6"/>
  <c r="R94" i="6"/>
  <c r="AD94" i="6" s="1"/>
  <c r="O94" i="6"/>
  <c r="AB93" i="6"/>
  <c r="AA93" i="6"/>
  <c r="Z93" i="6"/>
  <c r="Y93" i="6"/>
  <c r="X93" i="6"/>
  <c r="AC93" i="6" s="1"/>
  <c r="R93" i="6"/>
  <c r="O93" i="6"/>
  <c r="AB92" i="6"/>
  <c r="AA92" i="6"/>
  <c r="Z92" i="6"/>
  <c r="Y92" i="6"/>
  <c r="X92" i="6"/>
  <c r="R92" i="6"/>
  <c r="O92" i="6"/>
  <c r="O487" i="6" s="1"/>
  <c r="AB91" i="6"/>
  <c r="AA91" i="6"/>
  <c r="Z91" i="6"/>
  <c r="AC91" i="6" s="1"/>
  <c r="Y91" i="6"/>
  <c r="X91" i="6"/>
  <c r="R91" i="6"/>
  <c r="AD91" i="6" s="1"/>
  <c r="O91" i="6"/>
  <c r="AB90" i="6"/>
  <c r="AA90" i="6"/>
  <c r="Z90" i="6"/>
  <c r="Y90" i="6"/>
  <c r="X90" i="6"/>
  <c r="AC90" i="6" s="1"/>
  <c r="R90" i="6"/>
  <c r="O90" i="6"/>
  <c r="AB89" i="6"/>
  <c r="AA89" i="6"/>
  <c r="Z89" i="6"/>
  <c r="Y89" i="6"/>
  <c r="X89" i="6"/>
  <c r="R89" i="6"/>
  <c r="AD89" i="6" s="1"/>
  <c r="O89" i="6"/>
  <c r="AB88" i="6"/>
  <c r="AA88" i="6"/>
  <c r="Z88" i="6"/>
  <c r="Y88" i="6"/>
  <c r="X88" i="6"/>
  <c r="R88" i="6"/>
  <c r="AD88" i="6" s="1"/>
  <c r="O88" i="6"/>
  <c r="AB87" i="6"/>
  <c r="AA87" i="6"/>
  <c r="Z87" i="6"/>
  <c r="Y87" i="6"/>
  <c r="X87" i="6"/>
  <c r="R87" i="6"/>
  <c r="AD87" i="6" s="1"/>
  <c r="O87" i="6"/>
  <c r="S87" i="6" s="1"/>
  <c r="U87" i="6" s="1"/>
  <c r="V87" i="6" s="1"/>
  <c r="AB86" i="6"/>
  <c r="AA86" i="6"/>
  <c r="Z86" i="6"/>
  <c r="Y86" i="6"/>
  <c r="X86" i="6"/>
  <c r="R86" i="6"/>
  <c r="O86" i="6"/>
  <c r="S86" i="6" s="1"/>
  <c r="U86" i="6" s="1"/>
  <c r="AD85" i="6"/>
  <c r="AC85" i="6"/>
  <c r="AE85" i="6" s="1"/>
  <c r="AB85" i="6"/>
  <c r="AA85" i="6"/>
  <c r="Z85" i="6"/>
  <c r="Y85" i="6"/>
  <c r="X85" i="6"/>
  <c r="R85" i="6"/>
  <c r="O85" i="6"/>
  <c r="S85" i="6" s="1"/>
  <c r="U85" i="6" s="1"/>
  <c r="V85" i="6" s="1"/>
  <c r="AB84" i="6"/>
  <c r="AA84" i="6"/>
  <c r="Z84" i="6"/>
  <c r="Y84" i="6"/>
  <c r="X84" i="6"/>
  <c r="R84" i="6"/>
  <c r="AD84" i="6" s="1"/>
  <c r="O84" i="6"/>
  <c r="AB83" i="6"/>
  <c r="AA83" i="6"/>
  <c r="Z83" i="6"/>
  <c r="Y83" i="6"/>
  <c r="X83" i="6"/>
  <c r="R83" i="6"/>
  <c r="AD83" i="6" s="1"/>
  <c r="O83" i="6"/>
  <c r="S83" i="6" s="1"/>
  <c r="U83" i="6" s="1"/>
  <c r="V83" i="6" s="1"/>
  <c r="AD82" i="6"/>
  <c r="AB82" i="6"/>
  <c r="AA82" i="6"/>
  <c r="Z82" i="6"/>
  <c r="Y82" i="6"/>
  <c r="X82" i="6"/>
  <c r="R82" i="6"/>
  <c r="O82" i="6"/>
  <c r="AB81" i="6"/>
  <c r="AA81" i="6"/>
  <c r="Z81" i="6"/>
  <c r="Y81" i="6"/>
  <c r="X81" i="6"/>
  <c r="R81" i="6"/>
  <c r="O81" i="6"/>
  <c r="AB80" i="6"/>
  <c r="AA80" i="6"/>
  <c r="Z80" i="6"/>
  <c r="Y80" i="6"/>
  <c r="X80" i="6"/>
  <c r="R80" i="6"/>
  <c r="O80" i="6"/>
  <c r="AD79" i="6"/>
  <c r="AC79" i="6"/>
  <c r="AE79" i="6" s="1"/>
  <c r="AB79" i="6"/>
  <c r="AA79" i="6"/>
  <c r="Z79" i="6"/>
  <c r="Y79" i="6"/>
  <c r="X79" i="6"/>
  <c r="O79" i="6"/>
  <c r="AB78" i="6"/>
  <c r="X78" i="6"/>
  <c r="AC78" i="6" s="1"/>
  <c r="AE78" i="6" s="1"/>
  <c r="O78" i="6"/>
  <c r="O519" i="6" s="1"/>
  <c r="AB77" i="6"/>
  <c r="AA77" i="6"/>
  <c r="Z77" i="6"/>
  <c r="Y77" i="6"/>
  <c r="X77" i="6"/>
  <c r="R77" i="6"/>
  <c r="R527" i="6" s="1"/>
  <c r="O77" i="6"/>
  <c r="AD76" i="6"/>
  <c r="AB76" i="6"/>
  <c r="AA76" i="6"/>
  <c r="Z76" i="6"/>
  <c r="Y76" i="6"/>
  <c r="X76" i="6"/>
  <c r="AC76" i="6" s="1"/>
  <c r="AE76" i="6" s="1"/>
  <c r="O76" i="6"/>
  <c r="S76" i="6" s="1"/>
  <c r="U76" i="6" s="1"/>
  <c r="V76" i="6" s="1"/>
  <c r="T75" i="6"/>
  <c r="U75" i="6" s="1"/>
  <c r="O75" i="6"/>
  <c r="X74" i="6"/>
  <c r="AC74" i="6" s="1"/>
  <c r="AE74" i="6" s="1"/>
  <c r="O74" i="6"/>
  <c r="O524" i="6" s="1"/>
  <c r="O73" i="6"/>
  <c r="AB72" i="6"/>
  <c r="AA72" i="6"/>
  <c r="Z72" i="6"/>
  <c r="Y72" i="6"/>
  <c r="X72" i="6"/>
  <c r="AC72" i="6" s="1"/>
  <c r="AE72" i="6" s="1"/>
  <c r="R72" i="6"/>
  <c r="AD72" i="6" s="1"/>
  <c r="O72" i="6"/>
  <c r="O525" i="6" s="1"/>
  <c r="T71" i="6"/>
  <c r="U71" i="6" s="1"/>
  <c r="R71" i="6"/>
  <c r="AD70" i="6"/>
  <c r="AB70" i="6"/>
  <c r="AA70" i="6"/>
  <c r="Z70" i="6"/>
  <c r="Y70" i="6"/>
  <c r="X70" i="6"/>
  <c r="O70" i="6"/>
  <c r="S70" i="6" s="1"/>
  <c r="U70" i="6" s="1"/>
  <c r="V70" i="6" s="1"/>
  <c r="O69" i="6"/>
  <c r="AD68" i="6"/>
  <c r="AB68" i="6"/>
  <c r="AA68" i="6"/>
  <c r="Z68" i="6"/>
  <c r="Y68" i="6"/>
  <c r="X68" i="6"/>
  <c r="AC68" i="6" s="1"/>
  <c r="AE68" i="6" s="1"/>
  <c r="O68" i="6"/>
  <c r="O515" i="6" s="1"/>
  <c r="AD66" i="6"/>
  <c r="AB66" i="6"/>
  <c r="AA66" i="6"/>
  <c r="Z66" i="6"/>
  <c r="Y66" i="6"/>
  <c r="X66" i="6"/>
  <c r="O66" i="6"/>
  <c r="O514" i="6" s="1"/>
  <c r="AB65" i="6"/>
  <c r="AA65" i="6"/>
  <c r="Z65" i="6"/>
  <c r="Y65" i="6"/>
  <c r="X65" i="6"/>
  <c r="AC65" i="6" s="1"/>
  <c r="R65" i="6"/>
  <c r="S65" i="6" s="1"/>
  <c r="U65" i="6" s="1"/>
  <c r="R64" i="6"/>
  <c r="T64" i="6" s="1"/>
  <c r="U64" i="6" s="1"/>
  <c r="R63" i="6"/>
  <c r="T63" i="6" s="1"/>
  <c r="U63" i="6" s="1"/>
  <c r="V63" i="6" s="1"/>
  <c r="X62" i="6"/>
  <c r="R62" i="6"/>
  <c r="AB61" i="6"/>
  <c r="AA61" i="6"/>
  <c r="Z61" i="6"/>
  <c r="Y61" i="6"/>
  <c r="X61" i="6"/>
  <c r="R61" i="6"/>
  <c r="AB60" i="6"/>
  <c r="AA60" i="6"/>
  <c r="Z60" i="6"/>
  <c r="Y60" i="6"/>
  <c r="X60" i="6"/>
  <c r="AC60" i="6" s="1"/>
  <c r="R60" i="6"/>
  <c r="O60" i="6"/>
  <c r="AD59" i="6"/>
  <c r="AB59" i="6"/>
  <c r="AA59" i="6"/>
  <c r="Z59" i="6"/>
  <c r="Y59" i="6"/>
  <c r="X59" i="6"/>
  <c r="O59" i="6"/>
  <c r="S59" i="6" s="1"/>
  <c r="U59" i="6" s="1"/>
  <c r="O58" i="6"/>
  <c r="T58" i="6" s="1"/>
  <c r="U58" i="6" s="1"/>
  <c r="X57" i="6"/>
  <c r="AC57" i="6" s="1"/>
  <c r="AE57" i="6" s="1"/>
  <c r="O57" i="6"/>
  <c r="AD56" i="6"/>
  <c r="AB56" i="6"/>
  <c r="AA56" i="6"/>
  <c r="Z56" i="6"/>
  <c r="Y56" i="6"/>
  <c r="X56" i="6"/>
  <c r="O56" i="6"/>
  <c r="X55" i="6"/>
  <c r="AC55" i="6" s="1"/>
  <c r="AE55" i="6" s="1"/>
  <c r="O55" i="6"/>
  <c r="O520" i="6" s="1"/>
  <c r="AB54" i="6"/>
  <c r="AA54" i="6"/>
  <c r="Z54" i="6"/>
  <c r="Y54" i="6"/>
  <c r="X54" i="6"/>
  <c r="AC54" i="6" s="1"/>
  <c r="O54" i="6"/>
  <c r="O509" i="6" s="1"/>
  <c r="AD53" i="6"/>
  <c r="AE53" i="6" s="1"/>
  <c r="S53" i="6"/>
  <c r="U53" i="6" s="1"/>
  <c r="V53" i="6" s="1"/>
  <c r="R53" i="6"/>
  <c r="AD52" i="6"/>
  <c r="AE52" i="6" s="1"/>
  <c r="R52" i="6"/>
  <c r="R688" i="6" s="1"/>
  <c r="AC51" i="6"/>
  <c r="AE51" i="6" s="1"/>
  <c r="R51" i="6"/>
  <c r="R692" i="6" s="1"/>
  <c r="AC50" i="6"/>
  <c r="AE50" i="6" s="1"/>
  <c r="R50" i="6"/>
  <c r="R506" i="6" s="1"/>
  <c r="O50" i="6"/>
  <c r="AD49" i="6"/>
  <c r="AB49" i="6"/>
  <c r="AA49" i="6"/>
  <c r="Z49" i="6"/>
  <c r="Y49" i="6"/>
  <c r="X49" i="6"/>
  <c r="O49" i="6"/>
  <c r="S49" i="6" s="1"/>
  <c r="U49" i="6" s="1"/>
  <c r="V49" i="6" s="1"/>
  <c r="O48" i="6"/>
  <c r="O506" i="6" s="1"/>
  <c r="T47" i="6"/>
  <c r="U47" i="6" s="1"/>
  <c r="O47" i="6"/>
  <c r="X46" i="6"/>
  <c r="AC46" i="6" s="1"/>
  <c r="AE46" i="6" s="1"/>
  <c r="O46" i="6"/>
  <c r="O45" i="6"/>
  <c r="O44" i="6"/>
  <c r="O683" i="6" s="1"/>
  <c r="Y43" i="6"/>
  <c r="X43" i="6"/>
  <c r="AC43" i="6" s="1"/>
  <c r="AE43" i="6" s="1"/>
  <c r="O43" i="6"/>
  <c r="X42" i="6"/>
  <c r="AC42" i="6" s="1"/>
  <c r="AE42" i="6" s="1"/>
  <c r="O42" i="6"/>
  <c r="O684" i="6" s="1"/>
  <c r="AD41" i="6"/>
  <c r="AB41" i="6"/>
  <c r="AA41" i="6"/>
  <c r="Z41" i="6"/>
  <c r="Y41" i="6"/>
  <c r="X41" i="6"/>
  <c r="R41" i="6"/>
  <c r="R505" i="6" s="1"/>
  <c r="O41" i="6"/>
  <c r="O505" i="6" s="1"/>
  <c r="Q40" i="6"/>
  <c r="P40" i="6"/>
  <c r="N40" i="6"/>
  <c r="M40" i="6"/>
  <c r="L40" i="6"/>
  <c r="K40" i="6"/>
  <c r="J40" i="6"/>
  <c r="R39" i="6"/>
  <c r="AD39" i="6" s="1"/>
  <c r="AE39" i="6" s="1"/>
  <c r="R38" i="6"/>
  <c r="R681" i="6" s="1"/>
  <c r="R37" i="6"/>
  <c r="R680" i="6" s="1"/>
  <c r="R36" i="6"/>
  <c r="R679" i="6" s="1"/>
  <c r="R35" i="6"/>
  <c r="R34" i="6"/>
  <c r="R682" i="6" s="1"/>
  <c r="AD33" i="6"/>
  <c r="AB33" i="6"/>
  <c r="AA33" i="6"/>
  <c r="Z33" i="6"/>
  <c r="Y33" i="6"/>
  <c r="X33" i="6"/>
  <c r="O33" i="6"/>
  <c r="S33" i="6" s="1"/>
  <c r="U33" i="6" s="1"/>
  <c r="O32" i="6"/>
  <c r="T32" i="6" s="1"/>
  <c r="U32" i="6" s="1"/>
  <c r="AD31" i="6"/>
  <c r="AC31" i="6"/>
  <c r="AE31" i="6" s="1"/>
  <c r="AB31" i="6"/>
  <c r="AA31" i="6"/>
  <c r="Z31" i="6"/>
  <c r="Y31" i="6"/>
  <c r="X31" i="6"/>
  <c r="R31" i="6"/>
  <c r="R675" i="6" s="1"/>
  <c r="O31" i="6"/>
  <c r="O675" i="6" s="1"/>
  <c r="R30" i="6"/>
  <c r="R29" i="6"/>
  <c r="R677" i="6" s="1"/>
  <c r="AE27" i="6"/>
  <c r="R27" i="6"/>
  <c r="O27" i="6"/>
  <c r="O678" i="6" s="1"/>
  <c r="R26" i="6"/>
  <c r="R676" i="6" s="1"/>
  <c r="AD25" i="6"/>
  <c r="AB25" i="6"/>
  <c r="AA25" i="6"/>
  <c r="Z25" i="6"/>
  <c r="Y25" i="6"/>
  <c r="X25" i="6"/>
  <c r="O25" i="6"/>
  <c r="O24" i="6"/>
  <c r="T24" i="6" s="1"/>
  <c r="U24" i="6" s="1"/>
  <c r="AB23" i="6"/>
  <c r="AC23" i="6" s="1"/>
  <c r="O23" i="6"/>
  <c r="O501" i="6" s="1"/>
  <c r="AB22" i="6"/>
  <c r="AA22" i="6"/>
  <c r="Z22" i="6"/>
  <c r="Y22" i="6"/>
  <c r="X22" i="6"/>
  <c r="O22" i="6"/>
  <c r="O499" i="6" s="1"/>
  <c r="O21" i="6"/>
  <c r="O500" i="6" s="1"/>
  <c r="AB20" i="6"/>
  <c r="AA20" i="6"/>
  <c r="Z20" i="6"/>
  <c r="Y20" i="6"/>
  <c r="X20" i="6"/>
  <c r="R20" i="6"/>
  <c r="R672" i="6" s="1"/>
  <c r="O20" i="6"/>
  <c r="O672" i="6" s="1"/>
  <c r="R19" i="6"/>
  <c r="S19" i="6" s="1"/>
  <c r="U19" i="6" s="1"/>
  <c r="U671" i="6" s="1"/>
  <c r="AB18" i="6"/>
  <c r="AA18" i="6"/>
  <c r="Z18" i="6"/>
  <c r="Y18" i="6"/>
  <c r="AC18" i="6" s="1"/>
  <c r="R18" i="6"/>
  <c r="AD18" i="6" s="1"/>
  <c r="O18" i="6"/>
  <c r="R17" i="6"/>
  <c r="T17" i="6" s="1"/>
  <c r="U17" i="6" s="1"/>
  <c r="AD16" i="6"/>
  <c r="AB16" i="6"/>
  <c r="AA16" i="6"/>
  <c r="Z16" i="6"/>
  <c r="Y16" i="6"/>
  <c r="X16" i="6"/>
  <c r="AC16" i="6" s="1"/>
  <c r="AE16" i="6" s="1"/>
  <c r="O16" i="6"/>
  <c r="S16" i="6" s="1"/>
  <c r="U16" i="6" s="1"/>
  <c r="V16" i="6" s="1"/>
  <c r="O15" i="6"/>
  <c r="T15" i="6" s="1"/>
  <c r="AB14" i="6"/>
  <c r="AA14" i="6"/>
  <c r="Z14" i="6"/>
  <c r="Y14" i="6"/>
  <c r="X14" i="6"/>
  <c r="O14" i="6"/>
  <c r="O494" i="6" s="1"/>
  <c r="AB13" i="6"/>
  <c r="AA13" i="6"/>
  <c r="Z13" i="6"/>
  <c r="Y13" i="6"/>
  <c r="X13" i="6"/>
  <c r="R13" i="6"/>
  <c r="AD13" i="6" s="1"/>
  <c r="O13" i="6"/>
  <c r="AB12" i="6"/>
  <c r="AA12" i="6"/>
  <c r="Z12" i="6"/>
  <c r="Y12" i="6"/>
  <c r="X12" i="6"/>
  <c r="AC12" i="6" s="1"/>
  <c r="R12" i="6"/>
  <c r="O12" i="6"/>
  <c r="AB11" i="6"/>
  <c r="AA11" i="6"/>
  <c r="Z11" i="6"/>
  <c r="Y11" i="6"/>
  <c r="X11" i="6"/>
  <c r="R11" i="6"/>
  <c r="AD11" i="6" s="1"/>
  <c r="O11" i="6"/>
  <c r="AB10" i="6"/>
  <c r="AA10" i="6"/>
  <c r="Z10" i="6"/>
  <c r="Y10" i="6"/>
  <c r="X10" i="6"/>
  <c r="AC10" i="6" s="1"/>
  <c r="R10" i="6"/>
  <c r="R492" i="6" s="1"/>
  <c r="O10" i="6"/>
  <c r="O492" i="6" s="1"/>
  <c r="V229" i="10" l="1"/>
  <c r="AA381" i="10"/>
  <c r="V230" i="10"/>
  <c r="V244" i="10"/>
  <c r="X381" i="10"/>
  <c r="V246" i="10"/>
  <c r="V224" i="10"/>
  <c r="V228" i="10"/>
  <c r="U652" i="10"/>
  <c r="V652" i="10" s="1"/>
  <c r="AE375" i="10"/>
  <c r="Z381" i="10"/>
  <c r="AE45" i="10"/>
  <c r="U666" i="10"/>
  <c r="V666" i="10" s="1"/>
  <c r="Y381" i="10"/>
  <c r="T258" i="10"/>
  <c r="AB381" i="10"/>
  <c r="U654" i="10"/>
  <c r="V654" i="10" s="1"/>
  <c r="V245" i="10"/>
  <c r="AE298" i="10"/>
  <c r="V238" i="10"/>
  <c r="AE134" i="10"/>
  <c r="AE146" i="10"/>
  <c r="AE206" i="10"/>
  <c r="AE104" i="10"/>
  <c r="O381" i="10"/>
  <c r="AC258" i="10"/>
  <c r="AE194" i="10"/>
  <c r="R381" i="10"/>
  <c r="S147" i="10"/>
  <c r="AD147" i="10"/>
  <c r="U599" i="10"/>
  <c r="V599" i="10" s="1"/>
  <c r="U335" i="10"/>
  <c r="V335" i="10" s="1"/>
  <c r="V333" i="10"/>
  <c r="U443" i="10"/>
  <c r="V443" i="10" s="1"/>
  <c r="U257" i="10"/>
  <c r="V207" i="10"/>
  <c r="U471" i="10"/>
  <c r="V471" i="10" s="1"/>
  <c r="V301" i="10"/>
  <c r="AE329" i="10"/>
  <c r="S258" i="10"/>
  <c r="AC147" i="10"/>
  <c r="U664" i="10"/>
  <c r="V664" i="10" s="1"/>
  <c r="V235" i="10"/>
  <c r="U455" i="10"/>
  <c r="V455" i="10" s="1"/>
  <c r="U206" i="10"/>
  <c r="V206" i="10" s="1"/>
  <c r="V195" i="10"/>
  <c r="U451" i="10"/>
  <c r="V451" i="10" s="1"/>
  <c r="V233" i="10"/>
  <c r="U585" i="10"/>
  <c r="V585" i="10" s="1"/>
  <c r="V367" i="10"/>
  <c r="U383" i="10"/>
  <c r="U194" i="10"/>
  <c r="V194" i="10" s="1"/>
  <c r="V148" i="10"/>
  <c r="U375" i="10"/>
  <c r="U575" i="10"/>
  <c r="V575" i="10" s="1"/>
  <c r="V336" i="10"/>
  <c r="U525" i="10"/>
  <c r="V525" i="10" s="1"/>
  <c r="U146" i="10"/>
  <c r="V135" i="10"/>
  <c r="U449" i="10"/>
  <c r="V449" i="10" s="1"/>
  <c r="V219" i="10"/>
  <c r="U447" i="10"/>
  <c r="V447" i="10" s="1"/>
  <c r="V226" i="10"/>
  <c r="U501" i="10"/>
  <c r="V501" i="10" s="1"/>
  <c r="V19" i="10"/>
  <c r="U469" i="10"/>
  <c r="V469" i="10" s="1"/>
  <c r="U329" i="10"/>
  <c r="V329" i="10" s="1"/>
  <c r="V299" i="10"/>
  <c r="U497" i="10"/>
  <c r="V497" i="10" s="1"/>
  <c r="U45" i="10"/>
  <c r="V45" i="10" s="1"/>
  <c r="U642" i="10"/>
  <c r="V642" i="10" s="1"/>
  <c r="V223" i="10"/>
  <c r="T147" i="10"/>
  <c r="U691" i="10"/>
  <c r="V691" i="10" s="1"/>
  <c r="V49" i="10"/>
  <c r="AD258" i="10"/>
  <c r="AC209" i="9"/>
  <c r="S209" i="9"/>
  <c r="AC158" i="9"/>
  <c r="R325" i="9"/>
  <c r="AE253" i="8"/>
  <c r="O376" i="8"/>
  <c r="T158" i="9"/>
  <c r="T325" i="9" s="1"/>
  <c r="U362" i="9"/>
  <c r="U241" i="9"/>
  <c r="V241" i="9" s="1"/>
  <c r="V210" i="9"/>
  <c r="U444" i="9"/>
  <c r="U43" i="9"/>
  <c r="V43" i="9" s="1"/>
  <c r="V15" i="9"/>
  <c r="U455" i="9"/>
  <c r="U111" i="9"/>
  <c r="V111" i="9" s="1"/>
  <c r="V44" i="9"/>
  <c r="U526" i="9"/>
  <c r="V311" i="9"/>
  <c r="AD209" i="9"/>
  <c r="AD158" i="9"/>
  <c r="U330" i="9"/>
  <c r="V162" i="9"/>
  <c r="AE145" i="9"/>
  <c r="AE158" i="9" s="1"/>
  <c r="U467" i="9"/>
  <c r="U157" i="9"/>
  <c r="V146" i="9"/>
  <c r="U617" i="9"/>
  <c r="U208" i="9"/>
  <c r="V206" i="9"/>
  <c r="U537" i="9"/>
  <c r="U324" i="9"/>
  <c r="V324" i="9" s="1"/>
  <c r="V320" i="9"/>
  <c r="S158" i="9"/>
  <c r="AE319" i="9"/>
  <c r="AE209" i="9"/>
  <c r="U539" i="9"/>
  <c r="U279" i="9"/>
  <c r="V279" i="9" s="1"/>
  <c r="V273" i="9"/>
  <c r="U516" i="9"/>
  <c r="U319" i="9"/>
  <c r="V280" i="9"/>
  <c r="V370" i="8"/>
  <c r="U253" i="8"/>
  <c r="V253" i="8" s="1"/>
  <c r="V252" i="8"/>
  <c r="AD142" i="8"/>
  <c r="AD376" i="8" s="1"/>
  <c r="U644" i="8"/>
  <c r="V644" i="8" s="1"/>
  <c r="V235" i="8"/>
  <c r="U646" i="8"/>
  <c r="V646" i="8" s="1"/>
  <c r="V240" i="8"/>
  <c r="U517" i="8"/>
  <c r="V517" i="8" s="1"/>
  <c r="U141" i="8"/>
  <c r="V130" i="8"/>
  <c r="S142" i="8"/>
  <c r="U442" i="8"/>
  <c r="V442" i="8" s="1"/>
  <c r="V221" i="8"/>
  <c r="AC253" i="8"/>
  <c r="S253" i="8"/>
  <c r="U648" i="8"/>
  <c r="V648" i="8" s="1"/>
  <c r="V236" i="8"/>
  <c r="U492" i="8"/>
  <c r="V492" i="8" s="1"/>
  <c r="U40" i="8"/>
  <c r="V40" i="8" s="1"/>
  <c r="U643" i="8"/>
  <c r="V643" i="8" s="1"/>
  <c r="V224" i="8"/>
  <c r="AE129" i="8"/>
  <c r="U541" i="8"/>
  <c r="V541" i="8" s="1"/>
  <c r="U129" i="8"/>
  <c r="V129" i="8" s="1"/>
  <c r="V100" i="8"/>
  <c r="U683" i="8"/>
  <c r="V683" i="8" s="1"/>
  <c r="V44" i="8"/>
  <c r="U590" i="8"/>
  <c r="V590" i="8" s="1"/>
  <c r="U330" i="8"/>
  <c r="V330" i="8" s="1"/>
  <c r="V325" i="8"/>
  <c r="AC142" i="8"/>
  <c r="U577" i="8"/>
  <c r="V577" i="8" s="1"/>
  <c r="V362" i="8"/>
  <c r="U586" i="8"/>
  <c r="V586" i="8" s="1"/>
  <c r="U375" i="8"/>
  <c r="V375" i="8" s="1"/>
  <c r="V374" i="8"/>
  <c r="U99" i="8"/>
  <c r="V99" i="8" s="1"/>
  <c r="AE99" i="8"/>
  <c r="AE142" i="8" s="1"/>
  <c r="T142" i="8"/>
  <c r="T376" i="8" s="1"/>
  <c r="U466" i="8"/>
  <c r="V466" i="8" s="1"/>
  <c r="V296" i="8"/>
  <c r="U324" i="8"/>
  <c r="V324" i="8" s="1"/>
  <c r="V383" i="8"/>
  <c r="U657" i="8"/>
  <c r="V657" i="8" s="1"/>
  <c r="V232" i="8"/>
  <c r="U592" i="8"/>
  <c r="V592" i="8" s="1"/>
  <c r="V326" i="8"/>
  <c r="U446" i="8"/>
  <c r="V446" i="8" s="1"/>
  <c r="V228" i="8"/>
  <c r="V297" i="7"/>
  <c r="U477" i="7"/>
  <c r="V82" i="7"/>
  <c r="N325" i="7"/>
  <c r="O209" i="7"/>
  <c r="U328" i="7"/>
  <c r="U497" i="7"/>
  <c r="M325" i="7"/>
  <c r="X158" i="7"/>
  <c r="V237" i="7"/>
  <c r="V59" i="7"/>
  <c r="V247" i="7"/>
  <c r="AD241" i="7"/>
  <c r="V202" i="7"/>
  <c r="U375" i="7"/>
  <c r="AD272" i="7"/>
  <c r="Y325" i="7"/>
  <c r="V74" i="7"/>
  <c r="V213" i="7"/>
  <c r="V215" i="7"/>
  <c r="V257" i="7"/>
  <c r="AD205" i="7"/>
  <c r="U425" i="7"/>
  <c r="V294" i="7"/>
  <c r="V133" i="7"/>
  <c r="AE73" i="7"/>
  <c r="V295" i="7"/>
  <c r="V138" i="7"/>
  <c r="S324" i="7"/>
  <c r="V309" i="7"/>
  <c r="V263" i="7"/>
  <c r="X209" i="7"/>
  <c r="X325" i="7" s="1"/>
  <c r="V288" i="7"/>
  <c r="V127" i="7"/>
  <c r="V109" i="7"/>
  <c r="AE104" i="7"/>
  <c r="V238" i="7"/>
  <c r="V259" i="7"/>
  <c r="R209" i="7"/>
  <c r="AE102" i="7"/>
  <c r="U441" i="7"/>
  <c r="V20" i="7"/>
  <c r="V21" i="7"/>
  <c r="V134" i="7"/>
  <c r="U359" i="7"/>
  <c r="V240" i="7"/>
  <c r="V270" i="7"/>
  <c r="V246" i="7"/>
  <c r="V192" i="7"/>
  <c r="V175" i="7"/>
  <c r="V115" i="7"/>
  <c r="R158" i="7"/>
  <c r="V38" i="7"/>
  <c r="AE193" i="7"/>
  <c r="U362" i="7"/>
  <c r="U241" i="7"/>
  <c r="V241" i="7" s="1"/>
  <c r="U522" i="7"/>
  <c r="V317" i="7"/>
  <c r="V282" i="7"/>
  <c r="S279" i="7"/>
  <c r="U273" i="7"/>
  <c r="V205" i="7"/>
  <c r="AE194" i="7"/>
  <c r="AC205" i="7"/>
  <c r="V248" i="7"/>
  <c r="V260" i="7"/>
  <c r="V308" i="7"/>
  <c r="V233" i="7"/>
  <c r="V150" i="7"/>
  <c r="V179" i="7"/>
  <c r="S241" i="7"/>
  <c r="V113" i="7"/>
  <c r="U646" i="7"/>
  <c r="V65" i="7"/>
  <c r="U524" i="7"/>
  <c r="V316" i="7"/>
  <c r="U523" i="7"/>
  <c r="V304" i="7"/>
  <c r="AD319" i="7"/>
  <c r="AE268" i="7"/>
  <c r="V199" i="7"/>
  <c r="V154" i="7"/>
  <c r="U162" i="7"/>
  <c r="T193" i="7"/>
  <c r="T209" i="7" s="1"/>
  <c r="AE196" i="7"/>
  <c r="V139" i="7"/>
  <c r="V62" i="7"/>
  <c r="U440" i="7"/>
  <c r="V102" i="7"/>
  <c r="V71" i="7"/>
  <c r="S43" i="7"/>
  <c r="U10" i="7"/>
  <c r="V130" i="7"/>
  <c r="U475" i="7"/>
  <c r="V83" i="7"/>
  <c r="U521" i="7"/>
  <c r="V281" i="7"/>
  <c r="V278" i="7"/>
  <c r="V296" i="7"/>
  <c r="AE239" i="7"/>
  <c r="AC241" i="7"/>
  <c r="AE210" i="7"/>
  <c r="AE219" i="7"/>
  <c r="U474" i="7"/>
  <c r="V88" i="7"/>
  <c r="V222" i="7"/>
  <c r="AD157" i="7"/>
  <c r="AE246" i="7"/>
  <c r="Z158" i="7"/>
  <c r="Z325" i="7" s="1"/>
  <c r="AD111" i="7"/>
  <c r="AD43" i="7"/>
  <c r="V91" i="7"/>
  <c r="V61" i="7"/>
  <c r="V64" i="7"/>
  <c r="V45" i="7"/>
  <c r="V19" i="7"/>
  <c r="U421" i="7"/>
  <c r="V249" i="7"/>
  <c r="S319" i="7"/>
  <c r="U280" i="7"/>
  <c r="V277" i="7"/>
  <c r="V321" i="7"/>
  <c r="U402" i="7"/>
  <c r="V147" i="7"/>
  <c r="U561" i="7"/>
  <c r="V176" i="7"/>
  <c r="V123" i="7"/>
  <c r="U338" i="7"/>
  <c r="V120" i="7"/>
  <c r="O671" i="7"/>
  <c r="U368" i="7"/>
  <c r="V216" i="7"/>
  <c r="AD279" i="7"/>
  <c r="U506" i="7"/>
  <c r="V151" i="7"/>
  <c r="R671" i="7"/>
  <c r="U340" i="7"/>
  <c r="V42" i="7"/>
  <c r="V85" i="7"/>
  <c r="AD145" i="7"/>
  <c r="U403" i="7"/>
  <c r="AC43" i="7"/>
  <c r="U512" i="7"/>
  <c r="V298" i="7"/>
  <c r="U342" i="7"/>
  <c r="V189" i="7"/>
  <c r="V283" i="7"/>
  <c r="AC279" i="7"/>
  <c r="AE273" i="7"/>
  <c r="AE279" i="7" s="1"/>
  <c r="V239" i="7"/>
  <c r="V250" i="7"/>
  <c r="T319" i="7"/>
  <c r="U311" i="7"/>
  <c r="AE269" i="7"/>
  <c r="V182" i="7"/>
  <c r="T272" i="7"/>
  <c r="U245" i="7"/>
  <c r="V307" i="7"/>
  <c r="V290" i="7"/>
  <c r="V33" i="7"/>
  <c r="U455" i="7"/>
  <c r="U111" i="7"/>
  <c r="V111" i="7" s="1"/>
  <c r="AE43" i="7"/>
  <c r="U432" i="7"/>
  <c r="V269" i="7"/>
  <c r="V172" i="7"/>
  <c r="S272" i="7"/>
  <c r="U242" i="7"/>
  <c r="S205" i="7"/>
  <c r="AA158" i="7"/>
  <c r="AA325" i="7" s="1"/>
  <c r="V27" i="7"/>
  <c r="T111" i="7"/>
  <c r="S111" i="7"/>
  <c r="AE96" i="7"/>
  <c r="V54" i="7"/>
  <c r="U114" i="7"/>
  <c r="U145" i="7" s="1"/>
  <c r="V145" i="7" s="1"/>
  <c r="T145" i="7"/>
  <c r="U547" i="7"/>
  <c r="V167" i="7"/>
  <c r="AC272" i="7"/>
  <c r="AE242" i="7"/>
  <c r="AB325" i="7"/>
  <c r="U541" i="7"/>
  <c r="U429" i="7"/>
  <c r="U435" i="7"/>
  <c r="V94" i="7"/>
  <c r="O158" i="7"/>
  <c r="O325" i="7" s="1"/>
  <c r="AE146" i="7"/>
  <c r="AE157" i="7" s="1"/>
  <c r="AC157" i="7"/>
  <c r="U355" i="7"/>
  <c r="V170" i="7"/>
  <c r="AC111" i="7"/>
  <c r="AE44" i="7"/>
  <c r="V223" i="7"/>
  <c r="AD193" i="7"/>
  <c r="AD209" i="7" s="1"/>
  <c r="U146" i="7"/>
  <c r="S157" i="7"/>
  <c r="V149" i="7"/>
  <c r="AC193" i="7"/>
  <c r="V29" i="7"/>
  <c r="U627" i="7"/>
  <c r="V28" i="7"/>
  <c r="AC145" i="7"/>
  <c r="U617" i="7"/>
  <c r="U208" i="7"/>
  <c r="S331" i="7"/>
  <c r="U160" i="7"/>
  <c r="U490" i="7"/>
  <c r="U626" i="7"/>
  <c r="V25" i="7"/>
  <c r="AE82" i="7"/>
  <c r="U465" i="7"/>
  <c r="V80" i="7"/>
  <c r="AE145" i="7"/>
  <c r="V31" i="7"/>
  <c r="U537" i="7"/>
  <c r="U324" i="7"/>
  <c r="V324" i="7" s="1"/>
  <c r="U374" i="7"/>
  <c r="V219" i="7"/>
  <c r="U352" i="7"/>
  <c r="V190" i="7"/>
  <c r="U529" i="7"/>
  <c r="V313" i="7"/>
  <c r="AE200" i="7"/>
  <c r="S193" i="7"/>
  <c r="U159" i="7"/>
  <c r="V200" i="7"/>
  <c r="AE280" i="7"/>
  <c r="AE319" i="7" s="1"/>
  <c r="AC319" i="7"/>
  <c r="V243" i="7"/>
  <c r="S145" i="7"/>
  <c r="U501" i="7"/>
  <c r="V135" i="7"/>
  <c r="U457" i="7"/>
  <c r="V105" i="7"/>
  <c r="T43" i="7"/>
  <c r="U15" i="7"/>
  <c r="U464" i="7"/>
  <c r="V78" i="7"/>
  <c r="V66" i="7"/>
  <c r="U633" i="7"/>
  <c r="V26" i="7"/>
  <c r="V201" i="7"/>
  <c r="V22" i="7"/>
  <c r="AC300" i="6"/>
  <c r="AC66" i="6"/>
  <c r="AE66" i="6" s="1"/>
  <c r="X201" i="6"/>
  <c r="J253" i="6"/>
  <c r="AC166" i="6"/>
  <c r="AE166" i="6" s="1"/>
  <c r="AE318" i="6"/>
  <c r="U448" i="6"/>
  <c r="V448" i="6" s="1"/>
  <c r="V247" i="6"/>
  <c r="AC81" i="6"/>
  <c r="AE119" i="6"/>
  <c r="S131" i="6"/>
  <c r="S139" i="6"/>
  <c r="U139" i="6" s="1"/>
  <c r="S164" i="6"/>
  <c r="U164" i="6" s="1"/>
  <c r="U386" i="6" s="1"/>
  <c r="V386" i="6" s="1"/>
  <c r="S180" i="6"/>
  <c r="U180" i="6" s="1"/>
  <c r="AC185" i="6"/>
  <c r="AC366" i="6"/>
  <c r="AC323" i="6"/>
  <c r="AE210" i="6"/>
  <c r="AC234" i="6"/>
  <c r="AE234" i="6" s="1"/>
  <c r="Z330" i="6"/>
  <c r="S365" i="6"/>
  <c r="U365" i="6" s="1"/>
  <c r="U579" i="6" s="1"/>
  <c r="V579" i="6" s="1"/>
  <c r="T263" i="6"/>
  <c r="U263" i="6" s="1"/>
  <c r="S286" i="6"/>
  <c r="U286" i="6" s="1"/>
  <c r="U429" i="6" s="1"/>
  <c r="V429" i="6" s="1"/>
  <c r="T297" i="6"/>
  <c r="U297" i="6" s="1"/>
  <c r="U668" i="6" s="1"/>
  <c r="V668" i="6" s="1"/>
  <c r="S343" i="6"/>
  <c r="U343" i="6" s="1"/>
  <c r="U559" i="6" s="1"/>
  <c r="V559" i="6" s="1"/>
  <c r="O485" i="6"/>
  <c r="AC360" i="6"/>
  <c r="AC139" i="6"/>
  <c r="AE139" i="6" s="1"/>
  <c r="S138" i="6"/>
  <c r="U138" i="6" s="1"/>
  <c r="U540" i="6" s="1"/>
  <c r="V540" i="6" s="1"/>
  <c r="AC174" i="6"/>
  <c r="AE174" i="6" s="1"/>
  <c r="AC180" i="6"/>
  <c r="S349" i="6"/>
  <c r="U349" i="6" s="1"/>
  <c r="AC356" i="6"/>
  <c r="AE356" i="6" s="1"/>
  <c r="Z201" i="6"/>
  <c r="S210" i="6"/>
  <c r="U210" i="6" s="1"/>
  <c r="U443" i="6" s="1"/>
  <c r="T221" i="6"/>
  <c r="AA201" i="6"/>
  <c r="S22" i="6"/>
  <c r="U22" i="6" s="1"/>
  <c r="AE283" i="6"/>
  <c r="AC344" i="6"/>
  <c r="AE344" i="6" s="1"/>
  <c r="AC49" i="6"/>
  <c r="AE49" i="6" s="1"/>
  <c r="S66" i="6"/>
  <c r="U66" i="6" s="1"/>
  <c r="V66" i="6" s="1"/>
  <c r="O530" i="6"/>
  <c r="R484" i="6"/>
  <c r="AC86" i="6"/>
  <c r="AE86" i="6" s="1"/>
  <c r="T122" i="6"/>
  <c r="U122" i="6" s="1"/>
  <c r="U549" i="6" s="1"/>
  <c r="V549" i="6" s="1"/>
  <c r="AC130" i="6"/>
  <c r="S172" i="6"/>
  <c r="U172" i="6" s="1"/>
  <c r="V172" i="6" s="1"/>
  <c r="V182" i="6"/>
  <c r="U454" i="6"/>
  <c r="AC192" i="6"/>
  <c r="S206" i="6"/>
  <c r="U206" i="6" s="1"/>
  <c r="U629" i="6" s="1"/>
  <c r="V629" i="6" s="1"/>
  <c r="AD218" i="6"/>
  <c r="AD225" i="6"/>
  <c r="T256" i="6"/>
  <c r="U256" i="6" s="1"/>
  <c r="U422" i="6" s="1"/>
  <c r="V422" i="6" s="1"/>
  <c r="S259" i="6"/>
  <c r="U259" i="6" s="1"/>
  <c r="U417" i="6" s="1"/>
  <c r="V417" i="6" s="1"/>
  <c r="S264" i="6"/>
  <c r="U264" i="6" s="1"/>
  <c r="V264" i="6" s="1"/>
  <c r="AC280" i="6"/>
  <c r="AE280" i="6" s="1"/>
  <c r="S289" i="6"/>
  <c r="U289" i="6" s="1"/>
  <c r="S298" i="6"/>
  <c r="U298" i="6" s="1"/>
  <c r="Z324" i="6"/>
  <c r="AC306" i="6"/>
  <c r="AE306" i="6" s="1"/>
  <c r="AC309" i="6"/>
  <c r="AD313" i="6"/>
  <c r="S334" i="6"/>
  <c r="U334" i="6" s="1"/>
  <c r="U581" i="6" s="1"/>
  <c r="V581" i="6" s="1"/>
  <c r="S346" i="6"/>
  <c r="U346" i="6" s="1"/>
  <c r="U560" i="6" s="1"/>
  <c r="V560" i="6" s="1"/>
  <c r="AE310" i="6"/>
  <c r="AE319" i="6"/>
  <c r="S283" i="6"/>
  <c r="U283" i="6" s="1"/>
  <c r="AC284" i="6"/>
  <c r="AE284" i="6" s="1"/>
  <c r="T35" i="6"/>
  <c r="U35" i="6" s="1"/>
  <c r="V35" i="6" s="1"/>
  <c r="AC70" i="6"/>
  <c r="AE70" i="6" s="1"/>
  <c r="S130" i="6"/>
  <c r="U130" i="6" s="1"/>
  <c r="U517" i="6" s="1"/>
  <c r="V517" i="6" s="1"/>
  <c r="AC190" i="6"/>
  <c r="AD310" i="6"/>
  <c r="AE315" i="6"/>
  <c r="AD319" i="6"/>
  <c r="AC321" i="6"/>
  <c r="AC322" i="6"/>
  <c r="AE322" i="6" s="1"/>
  <c r="AC325" i="6"/>
  <c r="AC328" i="6"/>
  <c r="AE328" i="6" s="1"/>
  <c r="AE359" i="6"/>
  <c r="S36" i="6"/>
  <c r="U36" i="6" s="1"/>
  <c r="S11" i="6"/>
  <c r="U11" i="6" s="1"/>
  <c r="S31" i="6"/>
  <c r="U31" i="6" s="1"/>
  <c r="U675" i="6" s="1"/>
  <c r="V675" i="6" s="1"/>
  <c r="AD36" i="6"/>
  <c r="AE36" i="6" s="1"/>
  <c r="S79" i="6"/>
  <c r="U79" i="6" s="1"/>
  <c r="V96" i="6"/>
  <c r="AC97" i="6"/>
  <c r="AE97" i="6" s="1"/>
  <c r="S108" i="6"/>
  <c r="U108" i="6" s="1"/>
  <c r="U544" i="6" s="1"/>
  <c r="V544" i="6" s="1"/>
  <c r="AC118" i="6"/>
  <c r="AE118" i="6" s="1"/>
  <c r="AC159" i="6"/>
  <c r="AE159" i="6" s="1"/>
  <c r="AC182" i="6"/>
  <c r="AE182" i="6" s="1"/>
  <c r="AC200" i="6"/>
  <c r="AE200" i="6" s="1"/>
  <c r="S203" i="6"/>
  <c r="U203" i="6" s="1"/>
  <c r="U630" i="6" s="1"/>
  <c r="AC214" i="6"/>
  <c r="S226" i="6"/>
  <c r="S237" i="6"/>
  <c r="U237" i="6" s="1"/>
  <c r="V237" i="6" s="1"/>
  <c r="O412" i="6"/>
  <c r="AB293" i="6"/>
  <c r="S288" i="6"/>
  <c r="U288" i="6" s="1"/>
  <c r="V288" i="6" s="1"/>
  <c r="AC298" i="6"/>
  <c r="S308" i="6"/>
  <c r="U308" i="6" s="1"/>
  <c r="U468" i="6" s="1"/>
  <c r="V468" i="6" s="1"/>
  <c r="AC340" i="6"/>
  <c r="AE340" i="6" s="1"/>
  <c r="AC349" i="6"/>
  <c r="AE349" i="6" s="1"/>
  <c r="AC355" i="6"/>
  <c r="AE355" i="6" s="1"/>
  <c r="S42" i="6"/>
  <c r="U42" i="6" s="1"/>
  <c r="T48" i="6"/>
  <c r="U48" i="6" s="1"/>
  <c r="S68" i="6"/>
  <c r="U68" i="6" s="1"/>
  <c r="U515" i="6" s="1"/>
  <c r="V515" i="6" s="1"/>
  <c r="S328" i="6"/>
  <c r="U328" i="6" s="1"/>
  <c r="U591" i="6" s="1"/>
  <c r="V591" i="6" s="1"/>
  <c r="T51" i="6"/>
  <c r="U51" i="6" s="1"/>
  <c r="AC83" i="6"/>
  <c r="AE83" i="6" s="1"/>
  <c r="S14" i="6"/>
  <c r="U14" i="6" s="1"/>
  <c r="U494" i="6" s="1"/>
  <c r="V494" i="6" s="1"/>
  <c r="S165" i="6"/>
  <c r="U165" i="6" s="1"/>
  <c r="U391" i="6" s="1"/>
  <c r="V391" i="6" s="1"/>
  <c r="AC33" i="6"/>
  <c r="AE33" i="6" s="1"/>
  <c r="X99" i="6"/>
  <c r="AC82" i="6"/>
  <c r="AE82" i="6" s="1"/>
  <c r="S93" i="6"/>
  <c r="U93" i="6" s="1"/>
  <c r="AC100" i="6"/>
  <c r="AE100" i="6" s="1"/>
  <c r="V123" i="6"/>
  <c r="Z141" i="6"/>
  <c r="AD131" i="6"/>
  <c r="AC135" i="6"/>
  <c r="AE135" i="6" s="1"/>
  <c r="AC203" i="6"/>
  <c r="AD224" i="6"/>
  <c r="AE224" i="6" s="1"/>
  <c r="R446" i="6"/>
  <c r="S231" i="6"/>
  <c r="U231" i="6" s="1"/>
  <c r="V231" i="6" s="1"/>
  <c r="AC240" i="6"/>
  <c r="AE240" i="6" s="1"/>
  <c r="AC308" i="6"/>
  <c r="AE308" i="6" s="1"/>
  <c r="AD322" i="6"/>
  <c r="AC346" i="6"/>
  <c r="AE346" i="6" s="1"/>
  <c r="AC358" i="6"/>
  <c r="AE358" i="6" s="1"/>
  <c r="U479" i="6"/>
  <c r="V356" i="6"/>
  <c r="V303" i="6"/>
  <c r="R493" i="6"/>
  <c r="X40" i="6"/>
  <c r="S266" i="6"/>
  <c r="U266" i="6" s="1"/>
  <c r="U434" i="6" s="1"/>
  <c r="V434" i="6" s="1"/>
  <c r="V352" i="6"/>
  <c r="V353" i="6"/>
  <c r="AC354" i="6"/>
  <c r="S356" i="6"/>
  <c r="U356" i="6" s="1"/>
  <c r="S359" i="6"/>
  <c r="U359" i="6" s="1"/>
  <c r="U555" i="6" s="1"/>
  <c r="V555" i="6" s="1"/>
  <c r="AC131" i="6"/>
  <c r="AE131" i="6" s="1"/>
  <c r="O452" i="6"/>
  <c r="Y129" i="6"/>
  <c r="T235" i="6"/>
  <c r="S13" i="6"/>
  <c r="U13" i="6" s="1"/>
  <c r="AC56" i="6"/>
  <c r="AE56" i="6" s="1"/>
  <c r="O486" i="6"/>
  <c r="AC115" i="6"/>
  <c r="AE115" i="6" s="1"/>
  <c r="AC120" i="6"/>
  <c r="AE120" i="6" s="1"/>
  <c r="L142" i="6"/>
  <c r="AC191" i="6"/>
  <c r="AE191" i="6" s="1"/>
  <c r="AC209" i="6"/>
  <c r="AE209" i="6" s="1"/>
  <c r="AD221" i="6"/>
  <c r="AE221" i="6" s="1"/>
  <c r="AC226" i="6"/>
  <c r="AE226" i="6" s="1"/>
  <c r="S234" i="6"/>
  <c r="AD303" i="6"/>
  <c r="AC314" i="6"/>
  <c r="AE314" i="6" s="1"/>
  <c r="AD321" i="6"/>
  <c r="AC327" i="6"/>
  <c r="AE327" i="6" s="1"/>
  <c r="AC361" i="6"/>
  <c r="AC367" i="6"/>
  <c r="R597" i="6"/>
  <c r="AE18" i="6"/>
  <c r="AC350" i="6"/>
  <c r="AE350" i="6" s="1"/>
  <c r="Z99" i="6"/>
  <c r="AC59" i="6"/>
  <c r="AE59" i="6" s="1"/>
  <c r="AC77" i="6"/>
  <c r="AC197" i="6"/>
  <c r="AC342" i="6"/>
  <c r="AE342" i="6" s="1"/>
  <c r="AC351" i="6"/>
  <c r="O571" i="6"/>
  <c r="AD359" i="6"/>
  <c r="AD365" i="6"/>
  <c r="AE365" i="6" s="1"/>
  <c r="T34" i="6"/>
  <c r="U34" i="6" s="1"/>
  <c r="AC215" i="6"/>
  <c r="AA293" i="6"/>
  <c r="AC20" i="6"/>
  <c r="AE20" i="6" s="1"/>
  <c r="AC96" i="6"/>
  <c r="AE96" i="6" s="1"/>
  <c r="R141" i="6"/>
  <c r="AC169" i="6"/>
  <c r="AC163" i="6"/>
  <c r="AE163" i="6" s="1"/>
  <c r="AC181" i="6"/>
  <c r="AB201" i="6"/>
  <c r="U224" i="6"/>
  <c r="U643" i="6" s="1"/>
  <c r="S225" i="6"/>
  <c r="AD251" i="6"/>
  <c r="AC257" i="6"/>
  <c r="AE257" i="6" s="1"/>
  <c r="AD286" i="6"/>
  <c r="T304" i="6"/>
  <c r="U304" i="6" s="1"/>
  <c r="V304" i="6" s="1"/>
  <c r="AC316" i="6"/>
  <c r="AE316" i="6" s="1"/>
  <c r="S323" i="6"/>
  <c r="U323" i="6" s="1"/>
  <c r="U463" i="6" s="1"/>
  <c r="V463" i="6" s="1"/>
  <c r="R571" i="6"/>
  <c r="AC369" i="6"/>
  <c r="AC250" i="6"/>
  <c r="AE251" i="6"/>
  <c r="AB324" i="6"/>
  <c r="AC311" i="6"/>
  <c r="AC13" i="6"/>
  <c r="AE13" i="6" s="1"/>
  <c r="AA99" i="6"/>
  <c r="AC61" i="6"/>
  <c r="O523" i="6"/>
  <c r="AC84" i="6"/>
  <c r="AC88" i="6"/>
  <c r="AE88" i="6" s="1"/>
  <c r="O40" i="6"/>
  <c r="AB99" i="6"/>
  <c r="V47" i="6"/>
  <c r="T69" i="6"/>
  <c r="U69" i="6" s="1"/>
  <c r="U523" i="6" s="1"/>
  <c r="S102" i="6"/>
  <c r="U102" i="6" s="1"/>
  <c r="V102" i="6" s="1"/>
  <c r="AC107" i="6"/>
  <c r="AE107" i="6" s="1"/>
  <c r="AC108" i="6"/>
  <c r="AE108" i="6" s="1"/>
  <c r="AA189" i="6"/>
  <c r="AC177" i="6"/>
  <c r="S196" i="6"/>
  <c r="U196" i="6" s="1"/>
  <c r="AC202" i="6"/>
  <c r="AC208" i="6"/>
  <c r="AC211" i="6"/>
  <c r="AE211" i="6" s="1"/>
  <c r="AC237" i="6"/>
  <c r="AE237" i="6" s="1"/>
  <c r="AA330" i="6"/>
  <c r="O567" i="6"/>
  <c r="S333" i="6"/>
  <c r="U333" i="6" s="1"/>
  <c r="U583" i="6" s="1"/>
  <c r="V583" i="6" s="1"/>
  <c r="S335" i="6"/>
  <c r="U335" i="6" s="1"/>
  <c r="V335" i="6" s="1"/>
  <c r="V344" i="6"/>
  <c r="AC357" i="6"/>
  <c r="S373" i="6"/>
  <c r="U373" i="6" s="1"/>
  <c r="U589" i="6" s="1"/>
  <c r="V589" i="6" s="1"/>
  <c r="V726" i="6"/>
  <c r="S305" i="6"/>
  <c r="U305" i="6" s="1"/>
  <c r="V305" i="6" s="1"/>
  <c r="AD185" i="6"/>
  <c r="AE185" i="6" s="1"/>
  <c r="V161" i="6"/>
  <c r="AA253" i="6"/>
  <c r="P253" i="6"/>
  <c r="AC154" i="6"/>
  <c r="AE154" i="6" s="1"/>
  <c r="L253" i="6"/>
  <c r="L376" i="6" s="1"/>
  <c r="R189" i="6"/>
  <c r="S152" i="6"/>
  <c r="U152" i="6" s="1"/>
  <c r="U597" i="6" s="1"/>
  <c r="Q253" i="6"/>
  <c r="AD152" i="6"/>
  <c r="AE152" i="6" s="1"/>
  <c r="AD127" i="6"/>
  <c r="AE127" i="6" s="1"/>
  <c r="S118" i="6"/>
  <c r="U118" i="6" s="1"/>
  <c r="V118" i="6" s="1"/>
  <c r="R715" i="6"/>
  <c r="S115" i="6"/>
  <c r="U115" i="6" s="1"/>
  <c r="AC104" i="6"/>
  <c r="V104" i="6"/>
  <c r="J729" i="6"/>
  <c r="K729" i="6"/>
  <c r="M142" i="6"/>
  <c r="AA129" i="6"/>
  <c r="V633" i="6"/>
  <c r="R699" i="6"/>
  <c r="U692" i="6"/>
  <c r="V692" i="6" s="1"/>
  <c r="V725" i="6"/>
  <c r="AD38" i="6"/>
  <c r="AE38" i="6" s="1"/>
  <c r="S38" i="6"/>
  <c r="U38" i="6" s="1"/>
  <c r="V641" i="6"/>
  <c r="V685" i="6"/>
  <c r="V622" i="6"/>
  <c r="V693" i="6"/>
  <c r="V421" i="6"/>
  <c r="V723" i="6"/>
  <c r="V616" i="6"/>
  <c r="V711" i="6"/>
  <c r="V660" i="6"/>
  <c r="V598" i="6"/>
  <c r="V651" i="6"/>
  <c r="V565" i="6"/>
  <c r="V708" i="6"/>
  <c r="V456" i="6"/>
  <c r="V594" i="6"/>
  <c r="V606" i="6"/>
  <c r="V461" i="6"/>
  <c r="V601" i="6"/>
  <c r="V702" i="6"/>
  <c r="V724" i="6"/>
  <c r="V511" i="6"/>
  <c r="V532" i="6"/>
  <c r="V599" i="6"/>
  <c r="AD20" i="6"/>
  <c r="V531" i="6"/>
  <c r="V545" i="6"/>
  <c r="V420" i="6"/>
  <c r="V614" i="6"/>
  <c r="V553" i="6"/>
  <c r="V661" i="6"/>
  <c r="V415" i="6"/>
  <c r="V419" i="6"/>
  <c r="V510" i="6"/>
  <c r="V522" i="6"/>
  <c r="V526" i="6"/>
  <c r="V387" i="6"/>
  <c r="V414" i="6"/>
  <c r="V496" i="6"/>
  <c r="V503" i="6"/>
  <c r="V674" i="6"/>
  <c r="V687" i="6"/>
  <c r="V701" i="6"/>
  <c r="V659" i="6"/>
  <c r="V670" i="6"/>
  <c r="V697" i="6"/>
  <c r="P142" i="6"/>
  <c r="V504" i="6"/>
  <c r="V686" i="6"/>
  <c r="V691" i="6"/>
  <c r="V432" i="6"/>
  <c r="V608" i="6"/>
  <c r="V618" i="6"/>
  <c r="V662" i="6"/>
  <c r="V696" i="6"/>
  <c r="V654" i="6"/>
  <c r="V380" i="6"/>
  <c r="V453" i="6"/>
  <c r="V595" i="6"/>
  <c r="V607" i="6"/>
  <c r="V617" i="6"/>
  <c r="V623" i="6"/>
  <c r="V639" i="6"/>
  <c r="V673" i="6"/>
  <c r="V533" i="6"/>
  <c r="V602" i="6"/>
  <c r="V653" i="6"/>
  <c r="V669" i="6"/>
  <c r="V709" i="6"/>
  <c r="V458" i="6"/>
  <c r="V423" i="6"/>
  <c r="V536" i="6"/>
  <c r="V548" i="6"/>
  <c r="V600" i="6"/>
  <c r="V611" i="6"/>
  <c r="V615" i="6"/>
  <c r="V621" i="6"/>
  <c r="V413" i="6"/>
  <c r="V431" i="6"/>
  <c r="V690" i="6"/>
  <c r="V700" i="6"/>
  <c r="V714" i="6"/>
  <c r="V535" i="6"/>
  <c r="V604" i="6"/>
  <c r="V620" i="6"/>
  <c r="V665" i="6"/>
  <c r="V707" i="6"/>
  <c r="V627" i="6"/>
  <c r="V689" i="6"/>
  <c r="V694" i="6"/>
  <c r="V722" i="6"/>
  <c r="Q142" i="6"/>
  <c r="V437" i="6"/>
  <c r="V534" i="6"/>
  <c r="V596" i="6"/>
  <c r="V603" i="6"/>
  <c r="V609" i="6"/>
  <c r="V619" i="6"/>
  <c r="V664" i="6"/>
  <c r="V728" i="6"/>
  <c r="V502" i="6"/>
  <c r="V610" i="6"/>
  <c r="V717" i="6"/>
  <c r="V721" i="6"/>
  <c r="V632" i="6"/>
  <c r="V638" i="6"/>
  <c r="V650" i="6"/>
  <c r="V727" i="6"/>
  <c r="V655" i="6"/>
  <c r="V698" i="6"/>
  <c r="V703" i="6"/>
  <c r="V712" i="6"/>
  <c r="V716" i="6"/>
  <c r="V720" i="6"/>
  <c r="R485" i="6"/>
  <c r="AD80" i="6"/>
  <c r="S80" i="6"/>
  <c r="U80" i="6" s="1"/>
  <c r="V80" i="6" s="1"/>
  <c r="V58" i="6"/>
  <c r="U550" i="6"/>
  <c r="AD81" i="6"/>
  <c r="AE81" i="6" s="1"/>
  <c r="S81" i="6"/>
  <c r="U81" i="6" s="1"/>
  <c r="V81" i="6" s="1"/>
  <c r="Y40" i="6"/>
  <c r="R490" i="6"/>
  <c r="AD93" i="6"/>
  <c r="U546" i="6"/>
  <c r="V113" i="6"/>
  <c r="AA141" i="6"/>
  <c r="AC137" i="6"/>
  <c r="Y99" i="6"/>
  <c r="O484" i="6"/>
  <c r="S82" i="6"/>
  <c r="U82" i="6" s="1"/>
  <c r="U484" i="6" s="1"/>
  <c r="U684" i="6"/>
  <c r="V684" i="6" s="1"/>
  <c r="V42" i="6"/>
  <c r="AE84" i="6"/>
  <c r="AE91" i="6"/>
  <c r="AC11" i="6"/>
  <c r="AE11" i="6" s="1"/>
  <c r="AC14" i="6"/>
  <c r="R671" i="6"/>
  <c r="V671" i="6" s="1"/>
  <c r="AD19" i="6"/>
  <c r="AE19" i="6" s="1"/>
  <c r="V19" i="6"/>
  <c r="O516" i="6"/>
  <c r="S57" i="6"/>
  <c r="U57" i="6" s="1"/>
  <c r="U516" i="6" s="1"/>
  <c r="R489" i="6"/>
  <c r="AD90" i="6"/>
  <c r="S90" i="6"/>
  <c r="U90" i="6" s="1"/>
  <c r="V90" i="6" s="1"/>
  <c r="AE94" i="6"/>
  <c r="O529" i="6"/>
  <c r="V133" i="6"/>
  <c r="S133" i="6"/>
  <c r="U133" i="6" s="1"/>
  <c r="U529" i="6" s="1"/>
  <c r="R704" i="6"/>
  <c r="T101" i="6"/>
  <c r="R129" i="6"/>
  <c r="U679" i="6"/>
  <c r="V679" i="6" s="1"/>
  <c r="V36" i="6"/>
  <c r="V71" i="6"/>
  <c r="S88" i="6"/>
  <c r="U88" i="6" s="1"/>
  <c r="V88" i="6" s="1"/>
  <c r="U543" i="6"/>
  <c r="V106" i="6"/>
  <c r="O547" i="6"/>
  <c r="T112" i="6"/>
  <c r="U112" i="6" s="1"/>
  <c r="U547" i="6" s="1"/>
  <c r="V14" i="6"/>
  <c r="V24" i="6"/>
  <c r="U681" i="6"/>
  <c r="V681" i="6" s="1"/>
  <c r="V38" i="6"/>
  <c r="AB40" i="6"/>
  <c r="O507" i="6"/>
  <c r="S43" i="6"/>
  <c r="U43" i="6" s="1"/>
  <c r="U507" i="6" s="1"/>
  <c r="R513" i="6"/>
  <c r="AD60" i="6"/>
  <c r="AE60" i="6" s="1"/>
  <c r="R521" i="6"/>
  <c r="AD62" i="6"/>
  <c r="AE62" i="6" s="1"/>
  <c r="S62" i="6"/>
  <c r="U62" i="6" s="1"/>
  <c r="U521" i="6" s="1"/>
  <c r="AC114" i="6"/>
  <c r="AE114" i="6" s="1"/>
  <c r="AE130" i="6"/>
  <c r="U499" i="6"/>
  <c r="V499" i="6" s="1"/>
  <c r="V22" i="6"/>
  <c r="AE95" i="6"/>
  <c r="AC22" i="6"/>
  <c r="AC25" i="6"/>
  <c r="AE25" i="6" s="1"/>
  <c r="V59" i="6"/>
  <c r="U514" i="6"/>
  <c r="V514" i="6" s="1"/>
  <c r="O527" i="6"/>
  <c r="V73" i="6"/>
  <c r="T73" i="6"/>
  <c r="U73" i="6" s="1"/>
  <c r="AE93" i="6"/>
  <c r="R487" i="6"/>
  <c r="AD92" i="6"/>
  <c r="V17" i="6"/>
  <c r="S30" i="6"/>
  <c r="U30" i="6" s="1"/>
  <c r="V30" i="6" s="1"/>
  <c r="O508" i="6"/>
  <c r="T45" i="6"/>
  <c r="U45" i="6" s="1"/>
  <c r="O512" i="6"/>
  <c r="S56" i="6"/>
  <c r="U56" i="6" s="1"/>
  <c r="U512" i="6" s="1"/>
  <c r="U15" i="6"/>
  <c r="V15" i="6" s="1"/>
  <c r="AD30" i="6"/>
  <c r="AE30" i="6" s="1"/>
  <c r="U498" i="6"/>
  <c r="V32" i="6"/>
  <c r="Z40" i="6"/>
  <c r="O495" i="6"/>
  <c r="S18" i="6"/>
  <c r="U18" i="6" s="1"/>
  <c r="U495" i="6" s="1"/>
  <c r="U699" i="6"/>
  <c r="AE181" i="6"/>
  <c r="AA40" i="6"/>
  <c r="V33" i="6"/>
  <c r="R695" i="6"/>
  <c r="AD61" i="6"/>
  <c r="AE61" i="6" s="1"/>
  <c r="S61" i="6"/>
  <c r="U61" i="6" s="1"/>
  <c r="U695" i="6" s="1"/>
  <c r="V65" i="6"/>
  <c r="V75" i="6"/>
  <c r="R678" i="6"/>
  <c r="S60" i="6"/>
  <c r="U60" i="6" s="1"/>
  <c r="U513" i="6" s="1"/>
  <c r="AD65" i="6"/>
  <c r="AE65" i="6" s="1"/>
  <c r="S72" i="6"/>
  <c r="U72" i="6" s="1"/>
  <c r="V72" i="6" s="1"/>
  <c r="S89" i="6"/>
  <c r="U89" i="6" s="1"/>
  <c r="S92" i="6"/>
  <c r="U92" i="6" s="1"/>
  <c r="U487" i="6" s="1"/>
  <c r="S94" i="6"/>
  <c r="U94" i="6" s="1"/>
  <c r="O99" i="6"/>
  <c r="AC140" i="6"/>
  <c r="AE140" i="6" s="1"/>
  <c r="O384" i="6"/>
  <c r="S144" i="6"/>
  <c r="U144" i="6" s="1"/>
  <c r="O406" i="6"/>
  <c r="S154" i="6"/>
  <c r="U154" i="6" s="1"/>
  <c r="U406" i="6" s="1"/>
  <c r="R397" i="6"/>
  <c r="T162" i="6"/>
  <c r="U162" i="6" s="1"/>
  <c r="U397" i="6" s="1"/>
  <c r="S200" i="6"/>
  <c r="U200" i="6" s="1"/>
  <c r="V200" i="6" s="1"/>
  <c r="R403" i="6"/>
  <c r="AD180" i="6"/>
  <c r="AE180" i="6" s="1"/>
  <c r="V180" i="6"/>
  <c r="O454" i="6"/>
  <c r="V191" i="6"/>
  <c r="R460" i="6"/>
  <c r="AD198" i="6"/>
  <c r="AE198" i="6" s="1"/>
  <c r="S91" i="6"/>
  <c r="U91" i="6" s="1"/>
  <c r="V91" i="6" s="1"/>
  <c r="O497" i="6"/>
  <c r="T27" i="6"/>
  <c r="U27" i="6" s="1"/>
  <c r="V34" i="6"/>
  <c r="S37" i="6"/>
  <c r="U37" i="6" s="1"/>
  <c r="S39" i="6"/>
  <c r="U39" i="6" s="1"/>
  <c r="V39" i="6" s="1"/>
  <c r="AC41" i="6"/>
  <c r="V64" i="6"/>
  <c r="AD77" i="6"/>
  <c r="AE77" i="6" s="1"/>
  <c r="V79" i="6"/>
  <c r="O488" i="6"/>
  <c r="V86" i="6"/>
  <c r="O541" i="6"/>
  <c r="S100" i="6"/>
  <c r="T124" i="6"/>
  <c r="U124" i="6" s="1"/>
  <c r="AB141" i="6"/>
  <c r="AC134" i="6"/>
  <c r="AE134" i="6" s="1"/>
  <c r="V139" i="6"/>
  <c r="V148" i="6"/>
  <c r="O401" i="6"/>
  <c r="S157" i="6"/>
  <c r="U157" i="6" s="1"/>
  <c r="U401" i="6" s="1"/>
  <c r="U452" i="6"/>
  <c r="V194" i="6"/>
  <c r="AD10" i="6"/>
  <c r="AD12" i="6"/>
  <c r="AE12" i="6" s="1"/>
  <c r="R40" i="6"/>
  <c r="S84" i="6"/>
  <c r="U84" i="6" s="1"/>
  <c r="U486" i="6" s="1"/>
  <c r="R488" i="6"/>
  <c r="AD86" i="6"/>
  <c r="V92" i="6"/>
  <c r="Z129" i="6"/>
  <c r="V107" i="6"/>
  <c r="V124" i="6"/>
  <c r="AB129" i="6"/>
  <c r="R382" i="6"/>
  <c r="S151" i="6"/>
  <c r="U151" i="6" s="1"/>
  <c r="U382" i="6" s="1"/>
  <c r="AC80" i="6"/>
  <c r="AC89" i="6"/>
  <c r="AE89" i="6" s="1"/>
  <c r="AC92" i="6"/>
  <c r="R99" i="6"/>
  <c r="X129" i="6"/>
  <c r="R705" i="6"/>
  <c r="AD110" i="6"/>
  <c r="AE110" i="6" s="1"/>
  <c r="S110" i="6"/>
  <c r="U110" i="6" s="1"/>
  <c r="AC133" i="6"/>
  <c r="AD136" i="6"/>
  <c r="AE136" i="6" s="1"/>
  <c r="AB189" i="6"/>
  <c r="O450" i="6"/>
  <c r="S190" i="6"/>
  <c r="O201" i="6"/>
  <c r="O493" i="6"/>
  <c r="AD37" i="6"/>
  <c r="AE37" i="6" s="1"/>
  <c r="S46" i="6"/>
  <c r="U46" i="6" s="1"/>
  <c r="V46" i="6" s="1"/>
  <c r="V51" i="6"/>
  <c r="S74" i="6"/>
  <c r="U74" i="6" s="1"/>
  <c r="U524" i="6" s="1"/>
  <c r="V524" i="6" s="1"/>
  <c r="S77" i="6"/>
  <c r="U77" i="6" s="1"/>
  <c r="V77" i="6" s="1"/>
  <c r="S78" i="6"/>
  <c r="U78" i="6" s="1"/>
  <c r="U519" i="6" s="1"/>
  <c r="V519" i="6" s="1"/>
  <c r="AC87" i="6"/>
  <c r="AE87" i="6" s="1"/>
  <c r="R528" i="6"/>
  <c r="S132" i="6"/>
  <c r="U132" i="6" s="1"/>
  <c r="U528" i="6" s="1"/>
  <c r="AD132" i="6"/>
  <c r="O539" i="6"/>
  <c r="S137" i="6"/>
  <c r="U137" i="6" s="1"/>
  <c r="O378" i="6"/>
  <c r="O189" i="6"/>
  <c r="S143" i="6"/>
  <c r="S145" i="6"/>
  <c r="U145" i="6" s="1"/>
  <c r="V145" i="6"/>
  <c r="O395" i="6"/>
  <c r="V395" i="6" s="1"/>
  <c r="V158" i="6"/>
  <c r="R389" i="6"/>
  <c r="S170" i="6"/>
  <c r="U170" i="6" s="1"/>
  <c r="O402" i="6"/>
  <c r="V173" i="6"/>
  <c r="S173" i="6"/>
  <c r="U173" i="6" s="1"/>
  <c r="U402" i="6" s="1"/>
  <c r="AC175" i="6"/>
  <c r="AE175" i="6" s="1"/>
  <c r="R450" i="6"/>
  <c r="R201" i="6"/>
  <c r="AD190" i="6"/>
  <c r="R459" i="6"/>
  <c r="AD193" i="6"/>
  <c r="AE193" i="6" s="1"/>
  <c r="R457" i="6"/>
  <c r="S197" i="6"/>
  <c r="U197" i="6" s="1"/>
  <c r="U457" i="6" s="1"/>
  <c r="AD197" i="6"/>
  <c r="AE197" i="6" s="1"/>
  <c r="V197" i="6"/>
  <c r="AC206" i="6"/>
  <c r="S41" i="6"/>
  <c r="V48" i="6"/>
  <c r="S128" i="6"/>
  <c r="U128" i="6" s="1"/>
  <c r="V128" i="6" s="1"/>
  <c r="AD128" i="6"/>
  <c r="AE128" i="6" s="1"/>
  <c r="R539" i="6"/>
  <c r="AD137" i="6"/>
  <c r="AE188" i="6"/>
  <c r="AB253" i="6"/>
  <c r="O451" i="6"/>
  <c r="S199" i="6"/>
  <c r="U199" i="6" s="1"/>
  <c r="U451" i="6" s="1"/>
  <c r="S10" i="6"/>
  <c r="S12" i="6"/>
  <c r="U12" i="6" s="1"/>
  <c r="U493" i="6" s="1"/>
  <c r="R495" i="6"/>
  <c r="S20" i="6"/>
  <c r="U20" i="6" s="1"/>
  <c r="U672" i="6" s="1"/>
  <c r="V672" i="6" s="1"/>
  <c r="T21" i="6"/>
  <c r="U21" i="6" s="1"/>
  <c r="U500" i="6" s="1"/>
  <c r="V500" i="6" s="1"/>
  <c r="S25" i="6"/>
  <c r="U25" i="6" s="1"/>
  <c r="U497" i="6" s="1"/>
  <c r="S26" i="6"/>
  <c r="U26" i="6" s="1"/>
  <c r="U676" i="6" s="1"/>
  <c r="V676" i="6" s="1"/>
  <c r="S29" i="6"/>
  <c r="U29" i="6" s="1"/>
  <c r="U677" i="6" s="1"/>
  <c r="V677" i="6" s="1"/>
  <c r="O498" i="6"/>
  <c r="S55" i="6"/>
  <c r="U55" i="6" s="1"/>
  <c r="U520" i="6" s="1"/>
  <c r="V520" i="6" s="1"/>
  <c r="O513" i="6"/>
  <c r="R525" i="6"/>
  <c r="V74" i="6"/>
  <c r="R542" i="6"/>
  <c r="V542" i="6" s="1"/>
  <c r="V103" i="6"/>
  <c r="AD104" i="6"/>
  <c r="V114" i="6"/>
  <c r="O550" i="6"/>
  <c r="V121" i="6"/>
  <c r="O129" i="6"/>
  <c r="U131" i="6"/>
  <c r="AC132" i="6"/>
  <c r="J142" i="6"/>
  <c r="J376" i="6" s="1"/>
  <c r="R388" i="6"/>
  <c r="S171" i="6"/>
  <c r="U171" i="6" s="1"/>
  <c r="AD171" i="6"/>
  <c r="AE171" i="6" s="1"/>
  <c r="O400" i="6"/>
  <c r="V400" i="6" s="1"/>
  <c r="V174" i="6"/>
  <c r="R396" i="6"/>
  <c r="S177" i="6"/>
  <c r="U177" i="6" s="1"/>
  <c r="U396" i="6" s="1"/>
  <c r="AD177" i="6"/>
  <c r="AE177" i="6" s="1"/>
  <c r="O404" i="6"/>
  <c r="S181" i="6"/>
  <c r="U181" i="6" s="1"/>
  <c r="U404" i="6" s="1"/>
  <c r="Y253" i="6"/>
  <c r="R451" i="6"/>
  <c r="AD199" i="6"/>
  <c r="K142" i="6"/>
  <c r="Y189" i="6"/>
  <c r="AC143" i="6"/>
  <c r="U381" i="6"/>
  <c r="V381" i="6" s="1"/>
  <c r="V152" i="6"/>
  <c r="U399" i="6"/>
  <c r="O390" i="6"/>
  <c r="R404" i="6"/>
  <c r="AD181" i="6"/>
  <c r="V184" i="6"/>
  <c r="U455" i="6"/>
  <c r="V455" i="6" s="1"/>
  <c r="V196" i="6"/>
  <c r="O706" i="6"/>
  <c r="T105" i="6"/>
  <c r="U105" i="6" s="1"/>
  <c r="U706" i="6" s="1"/>
  <c r="R713" i="6"/>
  <c r="T117" i="6"/>
  <c r="U117" i="6" s="1"/>
  <c r="U713" i="6" s="1"/>
  <c r="S23" i="6"/>
  <c r="U23" i="6" s="1"/>
  <c r="T50" i="6"/>
  <c r="U50" i="6" s="1"/>
  <c r="V50" i="6" s="1"/>
  <c r="S54" i="6"/>
  <c r="U54" i="6" s="1"/>
  <c r="S111" i="6"/>
  <c r="U111" i="6" s="1"/>
  <c r="V111" i="6" s="1"/>
  <c r="O552" i="6"/>
  <c r="R719" i="6"/>
  <c r="T126" i="6"/>
  <c r="U126" i="6" s="1"/>
  <c r="U719" i="6" s="1"/>
  <c r="S136" i="6"/>
  <c r="U136" i="6" s="1"/>
  <c r="U530" i="6" s="1"/>
  <c r="Z189" i="6"/>
  <c r="Z253" i="6" s="1"/>
  <c r="O383" i="6"/>
  <c r="S146" i="6"/>
  <c r="U146" i="6" s="1"/>
  <c r="V155" i="6"/>
  <c r="S166" i="6"/>
  <c r="U166" i="6" s="1"/>
  <c r="U390" i="6" s="1"/>
  <c r="R454" i="6"/>
  <c r="V192" i="6"/>
  <c r="AD192" i="6"/>
  <c r="AE192" i="6" s="1"/>
  <c r="AC205" i="6"/>
  <c r="AE205" i="6" s="1"/>
  <c r="U715" i="6"/>
  <c r="V115" i="6"/>
  <c r="U718" i="6"/>
  <c r="V125" i="6"/>
  <c r="O538" i="6"/>
  <c r="V21" i="6"/>
  <c r="T44" i="6"/>
  <c r="S52" i="6"/>
  <c r="U52" i="6" s="1"/>
  <c r="AD26" i="6"/>
  <c r="AE26" i="6" s="1"/>
  <c r="AD29" i="6"/>
  <c r="AE29" i="6" s="1"/>
  <c r="V31" i="6"/>
  <c r="S120" i="6"/>
  <c r="U120" i="6" s="1"/>
  <c r="U552" i="6" s="1"/>
  <c r="X141" i="6"/>
  <c r="S135" i="6"/>
  <c r="U135" i="6" s="1"/>
  <c r="V135" i="6" s="1"/>
  <c r="AC138" i="6"/>
  <c r="AE138" i="6" s="1"/>
  <c r="R385" i="6"/>
  <c r="S169" i="6"/>
  <c r="U169" i="6" s="1"/>
  <c r="U385" i="6" s="1"/>
  <c r="AD169" i="6"/>
  <c r="AE169" i="6" s="1"/>
  <c r="O490" i="6"/>
  <c r="V93" i="6"/>
  <c r="S95" i="6"/>
  <c r="U95" i="6" s="1"/>
  <c r="V95" i="6" s="1"/>
  <c r="R491" i="6"/>
  <c r="S97" i="6"/>
  <c r="U97" i="6" s="1"/>
  <c r="S98" i="6"/>
  <c r="U98" i="6" s="1"/>
  <c r="V98" i="6" s="1"/>
  <c r="R551" i="6"/>
  <c r="V551" i="6" s="1"/>
  <c r="V119" i="6"/>
  <c r="Y141" i="6"/>
  <c r="R537" i="6"/>
  <c r="S134" i="6"/>
  <c r="U134" i="6" s="1"/>
  <c r="U537" i="6" s="1"/>
  <c r="S140" i="6"/>
  <c r="U140" i="6" s="1"/>
  <c r="V140" i="6"/>
  <c r="N142" i="6"/>
  <c r="S147" i="6"/>
  <c r="U147" i="6" s="1"/>
  <c r="V147" i="6" s="1"/>
  <c r="O392" i="6"/>
  <c r="T153" i="6"/>
  <c r="S159" i="6"/>
  <c r="U159" i="6" s="1"/>
  <c r="V159" i="6" s="1"/>
  <c r="S176" i="6"/>
  <c r="U176" i="6" s="1"/>
  <c r="V176" i="6" s="1"/>
  <c r="AD176" i="6"/>
  <c r="AE176" i="6" s="1"/>
  <c r="AE190" i="6"/>
  <c r="O460" i="6"/>
  <c r="S198" i="6"/>
  <c r="U198" i="6" s="1"/>
  <c r="U460" i="6" s="1"/>
  <c r="U635" i="6"/>
  <c r="V635" i="6" s="1"/>
  <c r="V219" i="6"/>
  <c r="R710" i="6"/>
  <c r="R718" i="6"/>
  <c r="S183" i="6"/>
  <c r="U183" i="6" s="1"/>
  <c r="S223" i="6"/>
  <c r="O445" i="6"/>
  <c r="T225" i="6"/>
  <c r="R656" i="6"/>
  <c r="S230" i="6"/>
  <c r="AD230" i="6"/>
  <c r="AE230" i="6" s="1"/>
  <c r="T232" i="6"/>
  <c r="T233" i="6"/>
  <c r="T234" i="6"/>
  <c r="U234" i="6" s="1"/>
  <c r="V234" i="6" s="1"/>
  <c r="AC262" i="6"/>
  <c r="AE262" i="6" s="1"/>
  <c r="AC282" i="6"/>
  <c r="R466" i="6"/>
  <c r="T296" i="6"/>
  <c r="R324" i="6"/>
  <c r="O467" i="6"/>
  <c r="S310" i="6"/>
  <c r="U310" i="6" s="1"/>
  <c r="U467" i="6" s="1"/>
  <c r="AD133" i="6"/>
  <c r="O613" i="6"/>
  <c r="S188" i="6"/>
  <c r="U188" i="6" s="1"/>
  <c r="V188" i="6" s="1"/>
  <c r="AD204" i="6"/>
  <c r="T223" i="6"/>
  <c r="O446" i="6"/>
  <c r="S228" i="6"/>
  <c r="U228" i="6" s="1"/>
  <c r="AC285" i="6"/>
  <c r="AE312" i="6"/>
  <c r="AC199" i="6"/>
  <c r="AE199" i="6" s="1"/>
  <c r="R640" i="6"/>
  <c r="V261" i="6"/>
  <c r="R486" i="6"/>
  <c r="O491" i="6"/>
  <c r="V108" i="6"/>
  <c r="V109" i="6"/>
  <c r="V130" i="6"/>
  <c r="O141" i="6"/>
  <c r="O399" i="6"/>
  <c r="AD178" i="6"/>
  <c r="AE178" i="6" s="1"/>
  <c r="S186" i="6"/>
  <c r="U186" i="6" s="1"/>
  <c r="U613" i="6" s="1"/>
  <c r="S187" i="6"/>
  <c r="U187" i="6" s="1"/>
  <c r="AC201" i="6"/>
  <c r="AD206" i="6"/>
  <c r="T217" i="6"/>
  <c r="U217" i="6" s="1"/>
  <c r="U640" i="6" s="1"/>
  <c r="O442" i="6"/>
  <c r="T228" i="6"/>
  <c r="T229" i="6"/>
  <c r="AC232" i="6"/>
  <c r="R645" i="6"/>
  <c r="S239" i="6"/>
  <c r="R663" i="6"/>
  <c r="T248" i="6"/>
  <c r="U248" i="6" s="1"/>
  <c r="U663" i="6" s="1"/>
  <c r="S261" i="6"/>
  <c r="U261" i="6" s="1"/>
  <c r="S272" i="6"/>
  <c r="U272" i="6" s="1"/>
  <c r="V272" i="6" s="1"/>
  <c r="AC288" i="6"/>
  <c r="AE288" i="6" s="1"/>
  <c r="V297" i="6"/>
  <c r="AD207" i="6"/>
  <c r="AE207" i="6" s="1"/>
  <c r="S220" i="6"/>
  <c r="U220" i="6" s="1"/>
  <c r="V220" i="6" s="1"/>
  <c r="T222" i="6"/>
  <c r="U222" i="6" s="1"/>
  <c r="V222" i="6" s="1"/>
  <c r="AC223" i="6"/>
  <c r="AE223" i="6" s="1"/>
  <c r="R649" i="6"/>
  <c r="T243" i="6"/>
  <c r="U243" i="6" s="1"/>
  <c r="U649" i="6" s="1"/>
  <c r="V243" i="6"/>
  <c r="O449" i="6"/>
  <c r="T249" i="6"/>
  <c r="U249" i="6" s="1"/>
  <c r="U449" i="6" s="1"/>
  <c r="AD250" i="6"/>
  <c r="AE250" i="6" s="1"/>
  <c r="K253" i="6"/>
  <c r="AC261" i="6"/>
  <c r="AE261" i="6" s="1"/>
  <c r="AC272" i="6"/>
  <c r="AE272" i="6" s="1"/>
  <c r="R625" i="6"/>
  <c r="S281" i="6"/>
  <c r="U281" i="6" s="1"/>
  <c r="U625" i="6" s="1"/>
  <c r="AD281" i="6"/>
  <c r="AC294" i="6"/>
  <c r="X324" i="6"/>
  <c r="R538" i="6"/>
  <c r="R392" i="6"/>
  <c r="V165" i="6"/>
  <c r="O394" i="6"/>
  <c r="S178" i="6"/>
  <c r="U178" i="6" s="1"/>
  <c r="U394" i="6" s="1"/>
  <c r="O403" i="6"/>
  <c r="T179" i="6"/>
  <c r="U179" i="6" s="1"/>
  <c r="R630" i="6"/>
  <c r="AD203" i="6"/>
  <c r="AE203" i="6" s="1"/>
  <c r="S204" i="6"/>
  <c r="U204" i="6" s="1"/>
  <c r="AD208" i="6"/>
  <c r="AE208" i="6" s="1"/>
  <c r="S211" i="6"/>
  <c r="U211" i="6" s="1"/>
  <c r="V211" i="6" s="1"/>
  <c r="U213" i="6"/>
  <c r="V213" i="6" s="1"/>
  <c r="O634" i="6"/>
  <c r="S218" i="6"/>
  <c r="T218" i="6"/>
  <c r="T220" i="6"/>
  <c r="S221" i="6"/>
  <c r="U221" i="6" s="1"/>
  <c r="V221" i="6" s="1"/>
  <c r="AE281" i="6"/>
  <c r="R438" i="6"/>
  <c r="AD202" i="6"/>
  <c r="AE202" i="6" s="1"/>
  <c r="M253" i="6"/>
  <c r="AE298" i="6"/>
  <c r="AC172" i="6"/>
  <c r="AE172" i="6" s="1"/>
  <c r="O393" i="6"/>
  <c r="S202" i="6"/>
  <c r="S207" i="6"/>
  <c r="U207" i="6" s="1"/>
  <c r="O441" i="6"/>
  <c r="V209" i="6"/>
  <c r="AC212" i="6"/>
  <c r="AE212" i="6" s="1"/>
  <c r="AD214" i="6"/>
  <c r="AE214" i="6" s="1"/>
  <c r="O646" i="6"/>
  <c r="T240" i="6"/>
  <c r="S240" i="6"/>
  <c r="N253" i="6"/>
  <c r="U433" i="6"/>
  <c r="V433" i="6" s="1"/>
  <c r="S270" i="6"/>
  <c r="U270" i="6" s="1"/>
  <c r="V270" i="6" s="1"/>
  <c r="AC276" i="6"/>
  <c r="O489" i="6"/>
  <c r="O543" i="6"/>
  <c r="O546" i="6"/>
  <c r="X189" i="6"/>
  <c r="X253" i="6" s="1"/>
  <c r="S150" i="6"/>
  <c r="U150" i="6" s="1"/>
  <c r="V160" i="6"/>
  <c r="S175" i="6"/>
  <c r="U175" i="6" s="1"/>
  <c r="U393" i="6" s="1"/>
  <c r="O459" i="6"/>
  <c r="S193" i="6"/>
  <c r="U193" i="6" s="1"/>
  <c r="U459" i="6" s="1"/>
  <c r="V203" i="6"/>
  <c r="AC204" i="6"/>
  <c r="AE204" i="6" s="1"/>
  <c r="V206" i="6"/>
  <c r="S208" i="6"/>
  <c r="U208" i="6" s="1"/>
  <c r="R443" i="6"/>
  <c r="AC220" i="6"/>
  <c r="AE220" i="6" s="1"/>
  <c r="AD233" i="6"/>
  <c r="AE233" i="6" s="1"/>
  <c r="S238" i="6"/>
  <c r="U238" i="6" s="1"/>
  <c r="V238" i="6" s="1"/>
  <c r="V244" i="6"/>
  <c r="X293" i="6"/>
  <c r="AE309" i="6"/>
  <c r="AE325" i="6"/>
  <c r="O444" i="6"/>
  <c r="S214" i="6"/>
  <c r="AC218" i="6"/>
  <c r="AE218" i="6" s="1"/>
  <c r="AC219" i="6"/>
  <c r="AE225" i="6"/>
  <c r="R648" i="6"/>
  <c r="S236" i="6"/>
  <c r="AD236" i="6"/>
  <c r="AE236" i="6" s="1"/>
  <c r="R447" i="6"/>
  <c r="T245" i="6"/>
  <c r="U245" i="6" s="1"/>
  <c r="U447" i="6" s="1"/>
  <c r="Y293" i="6"/>
  <c r="AC254" i="6"/>
  <c r="R624" i="6"/>
  <c r="AD280" i="6"/>
  <c r="R636" i="6"/>
  <c r="AD215" i="6"/>
  <c r="AE215" i="6" s="1"/>
  <c r="R657" i="6"/>
  <c r="AD232" i="6"/>
  <c r="T246" i="6"/>
  <c r="U246" i="6" s="1"/>
  <c r="V246" i="6" s="1"/>
  <c r="R252" i="6"/>
  <c r="O424" i="6"/>
  <c r="V267" i="6"/>
  <c r="O465" i="6"/>
  <c r="S295" i="6"/>
  <c r="U295" i="6" s="1"/>
  <c r="U465" i="6" s="1"/>
  <c r="V138" i="6"/>
  <c r="R612" i="6"/>
  <c r="V612" i="6" s="1"/>
  <c r="AD161" i="6"/>
  <c r="AE161" i="6" s="1"/>
  <c r="V168" i="6"/>
  <c r="AD186" i="6"/>
  <c r="AE186" i="6" s="1"/>
  <c r="AD187" i="6"/>
  <c r="AE187" i="6" s="1"/>
  <c r="T214" i="6"/>
  <c r="S215" i="6"/>
  <c r="O643" i="6"/>
  <c r="V224" i="6"/>
  <c r="T226" i="6"/>
  <c r="U226" i="6" s="1"/>
  <c r="V226" i="6" s="1"/>
  <c r="AD228" i="6"/>
  <c r="AE228" i="6" s="1"/>
  <c r="S232" i="6"/>
  <c r="U232" i="6" s="1"/>
  <c r="U657" i="6" s="1"/>
  <c r="S233" i="6"/>
  <c r="U233" i="6" s="1"/>
  <c r="R644" i="6"/>
  <c r="AD235" i="6"/>
  <c r="AE235" i="6" s="1"/>
  <c r="V242" i="6"/>
  <c r="S262" i="6"/>
  <c r="U262" i="6" s="1"/>
  <c r="U424" i="6" s="1"/>
  <c r="R626" i="6"/>
  <c r="V282" i="6"/>
  <c r="AD282" i="6"/>
  <c r="S285" i="6"/>
  <c r="U285" i="6" s="1"/>
  <c r="V285" i="6" s="1"/>
  <c r="U407" i="6"/>
  <c r="V407" i="6" s="1"/>
  <c r="V289" i="6"/>
  <c r="O472" i="6"/>
  <c r="S299" i="6"/>
  <c r="U299" i="6" s="1"/>
  <c r="U472" i="6" s="1"/>
  <c r="O438" i="6"/>
  <c r="T216" i="6"/>
  <c r="U216" i="6" s="1"/>
  <c r="O410" i="6"/>
  <c r="AA324" i="6"/>
  <c r="R471" i="6"/>
  <c r="T302" i="6"/>
  <c r="U302" i="6" s="1"/>
  <c r="U471" i="6" s="1"/>
  <c r="AB370" i="6"/>
  <c r="U582" i="6"/>
  <c r="V582" i="6" s="1"/>
  <c r="AE351" i="6"/>
  <c r="V398" i="6"/>
  <c r="O427" i="6"/>
  <c r="V276" i="6"/>
  <c r="R408" i="6"/>
  <c r="AD290" i="6"/>
  <c r="AE290" i="6" s="1"/>
  <c r="O592" i="6"/>
  <c r="T326" i="6"/>
  <c r="Y330" i="6"/>
  <c r="R430" i="6"/>
  <c r="V430" i="6" s="1"/>
  <c r="R293" i="6"/>
  <c r="O425" i="6"/>
  <c r="O436" i="6"/>
  <c r="S273" i="6"/>
  <c r="U273" i="6" s="1"/>
  <c r="U436" i="6" s="1"/>
  <c r="R427" i="6"/>
  <c r="AD276" i="6"/>
  <c r="O624" i="6"/>
  <c r="O626" i="6"/>
  <c r="S282" i="6"/>
  <c r="U282" i="6" s="1"/>
  <c r="U626" i="6" s="1"/>
  <c r="S290" i="6"/>
  <c r="U290" i="6" s="1"/>
  <c r="U408" i="6" s="1"/>
  <c r="S291" i="6"/>
  <c r="U291" i="6" s="1"/>
  <c r="S292" i="6"/>
  <c r="U292" i="6" s="1"/>
  <c r="U410" i="6" s="1"/>
  <c r="AD311" i="6"/>
  <c r="S316" i="6"/>
  <c r="U316" i="6" s="1"/>
  <c r="S327" i="6"/>
  <c r="U327" i="6" s="1"/>
  <c r="V327" i="6" s="1"/>
  <c r="O584" i="6"/>
  <c r="V584" i="6" s="1"/>
  <c r="V337" i="6"/>
  <c r="O557" i="6"/>
  <c r="V557" i="6" s="1"/>
  <c r="V341" i="6"/>
  <c r="AE369" i="6"/>
  <c r="AB330" i="6"/>
  <c r="U563" i="6"/>
  <c r="V563" i="6" s="1"/>
  <c r="V349" i="6"/>
  <c r="AC277" i="6"/>
  <c r="AE277" i="6" s="1"/>
  <c r="S279" i="6"/>
  <c r="U279" i="6" s="1"/>
  <c r="U427" i="6" s="1"/>
  <c r="S280" i="6"/>
  <c r="U280" i="6" s="1"/>
  <c r="U624" i="6" s="1"/>
  <c r="R425" i="6"/>
  <c r="AD285" i="6"/>
  <c r="V298" i="6"/>
  <c r="AE300" i="6"/>
  <c r="R476" i="6"/>
  <c r="AD312" i="6"/>
  <c r="R482" i="6"/>
  <c r="S315" i="6"/>
  <c r="U315" i="6" s="1"/>
  <c r="V315" i="6" s="1"/>
  <c r="V483" i="6"/>
  <c r="O590" i="6"/>
  <c r="S325" i="6"/>
  <c r="U556" i="6"/>
  <c r="V556" i="6" s="1"/>
  <c r="V360" i="6"/>
  <c r="U576" i="6"/>
  <c r="V576" i="6" s="1"/>
  <c r="V366" i="6"/>
  <c r="V263" i="6"/>
  <c r="V265" i="6"/>
  <c r="U428" i="6"/>
  <c r="O293" i="6"/>
  <c r="R473" i="6"/>
  <c r="S309" i="6"/>
  <c r="U309" i="6" s="1"/>
  <c r="V309" i="6" s="1"/>
  <c r="S312" i="6"/>
  <c r="U312" i="6" s="1"/>
  <c r="U476" i="6" s="1"/>
  <c r="S313" i="6"/>
  <c r="U313" i="6" s="1"/>
  <c r="U477" i="6" s="1"/>
  <c r="V477" i="6" s="1"/>
  <c r="S314" i="6"/>
  <c r="U314" i="6" s="1"/>
  <c r="O481" i="6"/>
  <c r="S321" i="6"/>
  <c r="U321" i="6" s="1"/>
  <c r="U481" i="6" s="1"/>
  <c r="X330" i="6"/>
  <c r="V334" i="6"/>
  <c r="O568" i="6"/>
  <c r="V336" i="6"/>
  <c r="O570" i="6"/>
  <c r="O577" i="6"/>
  <c r="T362" i="6"/>
  <c r="S250" i="6"/>
  <c r="U250" i="6" s="1"/>
  <c r="U666" i="6" s="1"/>
  <c r="V666" i="6" s="1"/>
  <c r="U254" i="6"/>
  <c r="V283" i="6"/>
  <c r="AC286" i="6"/>
  <c r="AE286" i="6" s="1"/>
  <c r="AC289" i="6"/>
  <c r="AE289" i="6" s="1"/>
  <c r="AC291" i="6"/>
  <c r="AE291" i="6" s="1"/>
  <c r="S294" i="6"/>
  <c r="O470" i="6"/>
  <c r="S301" i="6"/>
  <c r="U301" i="6" s="1"/>
  <c r="U470" i="6" s="1"/>
  <c r="AC303" i="6"/>
  <c r="AE303" i="6" s="1"/>
  <c r="V323" i="6"/>
  <c r="O324" i="6"/>
  <c r="S336" i="6"/>
  <c r="U336" i="6" s="1"/>
  <c r="U568" i="6" s="1"/>
  <c r="S340" i="6"/>
  <c r="U340" i="6" s="1"/>
  <c r="U570" i="6" s="1"/>
  <c r="AE360" i="6"/>
  <c r="M376" i="6"/>
  <c r="S251" i="6"/>
  <c r="U251" i="6" s="1"/>
  <c r="AC279" i="6"/>
  <c r="AE279" i="6" s="1"/>
  <c r="O474" i="6"/>
  <c r="S307" i="6"/>
  <c r="U307" i="6" s="1"/>
  <c r="U474" i="6" s="1"/>
  <c r="V319" i="6"/>
  <c r="R480" i="6"/>
  <c r="AD320" i="6"/>
  <c r="AE320" i="6" s="1"/>
  <c r="R441" i="6"/>
  <c r="S229" i="6"/>
  <c r="U229" i="6" s="1"/>
  <c r="V229" i="6" s="1"/>
  <c r="O656" i="6"/>
  <c r="S235" i="6"/>
  <c r="U235" i="6" s="1"/>
  <c r="U644" i="6" s="1"/>
  <c r="O648" i="6"/>
  <c r="S241" i="6"/>
  <c r="U241" i="6" s="1"/>
  <c r="U647" i="6" s="1"/>
  <c r="V647" i="6" s="1"/>
  <c r="V411" i="6"/>
  <c r="O628" i="6"/>
  <c r="V628" i="6" s="1"/>
  <c r="V268" i="6"/>
  <c r="O469" i="6"/>
  <c r="S300" i="6"/>
  <c r="U300" i="6" s="1"/>
  <c r="V301" i="6"/>
  <c r="V308" i="6"/>
  <c r="V311" i="6"/>
  <c r="AC313" i="6"/>
  <c r="AE313" i="6" s="1"/>
  <c r="S320" i="6"/>
  <c r="U320" i="6" s="1"/>
  <c r="R593" i="6"/>
  <c r="AD329" i="6"/>
  <c r="AD330" i="6" s="1"/>
  <c r="O330" i="6"/>
  <c r="O569" i="6"/>
  <c r="V569" i="6" s="1"/>
  <c r="V339" i="6"/>
  <c r="Y370" i="6"/>
  <c r="AC331" i="6"/>
  <c r="Z293" i="6"/>
  <c r="O418" i="6"/>
  <c r="AD291" i="6"/>
  <c r="AD292" i="6"/>
  <c r="AE292" i="6" s="1"/>
  <c r="Y324" i="6"/>
  <c r="S306" i="6"/>
  <c r="U306" i="6" s="1"/>
  <c r="U473" i="6" s="1"/>
  <c r="AC329" i="6"/>
  <c r="AC330" i="6" s="1"/>
  <c r="Q376" i="6"/>
  <c r="Z370" i="6"/>
  <c r="V333" i="6"/>
  <c r="U561" i="6"/>
  <c r="V561" i="6" s="1"/>
  <c r="T215" i="6"/>
  <c r="AD219" i="6"/>
  <c r="T230" i="6"/>
  <c r="T236" i="6"/>
  <c r="T239" i="6"/>
  <c r="O252" i="6"/>
  <c r="T258" i="6"/>
  <c r="U258" i="6" s="1"/>
  <c r="S275" i="6"/>
  <c r="U275" i="6" s="1"/>
  <c r="AD287" i="6"/>
  <c r="AE287" i="6" s="1"/>
  <c r="AD289" i="6"/>
  <c r="S317" i="6"/>
  <c r="U317" i="6" s="1"/>
  <c r="V317" i="6" s="1"/>
  <c r="V318" i="6"/>
  <c r="V328" i="6"/>
  <c r="R330" i="6"/>
  <c r="AA370" i="6"/>
  <c r="O585" i="6"/>
  <c r="V585" i="6" s="1"/>
  <c r="V338" i="6"/>
  <c r="V342" i="6"/>
  <c r="AC347" i="6"/>
  <c r="AE347" i="6" s="1"/>
  <c r="R572" i="6"/>
  <c r="AD361" i="6"/>
  <c r="AE361" i="6" s="1"/>
  <c r="AE371" i="6"/>
  <c r="AE375" i="6" s="1"/>
  <c r="AC375" i="6"/>
  <c r="R474" i="6"/>
  <c r="V322" i="6"/>
  <c r="S329" i="6"/>
  <c r="U329" i="6" s="1"/>
  <c r="U593" i="6" s="1"/>
  <c r="V359" i="6"/>
  <c r="S361" i="6"/>
  <c r="U361" i="6" s="1"/>
  <c r="V361" i="6" s="1"/>
  <c r="V365" i="6"/>
  <c r="S367" i="6"/>
  <c r="U367" i="6" s="1"/>
  <c r="U575" i="6" s="1"/>
  <c r="V575" i="6" s="1"/>
  <c r="R573" i="6"/>
  <c r="O370" i="6"/>
  <c r="S372" i="6"/>
  <c r="U372" i="6" s="1"/>
  <c r="U587" i="6" s="1"/>
  <c r="V587" i="6" s="1"/>
  <c r="AD353" i="6"/>
  <c r="AE353" i="6" s="1"/>
  <c r="V580" i="6"/>
  <c r="T368" i="6"/>
  <c r="U368" i="6" s="1"/>
  <c r="V426" i="6"/>
  <c r="S287" i="6"/>
  <c r="U287" i="6" s="1"/>
  <c r="V475" i="6"/>
  <c r="S350" i="6"/>
  <c r="U350" i="6" s="1"/>
  <c r="R567" i="6"/>
  <c r="AD354" i="6"/>
  <c r="AE354" i="6" s="1"/>
  <c r="V367" i="6"/>
  <c r="S374" i="6"/>
  <c r="U374" i="6" s="1"/>
  <c r="R370" i="6"/>
  <c r="V652" i="6"/>
  <c r="O588" i="6"/>
  <c r="O375" i="6"/>
  <c r="AC372" i="6"/>
  <c r="AE372" i="6" s="1"/>
  <c r="O482" i="6"/>
  <c r="R479" i="6"/>
  <c r="V562" i="6"/>
  <c r="S354" i="6"/>
  <c r="U354" i="6" s="1"/>
  <c r="U571" i="6" s="1"/>
  <c r="AD357" i="6"/>
  <c r="AE357" i="6" s="1"/>
  <c r="V364" i="6"/>
  <c r="S371" i="6"/>
  <c r="L729" i="6"/>
  <c r="V566" i="6"/>
  <c r="S355" i="6"/>
  <c r="U355" i="6" s="1"/>
  <c r="U574" i="6" s="1"/>
  <c r="V574" i="6" s="1"/>
  <c r="M729" i="6"/>
  <c r="N729" i="6"/>
  <c r="AD323" i="6"/>
  <c r="AE323" i="6" s="1"/>
  <c r="V347" i="6"/>
  <c r="V348" i="6"/>
  <c r="V355" i="6"/>
  <c r="S357" i="6"/>
  <c r="U357" i="6" s="1"/>
  <c r="U558" i="6" s="1"/>
  <c r="V558" i="6" s="1"/>
  <c r="AD360" i="6"/>
  <c r="T363" i="6"/>
  <c r="U363" i="6" s="1"/>
  <c r="U578" i="6" s="1"/>
  <c r="V578" i="6" s="1"/>
  <c r="AD366" i="6"/>
  <c r="AE366" i="6" s="1"/>
  <c r="S369" i="6"/>
  <c r="U369" i="6" s="1"/>
  <c r="V369" i="6" s="1"/>
  <c r="R428" i="6"/>
  <c r="V314" i="6"/>
  <c r="S331" i="6"/>
  <c r="S332" i="6"/>
  <c r="U332" i="6" s="1"/>
  <c r="V343" i="6"/>
  <c r="V345" i="6"/>
  <c r="V346" i="6"/>
  <c r="S358" i="6"/>
  <c r="U358" i="6" s="1"/>
  <c r="AD367" i="6"/>
  <c r="V373" i="6"/>
  <c r="P729" i="6"/>
  <c r="V416" i="6"/>
  <c r="V363" i="6"/>
  <c r="Q729" i="6"/>
  <c r="J556" i="5"/>
  <c r="K556" i="5"/>
  <c r="L556" i="5"/>
  <c r="M556" i="5"/>
  <c r="N556" i="5"/>
  <c r="O556" i="5"/>
  <c r="P556" i="5"/>
  <c r="Q556" i="5"/>
  <c r="R556" i="5"/>
  <c r="U556" i="5"/>
  <c r="J547" i="5"/>
  <c r="K547" i="5"/>
  <c r="L547" i="5"/>
  <c r="M547" i="5"/>
  <c r="N547" i="5"/>
  <c r="O547" i="5"/>
  <c r="P547" i="5"/>
  <c r="Q547" i="5"/>
  <c r="X274" i="5"/>
  <c r="O274" i="5"/>
  <c r="S274" i="5" s="1"/>
  <c r="U274" i="5" s="1"/>
  <c r="Y274" i="5"/>
  <c r="Z274" i="5"/>
  <c r="AA274" i="5"/>
  <c r="AB274" i="5"/>
  <c r="T381" i="10" l="1"/>
  <c r="AD381" i="10"/>
  <c r="AE147" i="10"/>
  <c r="AE258" i="10"/>
  <c r="AC381" i="10"/>
  <c r="S381" i="10"/>
  <c r="V375" i="10"/>
  <c r="U147" i="10"/>
  <c r="V147" i="10" s="1"/>
  <c r="V146" i="10"/>
  <c r="U258" i="10"/>
  <c r="V258" i="10" s="1"/>
  <c r="V257" i="10"/>
  <c r="U739" i="10"/>
  <c r="V383" i="10"/>
  <c r="AC325" i="9"/>
  <c r="S325" i="9"/>
  <c r="U671" i="9"/>
  <c r="AE376" i="8"/>
  <c r="S376" i="8"/>
  <c r="AC376" i="8"/>
  <c r="V319" i="9"/>
  <c r="AD325" i="9"/>
  <c r="U209" i="9"/>
  <c r="V209" i="9" s="1"/>
  <c r="V208" i="9"/>
  <c r="U158" i="9"/>
  <c r="V158" i="9" s="1"/>
  <c r="V157" i="9"/>
  <c r="AE325" i="9"/>
  <c r="U142" i="8"/>
  <c r="V142" i="8" s="1"/>
  <c r="V141" i="8"/>
  <c r="U729" i="8"/>
  <c r="S209" i="7"/>
  <c r="AE111" i="7"/>
  <c r="R325" i="7"/>
  <c r="AE272" i="7"/>
  <c r="AE158" i="7"/>
  <c r="S158" i="7"/>
  <c r="S325" i="7" s="1"/>
  <c r="U652" i="7"/>
  <c r="V114" i="7"/>
  <c r="AC209" i="7"/>
  <c r="AE205" i="7"/>
  <c r="AE209" i="7" s="1"/>
  <c r="U331" i="7"/>
  <c r="V160" i="7"/>
  <c r="U467" i="7"/>
  <c r="U157" i="7"/>
  <c r="V146" i="7"/>
  <c r="U526" i="7"/>
  <c r="V311" i="7"/>
  <c r="U516" i="7"/>
  <c r="U319" i="7"/>
  <c r="V280" i="7"/>
  <c r="AD158" i="7"/>
  <c r="AD325" i="7" s="1"/>
  <c r="U539" i="7"/>
  <c r="U279" i="7"/>
  <c r="V279" i="7" s="1"/>
  <c r="V273" i="7"/>
  <c r="T158" i="7"/>
  <c r="T325" i="7" s="1"/>
  <c r="U327" i="7"/>
  <c r="U193" i="7"/>
  <c r="V193" i="7" s="1"/>
  <c r="V159" i="7"/>
  <c r="U444" i="7"/>
  <c r="V15" i="7"/>
  <c r="V208" i="7"/>
  <c r="U330" i="7"/>
  <c r="V162" i="7"/>
  <c r="U443" i="7"/>
  <c r="U43" i="7"/>
  <c r="V43" i="7" s="1"/>
  <c r="AE241" i="7"/>
  <c r="U415" i="7"/>
  <c r="U272" i="7"/>
  <c r="V272" i="7" s="1"/>
  <c r="V242" i="7"/>
  <c r="U619" i="7"/>
  <c r="V245" i="7"/>
  <c r="AC158" i="7"/>
  <c r="V266" i="6"/>
  <c r="V306" i="6"/>
  <c r="V68" i="6"/>
  <c r="Z142" i="6"/>
  <c r="V530" i="6"/>
  <c r="V479" i="6"/>
  <c r="V452" i="6"/>
  <c r="V523" i="6"/>
  <c r="V571" i="6"/>
  <c r="V643" i="6"/>
  <c r="V630" i="6"/>
  <c r="V597" i="6"/>
  <c r="V151" i="6"/>
  <c r="V162" i="6"/>
  <c r="V122" i="6"/>
  <c r="U446" i="6"/>
  <c r="V446" i="6" s="1"/>
  <c r="U491" i="6"/>
  <c r="V491" i="6" s="1"/>
  <c r="AC40" i="6"/>
  <c r="V372" i="6"/>
  <c r="T252" i="6"/>
  <c r="V178" i="6"/>
  <c r="AD129" i="6"/>
  <c r="AE321" i="6"/>
  <c r="U425" i="6"/>
  <c r="V425" i="6" s="1"/>
  <c r="V280" i="6"/>
  <c r="V177" i="6"/>
  <c r="U218" i="6"/>
  <c r="U634" i="6" s="1"/>
  <c r="V634" i="6" s="1"/>
  <c r="V249" i="6"/>
  <c r="V120" i="6"/>
  <c r="U482" i="6"/>
  <c r="V482" i="6" s="1"/>
  <c r="N376" i="6"/>
  <c r="AD293" i="6"/>
  <c r="U388" i="6"/>
  <c r="V388" i="6" s="1"/>
  <c r="U605" i="6"/>
  <c r="V605" i="6" s="1"/>
  <c r="V78" i="6"/>
  <c r="U141" i="6"/>
  <c r="V141" i="6" s="1"/>
  <c r="V69" i="6"/>
  <c r="V286" i="6"/>
  <c r="AE367" i="6"/>
  <c r="V210" i="6"/>
  <c r="V29" i="6"/>
  <c r="V313" i="6"/>
  <c r="AD324" i="6"/>
  <c r="V443" i="6"/>
  <c r="V217" i="6"/>
  <c r="Y142" i="6"/>
  <c r="AD141" i="6"/>
  <c r="U490" i="6"/>
  <c r="V490" i="6" s="1"/>
  <c r="V57" i="6"/>
  <c r="V357" i="6"/>
  <c r="V321" i="6"/>
  <c r="V307" i="6"/>
  <c r="V340" i="6"/>
  <c r="U225" i="6"/>
  <c r="U445" i="6" s="1"/>
  <c r="V445" i="6" s="1"/>
  <c r="V126" i="6"/>
  <c r="V20" i="6"/>
  <c r="V181" i="6"/>
  <c r="AE132" i="6"/>
  <c r="AE80" i="6"/>
  <c r="V82" i="6"/>
  <c r="V228" i="6"/>
  <c r="V136" i="6"/>
  <c r="U383" i="6"/>
  <c r="V383" i="6" s="1"/>
  <c r="V26" i="6"/>
  <c r="V166" i="6"/>
  <c r="U488" i="6"/>
  <c r="V488" i="6" s="1"/>
  <c r="V112" i="6"/>
  <c r="P376" i="6"/>
  <c r="R253" i="6"/>
  <c r="V715" i="6"/>
  <c r="K376" i="6"/>
  <c r="U710" i="6"/>
  <c r="V710" i="6" s="1"/>
  <c r="V699" i="6"/>
  <c r="V428" i="6"/>
  <c r="V546" i="6"/>
  <c r="AA142" i="6"/>
  <c r="AA376" i="6" s="1"/>
  <c r="AE104" i="6"/>
  <c r="V543" i="6"/>
  <c r="X142" i="6"/>
  <c r="X376" i="6" s="1"/>
  <c r="AD99" i="6"/>
  <c r="V521" i="6"/>
  <c r="V640" i="6"/>
  <c r="V396" i="6"/>
  <c r="V457" i="6"/>
  <c r="V593" i="6"/>
  <c r="V719" i="6"/>
  <c r="V447" i="6"/>
  <c r="V486" i="6"/>
  <c r="V473" i="6"/>
  <c r="V472" i="6"/>
  <c r="V657" i="6"/>
  <c r="V476" i="6"/>
  <c r="V487" i="6"/>
  <c r="V498" i="6"/>
  <c r="V471" i="6"/>
  <c r="V706" i="6"/>
  <c r="V528" i="6"/>
  <c r="V470" i="6"/>
  <c r="V465" i="6"/>
  <c r="V625" i="6"/>
  <c r="V663" i="6"/>
  <c r="R729" i="6"/>
  <c r="V399" i="6"/>
  <c r="V516" i="6"/>
  <c r="V624" i="6"/>
  <c r="V408" i="6"/>
  <c r="V718" i="6"/>
  <c r="V397" i="6"/>
  <c r="V481" i="6"/>
  <c r="V394" i="6"/>
  <c r="R142" i="6"/>
  <c r="V644" i="6"/>
  <c r="V402" i="6"/>
  <c r="V529" i="6"/>
  <c r="V613" i="6"/>
  <c r="V537" i="6"/>
  <c r="V570" i="6"/>
  <c r="V385" i="6"/>
  <c r="V649" i="6"/>
  <c r="V467" i="6"/>
  <c r="V225" i="6"/>
  <c r="AB142" i="6"/>
  <c r="AB376" i="6" s="1"/>
  <c r="U680" i="6"/>
  <c r="V680" i="6" s="1"/>
  <c r="V37" i="6"/>
  <c r="V61" i="6"/>
  <c r="V18" i="6"/>
  <c r="V56" i="6"/>
  <c r="U658" i="6"/>
  <c r="V658" i="6" s="1"/>
  <c r="T189" i="6"/>
  <c r="T253" i="6" s="1"/>
  <c r="U153" i="6"/>
  <c r="V552" i="6"/>
  <c r="U371" i="6"/>
  <c r="S375" i="6"/>
  <c r="U573" i="6"/>
  <c r="V573" i="6" s="1"/>
  <c r="V368" i="6"/>
  <c r="U418" i="6"/>
  <c r="V418" i="6" s="1"/>
  <c r="V258" i="6"/>
  <c r="V275" i="6"/>
  <c r="V273" i="6"/>
  <c r="S293" i="6"/>
  <c r="V175" i="6"/>
  <c r="V117" i="6"/>
  <c r="V390" i="6"/>
  <c r="U10" i="6"/>
  <c r="S40" i="6"/>
  <c r="U389" i="6"/>
  <c r="V389" i="6" s="1"/>
  <c r="V170" i="6"/>
  <c r="V406" i="6"/>
  <c r="V495" i="6"/>
  <c r="V512" i="6"/>
  <c r="AD189" i="6"/>
  <c r="T129" i="6"/>
  <c r="U101" i="6"/>
  <c r="V312" i="6"/>
  <c r="V281" i="6"/>
  <c r="U572" i="6"/>
  <c r="V572" i="6" s="1"/>
  <c r="V332" i="6"/>
  <c r="V354" i="6"/>
  <c r="U631" i="6"/>
  <c r="V631" i="6" s="1"/>
  <c r="V208" i="6"/>
  <c r="U379" i="6"/>
  <c r="V379" i="6" s="1"/>
  <c r="V150" i="6"/>
  <c r="V233" i="6"/>
  <c r="V232" i="6"/>
  <c r="V404" i="6"/>
  <c r="U518" i="6"/>
  <c r="V518" i="6" s="1"/>
  <c r="V131" i="6"/>
  <c r="V513" i="6"/>
  <c r="AE133" i="6"/>
  <c r="AD40" i="6"/>
  <c r="S129" i="6"/>
  <c r="U100" i="6"/>
  <c r="U678" i="6"/>
  <c r="V678" i="6" s="1"/>
  <c r="U384" i="6"/>
  <c r="V384" i="6" s="1"/>
  <c r="V695" i="6"/>
  <c r="U508" i="6"/>
  <c r="V508" i="6" s="1"/>
  <c r="V27" i="6"/>
  <c r="V60" i="6"/>
  <c r="U506" i="6"/>
  <c r="V506" i="6" s="1"/>
  <c r="U539" i="6"/>
  <c r="V539" i="6" s="1"/>
  <c r="V137" i="6"/>
  <c r="U469" i="6"/>
  <c r="V469" i="6" s="1"/>
  <c r="V300" i="6"/>
  <c r="V245" i="6"/>
  <c r="S252" i="6"/>
  <c r="U202" i="6"/>
  <c r="O253" i="6"/>
  <c r="V427" i="6"/>
  <c r="V292" i="6"/>
  <c r="V393" i="6"/>
  <c r="U331" i="6"/>
  <c r="S370" i="6"/>
  <c r="U564" i="6"/>
  <c r="V564" i="6" s="1"/>
  <c r="V350" i="6"/>
  <c r="V241" i="6"/>
  <c r="V474" i="6"/>
  <c r="T370" i="6"/>
  <c r="U362" i="6"/>
  <c r="V626" i="6"/>
  <c r="V410" i="6"/>
  <c r="V295" i="6"/>
  <c r="U236" i="6"/>
  <c r="U240" i="6"/>
  <c r="V248" i="6"/>
  <c r="V310" i="6"/>
  <c r="U230" i="6"/>
  <c r="V105" i="6"/>
  <c r="AE90" i="6"/>
  <c r="S141" i="6"/>
  <c r="U441" i="6"/>
  <c r="V441" i="6" s="1"/>
  <c r="V132" i="6"/>
  <c r="V497" i="6"/>
  <c r="V144" i="6"/>
  <c r="V25" i="6"/>
  <c r="V45" i="6"/>
  <c r="U527" i="6"/>
  <c r="V527" i="6" s="1"/>
  <c r="V89" i="6"/>
  <c r="V62" i="6"/>
  <c r="U485" i="6"/>
  <c r="V485" i="6" s="1"/>
  <c r="U478" i="6"/>
  <c r="V478" i="6" s="1"/>
  <c r="V316" i="6"/>
  <c r="AD370" i="6"/>
  <c r="V198" i="6"/>
  <c r="U509" i="6"/>
  <c r="V509" i="6" s="1"/>
  <c r="V54" i="6"/>
  <c r="V193" i="6"/>
  <c r="V493" i="6"/>
  <c r="U705" i="6"/>
  <c r="V705" i="6" s="1"/>
  <c r="V110" i="6"/>
  <c r="U440" i="6"/>
  <c r="V440" i="6" s="1"/>
  <c r="V204" i="6"/>
  <c r="U239" i="6"/>
  <c r="U462" i="6"/>
  <c r="V462" i="6" s="1"/>
  <c r="V187" i="6"/>
  <c r="AC189" i="6"/>
  <c r="AC253" i="6" s="1"/>
  <c r="AE143" i="6"/>
  <c r="AE189" i="6" s="1"/>
  <c r="U439" i="6"/>
  <c r="V439" i="6" s="1"/>
  <c r="V207" i="6"/>
  <c r="V279" i="6"/>
  <c r="V235" i="6"/>
  <c r="AE311" i="6"/>
  <c r="T330" i="6"/>
  <c r="U326" i="6"/>
  <c r="U215" i="6"/>
  <c r="T324" i="6"/>
  <c r="U296" i="6"/>
  <c r="V460" i="6"/>
  <c r="V550" i="6"/>
  <c r="V199" i="6"/>
  <c r="AD201" i="6"/>
  <c r="V84" i="6"/>
  <c r="V157" i="6"/>
  <c r="V134" i="6"/>
  <c r="U525" i="6"/>
  <c r="V525" i="6" s="1"/>
  <c r="AE129" i="6"/>
  <c r="AE329" i="6"/>
  <c r="AE330" i="6" s="1"/>
  <c r="U480" i="6"/>
  <c r="V480" i="6" s="1"/>
  <c r="V320" i="6"/>
  <c r="V250" i="6"/>
  <c r="V290" i="6"/>
  <c r="V302" i="6"/>
  <c r="U637" i="6"/>
  <c r="V637" i="6" s="1"/>
  <c r="V216" i="6"/>
  <c r="AE219" i="6"/>
  <c r="AE232" i="6"/>
  <c r="AE201" i="6"/>
  <c r="V146" i="6"/>
  <c r="U501" i="6"/>
  <c r="V501" i="6" s="1"/>
  <c r="V23" i="6"/>
  <c r="U41" i="6"/>
  <c r="S99" i="6"/>
  <c r="U143" i="6"/>
  <c r="S189" i="6"/>
  <c r="S201" i="6"/>
  <c r="U190" i="6"/>
  <c r="V401" i="6"/>
  <c r="AC141" i="6"/>
  <c r="AC129" i="6"/>
  <c r="S324" i="6"/>
  <c r="U294" i="6"/>
  <c r="V262" i="6"/>
  <c r="V459" i="6"/>
  <c r="U442" i="6"/>
  <c r="V442" i="6" s="1"/>
  <c r="U403" i="6"/>
  <c r="V403" i="6" s="1"/>
  <c r="V179" i="6"/>
  <c r="V449" i="6"/>
  <c r="U223" i="6"/>
  <c r="U688" i="6"/>
  <c r="V688" i="6" s="1"/>
  <c r="V52" i="6"/>
  <c r="V451" i="6"/>
  <c r="V382" i="6"/>
  <c r="V154" i="6"/>
  <c r="V454" i="6"/>
  <c r="V97" i="6"/>
  <c r="V484" i="6"/>
  <c r="AE10" i="6"/>
  <c r="AE40" i="6" s="1"/>
  <c r="AC370" i="6"/>
  <c r="AE331" i="6"/>
  <c r="AE370" i="6" s="1"/>
  <c r="U325" i="6"/>
  <c r="S330" i="6"/>
  <c r="V424" i="6"/>
  <c r="AC293" i="6"/>
  <c r="AE254" i="6"/>
  <c r="U214" i="6"/>
  <c r="AE276" i="6"/>
  <c r="AE294" i="6"/>
  <c r="AC324" i="6"/>
  <c r="O142" i="6"/>
  <c r="T293" i="6"/>
  <c r="AE282" i="6"/>
  <c r="U405" i="6"/>
  <c r="V405" i="6" s="1"/>
  <c r="V183" i="6"/>
  <c r="T99" i="6"/>
  <c r="U44" i="6"/>
  <c r="V713" i="6"/>
  <c r="AE92" i="6"/>
  <c r="T40" i="6"/>
  <c r="V94" i="6"/>
  <c r="U682" i="6"/>
  <c r="V682" i="6" s="1"/>
  <c r="V43" i="6"/>
  <c r="U489" i="6"/>
  <c r="V489" i="6" s="1"/>
  <c r="V329" i="6"/>
  <c r="Z376" i="6"/>
  <c r="Y376" i="6"/>
  <c r="U667" i="6"/>
  <c r="V667" i="6" s="1"/>
  <c r="V251" i="6"/>
  <c r="U435" i="6"/>
  <c r="V435" i="6" s="1"/>
  <c r="V287" i="6"/>
  <c r="U554" i="6"/>
  <c r="V554" i="6" s="1"/>
  <c r="V358" i="6"/>
  <c r="U586" i="6"/>
  <c r="V586" i="6" s="1"/>
  <c r="V374" i="6"/>
  <c r="U412" i="6"/>
  <c r="V412" i="6" s="1"/>
  <c r="U293" i="6"/>
  <c r="V293" i="6" s="1"/>
  <c r="V254" i="6"/>
  <c r="V568" i="6"/>
  <c r="U409" i="6"/>
  <c r="V409" i="6" s="1"/>
  <c r="V291" i="6"/>
  <c r="V436" i="6"/>
  <c r="V299" i="6"/>
  <c r="V218" i="6"/>
  <c r="AE285" i="6"/>
  <c r="V186" i="6"/>
  <c r="V169" i="6"/>
  <c r="U538" i="6"/>
  <c r="V538" i="6" s="1"/>
  <c r="V171" i="6"/>
  <c r="AE206" i="6"/>
  <c r="O729" i="6"/>
  <c r="AC99" i="6"/>
  <c r="AE41" i="6"/>
  <c r="V507" i="6"/>
  <c r="V547" i="6"/>
  <c r="AE137" i="6"/>
  <c r="AE141" i="6" s="1"/>
  <c r="AC274" i="5"/>
  <c r="AE274" i="5" s="1"/>
  <c r="V274" i="5"/>
  <c r="U670" i="5"/>
  <c r="R670" i="5"/>
  <c r="Q670" i="5"/>
  <c r="P670" i="5"/>
  <c r="O670" i="5"/>
  <c r="N670" i="5"/>
  <c r="M670" i="5"/>
  <c r="L670" i="5"/>
  <c r="K670" i="5"/>
  <c r="J670" i="5"/>
  <c r="U669" i="5"/>
  <c r="R669" i="5"/>
  <c r="Q669" i="5"/>
  <c r="P669" i="5"/>
  <c r="O669" i="5"/>
  <c r="N669" i="5"/>
  <c r="M669" i="5"/>
  <c r="L669" i="5"/>
  <c r="K669" i="5"/>
  <c r="J669" i="5"/>
  <c r="U668" i="5"/>
  <c r="R668" i="5"/>
  <c r="Q668" i="5"/>
  <c r="P668" i="5"/>
  <c r="O668" i="5"/>
  <c r="N668" i="5"/>
  <c r="M668" i="5"/>
  <c r="L668" i="5"/>
  <c r="K668" i="5"/>
  <c r="J668" i="5"/>
  <c r="U667" i="5"/>
  <c r="R667" i="5"/>
  <c r="Q667" i="5"/>
  <c r="P667" i="5"/>
  <c r="O667" i="5"/>
  <c r="N667" i="5"/>
  <c r="M667" i="5"/>
  <c r="L667" i="5"/>
  <c r="K667" i="5"/>
  <c r="J667" i="5"/>
  <c r="U666" i="5"/>
  <c r="R666" i="5"/>
  <c r="Q666" i="5"/>
  <c r="P666" i="5"/>
  <c r="O666" i="5"/>
  <c r="N666" i="5"/>
  <c r="M666" i="5"/>
  <c r="L666" i="5"/>
  <c r="K666" i="5"/>
  <c r="J666" i="5"/>
  <c r="U665" i="5"/>
  <c r="R665" i="5"/>
  <c r="Q665" i="5"/>
  <c r="P665" i="5"/>
  <c r="O665" i="5"/>
  <c r="N665" i="5"/>
  <c r="M665" i="5"/>
  <c r="L665" i="5"/>
  <c r="K665" i="5"/>
  <c r="J665" i="5"/>
  <c r="U664" i="5"/>
  <c r="R664" i="5"/>
  <c r="Q664" i="5"/>
  <c r="P664" i="5"/>
  <c r="O664" i="5"/>
  <c r="N664" i="5"/>
  <c r="M664" i="5"/>
  <c r="L664" i="5"/>
  <c r="K664" i="5"/>
  <c r="J664" i="5"/>
  <c r="U663" i="5"/>
  <c r="R663" i="5"/>
  <c r="Q663" i="5"/>
  <c r="P663" i="5"/>
  <c r="O663" i="5"/>
  <c r="N663" i="5"/>
  <c r="M663" i="5"/>
  <c r="L663" i="5"/>
  <c r="K663" i="5"/>
  <c r="J663" i="5"/>
  <c r="U662" i="5"/>
  <c r="R662" i="5"/>
  <c r="Q662" i="5"/>
  <c r="P662" i="5"/>
  <c r="O662" i="5"/>
  <c r="N662" i="5"/>
  <c r="M662" i="5"/>
  <c r="L662" i="5"/>
  <c r="K662" i="5"/>
  <c r="J662" i="5"/>
  <c r="Q661" i="5"/>
  <c r="P661" i="5"/>
  <c r="N661" i="5"/>
  <c r="M661" i="5"/>
  <c r="L661" i="5"/>
  <c r="K661" i="5"/>
  <c r="J661" i="5"/>
  <c r="Q660" i="5"/>
  <c r="P660" i="5"/>
  <c r="N660" i="5"/>
  <c r="M660" i="5"/>
  <c r="L660" i="5"/>
  <c r="K660" i="5"/>
  <c r="J660" i="5"/>
  <c r="Q659" i="5"/>
  <c r="P659" i="5"/>
  <c r="N659" i="5"/>
  <c r="M659" i="5"/>
  <c r="L659" i="5"/>
  <c r="K659" i="5"/>
  <c r="J659" i="5"/>
  <c r="Q658" i="5"/>
  <c r="P658" i="5"/>
  <c r="N658" i="5"/>
  <c r="M658" i="5"/>
  <c r="L658" i="5"/>
  <c r="K658" i="5"/>
  <c r="J658" i="5"/>
  <c r="Q657" i="5"/>
  <c r="P657" i="5"/>
  <c r="N657" i="5"/>
  <c r="M657" i="5"/>
  <c r="L657" i="5"/>
  <c r="K657" i="5"/>
  <c r="J657" i="5"/>
  <c r="Q656" i="5"/>
  <c r="P656" i="5"/>
  <c r="O656" i="5"/>
  <c r="N656" i="5"/>
  <c r="M656" i="5"/>
  <c r="L656" i="5"/>
  <c r="K656" i="5"/>
  <c r="J656" i="5"/>
  <c r="U655" i="5"/>
  <c r="R655" i="5"/>
  <c r="Q655" i="5"/>
  <c r="P655" i="5"/>
  <c r="O655" i="5"/>
  <c r="N655" i="5"/>
  <c r="M655" i="5"/>
  <c r="L655" i="5"/>
  <c r="K655" i="5"/>
  <c r="J655" i="5"/>
  <c r="U654" i="5"/>
  <c r="R654" i="5"/>
  <c r="Q654" i="5"/>
  <c r="P654" i="5"/>
  <c r="O654" i="5"/>
  <c r="N654" i="5"/>
  <c r="M654" i="5"/>
  <c r="L654" i="5"/>
  <c r="K654" i="5"/>
  <c r="J654" i="5"/>
  <c r="Q653" i="5"/>
  <c r="P653" i="5"/>
  <c r="O653" i="5"/>
  <c r="N653" i="5"/>
  <c r="M653" i="5"/>
  <c r="L653" i="5"/>
  <c r="K653" i="5"/>
  <c r="J653" i="5"/>
  <c r="Q652" i="5"/>
  <c r="P652" i="5"/>
  <c r="N652" i="5"/>
  <c r="M652" i="5"/>
  <c r="L652" i="5"/>
  <c r="K652" i="5"/>
  <c r="J652" i="5"/>
  <c r="U651" i="5"/>
  <c r="R651" i="5"/>
  <c r="Q651" i="5"/>
  <c r="P651" i="5"/>
  <c r="O651" i="5"/>
  <c r="N651" i="5"/>
  <c r="M651" i="5"/>
  <c r="L651" i="5"/>
  <c r="K651" i="5"/>
  <c r="J651" i="5"/>
  <c r="U650" i="5"/>
  <c r="R650" i="5"/>
  <c r="Q650" i="5"/>
  <c r="P650" i="5"/>
  <c r="O650" i="5"/>
  <c r="N650" i="5"/>
  <c r="M650" i="5"/>
  <c r="L650" i="5"/>
  <c r="K650" i="5"/>
  <c r="J650" i="5"/>
  <c r="U649" i="5"/>
  <c r="R649" i="5"/>
  <c r="Q649" i="5"/>
  <c r="P649" i="5"/>
  <c r="O649" i="5"/>
  <c r="N649" i="5"/>
  <c r="M649" i="5"/>
  <c r="L649" i="5"/>
  <c r="K649" i="5"/>
  <c r="J649" i="5"/>
  <c r="U648" i="5"/>
  <c r="R648" i="5"/>
  <c r="Q648" i="5"/>
  <c r="P648" i="5"/>
  <c r="O648" i="5"/>
  <c r="N648" i="5"/>
  <c r="M648" i="5"/>
  <c r="L648" i="5"/>
  <c r="K648" i="5"/>
  <c r="J648" i="5"/>
  <c r="U647" i="5"/>
  <c r="R647" i="5"/>
  <c r="Q647" i="5"/>
  <c r="P647" i="5"/>
  <c r="O647" i="5"/>
  <c r="N647" i="5"/>
  <c r="M647" i="5"/>
  <c r="L647" i="5"/>
  <c r="K647" i="5"/>
  <c r="J647" i="5"/>
  <c r="Q646" i="5"/>
  <c r="P646" i="5"/>
  <c r="O646" i="5"/>
  <c r="N646" i="5"/>
  <c r="M646" i="5"/>
  <c r="L646" i="5"/>
  <c r="K646" i="5"/>
  <c r="J646" i="5"/>
  <c r="U645" i="5"/>
  <c r="R645" i="5"/>
  <c r="Q645" i="5"/>
  <c r="P645" i="5"/>
  <c r="O645" i="5"/>
  <c r="N645" i="5"/>
  <c r="M645" i="5"/>
  <c r="L645" i="5"/>
  <c r="K645" i="5"/>
  <c r="J645" i="5"/>
  <c r="U644" i="5"/>
  <c r="R644" i="5"/>
  <c r="Q644" i="5"/>
  <c r="P644" i="5"/>
  <c r="O644" i="5"/>
  <c r="N644" i="5"/>
  <c r="M644" i="5"/>
  <c r="L644" i="5"/>
  <c r="K644" i="5"/>
  <c r="J644" i="5"/>
  <c r="Q643" i="5"/>
  <c r="P643" i="5"/>
  <c r="N643" i="5"/>
  <c r="M643" i="5"/>
  <c r="L643" i="5"/>
  <c r="K643" i="5"/>
  <c r="J643" i="5"/>
  <c r="Q642" i="5"/>
  <c r="P642" i="5"/>
  <c r="N642" i="5"/>
  <c r="M642" i="5"/>
  <c r="L642" i="5"/>
  <c r="K642" i="5"/>
  <c r="J642" i="5"/>
  <c r="R641" i="5"/>
  <c r="Q641" i="5"/>
  <c r="P641" i="5"/>
  <c r="N641" i="5"/>
  <c r="M641" i="5"/>
  <c r="L641" i="5"/>
  <c r="K641" i="5"/>
  <c r="J641" i="5"/>
  <c r="Q640" i="5"/>
  <c r="P640" i="5"/>
  <c r="N640" i="5"/>
  <c r="M640" i="5"/>
  <c r="L640" i="5"/>
  <c r="K640" i="5"/>
  <c r="J640" i="5"/>
  <c r="U639" i="5"/>
  <c r="R639" i="5"/>
  <c r="Q639" i="5"/>
  <c r="P639" i="5"/>
  <c r="O639" i="5"/>
  <c r="N639" i="5"/>
  <c r="M639" i="5"/>
  <c r="L639" i="5"/>
  <c r="K639" i="5"/>
  <c r="J639" i="5"/>
  <c r="U638" i="5"/>
  <c r="R638" i="5"/>
  <c r="Q638" i="5"/>
  <c r="P638" i="5"/>
  <c r="O638" i="5"/>
  <c r="N638" i="5"/>
  <c r="M638" i="5"/>
  <c r="L638" i="5"/>
  <c r="K638" i="5"/>
  <c r="J638" i="5"/>
  <c r="Q637" i="5"/>
  <c r="P637" i="5"/>
  <c r="N637" i="5"/>
  <c r="M637" i="5"/>
  <c r="L637" i="5"/>
  <c r="K637" i="5"/>
  <c r="J637" i="5"/>
  <c r="Q636" i="5"/>
  <c r="P636" i="5"/>
  <c r="N636" i="5"/>
  <c r="M636" i="5"/>
  <c r="L636" i="5"/>
  <c r="K636" i="5"/>
  <c r="J636" i="5"/>
  <c r="Q635" i="5"/>
  <c r="P635" i="5"/>
  <c r="N635" i="5"/>
  <c r="M635" i="5"/>
  <c r="L635" i="5"/>
  <c r="K635" i="5"/>
  <c r="J635" i="5"/>
  <c r="R634" i="5"/>
  <c r="Q634" i="5"/>
  <c r="P634" i="5"/>
  <c r="N634" i="5"/>
  <c r="M634" i="5"/>
  <c r="L634" i="5"/>
  <c r="K634" i="5"/>
  <c r="J634" i="5"/>
  <c r="Q633" i="5"/>
  <c r="P633" i="5"/>
  <c r="N633" i="5"/>
  <c r="M633" i="5"/>
  <c r="L633" i="5"/>
  <c r="K633" i="5"/>
  <c r="J633" i="5"/>
  <c r="Q632" i="5"/>
  <c r="P632" i="5"/>
  <c r="O632" i="5"/>
  <c r="N632" i="5"/>
  <c r="M632" i="5"/>
  <c r="L632" i="5"/>
  <c r="K632" i="5"/>
  <c r="J632" i="5"/>
  <c r="Q631" i="5"/>
  <c r="P631" i="5"/>
  <c r="O631" i="5"/>
  <c r="N631" i="5"/>
  <c r="M631" i="5"/>
  <c r="L631" i="5"/>
  <c r="K631" i="5"/>
  <c r="J631" i="5"/>
  <c r="Q630" i="5"/>
  <c r="P630" i="5"/>
  <c r="O630" i="5"/>
  <c r="N630" i="5"/>
  <c r="M630" i="5"/>
  <c r="L630" i="5"/>
  <c r="K630" i="5"/>
  <c r="J630" i="5"/>
  <c r="Q629" i="5"/>
  <c r="P629" i="5"/>
  <c r="O629" i="5"/>
  <c r="N629" i="5"/>
  <c r="M629" i="5"/>
  <c r="L629" i="5"/>
  <c r="K629" i="5"/>
  <c r="J629" i="5"/>
  <c r="Q628" i="5"/>
  <c r="P628" i="5"/>
  <c r="O628" i="5"/>
  <c r="N628" i="5"/>
  <c r="M628" i="5"/>
  <c r="L628" i="5"/>
  <c r="K628" i="5"/>
  <c r="J628" i="5"/>
  <c r="Q627" i="5"/>
  <c r="P627" i="5"/>
  <c r="O627" i="5"/>
  <c r="N627" i="5"/>
  <c r="M627" i="5"/>
  <c r="L627" i="5"/>
  <c r="K627" i="5"/>
  <c r="J627" i="5"/>
  <c r="R626" i="5"/>
  <c r="Q626" i="5"/>
  <c r="P626" i="5"/>
  <c r="N626" i="5"/>
  <c r="M626" i="5"/>
  <c r="L626" i="5"/>
  <c r="K626" i="5"/>
  <c r="J626" i="5"/>
  <c r="U625" i="5"/>
  <c r="R625" i="5"/>
  <c r="Q625" i="5"/>
  <c r="P625" i="5"/>
  <c r="O625" i="5"/>
  <c r="N625" i="5"/>
  <c r="M625" i="5"/>
  <c r="L625" i="5"/>
  <c r="K625" i="5"/>
  <c r="J625" i="5"/>
  <c r="U624" i="5"/>
  <c r="R624" i="5"/>
  <c r="Q624" i="5"/>
  <c r="P624" i="5"/>
  <c r="O624" i="5"/>
  <c r="N624" i="5"/>
  <c r="M624" i="5"/>
  <c r="L624" i="5"/>
  <c r="K624" i="5"/>
  <c r="J624" i="5"/>
  <c r="Q623" i="5"/>
  <c r="P623" i="5"/>
  <c r="N623" i="5"/>
  <c r="M623" i="5"/>
  <c r="L623" i="5"/>
  <c r="K623" i="5"/>
  <c r="J623" i="5"/>
  <c r="Q622" i="5"/>
  <c r="P622" i="5"/>
  <c r="O622" i="5"/>
  <c r="N622" i="5"/>
  <c r="M622" i="5"/>
  <c r="L622" i="5"/>
  <c r="K622" i="5"/>
  <c r="J622" i="5"/>
  <c r="U621" i="5"/>
  <c r="R621" i="5"/>
  <c r="Q621" i="5"/>
  <c r="P621" i="5"/>
  <c r="O621" i="5"/>
  <c r="N621" i="5"/>
  <c r="M621" i="5"/>
  <c r="L621" i="5"/>
  <c r="K621" i="5"/>
  <c r="J621" i="5"/>
  <c r="U620" i="5"/>
  <c r="R620" i="5"/>
  <c r="Q620" i="5"/>
  <c r="P620" i="5"/>
  <c r="O620" i="5"/>
  <c r="N620" i="5"/>
  <c r="M620" i="5"/>
  <c r="L620" i="5"/>
  <c r="K620" i="5"/>
  <c r="J620" i="5"/>
  <c r="Q619" i="5"/>
  <c r="P619" i="5"/>
  <c r="O619" i="5"/>
  <c r="N619" i="5"/>
  <c r="M619" i="5"/>
  <c r="L619" i="5"/>
  <c r="K619" i="5"/>
  <c r="J619" i="5"/>
  <c r="Q618" i="5"/>
  <c r="P618" i="5"/>
  <c r="N618" i="5"/>
  <c r="M618" i="5"/>
  <c r="L618" i="5"/>
  <c r="K618" i="5"/>
  <c r="J618" i="5"/>
  <c r="Q617" i="5"/>
  <c r="P617" i="5"/>
  <c r="N617" i="5"/>
  <c r="M617" i="5"/>
  <c r="L617" i="5"/>
  <c r="K617" i="5"/>
  <c r="J617" i="5"/>
  <c r="U616" i="5"/>
  <c r="R616" i="5"/>
  <c r="Q616" i="5"/>
  <c r="P616" i="5"/>
  <c r="O616" i="5"/>
  <c r="N616" i="5"/>
  <c r="M616" i="5"/>
  <c r="L616" i="5"/>
  <c r="K616" i="5"/>
  <c r="J616" i="5"/>
  <c r="U615" i="5"/>
  <c r="R615" i="5"/>
  <c r="Q615" i="5"/>
  <c r="P615" i="5"/>
  <c r="O615" i="5"/>
  <c r="N615" i="5"/>
  <c r="M615" i="5"/>
  <c r="L615" i="5"/>
  <c r="K615" i="5"/>
  <c r="J615" i="5"/>
  <c r="U614" i="5"/>
  <c r="R614" i="5"/>
  <c r="Q614" i="5"/>
  <c r="P614" i="5"/>
  <c r="O614" i="5"/>
  <c r="N614" i="5"/>
  <c r="M614" i="5"/>
  <c r="L614" i="5"/>
  <c r="K614" i="5"/>
  <c r="J614" i="5"/>
  <c r="U613" i="5"/>
  <c r="R613" i="5"/>
  <c r="Q613" i="5"/>
  <c r="P613" i="5"/>
  <c r="O613" i="5"/>
  <c r="N613" i="5"/>
  <c r="M613" i="5"/>
  <c r="L613" i="5"/>
  <c r="K613" i="5"/>
  <c r="J613" i="5"/>
  <c r="U612" i="5"/>
  <c r="R612" i="5"/>
  <c r="Q612" i="5"/>
  <c r="P612" i="5"/>
  <c r="O612" i="5"/>
  <c r="N612" i="5"/>
  <c r="M612" i="5"/>
  <c r="L612" i="5"/>
  <c r="K612" i="5"/>
  <c r="J612" i="5"/>
  <c r="U611" i="5"/>
  <c r="R611" i="5"/>
  <c r="Q611" i="5"/>
  <c r="P611" i="5"/>
  <c r="O611" i="5"/>
  <c r="N611" i="5"/>
  <c r="M611" i="5"/>
  <c r="L611" i="5"/>
  <c r="K611" i="5"/>
  <c r="J611" i="5"/>
  <c r="U610" i="5"/>
  <c r="R610" i="5"/>
  <c r="Q610" i="5"/>
  <c r="P610" i="5"/>
  <c r="O610" i="5"/>
  <c r="N610" i="5"/>
  <c r="M610" i="5"/>
  <c r="L610" i="5"/>
  <c r="K610" i="5"/>
  <c r="J610" i="5"/>
  <c r="U609" i="5"/>
  <c r="R609" i="5"/>
  <c r="Q609" i="5"/>
  <c r="P609" i="5"/>
  <c r="O609" i="5"/>
  <c r="N609" i="5"/>
  <c r="M609" i="5"/>
  <c r="L609" i="5"/>
  <c r="K609" i="5"/>
  <c r="J609" i="5"/>
  <c r="U608" i="5"/>
  <c r="R608" i="5"/>
  <c r="Q608" i="5"/>
  <c r="P608" i="5"/>
  <c r="O608" i="5"/>
  <c r="N608" i="5"/>
  <c r="M608" i="5"/>
  <c r="L608" i="5"/>
  <c r="K608" i="5"/>
  <c r="J608" i="5"/>
  <c r="U607" i="5"/>
  <c r="R607" i="5"/>
  <c r="Q607" i="5"/>
  <c r="P607" i="5"/>
  <c r="O607" i="5"/>
  <c r="N607" i="5"/>
  <c r="M607" i="5"/>
  <c r="L607" i="5"/>
  <c r="K607" i="5"/>
  <c r="J607" i="5"/>
  <c r="U606" i="5"/>
  <c r="R606" i="5"/>
  <c r="Q606" i="5"/>
  <c r="P606" i="5"/>
  <c r="O606" i="5"/>
  <c r="N606" i="5"/>
  <c r="M606" i="5"/>
  <c r="L606" i="5"/>
  <c r="K606" i="5"/>
  <c r="J606" i="5"/>
  <c r="U605" i="5"/>
  <c r="R605" i="5"/>
  <c r="Q605" i="5"/>
  <c r="P605" i="5"/>
  <c r="O605" i="5"/>
  <c r="N605" i="5"/>
  <c r="M605" i="5"/>
  <c r="L605" i="5"/>
  <c r="K605" i="5"/>
  <c r="J605" i="5"/>
  <c r="U604" i="5"/>
  <c r="R604" i="5"/>
  <c r="Q604" i="5"/>
  <c r="P604" i="5"/>
  <c r="O604" i="5"/>
  <c r="N604" i="5"/>
  <c r="M604" i="5"/>
  <c r="L604" i="5"/>
  <c r="K604" i="5"/>
  <c r="J604" i="5"/>
  <c r="U603" i="5"/>
  <c r="R603" i="5"/>
  <c r="Q603" i="5"/>
  <c r="P603" i="5"/>
  <c r="O603" i="5"/>
  <c r="N603" i="5"/>
  <c r="M603" i="5"/>
  <c r="L603" i="5"/>
  <c r="K603" i="5"/>
  <c r="J603" i="5"/>
  <c r="U602" i="5"/>
  <c r="R602" i="5"/>
  <c r="Q602" i="5"/>
  <c r="P602" i="5"/>
  <c r="O602" i="5"/>
  <c r="N602" i="5"/>
  <c r="M602" i="5"/>
  <c r="L602" i="5"/>
  <c r="K602" i="5"/>
  <c r="J602" i="5"/>
  <c r="U601" i="5"/>
  <c r="R601" i="5"/>
  <c r="Q601" i="5"/>
  <c r="P601" i="5"/>
  <c r="O601" i="5"/>
  <c r="N601" i="5"/>
  <c r="M601" i="5"/>
  <c r="L601" i="5"/>
  <c r="K601" i="5"/>
  <c r="J601" i="5"/>
  <c r="U600" i="5"/>
  <c r="R600" i="5"/>
  <c r="Q600" i="5"/>
  <c r="P600" i="5"/>
  <c r="O600" i="5"/>
  <c r="N600" i="5"/>
  <c r="M600" i="5"/>
  <c r="L600" i="5"/>
  <c r="K600" i="5"/>
  <c r="J600" i="5"/>
  <c r="U599" i="5"/>
  <c r="R599" i="5"/>
  <c r="Q599" i="5"/>
  <c r="P599" i="5"/>
  <c r="O599" i="5"/>
  <c r="N599" i="5"/>
  <c r="M599" i="5"/>
  <c r="L599" i="5"/>
  <c r="K599" i="5"/>
  <c r="J599" i="5"/>
  <c r="U598" i="5"/>
  <c r="R598" i="5"/>
  <c r="Q598" i="5"/>
  <c r="P598" i="5"/>
  <c r="O598" i="5"/>
  <c r="N598" i="5"/>
  <c r="M598" i="5"/>
  <c r="L598" i="5"/>
  <c r="K598" i="5"/>
  <c r="J598" i="5"/>
  <c r="U597" i="5"/>
  <c r="R597" i="5"/>
  <c r="Q597" i="5"/>
  <c r="P597" i="5"/>
  <c r="O597" i="5"/>
  <c r="N597" i="5"/>
  <c r="M597" i="5"/>
  <c r="L597" i="5"/>
  <c r="K597" i="5"/>
  <c r="J597" i="5"/>
  <c r="U596" i="5"/>
  <c r="R596" i="5"/>
  <c r="Q596" i="5"/>
  <c r="P596" i="5"/>
  <c r="O596" i="5"/>
  <c r="N596" i="5"/>
  <c r="M596" i="5"/>
  <c r="L596" i="5"/>
  <c r="K596" i="5"/>
  <c r="J596" i="5"/>
  <c r="U595" i="5"/>
  <c r="R595" i="5"/>
  <c r="Q595" i="5"/>
  <c r="P595" i="5"/>
  <c r="O595" i="5"/>
  <c r="N595" i="5"/>
  <c r="M595" i="5"/>
  <c r="L595" i="5"/>
  <c r="K595" i="5"/>
  <c r="J595" i="5"/>
  <c r="U594" i="5"/>
  <c r="R594" i="5"/>
  <c r="Q594" i="5"/>
  <c r="P594" i="5"/>
  <c r="O594" i="5"/>
  <c r="N594" i="5"/>
  <c r="M594" i="5"/>
  <c r="L594" i="5"/>
  <c r="K594" i="5"/>
  <c r="J594" i="5"/>
  <c r="U593" i="5"/>
  <c r="R593" i="5"/>
  <c r="Q593" i="5"/>
  <c r="P593" i="5"/>
  <c r="O593" i="5"/>
  <c r="N593" i="5"/>
  <c r="M593" i="5"/>
  <c r="L593" i="5"/>
  <c r="K593" i="5"/>
  <c r="J593" i="5"/>
  <c r="U592" i="5"/>
  <c r="R592" i="5"/>
  <c r="Q592" i="5"/>
  <c r="P592" i="5"/>
  <c r="O592" i="5"/>
  <c r="N592" i="5"/>
  <c r="M592" i="5"/>
  <c r="L592" i="5"/>
  <c r="K592" i="5"/>
  <c r="J592" i="5"/>
  <c r="U591" i="5"/>
  <c r="R591" i="5"/>
  <c r="Q591" i="5"/>
  <c r="P591" i="5"/>
  <c r="O591" i="5"/>
  <c r="N591" i="5"/>
  <c r="M591" i="5"/>
  <c r="L591" i="5"/>
  <c r="K591" i="5"/>
  <c r="J591" i="5"/>
  <c r="U590" i="5"/>
  <c r="R590" i="5"/>
  <c r="Q590" i="5"/>
  <c r="P590" i="5"/>
  <c r="O590" i="5"/>
  <c r="N590" i="5"/>
  <c r="M590" i="5"/>
  <c r="L590" i="5"/>
  <c r="K590" i="5"/>
  <c r="J590" i="5"/>
  <c r="U589" i="5"/>
  <c r="R589" i="5"/>
  <c r="Q589" i="5"/>
  <c r="P589" i="5"/>
  <c r="O589" i="5"/>
  <c r="N589" i="5"/>
  <c r="M589" i="5"/>
  <c r="L589" i="5"/>
  <c r="K589" i="5"/>
  <c r="J589" i="5"/>
  <c r="U588" i="5"/>
  <c r="R588" i="5"/>
  <c r="Q588" i="5"/>
  <c r="P588" i="5"/>
  <c r="O588" i="5"/>
  <c r="N588" i="5"/>
  <c r="M588" i="5"/>
  <c r="L588" i="5"/>
  <c r="K588" i="5"/>
  <c r="J588" i="5"/>
  <c r="U587" i="5"/>
  <c r="R587" i="5"/>
  <c r="Q587" i="5"/>
  <c r="P587" i="5"/>
  <c r="O587" i="5"/>
  <c r="N587" i="5"/>
  <c r="M587" i="5"/>
  <c r="L587" i="5"/>
  <c r="K587" i="5"/>
  <c r="J587" i="5"/>
  <c r="U586" i="5"/>
  <c r="R586" i="5"/>
  <c r="Q586" i="5"/>
  <c r="P586" i="5"/>
  <c r="O586" i="5"/>
  <c r="N586" i="5"/>
  <c r="M586" i="5"/>
  <c r="L586" i="5"/>
  <c r="K586" i="5"/>
  <c r="J586" i="5"/>
  <c r="U585" i="5"/>
  <c r="R585" i="5"/>
  <c r="Q585" i="5"/>
  <c r="P585" i="5"/>
  <c r="O585" i="5"/>
  <c r="N585" i="5"/>
  <c r="M585" i="5"/>
  <c r="L585" i="5"/>
  <c r="K585" i="5"/>
  <c r="J585" i="5"/>
  <c r="R584" i="5"/>
  <c r="Q584" i="5"/>
  <c r="P584" i="5"/>
  <c r="O584" i="5"/>
  <c r="N584" i="5"/>
  <c r="M584" i="5"/>
  <c r="L584" i="5"/>
  <c r="K584" i="5"/>
  <c r="J584" i="5"/>
  <c r="U583" i="5"/>
  <c r="R583" i="5"/>
  <c r="Q583" i="5"/>
  <c r="P583" i="5"/>
  <c r="O583" i="5"/>
  <c r="N583" i="5"/>
  <c r="M583" i="5"/>
  <c r="L583" i="5"/>
  <c r="K583" i="5"/>
  <c r="J583" i="5"/>
  <c r="U582" i="5"/>
  <c r="R582" i="5"/>
  <c r="Q582" i="5"/>
  <c r="P582" i="5"/>
  <c r="O582" i="5"/>
  <c r="N582" i="5"/>
  <c r="M582" i="5"/>
  <c r="L582" i="5"/>
  <c r="K582" i="5"/>
  <c r="J582" i="5"/>
  <c r="U581" i="5"/>
  <c r="R581" i="5"/>
  <c r="Q581" i="5"/>
  <c r="P581" i="5"/>
  <c r="O581" i="5"/>
  <c r="N581" i="5"/>
  <c r="M581" i="5"/>
  <c r="L581" i="5"/>
  <c r="K581" i="5"/>
  <c r="J581" i="5"/>
  <c r="U580" i="5"/>
  <c r="R580" i="5"/>
  <c r="Q580" i="5"/>
  <c r="P580" i="5"/>
  <c r="O580" i="5"/>
  <c r="N580" i="5"/>
  <c r="M580" i="5"/>
  <c r="L580" i="5"/>
  <c r="K580" i="5"/>
  <c r="J580" i="5"/>
  <c r="R579" i="5"/>
  <c r="Q579" i="5"/>
  <c r="P579" i="5"/>
  <c r="N579" i="5"/>
  <c r="M579" i="5"/>
  <c r="L579" i="5"/>
  <c r="K579" i="5"/>
  <c r="J579" i="5"/>
  <c r="U578" i="5"/>
  <c r="R578" i="5"/>
  <c r="Q578" i="5"/>
  <c r="P578" i="5"/>
  <c r="O578" i="5"/>
  <c r="N578" i="5"/>
  <c r="M578" i="5"/>
  <c r="L578" i="5"/>
  <c r="K578" i="5"/>
  <c r="J578" i="5"/>
  <c r="U577" i="5"/>
  <c r="R577" i="5"/>
  <c r="Q577" i="5"/>
  <c r="P577" i="5"/>
  <c r="O577" i="5"/>
  <c r="N577" i="5"/>
  <c r="M577" i="5"/>
  <c r="L577" i="5"/>
  <c r="K577" i="5"/>
  <c r="J577" i="5"/>
  <c r="U576" i="5"/>
  <c r="R576" i="5"/>
  <c r="Q576" i="5"/>
  <c r="P576" i="5"/>
  <c r="O576" i="5"/>
  <c r="N576" i="5"/>
  <c r="M576" i="5"/>
  <c r="L576" i="5"/>
  <c r="K576" i="5"/>
  <c r="J576" i="5"/>
  <c r="U575" i="5"/>
  <c r="R575" i="5"/>
  <c r="Q575" i="5"/>
  <c r="P575" i="5"/>
  <c r="O575" i="5"/>
  <c r="N575" i="5"/>
  <c r="M575" i="5"/>
  <c r="L575" i="5"/>
  <c r="K575" i="5"/>
  <c r="J575" i="5"/>
  <c r="U574" i="5"/>
  <c r="R574" i="5"/>
  <c r="Q574" i="5"/>
  <c r="P574" i="5"/>
  <c r="O574" i="5"/>
  <c r="N574" i="5"/>
  <c r="M574" i="5"/>
  <c r="L574" i="5"/>
  <c r="K574" i="5"/>
  <c r="J574" i="5"/>
  <c r="U573" i="5"/>
  <c r="R573" i="5"/>
  <c r="Q573" i="5"/>
  <c r="P573" i="5"/>
  <c r="O573" i="5"/>
  <c r="N573" i="5"/>
  <c r="M573" i="5"/>
  <c r="L573" i="5"/>
  <c r="K573" i="5"/>
  <c r="J573" i="5"/>
  <c r="U572" i="5"/>
  <c r="R572" i="5"/>
  <c r="Q572" i="5"/>
  <c r="P572" i="5"/>
  <c r="O572" i="5"/>
  <c r="N572" i="5"/>
  <c r="M572" i="5"/>
  <c r="L572" i="5"/>
  <c r="K572" i="5"/>
  <c r="J572" i="5"/>
  <c r="U571" i="5"/>
  <c r="R571" i="5"/>
  <c r="Q571" i="5"/>
  <c r="P571" i="5"/>
  <c r="O571" i="5"/>
  <c r="N571" i="5"/>
  <c r="M571" i="5"/>
  <c r="L571" i="5"/>
  <c r="K571" i="5"/>
  <c r="J571" i="5"/>
  <c r="U570" i="5"/>
  <c r="R570" i="5"/>
  <c r="Q570" i="5"/>
  <c r="P570" i="5"/>
  <c r="O570" i="5"/>
  <c r="N570" i="5"/>
  <c r="M570" i="5"/>
  <c r="L570" i="5"/>
  <c r="K570" i="5"/>
  <c r="J570" i="5"/>
  <c r="U569" i="5"/>
  <c r="R569" i="5"/>
  <c r="Q569" i="5"/>
  <c r="P569" i="5"/>
  <c r="O569" i="5"/>
  <c r="N569" i="5"/>
  <c r="M569" i="5"/>
  <c r="L569" i="5"/>
  <c r="K569" i="5"/>
  <c r="J569" i="5"/>
  <c r="U568" i="5"/>
  <c r="R568" i="5"/>
  <c r="Q568" i="5"/>
  <c r="P568" i="5"/>
  <c r="O568" i="5"/>
  <c r="N568" i="5"/>
  <c r="M568" i="5"/>
  <c r="L568" i="5"/>
  <c r="K568" i="5"/>
  <c r="J568" i="5"/>
  <c r="U567" i="5"/>
  <c r="R567" i="5"/>
  <c r="Q567" i="5"/>
  <c r="P567" i="5"/>
  <c r="O567" i="5"/>
  <c r="N567" i="5"/>
  <c r="M567" i="5"/>
  <c r="L567" i="5"/>
  <c r="K567" i="5"/>
  <c r="J567" i="5"/>
  <c r="U566" i="5"/>
  <c r="R566" i="5"/>
  <c r="Q566" i="5"/>
  <c r="P566" i="5"/>
  <c r="O566" i="5"/>
  <c r="N566" i="5"/>
  <c r="M566" i="5"/>
  <c r="L566" i="5"/>
  <c r="K566" i="5"/>
  <c r="J566" i="5"/>
  <c r="U565" i="5"/>
  <c r="R565" i="5"/>
  <c r="Q565" i="5"/>
  <c r="P565" i="5"/>
  <c r="O565" i="5"/>
  <c r="N565" i="5"/>
  <c r="M565" i="5"/>
  <c r="L565" i="5"/>
  <c r="K565" i="5"/>
  <c r="J565" i="5"/>
  <c r="U564" i="5"/>
  <c r="R564" i="5"/>
  <c r="Q564" i="5"/>
  <c r="P564" i="5"/>
  <c r="O564" i="5"/>
  <c r="N564" i="5"/>
  <c r="M564" i="5"/>
  <c r="L564" i="5"/>
  <c r="K564" i="5"/>
  <c r="J564" i="5"/>
  <c r="U563" i="5"/>
  <c r="R563" i="5"/>
  <c r="Q563" i="5"/>
  <c r="P563" i="5"/>
  <c r="O563" i="5"/>
  <c r="N563" i="5"/>
  <c r="M563" i="5"/>
  <c r="L563" i="5"/>
  <c r="K563" i="5"/>
  <c r="J563" i="5"/>
  <c r="U562" i="5"/>
  <c r="R562" i="5"/>
  <c r="Q562" i="5"/>
  <c r="P562" i="5"/>
  <c r="O562" i="5"/>
  <c r="N562" i="5"/>
  <c r="M562" i="5"/>
  <c r="L562" i="5"/>
  <c r="K562" i="5"/>
  <c r="J562" i="5"/>
  <c r="Q561" i="5"/>
  <c r="P561" i="5"/>
  <c r="O561" i="5"/>
  <c r="N561" i="5"/>
  <c r="M561" i="5"/>
  <c r="L561" i="5"/>
  <c r="K561" i="5"/>
  <c r="J561" i="5"/>
  <c r="U560" i="5"/>
  <c r="R560" i="5"/>
  <c r="Q560" i="5"/>
  <c r="P560" i="5"/>
  <c r="O560" i="5"/>
  <c r="N560" i="5"/>
  <c r="M560" i="5"/>
  <c r="L560" i="5"/>
  <c r="K560" i="5"/>
  <c r="J560" i="5"/>
  <c r="U559" i="5"/>
  <c r="R559" i="5"/>
  <c r="Q559" i="5"/>
  <c r="P559" i="5"/>
  <c r="O559" i="5"/>
  <c r="N559" i="5"/>
  <c r="M559" i="5"/>
  <c r="L559" i="5"/>
  <c r="K559" i="5"/>
  <c r="J559" i="5"/>
  <c r="U558" i="5"/>
  <c r="R558" i="5"/>
  <c r="Q558" i="5"/>
  <c r="P558" i="5"/>
  <c r="O558" i="5"/>
  <c r="N558" i="5"/>
  <c r="M558" i="5"/>
  <c r="L558" i="5"/>
  <c r="K558" i="5"/>
  <c r="J558" i="5"/>
  <c r="Q557" i="5"/>
  <c r="P557" i="5"/>
  <c r="O557" i="5"/>
  <c r="N557" i="5"/>
  <c r="M557" i="5"/>
  <c r="L557" i="5"/>
  <c r="K557" i="5"/>
  <c r="J557" i="5"/>
  <c r="U555" i="5"/>
  <c r="R555" i="5"/>
  <c r="Q555" i="5"/>
  <c r="P555" i="5"/>
  <c r="O555" i="5"/>
  <c r="N555" i="5"/>
  <c r="M555" i="5"/>
  <c r="L555" i="5"/>
  <c r="K555" i="5"/>
  <c r="J555" i="5"/>
  <c r="U554" i="5"/>
  <c r="R554" i="5"/>
  <c r="Q554" i="5"/>
  <c r="P554" i="5"/>
  <c r="O554" i="5"/>
  <c r="N554" i="5"/>
  <c r="M554" i="5"/>
  <c r="L554" i="5"/>
  <c r="K554" i="5"/>
  <c r="J554" i="5"/>
  <c r="U553" i="5"/>
  <c r="R553" i="5"/>
  <c r="Q553" i="5"/>
  <c r="P553" i="5"/>
  <c r="O553" i="5"/>
  <c r="N553" i="5"/>
  <c r="M553" i="5"/>
  <c r="L553" i="5"/>
  <c r="K553" i="5"/>
  <c r="J553" i="5"/>
  <c r="U552" i="5"/>
  <c r="R552" i="5"/>
  <c r="Q552" i="5"/>
  <c r="P552" i="5"/>
  <c r="O552" i="5"/>
  <c r="N552" i="5"/>
  <c r="M552" i="5"/>
  <c r="L552" i="5"/>
  <c r="K552" i="5"/>
  <c r="J552" i="5"/>
  <c r="U551" i="5"/>
  <c r="R551" i="5"/>
  <c r="Q551" i="5"/>
  <c r="P551" i="5"/>
  <c r="O551" i="5"/>
  <c r="N551" i="5"/>
  <c r="M551" i="5"/>
  <c r="L551" i="5"/>
  <c r="K551" i="5"/>
  <c r="J551" i="5"/>
  <c r="U550" i="5"/>
  <c r="R550" i="5"/>
  <c r="Q550" i="5"/>
  <c r="P550" i="5"/>
  <c r="O550" i="5"/>
  <c r="N550" i="5"/>
  <c r="M550" i="5"/>
  <c r="L550" i="5"/>
  <c r="K550" i="5"/>
  <c r="J550" i="5"/>
  <c r="U549" i="5"/>
  <c r="R549" i="5"/>
  <c r="Q549" i="5"/>
  <c r="P549" i="5"/>
  <c r="O549" i="5"/>
  <c r="N549" i="5"/>
  <c r="M549" i="5"/>
  <c r="L549" i="5"/>
  <c r="K549" i="5"/>
  <c r="J549" i="5"/>
  <c r="U548" i="5"/>
  <c r="R548" i="5"/>
  <c r="Q548" i="5"/>
  <c r="P548" i="5"/>
  <c r="O548" i="5"/>
  <c r="N548" i="5"/>
  <c r="M548" i="5"/>
  <c r="L548" i="5"/>
  <c r="K548" i="5"/>
  <c r="J548" i="5"/>
  <c r="U546" i="5"/>
  <c r="R546" i="5"/>
  <c r="Q546" i="5"/>
  <c r="P546" i="5"/>
  <c r="O546" i="5"/>
  <c r="N546" i="5"/>
  <c r="M546" i="5"/>
  <c r="L546" i="5"/>
  <c r="K546" i="5"/>
  <c r="J546" i="5"/>
  <c r="U545" i="5"/>
  <c r="R545" i="5"/>
  <c r="Q545" i="5"/>
  <c r="P545" i="5"/>
  <c r="O545" i="5"/>
  <c r="N545" i="5"/>
  <c r="M545" i="5"/>
  <c r="L545" i="5"/>
  <c r="K545" i="5"/>
  <c r="J545" i="5"/>
  <c r="U544" i="5"/>
  <c r="R544" i="5"/>
  <c r="Q544" i="5"/>
  <c r="P544" i="5"/>
  <c r="O544" i="5"/>
  <c r="N544" i="5"/>
  <c r="M544" i="5"/>
  <c r="L544" i="5"/>
  <c r="K544" i="5"/>
  <c r="J544" i="5"/>
  <c r="U543" i="5"/>
  <c r="R543" i="5"/>
  <c r="Q543" i="5"/>
  <c r="P543" i="5"/>
  <c r="O543" i="5"/>
  <c r="N543" i="5"/>
  <c r="M543" i="5"/>
  <c r="L543" i="5"/>
  <c r="K543" i="5"/>
  <c r="J543" i="5"/>
  <c r="Q542" i="5"/>
  <c r="P542" i="5"/>
  <c r="N542" i="5"/>
  <c r="M542" i="5"/>
  <c r="L542" i="5"/>
  <c r="K542" i="5"/>
  <c r="J542" i="5"/>
  <c r="R541" i="5"/>
  <c r="Q541" i="5"/>
  <c r="P541" i="5"/>
  <c r="N541" i="5"/>
  <c r="M541" i="5"/>
  <c r="L541" i="5"/>
  <c r="K541" i="5"/>
  <c r="J541" i="5"/>
  <c r="Q540" i="5"/>
  <c r="P540" i="5"/>
  <c r="N540" i="5"/>
  <c r="M540" i="5"/>
  <c r="L540" i="5"/>
  <c r="K540" i="5"/>
  <c r="J540" i="5"/>
  <c r="Q539" i="5"/>
  <c r="P539" i="5"/>
  <c r="N539" i="5"/>
  <c r="M539" i="5"/>
  <c r="L539" i="5"/>
  <c r="K539" i="5"/>
  <c r="J539" i="5"/>
  <c r="R538" i="5"/>
  <c r="Q538" i="5"/>
  <c r="P538" i="5"/>
  <c r="N538" i="5"/>
  <c r="M538" i="5"/>
  <c r="L538" i="5"/>
  <c r="K538" i="5"/>
  <c r="J538" i="5"/>
  <c r="R537" i="5"/>
  <c r="Q537" i="5"/>
  <c r="P537" i="5"/>
  <c r="N537" i="5"/>
  <c r="M537" i="5"/>
  <c r="L537" i="5"/>
  <c r="K537" i="5"/>
  <c r="J537" i="5"/>
  <c r="R536" i="5"/>
  <c r="Q536" i="5"/>
  <c r="P536" i="5"/>
  <c r="N536" i="5"/>
  <c r="M536" i="5"/>
  <c r="L536" i="5"/>
  <c r="K536" i="5"/>
  <c r="J536" i="5"/>
  <c r="R535" i="5"/>
  <c r="Q535" i="5"/>
  <c r="P535" i="5"/>
  <c r="N535" i="5"/>
  <c r="M535" i="5"/>
  <c r="L535" i="5"/>
  <c r="K535" i="5"/>
  <c r="J535" i="5"/>
  <c r="Q534" i="5"/>
  <c r="P534" i="5"/>
  <c r="N534" i="5"/>
  <c r="M534" i="5"/>
  <c r="L534" i="5"/>
  <c r="K534" i="5"/>
  <c r="J534" i="5"/>
  <c r="Q533" i="5"/>
  <c r="P533" i="5"/>
  <c r="N533" i="5"/>
  <c r="M533" i="5"/>
  <c r="L533" i="5"/>
  <c r="K533" i="5"/>
  <c r="J533" i="5"/>
  <c r="R532" i="5"/>
  <c r="Q532" i="5"/>
  <c r="P532" i="5"/>
  <c r="N532" i="5"/>
  <c r="M532" i="5"/>
  <c r="L532" i="5"/>
  <c r="K532" i="5"/>
  <c r="J532" i="5"/>
  <c r="R531" i="5"/>
  <c r="Q531" i="5"/>
  <c r="P531" i="5"/>
  <c r="N531" i="5"/>
  <c r="M531" i="5"/>
  <c r="L531" i="5"/>
  <c r="K531" i="5"/>
  <c r="J531" i="5"/>
  <c r="R530" i="5"/>
  <c r="Q530" i="5"/>
  <c r="P530" i="5"/>
  <c r="N530" i="5"/>
  <c r="M530" i="5"/>
  <c r="L530" i="5"/>
  <c r="K530" i="5"/>
  <c r="J530" i="5"/>
  <c r="Q529" i="5"/>
  <c r="P529" i="5"/>
  <c r="N529" i="5"/>
  <c r="M529" i="5"/>
  <c r="L529" i="5"/>
  <c r="K529" i="5"/>
  <c r="J529" i="5"/>
  <c r="Q528" i="5"/>
  <c r="P528" i="5"/>
  <c r="N528" i="5"/>
  <c r="M528" i="5"/>
  <c r="L528" i="5"/>
  <c r="K528" i="5"/>
  <c r="J528" i="5"/>
  <c r="Q527" i="5"/>
  <c r="P527" i="5"/>
  <c r="N527" i="5"/>
  <c r="M527" i="5"/>
  <c r="L527" i="5"/>
  <c r="K527" i="5"/>
  <c r="J527" i="5"/>
  <c r="Q526" i="5"/>
  <c r="P526" i="5"/>
  <c r="N526" i="5"/>
  <c r="M526" i="5"/>
  <c r="L526" i="5"/>
  <c r="K526" i="5"/>
  <c r="J526" i="5"/>
  <c r="Q525" i="5"/>
  <c r="P525" i="5"/>
  <c r="N525" i="5"/>
  <c r="M525" i="5"/>
  <c r="L525" i="5"/>
  <c r="K525" i="5"/>
  <c r="J525" i="5"/>
  <c r="Q524" i="5"/>
  <c r="P524" i="5"/>
  <c r="N524" i="5"/>
  <c r="M524" i="5"/>
  <c r="L524" i="5"/>
  <c r="K524" i="5"/>
  <c r="J524" i="5"/>
  <c r="Q523" i="5"/>
  <c r="P523" i="5"/>
  <c r="N523" i="5"/>
  <c r="M523" i="5"/>
  <c r="L523" i="5"/>
  <c r="K523" i="5"/>
  <c r="J523" i="5"/>
  <c r="Q522" i="5"/>
  <c r="P522" i="5"/>
  <c r="N522" i="5"/>
  <c r="M522" i="5"/>
  <c r="L522" i="5"/>
  <c r="K522" i="5"/>
  <c r="J522" i="5"/>
  <c r="Q521" i="5"/>
  <c r="P521" i="5"/>
  <c r="N521" i="5"/>
  <c r="M521" i="5"/>
  <c r="L521" i="5"/>
  <c r="K521" i="5"/>
  <c r="J521" i="5"/>
  <c r="Q520" i="5"/>
  <c r="P520" i="5"/>
  <c r="N520" i="5"/>
  <c r="M520" i="5"/>
  <c r="L520" i="5"/>
  <c r="K520" i="5"/>
  <c r="J520" i="5"/>
  <c r="Q519" i="5"/>
  <c r="P519" i="5"/>
  <c r="N519" i="5"/>
  <c r="M519" i="5"/>
  <c r="L519" i="5"/>
  <c r="K519" i="5"/>
  <c r="J519" i="5"/>
  <c r="Q518" i="5"/>
  <c r="P518" i="5"/>
  <c r="N518" i="5"/>
  <c r="M518" i="5"/>
  <c r="L518" i="5"/>
  <c r="K518" i="5"/>
  <c r="J518" i="5"/>
  <c r="Q517" i="5"/>
  <c r="P517" i="5"/>
  <c r="N517" i="5"/>
  <c r="M517" i="5"/>
  <c r="L517" i="5"/>
  <c r="K517" i="5"/>
  <c r="J517" i="5"/>
  <c r="Q516" i="5"/>
  <c r="P516" i="5"/>
  <c r="N516" i="5"/>
  <c r="M516" i="5"/>
  <c r="L516" i="5"/>
  <c r="K516" i="5"/>
  <c r="J516" i="5"/>
  <c r="Q515" i="5"/>
  <c r="P515" i="5"/>
  <c r="N515" i="5"/>
  <c r="M515" i="5"/>
  <c r="L515" i="5"/>
  <c r="K515" i="5"/>
  <c r="J515" i="5"/>
  <c r="U514" i="5"/>
  <c r="R514" i="5"/>
  <c r="Q514" i="5"/>
  <c r="P514" i="5"/>
  <c r="O514" i="5"/>
  <c r="N514" i="5"/>
  <c r="M514" i="5"/>
  <c r="L514" i="5"/>
  <c r="K514" i="5"/>
  <c r="J514" i="5"/>
  <c r="Q513" i="5"/>
  <c r="P513" i="5"/>
  <c r="N513" i="5"/>
  <c r="M513" i="5"/>
  <c r="L513" i="5"/>
  <c r="K513" i="5"/>
  <c r="J513" i="5"/>
  <c r="R512" i="5"/>
  <c r="Q512" i="5"/>
  <c r="P512" i="5"/>
  <c r="N512" i="5"/>
  <c r="M512" i="5"/>
  <c r="L512" i="5"/>
  <c r="K512" i="5"/>
  <c r="J512" i="5"/>
  <c r="R511" i="5"/>
  <c r="Q511" i="5"/>
  <c r="P511" i="5"/>
  <c r="N511" i="5"/>
  <c r="M511" i="5"/>
  <c r="L511" i="5"/>
  <c r="K511" i="5"/>
  <c r="J511" i="5"/>
  <c r="Q510" i="5"/>
  <c r="P510" i="5"/>
  <c r="N510" i="5"/>
  <c r="M510" i="5"/>
  <c r="L510" i="5"/>
  <c r="K510" i="5"/>
  <c r="J510" i="5"/>
  <c r="Q509" i="5"/>
  <c r="P509" i="5"/>
  <c r="N509" i="5"/>
  <c r="M509" i="5"/>
  <c r="L509" i="5"/>
  <c r="K509" i="5"/>
  <c r="J509" i="5"/>
  <c r="Q508" i="5"/>
  <c r="P508" i="5"/>
  <c r="N508" i="5"/>
  <c r="M508" i="5"/>
  <c r="L508" i="5"/>
  <c r="K508" i="5"/>
  <c r="J508" i="5"/>
  <c r="Q507" i="5"/>
  <c r="P507" i="5"/>
  <c r="N507" i="5"/>
  <c r="M507" i="5"/>
  <c r="L507" i="5"/>
  <c r="K507" i="5"/>
  <c r="J507" i="5"/>
  <c r="Q506" i="5"/>
  <c r="P506" i="5"/>
  <c r="N506" i="5"/>
  <c r="M506" i="5"/>
  <c r="L506" i="5"/>
  <c r="K506" i="5"/>
  <c r="J506" i="5"/>
  <c r="Q505" i="5"/>
  <c r="P505" i="5"/>
  <c r="N505" i="5"/>
  <c r="M505" i="5"/>
  <c r="L505" i="5"/>
  <c r="K505" i="5"/>
  <c r="J505" i="5"/>
  <c r="Q504" i="5"/>
  <c r="P504" i="5"/>
  <c r="N504" i="5"/>
  <c r="M504" i="5"/>
  <c r="L504" i="5"/>
  <c r="K504" i="5"/>
  <c r="J504" i="5"/>
  <c r="Q503" i="5"/>
  <c r="P503" i="5"/>
  <c r="N503" i="5"/>
  <c r="M503" i="5"/>
  <c r="L503" i="5"/>
  <c r="K503" i="5"/>
  <c r="J503" i="5"/>
  <c r="Q502" i="5"/>
  <c r="P502" i="5"/>
  <c r="O502" i="5"/>
  <c r="N502" i="5"/>
  <c r="M502" i="5"/>
  <c r="L502" i="5"/>
  <c r="K502" i="5"/>
  <c r="J502" i="5"/>
  <c r="Q501" i="5"/>
  <c r="P501" i="5"/>
  <c r="N501" i="5"/>
  <c r="M501" i="5"/>
  <c r="L501" i="5"/>
  <c r="K501" i="5"/>
  <c r="J501" i="5"/>
  <c r="Q500" i="5"/>
  <c r="P500" i="5"/>
  <c r="N500" i="5"/>
  <c r="M500" i="5"/>
  <c r="L500" i="5"/>
  <c r="K500" i="5"/>
  <c r="J500" i="5"/>
  <c r="Q499" i="5"/>
  <c r="P499" i="5"/>
  <c r="N499" i="5"/>
  <c r="M499" i="5"/>
  <c r="L499" i="5"/>
  <c r="K499" i="5"/>
  <c r="J499" i="5"/>
  <c r="Q498" i="5"/>
  <c r="P498" i="5"/>
  <c r="N498" i="5"/>
  <c r="M498" i="5"/>
  <c r="L498" i="5"/>
  <c r="K498" i="5"/>
  <c r="J498" i="5"/>
  <c r="Q497" i="5"/>
  <c r="P497" i="5"/>
  <c r="N497" i="5"/>
  <c r="M497" i="5"/>
  <c r="L497" i="5"/>
  <c r="K497" i="5"/>
  <c r="J497" i="5"/>
  <c r="R496" i="5"/>
  <c r="Q496" i="5"/>
  <c r="P496" i="5"/>
  <c r="N496" i="5"/>
  <c r="M496" i="5"/>
  <c r="L496" i="5"/>
  <c r="K496" i="5"/>
  <c r="J496" i="5"/>
  <c r="Q495" i="5"/>
  <c r="P495" i="5"/>
  <c r="N495" i="5"/>
  <c r="M495" i="5"/>
  <c r="L495" i="5"/>
  <c r="K495" i="5"/>
  <c r="J495" i="5"/>
  <c r="U494" i="5"/>
  <c r="R494" i="5"/>
  <c r="Q494" i="5"/>
  <c r="P494" i="5"/>
  <c r="O494" i="5"/>
  <c r="N494" i="5"/>
  <c r="M494" i="5"/>
  <c r="L494" i="5"/>
  <c r="K494" i="5"/>
  <c r="J494" i="5"/>
  <c r="Q493" i="5"/>
  <c r="P493" i="5"/>
  <c r="O493" i="5"/>
  <c r="N493" i="5"/>
  <c r="M493" i="5"/>
  <c r="L493" i="5"/>
  <c r="K493" i="5"/>
  <c r="J493" i="5"/>
  <c r="Q492" i="5"/>
  <c r="P492" i="5"/>
  <c r="N492" i="5"/>
  <c r="M492" i="5"/>
  <c r="L492" i="5"/>
  <c r="K492" i="5"/>
  <c r="J492" i="5"/>
  <c r="Q491" i="5"/>
  <c r="P491" i="5"/>
  <c r="O491" i="5"/>
  <c r="N491" i="5"/>
  <c r="M491" i="5"/>
  <c r="L491" i="5"/>
  <c r="K491" i="5"/>
  <c r="J491" i="5"/>
  <c r="Q490" i="5"/>
  <c r="P490" i="5"/>
  <c r="N490" i="5"/>
  <c r="M490" i="5"/>
  <c r="L490" i="5"/>
  <c r="K490" i="5"/>
  <c r="J490" i="5"/>
  <c r="Q489" i="5"/>
  <c r="P489" i="5"/>
  <c r="N489" i="5"/>
  <c r="M489" i="5"/>
  <c r="L489" i="5"/>
  <c r="K489" i="5"/>
  <c r="J489" i="5"/>
  <c r="Q488" i="5"/>
  <c r="P488" i="5"/>
  <c r="N488" i="5"/>
  <c r="M488" i="5"/>
  <c r="L488" i="5"/>
  <c r="K488" i="5"/>
  <c r="J488" i="5"/>
  <c r="Q487" i="5"/>
  <c r="P487" i="5"/>
  <c r="N487" i="5"/>
  <c r="M487" i="5"/>
  <c r="L487" i="5"/>
  <c r="K487" i="5"/>
  <c r="J487" i="5"/>
  <c r="Q486" i="5"/>
  <c r="P486" i="5"/>
  <c r="N486" i="5"/>
  <c r="M486" i="5"/>
  <c r="L486" i="5"/>
  <c r="K486" i="5"/>
  <c r="J486" i="5"/>
  <c r="U485" i="5"/>
  <c r="R485" i="5"/>
  <c r="Q485" i="5"/>
  <c r="P485" i="5"/>
  <c r="O485" i="5"/>
  <c r="N485" i="5"/>
  <c r="M485" i="5"/>
  <c r="L485" i="5"/>
  <c r="K485" i="5"/>
  <c r="J485" i="5"/>
  <c r="U484" i="5"/>
  <c r="R484" i="5"/>
  <c r="Q484" i="5"/>
  <c r="P484" i="5"/>
  <c r="O484" i="5"/>
  <c r="N484" i="5"/>
  <c r="M484" i="5"/>
  <c r="L484" i="5"/>
  <c r="K484" i="5"/>
  <c r="J484" i="5"/>
  <c r="U483" i="5"/>
  <c r="R483" i="5"/>
  <c r="Q483" i="5"/>
  <c r="P483" i="5"/>
  <c r="O483" i="5"/>
  <c r="N483" i="5"/>
  <c r="M483" i="5"/>
  <c r="L483" i="5"/>
  <c r="K483" i="5"/>
  <c r="J483" i="5"/>
  <c r="Q482" i="5"/>
  <c r="P482" i="5"/>
  <c r="O482" i="5"/>
  <c r="N482" i="5"/>
  <c r="M482" i="5"/>
  <c r="L482" i="5"/>
  <c r="K482" i="5"/>
  <c r="J482" i="5"/>
  <c r="U481" i="5"/>
  <c r="R481" i="5"/>
  <c r="Q481" i="5"/>
  <c r="P481" i="5"/>
  <c r="O481" i="5"/>
  <c r="N481" i="5"/>
  <c r="M481" i="5"/>
  <c r="L481" i="5"/>
  <c r="K481" i="5"/>
  <c r="J481" i="5"/>
  <c r="Q480" i="5"/>
  <c r="P480" i="5"/>
  <c r="N480" i="5"/>
  <c r="M480" i="5"/>
  <c r="L480" i="5"/>
  <c r="K480" i="5"/>
  <c r="J480" i="5"/>
  <c r="Q479" i="5"/>
  <c r="P479" i="5"/>
  <c r="N479" i="5"/>
  <c r="M479" i="5"/>
  <c r="L479" i="5"/>
  <c r="K479" i="5"/>
  <c r="J479" i="5"/>
  <c r="Q478" i="5"/>
  <c r="P478" i="5"/>
  <c r="N478" i="5"/>
  <c r="M478" i="5"/>
  <c r="L478" i="5"/>
  <c r="K478" i="5"/>
  <c r="J478" i="5"/>
  <c r="Q477" i="5"/>
  <c r="P477" i="5"/>
  <c r="N477" i="5"/>
  <c r="M477" i="5"/>
  <c r="L477" i="5"/>
  <c r="K477" i="5"/>
  <c r="J477" i="5"/>
  <c r="U476" i="5"/>
  <c r="R476" i="5"/>
  <c r="Q476" i="5"/>
  <c r="P476" i="5"/>
  <c r="O476" i="5"/>
  <c r="N476" i="5"/>
  <c r="M476" i="5"/>
  <c r="L476" i="5"/>
  <c r="K476" i="5"/>
  <c r="J476" i="5"/>
  <c r="Q475" i="5"/>
  <c r="P475" i="5"/>
  <c r="N475" i="5"/>
  <c r="M475" i="5"/>
  <c r="L475" i="5"/>
  <c r="K475" i="5"/>
  <c r="J475" i="5"/>
  <c r="R474" i="5"/>
  <c r="Q474" i="5"/>
  <c r="P474" i="5"/>
  <c r="N474" i="5"/>
  <c r="M474" i="5"/>
  <c r="L474" i="5"/>
  <c r="K474" i="5"/>
  <c r="J474" i="5"/>
  <c r="Q473" i="5"/>
  <c r="P473" i="5"/>
  <c r="N473" i="5"/>
  <c r="M473" i="5"/>
  <c r="L473" i="5"/>
  <c r="K473" i="5"/>
  <c r="J473" i="5"/>
  <c r="Q472" i="5"/>
  <c r="P472" i="5"/>
  <c r="O472" i="5"/>
  <c r="N472" i="5"/>
  <c r="M472" i="5"/>
  <c r="L472" i="5"/>
  <c r="K472" i="5"/>
  <c r="J472" i="5"/>
  <c r="Q471" i="5"/>
  <c r="P471" i="5"/>
  <c r="O471" i="5"/>
  <c r="N471" i="5"/>
  <c r="M471" i="5"/>
  <c r="L471" i="5"/>
  <c r="K471" i="5"/>
  <c r="J471" i="5"/>
  <c r="R470" i="5"/>
  <c r="Q470" i="5"/>
  <c r="P470" i="5"/>
  <c r="N470" i="5"/>
  <c r="M470" i="5"/>
  <c r="L470" i="5"/>
  <c r="K470" i="5"/>
  <c r="J470" i="5"/>
  <c r="Q469" i="5"/>
  <c r="P469" i="5"/>
  <c r="N469" i="5"/>
  <c r="M469" i="5"/>
  <c r="L469" i="5"/>
  <c r="K469" i="5"/>
  <c r="J469" i="5"/>
  <c r="Q468" i="5"/>
  <c r="P468" i="5"/>
  <c r="N468" i="5"/>
  <c r="M468" i="5"/>
  <c r="L468" i="5"/>
  <c r="K468" i="5"/>
  <c r="J468" i="5"/>
  <c r="Q467" i="5"/>
  <c r="P467" i="5"/>
  <c r="N467" i="5"/>
  <c r="M467" i="5"/>
  <c r="L467" i="5"/>
  <c r="K467" i="5"/>
  <c r="J467" i="5"/>
  <c r="R466" i="5"/>
  <c r="Q466" i="5"/>
  <c r="P466" i="5"/>
  <c r="N466" i="5"/>
  <c r="M466" i="5"/>
  <c r="L466" i="5"/>
  <c r="K466" i="5"/>
  <c r="J466" i="5"/>
  <c r="Q465" i="5"/>
  <c r="P465" i="5"/>
  <c r="N465" i="5"/>
  <c r="M465" i="5"/>
  <c r="L465" i="5"/>
  <c r="K465" i="5"/>
  <c r="J465" i="5"/>
  <c r="Q464" i="5"/>
  <c r="P464" i="5"/>
  <c r="N464" i="5"/>
  <c r="M464" i="5"/>
  <c r="L464" i="5"/>
  <c r="K464" i="5"/>
  <c r="J464" i="5"/>
  <c r="Q463" i="5"/>
  <c r="P463" i="5"/>
  <c r="N463" i="5"/>
  <c r="M463" i="5"/>
  <c r="L463" i="5"/>
  <c r="K463" i="5"/>
  <c r="J463" i="5"/>
  <c r="Q462" i="5"/>
  <c r="P462" i="5"/>
  <c r="N462" i="5"/>
  <c r="M462" i="5"/>
  <c r="L462" i="5"/>
  <c r="K462" i="5"/>
  <c r="J462" i="5"/>
  <c r="Q461" i="5"/>
  <c r="P461" i="5"/>
  <c r="O461" i="5"/>
  <c r="N461" i="5"/>
  <c r="M461" i="5"/>
  <c r="L461" i="5"/>
  <c r="K461" i="5"/>
  <c r="J461" i="5"/>
  <c r="U460" i="5"/>
  <c r="R460" i="5"/>
  <c r="Q460" i="5"/>
  <c r="P460" i="5"/>
  <c r="O460" i="5"/>
  <c r="N460" i="5"/>
  <c r="M460" i="5"/>
  <c r="L460" i="5"/>
  <c r="K460" i="5"/>
  <c r="J460" i="5"/>
  <c r="R459" i="5"/>
  <c r="Q459" i="5"/>
  <c r="P459" i="5"/>
  <c r="N459" i="5"/>
  <c r="M459" i="5"/>
  <c r="L459" i="5"/>
  <c r="K459" i="5"/>
  <c r="J459" i="5"/>
  <c r="R458" i="5"/>
  <c r="Q458" i="5"/>
  <c r="P458" i="5"/>
  <c r="N458" i="5"/>
  <c r="M458" i="5"/>
  <c r="L458" i="5"/>
  <c r="K458" i="5"/>
  <c r="J458" i="5"/>
  <c r="R457" i="5"/>
  <c r="Q457" i="5"/>
  <c r="P457" i="5"/>
  <c r="N457" i="5"/>
  <c r="M457" i="5"/>
  <c r="L457" i="5"/>
  <c r="K457" i="5"/>
  <c r="J457" i="5"/>
  <c r="Q456" i="5"/>
  <c r="P456" i="5"/>
  <c r="N456" i="5"/>
  <c r="M456" i="5"/>
  <c r="L456" i="5"/>
  <c r="K456" i="5"/>
  <c r="J456" i="5"/>
  <c r="Q455" i="5"/>
  <c r="P455" i="5"/>
  <c r="N455" i="5"/>
  <c r="M455" i="5"/>
  <c r="L455" i="5"/>
  <c r="K455" i="5"/>
  <c r="J455" i="5"/>
  <c r="U454" i="5"/>
  <c r="R454" i="5"/>
  <c r="Q454" i="5"/>
  <c r="P454" i="5"/>
  <c r="O454" i="5"/>
  <c r="N454" i="5"/>
  <c r="M454" i="5"/>
  <c r="L454" i="5"/>
  <c r="K454" i="5"/>
  <c r="J454" i="5"/>
  <c r="Q453" i="5"/>
  <c r="P453" i="5"/>
  <c r="N453" i="5"/>
  <c r="M453" i="5"/>
  <c r="L453" i="5"/>
  <c r="K453" i="5"/>
  <c r="J453" i="5"/>
  <c r="Q452" i="5"/>
  <c r="P452" i="5"/>
  <c r="N452" i="5"/>
  <c r="M452" i="5"/>
  <c r="L452" i="5"/>
  <c r="K452" i="5"/>
  <c r="J452" i="5"/>
  <c r="Q451" i="5"/>
  <c r="P451" i="5"/>
  <c r="N451" i="5"/>
  <c r="M451" i="5"/>
  <c r="L451" i="5"/>
  <c r="K451" i="5"/>
  <c r="J451" i="5"/>
  <c r="R450" i="5"/>
  <c r="Q450" i="5"/>
  <c r="P450" i="5"/>
  <c r="N450" i="5"/>
  <c r="M450" i="5"/>
  <c r="L450" i="5"/>
  <c r="K450" i="5"/>
  <c r="J450" i="5"/>
  <c r="R449" i="5"/>
  <c r="Q449" i="5"/>
  <c r="P449" i="5"/>
  <c r="N449" i="5"/>
  <c r="M449" i="5"/>
  <c r="L449" i="5"/>
  <c r="K449" i="5"/>
  <c r="J449" i="5"/>
  <c r="Q448" i="5"/>
  <c r="P448" i="5"/>
  <c r="N448" i="5"/>
  <c r="M448" i="5"/>
  <c r="L448" i="5"/>
  <c r="K448" i="5"/>
  <c r="J448" i="5"/>
  <c r="U447" i="5"/>
  <c r="R447" i="5"/>
  <c r="Q447" i="5"/>
  <c r="P447" i="5"/>
  <c r="O447" i="5"/>
  <c r="N447" i="5"/>
  <c r="M447" i="5"/>
  <c r="L447" i="5"/>
  <c r="K447" i="5"/>
  <c r="J447" i="5"/>
  <c r="Q446" i="5"/>
  <c r="P446" i="5"/>
  <c r="N446" i="5"/>
  <c r="M446" i="5"/>
  <c r="L446" i="5"/>
  <c r="K446" i="5"/>
  <c r="J446" i="5"/>
  <c r="R445" i="5"/>
  <c r="Q445" i="5"/>
  <c r="P445" i="5"/>
  <c r="N445" i="5"/>
  <c r="M445" i="5"/>
  <c r="L445" i="5"/>
  <c r="K445" i="5"/>
  <c r="J445" i="5"/>
  <c r="Q444" i="5"/>
  <c r="P444" i="5"/>
  <c r="N444" i="5"/>
  <c r="M444" i="5"/>
  <c r="L444" i="5"/>
  <c r="K444" i="5"/>
  <c r="J444" i="5"/>
  <c r="Q443" i="5"/>
  <c r="P443" i="5"/>
  <c r="N443" i="5"/>
  <c r="M443" i="5"/>
  <c r="L443" i="5"/>
  <c r="K443" i="5"/>
  <c r="J443" i="5"/>
  <c r="Q442" i="5"/>
  <c r="P442" i="5"/>
  <c r="N442" i="5"/>
  <c r="M442" i="5"/>
  <c r="L442" i="5"/>
  <c r="K442" i="5"/>
  <c r="J442" i="5"/>
  <c r="Q441" i="5"/>
  <c r="P441" i="5"/>
  <c r="N441" i="5"/>
  <c r="M441" i="5"/>
  <c r="L441" i="5"/>
  <c r="K441" i="5"/>
  <c r="J441" i="5"/>
  <c r="Q440" i="5"/>
  <c r="P440" i="5"/>
  <c r="N440" i="5"/>
  <c r="M440" i="5"/>
  <c r="L440" i="5"/>
  <c r="K440" i="5"/>
  <c r="J440" i="5"/>
  <c r="Q439" i="5"/>
  <c r="P439" i="5"/>
  <c r="N439" i="5"/>
  <c r="M439" i="5"/>
  <c r="L439" i="5"/>
  <c r="K439" i="5"/>
  <c r="J439" i="5"/>
  <c r="Q438" i="5"/>
  <c r="P438" i="5"/>
  <c r="N438" i="5"/>
  <c r="M438" i="5"/>
  <c r="L438" i="5"/>
  <c r="K438" i="5"/>
  <c r="J438" i="5"/>
  <c r="Q437" i="5"/>
  <c r="P437" i="5"/>
  <c r="N437" i="5"/>
  <c r="M437" i="5"/>
  <c r="L437" i="5"/>
  <c r="K437" i="5"/>
  <c r="J437" i="5"/>
  <c r="Q436" i="5"/>
  <c r="P436" i="5"/>
  <c r="N436" i="5"/>
  <c r="M436" i="5"/>
  <c r="L436" i="5"/>
  <c r="K436" i="5"/>
  <c r="J436" i="5"/>
  <c r="Q435" i="5"/>
  <c r="P435" i="5"/>
  <c r="N435" i="5"/>
  <c r="M435" i="5"/>
  <c r="L435" i="5"/>
  <c r="K435" i="5"/>
  <c r="J435" i="5"/>
  <c r="Q434" i="5"/>
  <c r="P434" i="5"/>
  <c r="N434" i="5"/>
  <c r="M434" i="5"/>
  <c r="L434" i="5"/>
  <c r="K434" i="5"/>
  <c r="J434" i="5"/>
  <c r="Q433" i="5"/>
  <c r="P433" i="5"/>
  <c r="N433" i="5"/>
  <c r="M433" i="5"/>
  <c r="L433" i="5"/>
  <c r="K433" i="5"/>
  <c r="J433" i="5"/>
  <c r="Q432" i="5"/>
  <c r="P432" i="5"/>
  <c r="N432" i="5"/>
  <c r="M432" i="5"/>
  <c r="L432" i="5"/>
  <c r="K432" i="5"/>
  <c r="J432" i="5"/>
  <c r="Q431" i="5"/>
  <c r="P431" i="5"/>
  <c r="N431" i="5"/>
  <c r="M431" i="5"/>
  <c r="L431" i="5"/>
  <c r="K431" i="5"/>
  <c r="J431" i="5"/>
  <c r="Q430" i="5"/>
  <c r="P430" i="5"/>
  <c r="N430" i="5"/>
  <c r="M430" i="5"/>
  <c r="L430" i="5"/>
  <c r="K430" i="5"/>
  <c r="J430" i="5"/>
  <c r="Q429" i="5"/>
  <c r="P429" i="5"/>
  <c r="N429" i="5"/>
  <c r="M429" i="5"/>
  <c r="L429" i="5"/>
  <c r="K429" i="5"/>
  <c r="J429" i="5"/>
  <c r="Q428" i="5"/>
  <c r="P428" i="5"/>
  <c r="N428" i="5"/>
  <c r="M428" i="5"/>
  <c r="L428" i="5"/>
  <c r="K428" i="5"/>
  <c r="J428" i="5"/>
  <c r="Q427" i="5"/>
  <c r="P427" i="5"/>
  <c r="N427" i="5"/>
  <c r="M427" i="5"/>
  <c r="L427" i="5"/>
  <c r="K427" i="5"/>
  <c r="J427" i="5"/>
  <c r="Q426" i="5"/>
  <c r="P426" i="5"/>
  <c r="N426" i="5"/>
  <c r="M426" i="5"/>
  <c r="L426" i="5"/>
  <c r="K426" i="5"/>
  <c r="J426" i="5"/>
  <c r="Q425" i="5"/>
  <c r="P425" i="5"/>
  <c r="N425" i="5"/>
  <c r="M425" i="5"/>
  <c r="L425" i="5"/>
  <c r="K425" i="5"/>
  <c r="J425" i="5"/>
  <c r="Q424" i="5"/>
  <c r="P424" i="5"/>
  <c r="N424" i="5"/>
  <c r="M424" i="5"/>
  <c r="L424" i="5"/>
  <c r="K424" i="5"/>
  <c r="J424" i="5"/>
  <c r="R423" i="5"/>
  <c r="Q423" i="5"/>
  <c r="P423" i="5"/>
  <c r="N423" i="5"/>
  <c r="M423" i="5"/>
  <c r="L423" i="5"/>
  <c r="K423" i="5"/>
  <c r="J423" i="5"/>
  <c r="Q422" i="5"/>
  <c r="P422" i="5"/>
  <c r="O422" i="5"/>
  <c r="N422" i="5"/>
  <c r="M422" i="5"/>
  <c r="L422" i="5"/>
  <c r="K422" i="5"/>
  <c r="J422" i="5"/>
  <c r="R421" i="5"/>
  <c r="Q421" i="5"/>
  <c r="P421" i="5"/>
  <c r="N421" i="5"/>
  <c r="M421" i="5"/>
  <c r="L421" i="5"/>
  <c r="K421" i="5"/>
  <c r="J421" i="5"/>
  <c r="R420" i="5"/>
  <c r="Q420" i="5"/>
  <c r="P420" i="5"/>
  <c r="N420" i="5"/>
  <c r="M420" i="5"/>
  <c r="L420" i="5"/>
  <c r="K420" i="5"/>
  <c r="J420" i="5"/>
  <c r="Q419" i="5"/>
  <c r="P419" i="5"/>
  <c r="N419" i="5"/>
  <c r="M419" i="5"/>
  <c r="L419" i="5"/>
  <c r="K419" i="5"/>
  <c r="J419" i="5"/>
  <c r="Q418" i="5"/>
  <c r="P418" i="5"/>
  <c r="N418" i="5"/>
  <c r="M418" i="5"/>
  <c r="L418" i="5"/>
  <c r="K418" i="5"/>
  <c r="J418" i="5"/>
  <c r="Q417" i="5"/>
  <c r="P417" i="5"/>
  <c r="N417" i="5"/>
  <c r="M417" i="5"/>
  <c r="L417" i="5"/>
  <c r="K417" i="5"/>
  <c r="J417" i="5"/>
  <c r="R416" i="5"/>
  <c r="Q416" i="5"/>
  <c r="P416" i="5"/>
  <c r="N416" i="5"/>
  <c r="M416" i="5"/>
  <c r="L416" i="5"/>
  <c r="K416" i="5"/>
  <c r="J416" i="5"/>
  <c r="Q415" i="5"/>
  <c r="P415" i="5"/>
  <c r="N415" i="5"/>
  <c r="M415" i="5"/>
  <c r="L415" i="5"/>
  <c r="K415" i="5"/>
  <c r="J415" i="5"/>
  <c r="Q414" i="5"/>
  <c r="P414" i="5"/>
  <c r="N414" i="5"/>
  <c r="M414" i="5"/>
  <c r="L414" i="5"/>
  <c r="K414" i="5"/>
  <c r="J414" i="5"/>
  <c r="U413" i="5"/>
  <c r="R413" i="5"/>
  <c r="Q413" i="5"/>
  <c r="P413" i="5"/>
  <c r="O413" i="5"/>
  <c r="N413" i="5"/>
  <c r="M413" i="5"/>
  <c r="L413" i="5"/>
  <c r="K413" i="5"/>
  <c r="J413" i="5"/>
  <c r="U412" i="5"/>
  <c r="R412" i="5"/>
  <c r="Q412" i="5"/>
  <c r="P412" i="5"/>
  <c r="O412" i="5"/>
  <c r="N412" i="5"/>
  <c r="M412" i="5"/>
  <c r="L412" i="5"/>
  <c r="K412" i="5"/>
  <c r="J412" i="5"/>
  <c r="Q411" i="5"/>
  <c r="P411" i="5"/>
  <c r="N411" i="5"/>
  <c r="M411" i="5"/>
  <c r="L411" i="5"/>
  <c r="K411" i="5"/>
  <c r="J411" i="5"/>
  <c r="Q410" i="5"/>
  <c r="P410" i="5"/>
  <c r="N410" i="5"/>
  <c r="M410" i="5"/>
  <c r="L410" i="5"/>
  <c r="K410" i="5"/>
  <c r="J410" i="5"/>
  <c r="U409" i="5"/>
  <c r="R409" i="5"/>
  <c r="Q409" i="5"/>
  <c r="P409" i="5"/>
  <c r="O409" i="5"/>
  <c r="N409" i="5"/>
  <c r="M409" i="5"/>
  <c r="L409" i="5"/>
  <c r="K409" i="5"/>
  <c r="J409" i="5"/>
  <c r="Q408" i="5"/>
  <c r="P408" i="5"/>
  <c r="N408" i="5"/>
  <c r="M408" i="5"/>
  <c r="L408" i="5"/>
  <c r="K408" i="5"/>
  <c r="J408" i="5"/>
  <c r="U407" i="5"/>
  <c r="R407" i="5"/>
  <c r="Q407" i="5"/>
  <c r="P407" i="5"/>
  <c r="O407" i="5"/>
  <c r="N407" i="5"/>
  <c r="M407" i="5"/>
  <c r="L407" i="5"/>
  <c r="K407" i="5"/>
  <c r="J407" i="5"/>
  <c r="Q406" i="5"/>
  <c r="P406" i="5"/>
  <c r="N406" i="5"/>
  <c r="M406" i="5"/>
  <c r="L406" i="5"/>
  <c r="K406" i="5"/>
  <c r="J406" i="5"/>
  <c r="Q405" i="5"/>
  <c r="P405" i="5"/>
  <c r="N405" i="5"/>
  <c r="M405" i="5"/>
  <c r="L405" i="5"/>
  <c r="K405" i="5"/>
  <c r="J405" i="5"/>
  <c r="U404" i="5"/>
  <c r="R404" i="5"/>
  <c r="Q404" i="5"/>
  <c r="P404" i="5"/>
  <c r="O404" i="5"/>
  <c r="N404" i="5"/>
  <c r="M404" i="5"/>
  <c r="L404" i="5"/>
  <c r="K404" i="5"/>
  <c r="J404" i="5"/>
  <c r="Q403" i="5"/>
  <c r="P403" i="5"/>
  <c r="N403" i="5"/>
  <c r="M403" i="5"/>
  <c r="L403" i="5"/>
  <c r="K403" i="5"/>
  <c r="J403" i="5"/>
  <c r="Q402" i="5"/>
  <c r="P402" i="5"/>
  <c r="N402" i="5"/>
  <c r="M402" i="5"/>
  <c r="L402" i="5"/>
  <c r="K402" i="5"/>
  <c r="J402" i="5"/>
  <c r="Q401" i="5"/>
  <c r="P401" i="5"/>
  <c r="N401" i="5"/>
  <c r="M401" i="5"/>
  <c r="L401" i="5"/>
  <c r="K401" i="5"/>
  <c r="J401" i="5"/>
  <c r="U400" i="5"/>
  <c r="R400" i="5"/>
  <c r="Q400" i="5"/>
  <c r="P400" i="5"/>
  <c r="O400" i="5"/>
  <c r="N400" i="5"/>
  <c r="M400" i="5"/>
  <c r="L400" i="5"/>
  <c r="K400" i="5"/>
  <c r="J400" i="5"/>
  <c r="U399" i="5"/>
  <c r="R399" i="5"/>
  <c r="Q399" i="5"/>
  <c r="P399" i="5"/>
  <c r="O399" i="5"/>
  <c r="N399" i="5"/>
  <c r="M399" i="5"/>
  <c r="L399" i="5"/>
  <c r="K399" i="5"/>
  <c r="J399" i="5"/>
  <c r="U398" i="5"/>
  <c r="R398" i="5"/>
  <c r="Q398" i="5"/>
  <c r="P398" i="5"/>
  <c r="O398" i="5"/>
  <c r="N398" i="5"/>
  <c r="M398" i="5"/>
  <c r="L398" i="5"/>
  <c r="K398" i="5"/>
  <c r="J398" i="5"/>
  <c r="U397" i="5"/>
  <c r="R397" i="5"/>
  <c r="Q397" i="5"/>
  <c r="P397" i="5"/>
  <c r="O397" i="5"/>
  <c r="N397" i="5"/>
  <c r="M397" i="5"/>
  <c r="L397" i="5"/>
  <c r="K397" i="5"/>
  <c r="J397" i="5"/>
  <c r="U396" i="5"/>
  <c r="R396" i="5"/>
  <c r="Q396" i="5"/>
  <c r="P396" i="5"/>
  <c r="O396" i="5"/>
  <c r="N396" i="5"/>
  <c r="M396" i="5"/>
  <c r="L396" i="5"/>
  <c r="K396" i="5"/>
  <c r="J396" i="5"/>
  <c r="U395" i="5"/>
  <c r="R395" i="5"/>
  <c r="Q395" i="5"/>
  <c r="P395" i="5"/>
  <c r="O395" i="5"/>
  <c r="N395" i="5"/>
  <c r="M395" i="5"/>
  <c r="L395" i="5"/>
  <c r="K395" i="5"/>
  <c r="J395" i="5"/>
  <c r="U394" i="5"/>
  <c r="R394" i="5"/>
  <c r="Q394" i="5"/>
  <c r="P394" i="5"/>
  <c r="O394" i="5"/>
  <c r="N394" i="5"/>
  <c r="M394" i="5"/>
  <c r="L394" i="5"/>
  <c r="K394" i="5"/>
  <c r="J394" i="5"/>
  <c r="U393" i="5"/>
  <c r="R393" i="5"/>
  <c r="Q393" i="5"/>
  <c r="P393" i="5"/>
  <c r="O393" i="5"/>
  <c r="N393" i="5"/>
  <c r="M393" i="5"/>
  <c r="L393" i="5"/>
  <c r="K393" i="5"/>
  <c r="J393" i="5"/>
  <c r="U392" i="5"/>
  <c r="R392" i="5"/>
  <c r="Q392" i="5"/>
  <c r="P392" i="5"/>
  <c r="O392" i="5"/>
  <c r="N392" i="5"/>
  <c r="M392" i="5"/>
  <c r="L392" i="5"/>
  <c r="K392" i="5"/>
  <c r="J392" i="5"/>
  <c r="U391" i="5"/>
  <c r="R391" i="5"/>
  <c r="Q391" i="5"/>
  <c r="P391" i="5"/>
  <c r="O391" i="5"/>
  <c r="N391" i="5"/>
  <c r="M391" i="5"/>
  <c r="L391" i="5"/>
  <c r="K391" i="5"/>
  <c r="J391" i="5"/>
  <c r="U390" i="5"/>
  <c r="R390" i="5"/>
  <c r="Q390" i="5"/>
  <c r="P390" i="5"/>
  <c r="O390" i="5"/>
  <c r="N390" i="5"/>
  <c r="M390" i="5"/>
  <c r="L390" i="5"/>
  <c r="K390" i="5"/>
  <c r="J390" i="5"/>
  <c r="U389" i="5"/>
  <c r="R389" i="5"/>
  <c r="Q389" i="5"/>
  <c r="P389" i="5"/>
  <c r="O389" i="5"/>
  <c r="N389" i="5"/>
  <c r="M389" i="5"/>
  <c r="L389" i="5"/>
  <c r="K389" i="5"/>
  <c r="J389" i="5"/>
  <c r="Q388" i="5"/>
  <c r="P388" i="5"/>
  <c r="N388" i="5"/>
  <c r="M388" i="5"/>
  <c r="L388" i="5"/>
  <c r="K388" i="5"/>
  <c r="J388" i="5"/>
  <c r="U387" i="5"/>
  <c r="R387" i="5"/>
  <c r="Q387" i="5"/>
  <c r="P387" i="5"/>
  <c r="O387" i="5"/>
  <c r="N387" i="5"/>
  <c r="M387" i="5"/>
  <c r="L387" i="5"/>
  <c r="K387" i="5"/>
  <c r="J387" i="5"/>
  <c r="R386" i="5"/>
  <c r="Q386" i="5"/>
  <c r="P386" i="5"/>
  <c r="N386" i="5"/>
  <c r="M386" i="5"/>
  <c r="L386" i="5"/>
  <c r="K386" i="5"/>
  <c r="J386" i="5"/>
  <c r="Q385" i="5"/>
  <c r="P385" i="5"/>
  <c r="N385" i="5"/>
  <c r="M385" i="5"/>
  <c r="L385" i="5"/>
  <c r="K385" i="5"/>
  <c r="J385" i="5"/>
  <c r="R384" i="5"/>
  <c r="Q384" i="5"/>
  <c r="P384" i="5"/>
  <c r="N384" i="5"/>
  <c r="M384" i="5"/>
  <c r="L384" i="5"/>
  <c r="K384" i="5"/>
  <c r="J384" i="5"/>
  <c r="R383" i="5"/>
  <c r="Q383" i="5"/>
  <c r="P383" i="5"/>
  <c r="N383" i="5"/>
  <c r="M383" i="5"/>
  <c r="L383" i="5"/>
  <c r="K383" i="5"/>
  <c r="J383" i="5"/>
  <c r="U382" i="5"/>
  <c r="R382" i="5"/>
  <c r="Q382" i="5"/>
  <c r="P382" i="5"/>
  <c r="O382" i="5"/>
  <c r="N382" i="5"/>
  <c r="M382" i="5"/>
  <c r="L382" i="5"/>
  <c r="K382" i="5"/>
  <c r="J382" i="5"/>
  <c r="U381" i="5"/>
  <c r="R381" i="5"/>
  <c r="Q381" i="5"/>
  <c r="P381" i="5"/>
  <c r="O381" i="5"/>
  <c r="N381" i="5"/>
  <c r="M381" i="5"/>
  <c r="L381" i="5"/>
  <c r="K381" i="5"/>
  <c r="J381" i="5"/>
  <c r="Q380" i="5"/>
  <c r="P380" i="5"/>
  <c r="N380" i="5"/>
  <c r="M380" i="5"/>
  <c r="L380" i="5"/>
  <c r="K380" i="5"/>
  <c r="J380" i="5"/>
  <c r="Q379" i="5"/>
  <c r="P379" i="5"/>
  <c r="N379" i="5"/>
  <c r="M379" i="5"/>
  <c r="L379" i="5"/>
  <c r="K379" i="5"/>
  <c r="J379" i="5"/>
  <c r="U378" i="5"/>
  <c r="R378" i="5"/>
  <c r="Q378" i="5"/>
  <c r="P378" i="5"/>
  <c r="O378" i="5"/>
  <c r="N378" i="5"/>
  <c r="M378" i="5"/>
  <c r="L378" i="5"/>
  <c r="K378" i="5"/>
  <c r="J378" i="5"/>
  <c r="U377" i="5"/>
  <c r="R377" i="5"/>
  <c r="Q377" i="5"/>
  <c r="P377" i="5"/>
  <c r="O377" i="5"/>
  <c r="N377" i="5"/>
  <c r="M377" i="5"/>
  <c r="L377" i="5"/>
  <c r="K377" i="5"/>
  <c r="J377" i="5"/>
  <c r="R376" i="5"/>
  <c r="Q376" i="5"/>
  <c r="P376" i="5"/>
  <c r="N376" i="5"/>
  <c r="M376" i="5"/>
  <c r="L376" i="5"/>
  <c r="K376" i="5"/>
  <c r="J376" i="5"/>
  <c r="Q375" i="5"/>
  <c r="P375" i="5"/>
  <c r="N375" i="5"/>
  <c r="M375" i="5"/>
  <c r="L375" i="5"/>
  <c r="K375" i="5"/>
  <c r="J375" i="5"/>
  <c r="Q374" i="5"/>
  <c r="P374" i="5"/>
  <c r="N374" i="5"/>
  <c r="M374" i="5"/>
  <c r="L374" i="5"/>
  <c r="K374" i="5"/>
  <c r="J374" i="5"/>
  <c r="U373" i="5"/>
  <c r="R373" i="5"/>
  <c r="Q373" i="5"/>
  <c r="P373" i="5"/>
  <c r="O373" i="5"/>
  <c r="N373" i="5"/>
  <c r="M373" i="5"/>
  <c r="L373" i="5"/>
  <c r="K373" i="5"/>
  <c r="J373" i="5"/>
  <c r="R372" i="5"/>
  <c r="Q372" i="5"/>
  <c r="P372" i="5"/>
  <c r="N372" i="5"/>
  <c r="M372" i="5"/>
  <c r="L372" i="5"/>
  <c r="K372" i="5"/>
  <c r="J372" i="5"/>
  <c r="U371" i="5"/>
  <c r="R371" i="5"/>
  <c r="Q371" i="5"/>
  <c r="P371" i="5"/>
  <c r="O371" i="5"/>
  <c r="N371" i="5"/>
  <c r="M371" i="5"/>
  <c r="L371" i="5"/>
  <c r="K371" i="5"/>
  <c r="J371" i="5"/>
  <c r="Q370" i="5"/>
  <c r="P370" i="5"/>
  <c r="N370" i="5"/>
  <c r="M370" i="5"/>
  <c r="L370" i="5"/>
  <c r="K370" i="5"/>
  <c r="J370" i="5"/>
  <c r="U369" i="5"/>
  <c r="R369" i="5"/>
  <c r="Q369" i="5"/>
  <c r="P369" i="5"/>
  <c r="O369" i="5"/>
  <c r="N369" i="5"/>
  <c r="M369" i="5"/>
  <c r="L369" i="5"/>
  <c r="K369" i="5"/>
  <c r="J369" i="5"/>
  <c r="Q368" i="5"/>
  <c r="P368" i="5"/>
  <c r="N368" i="5"/>
  <c r="M368" i="5"/>
  <c r="L368" i="5"/>
  <c r="K368" i="5"/>
  <c r="J368" i="5"/>
  <c r="R367" i="5"/>
  <c r="Q367" i="5"/>
  <c r="P367" i="5"/>
  <c r="N367" i="5"/>
  <c r="M367" i="5"/>
  <c r="L367" i="5"/>
  <c r="K367" i="5"/>
  <c r="J367" i="5"/>
  <c r="U366" i="5"/>
  <c r="R366" i="5"/>
  <c r="Q366" i="5"/>
  <c r="P366" i="5"/>
  <c r="O366" i="5"/>
  <c r="N366" i="5"/>
  <c r="M366" i="5"/>
  <c r="L366" i="5"/>
  <c r="K366" i="5"/>
  <c r="J366" i="5"/>
  <c r="U365" i="5"/>
  <c r="R365" i="5"/>
  <c r="Q365" i="5"/>
  <c r="P365" i="5"/>
  <c r="O365" i="5"/>
  <c r="N365" i="5"/>
  <c r="M365" i="5"/>
  <c r="L365" i="5"/>
  <c r="K365" i="5"/>
  <c r="J365" i="5"/>
  <c r="U364" i="5"/>
  <c r="R364" i="5"/>
  <c r="Q364" i="5"/>
  <c r="P364" i="5"/>
  <c r="O364" i="5"/>
  <c r="N364" i="5"/>
  <c r="M364" i="5"/>
  <c r="L364" i="5"/>
  <c r="K364" i="5"/>
  <c r="J364" i="5"/>
  <c r="U363" i="5"/>
  <c r="R363" i="5"/>
  <c r="Q363" i="5"/>
  <c r="P363" i="5"/>
  <c r="O363" i="5"/>
  <c r="N363" i="5"/>
  <c r="M363" i="5"/>
  <c r="L363" i="5"/>
  <c r="K363" i="5"/>
  <c r="J363" i="5"/>
  <c r="Q362" i="5"/>
  <c r="P362" i="5"/>
  <c r="N362" i="5"/>
  <c r="M362" i="5"/>
  <c r="L362" i="5"/>
  <c r="K362" i="5"/>
  <c r="J362" i="5"/>
  <c r="R361" i="5"/>
  <c r="Q361" i="5"/>
  <c r="P361" i="5"/>
  <c r="N361" i="5"/>
  <c r="M361" i="5"/>
  <c r="L361" i="5"/>
  <c r="K361" i="5"/>
  <c r="J361" i="5"/>
  <c r="U360" i="5"/>
  <c r="R360" i="5"/>
  <c r="Q360" i="5"/>
  <c r="P360" i="5"/>
  <c r="O360" i="5"/>
  <c r="N360" i="5"/>
  <c r="M360" i="5"/>
  <c r="L360" i="5"/>
  <c r="K360" i="5"/>
  <c r="J360" i="5"/>
  <c r="Q359" i="5"/>
  <c r="P359" i="5"/>
  <c r="N359" i="5"/>
  <c r="M359" i="5"/>
  <c r="L359" i="5"/>
  <c r="K359" i="5"/>
  <c r="J359" i="5"/>
  <c r="Q358" i="5"/>
  <c r="P358" i="5"/>
  <c r="N358" i="5"/>
  <c r="M358" i="5"/>
  <c r="L358" i="5"/>
  <c r="K358" i="5"/>
  <c r="J358" i="5"/>
  <c r="Q357" i="5"/>
  <c r="P357" i="5"/>
  <c r="N357" i="5"/>
  <c r="M357" i="5"/>
  <c r="L357" i="5"/>
  <c r="K357" i="5"/>
  <c r="J357" i="5"/>
  <c r="Q356" i="5"/>
  <c r="P356" i="5"/>
  <c r="N356" i="5"/>
  <c r="M356" i="5"/>
  <c r="L356" i="5"/>
  <c r="K356" i="5"/>
  <c r="J356" i="5"/>
  <c r="R355" i="5"/>
  <c r="Q355" i="5"/>
  <c r="P355" i="5"/>
  <c r="N355" i="5"/>
  <c r="M355" i="5"/>
  <c r="L355" i="5"/>
  <c r="K355" i="5"/>
  <c r="J355" i="5"/>
  <c r="Q354" i="5"/>
  <c r="P354" i="5"/>
  <c r="O354" i="5"/>
  <c r="N354" i="5"/>
  <c r="M354" i="5"/>
  <c r="L354" i="5"/>
  <c r="K354" i="5"/>
  <c r="J354" i="5"/>
  <c r="Q353" i="5"/>
  <c r="P353" i="5"/>
  <c r="O353" i="5"/>
  <c r="N353" i="5"/>
  <c r="M353" i="5"/>
  <c r="L353" i="5"/>
  <c r="K353" i="5"/>
  <c r="J353" i="5"/>
  <c r="Q352" i="5"/>
  <c r="P352" i="5"/>
  <c r="N352" i="5"/>
  <c r="M352" i="5"/>
  <c r="L352" i="5"/>
  <c r="K352" i="5"/>
  <c r="J352" i="5"/>
  <c r="Q351" i="5"/>
  <c r="P351" i="5"/>
  <c r="J351" i="5"/>
  <c r="R350" i="5"/>
  <c r="Q350" i="5"/>
  <c r="P350" i="5"/>
  <c r="N350" i="5"/>
  <c r="M350" i="5"/>
  <c r="L350" i="5"/>
  <c r="K350" i="5"/>
  <c r="J350" i="5"/>
  <c r="R349" i="5"/>
  <c r="Q349" i="5"/>
  <c r="P349" i="5"/>
  <c r="N349" i="5"/>
  <c r="M349" i="5"/>
  <c r="L349" i="5"/>
  <c r="K349" i="5"/>
  <c r="J349" i="5"/>
  <c r="R348" i="5"/>
  <c r="Q348" i="5"/>
  <c r="P348" i="5"/>
  <c r="N348" i="5"/>
  <c r="M348" i="5"/>
  <c r="L348" i="5"/>
  <c r="K348" i="5"/>
  <c r="J348" i="5"/>
  <c r="R347" i="5"/>
  <c r="Q347" i="5"/>
  <c r="P347" i="5"/>
  <c r="N347" i="5"/>
  <c r="M347" i="5"/>
  <c r="L347" i="5"/>
  <c r="K347" i="5"/>
  <c r="J347" i="5"/>
  <c r="Q346" i="5"/>
  <c r="P346" i="5"/>
  <c r="O346" i="5"/>
  <c r="N346" i="5"/>
  <c r="M346" i="5"/>
  <c r="L346" i="5"/>
  <c r="K346" i="5"/>
  <c r="J346" i="5"/>
  <c r="Q345" i="5"/>
  <c r="P345" i="5"/>
  <c r="O345" i="5"/>
  <c r="N345" i="5"/>
  <c r="M345" i="5"/>
  <c r="L345" i="5"/>
  <c r="K345" i="5"/>
  <c r="J345" i="5"/>
  <c r="U344" i="5"/>
  <c r="R344" i="5"/>
  <c r="Q344" i="5"/>
  <c r="P344" i="5"/>
  <c r="O344" i="5"/>
  <c r="N344" i="5"/>
  <c r="M344" i="5"/>
  <c r="L344" i="5"/>
  <c r="K344" i="5"/>
  <c r="J344" i="5"/>
  <c r="R343" i="5"/>
  <c r="Q343" i="5"/>
  <c r="P343" i="5"/>
  <c r="N343" i="5"/>
  <c r="M343" i="5"/>
  <c r="L343" i="5"/>
  <c r="K343" i="5"/>
  <c r="J343" i="5"/>
  <c r="Q342" i="5"/>
  <c r="P342" i="5"/>
  <c r="N342" i="5"/>
  <c r="M342" i="5"/>
  <c r="L342" i="5"/>
  <c r="K342" i="5"/>
  <c r="J342" i="5"/>
  <c r="R341" i="5"/>
  <c r="Q341" i="5"/>
  <c r="P341" i="5"/>
  <c r="N341" i="5"/>
  <c r="L341" i="5"/>
  <c r="K341" i="5"/>
  <c r="J341" i="5"/>
  <c r="Q340" i="5"/>
  <c r="P340" i="5"/>
  <c r="N340" i="5"/>
  <c r="M340" i="5"/>
  <c r="L340" i="5"/>
  <c r="K340" i="5"/>
  <c r="J340" i="5"/>
  <c r="R339" i="5"/>
  <c r="Q339" i="5"/>
  <c r="P339" i="5"/>
  <c r="N339" i="5"/>
  <c r="M339" i="5"/>
  <c r="L339" i="5"/>
  <c r="K339" i="5"/>
  <c r="J339" i="5"/>
  <c r="R338" i="5"/>
  <c r="Q338" i="5"/>
  <c r="P338" i="5"/>
  <c r="N338" i="5"/>
  <c r="M338" i="5"/>
  <c r="L338" i="5"/>
  <c r="K338" i="5"/>
  <c r="J338" i="5"/>
  <c r="U337" i="5"/>
  <c r="R337" i="5"/>
  <c r="Q337" i="5"/>
  <c r="P337" i="5"/>
  <c r="O337" i="5"/>
  <c r="N337" i="5"/>
  <c r="L337" i="5"/>
  <c r="K337" i="5"/>
  <c r="J337" i="5"/>
  <c r="Q336" i="5"/>
  <c r="P336" i="5"/>
  <c r="O336" i="5"/>
  <c r="N336" i="5"/>
  <c r="M336" i="5"/>
  <c r="L336" i="5"/>
  <c r="K336" i="5"/>
  <c r="J336" i="5"/>
  <c r="U335" i="5"/>
  <c r="R335" i="5"/>
  <c r="Q335" i="5"/>
  <c r="P335" i="5"/>
  <c r="O335" i="5"/>
  <c r="N335" i="5"/>
  <c r="M335" i="5"/>
  <c r="L335" i="5"/>
  <c r="K335" i="5"/>
  <c r="J335" i="5"/>
  <c r="R334" i="5"/>
  <c r="Q334" i="5"/>
  <c r="P334" i="5"/>
  <c r="N334" i="5"/>
  <c r="L334" i="5"/>
  <c r="K334" i="5"/>
  <c r="J334" i="5"/>
  <c r="Q333" i="5"/>
  <c r="P333" i="5"/>
  <c r="O333" i="5"/>
  <c r="N333" i="5"/>
  <c r="M333" i="5"/>
  <c r="L333" i="5"/>
  <c r="K333" i="5"/>
  <c r="J333" i="5"/>
  <c r="Q332" i="5"/>
  <c r="P332" i="5"/>
  <c r="O332" i="5"/>
  <c r="N332" i="5"/>
  <c r="L332" i="5"/>
  <c r="K332" i="5"/>
  <c r="J332" i="5"/>
  <c r="T331" i="5"/>
  <c r="R331" i="5"/>
  <c r="Q331" i="5"/>
  <c r="P331" i="5"/>
  <c r="N331" i="5"/>
  <c r="M331" i="5"/>
  <c r="L331" i="5"/>
  <c r="K331" i="5"/>
  <c r="J331" i="5"/>
  <c r="R330" i="5"/>
  <c r="Q330" i="5"/>
  <c r="P330" i="5"/>
  <c r="N330" i="5"/>
  <c r="M330" i="5"/>
  <c r="L330" i="5"/>
  <c r="K330" i="5"/>
  <c r="J330" i="5"/>
  <c r="U329" i="5"/>
  <c r="R329" i="5"/>
  <c r="Q329" i="5"/>
  <c r="P329" i="5"/>
  <c r="O329" i="5"/>
  <c r="N329" i="5"/>
  <c r="M329" i="5"/>
  <c r="L329" i="5"/>
  <c r="K329" i="5"/>
  <c r="J329" i="5"/>
  <c r="R328" i="5"/>
  <c r="Q328" i="5"/>
  <c r="P328" i="5"/>
  <c r="N328" i="5"/>
  <c r="M328" i="5"/>
  <c r="L328" i="5"/>
  <c r="K328" i="5"/>
  <c r="J328" i="5"/>
  <c r="Q327" i="5"/>
  <c r="P327" i="5"/>
  <c r="N327" i="5"/>
  <c r="M327" i="5"/>
  <c r="L327" i="5"/>
  <c r="K327" i="5"/>
  <c r="J327" i="5"/>
  <c r="N324" i="5"/>
  <c r="M324" i="5"/>
  <c r="L324" i="5"/>
  <c r="K324" i="5"/>
  <c r="J324" i="5"/>
  <c r="Y323" i="5"/>
  <c r="AC323" i="5" s="1"/>
  <c r="AE323" i="5" s="1"/>
  <c r="O323" i="5"/>
  <c r="AB322" i="5"/>
  <c r="AC322" i="5" s="1"/>
  <c r="AE322" i="5" s="1"/>
  <c r="O322" i="5"/>
  <c r="Y321" i="5"/>
  <c r="AC321" i="5" s="1"/>
  <c r="AE321" i="5" s="1"/>
  <c r="O321" i="5"/>
  <c r="O536" i="5" s="1"/>
  <c r="Y320" i="5"/>
  <c r="AC320" i="5" s="1"/>
  <c r="AE320" i="5" s="1"/>
  <c r="O320" i="5"/>
  <c r="S320" i="5" s="1"/>
  <c r="U320" i="5" s="1"/>
  <c r="U537" i="5" s="1"/>
  <c r="Q319" i="5"/>
  <c r="P319" i="5"/>
  <c r="N319" i="5"/>
  <c r="M319" i="5"/>
  <c r="L319" i="5"/>
  <c r="K319" i="5"/>
  <c r="J319" i="5"/>
  <c r="AB318" i="5"/>
  <c r="AA318" i="5"/>
  <c r="Z318" i="5"/>
  <c r="Y318" i="5"/>
  <c r="X318" i="5"/>
  <c r="R318" i="5"/>
  <c r="O318" i="5"/>
  <c r="AC317" i="5"/>
  <c r="AE317" i="5" s="1"/>
  <c r="R317" i="5"/>
  <c r="O317" i="5"/>
  <c r="AB316" i="5"/>
  <c r="AA316" i="5"/>
  <c r="Z316" i="5"/>
  <c r="Y316" i="5"/>
  <c r="X316" i="5"/>
  <c r="R316" i="5"/>
  <c r="AD316" i="5" s="1"/>
  <c r="O316" i="5"/>
  <c r="O524" i="5" s="1"/>
  <c r="AB315" i="5"/>
  <c r="AA315" i="5"/>
  <c r="Z315" i="5"/>
  <c r="Y315" i="5"/>
  <c r="X315" i="5"/>
  <c r="R315" i="5"/>
  <c r="R525" i="5" s="1"/>
  <c r="O315" i="5"/>
  <c r="O525" i="5" s="1"/>
  <c r="AB314" i="5"/>
  <c r="AA314" i="5"/>
  <c r="Z314" i="5"/>
  <c r="Y314" i="5"/>
  <c r="X314" i="5"/>
  <c r="R314" i="5"/>
  <c r="R528" i="5" s="1"/>
  <c r="O314" i="5"/>
  <c r="AC313" i="5"/>
  <c r="AE313" i="5" s="1"/>
  <c r="R313" i="5"/>
  <c r="R529" i="5" s="1"/>
  <c r="O313" i="5"/>
  <c r="O529" i="5" s="1"/>
  <c r="AC312" i="5"/>
  <c r="AE312" i="5" s="1"/>
  <c r="R312" i="5"/>
  <c r="R527" i="5" s="1"/>
  <c r="O312" i="5"/>
  <c r="AC311" i="5"/>
  <c r="AE311" i="5" s="1"/>
  <c r="R311" i="5"/>
  <c r="O311" i="5"/>
  <c r="O526" i="5" s="1"/>
  <c r="AB310" i="5"/>
  <c r="AA310" i="5"/>
  <c r="Z310" i="5"/>
  <c r="Y310" i="5"/>
  <c r="X310" i="5"/>
  <c r="R310" i="5"/>
  <c r="R521" i="5" s="1"/>
  <c r="O310" i="5"/>
  <c r="AB309" i="5"/>
  <c r="AA309" i="5"/>
  <c r="Z309" i="5"/>
  <c r="Y309" i="5"/>
  <c r="X309" i="5"/>
  <c r="R309" i="5"/>
  <c r="R505" i="5" s="1"/>
  <c r="O309" i="5"/>
  <c r="O505" i="5" s="1"/>
  <c r="AB308" i="5"/>
  <c r="AA308" i="5"/>
  <c r="Z308" i="5"/>
  <c r="Y308" i="5"/>
  <c r="X308" i="5"/>
  <c r="R308" i="5"/>
  <c r="R504" i="5" s="1"/>
  <c r="O308" i="5"/>
  <c r="AB307" i="5"/>
  <c r="AA307" i="5"/>
  <c r="Z307" i="5"/>
  <c r="Y307" i="5"/>
  <c r="X307" i="5"/>
  <c r="R307" i="5"/>
  <c r="R503" i="5" s="1"/>
  <c r="O307" i="5"/>
  <c r="O503" i="5" s="1"/>
  <c r="AB306" i="5"/>
  <c r="AA306" i="5"/>
  <c r="Z306" i="5"/>
  <c r="Y306" i="5"/>
  <c r="X306" i="5"/>
  <c r="R306" i="5"/>
  <c r="R507" i="5" s="1"/>
  <c r="O306" i="5"/>
  <c r="AB305" i="5"/>
  <c r="AA305" i="5"/>
  <c r="Z305" i="5"/>
  <c r="Y305" i="5"/>
  <c r="X305" i="5"/>
  <c r="R305" i="5"/>
  <c r="AD305" i="5" s="1"/>
  <c r="O305" i="5"/>
  <c r="AB304" i="5"/>
  <c r="AA304" i="5"/>
  <c r="Z304" i="5"/>
  <c r="Y304" i="5"/>
  <c r="X304" i="5"/>
  <c r="R304" i="5"/>
  <c r="O304" i="5"/>
  <c r="O523" i="5" s="1"/>
  <c r="AB303" i="5"/>
  <c r="AA303" i="5"/>
  <c r="Z303" i="5"/>
  <c r="Y303" i="5"/>
  <c r="X303" i="5"/>
  <c r="R303" i="5"/>
  <c r="O303" i="5"/>
  <c r="AB302" i="5"/>
  <c r="AA302" i="5"/>
  <c r="Z302" i="5"/>
  <c r="Y302" i="5"/>
  <c r="X302" i="5"/>
  <c r="R302" i="5"/>
  <c r="AD302" i="5" s="1"/>
  <c r="O302" i="5"/>
  <c r="AB301" i="5"/>
  <c r="AA301" i="5"/>
  <c r="Z301" i="5"/>
  <c r="Y301" i="5"/>
  <c r="X301" i="5"/>
  <c r="R301" i="5"/>
  <c r="AD301" i="5" s="1"/>
  <c r="O301" i="5"/>
  <c r="AB300" i="5"/>
  <c r="AA300" i="5"/>
  <c r="Z300" i="5"/>
  <c r="Y300" i="5"/>
  <c r="X300" i="5"/>
  <c r="R300" i="5"/>
  <c r="O300" i="5"/>
  <c r="AB299" i="5"/>
  <c r="AA299" i="5"/>
  <c r="Z299" i="5"/>
  <c r="Y299" i="5"/>
  <c r="X299" i="5"/>
  <c r="R299" i="5"/>
  <c r="O299" i="5"/>
  <c r="O513" i="5" s="1"/>
  <c r="AB298" i="5"/>
  <c r="AA298" i="5"/>
  <c r="Z298" i="5"/>
  <c r="Y298" i="5"/>
  <c r="O298" i="5"/>
  <c r="O512" i="5" s="1"/>
  <c r="AB297" i="5"/>
  <c r="AA297" i="5"/>
  <c r="Z297" i="5"/>
  <c r="Y297" i="5"/>
  <c r="O297" i="5"/>
  <c r="AB296" i="5"/>
  <c r="AA296" i="5"/>
  <c r="Z296" i="5"/>
  <c r="Y296" i="5"/>
  <c r="X296" i="5"/>
  <c r="R296" i="5"/>
  <c r="AD296" i="5" s="1"/>
  <c r="O296" i="5"/>
  <c r="AB295" i="5"/>
  <c r="AA295" i="5"/>
  <c r="Z295" i="5"/>
  <c r="Y295" i="5"/>
  <c r="X295" i="5"/>
  <c r="R295" i="5"/>
  <c r="R509" i="5" s="1"/>
  <c r="O295" i="5"/>
  <c r="AB294" i="5"/>
  <c r="AA294" i="5"/>
  <c r="Z294" i="5"/>
  <c r="Y294" i="5"/>
  <c r="X294" i="5"/>
  <c r="R294" i="5"/>
  <c r="R515" i="5" s="1"/>
  <c r="O294" i="5"/>
  <c r="O515" i="5" s="1"/>
  <c r="AB293" i="5"/>
  <c r="AA293" i="5"/>
  <c r="Z293" i="5"/>
  <c r="Y293" i="5"/>
  <c r="X293" i="5"/>
  <c r="R293" i="5"/>
  <c r="AD293" i="5" s="1"/>
  <c r="O293" i="5"/>
  <c r="AB292" i="5"/>
  <c r="AA292" i="5"/>
  <c r="Z292" i="5"/>
  <c r="Y292" i="5"/>
  <c r="X292" i="5"/>
  <c r="R292" i="5"/>
  <c r="O292" i="5"/>
  <c r="AB291" i="5"/>
  <c r="AA291" i="5"/>
  <c r="Z291" i="5"/>
  <c r="Y291" i="5"/>
  <c r="X291" i="5"/>
  <c r="R291" i="5"/>
  <c r="O291" i="5"/>
  <c r="AB290" i="5"/>
  <c r="AA290" i="5"/>
  <c r="Z290" i="5"/>
  <c r="Y290" i="5"/>
  <c r="X290" i="5"/>
  <c r="S290" i="5"/>
  <c r="U290" i="5" s="1"/>
  <c r="R290" i="5"/>
  <c r="AD290" i="5" s="1"/>
  <c r="O290" i="5"/>
  <c r="AB289" i="5"/>
  <c r="AA289" i="5"/>
  <c r="Z289" i="5"/>
  <c r="Y289" i="5"/>
  <c r="X289" i="5"/>
  <c r="R289" i="5"/>
  <c r="R519" i="5" s="1"/>
  <c r="O289" i="5"/>
  <c r="O519" i="5" s="1"/>
  <c r="AB288" i="5"/>
  <c r="AA288" i="5"/>
  <c r="Z288" i="5"/>
  <c r="Y288" i="5"/>
  <c r="X288" i="5"/>
  <c r="R288" i="5"/>
  <c r="R518" i="5" s="1"/>
  <c r="O288" i="5"/>
  <c r="AB287" i="5"/>
  <c r="AA287" i="5"/>
  <c r="Z287" i="5"/>
  <c r="Y287" i="5"/>
  <c r="X287" i="5"/>
  <c r="R287" i="5"/>
  <c r="O287" i="5"/>
  <c r="AB286" i="5"/>
  <c r="AA286" i="5"/>
  <c r="Z286" i="5"/>
  <c r="Y286" i="5"/>
  <c r="X286" i="5"/>
  <c r="R286" i="5"/>
  <c r="R533" i="5" s="1"/>
  <c r="O286" i="5"/>
  <c r="AB285" i="5"/>
  <c r="AA285" i="5"/>
  <c r="Z285" i="5"/>
  <c r="Y285" i="5"/>
  <c r="X285" i="5"/>
  <c r="R285" i="5"/>
  <c r="R517" i="5" s="1"/>
  <c r="O285" i="5"/>
  <c r="Z284" i="5"/>
  <c r="AC284" i="5" s="1"/>
  <c r="AE284" i="5" s="1"/>
  <c r="O284" i="5"/>
  <c r="O532" i="5" s="1"/>
  <c r="AB283" i="5"/>
  <c r="AC283" i="5" s="1"/>
  <c r="AE283" i="5" s="1"/>
  <c r="O283" i="5"/>
  <c r="AB282" i="5"/>
  <c r="AC282" i="5" s="1"/>
  <c r="AE282" i="5" s="1"/>
  <c r="O282" i="5"/>
  <c r="AB281" i="5"/>
  <c r="AA281" i="5"/>
  <c r="Z281" i="5"/>
  <c r="O281" i="5"/>
  <c r="S281" i="5" s="1"/>
  <c r="U281" i="5" s="1"/>
  <c r="AB280" i="5"/>
  <c r="AA280" i="5"/>
  <c r="Z280" i="5"/>
  <c r="Y280" i="5"/>
  <c r="X280" i="5"/>
  <c r="R280" i="5"/>
  <c r="O280" i="5"/>
  <c r="Q279" i="5"/>
  <c r="P279" i="5"/>
  <c r="N279" i="5"/>
  <c r="M279" i="5"/>
  <c r="L279" i="5"/>
  <c r="K279" i="5"/>
  <c r="J279" i="5"/>
  <c r="AB278" i="5"/>
  <c r="AA278" i="5"/>
  <c r="Z278" i="5"/>
  <c r="Y278" i="5"/>
  <c r="X278" i="5"/>
  <c r="R278" i="5"/>
  <c r="O278" i="5"/>
  <c r="AB277" i="5"/>
  <c r="AA277" i="5"/>
  <c r="Z277" i="5"/>
  <c r="Y277" i="5"/>
  <c r="X277" i="5"/>
  <c r="R277" i="5"/>
  <c r="O277" i="5"/>
  <c r="O540" i="5" s="1"/>
  <c r="AB276" i="5"/>
  <c r="AA276" i="5"/>
  <c r="Z276" i="5"/>
  <c r="Y276" i="5"/>
  <c r="X276" i="5"/>
  <c r="O276" i="5"/>
  <c r="O275" i="5"/>
  <c r="AB273" i="5"/>
  <c r="AA273" i="5"/>
  <c r="Z273" i="5"/>
  <c r="Y273" i="5"/>
  <c r="X273" i="5"/>
  <c r="R273" i="5"/>
  <c r="AD273" i="5" s="1"/>
  <c r="O273" i="5"/>
  <c r="Q272" i="5"/>
  <c r="P272" i="5"/>
  <c r="N272" i="5"/>
  <c r="M272" i="5"/>
  <c r="L272" i="5"/>
  <c r="K272" i="5"/>
  <c r="J272" i="5"/>
  <c r="AB271" i="5"/>
  <c r="AA271" i="5"/>
  <c r="Z271" i="5"/>
  <c r="Y271" i="5"/>
  <c r="X271" i="5"/>
  <c r="R271" i="5"/>
  <c r="R414" i="5" s="1"/>
  <c r="O271" i="5"/>
  <c r="AB270" i="5"/>
  <c r="AA270" i="5"/>
  <c r="Z270" i="5"/>
  <c r="Y270" i="5"/>
  <c r="X270" i="5"/>
  <c r="R270" i="5"/>
  <c r="R434" i="5" s="1"/>
  <c r="O270" i="5"/>
  <c r="AB269" i="5"/>
  <c r="AA269" i="5"/>
  <c r="Z269" i="5"/>
  <c r="Y269" i="5"/>
  <c r="X269" i="5"/>
  <c r="R269" i="5"/>
  <c r="R432" i="5" s="1"/>
  <c r="O269" i="5"/>
  <c r="AB268" i="5"/>
  <c r="AA268" i="5"/>
  <c r="Z268" i="5"/>
  <c r="Y268" i="5"/>
  <c r="X268" i="5"/>
  <c r="R268" i="5"/>
  <c r="R431" i="5" s="1"/>
  <c r="O268" i="5"/>
  <c r="AB267" i="5"/>
  <c r="AA267" i="5"/>
  <c r="Z267" i="5"/>
  <c r="Y267" i="5"/>
  <c r="X267" i="5"/>
  <c r="R267" i="5"/>
  <c r="AD267" i="5" s="1"/>
  <c r="O267" i="5"/>
  <c r="S267" i="5" s="1"/>
  <c r="U267" i="5" s="1"/>
  <c r="V267" i="5" s="1"/>
  <c r="AB266" i="5"/>
  <c r="AA266" i="5"/>
  <c r="Z266" i="5"/>
  <c r="Y266" i="5"/>
  <c r="X266" i="5"/>
  <c r="R266" i="5"/>
  <c r="AD266" i="5" s="1"/>
  <c r="O266" i="5"/>
  <c r="AB265" i="5"/>
  <c r="AA265" i="5"/>
  <c r="Z265" i="5"/>
  <c r="Y265" i="5"/>
  <c r="X265" i="5"/>
  <c r="R265" i="5"/>
  <c r="AD265" i="5" s="1"/>
  <c r="O265" i="5"/>
  <c r="AB264" i="5"/>
  <c r="AA264" i="5"/>
  <c r="Z264" i="5"/>
  <c r="Y264" i="5"/>
  <c r="X264" i="5"/>
  <c r="R264" i="5"/>
  <c r="O264" i="5"/>
  <c r="AB263" i="5"/>
  <c r="AA263" i="5"/>
  <c r="Z263" i="5"/>
  <c r="Y263" i="5"/>
  <c r="X263" i="5"/>
  <c r="R263" i="5"/>
  <c r="AD263" i="5" s="1"/>
  <c r="O263" i="5"/>
  <c r="AB262" i="5"/>
  <c r="AA262" i="5"/>
  <c r="Z262" i="5"/>
  <c r="Y262" i="5"/>
  <c r="X262" i="5"/>
  <c r="R262" i="5"/>
  <c r="O262" i="5"/>
  <c r="AB261" i="5"/>
  <c r="AA261" i="5"/>
  <c r="Z261" i="5"/>
  <c r="Y261" i="5"/>
  <c r="X261" i="5"/>
  <c r="R261" i="5"/>
  <c r="O261" i="5"/>
  <c r="O428" i="5" s="1"/>
  <c r="AB260" i="5"/>
  <c r="AA260" i="5"/>
  <c r="Z260" i="5"/>
  <c r="Y260" i="5"/>
  <c r="X260" i="5"/>
  <c r="R260" i="5"/>
  <c r="AD260" i="5" s="1"/>
  <c r="O260" i="5"/>
  <c r="O427" i="5" s="1"/>
  <c r="AB259" i="5"/>
  <c r="AA259" i="5"/>
  <c r="Z259" i="5"/>
  <c r="Y259" i="5"/>
  <c r="X259" i="5"/>
  <c r="R259" i="5"/>
  <c r="O259" i="5"/>
  <c r="AB258" i="5"/>
  <c r="AA258" i="5"/>
  <c r="Z258" i="5"/>
  <c r="Y258" i="5"/>
  <c r="X258" i="5"/>
  <c r="R258" i="5"/>
  <c r="O258" i="5"/>
  <c r="O418" i="5" s="1"/>
  <c r="AB257" i="5"/>
  <c r="AA257" i="5"/>
  <c r="Z257" i="5"/>
  <c r="Y257" i="5"/>
  <c r="X257" i="5"/>
  <c r="R257" i="5"/>
  <c r="AD257" i="5" s="1"/>
  <c r="O257" i="5"/>
  <c r="AB256" i="5"/>
  <c r="AA256" i="5"/>
  <c r="Z256" i="5"/>
  <c r="Y256" i="5"/>
  <c r="X256" i="5"/>
  <c r="R256" i="5"/>
  <c r="R419" i="5" s="1"/>
  <c r="O256" i="5"/>
  <c r="AB255" i="5"/>
  <c r="AA255" i="5"/>
  <c r="Z255" i="5"/>
  <c r="Y255" i="5"/>
  <c r="X255" i="5"/>
  <c r="R255" i="5"/>
  <c r="AD255" i="5" s="1"/>
  <c r="O255" i="5"/>
  <c r="AB254" i="5"/>
  <c r="AA254" i="5"/>
  <c r="Z254" i="5"/>
  <c r="Y254" i="5"/>
  <c r="X254" i="5"/>
  <c r="R254" i="5"/>
  <c r="O254" i="5"/>
  <c r="R253" i="5"/>
  <c r="S253" i="5" s="1"/>
  <c r="U253" i="5" s="1"/>
  <c r="R252" i="5"/>
  <c r="AB251" i="5"/>
  <c r="AA251" i="5"/>
  <c r="Y251" i="5"/>
  <c r="X251" i="5"/>
  <c r="R251" i="5"/>
  <c r="R250" i="5"/>
  <c r="X249" i="5"/>
  <c r="AC249" i="5" s="1"/>
  <c r="AE249" i="5" s="1"/>
  <c r="O249" i="5"/>
  <c r="O421" i="5" s="1"/>
  <c r="AD248" i="5"/>
  <c r="AB248" i="5"/>
  <c r="AA248" i="5"/>
  <c r="Z248" i="5"/>
  <c r="Y248" i="5"/>
  <c r="X248" i="5"/>
  <c r="O248" i="5"/>
  <c r="O420" i="5" s="1"/>
  <c r="AB247" i="5"/>
  <c r="AC247" i="5" s="1"/>
  <c r="AE247" i="5" s="1"/>
  <c r="O247" i="5"/>
  <c r="O423" i="5" s="1"/>
  <c r="AB246" i="5"/>
  <c r="AA246" i="5"/>
  <c r="Z246" i="5"/>
  <c r="Y246" i="5"/>
  <c r="X246" i="5"/>
  <c r="R246" i="5"/>
  <c r="S246" i="5" s="1"/>
  <c r="U246" i="5" s="1"/>
  <c r="V246" i="5" s="1"/>
  <c r="R245" i="5"/>
  <c r="R244" i="5"/>
  <c r="O244" i="5"/>
  <c r="O417" i="5" s="1"/>
  <c r="X243" i="5"/>
  <c r="AC243" i="5" s="1"/>
  <c r="AE243" i="5" s="1"/>
  <c r="O243" i="5"/>
  <c r="S243" i="5" s="1"/>
  <c r="U243" i="5" s="1"/>
  <c r="U416" i="5" s="1"/>
  <c r="AB242" i="5"/>
  <c r="AA242" i="5"/>
  <c r="Z242" i="5"/>
  <c r="Y242" i="5"/>
  <c r="X242" i="5"/>
  <c r="R242" i="5"/>
  <c r="O242" i="5"/>
  <c r="O415" i="5" s="1"/>
  <c r="Q241" i="5"/>
  <c r="P241" i="5"/>
  <c r="N241" i="5"/>
  <c r="M241" i="5"/>
  <c r="L241" i="5"/>
  <c r="K241" i="5"/>
  <c r="J241" i="5"/>
  <c r="AB240" i="5"/>
  <c r="AA240" i="5"/>
  <c r="Z240" i="5"/>
  <c r="Y240" i="5"/>
  <c r="X240" i="5"/>
  <c r="R240" i="5"/>
  <c r="O240" i="5"/>
  <c r="AB239" i="5"/>
  <c r="AA239" i="5"/>
  <c r="Z239" i="5"/>
  <c r="Y239" i="5"/>
  <c r="X239" i="5"/>
  <c r="R239" i="5"/>
  <c r="O239" i="5"/>
  <c r="S239" i="5" s="1"/>
  <c r="U239" i="5" s="1"/>
  <c r="U358" i="5" s="1"/>
  <c r="AB238" i="5"/>
  <c r="AA238" i="5"/>
  <c r="Z238" i="5"/>
  <c r="Y238" i="5"/>
  <c r="X238" i="5"/>
  <c r="R238" i="5"/>
  <c r="AD238" i="5" s="1"/>
  <c r="O238" i="5"/>
  <c r="O357" i="5" s="1"/>
  <c r="AB237" i="5"/>
  <c r="AA237" i="5"/>
  <c r="Z237" i="5"/>
  <c r="Y237" i="5"/>
  <c r="X237" i="5"/>
  <c r="R237" i="5"/>
  <c r="R356" i="5" s="1"/>
  <c r="O237" i="5"/>
  <c r="O356" i="5" s="1"/>
  <c r="AB236" i="5"/>
  <c r="AA236" i="5"/>
  <c r="Z236" i="5"/>
  <c r="Y236" i="5"/>
  <c r="X236" i="5"/>
  <c r="R236" i="5"/>
  <c r="O236" i="5"/>
  <c r="AC235" i="5"/>
  <c r="AE235" i="5" s="1"/>
  <c r="U235" i="5"/>
  <c r="U370" i="5" s="1"/>
  <c r="R235" i="5"/>
  <c r="R370" i="5" s="1"/>
  <c r="O235" i="5"/>
  <c r="O370" i="5" s="1"/>
  <c r="AB234" i="5"/>
  <c r="AA234" i="5"/>
  <c r="Z234" i="5"/>
  <c r="Y234" i="5"/>
  <c r="X234" i="5"/>
  <c r="R234" i="5"/>
  <c r="R385" i="5" s="1"/>
  <c r="O234" i="5"/>
  <c r="AB233" i="5"/>
  <c r="AA233" i="5"/>
  <c r="Z233" i="5"/>
  <c r="Y233" i="5"/>
  <c r="X233" i="5"/>
  <c r="R233" i="5"/>
  <c r="O233" i="5"/>
  <c r="AB232" i="5"/>
  <c r="AA232" i="5"/>
  <c r="Z232" i="5"/>
  <c r="Y232" i="5"/>
  <c r="X232" i="5"/>
  <c r="R232" i="5"/>
  <c r="AD232" i="5" s="1"/>
  <c r="O232" i="5"/>
  <c r="Z231" i="5"/>
  <c r="AC231" i="5" s="1"/>
  <c r="AE231" i="5" s="1"/>
  <c r="O231" i="5"/>
  <c r="O386" i="5" s="1"/>
  <c r="AE230" i="5"/>
  <c r="O230" i="5"/>
  <c r="S230" i="5" s="1"/>
  <c r="U230" i="5" s="1"/>
  <c r="V230" i="5" s="1"/>
  <c r="AB229" i="5"/>
  <c r="X229" i="5"/>
  <c r="AC229" i="5" s="1"/>
  <c r="AE229" i="5" s="1"/>
  <c r="O229" i="5"/>
  <c r="O384" i="5" s="1"/>
  <c r="AB228" i="5"/>
  <c r="AA228" i="5"/>
  <c r="Z228" i="5"/>
  <c r="Y228" i="5"/>
  <c r="X228" i="5"/>
  <c r="R228" i="5"/>
  <c r="AD228" i="5" s="1"/>
  <c r="O228" i="5"/>
  <c r="Z227" i="5"/>
  <c r="AC227" i="5" s="1"/>
  <c r="AE227" i="5" s="1"/>
  <c r="O227" i="5"/>
  <c r="O226" i="5"/>
  <c r="O579" i="5" s="1"/>
  <c r="X225" i="5"/>
  <c r="AC225" i="5" s="1"/>
  <c r="AE225" i="5" s="1"/>
  <c r="O225" i="5"/>
  <c r="AA224" i="5"/>
  <c r="AC224" i="5" s="1"/>
  <c r="AE224" i="5" s="1"/>
  <c r="O224" i="5"/>
  <c r="S224" i="5" s="1"/>
  <c r="U224" i="5" s="1"/>
  <c r="R223" i="5"/>
  <c r="O223" i="5"/>
  <c r="AC222" i="5"/>
  <c r="AE222" i="5" s="1"/>
  <c r="R222" i="5"/>
  <c r="R380" i="5" s="1"/>
  <c r="O222" i="5"/>
  <c r="U221" i="5"/>
  <c r="O221" i="5"/>
  <c r="AB220" i="5"/>
  <c r="AC220" i="5" s="1"/>
  <c r="AE220" i="5" s="1"/>
  <c r="O220" i="5"/>
  <c r="S220" i="5" s="1"/>
  <c r="U220" i="5" s="1"/>
  <c r="AB219" i="5"/>
  <c r="AA219" i="5"/>
  <c r="Z219" i="5"/>
  <c r="Y219" i="5"/>
  <c r="X219" i="5"/>
  <c r="R219" i="5"/>
  <c r="R374" i="5" s="1"/>
  <c r="O219" i="5"/>
  <c r="AB218" i="5"/>
  <c r="AA218" i="5"/>
  <c r="Z218" i="5"/>
  <c r="Y218" i="5"/>
  <c r="X218" i="5"/>
  <c r="R218" i="5"/>
  <c r="R368" i="5" s="1"/>
  <c r="O218" i="5"/>
  <c r="O217" i="5"/>
  <c r="T217" i="5" s="1"/>
  <c r="U217" i="5" s="1"/>
  <c r="O216" i="5"/>
  <c r="S216" i="5" s="1"/>
  <c r="U216" i="5" s="1"/>
  <c r="X215" i="5"/>
  <c r="AC215" i="5" s="1"/>
  <c r="AE215" i="5" s="1"/>
  <c r="O215" i="5"/>
  <c r="O214" i="5"/>
  <c r="X213" i="5"/>
  <c r="AC213" i="5" s="1"/>
  <c r="AE213" i="5" s="1"/>
  <c r="O213" i="5"/>
  <c r="Z211" i="5"/>
  <c r="X211" i="5"/>
  <c r="O211" i="5"/>
  <c r="O367" i="5" s="1"/>
  <c r="AB210" i="5"/>
  <c r="AA210" i="5"/>
  <c r="Z210" i="5"/>
  <c r="Y210" i="5"/>
  <c r="X210" i="5"/>
  <c r="R210" i="5"/>
  <c r="AD210" i="5" s="1"/>
  <c r="O210" i="5"/>
  <c r="T208" i="5"/>
  <c r="Q208" i="5"/>
  <c r="P208" i="5"/>
  <c r="N208" i="5"/>
  <c r="M208" i="5"/>
  <c r="L208" i="5"/>
  <c r="K208" i="5"/>
  <c r="J208" i="5"/>
  <c r="AB207" i="5"/>
  <c r="AA207" i="5"/>
  <c r="Z207" i="5"/>
  <c r="Y207" i="5"/>
  <c r="X207" i="5"/>
  <c r="R207" i="5"/>
  <c r="O207" i="5"/>
  <c r="AB206" i="5"/>
  <c r="AA206" i="5"/>
  <c r="Z206" i="5"/>
  <c r="Y206" i="5"/>
  <c r="X206" i="5"/>
  <c r="R206" i="5"/>
  <c r="R617" i="5" s="1"/>
  <c r="O206" i="5"/>
  <c r="O617" i="5" s="1"/>
  <c r="T205" i="5"/>
  <c r="Q205" i="5"/>
  <c r="P205" i="5"/>
  <c r="N205" i="5"/>
  <c r="M205" i="5"/>
  <c r="L205" i="5"/>
  <c r="K205" i="5"/>
  <c r="J205" i="5"/>
  <c r="AB204" i="5"/>
  <c r="AA204" i="5"/>
  <c r="Z204" i="5"/>
  <c r="Y204" i="5"/>
  <c r="X204" i="5"/>
  <c r="R204" i="5"/>
  <c r="AD204" i="5" s="1"/>
  <c r="O204" i="5"/>
  <c r="AB203" i="5"/>
  <c r="AA203" i="5"/>
  <c r="Z203" i="5"/>
  <c r="Y203" i="5"/>
  <c r="X203" i="5"/>
  <c r="R203" i="5"/>
  <c r="O203" i="5"/>
  <c r="AB202" i="5"/>
  <c r="AA202" i="5"/>
  <c r="Z202" i="5"/>
  <c r="Y202" i="5"/>
  <c r="X202" i="5"/>
  <c r="R202" i="5"/>
  <c r="O202" i="5"/>
  <c r="O411" i="5" s="1"/>
  <c r="AB201" i="5"/>
  <c r="AA201" i="5"/>
  <c r="Z201" i="5"/>
  <c r="Y201" i="5"/>
  <c r="X201" i="5"/>
  <c r="R201" i="5"/>
  <c r="O201" i="5"/>
  <c r="O408" i="5" s="1"/>
  <c r="AB200" i="5"/>
  <c r="AA200" i="5"/>
  <c r="Z200" i="5"/>
  <c r="Y200" i="5"/>
  <c r="X200" i="5"/>
  <c r="R200" i="5"/>
  <c r="R406" i="5" s="1"/>
  <c r="O200" i="5"/>
  <c r="O406" i="5" s="1"/>
  <c r="AB199" i="5"/>
  <c r="AA199" i="5"/>
  <c r="Z199" i="5"/>
  <c r="Y199" i="5"/>
  <c r="X199" i="5"/>
  <c r="R199" i="5"/>
  <c r="O199" i="5"/>
  <c r="AB198" i="5"/>
  <c r="AA198" i="5"/>
  <c r="Z198" i="5"/>
  <c r="Y198" i="5"/>
  <c r="X198" i="5"/>
  <c r="R198" i="5"/>
  <c r="O198" i="5"/>
  <c r="AB197" i="5"/>
  <c r="AA197" i="5"/>
  <c r="Z197" i="5"/>
  <c r="Y197" i="5"/>
  <c r="X197" i="5"/>
  <c r="R197" i="5"/>
  <c r="AD197" i="5" s="1"/>
  <c r="O197" i="5"/>
  <c r="O410" i="5" s="1"/>
  <c r="AB196" i="5"/>
  <c r="AA196" i="5"/>
  <c r="Z196" i="5"/>
  <c r="Y196" i="5"/>
  <c r="X196" i="5"/>
  <c r="R196" i="5"/>
  <c r="AD196" i="5" s="1"/>
  <c r="O196" i="5"/>
  <c r="AB195" i="5"/>
  <c r="AA195" i="5"/>
  <c r="Z195" i="5"/>
  <c r="Y195" i="5"/>
  <c r="X195" i="5"/>
  <c r="R195" i="5"/>
  <c r="O195" i="5"/>
  <c r="AB194" i="5"/>
  <c r="AA194" i="5"/>
  <c r="Z194" i="5"/>
  <c r="Y194" i="5"/>
  <c r="X194" i="5"/>
  <c r="R194" i="5"/>
  <c r="O194" i="5"/>
  <c r="Q193" i="5"/>
  <c r="P193" i="5"/>
  <c r="N193" i="5"/>
  <c r="M193" i="5"/>
  <c r="L193" i="5"/>
  <c r="K193" i="5"/>
  <c r="J193" i="5"/>
  <c r="AB192" i="5"/>
  <c r="AA192" i="5"/>
  <c r="Z192" i="5"/>
  <c r="Y192" i="5"/>
  <c r="X192" i="5"/>
  <c r="R192" i="5"/>
  <c r="R353" i="5" s="1"/>
  <c r="R191" i="5"/>
  <c r="R354" i="5" s="1"/>
  <c r="AB190" i="5"/>
  <c r="AA190" i="5"/>
  <c r="Z190" i="5"/>
  <c r="Y190" i="5"/>
  <c r="X190" i="5"/>
  <c r="R190" i="5"/>
  <c r="R352" i="5" s="1"/>
  <c r="O190" i="5"/>
  <c r="AB189" i="5"/>
  <c r="AA189" i="5"/>
  <c r="Z189" i="5"/>
  <c r="Y189" i="5"/>
  <c r="X189" i="5"/>
  <c r="R189" i="5"/>
  <c r="R342" i="5" s="1"/>
  <c r="O189" i="5"/>
  <c r="O342" i="5" s="1"/>
  <c r="AB188" i="5"/>
  <c r="AA188" i="5"/>
  <c r="Z188" i="5"/>
  <c r="Y188" i="5"/>
  <c r="X188" i="5"/>
  <c r="R188" i="5"/>
  <c r="R340" i="5" s="1"/>
  <c r="O188" i="5"/>
  <c r="AB187" i="5"/>
  <c r="AA187" i="5"/>
  <c r="Z187" i="5"/>
  <c r="Y187" i="5"/>
  <c r="X187" i="5"/>
  <c r="O187" i="5"/>
  <c r="O341" i="5" s="1"/>
  <c r="AB186" i="5"/>
  <c r="AA186" i="5"/>
  <c r="Z186" i="5"/>
  <c r="Y186" i="5"/>
  <c r="X186" i="5"/>
  <c r="O186" i="5"/>
  <c r="Z185" i="5"/>
  <c r="AC185" i="5" s="1"/>
  <c r="AE185" i="5" s="1"/>
  <c r="O185" i="5"/>
  <c r="R184" i="5"/>
  <c r="R336" i="5" s="1"/>
  <c r="R183" i="5"/>
  <c r="AD183" i="5" s="1"/>
  <c r="AE183" i="5" s="1"/>
  <c r="AB182" i="5"/>
  <c r="AA182" i="5"/>
  <c r="Z182" i="5"/>
  <c r="Y182" i="5"/>
  <c r="X182" i="5"/>
  <c r="R182" i="5"/>
  <c r="AD182" i="5" s="1"/>
  <c r="Z181" i="5"/>
  <c r="AC181" i="5" s="1"/>
  <c r="AE181" i="5" s="1"/>
  <c r="O181" i="5"/>
  <c r="S181" i="5" s="1"/>
  <c r="U181" i="5" s="1"/>
  <c r="V181" i="5" s="1"/>
  <c r="Z180" i="5"/>
  <c r="AC180" i="5" s="1"/>
  <c r="AE180" i="5" s="1"/>
  <c r="O180" i="5"/>
  <c r="Z179" i="5"/>
  <c r="AC179" i="5" s="1"/>
  <c r="AE179" i="5" s="1"/>
  <c r="O179" i="5"/>
  <c r="O339" i="5" s="1"/>
  <c r="Z178" i="5"/>
  <c r="X178" i="5"/>
  <c r="O178" i="5"/>
  <c r="S178" i="5" s="1"/>
  <c r="U178" i="5" s="1"/>
  <c r="AE177" i="5"/>
  <c r="O177" i="5"/>
  <c r="AB176" i="5"/>
  <c r="AA176" i="5"/>
  <c r="Z176" i="5"/>
  <c r="Y176" i="5"/>
  <c r="X176" i="5"/>
  <c r="R176" i="5"/>
  <c r="R561" i="5" s="1"/>
  <c r="R175" i="5"/>
  <c r="S175" i="5" s="1"/>
  <c r="R174" i="5"/>
  <c r="R346" i="5" s="1"/>
  <c r="AD173" i="5"/>
  <c r="AB173" i="5"/>
  <c r="AA173" i="5"/>
  <c r="Z173" i="5"/>
  <c r="Y173" i="5"/>
  <c r="X173" i="5"/>
  <c r="O173" i="5"/>
  <c r="AC172" i="5"/>
  <c r="AE172" i="5" s="1"/>
  <c r="O172" i="5"/>
  <c r="T172" i="5" s="1"/>
  <c r="U172" i="5" s="1"/>
  <c r="U347" i="5" s="1"/>
  <c r="Z171" i="5"/>
  <c r="X171" i="5"/>
  <c r="O171" i="5"/>
  <c r="AB170" i="5"/>
  <c r="Z170" i="5"/>
  <c r="X170" i="5"/>
  <c r="O170" i="5"/>
  <c r="AC169" i="5"/>
  <c r="AE169" i="5" s="1"/>
  <c r="O169" i="5"/>
  <c r="T169" i="5" s="1"/>
  <c r="U169" i="5" s="1"/>
  <c r="V169" i="5" s="1"/>
  <c r="X168" i="5"/>
  <c r="AC168" i="5" s="1"/>
  <c r="AE168" i="5" s="1"/>
  <c r="O168" i="5"/>
  <c r="R167" i="5"/>
  <c r="R166" i="5"/>
  <c r="R351" i="5" s="1"/>
  <c r="AC165" i="5"/>
  <c r="AE165" i="5" s="1"/>
  <c r="O165" i="5"/>
  <c r="S165" i="5" s="1"/>
  <c r="X164" i="5"/>
  <c r="AC164" i="5" s="1"/>
  <c r="AE164" i="5" s="1"/>
  <c r="O164" i="5"/>
  <c r="Z163" i="5"/>
  <c r="X163" i="5"/>
  <c r="O163" i="5"/>
  <c r="S163" i="5" s="1"/>
  <c r="U163" i="5" s="1"/>
  <c r="AC162" i="5"/>
  <c r="AE162" i="5" s="1"/>
  <c r="O162" i="5"/>
  <c r="S162" i="5" s="1"/>
  <c r="Z161" i="5"/>
  <c r="X161" i="5"/>
  <c r="O161" i="5"/>
  <c r="S161" i="5" s="1"/>
  <c r="U161" i="5" s="1"/>
  <c r="Z160" i="5"/>
  <c r="AC160" i="5" s="1"/>
  <c r="AE160" i="5" s="1"/>
  <c r="O160" i="5"/>
  <c r="S160" i="5" s="1"/>
  <c r="U160" i="5" s="1"/>
  <c r="AB159" i="5"/>
  <c r="AA159" i="5"/>
  <c r="Z159" i="5"/>
  <c r="Y159" i="5"/>
  <c r="X159" i="5"/>
  <c r="R159" i="5"/>
  <c r="O159" i="5"/>
  <c r="O327" i="5" s="1"/>
  <c r="T157" i="5"/>
  <c r="Q157" i="5"/>
  <c r="P157" i="5"/>
  <c r="N157" i="5"/>
  <c r="M157" i="5"/>
  <c r="L157" i="5"/>
  <c r="K157" i="5"/>
  <c r="J157" i="5"/>
  <c r="AB156" i="5"/>
  <c r="AA156" i="5"/>
  <c r="Z156" i="5"/>
  <c r="Y156" i="5"/>
  <c r="X156" i="5"/>
  <c r="R156" i="5"/>
  <c r="AD156" i="5" s="1"/>
  <c r="O156" i="5"/>
  <c r="AB155" i="5"/>
  <c r="AA155" i="5"/>
  <c r="Z155" i="5"/>
  <c r="Y155" i="5"/>
  <c r="X155" i="5"/>
  <c r="R155" i="5"/>
  <c r="AD155" i="5" s="1"/>
  <c r="O155" i="5"/>
  <c r="AB154" i="5"/>
  <c r="AA154" i="5"/>
  <c r="Z154" i="5"/>
  <c r="Y154" i="5"/>
  <c r="X154" i="5"/>
  <c r="R154" i="5"/>
  <c r="O154" i="5"/>
  <c r="AB153" i="5"/>
  <c r="AA153" i="5"/>
  <c r="Z153" i="5"/>
  <c r="Y153" i="5"/>
  <c r="X153" i="5"/>
  <c r="R153" i="5"/>
  <c r="O153" i="5"/>
  <c r="AB152" i="5"/>
  <c r="AA152" i="5"/>
  <c r="Z152" i="5"/>
  <c r="Y152" i="5"/>
  <c r="X152" i="5"/>
  <c r="R152" i="5"/>
  <c r="AD152" i="5" s="1"/>
  <c r="O152" i="5"/>
  <c r="AB151" i="5"/>
  <c r="AA151" i="5"/>
  <c r="Z151" i="5"/>
  <c r="Y151" i="5"/>
  <c r="X151" i="5"/>
  <c r="R151" i="5"/>
  <c r="O151" i="5"/>
  <c r="AB150" i="5"/>
  <c r="AA150" i="5"/>
  <c r="Z150" i="5"/>
  <c r="Y150" i="5"/>
  <c r="X150" i="5"/>
  <c r="R150" i="5"/>
  <c r="R486" i="5" s="1"/>
  <c r="O150" i="5"/>
  <c r="AB149" i="5"/>
  <c r="AA149" i="5"/>
  <c r="Z149" i="5"/>
  <c r="Y149" i="5"/>
  <c r="X149" i="5"/>
  <c r="R149" i="5"/>
  <c r="R479" i="5" s="1"/>
  <c r="O149" i="5"/>
  <c r="AB148" i="5"/>
  <c r="AA148" i="5"/>
  <c r="Z148" i="5"/>
  <c r="Y148" i="5"/>
  <c r="X148" i="5"/>
  <c r="R148" i="5"/>
  <c r="R478" i="5" s="1"/>
  <c r="O148" i="5"/>
  <c r="AD147" i="5"/>
  <c r="AB147" i="5"/>
  <c r="AA147" i="5"/>
  <c r="Z147" i="5"/>
  <c r="Y147" i="5"/>
  <c r="X147" i="5"/>
  <c r="R147" i="5"/>
  <c r="R468" i="5" s="1"/>
  <c r="O147" i="5"/>
  <c r="O468" i="5" s="1"/>
  <c r="AB146" i="5"/>
  <c r="AA146" i="5"/>
  <c r="Z146" i="5"/>
  <c r="Y146" i="5"/>
  <c r="X146" i="5"/>
  <c r="R146" i="5"/>
  <c r="O146" i="5"/>
  <c r="O467" i="5" s="1"/>
  <c r="Q145" i="5"/>
  <c r="P145" i="5"/>
  <c r="N145" i="5"/>
  <c r="M145" i="5"/>
  <c r="L145" i="5"/>
  <c r="K145" i="5"/>
  <c r="J145" i="5"/>
  <c r="AB144" i="5"/>
  <c r="AA144" i="5"/>
  <c r="Z144" i="5"/>
  <c r="Y144" i="5"/>
  <c r="X144" i="5"/>
  <c r="R144" i="5"/>
  <c r="O144" i="5"/>
  <c r="AB143" i="5"/>
  <c r="AA143" i="5"/>
  <c r="Z143" i="5"/>
  <c r="Y143" i="5"/>
  <c r="X143" i="5"/>
  <c r="R143" i="5"/>
  <c r="AD143" i="5" s="1"/>
  <c r="O143" i="5"/>
  <c r="R142" i="5"/>
  <c r="O142" i="5"/>
  <c r="T142" i="5" s="1"/>
  <c r="U142" i="5" s="1"/>
  <c r="AB141" i="5"/>
  <c r="AA141" i="5"/>
  <c r="Z141" i="5"/>
  <c r="Y141" i="5"/>
  <c r="X141" i="5"/>
  <c r="R141" i="5"/>
  <c r="O141" i="5"/>
  <c r="AB140" i="5"/>
  <c r="AA140" i="5"/>
  <c r="Z140" i="5"/>
  <c r="Y140" i="5"/>
  <c r="X140" i="5"/>
  <c r="R140" i="5"/>
  <c r="AD140" i="5" s="1"/>
  <c r="R139" i="5"/>
  <c r="T139" i="5" s="1"/>
  <c r="U139" i="5" s="1"/>
  <c r="AC138" i="5"/>
  <c r="AE138" i="5" s="1"/>
  <c r="R138" i="5"/>
  <c r="R499" i="5" s="1"/>
  <c r="O138" i="5"/>
  <c r="O499" i="5" s="1"/>
  <c r="AB137" i="5"/>
  <c r="AA137" i="5"/>
  <c r="Z137" i="5"/>
  <c r="Y137" i="5"/>
  <c r="X137" i="5"/>
  <c r="R137" i="5"/>
  <c r="O137" i="5"/>
  <c r="O136" i="5"/>
  <c r="T136" i="5" s="1"/>
  <c r="U136" i="5" s="1"/>
  <c r="AB135" i="5"/>
  <c r="AA135" i="5"/>
  <c r="Z135" i="5"/>
  <c r="Y135" i="5"/>
  <c r="X135" i="5"/>
  <c r="R135" i="5"/>
  <c r="O135" i="5"/>
  <c r="AB134" i="5"/>
  <c r="AA134" i="5"/>
  <c r="Z134" i="5"/>
  <c r="Y134" i="5"/>
  <c r="X134" i="5"/>
  <c r="R134" i="5"/>
  <c r="AD134" i="5" s="1"/>
  <c r="O134" i="5"/>
  <c r="O500" i="5" s="1"/>
  <c r="AB133" i="5"/>
  <c r="AA133" i="5"/>
  <c r="Z133" i="5"/>
  <c r="Y133" i="5"/>
  <c r="X133" i="5"/>
  <c r="R133" i="5"/>
  <c r="R658" i="5" s="1"/>
  <c r="O133" i="5"/>
  <c r="O658" i="5" s="1"/>
  <c r="AB132" i="5"/>
  <c r="AA132" i="5"/>
  <c r="Z132" i="5"/>
  <c r="Y132" i="5"/>
  <c r="X132" i="5"/>
  <c r="R132" i="5"/>
  <c r="AD132" i="5" s="1"/>
  <c r="O132" i="5"/>
  <c r="R131" i="5"/>
  <c r="O131" i="5"/>
  <c r="AB130" i="5"/>
  <c r="AA130" i="5"/>
  <c r="Z130" i="5"/>
  <c r="Y130" i="5"/>
  <c r="X130" i="5"/>
  <c r="R130" i="5"/>
  <c r="AD130" i="5" s="1"/>
  <c r="O130" i="5"/>
  <c r="S130" i="5" s="1"/>
  <c r="U130" i="5" s="1"/>
  <c r="AB129" i="5"/>
  <c r="AA129" i="5"/>
  <c r="Z129" i="5"/>
  <c r="Y129" i="5"/>
  <c r="X129" i="5"/>
  <c r="R129" i="5"/>
  <c r="S129" i="5" s="1"/>
  <c r="U129" i="5" s="1"/>
  <c r="R128" i="5"/>
  <c r="T128" i="5" s="1"/>
  <c r="U128" i="5" s="1"/>
  <c r="V128" i="5" s="1"/>
  <c r="R127" i="5"/>
  <c r="O127" i="5"/>
  <c r="AB126" i="5"/>
  <c r="AA126" i="5"/>
  <c r="Z126" i="5"/>
  <c r="Y126" i="5"/>
  <c r="X126" i="5"/>
  <c r="R126" i="5"/>
  <c r="O126" i="5"/>
  <c r="AB125" i="5"/>
  <c r="AA125" i="5"/>
  <c r="Z125" i="5"/>
  <c r="Y125" i="5"/>
  <c r="X125" i="5"/>
  <c r="R125" i="5"/>
  <c r="O125" i="5"/>
  <c r="O497" i="5" s="1"/>
  <c r="AB124" i="5"/>
  <c r="AA124" i="5"/>
  <c r="Z124" i="5"/>
  <c r="Y124" i="5"/>
  <c r="X124" i="5"/>
  <c r="R124" i="5"/>
  <c r="R495" i="5" s="1"/>
  <c r="O124" i="5"/>
  <c r="O123" i="5"/>
  <c r="O122" i="5"/>
  <c r="O496" i="5" s="1"/>
  <c r="R121" i="5"/>
  <c r="T121" i="5" s="1"/>
  <c r="U121" i="5" s="1"/>
  <c r="R120" i="5"/>
  <c r="S120" i="5" s="1"/>
  <c r="U120" i="5" s="1"/>
  <c r="V120" i="5" s="1"/>
  <c r="S119" i="5"/>
  <c r="U119" i="5" s="1"/>
  <c r="R119" i="5"/>
  <c r="R653" i="5" s="1"/>
  <c r="R118" i="5"/>
  <c r="T118" i="5" s="1"/>
  <c r="U118" i="5" s="1"/>
  <c r="AB117" i="5"/>
  <c r="AA117" i="5"/>
  <c r="Z117" i="5"/>
  <c r="Y117" i="5"/>
  <c r="X117" i="5"/>
  <c r="R117" i="5"/>
  <c r="S117" i="5" s="1"/>
  <c r="U117" i="5" s="1"/>
  <c r="U656" i="5" s="1"/>
  <c r="AB116" i="5"/>
  <c r="AA116" i="5"/>
  <c r="Z116" i="5"/>
  <c r="Y116" i="5"/>
  <c r="X116" i="5"/>
  <c r="R116" i="5"/>
  <c r="O116" i="5"/>
  <c r="O115" i="5"/>
  <c r="T115" i="5" s="1"/>
  <c r="U115" i="5" s="1"/>
  <c r="AC114" i="5"/>
  <c r="AE114" i="5" s="1"/>
  <c r="R114" i="5"/>
  <c r="R652" i="5" s="1"/>
  <c r="O114" i="5"/>
  <c r="O652" i="5" s="1"/>
  <c r="AB113" i="5"/>
  <c r="AA113" i="5"/>
  <c r="Z113" i="5"/>
  <c r="Y113" i="5"/>
  <c r="X113" i="5"/>
  <c r="R113" i="5"/>
  <c r="S113" i="5" s="1"/>
  <c r="U113" i="5" s="1"/>
  <c r="U491" i="5" s="1"/>
  <c r="AB112" i="5"/>
  <c r="AA112" i="5"/>
  <c r="Z112" i="5"/>
  <c r="Y112" i="5"/>
  <c r="X112" i="5"/>
  <c r="R112" i="5"/>
  <c r="O112" i="5"/>
  <c r="Q111" i="5"/>
  <c r="P111" i="5"/>
  <c r="N111" i="5"/>
  <c r="M111" i="5"/>
  <c r="L111" i="5"/>
  <c r="K111" i="5"/>
  <c r="J111" i="5"/>
  <c r="AB110" i="5"/>
  <c r="AA110" i="5"/>
  <c r="Z110" i="5"/>
  <c r="Y110" i="5"/>
  <c r="X110" i="5"/>
  <c r="R110" i="5"/>
  <c r="AD110" i="5" s="1"/>
  <c r="O110" i="5"/>
  <c r="AB109" i="5"/>
  <c r="AA109" i="5"/>
  <c r="Z109" i="5"/>
  <c r="Y109" i="5"/>
  <c r="X109" i="5"/>
  <c r="R109" i="5"/>
  <c r="AD109" i="5" s="1"/>
  <c r="O109" i="5"/>
  <c r="AB108" i="5"/>
  <c r="AA108" i="5"/>
  <c r="Z108" i="5"/>
  <c r="Y108" i="5"/>
  <c r="X108" i="5"/>
  <c r="R108" i="5"/>
  <c r="AD108" i="5" s="1"/>
  <c r="O108" i="5"/>
  <c r="AB107" i="5"/>
  <c r="AA107" i="5"/>
  <c r="Z107" i="5"/>
  <c r="Y107" i="5"/>
  <c r="X107" i="5"/>
  <c r="R107" i="5"/>
  <c r="AD107" i="5" s="1"/>
  <c r="O107" i="5"/>
  <c r="AD106" i="5"/>
  <c r="AB106" i="5"/>
  <c r="AA106" i="5"/>
  <c r="Z106" i="5"/>
  <c r="Y106" i="5"/>
  <c r="X106" i="5"/>
  <c r="R106" i="5"/>
  <c r="O106" i="5"/>
  <c r="AB105" i="5"/>
  <c r="AA105" i="5"/>
  <c r="Z105" i="5"/>
  <c r="Y105" i="5"/>
  <c r="X105" i="5"/>
  <c r="R105" i="5"/>
  <c r="AD105" i="5" s="1"/>
  <c r="O105" i="5"/>
  <c r="AB104" i="5"/>
  <c r="AA104" i="5"/>
  <c r="Z104" i="5"/>
  <c r="Y104" i="5"/>
  <c r="X104" i="5"/>
  <c r="R104" i="5"/>
  <c r="R438" i="5" s="1"/>
  <c r="O104" i="5"/>
  <c r="AB103" i="5"/>
  <c r="AA103" i="5"/>
  <c r="Z103" i="5"/>
  <c r="Y103" i="5"/>
  <c r="X103" i="5"/>
  <c r="R103" i="5"/>
  <c r="AD103" i="5" s="1"/>
  <c r="O103" i="5"/>
  <c r="AB102" i="5"/>
  <c r="AA102" i="5"/>
  <c r="Z102" i="5"/>
  <c r="Y102" i="5"/>
  <c r="X102" i="5"/>
  <c r="R102" i="5"/>
  <c r="O102" i="5"/>
  <c r="AB101" i="5"/>
  <c r="AA101" i="5"/>
  <c r="Z101" i="5"/>
  <c r="Y101" i="5"/>
  <c r="X101" i="5"/>
  <c r="R101" i="5"/>
  <c r="AD101" i="5" s="1"/>
  <c r="O101" i="5"/>
  <c r="AB100" i="5"/>
  <c r="AA100" i="5"/>
  <c r="Z100" i="5"/>
  <c r="Y100" i="5"/>
  <c r="X100" i="5"/>
  <c r="R100" i="5"/>
  <c r="AD100" i="5" s="1"/>
  <c r="O100" i="5"/>
  <c r="AB99" i="5"/>
  <c r="AA99" i="5"/>
  <c r="Z99" i="5"/>
  <c r="Y99" i="5"/>
  <c r="X99" i="5"/>
  <c r="R99" i="5"/>
  <c r="O99" i="5"/>
  <c r="AB98" i="5"/>
  <c r="AA98" i="5"/>
  <c r="Z98" i="5"/>
  <c r="Y98" i="5"/>
  <c r="X98" i="5"/>
  <c r="R98" i="5"/>
  <c r="AD98" i="5" s="1"/>
  <c r="O98" i="5"/>
  <c r="AB97" i="5"/>
  <c r="AA97" i="5"/>
  <c r="Z97" i="5"/>
  <c r="Y97" i="5"/>
  <c r="X97" i="5"/>
  <c r="R97" i="5"/>
  <c r="O97" i="5"/>
  <c r="AB96" i="5"/>
  <c r="AA96" i="5"/>
  <c r="Z96" i="5"/>
  <c r="Y96" i="5"/>
  <c r="X96" i="5"/>
  <c r="R96" i="5"/>
  <c r="O96" i="5"/>
  <c r="AB95" i="5"/>
  <c r="AA95" i="5"/>
  <c r="Z95" i="5"/>
  <c r="Y95" i="5"/>
  <c r="X95" i="5"/>
  <c r="R95" i="5"/>
  <c r="AD95" i="5" s="1"/>
  <c r="O95" i="5"/>
  <c r="AB94" i="5"/>
  <c r="AA94" i="5"/>
  <c r="Z94" i="5"/>
  <c r="Y94" i="5"/>
  <c r="X94" i="5"/>
  <c r="R94" i="5"/>
  <c r="AD94" i="5" s="1"/>
  <c r="O94" i="5"/>
  <c r="AB93" i="5"/>
  <c r="AA93" i="5"/>
  <c r="Z93" i="5"/>
  <c r="Y93" i="5"/>
  <c r="X93" i="5"/>
  <c r="R93" i="5"/>
  <c r="AD93" i="5" s="1"/>
  <c r="O93" i="5"/>
  <c r="AB92" i="5"/>
  <c r="AA92" i="5"/>
  <c r="Z92" i="5"/>
  <c r="Y92" i="5"/>
  <c r="X92" i="5"/>
  <c r="R92" i="5"/>
  <c r="O92" i="5"/>
  <c r="AB91" i="5"/>
  <c r="AA91" i="5"/>
  <c r="Z91" i="5"/>
  <c r="Y91" i="5"/>
  <c r="X91" i="5"/>
  <c r="R91" i="5"/>
  <c r="R480" i="5" s="1"/>
  <c r="O91" i="5"/>
  <c r="AB90" i="5"/>
  <c r="AA90" i="5"/>
  <c r="Z90" i="5"/>
  <c r="Y90" i="5"/>
  <c r="X90" i="5"/>
  <c r="R90" i="5"/>
  <c r="O90" i="5"/>
  <c r="O469" i="5" s="1"/>
  <c r="AB89" i="5"/>
  <c r="AA89" i="5"/>
  <c r="Z89" i="5"/>
  <c r="Y89" i="5"/>
  <c r="X89" i="5"/>
  <c r="R89" i="5"/>
  <c r="R477" i="5" s="1"/>
  <c r="O89" i="5"/>
  <c r="X88" i="5"/>
  <c r="AC88" i="5" s="1"/>
  <c r="AE88" i="5" s="1"/>
  <c r="O88" i="5"/>
  <c r="O87" i="5"/>
  <c r="AB86" i="5"/>
  <c r="AA86" i="5"/>
  <c r="Z86" i="5"/>
  <c r="Y86" i="5"/>
  <c r="X86" i="5"/>
  <c r="R86" i="5"/>
  <c r="R85" i="5"/>
  <c r="T85" i="5" s="1"/>
  <c r="U85" i="5" s="1"/>
  <c r="AB84" i="5"/>
  <c r="AA84" i="5"/>
  <c r="Z84" i="5"/>
  <c r="Y84" i="5"/>
  <c r="X84" i="5"/>
  <c r="R84" i="5"/>
  <c r="R83" i="5"/>
  <c r="O83" i="5"/>
  <c r="AB82" i="5"/>
  <c r="AA82" i="5"/>
  <c r="Z82" i="5"/>
  <c r="Y82" i="5"/>
  <c r="X82" i="5"/>
  <c r="R82" i="5"/>
  <c r="R473" i="5" s="1"/>
  <c r="O82" i="5"/>
  <c r="O81" i="5"/>
  <c r="T81" i="5" s="1"/>
  <c r="U81" i="5" s="1"/>
  <c r="AB80" i="5"/>
  <c r="AA80" i="5"/>
  <c r="Z80" i="5"/>
  <c r="Y80" i="5"/>
  <c r="X80" i="5"/>
  <c r="R80" i="5"/>
  <c r="R465" i="5" s="1"/>
  <c r="O80" i="5"/>
  <c r="AB79" i="5"/>
  <c r="AA79" i="5"/>
  <c r="Z79" i="5"/>
  <c r="Y79" i="5"/>
  <c r="X79" i="5"/>
  <c r="O79" i="5"/>
  <c r="O641" i="5" s="1"/>
  <c r="AD78" i="5"/>
  <c r="AB78" i="5"/>
  <c r="AA78" i="5"/>
  <c r="Z78" i="5"/>
  <c r="Y78" i="5"/>
  <c r="X78" i="5"/>
  <c r="R78" i="5"/>
  <c r="R464" i="5" s="1"/>
  <c r="O78" i="5"/>
  <c r="AB77" i="5"/>
  <c r="AA77" i="5"/>
  <c r="Z77" i="5"/>
  <c r="Y77" i="5"/>
  <c r="X77" i="5"/>
  <c r="R77" i="5"/>
  <c r="AD77" i="5" s="1"/>
  <c r="O77" i="5"/>
  <c r="AB76" i="5"/>
  <c r="AA76" i="5"/>
  <c r="Z76" i="5"/>
  <c r="Y76" i="5"/>
  <c r="X76" i="5"/>
  <c r="R76" i="5"/>
  <c r="AD76" i="5" s="1"/>
  <c r="O76" i="5"/>
  <c r="AB75" i="5"/>
  <c r="AA75" i="5"/>
  <c r="Z75" i="5"/>
  <c r="Y75" i="5"/>
  <c r="X75" i="5"/>
  <c r="R75" i="5"/>
  <c r="R74" i="5"/>
  <c r="AB73" i="5"/>
  <c r="AA73" i="5"/>
  <c r="Z73" i="5"/>
  <c r="Y73" i="5"/>
  <c r="X73" i="5"/>
  <c r="R73" i="5"/>
  <c r="R472" i="5" s="1"/>
  <c r="AB72" i="5"/>
  <c r="AA72" i="5"/>
  <c r="Z72" i="5"/>
  <c r="Y72" i="5"/>
  <c r="X72" i="5"/>
  <c r="R72" i="5"/>
  <c r="S72" i="5" s="1"/>
  <c r="U72" i="5" s="1"/>
  <c r="R71" i="5"/>
  <c r="T71" i="5" s="1"/>
  <c r="U71" i="5" s="1"/>
  <c r="R70" i="5"/>
  <c r="AB69" i="5"/>
  <c r="AA69" i="5"/>
  <c r="Z69" i="5"/>
  <c r="Y69" i="5"/>
  <c r="X69" i="5"/>
  <c r="R69" i="5"/>
  <c r="O69" i="5"/>
  <c r="AB68" i="5"/>
  <c r="AA68" i="5"/>
  <c r="Z68" i="5"/>
  <c r="Y68" i="5"/>
  <c r="X68" i="5"/>
  <c r="R68" i="5"/>
  <c r="O68" i="5"/>
  <c r="AB67" i="5"/>
  <c r="AA67" i="5"/>
  <c r="Z67" i="5"/>
  <c r="Y67" i="5"/>
  <c r="X67" i="5"/>
  <c r="R67" i="5"/>
  <c r="AD67" i="5" s="1"/>
  <c r="O67" i="5"/>
  <c r="O66" i="5"/>
  <c r="X65" i="5"/>
  <c r="AC65" i="5" s="1"/>
  <c r="AE65" i="5" s="1"/>
  <c r="O65" i="5"/>
  <c r="O466" i="5" s="1"/>
  <c r="AB64" i="5"/>
  <c r="AA64" i="5"/>
  <c r="Z64" i="5"/>
  <c r="Y64" i="5"/>
  <c r="X64" i="5"/>
  <c r="R64" i="5"/>
  <c r="R462" i="5" s="1"/>
  <c r="O64" i="5"/>
  <c r="O462" i="5" s="1"/>
  <c r="AD63" i="5"/>
  <c r="AB63" i="5"/>
  <c r="AA63" i="5"/>
  <c r="Z63" i="5"/>
  <c r="Y63" i="5"/>
  <c r="X63" i="5"/>
  <c r="AC63" i="5" s="1"/>
  <c r="O63" i="5"/>
  <c r="AB62" i="5"/>
  <c r="AA62" i="5"/>
  <c r="Z62" i="5"/>
  <c r="Y62" i="5"/>
  <c r="X62" i="5"/>
  <c r="O62" i="5"/>
  <c r="O459" i="5" s="1"/>
  <c r="AB61" i="5"/>
  <c r="AA61" i="5"/>
  <c r="Z61" i="5"/>
  <c r="Y61" i="5"/>
  <c r="X61" i="5"/>
  <c r="R61" i="5"/>
  <c r="R637" i="5" s="1"/>
  <c r="O61" i="5"/>
  <c r="O637" i="5" s="1"/>
  <c r="AB60" i="5"/>
  <c r="AA60" i="5"/>
  <c r="Z60" i="5"/>
  <c r="Y60" i="5"/>
  <c r="X60" i="5"/>
  <c r="R60" i="5"/>
  <c r="AD60" i="5" s="1"/>
  <c r="O60" i="5"/>
  <c r="AB59" i="5"/>
  <c r="AA59" i="5"/>
  <c r="Z59" i="5"/>
  <c r="Y59" i="5"/>
  <c r="X59" i="5"/>
  <c r="R59" i="5"/>
  <c r="O59" i="5"/>
  <c r="AB58" i="5"/>
  <c r="AA58" i="5"/>
  <c r="Z58" i="5"/>
  <c r="Y58" i="5"/>
  <c r="X58" i="5"/>
  <c r="R58" i="5"/>
  <c r="R635" i="5" s="1"/>
  <c r="O58" i="5"/>
  <c r="O635" i="5" s="1"/>
  <c r="AB57" i="5"/>
  <c r="AA57" i="5"/>
  <c r="Z57" i="5"/>
  <c r="Y57" i="5"/>
  <c r="X57" i="5"/>
  <c r="R57" i="5"/>
  <c r="S57" i="5" s="1"/>
  <c r="U57" i="5" s="1"/>
  <c r="V57" i="5" s="1"/>
  <c r="R56" i="5"/>
  <c r="R55" i="5"/>
  <c r="O55" i="5"/>
  <c r="AC54" i="5"/>
  <c r="AE54" i="5" s="1"/>
  <c r="R54" i="5"/>
  <c r="O54" i="5"/>
  <c r="AC53" i="5"/>
  <c r="AE53" i="5" s="1"/>
  <c r="R53" i="5"/>
  <c r="R456" i="5" s="1"/>
  <c r="O53" i="5"/>
  <c r="AD52" i="5"/>
  <c r="AB52" i="5"/>
  <c r="AA52" i="5"/>
  <c r="Z52" i="5"/>
  <c r="Y52" i="5"/>
  <c r="X52" i="5"/>
  <c r="O52" i="5"/>
  <c r="S52" i="5" s="1"/>
  <c r="U52" i="5" s="1"/>
  <c r="O51" i="5"/>
  <c r="T51" i="5" s="1"/>
  <c r="U51" i="5" s="1"/>
  <c r="O50" i="5"/>
  <c r="T50" i="5" s="1"/>
  <c r="U50" i="5" s="1"/>
  <c r="X49" i="5"/>
  <c r="AC49" i="5" s="1"/>
  <c r="AE49" i="5" s="1"/>
  <c r="O49" i="5"/>
  <c r="O48" i="5"/>
  <c r="T48" i="5" s="1"/>
  <c r="U48" i="5" s="1"/>
  <c r="O47" i="5"/>
  <c r="T47" i="5" s="1"/>
  <c r="Y46" i="5"/>
  <c r="X46" i="5"/>
  <c r="O46" i="5"/>
  <c r="X45" i="5"/>
  <c r="AC45" i="5" s="1"/>
  <c r="AE45" i="5" s="1"/>
  <c r="O45" i="5"/>
  <c r="AB44" i="5"/>
  <c r="AA44" i="5"/>
  <c r="Z44" i="5"/>
  <c r="Y44" i="5"/>
  <c r="X44" i="5"/>
  <c r="R44" i="5"/>
  <c r="O44" i="5"/>
  <c r="O455" i="5" s="1"/>
  <c r="Q43" i="5"/>
  <c r="P43" i="5"/>
  <c r="N43" i="5"/>
  <c r="M43" i="5"/>
  <c r="L43" i="5"/>
  <c r="K43" i="5"/>
  <c r="J43" i="5"/>
  <c r="AB42" i="5"/>
  <c r="AA42" i="5"/>
  <c r="Z42" i="5"/>
  <c r="Y42" i="5"/>
  <c r="X42" i="5"/>
  <c r="R42" i="5"/>
  <c r="AD42" i="5" s="1"/>
  <c r="O42" i="5"/>
  <c r="R41" i="5"/>
  <c r="R40" i="5"/>
  <c r="AD40" i="5" s="1"/>
  <c r="AE40" i="5" s="1"/>
  <c r="R39" i="5"/>
  <c r="R632" i="5" s="1"/>
  <c r="R38" i="5"/>
  <c r="R630" i="5" s="1"/>
  <c r="R37" i="5"/>
  <c r="S37" i="5" s="1"/>
  <c r="U37" i="5" s="1"/>
  <c r="V37" i="5" s="1"/>
  <c r="R36" i="5"/>
  <c r="T36" i="5" s="1"/>
  <c r="U36" i="5" s="1"/>
  <c r="R35" i="5"/>
  <c r="O35" i="5"/>
  <c r="AD34" i="5"/>
  <c r="AB34" i="5"/>
  <c r="AA34" i="5"/>
  <c r="Z34" i="5"/>
  <c r="Y34" i="5"/>
  <c r="X34" i="5"/>
  <c r="O34" i="5"/>
  <c r="S34" i="5" s="1"/>
  <c r="U34" i="5" s="1"/>
  <c r="O33" i="5"/>
  <c r="T33" i="5" s="1"/>
  <c r="U33" i="5" s="1"/>
  <c r="AB32" i="5"/>
  <c r="AA32" i="5"/>
  <c r="Z32" i="5"/>
  <c r="Y32" i="5"/>
  <c r="X32" i="5"/>
  <c r="R32" i="5"/>
  <c r="AD32" i="5" s="1"/>
  <c r="O32" i="5"/>
  <c r="R31" i="5"/>
  <c r="O31" i="5"/>
  <c r="T31" i="5" s="1"/>
  <c r="U31" i="5" s="1"/>
  <c r="R30" i="5"/>
  <c r="S30" i="5" s="1"/>
  <c r="U30" i="5" s="1"/>
  <c r="R29" i="5"/>
  <c r="R631" i="5" s="1"/>
  <c r="R28" i="5"/>
  <c r="R627" i="5" s="1"/>
  <c r="AE27" i="5"/>
  <c r="R27" i="5"/>
  <c r="AB26" i="5"/>
  <c r="AA26" i="5"/>
  <c r="Z26" i="5"/>
  <c r="Y26" i="5"/>
  <c r="X26" i="5"/>
  <c r="R26" i="5"/>
  <c r="R451" i="5" s="1"/>
  <c r="O26" i="5"/>
  <c r="O451" i="5" s="1"/>
  <c r="X25" i="5"/>
  <c r="O25" i="5"/>
  <c r="O626" i="5" s="1"/>
  <c r="AD24" i="5"/>
  <c r="AB24" i="5"/>
  <c r="AA24" i="5"/>
  <c r="Z24" i="5"/>
  <c r="Y24" i="5"/>
  <c r="X24" i="5"/>
  <c r="O24" i="5"/>
  <c r="O23" i="5"/>
  <c r="AB22" i="5"/>
  <c r="AA22" i="5"/>
  <c r="Z22" i="5"/>
  <c r="Y22" i="5"/>
  <c r="X22" i="5"/>
  <c r="O22" i="5"/>
  <c r="O450" i="5" s="1"/>
  <c r="AB21" i="5"/>
  <c r="AA21" i="5"/>
  <c r="Z21" i="5"/>
  <c r="Y21" i="5"/>
  <c r="X21" i="5"/>
  <c r="R21" i="5"/>
  <c r="R448" i="5" s="1"/>
  <c r="O21" i="5"/>
  <c r="AB20" i="5"/>
  <c r="AA20" i="5"/>
  <c r="Z20" i="5"/>
  <c r="Y20" i="5"/>
  <c r="X20" i="5"/>
  <c r="R20" i="5"/>
  <c r="R623" i="5" s="1"/>
  <c r="O20" i="5"/>
  <c r="O623" i="5" s="1"/>
  <c r="AB19" i="5"/>
  <c r="AA19" i="5"/>
  <c r="Z19" i="5"/>
  <c r="Y19" i="5"/>
  <c r="X19" i="5"/>
  <c r="R19" i="5"/>
  <c r="S19" i="5" s="1"/>
  <c r="U19" i="5" s="1"/>
  <c r="U622" i="5" s="1"/>
  <c r="AB18" i="5"/>
  <c r="AA18" i="5"/>
  <c r="Z18" i="5"/>
  <c r="Y18" i="5"/>
  <c r="X18" i="5"/>
  <c r="R18" i="5"/>
  <c r="AD18" i="5" s="1"/>
  <c r="O18" i="5"/>
  <c r="R17" i="5"/>
  <c r="AD16" i="5"/>
  <c r="AB16" i="5"/>
  <c r="AA16" i="5"/>
  <c r="Z16" i="5"/>
  <c r="Y16" i="5"/>
  <c r="X16" i="5"/>
  <c r="O16" i="5"/>
  <c r="S16" i="5" s="1"/>
  <c r="U16" i="5" s="1"/>
  <c r="V16" i="5" s="1"/>
  <c r="O15" i="5"/>
  <c r="T15" i="5" s="1"/>
  <c r="U15" i="5" s="1"/>
  <c r="AB14" i="5"/>
  <c r="AA14" i="5"/>
  <c r="Z14" i="5"/>
  <c r="Y14" i="5"/>
  <c r="X14" i="5"/>
  <c r="O14" i="5"/>
  <c r="AB13" i="5"/>
  <c r="AA13" i="5"/>
  <c r="Z13" i="5"/>
  <c r="Y13" i="5"/>
  <c r="X13" i="5"/>
  <c r="R13" i="5"/>
  <c r="AD13" i="5" s="1"/>
  <c r="O13" i="5"/>
  <c r="AB12" i="5"/>
  <c r="AA12" i="5"/>
  <c r="Z12" i="5"/>
  <c r="Y12" i="5"/>
  <c r="X12" i="5"/>
  <c r="R12" i="5"/>
  <c r="O12" i="5"/>
  <c r="AB11" i="5"/>
  <c r="AA11" i="5"/>
  <c r="Z11" i="5"/>
  <c r="Y11" i="5"/>
  <c r="X11" i="5"/>
  <c r="R11" i="5"/>
  <c r="AD11" i="5" s="1"/>
  <c r="O11" i="5"/>
  <c r="AB10" i="5"/>
  <c r="AA10" i="5"/>
  <c r="Z10" i="5"/>
  <c r="Y10" i="5"/>
  <c r="X10" i="5"/>
  <c r="R10" i="5"/>
  <c r="AD10" i="5" s="1"/>
  <c r="O10" i="5"/>
  <c r="V732" i="4"/>
  <c r="V731" i="4"/>
  <c r="V730" i="4"/>
  <c r="U727" i="4"/>
  <c r="R727" i="4"/>
  <c r="Q727" i="4"/>
  <c r="P727" i="4"/>
  <c r="O727" i="4"/>
  <c r="N727" i="4"/>
  <c r="M727" i="4"/>
  <c r="L727" i="4"/>
  <c r="K727" i="4"/>
  <c r="J727" i="4"/>
  <c r="U726" i="4"/>
  <c r="R726" i="4"/>
  <c r="Q726" i="4"/>
  <c r="P726" i="4"/>
  <c r="O726" i="4"/>
  <c r="N726" i="4"/>
  <c r="M726" i="4"/>
  <c r="L726" i="4"/>
  <c r="K726" i="4"/>
  <c r="J726" i="4"/>
  <c r="U725" i="4"/>
  <c r="R725" i="4"/>
  <c r="Q725" i="4"/>
  <c r="P725" i="4"/>
  <c r="O725" i="4"/>
  <c r="N725" i="4"/>
  <c r="M725" i="4"/>
  <c r="L725" i="4"/>
  <c r="K725" i="4"/>
  <c r="J725" i="4"/>
  <c r="U724" i="4"/>
  <c r="R724" i="4"/>
  <c r="Q724" i="4"/>
  <c r="P724" i="4"/>
  <c r="O724" i="4"/>
  <c r="N724" i="4"/>
  <c r="M724" i="4"/>
  <c r="L724" i="4"/>
  <c r="K724" i="4"/>
  <c r="J724" i="4"/>
  <c r="U723" i="4"/>
  <c r="R723" i="4"/>
  <c r="Q723" i="4"/>
  <c r="P723" i="4"/>
  <c r="O723" i="4"/>
  <c r="N723" i="4"/>
  <c r="M723" i="4"/>
  <c r="L723" i="4"/>
  <c r="K723" i="4"/>
  <c r="J723" i="4"/>
  <c r="U722" i="4"/>
  <c r="R722" i="4"/>
  <c r="Q722" i="4"/>
  <c r="P722" i="4"/>
  <c r="O722" i="4"/>
  <c r="N722" i="4"/>
  <c r="M722" i="4"/>
  <c r="L722" i="4"/>
  <c r="K722" i="4"/>
  <c r="J722" i="4"/>
  <c r="U721" i="4"/>
  <c r="R721" i="4"/>
  <c r="Q721" i="4"/>
  <c r="P721" i="4"/>
  <c r="O721" i="4"/>
  <c r="N721" i="4"/>
  <c r="M721" i="4"/>
  <c r="L721" i="4"/>
  <c r="K721" i="4"/>
  <c r="J721" i="4"/>
  <c r="U720" i="4"/>
  <c r="R720" i="4"/>
  <c r="Q720" i="4"/>
  <c r="P720" i="4"/>
  <c r="O720" i="4"/>
  <c r="N720" i="4"/>
  <c r="M720" i="4"/>
  <c r="L720" i="4"/>
  <c r="K720" i="4"/>
  <c r="J720" i="4"/>
  <c r="U719" i="4"/>
  <c r="R719" i="4"/>
  <c r="Q719" i="4"/>
  <c r="P719" i="4"/>
  <c r="O719" i="4"/>
  <c r="N719" i="4"/>
  <c r="M719" i="4"/>
  <c r="L719" i="4"/>
  <c r="K719" i="4"/>
  <c r="J719" i="4"/>
  <c r="Q718" i="4"/>
  <c r="P718" i="4"/>
  <c r="O718" i="4"/>
  <c r="N718" i="4"/>
  <c r="M718" i="4"/>
  <c r="L718" i="4"/>
  <c r="K718" i="4"/>
  <c r="J718" i="4"/>
  <c r="Q717" i="4"/>
  <c r="P717" i="4"/>
  <c r="O717" i="4"/>
  <c r="N717" i="4"/>
  <c r="M717" i="4"/>
  <c r="L717" i="4"/>
  <c r="K717" i="4"/>
  <c r="J717" i="4"/>
  <c r="U716" i="4"/>
  <c r="R716" i="4"/>
  <c r="Q716" i="4"/>
  <c r="P716" i="4"/>
  <c r="O716" i="4"/>
  <c r="N716" i="4"/>
  <c r="M716" i="4"/>
  <c r="L716" i="4"/>
  <c r="K716" i="4"/>
  <c r="J716" i="4"/>
  <c r="U715" i="4"/>
  <c r="R715" i="4"/>
  <c r="Q715" i="4"/>
  <c r="P715" i="4"/>
  <c r="O715" i="4"/>
  <c r="N715" i="4"/>
  <c r="M715" i="4"/>
  <c r="L715" i="4"/>
  <c r="K715" i="4"/>
  <c r="J715" i="4"/>
  <c r="Q714" i="4"/>
  <c r="P714" i="4"/>
  <c r="O714" i="4"/>
  <c r="N714" i="4"/>
  <c r="M714" i="4"/>
  <c r="L714" i="4"/>
  <c r="K714" i="4"/>
  <c r="J714" i="4"/>
  <c r="U713" i="4"/>
  <c r="R713" i="4"/>
  <c r="Q713" i="4"/>
  <c r="P713" i="4"/>
  <c r="O713" i="4"/>
  <c r="N713" i="4"/>
  <c r="M713" i="4"/>
  <c r="L713" i="4"/>
  <c r="K713" i="4"/>
  <c r="J713" i="4"/>
  <c r="Q712" i="4"/>
  <c r="P712" i="4"/>
  <c r="O712" i="4"/>
  <c r="N712" i="4"/>
  <c r="M712" i="4"/>
  <c r="L712" i="4"/>
  <c r="K712" i="4"/>
  <c r="J712" i="4"/>
  <c r="U711" i="4"/>
  <c r="R711" i="4"/>
  <c r="Q711" i="4"/>
  <c r="P711" i="4"/>
  <c r="O711" i="4"/>
  <c r="N711" i="4"/>
  <c r="M711" i="4"/>
  <c r="L711" i="4"/>
  <c r="K711" i="4"/>
  <c r="J711" i="4"/>
  <c r="U710" i="4"/>
  <c r="R710" i="4"/>
  <c r="Q710" i="4"/>
  <c r="P710" i="4"/>
  <c r="O710" i="4"/>
  <c r="N710" i="4"/>
  <c r="M710" i="4"/>
  <c r="L710" i="4"/>
  <c r="K710" i="4"/>
  <c r="J710" i="4"/>
  <c r="Q709" i="4"/>
  <c r="P709" i="4"/>
  <c r="O709" i="4"/>
  <c r="N709" i="4"/>
  <c r="M709" i="4"/>
  <c r="L709" i="4"/>
  <c r="K709" i="4"/>
  <c r="J709" i="4"/>
  <c r="U708" i="4"/>
  <c r="R708" i="4"/>
  <c r="Q708" i="4"/>
  <c r="P708" i="4"/>
  <c r="O708" i="4"/>
  <c r="N708" i="4"/>
  <c r="M708" i="4"/>
  <c r="L708" i="4"/>
  <c r="K708" i="4"/>
  <c r="J708" i="4"/>
  <c r="U707" i="4"/>
  <c r="R707" i="4"/>
  <c r="Q707" i="4"/>
  <c r="P707" i="4"/>
  <c r="O707" i="4"/>
  <c r="N707" i="4"/>
  <c r="M707" i="4"/>
  <c r="L707" i="4"/>
  <c r="K707" i="4"/>
  <c r="J707" i="4"/>
  <c r="U706" i="4"/>
  <c r="R706" i="4"/>
  <c r="Q706" i="4"/>
  <c r="P706" i="4"/>
  <c r="O706" i="4"/>
  <c r="N706" i="4"/>
  <c r="M706" i="4"/>
  <c r="L706" i="4"/>
  <c r="K706" i="4"/>
  <c r="J706" i="4"/>
  <c r="R705" i="4"/>
  <c r="Q705" i="4"/>
  <c r="P705" i="4"/>
  <c r="N705" i="4"/>
  <c r="M705" i="4"/>
  <c r="L705" i="4"/>
  <c r="K705" i="4"/>
  <c r="J705" i="4"/>
  <c r="Q704" i="4"/>
  <c r="P704" i="4"/>
  <c r="O704" i="4"/>
  <c r="N704" i="4"/>
  <c r="M704" i="4"/>
  <c r="L704" i="4"/>
  <c r="K704" i="4"/>
  <c r="J704" i="4"/>
  <c r="Q703" i="4"/>
  <c r="P703" i="4"/>
  <c r="O703" i="4"/>
  <c r="N703" i="4"/>
  <c r="M703" i="4"/>
  <c r="L703" i="4"/>
  <c r="K703" i="4"/>
  <c r="J703" i="4"/>
  <c r="U702" i="4"/>
  <c r="R702" i="4"/>
  <c r="Q702" i="4"/>
  <c r="P702" i="4"/>
  <c r="O702" i="4"/>
  <c r="N702" i="4"/>
  <c r="M702" i="4"/>
  <c r="L702" i="4"/>
  <c r="K702" i="4"/>
  <c r="J702" i="4"/>
  <c r="U701" i="4"/>
  <c r="R701" i="4"/>
  <c r="Q701" i="4"/>
  <c r="P701" i="4"/>
  <c r="O701" i="4"/>
  <c r="N701" i="4"/>
  <c r="M701" i="4"/>
  <c r="L701" i="4"/>
  <c r="K701" i="4"/>
  <c r="J701" i="4"/>
  <c r="U700" i="4"/>
  <c r="R700" i="4"/>
  <c r="Q700" i="4"/>
  <c r="P700" i="4"/>
  <c r="O700" i="4"/>
  <c r="N700" i="4"/>
  <c r="M700" i="4"/>
  <c r="L700" i="4"/>
  <c r="K700" i="4"/>
  <c r="J700" i="4"/>
  <c r="U699" i="4"/>
  <c r="R699" i="4"/>
  <c r="Q699" i="4"/>
  <c r="P699" i="4"/>
  <c r="O699" i="4"/>
  <c r="N699" i="4"/>
  <c r="M699" i="4"/>
  <c r="L699" i="4"/>
  <c r="K699" i="4"/>
  <c r="J699" i="4"/>
  <c r="Q698" i="4"/>
  <c r="P698" i="4"/>
  <c r="O698" i="4"/>
  <c r="N698" i="4"/>
  <c r="M698" i="4"/>
  <c r="L698" i="4"/>
  <c r="K698" i="4"/>
  <c r="J698" i="4"/>
  <c r="U697" i="4"/>
  <c r="R697" i="4"/>
  <c r="Q697" i="4"/>
  <c r="P697" i="4"/>
  <c r="O697" i="4"/>
  <c r="N697" i="4"/>
  <c r="M697" i="4"/>
  <c r="L697" i="4"/>
  <c r="K697" i="4"/>
  <c r="J697" i="4"/>
  <c r="U696" i="4"/>
  <c r="R696" i="4"/>
  <c r="Q696" i="4"/>
  <c r="P696" i="4"/>
  <c r="O696" i="4"/>
  <c r="N696" i="4"/>
  <c r="M696" i="4"/>
  <c r="L696" i="4"/>
  <c r="K696" i="4"/>
  <c r="J696" i="4"/>
  <c r="U695" i="4"/>
  <c r="R695" i="4"/>
  <c r="Q695" i="4"/>
  <c r="P695" i="4"/>
  <c r="O695" i="4"/>
  <c r="N695" i="4"/>
  <c r="M695" i="4"/>
  <c r="L695" i="4"/>
  <c r="K695" i="4"/>
  <c r="J695" i="4"/>
  <c r="Q694" i="4"/>
  <c r="P694" i="4"/>
  <c r="O694" i="4"/>
  <c r="N694" i="4"/>
  <c r="M694" i="4"/>
  <c r="L694" i="4"/>
  <c r="K694" i="4"/>
  <c r="J694" i="4"/>
  <c r="U693" i="4"/>
  <c r="R693" i="4"/>
  <c r="Q693" i="4"/>
  <c r="P693" i="4"/>
  <c r="O693" i="4"/>
  <c r="N693" i="4"/>
  <c r="M693" i="4"/>
  <c r="L693" i="4"/>
  <c r="K693" i="4"/>
  <c r="J693" i="4"/>
  <c r="U692" i="4"/>
  <c r="R692" i="4"/>
  <c r="Q692" i="4"/>
  <c r="P692" i="4"/>
  <c r="O692" i="4"/>
  <c r="N692" i="4"/>
  <c r="M692" i="4"/>
  <c r="L692" i="4"/>
  <c r="K692" i="4"/>
  <c r="J692" i="4"/>
  <c r="Q691" i="4"/>
  <c r="P691" i="4"/>
  <c r="O691" i="4"/>
  <c r="N691" i="4"/>
  <c r="M691" i="4"/>
  <c r="L691" i="4"/>
  <c r="K691" i="4"/>
  <c r="J691" i="4"/>
  <c r="U690" i="4"/>
  <c r="R690" i="4"/>
  <c r="Q690" i="4"/>
  <c r="P690" i="4"/>
  <c r="O690" i="4"/>
  <c r="N690" i="4"/>
  <c r="M690" i="4"/>
  <c r="L690" i="4"/>
  <c r="K690" i="4"/>
  <c r="J690" i="4"/>
  <c r="U689" i="4"/>
  <c r="R689" i="4"/>
  <c r="Q689" i="4"/>
  <c r="P689" i="4"/>
  <c r="O689" i="4"/>
  <c r="N689" i="4"/>
  <c r="M689" i="4"/>
  <c r="L689" i="4"/>
  <c r="K689" i="4"/>
  <c r="J689" i="4"/>
  <c r="U688" i="4"/>
  <c r="R688" i="4"/>
  <c r="Q688" i="4"/>
  <c r="P688" i="4"/>
  <c r="O688" i="4"/>
  <c r="N688" i="4"/>
  <c r="M688" i="4"/>
  <c r="L688" i="4"/>
  <c r="K688" i="4"/>
  <c r="J688" i="4"/>
  <c r="Q687" i="4"/>
  <c r="P687" i="4"/>
  <c r="O687" i="4"/>
  <c r="N687" i="4"/>
  <c r="M687" i="4"/>
  <c r="L687" i="4"/>
  <c r="K687" i="4"/>
  <c r="J687" i="4"/>
  <c r="U686" i="4"/>
  <c r="R686" i="4"/>
  <c r="Q686" i="4"/>
  <c r="P686" i="4"/>
  <c r="O686" i="4"/>
  <c r="N686" i="4"/>
  <c r="M686" i="4"/>
  <c r="L686" i="4"/>
  <c r="K686" i="4"/>
  <c r="J686" i="4"/>
  <c r="U685" i="4"/>
  <c r="R685" i="4"/>
  <c r="Q685" i="4"/>
  <c r="P685" i="4"/>
  <c r="O685" i="4"/>
  <c r="N685" i="4"/>
  <c r="M685" i="4"/>
  <c r="L685" i="4"/>
  <c r="K685" i="4"/>
  <c r="J685" i="4"/>
  <c r="U684" i="4"/>
  <c r="R684" i="4"/>
  <c r="Q684" i="4"/>
  <c r="P684" i="4"/>
  <c r="O684" i="4"/>
  <c r="N684" i="4"/>
  <c r="M684" i="4"/>
  <c r="L684" i="4"/>
  <c r="K684" i="4"/>
  <c r="J684" i="4"/>
  <c r="R683" i="4"/>
  <c r="Q683" i="4"/>
  <c r="P683" i="4"/>
  <c r="N683" i="4"/>
  <c r="M683" i="4"/>
  <c r="L683" i="4"/>
  <c r="K683" i="4"/>
  <c r="J683" i="4"/>
  <c r="R682" i="4"/>
  <c r="Q682" i="4"/>
  <c r="P682" i="4"/>
  <c r="N682" i="4"/>
  <c r="M682" i="4"/>
  <c r="L682" i="4"/>
  <c r="K682" i="4"/>
  <c r="J682" i="4"/>
  <c r="Q681" i="4"/>
  <c r="P681" i="4"/>
  <c r="O681" i="4"/>
  <c r="N681" i="4"/>
  <c r="M681" i="4"/>
  <c r="L681" i="4"/>
  <c r="K681" i="4"/>
  <c r="J681" i="4"/>
  <c r="Q680" i="4"/>
  <c r="P680" i="4"/>
  <c r="O680" i="4"/>
  <c r="N680" i="4"/>
  <c r="M680" i="4"/>
  <c r="L680" i="4"/>
  <c r="K680" i="4"/>
  <c r="J680" i="4"/>
  <c r="Q679" i="4"/>
  <c r="P679" i="4"/>
  <c r="O679" i="4"/>
  <c r="N679" i="4"/>
  <c r="M679" i="4"/>
  <c r="L679" i="4"/>
  <c r="K679" i="4"/>
  <c r="J679" i="4"/>
  <c r="Q678" i="4"/>
  <c r="P678" i="4"/>
  <c r="O678" i="4"/>
  <c r="N678" i="4"/>
  <c r="M678" i="4"/>
  <c r="L678" i="4"/>
  <c r="K678" i="4"/>
  <c r="J678" i="4"/>
  <c r="Q677" i="4"/>
  <c r="P677" i="4"/>
  <c r="N677" i="4"/>
  <c r="M677" i="4"/>
  <c r="L677" i="4"/>
  <c r="K677" i="4"/>
  <c r="J677" i="4"/>
  <c r="Q676" i="4"/>
  <c r="P676" i="4"/>
  <c r="O676" i="4"/>
  <c r="N676" i="4"/>
  <c r="M676" i="4"/>
  <c r="L676" i="4"/>
  <c r="K676" i="4"/>
  <c r="J676" i="4"/>
  <c r="Q675" i="4"/>
  <c r="P675" i="4"/>
  <c r="O675" i="4"/>
  <c r="N675" i="4"/>
  <c r="M675" i="4"/>
  <c r="L675" i="4"/>
  <c r="K675" i="4"/>
  <c r="J675" i="4"/>
  <c r="Q674" i="4"/>
  <c r="P674" i="4"/>
  <c r="N674" i="4"/>
  <c r="M674" i="4"/>
  <c r="L674" i="4"/>
  <c r="K674" i="4"/>
  <c r="J674" i="4"/>
  <c r="U673" i="4"/>
  <c r="R673" i="4"/>
  <c r="Q673" i="4"/>
  <c r="P673" i="4"/>
  <c r="O673" i="4"/>
  <c r="N673" i="4"/>
  <c r="M673" i="4"/>
  <c r="L673" i="4"/>
  <c r="K673" i="4"/>
  <c r="J673" i="4"/>
  <c r="U672" i="4"/>
  <c r="R672" i="4"/>
  <c r="Q672" i="4"/>
  <c r="P672" i="4"/>
  <c r="O672" i="4"/>
  <c r="N672" i="4"/>
  <c r="M672" i="4"/>
  <c r="L672" i="4"/>
  <c r="K672" i="4"/>
  <c r="J672" i="4"/>
  <c r="Q671" i="4"/>
  <c r="P671" i="4"/>
  <c r="N671" i="4"/>
  <c r="M671" i="4"/>
  <c r="L671" i="4"/>
  <c r="K671" i="4"/>
  <c r="J671" i="4"/>
  <c r="Q670" i="4"/>
  <c r="P670" i="4"/>
  <c r="O670" i="4"/>
  <c r="N670" i="4"/>
  <c r="M670" i="4"/>
  <c r="L670" i="4"/>
  <c r="K670" i="4"/>
  <c r="J670" i="4"/>
  <c r="U669" i="4"/>
  <c r="R669" i="4"/>
  <c r="Q669" i="4"/>
  <c r="P669" i="4"/>
  <c r="O669" i="4"/>
  <c r="N669" i="4"/>
  <c r="M669" i="4"/>
  <c r="L669" i="4"/>
  <c r="K669" i="4"/>
  <c r="J669" i="4"/>
  <c r="U668" i="4"/>
  <c r="R668" i="4"/>
  <c r="Q668" i="4"/>
  <c r="P668" i="4"/>
  <c r="O668" i="4"/>
  <c r="N668" i="4"/>
  <c r="M668" i="4"/>
  <c r="L668" i="4"/>
  <c r="K668" i="4"/>
  <c r="J668" i="4"/>
  <c r="Q667" i="4"/>
  <c r="P667" i="4"/>
  <c r="O667" i="4"/>
  <c r="N667" i="4"/>
  <c r="M667" i="4"/>
  <c r="L667" i="4"/>
  <c r="K667" i="4"/>
  <c r="J667" i="4"/>
  <c r="Q666" i="4"/>
  <c r="P666" i="4"/>
  <c r="N666" i="4"/>
  <c r="M666" i="4"/>
  <c r="L666" i="4"/>
  <c r="K666" i="4"/>
  <c r="J666" i="4"/>
  <c r="Q665" i="4"/>
  <c r="P665" i="4"/>
  <c r="N665" i="4"/>
  <c r="M665" i="4"/>
  <c r="L665" i="4"/>
  <c r="K665" i="4"/>
  <c r="J665" i="4"/>
  <c r="U664" i="4"/>
  <c r="R664" i="4"/>
  <c r="Q664" i="4"/>
  <c r="P664" i="4"/>
  <c r="O664" i="4"/>
  <c r="N664" i="4"/>
  <c r="M664" i="4"/>
  <c r="L664" i="4"/>
  <c r="K664" i="4"/>
  <c r="J664" i="4"/>
  <c r="U663" i="4"/>
  <c r="R663" i="4"/>
  <c r="Q663" i="4"/>
  <c r="P663" i="4"/>
  <c r="O663" i="4"/>
  <c r="N663" i="4"/>
  <c r="M663" i="4"/>
  <c r="L663" i="4"/>
  <c r="K663" i="4"/>
  <c r="J663" i="4"/>
  <c r="Q662" i="4"/>
  <c r="P662" i="4"/>
  <c r="O662" i="4"/>
  <c r="N662" i="4"/>
  <c r="M662" i="4"/>
  <c r="L662" i="4"/>
  <c r="K662" i="4"/>
  <c r="J662" i="4"/>
  <c r="U661" i="4"/>
  <c r="R661" i="4"/>
  <c r="Q661" i="4"/>
  <c r="P661" i="4"/>
  <c r="O661" i="4"/>
  <c r="N661" i="4"/>
  <c r="M661" i="4"/>
  <c r="L661" i="4"/>
  <c r="K661" i="4"/>
  <c r="J661" i="4"/>
  <c r="U660" i="4"/>
  <c r="R660" i="4"/>
  <c r="Q660" i="4"/>
  <c r="P660" i="4"/>
  <c r="O660" i="4"/>
  <c r="N660" i="4"/>
  <c r="M660" i="4"/>
  <c r="L660" i="4"/>
  <c r="K660" i="4"/>
  <c r="J660" i="4"/>
  <c r="U659" i="4"/>
  <c r="R659" i="4"/>
  <c r="Q659" i="4"/>
  <c r="P659" i="4"/>
  <c r="O659" i="4"/>
  <c r="N659" i="4"/>
  <c r="M659" i="4"/>
  <c r="L659" i="4"/>
  <c r="K659" i="4"/>
  <c r="J659" i="4"/>
  <c r="U658" i="4"/>
  <c r="R658" i="4"/>
  <c r="Q658" i="4"/>
  <c r="P658" i="4"/>
  <c r="O658" i="4"/>
  <c r="N658" i="4"/>
  <c r="M658" i="4"/>
  <c r="L658" i="4"/>
  <c r="K658" i="4"/>
  <c r="J658" i="4"/>
  <c r="Q657" i="4"/>
  <c r="P657" i="4"/>
  <c r="N657" i="4"/>
  <c r="M657" i="4"/>
  <c r="L657" i="4"/>
  <c r="K657" i="4"/>
  <c r="J657" i="4"/>
  <c r="Q656" i="4"/>
  <c r="P656" i="4"/>
  <c r="N656" i="4"/>
  <c r="M656" i="4"/>
  <c r="L656" i="4"/>
  <c r="K656" i="4"/>
  <c r="J656" i="4"/>
  <c r="Q655" i="4"/>
  <c r="P655" i="4"/>
  <c r="N655" i="4"/>
  <c r="M655" i="4"/>
  <c r="L655" i="4"/>
  <c r="K655" i="4"/>
  <c r="J655" i="4"/>
  <c r="U654" i="4"/>
  <c r="R654" i="4"/>
  <c r="Q654" i="4"/>
  <c r="P654" i="4"/>
  <c r="O654" i="4"/>
  <c r="N654" i="4"/>
  <c r="M654" i="4"/>
  <c r="L654" i="4"/>
  <c r="K654" i="4"/>
  <c r="J654" i="4"/>
  <c r="U653" i="4"/>
  <c r="R653" i="4"/>
  <c r="Q653" i="4"/>
  <c r="P653" i="4"/>
  <c r="O653" i="4"/>
  <c r="N653" i="4"/>
  <c r="M653" i="4"/>
  <c r="L653" i="4"/>
  <c r="K653" i="4"/>
  <c r="J653" i="4"/>
  <c r="U652" i="4"/>
  <c r="R652" i="4"/>
  <c r="Q652" i="4"/>
  <c r="P652" i="4"/>
  <c r="O652" i="4"/>
  <c r="N652" i="4"/>
  <c r="M652" i="4"/>
  <c r="L652" i="4"/>
  <c r="K652" i="4"/>
  <c r="J652" i="4"/>
  <c r="Q651" i="4"/>
  <c r="P651" i="4"/>
  <c r="O651" i="4"/>
  <c r="N651" i="4"/>
  <c r="M651" i="4"/>
  <c r="L651" i="4"/>
  <c r="K651" i="4"/>
  <c r="J651" i="4"/>
  <c r="U650" i="4"/>
  <c r="R650" i="4"/>
  <c r="Q650" i="4"/>
  <c r="P650" i="4"/>
  <c r="O650" i="4"/>
  <c r="N650" i="4"/>
  <c r="M650" i="4"/>
  <c r="L650" i="4"/>
  <c r="K650" i="4"/>
  <c r="J650" i="4"/>
  <c r="U649" i="4"/>
  <c r="R649" i="4"/>
  <c r="Q649" i="4"/>
  <c r="P649" i="4"/>
  <c r="O649" i="4"/>
  <c r="N649" i="4"/>
  <c r="M649" i="4"/>
  <c r="L649" i="4"/>
  <c r="K649" i="4"/>
  <c r="J649" i="4"/>
  <c r="Q648" i="4"/>
  <c r="P648" i="4"/>
  <c r="O648" i="4"/>
  <c r="N648" i="4"/>
  <c r="M648" i="4"/>
  <c r="L648" i="4"/>
  <c r="K648" i="4"/>
  <c r="J648" i="4"/>
  <c r="Q647" i="4"/>
  <c r="P647" i="4"/>
  <c r="N647" i="4"/>
  <c r="M647" i="4"/>
  <c r="L647" i="4"/>
  <c r="K647" i="4"/>
  <c r="J647" i="4"/>
  <c r="Q646" i="4"/>
  <c r="P646" i="4"/>
  <c r="N646" i="4"/>
  <c r="M646" i="4"/>
  <c r="L646" i="4"/>
  <c r="K646" i="4"/>
  <c r="J646" i="4"/>
  <c r="Q645" i="4"/>
  <c r="P645" i="4"/>
  <c r="N645" i="4"/>
  <c r="M645" i="4"/>
  <c r="L645" i="4"/>
  <c r="K645" i="4"/>
  <c r="J645" i="4"/>
  <c r="Q644" i="4"/>
  <c r="P644" i="4"/>
  <c r="N644" i="4"/>
  <c r="M644" i="4"/>
  <c r="L644" i="4"/>
  <c r="K644" i="4"/>
  <c r="J644" i="4"/>
  <c r="Q643" i="4"/>
  <c r="P643" i="4"/>
  <c r="N643" i="4"/>
  <c r="M643" i="4"/>
  <c r="L643" i="4"/>
  <c r="K643" i="4"/>
  <c r="J643" i="4"/>
  <c r="Q642" i="4"/>
  <c r="P642" i="4"/>
  <c r="N642" i="4"/>
  <c r="M642" i="4"/>
  <c r="L642" i="4"/>
  <c r="K642" i="4"/>
  <c r="J642" i="4"/>
  <c r="Q641" i="4"/>
  <c r="P641" i="4"/>
  <c r="N641" i="4"/>
  <c r="M641" i="4"/>
  <c r="L641" i="4"/>
  <c r="K641" i="4"/>
  <c r="J641" i="4"/>
  <c r="U640" i="4"/>
  <c r="R640" i="4"/>
  <c r="Q640" i="4"/>
  <c r="P640" i="4"/>
  <c r="O640" i="4"/>
  <c r="N640" i="4"/>
  <c r="M640" i="4"/>
  <c r="L640" i="4"/>
  <c r="K640" i="4"/>
  <c r="J640" i="4"/>
  <c r="Q639" i="4"/>
  <c r="P639" i="4"/>
  <c r="O639" i="4"/>
  <c r="N639" i="4"/>
  <c r="M639" i="4"/>
  <c r="L639" i="4"/>
  <c r="K639" i="4"/>
  <c r="J639" i="4"/>
  <c r="U638" i="4"/>
  <c r="R638" i="4"/>
  <c r="Q638" i="4"/>
  <c r="P638" i="4"/>
  <c r="O638" i="4"/>
  <c r="N638" i="4"/>
  <c r="M638" i="4"/>
  <c r="L638" i="4"/>
  <c r="K638" i="4"/>
  <c r="J638" i="4"/>
  <c r="U637" i="4"/>
  <c r="R637" i="4"/>
  <c r="Q637" i="4"/>
  <c r="P637" i="4"/>
  <c r="O637" i="4"/>
  <c r="N637" i="4"/>
  <c r="M637" i="4"/>
  <c r="L637" i="4"/>
  <c r="K637" i="4"/>
  <c r="J637" i="4"/>
  <c r="Q636" i="4"/>
  <c r="P636" i="4"/>
  <c r="N636" i="4"/>
  <c r="M636" i="4"/>
  <c r="L636" i="4"/>
  <c r="K636" i="4"/>
  <c r="J636" i="4"/>
  <c r="Q635" i="4"/>
  <c r="P635" i="4"/>
  <c r="N635" i="4"/>
  <c r="M635" i="4"/>
  <c r="L635" i="4"/>
  <c r="K635" i="4"/>
  <c r="J635" i="4"/>
  <c r="Q634" i="4"/>
  <c r="P634" i="4"/>
  <c r="N634" i="4"/>
  <c r="M634" i="4"/>
  <c r="L634" i="4"/>
  <c r="K634" i="4"/>
  <c r="J634" i="4"/>
  <c r="Q633" i="4"/>
  <c r="P633" i="4"/>
  <c r="N633" i="4"/>
  <c r="M633" i="4"/>
  <c r="L633" i="4"/>
  <c r="K633" i="4"/>
  <c r="J633" i="4"/>
  <c r="R632" i="4"/>
  <c r="Q632" i="4"/>
  <c r="P632" i="4"/>
  <c r="O632" i="4"/>
  <c r="N632" i="4"/>
  <c r="M632" i="4"/>
  <c r="L632" i="4"/>
  <c r="K632" i="4"/>
  <c r="J632" i="4"/>
  <c r="U631" i="4"/>
  <c r="R631" i="4"/>
  <c r="Q631" i="4"/>
  <c r="P631" i="4"/>
  <c r="O631" i="4"/>
  <c r="N631" i="4"/>
  <c r="M631" i="4"/>
  <c r="L631" i="4"/>
  <c r="K631" i="4"/>
  <c r="J631" i="4"/>
  <c r="Q630" i="4"/>
  <c r="P630" i="4"/>
  <c r="N630" i="4"/>
  <c r="M630" i="4"/>
  <c r="L630" i="4"/>
  <c r="K630" i="4"/>
  <c r="J630" i="4"/>
  <c r="Q629" i="4"/>
  <c r="P629" i="4"/>
  <c r="N629" i="4"/>
  <c r="M629" i="4"/>
  <c r="L629" i="4"/>
  <c r="K629" i="4"/>
  <c r="J629" i="4"/>
  <c r="Q628" i="4"/>
  <c r="P628" i="4"/>
  <c r="N628" i="4"/>
  <c r="M628" i="4"/>
  <c r="L628" i="4"/>
  <c r="K628" i="4"/>
  <c r="J628" i="4"/>
  <c r="R627" i="4"/>
  <c r="Q627" i="4"/>
  <c r="P627" i="4"/>
  <c r="N627" i="4"/>
  <c r="M627" i="4"/>
  <c r="L627" i="4"/>
  <c r="K627" i="4"/>
  <c r="J627" i="4"/>
  <c r="U626" i="4"/>
  <c r="R626" i="4"/>
  <c r="Q626" i="4"/>
  <c r="P626" i="4"/>
  <c r="O626" i="4"/>
  <c r="N626" i="4"/>
  <c r="M626" i="4"/>
  <c r="L626" i="4"/>
  <c r="K626" i="4"/>
  <c r="J626" i="4"/>
  <c r="Q625" i="4"/>
  <c r="P625" i="4"/>
  <c r="N625" i="4"/>
  <c r="M625" i="4"/>
  <c r="L625" i="4"/>
  <c r="K625" i="4"/>
  <c r="J625" i="4"/>
  <c r="Q624" i="4"/>
  <c r="P624" i="4"/>
  <c r="N624" i="4"/>
  <c r="M624" i="4"/>
  <c r="L624" i="4"/>
  <c r="K624" i="4"/>
  <c r="J624" i="4"/>
  <c r="Q623" i="4"/>
  <c r="P623" i="4"/>
  <c r="N623" i="4"/>
  <c r="M623" i="4"/>
  <c r="L623" i="4"/>
  <c r="K623" i="4"/>
  <c r="J623" i="4"/>
  <c r="U622" i="4"/>
  <c r="R622" i="4"/>
  <c r="Q622" i="4"/>
  <c r="P622" i="4"/>
  <c r="O622" i="4"/>
  <c r="N622" i="4"/>
  <c r="M622" i="4"/>
  <c r="L622" i="4"/>
  <c r="K622" i="4"/>
  <c r="J622" i="4"/>
  <c r="U621" i="4"/>
  <c r="R621" i="4"/>
  <c r="Q621" i="4"/>
  <c r="P621" i="4"/>
  <c r="O621" i="4"/>
  <c r="N621" i="4"/>
  <c r="M621" i="4"/>
  <c r="L621" i="4"/>
  <c r="K621" i="4"/>
  <c r="J621" i="4"/>
  <c r="U620" i="4"/>
  <c r="R620" i="4"/>
  <c r="Q620" i="4"/>
  <c r="P620" i="4"/>
  <c r="O620" i="4"/>
  <c r="N620" i="4"/>
  <c r="M620" i="4"/>
  <c r="L620" i="4"/>
  <c r="K620" i="4"/>
  <c r="J620" i="4"/>
  <c r="U619" i="4"/>
  <c r="R619" i="4"/>
  <c r="Q619" i="4"/>
  <c r="P619" i="4"/>
  <c r="O619" i="4"/>
  <c r="N619" i="4"/>
  <c r="M619" i="4"/>
  <c r="L619" i="4"/>
  <c r="K619" i="4"/>
  <c r="J619" i="4"/>
  <c r="U618" i="4"/>
  <c r="R618" i="4"/>
  <c r="Q618" i="4"/>
  <c r="P618" i="4"/>
  <c r="O618" i="4"/>
  <c r="N618" i="4"/>
  <c r="M618" i="4"/>
  <c r="L618" i="4"/>
  <c r="K618" i="4"/>
  <c r="J618" i="4"/>
  <c r="U617" i="4"/>
  <c r="R617" i="4"/>
  <c r="Q617" i="4"/>
  <c r="P617" i="4"/>
  <c r="O617" i="4"/>
  <c r="N617" i="4"/>
  <c r="M617" i="4"/>
  <c r="L617" i="4"/>
  <c r="K617" i="4"/>
  <c r="J617" i="4"/>
  <c r="U616" i="4"/>
  <c r="R616" i="4"/>
  <c r="Q616" i="4"/>
  <c r="P616" i="4"/>
  <c r="O616" i="4"/>
  <c r="N616" i="4"/>
  <c r="M616" i="4"/>
  <c r="L616" i="4"/>
  <c r="K616" i="4"/>
  <c r="J616" i="4"/>
  <c r="U615" i="4"/>
  <c r="R615" i="4"/>
  <c r="Q615" i="4"/>
  <c r="P615" i="4"/>
  <c r="O615" i="4"/>
  <c r="N615" i="4"/>
  <c r="M615" i="4"/>
  <c r="L615" i="4"/>
  <c r="K615" i="4"/>
  <c r="J615" i="4"/>
  <c r="U614" i="4"/>
  <c r="R614" i="4"/>
  <c r="Q614" i="4"/>
  <c r="P614" i="4"/>
  <c r="O614" i="4"/>
  <c r="N614" i="4"/>
  <c r="M614" i="4"/>
  <c r="L614" i="4"/>
  <c r="K614" i="4"/>
  <c r="J614" i="4"/>
  <c r="U613" i="4"/>
  <c r="R613" i="4"/>
  <c r="Q613" i="4"/>
  <c r="P613" i="4"/>
  <c r="O613" i="4"/>
  <c r="N613" i="4"/>
  <c r="M613" i="4"/>
  <c r="L613" i="4"/>
  <c r="K613" i="4"/>
  <c r="J613" i="4"/>
  <c r="Q612" i="4"/>
  <c r="P612" i="4"/>
  <c r="N612" i="4"/>
  <c r="M612" i="4"/>
  <c r="L612" i="4"/>
  <c r="K612" i="4"/>
  <c r="J612" i="4"/>
  <c r="Q611" i="4"/>
  <c r="P611" i="4"/>
  <c r="O611" i="4"/>
  <c r="N611" i="4"/>
  <c r="M611" i="4"/>
  <c r="L611" i="4"/>
  <c r="K611" i="4"/>
  <c r="J611" i="4"/>
  <c r="U610" i="4"/>
  <c r="R610" i="4"/>
  <c r="Q610" i="4"/>
  <c r="P610" i="4"/>
  <c r="O610" i="4"/>
  <c r="N610" i="4"/>
  <c r="M610" i="4"/>
  <c r="L610" i="4"/>
  <c r="K610" i="4"/>
  <c r="J610" i="4"/>
  <c r="U609" i="4"/>
  <c r="R609" i="4"/>
  <c r="Q609" i="4"/>
  <c r="P609" i="4"/>
  <c r="O609" i="4"/>
  <c r="N609" i="4"/>
  <c r="M609" i="4"/>
  <c r="L609" i="4"/>
  <c r="K609" i="4"/>
  <c r="J609" i="4"/>
  <c r="U608" i="4"/>
  <c r="R608" i="4"/>
  <c r="Q608" i="4"/>
  <c r="P608" i="4"/>
  <c r="O608" i="4"/>
  <c r="N608" i="4"/>
  <c r="M608" i="4"/>
  <c r="L608" i="4"/>
  <c r="K608" i="4"/>
  <c r="J608" i="4"/>
  <c r="U607" i="4"/>
  <c r="R607" i="4"/>
  <c r="Q607" i="4"/>
  <c r="P607" i="4"/>
  <c r="O607" i="4"/>
  <c r="N607" i="4"/>
  <c r="M607" i="4"/>
  <c r="L607" i="4"/>
  <c r="K607" i="4"/>
  <c r="J607" i="4"/>
  <c r="U606" i="4"/>
  <c r="R606" i="4"/>
  <c r="Q606" i="4"/>
  <c r="P606" i="4"/>
  <c r="O606" i="4"/>
  <c r="N606" i="4"/>
  <c r="M606" i="4"/>
  <c r="L606" i="4"/>
  <c r="K606" i="4"/>
  <c r="J606" i="4"/>
  <c r="U605" i="4"/>
  <c r="R605" i="4"/>
  <c r="Q605" i="4"/>
  <c r="P605" i="4"/>
  <c r="O605" i="4"/>
  <c r="N605" i="4"/>
  <c r="M605" i="4"/>
  <c r="L605" i="4"/>
  <c r="K605" i="4"/>
  <c r="J605" i="4"/>
  <c r="U604" i="4"/>
  <c r="R604" i="4"/>
  <c r="Q604" i="4"/>
  <c r="P604" i="4"/>
  <c r="O604" i="4"/>
  <c r="N604" i="4"/>
  <c r="M604" i="4"/>
  <c r="L604" i="4"/>
  <c r="K604" i="4"/>
  <c r="J604" i="4"/>
  <c r="U603" i="4"/>
  <c r="R603" i="4"/>
  <c r="Q603" i="4"/>
  <c r="P603" i="4"/>
  <c r="O603" i="4"/>
  <c r="N603" i="4"/>
  <c r="M603" i="4"/>
  <c r="L603" i="4"/>
  <c r="K603" i="4"/>
  <c r="J603" i="4"/>
  <c r="U602" i="4"/>
  <c r="R602" i="4"/>
  <c r="Q602" i="4"/>
  <c r="P602" i="4"/>
  <c r="O602" i="4"/>
  <c r="N602" i="4"/>
  <c r="M602" i="4"/>
  <c r="L602" i="4"/>
  <c r="K602" i="4"/>
  <c r="J602" i="4"/>
  <c r="U601" i="4"/>
  <c r="R601" i="4"/>
  <c r="Q601" i="4"/>
  <c r="P601" i="4"/>
  <c r="O601" i="4"/>
  <c r="N601" i="4"/>
  <c r="M601" i="4"/>
  <c r="L601" i="4"/>
  <c r="K601" i="4"/>
  <c r="J601" i="4"/>
  <c r="U600" i="4"/>
  <c r="R600" i="4"/>
  <c r="Q600" i="4"/>
  <c r="P600" i="4"/>
  <c r="O600" i="4"/>
  <c r="N600" i="4"/>
  <c r="M600" i="4"/>
  <c r="L600" i="4"/>
  <c r="K600" i="4"/>
  <c r="J600" i="4"/>
  <c r="U599" i="4"/>
  <c r="R599" i="4"/>
  <c r="Q599" i="4"/>
  <c r="P599" i="4"/>
  <c r="O599" i="4"/>
  <c r="N599" i="4"/>
  <c r="M599" i="4"/>
  <c r="L599" i="4"/>
  <c r="K599" i="4"/>
  <c r="J599" i="4"/>
  <c r="U598" i="4"/>
  <c r="R598" i="4"/>
  <c r="Q598" i="4"/>
  <c r="P598" i="4"/>
  <c r="O598" i="4"/>
  <c r="N598" i="4"/>
  <c r="M598" i="4"/>
  <c r="L598" i="4"/>
  <c r="K598" i="4"/>
  <c r="J598" i="4"/>
  <c r="U597" i="4"/>
  <c r="R597" i="4"/>
  <c r="Q597" i="4"/>
  <c r="P597" i="4"/>
  <c r="O597" i="4"/>
  <c r="N597" i="4"/>
  <c r="M597" i="4"/>
  <c r="L597" i="4"/>
  <c r="K597" i="4"/>
  <c r="J597" i="4"/>
  <c r="U596" i="4"/>
  <c r="R596" i="4"/>
  <c r="Q596" i="4"/>
  <c r="P596" i="4"/>
  <c r="O596" i="4"/>
  <c r="N596" i="4"/>
  <c r="M596" i="4"/>
  <c r="L596" i="4"/>
  <c r="K596" i="4"/>
  <c r="J596" i="4"/>
  <c r="U595" i="4"/>
  <c r="R595" i="4"/>
  <c r="Q595" i="4"/>
  <c r="P595" i="4"/>
  <c r="O595" i="4"/>
  <c r="N595" i="4"/>
  <c r="M595" i="4"/>
  <c r="L595" i="4"/>
  <c r="K595" i="4"/>
  <c r="J595" i="4"/>
  <c r="U594" i="4"/>
  <c r="R594" i="4"/>
  <c r="Q594" i="4"/>
  <c r="P594" i="4"/>
  <c r="O594" i="4"/>
  <c r="N594" i="4"/>
  <c r="M594" i="4"/>
  <c r="L594" i="4"/>
  <c r="K594" i="4"/>
  <c r="J594" i="4"/>
  <c r="U593" i="4"/>
  <c r="R593" i="4"/>
  <c r="Q593" i="4"/>
  <c r="P593" i="4"/>
  <c r="O593" i="4"/>
  <c r="N593" i="4"/>
  <c r="M593" i="4"/>
  <c r="L593" i="4"/>
  <c r="K593" i="4"/>
  <c r="J593" i="4"/>
  <c r="Q592" i="4"/>
  <c r="P592" i="4"/>
  <c r="N592" i="4"/>
  <c r="M592" i="4"/>
  <c r="L592" i="4"/>
  <c r="K592" i="4"/>
  <c r="J592" i="4"/>
  <c r="R591" i="4"/>
  <c r="Q591" i="4"/>
  <c r="P591" i="4"/>
  <c r="N591" i="4"/>
  <c r="M591" i="4"/>
  <c r="L591" i="4"/>
  <c r="K591" i="4"/>
  <c r="J591" i="4"/>
  <c r="R590" i="4"/>
  <c r="Q590" i="4"/>
  <c r="P590" i="4"/>
  <c r="N590" i="4"/>
  <c r="M590" i="4"/>
  <c r="L590" i="4"/>
  <c r="K590" i="4"/>
  <c r="J590" i="4"/>
  <c r="R589" i="4"/>
  <c r="Q589" i="4"/>
  <c r="P589" i="4"/>
  <c r="N589" i="4"/>
  <c r="M589" i="4"/>
  <c r="L589" i="4"/>
  <c r="K589" i="4"/>
  <c r="J589" i="4"/>
  <c r="R588" i="4"/>
  <c r="Q588" i="4"/>
  <c r="P588" i="4"/>
  <c r="N588" i="4"/>
  <c r="M588" i="4"/>
  <c r="L588" i="4"/>
  <c r="K588" i="4"/>
  <c r="J588" i="4"/>
  <c r="R587" i="4"/>
  <c r="Q587" i="4"/>
  <c r="P587" i="4"/>
  <c r="N587" i="4"/>
  <c r="M587" i="4"/>
  <c r="L587" i="4"/>
  <c r="K587" i="4"/>
  <c r="J587" i="4"/>
  <c r="R586" i="4"/>
  <c r="Q586" i="4"/>
  <c r="P586" i="4"/>
  <c r="N586" i="4"/>
  <c r="M586" i="4"/>
  <c r="L586" i="4"/>
  <c r="K586" i="4"/>
  <c r="J586" i="4"/>
  <c r="R585" i="4"/>
  <c r="Q585" i="4"/>
  <c r="P585" i="4"/>
  <c r="N585" i="4"/>
  <c r="M585" i="4"/>
  <c r="L585" i="4"/>
  <c r="K585" i="4"/>
  <c r="J585" i="4"/>
  <c r="R584" i="4"/>
  <c r="Q584" i="4"/>
  <c r="P584" i="4"/>
  <c r="N584" i="4"/>
  <c r="M584" i="4"/>
  <c r="L584" i="4"/>
  <c r="K584" i="4"/>
  <c r="J584" i="4"/>
  <c r="R583" i="4"/>
  <c r="Q583" i="4"/>
  <c r="P583" i="4"/>
  <c r="N583" i="4"/>
  <c r="M583" i="4"/>
  <c r="L583" i="4"/>
  <c r="K583" i="4"/>
  <c r="J583" i="4"/>
  <c r="R582" i="4"/>
  <c r="Q582" i="4"/>
  <c r="P582" i="4"/>
  <c r="N582" i="4"/>
  <c r="M582" i="4"/>
  <c r="L582" i="4"/>
  <c r="K582" i="4"/>
  <c r="J582" i="4"/>
  <c r="R581" i="4"/>
  <c r="Q581" i="4"/>
  <c r="P581" i="4"/>
  <c r="N581" i="4"/>
  <c r="M581" i="4"/>
  <c r="L581" i="4"/>
  <c r="K581" i="4"/>
  <c r="J581" i="4"/>
  <c r="R580" i="4"/>
  <c r="Q580" i="4"/>
  <c r="P580" i="4"/>
  <c r="N580" i="4"/>
  <c r="M580" i="4"/>
  <c r="L580" i="4"/>
  <c r="K580" i="4"/>
  <c r="J580" i="4"/>
  <c r="Q579" i="4"/>
  <c r="P579" i="4"/>
  <c r="N579" i="4"/>
  <c r="M579" i="4"/>
  <c r="L579" i="4"/>
  <c r="K579" i="4"/>
  <c r="J579" i="4"/>
  <c r="Q578" i="4"/>
  <c r="P578" i="4"/>
  <c r="N578" i="4"/>
  <c r="M578" i="4"/>
  <c r="L578" i="4"/>
  <c r="K578" i="4"/>
  <c r="J578" i="4"/>
  <c r="Q577" i="4"/>
  <c r="P577" i="4"/>
  <c r="N577" i="4"/>
  <c r="M577" i="4"/>
  <c r="L577" i="4"/>
  <c r="K577" i="4"/>
  <c r="J577" i="4"/>
  <c r="Q576" i="4"/>
  <c r="P576" i="4"/>
  <c r="N576" i="4"/>
  <c r="M576" i="4"/>
  <c r="L576" i="4"/>
  <c r="K576" i="4"/>
  <c r="J576" i="4"/>
  <c r="Q575" i="4"/>
  <c r="P575" i="4"/>
  <c r="N575" i="4"/>
  <c r="M575" i="4"/>
  <c r="L575" i="4"/>
  <c r="K575" i="4"/>
  <c r="J575" i="4"/>
  <c r="Q574" i="4"/>
  <c r="P574" i="4"/>
  <c r="N574" i="4"/>
  <c r="M574" i="4"/>
  <c r="L574" i="4"/>
  <c r="K574" i="4"/>
  <c r="J574" i="4"/>
  <c r="Q573" i="4"/>
  <c r="P573" i="4"/>
  <c r="N573" i="4"/>
  <c r="M573" i="4"/>
  <c r="L573" i="4"/>
  <c r="K573" i="4"/>
  <c r="J573" i="4"/>
  <c r="Q572" i="4"/>
  <c r="P572" i="4"/>
  <c r="N572" i="4"/>
  <c r="M572" i="4"/>
  <c r="L572" i="4"/>
  <c r="K572" i="4"/>
  <c r="J572" i="4"/>
  <c r="Q571" i="4"/>
  <c r="P571" i="4"/>
  <c r="N571" i="4"/>
  <c r="M571" i="4"/>
  <c r="L571" i="4"/>
  <c r="K571" i="4"/>
  <c r="J571" i="4"/>
  <c r="Q570" i="4"/>
  <c r="P570" i="4"/>
  <c r="N570" i="4"/>
  <c r="M570" i="4"/>
  <c r="L570" i="4"/>
  <c r="K570" i="4"/>
  <c r="J570" i="4"/>
  <c r="R569" i="4"/>
  <c r="Q569" i="4"/>
  <c r="P569" i="4"/>
  <c r="N569" i="4"/>
  <c r="M569" i="4"/>
  <c r="L569" i="4"/>
  <c r="K569" i="4"/>
  <c r="J569" i="4"/>
  <c r="R568" i="4"/>
  <c r="Q568" i="4"/>
  <c r="P568" i="4"/>
  <c r="N568" i="4"/>
  <c r="M568" i="4"/>
  <c r="L568" i="4"/>
  <c r="K568" i="4"/>
  <c r="J568" i="4"/>
  <c r="R567" i="4"/>
  <c r="Q567" i="4"/>
  <c r="P567" i="4"/>
  <c r="N567" i="4"/>
  <c r="M567" i="4"/>
  <c r="L567" i="4"/>
  <c r="K567" i="4"/>
  <c r="J567" i="4"/>
  <c r="Q566" i="4"/>
  <c r="P566" i="4"/>
  <c r="N566" i="4"/>
  <c r="M566" i="4"/>
  <c r="L566" i="4"/>
  <c r="K566" i="4"/>
  <c r="J566" i="4"/>
  <c r="R565" i="4"/>
  <c r="Q565" i="4"/>
  <c r="P565" i="4"/>
  <c r="N565" i="4"/>
  <c r="M565" i="4"/>
  <c r="L565" i="4"/>
  <c r="K565" i="4"/>
  <c r="J565" i="4"/>
  <c r="U564" i="4"/>
  <c r="R564" i="4"/>
  <c r="Q564" i="4"/>
  <c r="P564" i="4"/>
  <c r="O564" i="4"/>
  <c r="N564" i="4"/>
  <c r="M564" i="4"/>
  <c r="L564" i="4"/>
  <c r="K564" i="4"/>
  <c r="J564" i="4"/>
  <c r="Q563" i="4"/>
  <c r="P563" i="4"/>
  <c r="N563" i="4"/>
  <c r="M563" i="4"/>
  <c r="L563" i="4"/>
  <c r="K563" i="4"/>
  <c r="J563" i="4"/>
  <c r="R562" i="4"/>
  <c r="Q562" i="4"/>
  <c r="P562" i="4"/>
  <c r="N562" i="4"/>
  <c r="M562" i="4"/>
  <c r="L562" i="4"/>
  <c r="K562" i="4"/>
  <c r="J562" i="4"/>
  <c r="R561" i="4"/>
  <c r="Q561" i="4"/>
  <c r="P561" i="4"/>
  <c r="O561" i="4"/>
  <c r="N561" i="4"/>
  <c r="M561" i="4"/>
  <c r="L561" i="4"/>
  <c r="K561" i="4"/>
  <c r="J561" i="4"/>
  <c r="Q560" i="4"/>
  <c r="P560" i="4"/>
  <c r="N560" i="4"/>
  <c r="M560" i="4"/>
  <c r="L560" i="4"/>
  <c r="K560" i="4"/>
  <c r="J560" i="4"/>
  <c r="R559" i="4"/>
  <c r="Q559" i="4"/>
  <c r="P559" i="4"/>
  <c r="N559" i="4"/>
  <c r="M559" i="4"/>
  <c r="L559" i="4"/>
  <c r="K559" i="4"/>
  <c r="J559" i="4"/>
  <c r="R558" i="4"/>
  <c r="Q558" i="4"/>
  <c r="P558" i="4"/>
  <c r="N558" i="4"/>
  <c r="M558" i="4"/>
  <c r="L558" i="4"/>
  <c r="K558" i="4"/>
  <c r="J558" i="4"/>
  <c r="Q557" i="4"/>
  <c r="P557" i="4"/>
  <c r="N557" i="4"/>
  <c r="M557" i="4"/>
  <c r="L557" i="4"/>
  <c r="K557" i="4"/>
  <c r="J557" i="4"/>
  <c r="R556" i="4"/>
  <c r="Q556" i="4"/>
  <c r="P556" i="4"/>
  <c r="N556" i="4"/>
  <c r="M556" i="4"/>
  <c r="L556" i="4"/>
  <c r="K556" i="4"/>
  <c r="J556" i="4"/>
  <c r="Q555" i="4"/>
  <c r="P555" i="4"/>
  <c r="N555" i="4"/>
  <c r="M555" i="4"/>
  <c r="L555" i="4"/>
  <c r="K555" i="4"/>
  <c r="J555" i="4"/>
  <c r="Q554" i="4"/>
  <c r="P554" i="4"/>
  <c r="N554" i="4"/>
  <c r="M554" i="4"/>
  <c r="L554" i="4"/>
  <c r="K554" i="4"/>
  <c r="J554" i="4"/>
  <c r="Q553" i="4"/>
  <c r="P553" i="4"/>
  <c r="N553" i="4"/>
  <c r="M553" i="4"/>
  <c r="L553" i="4"/>
  <c r="K553" i="4"/>
  <c r="J553" i="4"/>
  <c r="U552" i="4"/>
  <c r="R552" i="4"/>
  <c r="Q552" i="4"/>
  <c r="P552" i="4"/>
  <c r="O552" i="4"/>
  <c r="N552" i="4"/>
  <c r="M552" i="4"/>
  <c r="L552" i="4"/>
  <c r="K552" i="4"/>
  <c r="J552" i="4"/>
  <c r="R551" i="4"/>
  <c r="Q551" i="4"/>
  <c r="P551" i="4"/>
  <c r="N551" i="4"/>
  <c r="M551" i="4"/>
  <c r="L551" i="4"/>
  <c r="K551" i="4"/>
  <c r="J551" i="4"/>
  <c r="Q550" i="4"/>
  <c r="P550" i="4"/>
  <c r="N550" i="4"/>
  <c r="M550" i="4"/>
  <c r="L550" i="4"/>
  <c r="K550" i="4"/>
  <c r="J550" i="4"/>
  <c r="Q549" i="4"/>
  <c r="P549" i="4"/>
  <c r="N549" i="4"/>
  <c r="M549" i="4"/>
  <c r="L549" i="4"/>
  <c r="K549" i="4"/>
  <c r="J549" i="4"/>
  <c r="R548" i="4"/>
  <c r="Q548" i="4"/>
  <c r="P548" i="4"/>
  <c r="N548" i="4"/>
  <c r="M548" i="4"/>
  <c r="L548" i="4"/>
  <c r="K548" i="4"/>
  <c r="J548" i="4"/>
  <c r="U547" i="4"/>
  <c r="R547" i="4"/>
  <c r="Q547" i="4"/>
  <c r="P547" i="4"/>
  <c r="O547" i="4"/>
  <c r="N547" i="4"/>
  <c r="M547" i="4"/>
  <c r="L547" i="4"/>
  <c r="K547" i="4"/>
  <c r="J547" i="4"/>
  <c r="R546" i="4"/>
  <c r="Q546" i="4"/>
  <c r="P546" i="4"/>
  <c r="N546" i="4"/>
  <c r="M546" i="4"/>
  <c r="L546" i="4"/>
  <c r="K546" i="4"/>
  <c r="J546" i="4"/>
  <c r="R545" i="4"/>
  <c r="Q545" i="4"/>
  <c r="P545" i="4"/>
  <c r="N545" i="4"/>
  <c r="M545" i="4"/>
  <c r="L545" i="4"/>
  <c r="K545" i="4"/>
  <c r="J545" i="4"/>
  <c r="U544" i="4"/>
  <c r="R544" i="4"/>
  <c r="Q544" i="4"/>
  <c r="P544" i="4"/>
  <c r="O544" i="4"/>
  <c r="N544" i="4"/>
  <c r="M544" i="4"/>
  <c r="L544" i="4"/>
  <c r="K544" i="4"/>
  <c r="J544" i="4"/>
  <c r="Q543" i="4"/>
  <c r="P543" i="4"/>
  <c r="O543" i="4"/>
  <c r="N543" i="4"/>
  <c r="M543" i="4"/>
  <c r="L543" i="4"/>
  <c r="K543" i="4"/>
  <c r="J543" i="4"/>
  <c r="R542" i="4"/>
  <c r="Q542" i="4"/>
  <c r="P542" i="4"/>
  <c r="N542" i="4"/>
  <c r="M542" i="4"/>
  <c r="L542" i="4"/>
  <c r="K542" i="4"/>
  <c r="J542" i="4"/>
  <c r="Q541" i="4"/>
  <c r="P541" i="4"/>
  <c r="O541" i="4"/>
  <c r="N541" i="4"/>
  <c r="M541" i="4"/>
  <c r="L541" i="4"/>
  <c r="K541" i="4"/>
  <c r="J541" i="4"/>
  <c r="R540" i="4"/>
  <c r="Q540" i="4"/>
  <c r="P540" i="4"/>
  <c r="N540" i="4"/>
  <c r="M540" i="4"/>
  <c r="L540" i="4"/>
  <c r="K540" i="4"/>
  <c r="J540" i="4"/>
  <c r="Q539" i="4"/>
  <c r="P539" i="4"/>
  <c r="N539" i="4"/>
  <c r="M539" i="4"/>
  <c r="L539" i="4"/>
  <c r="K539" i="4"/>
  <c r="J539" i="4"/>
  <c r="Q538" i="4"/>
  <c r="P538" i="4"/>
  <c r="N538" i="4"/>
  <c r="M538" i="4"/>
  <c r="L538" i="4"/>
  <c r="K538" i="4"/>
  <c r="J538" i="4"/>
  <c r="Q537" i="4"/>
  <c r="P537" i="4"/>
  <c r="N537" i="4"/>
  <c r="M537" i="4"/>
  <c r="L537" i="4"/>
  <c r="K537" i="4"/>
  <c r="J537" i="4"/>
  <c r="Q536" i="4"/>
  <c r="P536" i="4"/>
  <c r="N536" i="4"/>
  <c r="M536" i="4"/>
  <c r="L536" i="4"/>
  <c r="K536" i="4"/>
  <c r="J536" i="4"/>
  <c r="U535" i="4"/>
  <c r="R535" i="4"/>
  <c r="Q535" i="4"/>
  <c r="P535" i="4"/>
  <c r="O535" i="4"/>
  <c r="N535" i="4"/>
  <c r="M535" i="4"/>
  <c r="L535" i="4"/>
  <c r="K535" i="4"/>
  <c r="J535" i="4"/>
  <c r="U534" i="4"/>
  <c r="R534" i="4"/>
  <c r="Q534" i="4"/>
  <c r="P534" i="4"/>
  <c r="O534" i="4"/>
  <c r="N534" i="4"/>
  <c r="M534" i="4"/>
  <c r="L534" i="4"/>
  <c r="K534" i="4"/>
  <c r="J534" i="4"/>
  <c r="U533" i="4"/>
  <c r="R533" i="4"/>
  <c r="Q533" i="4"/>
  <c r="P533" i="4"/>
  <c r="O533" i="4"/>
  <c r="N533" i="4"/>
  <c r="M533" i="4"/>
  <c r="L533" i="4"/>
  <c r="K533" i="4"/>
  <c r="J533" i="4"/>
  <c r="U532" i="4"/>
  <c r="R532" i="4"/>
  <c r="Q532" i="4"/>
  <c r="P532" i="4"/>
  <c r="O532" i="4"/>
  <c r="N532" i="4"/>
  <c r="M532" i="4"/>
  <c r="L532" i="4"/>
  <c r="K532" i="4"/>
  <c r="J532" i="4"/>
  <c r="U531" i="4"/>
  <c r="R531" i="4"/>
  <c r="Q531" i="4"/>
  <c r="P531" i="4"/>
  <c r="O531" i="4"/>
  <c r="N531" i="4"/>
  <c r="M531" i="4"/>
  <c r="L531" i="4"/>
  <c r="K531" i="4"/>
  <c r="J531" i="4"/>
  <c r="U530" i="4"/>
  <c r="R530" i="4"/>
  <c r="Q530" i="4"/>
  <c r="P530" i="4"/>
  <c r="O530" i="4"/>
  <c r="N530" i="4"/>
  <c r="M530" i="4"/>
  <c r="L530" i="4"/>
  <c r="K530" i="4"/>
  <c r="J530" i="4"/>
  <c r="Q529" i="4"/>
  <c r="P529" i="4"/>
  <c r="N529" i="4"/>
  <c r="M529" i="4"/>
  <c r="L529" i="4"/>
  <c r="K529" i="4"/>
  <c r="J529" i="4"/>
  <c r="Q528" i="4"/>
  <c r="P528" i="4"/>
  <c r="N528" i="4"/>
  <c r="M528" i="4"/>
  <c r="L528" i="4"/>
  <c r="K528" i="4"/>
  <c r="J528" i="4"/>
  <c r="Q527" i="4"/>
  <c r="P527" i="4"/>
  <c r="N527" i="4"/>
  <c r="M527" i="4"/>
  <c r="L527" i="4"/>
  <c r="K527" i="4"/>
  <c r="J527" i="4"/>
  <c r="Q526" i="4"/>
  <c r="P526" i="4"/>
  <c r="N526" i="4"/>
  <c r="M526" i="4"/>
  <c r="L526" i="4"/>
  <c r="K526" i="4"/>
  <c r="J526" i="4"/>
  <c r="U525" i="4"/>
  <c r="R525" i="4"/>
  <c r="Q525" i="4"/>
  <c r="P525" i="4"/>
  <c r="O525" i="4"/>
  <c r="N525" i="4"/>
  <c r="M525" i="4"/>
  <c r="L525" i="4"/>
  <c r="K525" i="4"/>
  <c r="J525" i="4"/>
  <c r="Q524" i="4"/>
  <c r="P524" i="4"/>
  <c r="N524" i="4"/>
  <c r="M524" i="4"/>
  <c r="L524" i="4"/>
  <c r="K524" i="4"/>
  <c r="J524" i="4"/>
  <c r="R523" i="4"/>
  <c r="Q523" i="4"/>
  <c r="P523" i="4"/>
  <c r="N523" i="4"/>
  <c r="M523" i="4"/>
  <c r="L523" i="4"/>
  <c r="K523" i="4"/>
  <c r="J523" i="4"/>
  <c r="R522" i="4"/>
  <c r="Q522" i="4"/>
  <c r="P522" i="4"/>
  <c r="N522" i="4"/>
  <c r="M522" i="4"/>
  <c r="L522" i="4"/>
  <c r="K522" i="4"/>
  <c r="J522" i="4"/>
  <c r="U521" i="4"/>
  <c r="R521" i="4"/>
  <c r="Q521" i="4"/>
  <c r="P521" i="4"/>
  <c r="O521" i="4"/>
  <c r="N521" i="4"/>
  <c r="M521" i="4"/>
  <c r="L521" i="4"/>
  <c r="K521" i="4"/>
  <c r="J521" i="4"/>
  <c r="Q520" i="4"/>
  <c r="P520" i="4"/>
  <c r="O520" i="4"/>
  <c r="N520" i="4"/>
  <c r="M520" i="4"/>
  <c r="L520" i="4"/>
  <c r="K520" i="4"/>
  <c r="J520" i="4"/>
  <c r="R519" i="4"/>
  <c r="Q519" i="4"/>
  <c r="P519" i="4"/>
  <c r="N519" i="4"/>
  <c r="M519" i="4"/>
  <c r="L519" i="4"/>
  <c r="K519" i="4"/>
  <c r="J519" i="4"/>
  <c r="R518" i="4"/>
  <c r="Q518" i="4"/>
  <c r="P518" i="4"/>
  <c r="N518" i="4"/>
  <c r="M518" i="4"/>
  <c r="L518" i="4"/>
  <c r="K518" i="4"/>
  <c r="J518" i="4"/>
  <c r="Q517" i="4"/>
  <c r="P517" i="4"/>
  <c r="N517" i="4"/>
  <c r="M517" i="4"/>
  <c r="L517" i="4"/>
  <c r="K517" i="4"/>
  <c r="J517" i="4"/>
  <c r="Q516" i="4"/>
  <c r="P516" i="4"/>
  <c r="N516" i="4"/>
  <c r="M516" i="4"/>
  <c r="L516" i="4"/>
  <c r="K516" i="4"/>
  <c r="J516" i="4"/>
  <c r="R515" i="4"/>
  <c r="Q515" i="4"/>
  <c r="P515" i="4"/>
  <c r="N515" i="4"/>
  <c r="M515" i="4"/>
  <c r="L515" i="4"/>
  <c r="K515" i="4"/>
  <c r="J515" i="4"/>
  <c r="R514" i="4"/>
  <c r="Q514" i="4"/>
  <c r="P514" i="4"/>
  <c r="N514" i="4"/>
  <c r="M514" i="4"/>
  <c r="L514" i="4"/>
  <c r="K514" i="4"/>
  <c r="J514" i="4"/>
  <c r="R513" i="4"/>
  <c r="Q513" i="4"/>
  <c r="P513" i="4"/>
  <c r="N513" i="4"/>
  <c r="M513" i="4"/>
  <c r="L513" i="4"/>
  <c r="K513" i="4"/>
  <c r="J513" i="4"/>
  <c r="Q512" i="4"/>
  <c r="P512" i="4"/>
  <c r="N512" i="4"/>
  <c r="M512" i="4"/>
  <c r="L512" i="4"/>
  <c r="K512" i="4"/>
  <c r="J512" i="4"/>
  <c r="R511" i="4"/>
  <c r="Q511" i="4"/>
  <c r="P511" i="4"/>
  <c r="N511" i="4"/>
  <c r="M511" i="4"/>
  <c r="L511" i="4"/>
  <c r="K511" i="4"/>
  <c r="J511" i="4"/>
  <c r="U510" i="4"/>
  <c r="R510" i="4"/>
  <c r="Q510" i="4"/>
  <c r="P510" i="4"/>
  <c r="O510" i="4"/>
  <c r="N510" i="4"/>
  <c r="M510" i="4"/>
  <c r="L510" i="4"/>
  <c r="K510" i="4"/>
  <c r="J510" i="4"/>
  <c r="U509" i="4"/>
  <c r="R509" i="4"/>
  <c r="Q509" i="4"/>
  <c r="P509" i="4"/>
  <c r="O509" i="4"/>
  <c r="N509" i="4"/>
  <c r="M509" i="4"/>
  <c r="L509" i="4"/>
  <c r="K509" i="4"/>
  <c r="J509" i="4"/>
  <c r="R508" i="4"/>
  <c r="Q508" i="4"/>
  <c r="P508" i="4"/>
  <c r="N508" i="4"/>
  <c r="M508" i="4"/>
  <c r="L508" i="4"/>
  <c r="K508" i="4"/>
  <c r="J508" i="4"/>
  <c r="R507" i="4"/>
  <c r="Q507" i="4"/>
  <c r="P507" i="4"/>
  <c r="N507" i="4"/>
  <c r="M507" i="4"/>
  <c r="L507" i="4"/>
  <c r="K507" i="4"/>
  <c r="J507" i="4"/>
  <c r="R506" i="4"/>
  <c r="Q506" i="4"/>
  <c r="P506" i="4"/>
  <c r="N506" i="4"/>
  <c r="M506" i="4"/>
  <c r="L506" i="4"/>
  <c r="K506" i="4"/>
  <c r="J506" i="4"/>
  <c r="Q505" i="4"/>
  <c r="P505" i="4"/>
  <c r="N505" i="4"/>
  <c r="M505" i="4"/>
  <c r="L505" i="4"/>
  <c r="K505" i="4"/>
  <c r="J505" i="4"/>
  <c r="Q504" i="4"/>
  <c r="P504" i="4"/>
  <c r="N504" i="4"/>
  <c r="M504" i="4"/>
  <c r="L504" i="4"/>
  <c r="K504" i="4"/>
  <c r="J504" i="4"/>
  <c r="U503" i="4"/>
  <c r="R503" i="4"/>
  <c r="Q503" i="4"/>
  <c r="P503" i="4"/>
  <c r="O503" i="4"/>
  <c r="N503" i="4"/>
  <c r="M503" i="4"/>
  <c r="L503" i="4"/>
  <c r="K503" i="4"/>
  <c r="J503" i="4"/>
  <c r="Q502" i="4"/>
  <c r="P502" i="4"/>
  <c r="N502" i="4"/>
  <c r="M502" i="4"/>
  <c r="L502" i="4"/>
  <c r="K502" i="4"/>
  <c r="J502" i="4"/>
  <c r="U501" i="4"/>
  <c r="R501" i="4"/>
  <c r="Q501" i="4"/>
  <c r="P501" i="4"/>
  <c r="O501" i="4"/>
  <c r="N501" i="4"/>
  <c r="M501" i="4"/>
  <c r="L501" i="4"/>
  <c r="K501" i="4"/>
  <c r="J501" i="4"/>
  <c r="R500" i="4"/>
  <c r="Q500" i="4"/>
  <c r="P500" i="4"/>
  <c r="N500" i="4"/>
  <c r="M500" i="4"/>
  <c r="L500" i="4"/>
  <c r="K500" i="4"/>
  <c r="J500" i="4"/>
  <c r="R499" i="4"/>
  <c r="Q499" i="4"/>
  <c r="P499" i="4"/>
  <c r="N499" i="4"/>
  <c r="M499" i="4"/>
  <c r="L499" i="4"/>
  <c r="K499" i="4"/>
  <c r="J499" i="4"/>
  <c r="R498" i="4"/>
  <c r="Q498" i="4"/>
  <c r="P498" i="4"/>
  <c r="N498" i="4"/>
  <c r="M498" i="4"/>
  <c r="L498" i="4"/>
  <c r="K498" i="4"/>
  <c r="J498" i="4"/>
  <c r="R497" i="4"/>
  <c r="Q497" i="4"/>
  <c r="P497" i="4"/>
  <c r="N497" i="4"/>
  <c r="M497" i="4"/>
  <c r="L497" i="4"/>
  <c r="K497" i="4"/>
  <c r="J497" i="4"/>
  <c r="R496" i="4"/>
  <c r="Q496" i="4"/>
  <c r="P496" i="4"/>
  <c r="N496" i="4"/>
  <c r="M496" i="4"/>
  <c r="L496" i="4"/>
  <c r="K496" i="4"/>
  <c r="J496" i="4"/>
  <c r="U495" i="4"/>
  <c r="R495" i="4"/>
  <c r="Q495" i="4"/>
  <c r="P495" i="4"/>
  <c r="O495" i="4"/>
  <c r="N495" i="4"/>
  <c r="M495" i="4"/>
  <c r="L495" i="4"/>
  <c r="K495" i="4"/>
  <c r="J495" i="4"/>
  <c r="Q494" i="4"/>
  <c r="P494" i="4"/>
  <c r="N494" i="4"/>
  <c r="M494" i="4"/>
  <c r="L494" i="4"/>
  <c r="K494" i="4"/>
  <c r="J494" i="4"/>
  <c r="R493" i="4"/>
  <c r="Q493" i="4"/>
  <c r="P493" i="4"/>
  <c r="N493" i="4"/>
  <c r="M493" i="4"/>
  <c r="L493" i="4"/>
  <c r="K493" i="4"/>
  <c r="J493" i="4"/>
  <c r="Q492" i="4"/>
  <c r="P492" i="4"/>
  <c r="N492" i="4"/>
  <c r="M492" i="4"/>
  <c r="L492" i="4"/>
  <c r="K492" i="4"/>
  <c r="J492" i="4"/>
  <c r="Q491" i="4"/>
  <c r="P491" i="4"/>
  <c r="N491" i="4"/>
  <c r="M491" i="4"/>
  <c r="L491" i="4"/>
  <c r="K491" i="4"/>
  <c r="J491" i="4"/>
  <c r="Q490" i="4"/>
  <c r="P490" i="4"/>
  <c r="N490" i="4"/>
  <c r="M490" i="4"/>
  <c r="L490" i="4"/>
  <c r="K490" i="4"/>
  <c r="J490" i="4"/>
  <c r="Q489" i="4"/>
  <c r="P489" i="4"/>
  <c r="N489" i="4"/>
  <c r="M489" i="4"/>
  <c r="L489" i="4"/>
  <c r="K489" i="4"/>
  <c r="J489" i="4"/>
  <c r="Q488" i="4"/>
  <c r="P488" i="4"/>
  <c r="N488" i="4"/>
  <c r="M488" i="4"/>
  <c r="L488" i="4"/>
  <c r="K488" i="4"/>
  <c r="J488" i="4"/>
  <c r="Q487" i="4"/>
  <c r="P487" i="4"/>
  <c r="N487" i="4"/>
  <c r="M487" i="4"/>
  <c r="L487" i="4"/>
  <c r="K487" i="4"/>
  <c r="J487" i="4"/>
  <c r="Q486" i="4"/>
  <c r="P486" i="4"/>
  <c r="N486" i="4"/>
  <c r="M486" i="4"/>
  <c r="L486" i="4"/>
  <c r="K486" i="4"/>
  <c r="J486" i="4"/>
  <c r="Q485" i="4"/>
  <c r="P485" i="4"/>
  <c r="N485" i="4"/>
  <c r="M485" i="4"/>
  <c r="L485" i="4"/>
  <c r="K485" i="4"/>
  <c r="J485" i="4"/>
  <c r="Q484" i="4"/>
  <c r="P484" i="4"/>
  <c r="N484" i="4"/>
  <c r="M484" i="4"/>
  <c r="L484" i="4"/>
  <c r="K484" i="4"/>
  <c r="J484" i="4"/>
  <c r="Q483" i="4"/>
  <c r="P483" i="4"/>
  <c r="N483" i="4"/>
  <c r="M483" i="4"/>
  <c r="L483" i="4"/>
  <c r="K483" i="4"/>
  <c r="J483" i="4"/>
  <c r="Q482" i="4"/>
  <c r="P482" i="4"/>
  <c r="N482" i="4"/>
  <c r="M482" i="4"/>
  <c r="L482" i="4"/>
  <c r="K482" i="4"/>
  <c r="J482" i="4"/>
  <c r="Q481" i="4"/>
  <c r="P481" i="4"/>
  <c r="N481" i="4"/>
  <c r="M481" i="4"/>
  <c r="L481" i="4"/>
  <c r="K481" i="4"/>
  <c r="J481" i="4"/>
  <c r="Q480" i="4"/>
  <c r="P480" i="4"/>
  <c r="N480" i="4"/>
  <c r="M480" i="4"/>
  <c r="L480" i="4"/>
  <c r="K480" i="4"/>
  <c r="J480" i="4"/>
  <c r="Q479" i="4"/>
  <c r="P479" i="4"/>
  <c r="N479" i="4"/>
  <c r="M479" i="4"/>
  <c r="L479" i="4"/>
  <c r="K479" i="4"/>
  <c r="J479" i="4"/>
  <c r="Q478" i="4"/>
  <c r="P478" i="4"/>
  <c r="N478" i="4"/>
  <c r="M478" i="4"/>
  <c r="L478" i="4"/>
  <c r="K478" i="4"/>
  <c r="J478" i="4"/>
  <c r="R477" i="4"/>
  <c r="Q477" i="4"/>
  <c r="P477" i="4"/>
  <c r="N477" i="4"/>
  <c r="M477" i="4"/>
  <c r="L477" i="4"/>
  <c r="K477" i="4"/>
  <c r="J477" i="4"/>
  <c r="Q476" i="4"/>
  <c r="P476" i="4"/>
  <c r="N476" i="4"/>
  <c r="M476" i="4"/>
  <c r="L476" i="4"/>
  <c r="K476" i="4"/>
  <c r="J476" i="4"/>
  <c r="Q475" i="4"/>
  <c r="P475" i="4"/>
  <c r="N475" i="4"/>
  <c r="M475" i="4"/>
  <c r="L475" i="4"/>
  <c r="K475" i="4"/>
  <c r="J475" i="4"/>
  <c r="Q474" i="4"/>
  <c r="P474" i="4"/>
  <c r="N474" i="4"/>
  <c r="M474" i="4"/>
  <c r="L474" i="4"/>
  <c r="K474" i="4"/>
  <c r="J474" i="4"/>
  <c r="Q473" i="4"/>
  <c r="P473" i="4"/>
  <c r="N473" i="4"/>
  <c r="M473" i="4"/>
  <c r="L473" i="4"/>
  <c r="K473" i="4"/>
  <c r="J473" i="4"/>
  <c r="Q472" i="4"/>
  <c r="P472" i="4"/>
  <c r="N472" i="4"/>
  <c r="M472" i="4"/>
  <c r="L472" i="4"/>
  <c r="K472" i="4"/>
  <c r="J472" i="4"/>
  <c r="R471" i="4"/>
  <c r="Q471" i="4"/>
  <c r="P471" i="4"/>
  <c r="N471" i="4"/>
  <c r="M471" i="4"/>
  <c r="L471" i="4"/>
  <c r="K471" i="4"/>
  <c r="J471" i="4"/>
  <c r="Q470" i="4"/>
  <c r="P470" i="4"/>
  <c r="O470" i="4"/>
  <c r="N470" i="4"/>
  <c r="M470" i="4"/>
  <c r="L470" i="4"/>
  <c r="K470" i="4"/>
  <c r="J470" i="4"/>
  <c r="R469" i="4"/>
  <c r="Q469" i="4"/>
  <c r="P469" i="4"/>
  <c r="N469" i="4"/>
  <c r="M469" i="4"/>
  <c r="L469" i="4"/>
  <c r="K469" i="4"/>
  <c r="J469" i="4"/>
  <c r="R468" i="4"/>
  <c r="Q468" i="4"/>
  <c r="P468" i="4"/>
  <c r="N468" i="4"/>
  <c r="M468" i="4"/>
  <c r="L468" i="4"/>
  <c r="K468" i="4"/>
  <c r="J468" i="4"/>
  <c r="Q467" i="4"/>
  <c r="P467" i="4"/>
  <c r="N467" i="4"/>
  <c r="M467" i="4"/>
  <c r="L467" i="4"/>
  <c r="K467" i="4"/>
  <c r="J467" i="4"/>
  <c r="Q466" i="4"/>
  <c r="P466" i="4"/>
  <c r="N466" i="4"/>
  <c r="M466" i="4"/>
  <c r="L466" i="4"/>
  <c r="K466" i="4"/>
  <c r="J466" i="4"/>
  <c r="Q465" i="4"/>
  <c r="P465" i="4"/>
  <c r="O465" i="4"/>
  <c r="N465" i="4"/>
  <c r="M465" i="4"/>
  <c r="L465" i="4"/>
  <c r="K465" i="4"/>
  <c r="J465" i="4"/>
  <c r="R464" i="4"/>
  <c r="Q464" i="4"/>
  <c r="P464" i="4"/>
  <c r="N464" i="4"/>
  <c r="M464" i="4"/>
  <c r="L464" i="4"/>
  <c r="K464" i="4"/>
  <c r="J464" i="4"/>
  <c r="R463" i="4"/>
  <c r="Q463" i="4"/>
  <c r="P463" i="4"/>
  <c r="N463" i="4"/>
  <c r="M463" i="4"/>
  <c r="L463" i="4"/>
  <c r="K463" i="4"/>
  <c r="J463" i="4"/>
  <c r="Q462" i="4"/>
  <c r="P462" i="4"/>
  <c r="N462" i="4"/>
  <c r="M462" i="4"/>
  <c r="L462" i="4"/>
  <c r="K462" i="4"/>
  <c r="J462" i="4"/>
  <c r="Q461" i="4"/>
  <c r="P461" i="4"/>
  <c r="N461" i="4"/>
  <c r="M461" i="4"/>
  <c r="L461" i="4"/>
  <c r="K461" i="4"/>
  <c r="J461" i="4"/>
  <c r="U460" i="4"/>
  <c r="R460" i="4"/>
  <c r="Q460" i="4"/>
  <c r="P460" i="4"/>
  <c r="O460" i="4"/>
  <c r="N460" i="4"/>
  <c r="M460" i="4"/>
  <c r="L460" i="4"/>
  <c r="K460" i="4"/>
  <c r="J460" i="4"/>
  <c r="Q459" i="4"/>
  <c r="P459" i="4"/>
  <c r="N459" i="4"/>
  <c r="M459" i="4"/>
  <c r="L459" i="4"/>
  <c r="K459" i="4"/>
  <c r="J459" i="4"/>
  <c r="Q458" i="4"/>
  <c r="P458" i="4"/>
  <c r="N458" i="4"/>
  <c r="M458" i="4"/>
  <c r="L458" i="4"/>
  <c r="K458" i="4"/>
  <c r="J458" i="4"/>
  <c r="U457" i="4"/>
  <c r="R457" i="4"/>
  <c r="Q457" i="4"/>
  <c r="P457" i="4"/>
  <c r="O457" i="4"/>
  <c r="N457" i="4"/>
  <c r="M457" i="4"/>
  <c r="L457" i="4"/>
  <c r="K457" i="4"/>
  <c r="J457" i="4"/>
  <c r="Q456" i="4"/>
  <c r="P456" i="4"/>
  <c r="N456" i="4"/>
  <c r="M456" i="4"/>
  <c r="L456" i="4"/>
  <c r="K456" i="4"/>
  <c r="J456" i="4"/>
  <c r="U455" i="4"/>
  <c r="R455" i="4"/>
  <c r="Q455" i="4"/>
  <c r="P455" i="4"/>
  <c r="O455" i="4"/>
  <c r="N455" i="4"/>
  <c r="M455" i="4"/>
  <c r="L455" i="4"/>
  <c r="K455" i="4"/>
  <c r="J455" i="4"/>
  <c r="R454" i="4"/>
  <c r="Q454" i="4"/>
  <c r="P454" i="4"/>
  <c r="N454" i="4"/>
  <c r="M454" i="4"/>
  <c r="L454" i="4"/>
  <c r="K454" i="4"/>
  <c r="J454" i="4"/>
  <c r="Q453" i="4"/>
  <c r="P453" i="4"/>
  <c r="N453" i="4"/>
  <c r="M453" i="4"/>
  <c r="L453" i="4"/>
  <c r="K453" i="4"/>
  <c r="J453" i="4"/>
  <c r="U452" i="4"/>
  <c r="R452" i="4"/>
  <c r="Q452" i="4"/>
  <c r="P452" i="4"/>
  <c r="O452" i="4"/>
  <c r="N452" i="4"/>
  <c r="M452" i="4"/>
  <c r="L452" i="4"/>
  <c r="K452" i="4"/>
  <c r="J452" i="4"/>
  <c r="Q451" i="4"/>
  <c r="P451" i="4"/>
  <c r="N451" i="4"/>
  <c r="M451" i="4"/>
  <c r="L451" i="4"/>
  <c r="K451" i="4"/>
  <c r="J451" i="4"/>
  <c r="Q450" i="4"/>
  <c r="P450" i="4"/>
  <c r="N450" i="4"/>
  <c r="M450" i="4"/>
  <c r="L450" i="4"/>
  <c r="K450" i="4"/>
  <c r="J450" i="4"/>
  <c r="Q449" i="4"/>
  <c r="P449" i="4"/>
  <c r="N449" i="4"/>
  <c r="M449" i="4"/>
  <c r="L449" i="4"/>
  <c r="K449" i="4"/>
  <c r="J449" i="4"/>
  <c r="Q448" i="4"/>
  <c r="P448" i="4"/>
  <c r="N448" i="4"/>
  <c r="M448" i="4"/>
  <c r="L448" i="4"/>
  <c r="K448" i="4"/>
  <c r="J448" i="4"/>
  <c r="Q447" i="4"/>
  <c r="P447" i="4"/>
  <c r="O447" i="4"/>
  <c r="N447" i="4"/>
  <c r="M447" i="4"/>
  <c r="L447" i="4"/>
  <c r="K447" i="4"/>
  <c r="J447" i="4"/>
  <c r="Q446" i="4"/>
  <c r="P446" i="4"/>
  <c r="O446" i="4"/>
  <c r="N446" i="4"/>
  <c r="M446" i="4"/>
  <c r="L446" i="4"/>
  <c r="K446" i="4"/>
  <c r="J446" i="4"/>
  <c r="Q445" i="4"/>
  <c r="P445" i="4"/>
  <c r="N445" i="4"/>
  <c r="M445" i="4"/>
  <c r="L445" i="4"/>
  <c r="K445" i="4"/>
  <c r="J445" i="4"/>
  <c r="Q444" i="4"/>
  <c r="P444" i="4"/>
  <c r="N444" i="4"/>
  <c r="M444" i="4"/>
  <c r="L444" i="4"/>
  <c r="K444" i="4"/>
  <c r="J444" i="4"/>
  <c r="Q443" i="4"/>
  <c r="P443" i="4"/>
  <c r="N443" i="4"/>
  <c r="M443" i="4"/>
  <c r="L443" i="4"/>
  <c r="K443" i="4"/>
  <c r="J443" i="4"/>
  <c r="Q442" i="4"/>
  <c r="P442" i="4"/>
  <c r="N442" i="4"/>
  <c r="M442" i="4"/>
  <c r="L442" i="4"/>
  <c r="K442" i="4"/>
  <c r="J442" i="4"/>
  <c r="Q441" i="4"/>
  <c r="P441" i="4"/>
  <c r="N441" i="4"/>
  <c r="M441" i="4"/>
  <c r="L441" i="4"/>
  <c r="K441" i="4"/>
  <c r="J441" i="4"/>
  <c r="Q440" i="4"/>
  <c r="P440" i="4"/>
  <c r="N440" i="4"/>
  <c r="M440" i="4"/>
  <c r="L440" i="4"/>
  <c r="K440" i="4"/>
  <c r="J440" i="4"/>
  <c r="Q439" i="4"/>
  <c r="P439" i="4"/>
  <c r="N439" i="4"/>
  <c r="M439" i="4"/>
  <c r="L439" i="4"/>
  <c r="K439" i="4"/>
  <c r="J439" i="4"/>
  <c r="Q438" i="4"/>
  <c r="P438" i="4"/>
  <c r="N438" i="4"/>
  <c r="M438" i="4"/>
  <c r="L438" i="4"/>
  <c r="K438" i="4"/>
  <c r="J438" i="4"/>
  <c r="R437" i="4"/>
  <c r="Q437" i="4"/>
  <c r="P437" i="4"/>
  <c r="N437" i="4"/>
  <c r="M437" i="4"/>
  <c r="L437" i="4"/>
  <c r="K437" i="4"/>
  <c r="J437" i="4"/>
  <c r="U436" i="4"/>
  <c r="R436" i="4"/>
  <c r="Q436" i="4"/>
  <c r="P436" i="4"/>
  <c r="O436" i="4"/>
  <c r="N436" i="4"/>
  <c r="M436" i="4"/>
  <c r="L436" i="4"/>
  <c r="K436" i="4"/>
  <c r="J436" i="4"/>
  <c r="R435" i="4"/>
  <c r="Q435" i="4"/>
  <c r="P435" i="4"/>
  <c r="N435" i="4"/>
  <c r="M435" i="4"/>
  <c r="L435" i="4"/>
  <c r="K435" i="4"/>
  <c r="J435" i="4"/>
  <c r="Q434" i="4"/>
  <c r="P434" i="4"/>
  <c r="N434" i="4"/>
  <c r="M434" i="4"/>
  <c r="L434" i="4"/>
  <c r="K434" i="4"/>
  <c r="J434" i="4"/>
  <c r="R433" i="4"/>
  <c r="Q433" i="4"/>
  <c r="P433" i="4"/>
  <c r="N433" i="4"/>
  <c r="M433" i="4"/>
  <c r="L433" i="4"/>
  <c r="K433" i="4"/>
  <c r="J433" i="4"/>
  <c r="R432" i="4"/>
  <c r="Q432" i="4"/>
  <c r="P432" i="4"/>
  <c r="N432" i="4"/>
  <c r="M432" i="4"/>
  <c r="L432" i="4"/>
  <c r="K432" i="4"/>
  <c r="J432" i="4"/>
  <c r="U431" i="4"/>
  <c r="R431" i="4"/>
  <c r="Q431" i="4"/>
  <c r="P431" i="4"/>
  <c r="O431" i="4"/>
  <c r="N431" i="4"/>
  <c r="M431" i="4"/>
  <c r="L431" i="4"/>
  <c r="K431" i="4"/>
  <c r="J431" i="4"/>
  <c r="U430" i="4"/>
  <c r="R430" i="4"/>
  <c r="Q430" i="4"/>
  <c r="P430" i="4"/>
  <c r="O430" i="4"/>
  <c r="N430" i="4"/>
  <c r="M430" i="4"/>
  <c r="L430" i="4"/>
  <c r="K430" i="4"/>
  <c r="J430" i="4"/>
  <c r="Q429" i="4"/>
  <c r="P429" i="4"/>
  <c r="N429" i="4"/>
  <c r="M429" i="4"/>
  <c r="L429" i="4"/>
  <c r="K429" i="4"/>
  <c r="J429" i="4"/>
  <c r="Q428" i="4"/>
  <c r="P428" i="4"/>
  <c r="N428" i="4"/>
  <c r="M428" i="4"/>
  <c r="L428" i="4"/>
  <c r="K428" i="4"/>
  <c r="J428" i="4"/>
  <c r="Q427" i="4"/>
  <c r="P427" i="4"/>
  <c r="N427" i="4"/>
  <c r="M427" i="4"/>
  <c r="L427" i="4"/>
  <c r="K427" i="4"/>
  <c r="J427" i="4"/>
  <c r="Q426" i="4"/>
  <c r="P426" i="4"/>
  <c r="N426" i="4"/>
  <c r="M426" i="4"/>
  <c r="L426" i="4"/>
  <c r="K426" i="4"/>
  <c r="J426" i="4"/>
  <c r="R425" i="4"/>
  <c r="Q425" i="4"/>
  <c r="P425" i="4"/>
  <c r="N425" i="4"/>
  <c r="M425" i="4"/>
  <c r="L425" i="4"/>
  <c r="K425" i="4"/>
  <c r="J425" i="4"/>
  <c r="Q424" i="4"/>
  <c r="P424" i="4"/>
  <c r="N424" i="4"/>
  <c r="M424" i="4"/>
  <c r="L424" i="4"/>
  <c r="K424" i="4"/>
  <c r="J424" i="4"/>
  <c r="R423" i="4"/>
  <c r="Q423" i="4"/>
  <c r="P423" i="4"/>
  <c r="N423" i="4"/>
  <c r="M423" i="4"/>
  <c r="L423" i="4"/>
  <c r="K423" i="4"/>
  <c r="J423" i="4"/>
  <c r="U422" i="4"/>
  <c r="R422" i="4"/>
  <c r="Q422" i="4"/>
  <c r="P422" i="4"/>
  <c r="O422" i="4"/>
  <c r="N422" i="4"/>
  <c r="M422" i="4"/>
  <c r="L422" i="4"/>
  <c r="K422" i="4"/>
  <c r="J422" i="4"/>
  <c r="R421" i="4"/>
  <c r="Q421" i="4"/>
  <c r="P421" i="4"/>
  <c r="N421" i="4"/>
  <c r="M421" i="4"/>
  <c r="L421" i="4"/>
  <c r="K421" i="4"/>
  <c r="J421" i="4"/>
  <c r="U420" i="4"/>
  <c r="R420" i="4"/>
  <c r="Q420" i="4"/>
  <c r="P420" i="4"/>
  <c r="O420" i="4"/>
  <c r="N420" i="4"/>
  <c r="M420" i="4"/>
  <c r="L420" i="4"/>
  <c r="K420" i="4"/>
  <c r="J420" i="4"/>
  <c r="U419" i="4"/>
  <c r="R419" i="4"/>
  <c r="Q419" i="4"/>
  <c r="P419" i="4"/>
  <c r="O419" i="4"/>
  <c r="N419" i="4"/>
  <c r="M419" i="4"/>
  <c r="L419" i="4"/>
  <c r="K419" i="4"/>
  <c r="J419" i="4"/>
  <c r="U418" i="4"/>
  <c r="R418" i="4"/>
  <c r="Q418" i="4"/>
  <c r="P418" i="4"/>
  <c r="O418" i="4"/>
  <c r="N418" i="4"/>
  <c r="M418" i="4"/>
  <c r="L418" i="4"/>
  <c r="K418" i="4"/>
  <c r="J418" i="4"/>
  <c r="R417" i="4"/>
  <c r="Q417" i="4"/>
  <c r="P417" i="4"/>
  <c r="N417" i="4"/>
  <c r="M417" i="4"/>
  <c r="L417" i="4"/>
  <c r="K417" i="4"/>
  <c r="J417" i="4"/>
  <c r="R416" i="4"/>
  <c r="Q416" i="4"/>
  <c r="P416" i="4"/>
  <c r="N416" i="4"/>
  <c r="M416" i="4"/>
  <c r="L416" i="4"/>
  <c r="K416" i="4"/>
  <c r="J416" i="4"/>
  <c r="U415" i="4"/>
  <c r="R415" i="4"/>
  <c r="Q415" i="4"/>
  <c r="P415" i="4"/>
  <c r="O415" i="4"/>
  <c r="N415" i="4"/>
  <c r="M415" i="4"/>
  <c r="L415" i="4"/>
  <c r="K415" i="4"/>
  <c r="J415" i="4"/>
  <c r="U414" i="4"/>
  <c r="R414" i="4"/>
  <c r="Q414" i="4"/>
  <c r="P414" i="4"/>
  <c r="O414" i="4"/>
  <c r="N414" i="4"/>
  <c r="M414" i="4"/>
  <c r="L414" i="4"/>
  <c r="K414" i="4"/>
  <c r="J414" i="4"/>
  <c r="U413" i="4"/>
  <c r="R413" i="4"/>
  <c r="Q413" i="4"/>
  <c r="P413" i="4"/>
  <c r="O413" i="4"/>
  <c r="N413" i="4"/>
  <c r="M413" i="4"/>
  <c r="L413" i="4"/>
  <c r="K413" i="4"/>
  <c r="J413" i="4"/>
  <c r="U412" i="4"/>
  <c r="R412" i="4"/>
  <c r="Q412" i="4"/>
  <c r="P412" i="4"/>
  <c r="O412" i="4"/>
  <c r="N412" i="4"/>
  <c r="M412" i="4"/>
  <c r="L412" i="4"/>
  <c r="K412" i="4"/>
  <c r="J412" i="4"/>
  <c r="R411" i="4"/>
  <c r="Q411" i="4"/>
  <c r="P411" i="4"/>
  <c r="N411" i="4"/>
  <c r="M411" i="4"/>
  <c r="L411" i="4"/>
  <c r="K411" i="4"/>
  <c r="J411" i="4"/>
  <c r="R410" i="4"/>
  <c r="Q410" i="4"/>
  <c r="P410" i="4"/>
  <c r="N410" i="4"/>
  <c r="M410" i="4"/>
  <c r="L410" i="4"/>
  <c r="K410" i="4"/>
  <c r="J410" i="4"/>
  <c r="Q409" i="4"/>
  <c r="P409" i="4"/>
  <c r="N409" i="4"/>
  <c r="M409" i="4"/>
  <c r="L409" i="4"/>
  <c r="K409" i="4"/>
  <c r="J409" i="4"/>
  <c r="Q408" i="4"/>
  <c r="P408" i="4"/>
  <c r="N408" i="4"/>
  <c r="M408" i="4"/>
  <c r="L408" i="4"/>
  <c r="K408" i="4"/>
  <c r="J408" i="4"/>
  <c r="Q407" i="4"/>
  <c r="P407" i="4"/>
  <c r="N407" i="4"/>
  <c r="M407" i="4"/>
  <c r="L407" i="4"/>
  <c r="K407" i="4"/>
  <c r="J407" i="4"/>
  <c r="Q406" i="4"/>
  <c r="P406" i="4"/>
  <c r="N406" i="4"/>
  <c r="M406" i="4"/>
  <c r="L406" i="4"/>
  <c r="K406" i="4"/>
  <c r="J406" i="4"/>
  <c r="R405" i="4"/>
  <c r="Q405" i="4"/>
  <c r="P405" i="4"/>
  <c r="N405" i="4"/>
  <c r="M405" i="4"/>
  <c r="L405" i="4"/>
  <c r="K405" i="4"/>
  <c r="J405" i="4"/>
  <c r="Q404" i="4"/>
  <c r="P404" i="4"/>
  <c r="O404" i="4"/>
  <c r="N404" i="4"/>
  <c r="M404" i="4"/>
  <c r="L404" i="4"/>
  <c r="K404" i="4"/>
  <c r="J404" i="4"/>
  <c r="Q403" i="4"/>
  <c r="P403" i="4"/>
  <c r="N403" i="4"/>
  <c r="M403" i="4"/>
  <c r="L403" i="4"/>
  <c r="K403" i="4"/>
  <c r="J403" i="4"/>
  <c r="Q402" i="4"/>
  <c r="P402" i="4"/>
  <c r="N402" i="4"/>
  <c r="M402" i="4"/>
  <c r="L402" i="4"/>
  <c r="K402" i="4"/>
  <c r="J402" i="4"/>
  <c r="R401" i="4"/>
  <c r="N401" i="4"/>
  <c r="M401" i="4"/>
  <c r="L401" i="4"/>
  <c r="K401" i="4"/>
  <c r="J401" i="4"/>
  <c r="R400" i="4"/>
  <c r="Q400" i="4"/>
  <c r="N400" i="4"/>
  <c r="M400" i="4"/>
  <c r="L400" i="4"/>
  <c r="K400" i="4"/>
  <c r="J400" i="4"/>
  <c r="R399" i="4"/>
  <c r="N399" i="4"/>
  <c r="M399" i="4"/>
  <c r="L399" i="4"/>
  <c r="K399" i="4"/>
  <c r="J399" i="4"/>
  <c r="R398" i="4"/>
  <c r="Q398" i="4"/>
  <c r="P398" i="4"/>
  <c r="N398" i="4"/>
  <c r="M398" i="4"/>
  <c r="L398" i="4"/>
  <c r="K398" i="4"/>
  <c r="J398" i="4"/>
  <c r="Q397" i="4"/>
  <c r="P397" i="4"/>
  <c r="O397" i="4"/>
  <c r="N397" i="4"/>
  <c r="M397" i="4"/>
  <c r="L397" i="4"/>
  <c r="K397" i="4"/>
  <c r="J397" i="4"/>
  <c r="Q396" i="4"/>
  <c r="P396" i="4"/>
  <c r="O396" i="4"/>
  <c r="N396" i="4"/>
  <c r="M396" i="4"/>
  <c r="L396" i="4"/>
  <c r="K396" i="4"/>
  <c r="J396" i="4"/>
  <c r="Q395" i="4"/>
  <c r="P395" i="4"/>
  <c r="N395" i="4"/>
  <c r="M395" i="4"/>
  <c r="L395" i="4"/>
  <c r="K395" i="4"/>
  <c r="J395" i="4"/>
  <c r="R394" i="4"/>
  <c r="Q394" i="4"/>
  <c r="P394" i="4"/>
  <c r="N394" i="4"/>
  <c r="K394" i="4"/>
  <c r="J394" i="4"/>
  <c r="Q393" i="4"/>
  <c r="P393" i="4"/>
  <c r="N393" i="4"/>
  <c r="M393" i="4"/>
  <c r="L393" i="4"/>
  <c r="K393" i="4"/>
  <c r="J393" i="4"/>
  <c r="R392" i="4"/>
  <c r="Q392" i="4"/>
  <c r="P392" i="4"/>
  <c r="N392" i="4"/>
  <c r="K392" i="4"/>
  <c r="J392" i="4"/>
  <c r="Q391" i="4"/>
  <c r="P391" i="4"/>
  <c r="N391" i="4"/>
  <c r="M391" i="4"/>
  <c r="L391" i="4"/>
  <c r="K391" i="4"/>
  <c r="J391" i="4"/>
  <c r="R390" i="4"/>
  <c r="Q390" i="4"/>
  <c r="P390" i="4"/>
  <c r="N390" i="4"/>
  <c r="M390" i="4"/>
  <c r="L390" i="4"/>
  <c r="K390" i="4"/>
  <c r="J390" i="4"/>
  <c r="R389" i="4"/>
  <c r="Q389" i="4"/>
  <c r="P389" i="4"/>
  <c r="N389" i="4"/>
  <c r="M389" i="4"/>
  <c r="L389" i="4"/>
  <c r="K389" i="4"/>
  <c r="J389" i="4"/>
  <c r="Q388" i="4"/>
  <c r="P388" i="4"/>
  <c r="O388" i="4"/>
  <c r="N388" i="4"/>
  <c r="K388" i="4"/>
  <c r="J388" i="4"/>
  <c r="Q387" i="4"/>
  <c r="P387" i="4"/>
  <c r="O387" i="4"/>
  <c r="N387" i="4"/>
  <c r="M387" i="4"/>
  <c r="L387" i="4"/>
  <c r="K387" i="4"/>
  <c r="J387" i="4"/>
  <c r="U386" i="4"/>
  <c r="R386" i="4"/>
  <c r="Q386" i="4"/>
  <c r="P386" i="4"/>
  <c r="O386" i="4"/>
  <c r="N386" i="4"/>
  <c r="M386" i="4"/>
  <c r="L386" i="4"/>
  <c r="K386" i="4"/>
  <c r="J386" i="4"/>
  <c r="R385" i="4"/>
  <c r="Q385" i="4"/>
  <c r="P385" i="4"/>
  <c r="N385" i="4"/>
  <c r="K385" i="4"/>
  <c r="J385" i="4"/>
  <c r="Q384" i="4"/>
  <c r="P384" i="4"/>
  <c r="N384" i="4"/>
  <c r="M384" i="4"/>
  <c r="L384" i="4"/>
  <c r="K384" i="4"/>
  <c r="J384" i="4"/>
  <c r="R383" i="4"/>
  <c r="Q383" i="4"/>
  <c r="P383" i="4"/>
  <c r="N383" i="4"/>
  <c r="M383" i="4"/>
  <c r="L383" i="4"/>
  <c r="K383" i="4"/>
  <c r="J383" i="4"/>
  <c r="R382" i="4"/>
  <c r="Q382" i="4"/>
  <c r="P382" i="4"/>
  <c r="N382" i="4"/>
  <c r="L382" i="4"/>
  <c r="K382" i="4"/>
  <c r="J382" i="4"/>
  <c r="Q381" i="4"/>
  <c r="P381" i="4"/>
  <c r="O381" i="4"/>
  <c r="N381" i="4"/>
  <c r="K381" i="4"/>
  <c r="J381" i="4"/>
  <c r="Q380" i="4"/>
  <c r="P380" i="4"/>
  <c r="O380" i="4"/>
  <c r="N380" i="4"/>
  <c r="K380" i="4"/>
  <c r="J380" i="4"/>
  <c r="U379" i="4"/>
  <c r="R379" i="4"/>
  <c r="Q379" i="4"/>
  <c r="P379" i="4"/>
  <c r="O379" i="4"/>
  <c r="N379" i="4"/>
  <c r="M379" i="4"/>
  <c r="L379" i="4"/>
  <c r="K379" i="4"/>
  <c r="J379" i="4"/>
  <c r="R378" i="4"/>
  <c r="Q378" i="4"/>
  <c r="P378" i="4"/>
  <c r="N378" i="4"/>
  <c r="M378" i="4"/>
  <c r="L378" i="4"/>
  <c r="K378" i="4"/>
  <c r="J378" i="4"/>
  <c r="R377" i="4"/>
  <c r="Q377" i="4"/>
  <c r="P377" i="4"/>
  <c r="N377" i="4"/>
  <c r="M377" i="4"/>
  <c r="L377" i="4"/>
  <c r="K377" i="4"/>
  <c r="J377" i="4"/>
  <c r="V376" i="4"/>
  <c r="O374" i="4"/>
  <c r="N374" i="4"/>
  <c r="M374" i="4"/>
  <c r="L374" i="4"/>
  <c r="K374" i="4"/>
  <c r="J374" i="4"/>
  <c r="Y373" i="4"/>
  <c r="AC373" i="4" s="1"/>
  <c r="AE373" i="4" s="1"/>
  <c r="S373" i="4"/>
  <c r="U373" i="4" s="1"/>
  <c r="U585" i="4" s="1"/>
  <c r="O373" i="4"/>
  <c r="AB372" i="4"/>
  <c r="AC372" i="4" s="1"/>
  <c r="AE372" i="4" s="1"/>
  <c r="U372" i="4"/>
  <c r="S372" i="4"/>
  <c r="O372" i="4"/>
  <c r="O588" i="4" s="1"/>
  <c r="AC371" i="4"/>
  <c r="AE371" i="4" s="1"/>
  <c r="Y371" i="4"/>
  <c r="O371" i="4"/>
  <c r="O586" i="4" s="1"/>
  <c r="AC370" i="4"/>
  <c r="AE370" i="4" s="1"/>
  <c r="Y370" i="4"/>
  <c r="O370" i="4"/>
  <c r="O587" i="4" s="1"/>
  <c r="Q369" i="4"/>
  <c r="P369" i="4"/>
  <c r="N369" i="4"/>
  <c r="M369" i="4"/>
  <c r="L369" i="4"/>
  <c r="K369" i="4"/>
  <c r="J369" i="4"/>
  <c r="AD368" i="4"/>
  <c r="AB368" i="4"/>
  <c r="AA368" i="4"/>
  <c r="Z368" i="4"/>
  <c r="Y368" i="4"/>
  <c r="X368" i="4"/>
  <c r="R368" i="4"/>
  <c r="O368" i="4"/>
  <c r="AE367" i="4"/>
  <c r="AC367" i="4"/>
  <c r="T367" i="4"/>
  <c r="U367" i="4" s="1"/>
  <c r="R367" i="4"/>
  <c r="R572" i="4" s="1"/>
  <c r="O367" i="4"/>
  <c r="AB366" i="4"/>
  <c r="AA366" i="4"/>
  <c r="Z366" i="4"/>
  <c r="Y366" i="4"/>
  <c r="X366" i="4"/>
  <c r="AC366" i="4" s="1"/>
  <c r="R366" i="4"/>
  <c r="O366" i="4"/>
  <c r="O574" i="4" s="1"/>
  <c r="AB365" i="4"/>
  <c r="AA365" i="4"/>
  <c r="Z365" i="4"/>
  <c r="Y365" i="4"/>
  <c r="X365" i="4"/>
  <c r="R365" i="4"/>
  <c r="O365" i="4"/>
  <c r="O575" i="4" s="1"/>
  <c r="AB364" i="4"/>
  <c r="AA364" i="4"/>
  <c r="Z364" i="4"/>
  <c r="Y364" i="4"/>
  <c r="X364" i="4"/>
  <c r="R364" i="4"/>
  <c r="R578" i="4" s="1"/>
  <c r="O364" i="4"/>
  <c r="S364" i="4" s="1"/>
  <c r="U364" i="4" s="1"/>
  <c r="AC363" i="4"/>
  <c r="AE363" i="4" s="1"/>
  <c r="R363" i="4"/>
  <c r="R579" i="4" s="1"/>
  <c r="O363" i="4"/>
  <c r="AC362" i="4"/>
  <c r="AE362" i="4" s="1"/>
  <c r="R362" i="4"/>
  <c r="R577" i="4" s="1"/>
  <c r="O362" i="4"/>
  <c r="O577" i="4" s="1"/>
  <c r="AC361" i="4"/>
  <c r="AE361" i="4" s="1"/>
  <c r="R361" i="4"/>
  <c r="R576" i="4" s="1"/>
  <c r="O361" i="4"/>
  <c r="AC360" i="4"/>
  <c r="AB360" i="4"/>
  <c r="AA360" i="4"/>
  <c r="Z360" i="4"/>
  <c r="Y360" i="4"/>
  <c r="X360" i="4"/>
  <c r="S360" i="4"/>
  <c r="U360" i="4" s="1"/>
  <c r="V360" i="4" s="1"/>
  <c r="R360" i="4"/>
  <c r="O360" i="4"/>
  <c r="AB359" i="4"/>
  <c r="AA359" i="4"/>
  <c r="Z359" i="4"/>
  <c r="Y359" i="4"/>
  <c r="X359" i="4"/>
  <c r="R359" i="4"/>
  <c r="R555" i="4" s="1"/>
  <c r="O359" i="4"/>
  <c r="O555" i="4" s="1"/>
  <c r="AB358" i="4"/>
  <c r="AA358" i="4"/>
  <c r="Z358" i="4"/>
  <c r="Y358" i="4"/>
  <c r="X358" i="4"/>
  <c r="R358" i="4"/>
  <c r="O358" i="4"/>
  <c r="AB357" i="4"/>
  <c r="AA357" i="4"/>
  <c r="Z357" i="4"/>
  <c r="Y357" i="4"/>
  <c r="X357" i="4"/>
  <c r="AC357" i="4" s="1"/>
  <c r="R357" i="4"/>
  <c r="R553" i="4" s="1"/>
  <c r="O357" i="4"/>
  <c r="O553" i="4" s="1"/>
  <c r="AD356" i="4"/>
  <c r="AB356" i="4"/>
  <c r="AA356" i="4"/>
  <c r="Z356" i="4"/>
  <c r="Y356" i="4"/>
  <c r="X356" i="4"/>
  <c r="S356" i="4"/>
  <c r="U356" i="4" s="1"/>
  <c r="R356" i="4"/>
  <c r="R557" i="4" s="1"/>
  <c r="O356" i="4"/>
  <c r="O557" i="4" s="1"/>
  <c r="AB355" i="4"/>
  <c r="AA355" i="4"/>
  <c r="Z355" i="4"/>
  <c r="Y355" i="4"/>
  <c r="X355" i="4"/>
  <c r="R355" i="4"/>
  <c r="AD355" i="4" s="1"/>
  <c r="O355" i="4"/>
  <c r="S355" i="4" s="1"/>
  <c r="U355" i="4" s="1"/>
  <c r="AB354" i="4"/>
  <c r="AA354" i="4"/>
  <c r="Z354" i="4"/>
  <c r="Y354" i="4"/>
  <c r="X354" i="4"/>
  <c r="R354" i="4"/>
  <c r="R573" i="4" s="1"/>
  <c r="O354" i="4"/>
  <c r="O573" i="4" s="1"/>
  <c r="AD353" i="4"/>
  <c r="AB353" i="4"/>
  <c r="AA353" i="4"/>
  <c r="Z353" i="4"/>
  <c r="Y353" i="4"/>
  <c r="AC353" i="4" s="1"/>
  <c r="X353" i="4"/>
  <c r="S353" i="4"/>
  <c r="U353" i="4" s="1"/>
  <c r="R353" i="4"/>
  <c r="O353" i="4"/>
  <c r="AB352" i="4"/>
  <c r="AA352" i="4"/>
  <c r="Z352" i="4"/>
  <c r="Y352" i="4"/>
  <c r="X352" i="4"/>
  <c r="AC352" i="4" s="1"/>
  <c r="AE352" i="4" s="1"/>
  <c r="R352" i="4"/>
  <c r="AD352" i="4" s="1"/>
  <c r="O352" i="4"/>
  <c r="AB351" i="4"/>
  <c r="AA351" i="4"/>
  <c r="Z351" i="4"/>
  <c r="Y351" i="4"/>
  <c r="X351" i="4"/>
  <c r="R351" i="4"/>
  <c r="O351" i="4"/>
  <c r="AB350" i="4"/>
  <c r="AA350" i="4"/>
  <c r="Z350" i="4"/>
  <c r="Y350" i="4"/>
  <c r="X350" i="4"/>
  <c r="AC350" i="4" s="1"/>
  <c r="R350" i="4"/>
  <c r="R560" i="4" s="1"/>
  <c r="O350" i="4"/>
  <c r="AB349" i="4"/>
  <c r="AA349" i="4"/>
  <c r="Z349" i="4"/>
  <c r="Y349" i="4"/>
  <c r="X349" i="4"/>
  <c r="R349" i="4"/>
  <c r="O349" i="4"/>
  <c r="AB348" i="4"/>
  <c r="AA348" i="4"/>
  <c r="Z348" i="4"/>
  <c r="Y348" i="4"/>
  <c r="O348" i="4"/>
  <c r="AB347" i="4"/>
  <c r="AA347" i="4"/>
  <c r="Z347" i="4"/>
  <c r="AC347" i="4" s="1"/>
  <c r="AE347" i="4" s="1"/>
  <c r="O347" i="4"/>
  <c r="S347" i="4" s="1"/>
  <c r="U347" i="4" s="1"/>
  <c r="AD346" i="4"/>
  <c r="AB346" i="4"/>
  <c r="AA346" i="4"/>
  <c r="Z346" i="4"/>
  <c r="Y346" i="4"/>
  <c r="X346" i="4"/>
  <c r="O346" i="4"/>
  <c r="AB345" i="4"/>
  <c r="AA345" i="4"/>
  <c r="Z345" i="4"/>
  <c r="Y345" i="4"/>
  <c r="X345" i="4"/>
  <c r="S345" i="4"/>
  <c r="U345" i="4" s="1"/>
  <c r="U559" i="4" s="1"/>
  <c r="O345" i="4"/>
  <c r="O559" i="4" s="1"/>
  <c r="AD344" i="4"/>
  <c r="AB344" i="4"/>
  <c r="AA344" i="4"/>
  <c r="Z344" i="4"/>
  <c r="Y344" i="4"/>
  <c r="X344" i="4"/>
  <c r="O344" i="4"/>
  <c r="O565" i="4" s="1"/>
  <c r="AD343" i="4"/>
  <c r="AB343" i="4"/>
  <c r="AA343" i="4"/>
  <c r="Z343" i="4"/>
  <c r="Y343" i="4"/>
  <c r="X343" i="4"/>
  <c r="V343" i="4"/>
  <c r="O343" i="4"/>
  <c r="S343" i="4" s="1"/>
  <c r="U343" i="4" s="1"/>
  <c r="AD342" i="4"/>
  <c r="AB342" i="4"/>
  <c r="AA342" i="4"/>
  <c r="Z342" i="4"/>
  <c r="Y342" i="4"/>
  <c r="X342" i="4"/>
  <c r="O342" i="4"/>
  <c r="O558" i="4" s="1"/>
  <c r="AD341" i="4"/>
  <c r="AB341" i="4"/>
  <c r="AA341" i="4"/>
  <c r="Z341" i="4"/>
  <c r="Y341" i="4"/>
  <c r="X341" i="4"/>
  <c r="O341" i="4"/>
  <c r="S341" i="4" s="1"/>
  <c r="U341" i="4" s="1"/>
  <c r="AD340" i="4"/>
  <c r="AB340" i="4"/>
  <c r="AA340" i="4"/>
  <c r="Z340" i="4"/>
  <c r="Y340" i="4"/>
  <c r="X340" i="4"/>
  <c r="O340" i="4"/>
  <c r="AD339" i="4"/>
  <c r="AB339" i="4"/>
  <c r="AA339" i="4"/>
  <c r="Z339" i="4"/>
  <c r="Y339" i="4"/>
  <c r="X339" i="4"/>
  <c r="O339" i="4"/>
  <c r="O569" i="4" s="1"/>
  <c r="AD338" i="4"/>
  <c r="AB338" i="4"/>
  <c r="AA338" i="4"/>
  <c r="Z338" i="4"/>
  <c r="Y338" i="4"/>
  <c r="X338" i="4"/>
  <c r="O338" i="4"/>
  <c r="O568" i="4" s="1"/>
  <c r="AD337" i="4"/>
  <c r="AB337" i="4"/>
  <c r="AA337" i="4"/>
  <c r="Z337" i="4"/>
  <c r="Y337" i="4"/>
  <c r="X337" i="4"/>
  <c r="O337" i="4"/>
  <c r="AD336" i="4"/>
  <c r="AB336" i="4"/>
  <c r="AA336" i="4"/>
  <c r="Z336" i="4"/>
  <c r="Y336" i="4"/>
  <c r="X336" i="4"/>
  <c r="O336" i="4"/>
  <c r="AD335" i="4"/>
  <c r="AB335" i="4"/>
  <c r="AA335" i="4"/>
  <c r="Z335" i="4"/>
  <c r="Y335" i="4"/>
  <c r="X335" i="4"/>
  <c r="O335" i="4"/>
  <c r="AB334" i="4"/>
  <c r="AA334" i="4"/>
  <c r="Z334" i="4"/>
  <c r="O334" i="4"/>
  <c r="AB333" i="4"/>
  <c r="AA333" i="4"/>
  <c r="Z333" i="4"/>
  <c r="S333" i="4"/>
  <c r="U333" i="4" s="1"/>
  <c r="U580" i="4" s="1"/>
  <c r="O333" i="4"/>
  <c r="AB332" i="4"/>
  <c r="AA332" i="4"/>
  <c r="Z332" i="4"/>
  <c r="O332" i="4"/>
  <c r="O582" i="4" s="1"/>
  <c r="AB331" i="4"/>
  <c r="AA331" i="4"/>
  <c r="Z331" i="4"/>
  <c r="O331" i="4"/>
  <c r="O571" i="4" s="1"/>
  <c r="AD330" i="4"/>
  <c r="AB330" i="4"/>
  <c r="AA330" i="4"/>
  <c r="Z330" i="4"/>
  <c r="Y330" i="4"/>
  <c r="X330" i="4"/>
  <c r="O330" i="4"/>
  <c r="S330" i="4" s="1"/>
  <c r="T329" i="4"/>
  <c r="Q329" i="4"/>
  <c r="P329" i="4"/>
  <c r="N329" i="4"/>
  <c r="M329" i="4"/>
  <c r="L329" i="4"/>
  <c r="K329" i="4"/>
  <c r="J329" i="4"/>
  <c r="AB328" i="4"/>
  <c r="AA328" i="4"/>
  <c r="Z328" i="4"/>
  <c r="Y328" i="4"/>
  <c r="X328" i="4"/>
  <c r="R328" i="4"/>
  <c r="AD328" i="4" s="1"/>
  <c r="O328" i="4"/>
  <c r="O592" i="4" s="1"/>
  <c r="AD327" i="4"/>
  <c r="AB327" i="4"/>
  <c r="AA327" i="4"/>
  <c r="Z327" i="4"/>
  <c r="Y327" i="4"/>
  <c r="X327" i="4"/>
  <c r="O327" i="4"/>
  <c r="O590" i="4" s="1"/>
  <c r="AB326" i="4"/>
  <c r="AA326" i="4"/>
  <c r="Z326" i="4"/>
  <c r="Y326" i="4"/>
  <c r="X326" i="4"/>
  <c r="O326" i="4"/>
  <c r="S326" i="4" s="1"/>
  <c r="U326" i="4" s="1"/>
  <c r="V326" i="4" s="1"/>
  <c r="O325" i="4"/>
  <c r="T325" i="4" s="1"/>
  <c r="U325" i="4" s="1"/>
  <c r="AD324" i="4"/>
  <c r="AB324" i="4"/>
  <c r="AA324" i="4"/>
  <c r="Z324" i="4"/>
  <c r="Y324" i="4"/>
  <c r="X324" i="4"/>
  <c r="S324" i="4"/>
  <c r="U324" i="4" s="1"/>
  <c r="O324" i="4"/>
  <c r="O589" i="4" s="1"/>
  <c r="Q323" i="4"/>
  <c r="P323" i="4"/>
  <c r="N323" i="4"/>
  <c r="M323" i="4"/>
  <c r="L323" i="4"/>
  <c r="K323" i="4"/>
  <c r="J323" i="4"/>
  <c r="AD322" i="4"/>
  <c r="AB322" i="4"/>
  <c r="AA322" i="4"/>
  <c r="Z322" i="4"/>
  <c r="Y322" i="4"/>
  <c r="X322" i="4"/>
  <c r="R322" i="4"/>
  <c r="R462" i="4" s="1"/>
  <c r="O322" i="4"/>
  <c r="O462" i="4" s="1"/>
  <c r="AB321" i="4"/>
  <c r="AA321" i="4"/>
  <c r="Z321" i="4"/>
  <c r="Y321" i="4"/>
  <c r="X321" i="4"/>
  <c r="R321" i="4"/>
  <c r="O321" i="4"/>
  <c r="S321" i="4" s="1"/>
  <c r="U321" i="4" s="1"/>
  <c r="U482" i="4" s="1"/>
  <c r="AB320" i="4"/>
  <c r="AA320" i="4"/>
  <c r="Z320" i="4"/>
  <c r="Y320" i="4"/>
  <c r="X320" i="4"/>
  <c r="S320" i="4"/>
  <c r="U320" i="4" s="1"/>
  <c r="U480" i="4" s="1"/>
  <c r="R320" i="4"/>
  <c r="AD320" i="4" s="1"/>
  <c r="O320" i="4"/>
  <c r="O480" i="4" s="1"/>
  <c r="AB319" i="4"/>
  <c r="AA319" i="4"/>
  <c r="Z319" i="4"/>
  <c r="Y319" i="4"/>
  <c r="X319" i="4"/>
  <c r="R319" i="4"/>
  <c r="R479" i="4" s="1"/>
  <c r="O319" i="4"/>
  <c r="AB318" i="4"/>
  <c r="AA318" i="4"/>
  <c r="Z318" i="4"/>
  <c r="Y318" i="4"/>
  <c r="X318" i="4"/>
  <c r="R318" i="4"/>
  <c r="O318" i="4"/>
  <c r="AB317" i="4"/>
  <c r="AA317" i="4"/>
  <c r="Z317" i="4"/>
  <c r="Y317" i="4"/>
  <c r="X317" i="4"/>
  <c r="AC317" i="4" s="1"/>
  <c r="AE317" i="4" s="1"/>
  <c r="R317" i="4"/>
  <c r="AD317" i="4" s="1"/>
  <c r="O317" i="4"/>
  <c r="S317" i="4" s="1"/>
  <c r="U317" i="4" s="1"/>
  <c r="AD316" i="4"/>
  <c r="AB316" i="4"/>
  <c r="AA316" i="4"/>
  <c r="AC316" i="4" s="1"/>
  <c r="AE316" i="4" s="1"/>
  <c r="Y316" i="4"/>
  <c r="O316" i="4"/>
  <c r="AD315" i="4"/>
  <c r="AB315" i="4"/>
  <c r="AA315" i="4"/>
  <c r="Z315" i="4"/>
  <c r="Y315" i="4"/>
  <c r="O315" i="4"/>
  <c r="S315" i="4" s="1"/>
  <c r="U315" i="4" s="1"/>
  <c r="AB314" i="4"/>
  <c r="AA314" i="4"/>
  <c r="Z314" i="4"/>
  <c r="Y314" i="4"/>
  <c r="X314" i="4"/>
  <c r="R314" i="4"/>
  <c r="AD314" i="4" s="1"/>
  <c r="O314" i="4"/>
  <c r="AB313" i="4"/>
  <c r="AA313" i="4"/>
  <c r="Z313" i="4"/>
  <c r="Y313" i="4"/>
  <c r="X313" i="4"/>
  <c r="R313" i="4"/>
  <c r="O313" i="4"/>
  <c r="AB312" i="4"/>
  <c r="AA312" i="4"/>
  <c r="Z312" i="4"/>
  <c r="Y312" i="4"/>
  <c r="X312" i="4"/>
  <c r="AC312" i="4" s="1"/>
  <c r="R312" i="4"/>
  <c r="O312" i="4"/>
  <c r="O476" i="4" s="1"/>
  <c r="AB311" i="4"/>
  <c r="AA311" i="4"/>
  <c r="AC311" i="4" s="1"/>
  <c r="Z311" i="4"/>
  <c r="Y311" i="4"/>
  <c r="X311" i="4"/>
  <c r="R311" i="4"/>
  <c r="O311" i="4"/>
  <c r="O475" i="4" s="1"/>
  <c r="AD310" i="4"/>
  <c r="AB310" i="4"/>
  <c r="AA310" i="4"/>
  <c r="Z310" i="4"/>
  <c r="Y310" i="4"/>
  <c r="AC310" i="4" s="1"/>
  <c r="X310" i="4"/>
  <c r="R310" i="4"/>
  <c r="R474" i="4" s="1"/>
  <c r="O310" i="4"/>
  <c r="AD309" i="4"/>
  <c r="AB309" i="4"/>
  <c r="AA309" i="4"/>
  <c r="Z309" i="4"/>
  <c r="Y309" i="4"/>
  <c r="X309" i="4"/>
  <c r="R309" i="4"/>
  <c r="O309" i="4"/>
  <c r="AB308" i="4"/>
  <c r="AA308" i="4"/>
  <c r="Z308" i="4"/>
  <c r="Y308" i="4"/>
  <c r="X308" i="4"/>
  <c r="R308" i="4"/>
  <c r="R472" i="4" s="1"/>
  <c r="O308" i="4"/>
  <c r="AB307" i="4"/>
  <c r="AA307" i="4"/>
  <c r="Z307" i="4"/>
  <c r="Y307" i="4"/>
  <c r="X307" i="4"/>
  <c r="R307" i="4"/>
  <c r="O307" i="4"/>
  <c r="S307" i="4" s="1"/>
  <c r="U307" i="4" s="1"/>
  <c r="U467" i="4" s="1"/>
  <c r="AD306" i="4"/>
  <c r="AB306" i="4"/>
  <c r="AA306" i="4"/>
  <c r="Z306" i="4"/>
  <c r="Y306" i="4"/>
  <c r="X306" i="4"/>
  <c r="R306" i="4"/>
  <c r="S306" i="4" s="1"/>
  <c r="U306" i="4" s="1"/>
  <c r="V306" i="4" s="1"/>
  <c r="O306" i="4"/>
  <c r="O473" i="4" s="1"/>
  <c r="AD305" i="4"/>
  <c r="AB305" i="4"/>
  <c r="AA305" i="4"/>
  <c r="Z305" i="4"/>
  <c r="Y305" i="4"/>
  <c r="X305" i="4"/>
  <c r="O305" i="4"/>
  <c r="S305" i="4" s="1"/>
  <c r="U305" i="4" s="1"/>
  <c r="AD304" i="4"/>
  <c r="AE304" i="4" s="1"/>
  <c r="S304" i="4"/>
  <c r="U304" i="4" s="1"/>
  <c r="V304" i="4" s="1"/>
  <c r="R304" i="4"/>
  <c r="R303" i="4"/>
  <c r="AB302" i="4"/>
  <c r="AA302" i="4"/>
  <c r="Z302" i="4"/>
  <c r="Y302" i="4"/>
  <c r="X302" i="4"/>
  <c r="R302" i="4"/>
  <c r="R301" i="4"/>
  <c r="T301" i="4" s="1"/>
  <c r="U301" i="4" s="1"/>
  <c r="X300" i="4"/>
  <c r="AC300" i="4" s="1"/>
  <c r="AE300" i="4" s="1"/>
  <c r="S300" i="4"/>
  <c r="U300" i="4" s="1"/>
  <c r="U469" i="4" s="1"/>
  <c r="O300" i="4"/>
  <c r="AD299" i="4"/>
  <c r="AB299" i="4"/>
  <c r="AA299" i="4"/>
  <c r="Z299" i="4"/>
  <c r="Y299" i="4"/>
  <c r="X299" i="4"/>
  <c r="O299" i="4"/>
  <c r="S299" i="4" s="1"/>
  <c r="U299" i="4" s="1"/>
  <c r="U468" i="4" s="1"/>
  <c r="AB298" i="4"/>
  <c r="AC298" i="4" s="1"/>
  <c r="AE298" i="4" s="1"/>
  <c r="O298" i="4"/>
  <c r="AB297" i="4"/>
  <c r="AA297" i="4"/>
  <c r="Z297" i="4"/>
  <c r="Y297" i="4"/>
  <c r="X297" i="4"/>
  <c r="R297" i="4"/>
  <c r="R296" i="4"/>
  <c r="R295" i="4"/>
  <c r="T295" i="4" s="1"/>
  <c r="X294" i="4"/>
  <c r="AC294" i="4" s="1"/>
  <c r="AE294" i="4" s="1"/>
  <c r="O294" i="4"/>
  <c r="O464" i="4" s="1"/>
  <c r="AD293" i="4"/>
  <c r="AB293" i="4"/>
  <c r="AA293" i="4"/>
  <c r="Z293" i="4"/>
  <c r="Y293" i="4"/>
  <c r="X293" i="4"/>
  <c r="O293" i="4"/>
  <c r="O463" i="4" s="1"/>
  <c r="Q292" i="4"/>
  <c r="P292" i="4"/>
  <c r="N292" i="4"/>
  <c r="M292" i="4"/>
  <c r="L292" i="4"/>
  <c r="K292" i="4"/>
  <c r="J292" i="4"/>
  <c r="AB291" i="4"/>
  <c r="AA291" i="4"/>
  <c r="Z291" i="4"/>
  <c r="Y291" i="4"/>
  <c r="X291" i="4"/>
  <c r="R291" i="4"/>
  <c r="O291" i="4"/>
  <c r="AB290" i="4"/>
  <c r="AA290" i="4"/>
  <c r="Z290" i="4"/>
  <c r="Y290" i="4"/>
  <c r="X290" i="4"/>
  <c r="R290" i="4"/>
  <c r="O290" i="4"/>
  <c r="O408" i="4" s="1"/>
  <c r="AD289" i="4"/>
  <c r="AB289" i="4"/>
  <c r="AA289" i="4"/>
  <c r="Z289" i="4"/>
  <c r="Y289" i="4"/>
  <c r="X289" i="4"/>
  <c r="AC289" i="4" s="1"/>
  <c r="AE289" i="4" s="1"/>
  <c r="R289" i="4"/>
  <c r="R407" i="4" s="1"/>
  <c r="O289" i="4"/>
  <c r="O407" i="4" s="1"/>
  <c r="AB288" i="4"/>
  <c r="AA288" i="4"/>
  <c r="Z288" i="4"/>
  <c r="Y288" i="4"/>
  <c r="X288" i="4"/>
  <c r="R288" i="4"/>
  <c r="R406" i="4" s="1"/>
  <c r="O288" i="4"/>
  <c r="AD287" i="4"/>
  <c r="AB287" i="4"/>
  <c r="AA287" i="4"/>
  <c r="Z287" i="4"/>
  <c r="Y287" i="4"/>
  <c r="X287" i="4"/>
  <c r="AC287" i="4" s="1"/>
  <c r="AE287" i="4" s="1"/>
  <c r="V287" i="4"/>
  <c r="R287" i="4"/>
  <c r="O287" i="4"/>
  <c r="S287" i="4" s="1"/>
  <c r="U287" i="4" s="1"/>
  <c r="AB286" i="4"/>
  <c r="AA286" i="4"/>
  <c r="Z286" i="4"/>
  <c r="Y286" i="4"/>
  <c r="X286" i="4"/>
  <c r="R286" i="4"/>
  <c r="R434" i="4" s="1"/>
  <c r="O286" i="4"/>
  <c r="S286" i="4" s="1"/>
  <c r="U286" i="4" s="1"/>
  <c r="U434" i="4" s="1"/>
  <c r="AB285" i="4"/>
  <c r="AA285" i="4"/>
  <c r="Z285" i="4"/>
  <c r="Y285" i="4"/>
  <c r="X285" i="4"/>
  <c r="AC285" i="4" s="1"/>
  <c r="R285" i="4"/>
  <c r="O285" i="4"/>
  <c r="S285" i="4" s="1"/>
  <c r="U285" i="4" s="1"/>
  <c r="U428" i="4" s="1"/>
  <c r="AB284" i="4"/>
  <c r="AA284" i="4"/>
  <c r="AC284" i="4" s="1"/>
  <c r="Z284" i="4"/>
  <c r="Y284" i="4"/>
  <c r="X284" i="4"/>
  <c r="R284" i="4"/>
  <c r="R424" i="4" s="1"/>
  <c r="O284" i="4"/>
  <c r="S284" i="4" s="1"/>
  <c r="U284" i="4" s="1"/>
  <c r="V284" i="4" s="1"/>
  <c r="AD283" i="4"/>
  <c r="AB283" i="4"/>
  <c r="AA283" i="4"/>
  <c r="Z283" i="4"/>
  <c r="Y283" i="4"/>
  <c r="X283" i="4"/>
  <c r="R283" i="4"/>
  <c r="O283" i="4"/>
  <c r="S283" i="4" s="1"/>
  <c r="U283" i="4" s="1"/>
  <c r="V283" i="4" s="1"/>
  <c r="AB282" i="4"/>
  <c r="AA282" i="4"/>
  <c r="Z282" i="4"/>
  <c r="Y282" i="4"/>
  <c r="X282" i="4"/>
  <c r="R282" i="4"/>
  <c r="R427" i="4" s="1"/>
  <c r="O282" i="4"/>
  <c r="AB281" i="4"/>
  <c r="AA281" i="4"/>
  <c r="Z281" i="4"/>
  <c r="Y281" i="4"/>
  <c r="X281" i="4"/>
  <c r="R281" i="4"/>
  <c r="S281" i="4" s="1"/>
  <c r="U281" i="4" s="1"/>
  <c r="U625" i="4" s="1"/>
  <c r="O281" i="4"/>
  <c r="O625" i="4" s="1"/>
  <c r="AB280" i="4"/>
  <c r="AA280" i="4"/>
  <c r="Z280" i="4"/>
  <c r="Y280" i="4"/>
  <c r="X280" i="4"/>
  <c r="S280" i="4"/>
  <c r="U280" i="4" s="1"/>
  <c r="U624" i="4" s="1"/>
  <c r="R280" i="4"/>
  <c r="O280" i="4"/>
  <c r="O624" i="4" s="1"/>
  <c r="AB279" i="4"/>
  <c r="AA279" i="4"/>
  <c r="Z279" i="4"/>
  <c r="Y279" i="4"/>
  <c r="X279" i="4"/>
  <c r="R279" i="4"/>
  <c r="O279" i="4"/>
  <c r="AB278" i="4"/>
  <c r="AA278" i="4"/>
  <c r="Z278" i="4"/>
  <c r="Y278" i="4"/>
  <c r="X278" i="4"/>
  <c r="R278" i="4"/>
  <c r="AD278" i="4" s="1"/>
  <c r="O278" i="4"/>
  <c r="R277" i="4"/>
  <c r="AD276" i="4"/>
  <c r="AB276" i="4"/>
  <c r="AA276" i="4"/>
  <c r="Z276" i="4"/>
  <c r="Y276" i="4"/>
  <c r="X276" i="4"/>
  <c r="S276" i="4"/>
  <c r="U276" i="4" s="1"/>
  <c r="R276" i="4"/>
  <c r="O276" i="4"/>
  <c r="AB275" i="4"/>
  <c r="AA275" i="4"/>
  <c r="Z275" i="4"/>
  <c r="AC275" i="4" s="1"/>
  <c r="Y275" i="4"/>
  <c r="X275" i="4"/>
  <c r="R275" i="4"/>
  <c r="AD275" i="4" s="1"/>
  <c r="O275" i="4"/>
  <c r="O274" i="4"/>
  <c r="S274" i="4" s="1"/>
  <c r="U274" i="4" s="1"/>
  <c r="V274" i="4" s="1"/>
  <c r="X273" i="4"/>
  <c r="O273" i="4"/>
  <c r="V273" i="4" s="1"/>
  <c r="Z272" i="4"/>
  <c r="AC272" i="4" s="1"/>
  <c r="AE272" i="4" s="1"/>
  <c r="O272" i="4"/>
  <c r="AD271" i="4"/>
  <c r="AB271" i="4"/>
  <c r="AA271" i="4"/>
  <c r="Z271" i="4"/>
  <c r="Y271" i="4"/>
  <c r="X271" i="4"/>
  <c r="O271" i="4"/>
  <c r="X270" i="4"/>
  <c r="AC270" i="4" s="1"/>
  <c r="AE270" i="4" s="1"/>
  <c r="O270" i="4"/>
  <c r="X269" i="4"/>
  <c r="AC269" i="4" s="1"/>
  <c r="AE269" i="4" s="1"/>
  <c r="O269" i="4"/>
  <c r="U268" i="4"/>
  <c r="V268" i="4" s="1"/>
  <c r="O268" i="4"/>
  <c r="T268" i="4" s="1"/>
  <c r="O267" i="4"/>
  <c r="O627" i="4" s="1"/>
  <c r="AA266" i="4"/>
  <c r="AC266" i="4" s="1"/>
  <c r="AE266" i="4" s="1"/>
  <c r="O266" i="4"/>
  <c r="S266" i="4" s="1"/>
  <c r="U266" i="4" s="1"/>
  <c r="V266" i="4" s="1"/>
  <c r="AB265" i="4"/>
  <c r="AC265" i="4" s="1"/>
  <c r="AE265" i="4" s="1"/>
  <c r="O265" i="4"/>
  <c r="AE264" i="4"/>
  <c r="AC264" i="4"/>
  <c r="R264" i="4"/>
  <c r="R429" i="4" s="1"/>
  <c r="O264" i="4"/>
  <c r="AB263" i="4"/>
  <c r="AC263" i="4" s="1"/>
  <c r="AE263" i="4" s="1"/>
  <c r="O263" i="4"/>
  <c r="O262" i="4"/>
  <c r="AD261" i="4"/>
  <c r="AB261" i="4"/>
  <c r="AA261" i="4"/>
  <c r="Z261" i="4"/>
  <c r="Y261" i="4"/>
  <c r="X261" i="4"/>
  <c r="O261" i="4"/>
  <c r="O423" i="4" s="1"/>
  <c r="AD260" i="4"/>
  <c r="AB260" i="4"/>
  <c r="AA260" i="4"/>
  <c r="Z260" i="4"/>
  <c r="Y260" i="4"/>
  <c r="X260" i="4"/>
  <c r="O260" i="4"/>
  <c r="X259" i="4"/>
  <c r="AC259" i="4" s="1"/>
  <c r="AE259" i="4" s="1"/>
  <c r="O259" i="4"/>
  <c r="O410" i="4" s="1"/>
  <c r="X258" i="4"/>
  <c r="AC258" i="4" s="1"/>
  <c r="AE258" i="4" s="1"/>
  <c r="O258" i="4"/>
  <c r="O257" i="4"/>
  <c r="AB256" i="4"/>
  <c r="AA256" i="4"/>
  <c r="Z256" i="4"/>
  <c r="Y256" i="4"/>
  <c r="X256" i="4"/>
  <c r="O256" i="4"/>
  <c r="O255" i="4"/>
  <c r="O254" i="4"/>
  <c r="T254" i="4" s="1"/>
  <c r="AD253" i="4"/>
  <c r="AB253" i="4"/>
  <c r="AA253" i="4"/>
  <c r="Z253" i="4"/>
  <c r="Y253" i="4"/>
  <c r="X253" i="4"/>
  <c r="O253" i="4"/>
  <c r="S253" i="4" s="1"/>
  <c r="U253" i="4" s="1"/>
  <c r="Q251" i="4"/>
  <c r="P251" i="4"/>
  <c r="N251" i="4"/>
  <c r="M251" i="4"/>
  <c r="L251" i="4"/>
  <c r="K251" i="4"/>
  <c r="J251" i="4"/>
  <c r="AB250" i="4"/>
  <c r="AA250" i="4"/>
  <c r="Z250" i="4"/>
  <c r="Y250" i="4"/>
  <c r="X250" i="4"/>
  <c r="R250" i="4"/>
  <c r="R666" i="4" s="1"/>
  <c r="O250" i="4"/>
  <c r="O666" i="4" s="1"/>
  <c r="AB249" i="4"/>
  <c r="AA249" i="4"/>
  <c r="AC249" i="4" s="1"/>
  <c r="Z249" i="4"/>
  <c r="Y249" i="4"/>
  <c r="X249" i="4"/>
  <c r="R249" i="4"/>
  <c r="O249" i="4"/>
  <c r="O665" i="4" s="1"/>
  <c r="AC248" i="4"/>
  <c r="AE248" i="4" s="1"/>
  <c r="R248" i="4"/>
  <c r="R448" i="4" s="1"/>
  <c r="O248" i="4"/>
  <c r="O448" i="4" s="1"/>
  <c r="R247" i="4"/>
  <c r="R246" i="4"/>
  <c r="T246" i="4" s="1"/>
  <c r="U246" i="4" s="1"/>
  <c r="U447" i="4" s="1"/>
  <c r="R245" i="4"/>
  <c r="T245" i="4" s="1"/>
  <c r="U245" i="4" s="1"/>
  <c r="V245" i="4" s="1"/>
  <c r="R244" i="4"/>
  <c r="R243" i="4"/>
  <c r="R242" i="4"/>
  <c r="R648" i="4" s="1"/>
  <c r="AC241" i="4"/>
  <c r="AE241" i="4" s="1"/>
  <c r="R241" i="4"/>
  <c r="O241" i="4"/>
  <c r="T241" i="4" s="1"/>
  <c r="U241" i="4" s="1"/>
  <c r="V241" i="4" s="1"/>
  <c r="AC240" i="4"/>
  <c r="AE240" i="4" s="1"/>
  <c r="R240" i="4"/>
  <c r="R646" i="4" s="1"/>
  <c r="O240" i="4"/>
  <c r="AB239" i="4"/>
  <c r="AA239" i="4"/>
  <c r="Z239" i="4"/>
  <c r="Y239" i="4"/>
  <c r="X239" i="4"/>
  <c r="R239" i="4"/>
  <c r="O239" i="4"/>
  <c r="AC238" i="4"/>
  <c r="AE238" i="4" s="1"/>
  <c r="R238" i="4"/>
  <c r="R644" i="4" s="1"/>
  <c r="O238" i="4"/>
  <c r="O644" i="4" s="1"/>
  <c r="AC237" i="4"/>
  <c r="AE237" i="4" s="1"/>
  <c r="R237" i="4"/>
  <c r="O237" i="4"/>
  <c r="AD236" i="4"/>
  <c r="AB236" i="4"/>
  <c r="AA236" i="4"/>
  <c r="Z236" i="4"/>
  <c r="Y236" i="4"/>
  <c r="X236" i="4"/>
  <c r="R236" i="4"/>
  <c r="O236" i="4"/>
  <c r="T236" i="4" s="1"/>
  <c r="AD235" i="4"/>
  <c r="AB235" i="4"/>
  <c r="AA235" i="4"/>
  <c r="Z235" i="4"/>
  <c r="Y235" i="4"/>
  <c r="X235" i="4"/>
  <c r="R235" i="4"/>
  <c r="R647" i="4" s="1"/>
  <c r="O235" i="4"/>
  <c r="AB234" i="4"/>
  <c r="AA234" i="4"/>
  <c r="Z234" i="4"/>
  <c r="Y234" i="4"/>
  <c r="X234" i="4"/>
  <c r="AC234" i="4" s="1"/>
  <c r="R234" i="4"/>
  <c r="R643" i="4" s="1"/>
  <c r="O234" i="4"/>
  <c r="AB233" i="4"/>
  <c r="AA233" i="4"/>
  <c r="Z233" i="4"/>
  <c r="Y233" i="4"/>
  <c r="X233" i="4"/>
  <c r="R233" i="4"/>
  <c r="AD233" i="4" s="1"/>
  <c r="O233" i="4"/>
  <c r="AD232" i="4"/>
  <c r="AB232" i="4"/>
  <c r="AA232" i="4"/>
  <c r="Z232" i="4"/>
  <c r="Y232" i="4"/>
  <c r="X232" i="4"/>
  <c r="T232" i="4"/>
  <c r="U232" i="4" s="1"/>
  <c r="S232" i="4"/>
  <c r="R232" i="4"/>
  <c r="O232" i="4"/>
  <c r="AB231" i="4"/>
  <c r="AC231" i="4" s="1"/>
  <c r="AA231" i="4"/>
  <c r="Z231" i="4"/>
  <c r="Y231" i="4"/>
  <c r="X231" i="4"/>
  <c r="R231" i="4"/>
  <c r="R656" i="4" s="1"/>
  <c r="O231" i="4"/>
  <c r="AD230" i="4"/>
  <c r="AB230" i="4"/>
  <c r="AA230" i="4"/>
  <c r="Z230" i="4"/>
  <c r="Y230" i="4"/>
  <c r="X230" i="4"/>
  <c r="R230" i="4"/>
  <c r="O230" i="4"/>
  <c r="AB229" i="4"/>
  <c r="AA229" i="4"/>
  <c r="Z229" i="4"/>
  <c r="Y229" i="4"/>
  <c r="X229" i="4"/>
  <c r="R229" i="4"/>
  <c r="O229" i="4"/>
  <c r="AB228" i="4"/>
  <c r="AA228" i="4"/>
  <c r="Z228" i="4"/>
  <c r="Y228" i="4"/>
  <c r="X228" i="4"/>
  <c r="R228" i="4"/>
  <c r="O228" i="4"/>
  <c r="AB227" i="4"/>
  <c r="AA227" i="4"/>
  <c r="Z227" i="4"/>
  <c r="Y227" i="4"/>
  <c r="X227" i="4"/>
  <c r="R227" i="4"/>
  <c r="AD227" i="4" s="1"/>
  <c r="O227" i="4"/>
  <c r="AC226" i="4"/>
  <c r="AE226" i="4" s="1"/>
  <c r="R226" i="4"/>
  <c r="T226" i="4" s="1"/>
  <c r="U226" i="4" s="1"/>
  <c r="V226" i="4" s="1"/>
  <c r="O226" i="4"/>
  <c r="AD225" i="4"/>
  <c r="AB225" i="4"/>
  <c r="AA225" i="4"/>
  <c r="Z225" i="4"/>
  <c r="Y225" i="4"/>
  <c r="X225" i="4"/>
  <c r="R225" i="4"/>
  <c r="O225" i="4"/>
  <c r="T225" i="4" s="1"/>
  <c r="AD224" i="4"/>
  <c r="AB224" i="4"/>
  <c r="AA224" i="4"/>
  <c r="Z224" i="4"/>
  <c r="Y224" i="4"/>
  <c r="X224" i="4"/>
  <c r="T224" i="4"/>
  <c r="S224" i="4"/>
  <c r="U224" i="4" s="1"/>
  <c r="R224" i="4"/>
  <c r="O224" i="4"/>
  <c r="AC223" i="4"/>
  <c r="AB223" i="4"/>
  <c r="AA223" i="4"/>
  <c r="Z223" i="4"/>
  <c r="Y223" i="4"/>
  <c r="X223" i="4"/>
  <c r="R223" i="4"/>
  <c r="O223" i="4"/>
  <c r="O642" i="4" s="1"/>
  <c r="AD222" i="4"/>
  <c r="AB222" i="4"/>
  <c r="AA222" i="4"/>
  <c r="Z222" i="4"/>
  <c r="Y222" i="4"/>
  <c r="X222" i="4"/>
  <c r="R222" i="4"/>
  <c r="R641" i="4" s="1"/>
  <c r="O222" i="4"/>
  <c r="AC221" i="4"/>
  <c r="AE221" i="4" s="1"/>
  <c r="R221" i="4"/>
  <c r="O221" i="4"/>
  <c r="T221" i="4" s="1"/>
  <c r="AD220" i="4"/>
  <c r="AB220" i="4"/>
  <c r="AA220" i="4"/>
  <c r="Z220" i="4"/>
  <c r="Y220" i="4"/>
  <c r="X220" i="4"/>
  <c r="T220" i="4"/>
  <c r="S220" i="4"/>
  <c r="U220" i="4" s="1"/>
  <c r="R220" i="4"/>
  <c r="O220" i="4"/>
  <c r="AB219" i="4"/>
  <c r="AA219" i="4"/>
  <c r="Z219" i="4"/>
  <c r="Y219" i="4"/>
  <c r="X219" i="4"/>
  <c r="R219" i="4"/>
  <c r="AD219" i="4" s="1"/>
  <c r="O219" i="4"/>
  <c r="AB218" i="4"/>
  <c r="AA218" i="4"/>
  <c r="Z218" i="4"/>
  <c r="Y218" i="4"/>
  <c r="X218" i="4"/>
  <c r="R218" i="4"/>
  <c r="O218" i="4"/>
  <c r="AB217" i="4"/>
  <c r="AA217" i="4"/>
  <c r="Z217" i="4"/>
  <c r="Y217" i="4"/>
  <c r="X217" i="4"/>
  <c r="R217" i="4"/>
  <c r="AD217" i="4" s="1"/>
  <c r="O217" i="4"/>
  <c r="R216" i="4"/>
  <c r="T216" i="4" s="1"/>
  <c r="U216" i="4" s="1"/>
  <c r="U639" i="4" s="1"/>
  <c r="AC215" i="4"/>
  <c r="AE215" i="4" s="1"/>
  <c r="R215" i="4"/>
  <c r="R636" i="4" s="1"/>
  <c r="O215" i="4"/>
  <c r="AC214" i="4"/>
  <c r="AB214" i="4"/>
  <c r="AA214" i="4"/>
  <c r="Z214" i="4"/>
  <c r="Y214" i="4"/>
  <c r="X214" i="4"/>
  <c r="R214" i="4"/>
  <c r="O214" i="4"/>
  <c r="O635" i="4" s="1"/>
  <c r="AD213" i="4"/>
  <c r="AB213" i="4"/>
  <c r="AC213" i="4" s="1"/>
  <c r="AE213" i="4" s="1"/>
  <c r="AA213" i="4"/>
  <c r="Z213" i="4"/>
  <c r="Y213" i="4"/>
  <c r="X213" i="4"/>
  <c r="R213" i="4"/>
  <c r="R443" i="4" s="1"/>
  <c r="O213" i="4"/>
  <c r="AC212" i="4"/>
  <c r="AE212" i="4" s="1"/>
  <c r="R212" i="4"/>
  <c r="O212" i="4"/>
  <c r="AB211" i="4"/>
  <c r="AA211" i="4"/>
  <c r="Z211" i="4"/>
  <c r="Y211" i="4"/>
  <c r="X211" i="4"/>
  <c r="R211" i="4"/>
  <c r="AD211" i="4" s="1"/>
  <c r="O211" i="4"/>
  <c r="AB210" i="4"/>
  <c r="AA210" i="4"/>
  <c r="AC210" i="4" s="1"/>
  <c r="Z210" i="4"/>
  <c r="Y210" i="4"/>
  <c r="X210" i="4"/>
  <c r="R210" i="4"/>
  <c r="O210" i="4"/>
  <c r="AB209" i="4"/>
  <c r="AA209" i="4"/>
  <c r="Z209" i="4"/>
  <c r="Y209" i="4"/>
  <c r="X209" i="4"/>
  <c r="AC209" i="4" s="1"/>
  <c r="R209" i="4"/>
  <c r="O209" i="4"/>
  <c r="O442" i="4" s="1"/>
  <c r="AB208" i="4"/>
  <c r="AA208" i="4"/>
  <c r="Z208" i="4"/>
  <c r="Y208" i="4"/>
  <c r="X208" i="4"/>
  <c r="R208" i="4"/>
  <c r="AD208" i="4" s="1"/>
  <c r="O208" i="4"/>
  <c r="AB207" i="4"/>
  <c r="AA207" i="4"/>
  <c r="Z207" i="4"/>
  <c r="Y207" i="4"/>
  <c r="X207" i="4"/>
  <c r="R207" i="4"/>
  <c r="O207" i="4"/>
  <c r="O630" i="4" s="1"/>
  <c r="AB206" i="4"/>
  <c r="AA206" i="4"/>
  <c r="Z206" i="4"/>
  <c r="Y206" i="4"/>
  <c r="X206" i="4"/>
  <c r="R206" i="4"/>
  <c r="O206" i="4"/>
  <c r="O438" i="4" s="1"/>
  <c r="AB205" i="4"/>
  <c r="AA205" i="4"/>
  <c r="Z205" i="4"/>
  <c r="Y205" i="4"/>
  <c r="X205" i="4"/>
  <c r="R205" i="4"/>
  <c r="O205" i="4"/>
  <c r="O628" i="4" s="1"/>
  <c r="AB204" i="4"/>
  <c r="AA204" i="4"/>
  <c r="Z204" i="4"/>
  <c r="Y204" i="4"/>
  <c r="X204" i="4"/>
  <c r="R204" i="4"/>
  <c r="AD204" i="4" s="1"/>
  <c r="O204" i="4"/>
  <c r="S204" i="4" s="1"/>
  <c r="U204" i="4" s="1"/>
  <c r="V204" i="4" s="1"/>
  <c r="AB203" i="4"/>
  <c r="AA203" i="4"/>
  <c r="Z203" i="4"/>
  <c r="Y203" i="4"/>
  <c r="X203" i="4"/>
  <c r="R203" i="4"/>
  <c r="O203" i="4"/>
  <c r="O439" i="4" s="1"/>
  <c r="AD202" i="4"/>
  <c r="AB202" i="4"/>
  <c r="AA202" i="4"/>
  <c r="Z202" i="4"/>
  <c r="Y202" i="4"/>
  <c r="X202" i="4"/>
  <c r="S202" i="4"/>
  <c r="U202" i="4" s="1"/>
  <c r="U629" i="4" s="1"/>
  <c r="R202" i="4"/>
  <c r="R629" i="4" s="1"/>
  <c r="O202" i="4"/>
  <c r="O629" i="4" s="1"/>
  <c r="AB201" i="4"/>
  <c r="AA201" i="4"/>
  <c r="Z201" i="4"/>
  <c r="Y201" i="4"/>
  <c r="X201" i="4"/>
  <c r="R201" i="4"/>
  <c r="O201" i="4"/>
  <c r="T200" i="4"/>
  <c r="Q200" i="4"/>
  <c r="P200" i="4"/>
  <c r="N200" i="4"/>
  <c r="M200" i="4"/>
  <c r="L200" i="4"/>
  <c r="K200" i="4"/>
  <c r="J200" i="4"/>
  <c r="AB199" i="4"/>
  <c r="AA199" i="4"/>
  <c r="Z199" i="4"/>
  <c r="Y199" i="4"/>
  <c r="X199" i="4"/>
  <c r="AC199" i="4" s="1"/>
  <c r="R199" i="4"/>
  <c r="S199" i="4" s="1"/>
  <c r="U199" i="4" s="1"/>
  <c r="O199" i="4"/>
  <c r="AD198" i="4"/>
  <c r="AB198" i="4"/>
  <c r="AA198" i="4"/>
  <c r="Z198" i="4"/>
  <c r="Y198" i="4"/>
  <c r="X198" i="4"/>
  <c r="R198" i="4"/>
  <c r="O198" i="4"/>
  <c r="AB197" i="4"/>
  <c r="AA197" i="4"/>
  <c r="Z197" i="4"/>
  <c r="Y197" i="4"/>
  <c r="X197" i="4"/>
  <c r="R197" i="4"/>
  <c r="O197" i="4"/>
  <c r="AB196" i="4"/>
  <c r="AA196" i="4"/>
  <c r="Z196" i="4"/>
  <c r="Y196" i="4"/>
  <c r="X196" i="4"/>
  <c r="R196" i="4"/>
  <c r="O196" i="4"/>
  <c r="O456" i="4" s="1"/>
  <c r="AD195" i="4"/>
  <c r="AB195" i="4"/>
  <c r="AA195" i="4"/>
  <c r="Z195" i="4"/>
  <c r="Y195" i="4"/>
  <c r="X195" i="4"/>
  <c r="O195" i="4"/>
  <c r="AD194" i="4"/>
  <c r="AB194" i="4"/>
  <c r="AA194" i="4"/>
  <c r="Z194" i="4"/>
  <c r="Y194" i="4"/>
  <c r="X194" i="4"/>
  <c r="O194" i="4"/>
  <c r="S194" i="4" s="1"/>
  <c r="U194" i="4" s="1"/>
  <c r="AB193" i="4"/>
  <c r="AA193" i="4"/>
  <c r="Z193" i="4"/>
  <c r="Y193" i="4"/>
  <c r="X193" i="4"/>
  <c r="AC193" i="4" s="1"/>
  <c r="S193" i="4"/>
  <c r="U193" i="4" s="1"/>
  <c r="R193" i="4"/>
  <c r="O193" i="4"/>
  <c r="AB192" i="4"/>
  <c r="AA192" i="4"/>
  <c r="Z192" i="4"/>
  <c r="Y192" i="4"/>
  <c r="AC192" i="4" s="1"/>
  <c r="X192" i="4"/>
  <c r="R192" i="4"/>
  <c r="O192" i="4"/>
  <c r="AB191" i="4"/>
  <c r="AC191" i="4" s="1"/>
  <c r="AA191" i="4"/>
  <c r="Z191" i="4"/>
  <c r="Y191" i="4"/>
  <c r="X191" i="4"/>
  <c r="R191" i="4"/>
  <c r="AD191" i="4" s="1"/>
  <c r="O191" i="4"/>
  <c r="AD190" i="4"/>
  <c r="AB190" i="4"/>
  <c r="AA190" i="4"/>
  <c r="Z190" i="4"/>
  <c r="Y190" i="4"/>
  <c r="X190" i="4"/>
  <c r="S190" i="4"/>
  <c r="U190" i="4" s="1"/>
  <c r="O190" i="4"/>
  <c r="AB189" i="4"/>
  <c r="AA189" i="4"/>
  <c r="Z189" i="4"/>
  <c r="Y189" i="4"/>
  <c r="X189" i="4"/>
  <c r="AC189" i="4" s="1"/>
  <c r="R189" i="4"/>
  <c r="O189" i="4"/>
  <c r="Q188" i="4"/>
  <c r="P188" i="4"/>
  <c r="N188" i="4"/>
  <c r="N252" i="4" s="1"/>
  <c r="M188" i="4"/>
  <c r="L188" i="4"/>
  <c r="K188" i="4"/>
  <c r="J188" i="4"/>
  <c r="AB187" i="4"/>
  <c r="AA187" i="4"/>
  <c r="Z187" i="4"/>
  <c r="Y187" i="4"/>
  <c r="X187" i="4"/>
  <c r="R187" i="4"/>
  <c r="AD187" i="4" s="1"/>
  <c r="O187" i="4"/>
  <c r="AB186" i="4"/>
  <c r="AA186" i="4"/>
  <c r="Z186" i="4"/>
  <c r="Y186" i="4"/>
  <c r="X186" i="4"/>
  <c r="AC186" i="4" s="1"/>
  <c r="R186" i="4"/>
  <c r="O186" i="4"/>
  <c r="AD185" i="4"/>
  <c r="AB185" i="4"/>
  <c r="AA185" i="4"/>
  <c r="Z185" i="4"/>
  <c r="Y185" i="4"/>
  <c r="X185" i="4"/>
  <c r="R185" i="4"/>
  <c r="R612" i="4" s="1"/>
  <c r="O185" i="4"/>
  <c r="O612" i="4" s="1"/>
  <c r="AD184" i="4"/>
  <c r="AB184" i="4"/>
  <c r="AA184" i="4"/>
  <c r="Z184" i="4"/>
  <c r="Y184" i="4"/>
  <c r="X184" i="4"/>
  <c r="R184" i="4"/>
  <c r="S184" i="4" s="1"/>
  <c r="U184" i="4" s="1"/>
  <c r="V184" i="4" s="1"/>
  <c r="R183" i="4"/>
  <c r="T183" i="4" s="1"/>
  <c r="U183" i="4" s="1"/>
  <c r="V183" i="4" s="1"/>
  <c r="AB182" i="4"/>
  <c r="AA182" i="4"/>
  <c r="Z182" i="4"/>
  <c r="Y182" i="4"/>
  <c r="X182" i="4"/>
  <c r="R182" i="4"/>
  <c r="AD181" i="4"/>
  <c r="AB181" i="4"/>
  <c r="AA181" i="4"/>
  <c r="Z181" i="4"/>
  <c r="Y181" i="4"/>
  <c r="X181" i="4"/>
  <c r="R181" i="4"/>
  <c r="O181" i="4"/>
  <c r="AB180" i="4"/>
  <c r="AA180" i="4"/>
  <c r="Z180" i="4"/>
  <c r="Y180" i="4"/>
  <c r="X180" i="4"/>
  <c r="R180" i="4"/>
  <c r="O180" i="4"/>
  <c r="AD179" i="4"/>
  <c r="AB179" i="4"/>
  <c r="AA179" i="4"/>
  <c r="Z179" i="4"/>
  <c r="Y179" i="4"/>
  <c r="X179" i="4"/>
  <c r="R179" i="4"/>
  <c r="R402" i="4" s="1"/>
  <c r="O179" i="4"/>
  <c r="S179" i="4" s="1"/>
  <c r="U179" i="4" s="1"/>
  <c r="V179" i="4" s="1"/>
  <c r="O178" i="4"/>
  <c r="O402" i="4" s="1"/>
  <c r="AB177" i="4"/>
  <c r="AA177" i="4"/>
  <c r="Z177" i="4"/>
  <c r="AC177" i="4" s="1"/>
  <c r="Y177" i="4"/>
  <c r="X177" i="4"/>
  <c r="R177" i="4"/>
  <c r="R393" i="4" s="1"/>
  <c r="O177" i="4"/>
  <c r="AB176" i="4"/>
  <c r="AA176" i="4"/>
  <c r="AC176" i="4" s="1"/>
  <c r="Z176" i="4"/>
  <c r="Y176" i="4"/>
  <c r="X176" i="4"/>
  <c r="R176" i="4"/>
  <c r="AD176" i="4" s="1"/>
  <c r="O176" i="4"/>
  <c r="O395" i="4" s="1"/>
  <c r="AD175" i="4"/>
  <c r="AB175" i="4"/>
  <c r="AA175" i="4"/>
  <c r="Z175" i="4"/>
  <c r="Y175" i="4"/>
  <c r="X175" i="4"/>
  <c r="S175" i="4"/>
  <c r="U175" i="4" s="1"/>
  <c r="R175" i="4"/>
  <c r="O175" i="4"/>
  <c r="AB174" i="4"/>
  <c r="AA174" i="4"/>
  <c r="Z174" i="4"/>
  <c r="Y174" i="4"/>
  <c r="X174" i="4"/>
  <c r="S174" i="4"/>
  <c r="U174" i="4" s="1"/>
  <c r="O174" i="4"/>
  <c r="O392" i="4" s="1"/>
  <c r="AB173" i="4"/>
  <c r="AA173" i="4"/>
  <c r="Z173" i="4"/>
  <c r="Y173" i="4"/>
  <c r="X173" i="4"/>
  <c r="O173" i="4"/>
  <c r="Z172" i="4"/>
  <c r="AC172" i="4" s="1"/>
  <c r="AE172" i="4" s="1"/>
  <c r="S172" i="4"/>
  <c r="U172" i="4" s="1"/>
  <c r="O172" i="4"/>
  <c r="O401" i="4" s="1"/>
  <c r="AB171" i="4"/>
  <c r="AA171" i="4"/>
  <c r="Z171" i="4"/>
  <c r="Y171" i="4"/>
  <c r="X171" i="4"/>
  <c r="R171" i="4"/>
  <c r="R170" i="4"/>
  <c r="S170" i="4" s="1"/>
  <c r="U170" i="4" s="1"/>
  <c r="R169" i="4"/>
  <c r="R388" i="4" s="1"/>
  <c r="AB168" i="4"/>
  <c r="AA168" i="4"/>
  <c r="Z168" i="4"/>
  <c r="Y168" i="4"/>
  <c r="X168" i="4"/>
  <c r="R168" i="4"/>
  <c r="O168" i="4"/>
  <c r="Z167" i="4"/>
  <c r="AC167" i="4" s="1"/>
  <c r="AE167" i="4" s="1"/>
  <c r="O167" i="4"/>
  <c r="S167" i="4" s="1"/>
  <c r="U167" i="4" s="1"/>
  <c r="O166" i="4"/>
  <c r="T166" i="4" s="1"/>
  <c r="U166" i="4" s="1"/>
  <c r="AB165" i="4"/>
  <c r="AA165" i="4"/>
  <c r="Z165" i="4"/>
  <c r="Y165" i="4"/>
  <c r="X165" i="4"/>
  <c r="O165" i="4"/>
  <c r="S165" i="4" s="1"/>
  <c r="U165" i="4" s="1"/>
  <c r="Z164" i="4"/>
  <c r="AC164" i="4" s="1"/>
  <c r="AE164" i="4" s="1"/>
  <c r="O164" i="4"/>
  <c r="X163" i="4"/>
  <c r="AC163" i="4" s="1"/>
  <c r="AE163" i="4" s="1"/>
  <c r="O163" i="4"/>
  <c r="O385" i="4" s="1"/>
  <c r="AB162" i="4"/>
  <c r="AA162" i="4"/>
  <c r="Z162" i="4"/>
  <c r="Y162" i="4"/>
  <c r="X162" i="4"/>
  <c r="R162" i="4"/>
  <c r="AD162" i="4" s="1"/>
  <c r="R161" i="4"/>
  <c r="R160" i="4"/>
  <c r="R611" i="4" s="1"/>
  <c r="R159" i="4"/>
  <c r="S159" i="4" s="1"/>
  <c r="U159" i="4" s="1"/>
  <c r="U397" i="4" s="1"/>
  <c r="AB158" i="4"/>
  <c r="AA158" i="4"/>
  <c r="Z158" i="4"/>
  <c r="Y158" i="4"/>
  <c r="X158" i="4"/>
  <c r="R158" i="4"/>
  <c r="O158" i="4"/>
  <c r="AE157" i="4"/>
  <c r="X157" i="4"/>
  <c r="AC157" i="4" s="1"/>
  <c r="O157" i="4"/>
  <c r="Z156" i="4"/>
  <c r="AC156" i="4" s="1"/>
  <c r="AE156" i="4" s="1"/>
  <c r="S156" i="4"/>
  <c r="U156" i="4" s="1"/>
  <c r="O156" i="4"/>
  <c r="O400" i="4" s="1"/>
  <c r="Z155" i="4"/>
  <c r="AC155" i="4" s="1"/>
  <c r="AE155" i="4" s="1"/>
  <c r="S155" i="4"/>
  <c r="U155" i="4" s="1"/>
  <c r="O155" i="4"/>
  <c r="O154" i="4"/>
  <c r="O398" i="4" s="1"/>
  <c r="AB153" i="4"/>
  <c r="Z153" i="4"/>
  <c r="X153" i="4"/>
  <c r="AC153" i="4" s="1"/>
  <c r="AE153" i="4" s="1"/>
  <c r="O153" i="4"/>
  <c r="T152" i="4"/>
  <c r="O152" i="4"/>
  <c r="R151" i="4"/>
  <c r="S150" i="4"/>
  <c r="U150" i="4" s="1"/>
  <c r="U381" i="4" s="1"/>
  <c r="R150" i="4"/>
  <c r="R381" i="4" s="1"/>
  <c r="X149" i="4"/>
  <c r="AC149" i="4" s="1"/>
  <c r="AE149" i="4" s="1"/>
  <c r="O149" i="4"/>
  <c r="O378" i="4" s="1"/>
  <c r="Z148" i="4"/>
  <c r="AC148" i="4" s="1"/>
  <c r="AE148" i="4" s="1"/>
  <c r="O148" i="4"/>
  <c r="S148" i="4" s="1"/>
  <c r="U148" i="4" s="1"/>
  <c r="V148" i="4" s="1"/>
  <c r="Z147" i="4"/>
  <c r="AC147" i="4" s="1"/>
  <c r="AE147" i="4" s="1"/>
  <c r="O147" i="4"/>
  <c r="Z146" i="4"/>
  <c r="AC146" i="4" s="1"/>
  <c r="AE146" i="4" s="1"/>
  <c r="S146" i="4"/>
  <c r="U146" i="4" s="1"/>
  <c r="V146" i="4" s="1"/>
  <c r="O146" i="4"/>
  <c r="O145" i="4"/>
  <c r="Z144" i="4"/>
  <c r="X144" i="4"/>
  <c r="S144" i="4"/>
  <c r="U144" i="4" s="1"/>
  <c r="V144" i="4" s="1"/>
  <c r="O144" i="4"/>
  <c r="AC143" i="4"/>
  <c r="AE143" i="4" s="1"/>
  <c r="S143" i="4"/>
  <c r="U143" i="4" s="1"/>
  <c r="O143" i="4"/>
  <c r="AD142" i="4"/>
  <c r="AB142" i="4"/>
  <c r="AA142" i="4"/>
  <c r="Z142" i="4"/>
  <c r="Y142" i="4"/>
  <c r="X142" i="4"/>
  <c r="O142" i="4"/>
  <c r="S142" i="4" s="1"/>
  <c r="T140" i="4"/>
  <c r="Q140" i="4"/>
  <c r="P140" i="4"/>
  <c r="N140" i="4"/>
  <c r="M140" i="4"/>
  <c r="L140" i="4"/>
  <c r="K140" i="4"/>
  <c r="J140" i="4"/>
  <c r="AC139" i="4"/>
  <c r="AB139" i="4"/>
  <c r="AA139" i="4"/>
  <c r="Z139" i="4"/>
  <c r="Y139" i="4"/>
  <c r="X139" i="4"/>
  <c r="R139" i="4"/>
  <c r="AD139" i="4" s="1"/>
  <c r="O139" i="4"/>
  <c r="S139" i="4" s="1"/>
  <c r="U139" i="4" s="1"/>
  <c r="V139" i="4" s="1"/>
  <c r="AB138" i="4"/>
  <c r="AA138" i="4"/>
  <c r="Z138" i="4"/>
  <c r="AC138" i="4" s="1"/>
  <c r="AE138" i="4" s="1"/>
  <c r="Y138" i="4"/>
  <c r="X138" i="4"/>
  <c r="R138" i="4"/>
  <c r="AD138" i="4" s="1"/>
  <c r="O138" i="4"/>
  <c r="AD137" i="4"/>
  <c r="AB137" i="4"/>
  <c r="AA137" i="4"/>
  <c r="Z137" i="4"/>
  <c r="Y137" i="4"/>
  <c r="X137" i="4"/>
  <c r="R137" i="4"/>
  <c r="R539" i="4" s="1"/>
  <c r="O137" i="4"/>
  <c r="AB136" i="4"/>
  <c r="AA136" i="4"/>
  <c r="Z136" i="4"/>
  <c r="Y136" i="4"/>
  <c r="X136" i="4"/>
  <c r="R136" i="4"/>
  <c r="R538" i="4" s="1"/>
  <c r="O136" i="4"/>
  <c r="AB135" i="4"/>
  <c r="AA135" i="4"/>
  <c r="Z135" i="4"/>
  <c r="Y135" i="4"/>
  <c r="X135" i="4"/>
  <c r="R135" i="4"/>
  <c r="R529" i="4" s="1"/>
  <c r="O135" i="4"/>
  <c r="AB134" i="4"/>
  <c r="AA134" i="4"/>
  <c r="Z134" i="4"/>
  <c r="Y134" i="4"/>
  <c r="X134" i="4"/>
  <c r="R134" i="4"/>
  <c r="O134" i="4"/>
  <c r="AB133" i="4"/>
  <c r="AA133" i="4"/>
  <c r="Z133" i="4"/>
  <c r="Y133" i="4"/>
  <c r="X133" i="4"/>
  <c r="R133" i="4"/>
  <c r="O133" i="4"/>
  <c r="AB132" i="4"/>
  <c r="AA132" i="4"/>
  <c r="Z132" i="4"/>
  <c r="Y132" i="4"/>
  <c r="X132" i="4"/>
  <c r="R132" i="4"/>
  <c r="O132" i="4"/>
  <c r="O528" i="4" s="1"/>
  <c r="AB131" i="4"/>
  <c r="AA131" i="4"/>
  <c r="Z131" i="4"/>
  <c r="Y131" i="4"/>
  <c r="X131" i="4"/>
  <c r="R131" i="4"/>
  <c r="R527" i="4" s="1"/>
  <c r="O131" i="4"/>
  <c r="O527" i="4" s="1"/>
  <c r="AB130" i="4"/>
  <c r="AA130" i="4"/>
  <c r="Z130" i="4"/>
  <c r="Y130" i="4"/>
  <c r="X130" i="4"/>
  <c r="R130" i="4"/>
  <c r="O130" i="4"/>
  <c r="O517" i="4" s="1"/>
  <c r="AB129" i="4"/>
  <c r="AA129" i="4"/>
  <c r="Z129" i="4"/>
  <c r="Y129" i="4"/>
  <c r="X129" i="4"/>
  <c r="R129" i="4"/>
  <c r="O129" i="4"/>
  <c r="Q128" i="4"/>
  <c r="P128" i="4"/>
  <c r="N128" i="4"/>
  <c r="M128" i="4"/>
  <c r="L128" i="4"/>
  <c r="K128" i="4"/>
  <c r="J128" i="4"/>
  <c r="AB127" i="4"/>
  <c r="AA127" i="4"/>
  <c r="Z127" i="4"/>
  <c r="Y127" i="4"/>
  <c r="X127" i="4"/>
  <c r="AC127" i="4" s="1"/>
  <c r="R127" i="4"/>
  <c r="AD127" i="4" s="1"/>
  <c r="R126" i="4"/>
  <c r="S126" i="4" s="1"/>
  <c r="U126" i="4" s="1"/>
  <c r="R125" i="4"/>
  <c r="R124" i="4"/>
  <c r="AC123" i="4"/>
  <c r="AE123" i="4" s="1"/>
  <c r="R123" i="4"/>
  <c r="R549" i="4" s="1"/>
  <c r="O123" i="4"/>
  <c r="AD122" i="4"/>
  <c r="AB122" i="4"/>
  <c r="AA122" i="4"/>
  <c r="Z122" i="4"/>
  <c r="Y122" i="4"/>
  <c r="X122" i="4"/>
  <c r="O122" i="4"/>
  <c r="S122" i="4" s="1"/>
  <c r="U122" i="4" s="1"/>
  <c r="V122" i="4" s="1"/>
  <c r="O121" i="4"/>
  <c r="O120" i="4"/>
  <c r="T120" i="4" s="1"/>
  <c r="U120" i="4" s="1"/>
  <c r="AD119" i="4"/>
  <c r="AB119" i="4"/>
  <c r="AA119" i="4"/>
  <c r="Z119" i="4"/>
  <c r="Y119" i="4"/>
  <c r="X119" i="4"/>
  <c r="O119" i="4"/>
  <c r="O551" i="4" s="1"/>
  <c r="AB118" i="4"/>
  <c r="AA118" i="4"/>
  <c r="Z118" i="4"/>
  <c r="Y118" i="4"/>
  <c r="X118" i="4"/>
  <c r="R118" i="4"/>
  <c r="R550" i="4" s="1"/>
  <c r="O118" i="4"/>
  <c r="AB117" i="4"/>
  <c r="AA117" i="4"/>
  <c r="Z117" i="4"/>
  <c r="Y117" i="4"/>
  <c r="X117" i="4"/>
  <c r="R117" i="4"/>
  <c r="R116" i="4"/>
  <c r="T116" i="4" s="1"/>
  <c r="U116" i="4" s="1"/>
  <c r="R115" i="4"/>
  <c r="AB114" i="4"/>
  <c r="AA114" i="4"/>
  <c r="Z114" i="4"/>
  <c r="Y114" i="4"/>
  <c r="X114" i="4"/>
  <c r="R114" i="4"/>
  <c r="AD113" i="4"/>
  <c r="AB113" i="4"/>
  <c r="AA113" i="4"/>
  <c r="Z113" i="4"/>
  <c r="Y113" i="4"/>
  <c r="X113" i="4"/>
  <c r="O113" i="4"/>
  <c r="S113" i="4" s="1"/>
  <c r="U113" i="4" s="1"/>
  <c r="O112" i="4"/>
  <c r="O111" i="4"/>
  <c r="O546" i="4" s="1"/>
  <c r="R110" i="4"/>
  <c r="AD110" i="4" s="1"/>
  <c r="AE110" i="4" s="1"/>
  <c r="R109" i="4"/>
  <c r="AD109" i="4" s="1"/>
  <c r="AE109" i="4" s="1"/>
  <c r="R108" i="4"/>
  <c r="AB107" i="4"/>
  <c r="AA107" i="4"/>
  <c r="Z107" i="4"/>
  <c r="Y107" i="4"/>
  <c r="X107" i="4"/>
  <c r="R107" i="4"/>
  <c r="AD106" i="4"/>
  <c r="AB106" i="4"/>
  <c r="AA106" i="4"/>
  <c r="Z106" i="4"/>
  <c r="Y106" i="4"/>
  <c r="X106" i="4"/>
  <c r="AC106" i="4" s="1"/>
  <c r="AE106" i="4" s="1"/>
  <c r="O106" i="4"/>
  <c r="O105" i="4"/>
  <c r="O104" i="4"/>
  <c r="AB103" i="4"/>
  <c r="AA103" i="4"/>
  <c r="Z103" i="4"/>
  <c r="Y103" i="4"/>
  <c r="X103" i="4"/>
  <c r="R103" i="4"/>
  <c r="S103" i="4" s="1"/>
  <c r="U103" i="4" s="1"/>
  <c r="V103" i="4" s="1"/>
  <c r="T102" i="4"/>
  <c r="U102" i="4" s="1"/>
  <c r="R102" i="4"/>
  <c r="R101" i="4"/>
  <c r="R100" i="4"/>
  <c r="AD99" i="4"/>
  <c r="AB99" i="4"/>
  <c r="AA99" i="4"/>
  <c r="Z99" i="4"/>
  <c r="Z128" i="4" s="1"/>
  <c r="Y99" i="4"/>
  <c r="X99" i="4"/>
  <c r="O99" i="4"/>
  <c r="Q98" i="4"/>
  <c r="P98" i="4"/>
  <c r="N98" i="4"/>
  <c r="M98" i="4"/>
  <c r="L98" i="4"/>
  <c r="K98" i="4"/>
  <c r="J98" i="4"/>
  <c r="AB97" i="4"/>
  <c r="AA97" i="4"/>
  <c r="Z97" i="4"/>
  <c r="Y97" i="4"/>
  <c r="X97" i="4"/>
  <c r="R97" i="4"/>
  <c r="O97" i="4"/>
  <c r="S97" i="4" s="1"/>
  <c r="U97" i="4" s="1"/>
  <c r="AB96" i="4"/>
  <c r="AA96" i="4"/>
  <c r="Z96" i="4"/>
  <c r="Y96" i="4"/>
  <c r="X96" i="4"/>
  <c r="R96" i="4"/>
  <c r="O96" i="4"/>
  <c r="AB95" i="4"/>
  <c r="AA95" i="4"/>
  <c r="Z95" i="4"/>
  <c r="Y95" i="4"/>
  <c r="X95" i="4"/>
  <c r="R95" i="4"/>
  <c r="AD95" i="4" s="1"/>
  <c r="O95" i="4"/>
  <c r="AB94" i="4"/>
  <c r="AA94" i="4"/>
  <c r="Z94" i="4"/>
  <c r="Y94" i="4"/>
  <c r="X94" i="4"/>
  <c r="R94" i="4"/>
  <c r="AD94" i="4" s="1"/>
  <c r="O94" i="4"/>
  <c r="AB93" i="4"/>
  <c r="AA93" i="4"/>
  <c r="Z93" i="4"/>
  <c r="Y93" i="4"/>
  <c r="X93" i="4"/>
  <c r="R93" i="4"/>
  <c r="AD93" i="4" s="1"/>
  <c r="O93" i="4"/>
  <c r="AB92" i="4"/>
  <c r="AA92" i="4"/>
  <c r="Z92" i="4"/>
  <c r="Y92" i="4"/>
  <c r="X92" i="4"/>
  <c r="R92" i="4"/>
  <c r="O92" i="4"/>
  <c r="AB91" i="4"/>
  <c r="AA91" i="4"/>
  <c r="Z91" i="4"/>
  <c r="Y91" i="4"/>
  <c r="X91" i="4"/>
  <c r="R91" i="4"/>
  <c r="O91" i="4"/>
  <c r="O486" i="4" s="1"/>
  <c r="AB90" i="4"/>
  <c r="AA90" i="4"/>
  <c r="Z90" i="4"/>
  <c r="Y90" i="4"/>
  <c r="X90" i="4"/>
  <c r="R90" i="4"/>
  <c r="S90" i="4" s="1"/>
  <c r="U90" i="4" s="1"/>
  <c r="O90" i="4"/>
  <c r="AD89" i="4"/>
  <c r="AB89" i="4"/>
  <c r="AA89" i="4"/>
  <c r="Z89" i="4"/>
  <c r="Y89" i="4"/>
  <c r="X89" i="4"/>
  <c r="R89" i="4"/>
  <c r="O89" i="4"/>
  <c r="AB88" i="4"/>
  <c r="AA88" i="4"/>
  <c r="Z88" i="4"/>
  <c r="AC88" i="4" s="1"/>
  <c r="AE88" i="4" s="1"/>
  <c r="Y88" i="4"/>
  <c r="X88" i="4"/>
  <c r="R88" i="4"/>
  <c r="AD88" i="4" s="1"/>
  <c r="O88" i="4"/>
  <c r="S88" i="4" s="1"/>
  <c r="U88" i="4" s="1"/>
  <c r="AB87" i="4"/>
  <c r="AA87" i="4"/>
  <c r="Z87" i="4"/>
  <c r="Y87" i="4"/>
  <c r="X87" i="4"/>
  <c r="R87" i="4"/>
  <c r="AD87" i="4" s="1"/>
  <c r="O87" i="4"/>
  <c r="AB86" i="4"/>
  <c r="AA86" i="4"/>
  <c r="Z86" i="4"/>
  <c r="Y86" i="4"/>
  <c r="X86" i="4"/>
  <c r="AC86" i="4" s="1"/>
  <c r="AE86" i="4" s="1"/>
  <c r="R86" i="4"/>
  <c r="AD86" i="4" s="1"/>
  <c r="O86" i="4"/>
  <c r="AB85" i="4"/>
  <c r="AA85" i="4"/>
  <c r="Z85" i="4"/>
  <c r="Y85" i="4"/>
  <c r="X85" i="4"/>
  <c r="AC85" i="4" s="1"/>
  <c r="R85" i="4"/>
  <c r="S85" i="4" s="1"/>
  <c r="U85" i="4" s="1"/>
  <c r="O85" i="4"/>
  <c r="AB84" i="4"/>
  <c r="AA84" i="4"/>
  <c r="Z84" i="4"/>
  <c r="Y84" i="4"/>
  <c r="X84" i="4"/>
  <c r="AC84" i="4" s="1"/>
  <c r="R84" i="4"/>
  <c r="AD84" i="4" s="1"/>
  <c r="O84" i="4"/>
  <c r="AB83" i="4"/>
  <c r="AA83" i="4"/>
  <c r="Z83" i="4"/>
  <c r="Y83" i="4"/>
  <c r="X83" i="4"/>
  <c r="R83" i="4"/>
  <c r="O83" i="4"/>
  <c r="AB82" i="4"/>
  <c r="AA82" i="4"/>
  <c r="Z82" i="4"/>
  <c r="Y82" i="4"/>
  <c r="X82" i="4"/>
  <c r="R82" i="4"/>
  <c r="AD82" i="4" s="1"/>
  <c r="O82" i="4"/>
  <c r="AB81" i="4"/>
  <c r="AA81" i="4"/>
  <c r="Z81" i="4"/>
  <c r="AC81" i="4" s="1"/>
  <c r="Y81" i="4"/>
  <c r="X81" i="4"/>
  <c r="R81" i="4"/>
  <c r="O81" i="4"/>
  <c r="S81" i="4" s="1"/>
  <c r="U81" i="4" s="1"/>
  <c r="AD80" i="4"/>
  <c r="AB80" i="4"/>
  <c r="AA80" i="4"/>
  <c r="Z80" i="4"/>
  <c r="Y80" i="4"/>
  <c r="X80" i="4"/>
  <c r="R80" i="4"/>
  <c r="O80" i="4"/>
  <c r="AB79" i="4"/>
  <c r="AA79" i="4"/>
  <c r="Z79" i="4"/>
  <c r="Y79" i="4"/>
  <c r="X79" i="4"/>
  <c r="R79" i="4"/>
  <c r="AD79" i="4" s="1"/>
  <c r="O79" i="4"/>
  <c r="AD78" i="4"/>
  <c r="AB78" i="4"/>
  <c r="AA78" i="4"/>
  <c r="Z78" i="4"/>
  <c r="Y78" i="4"/>
  <c r="X78" i="4"/>
  <c r="O78" i="4"/>
  <c r="AB77" i="4"/>
  <c r="AC77" i="4" s="1"/>
  <c r="AE77" i="4" s="1"/>
  <c r="X77" i="4"/>
  <c r="O77" i="4"/>
  <c r="O518" i="4" s="1"/>
  <c r="AD76" i="4"/>
  <c r="AB76" i="4"/>
  <c r="AA76" i="4"/>
  <c r="Z76" i="4"/>
  <c r="Y76" i="4"/>
  <c r="X76" i="4"/>
  <c r="R76" i="4"/>
  <c r="R526" i="4" s="1"/>
  <c r="O76" i="4"/>
  <c r="S76" i="4" s="1"/>
  <c r="U76" i="4" s="1"/>
  <c r="V76" i="4" s="1"/>
  <c r="AD75" i="4"/>
  <c r="AB75" i="4"/>
  <c r="AA75" i="4"/>
  <c r="Z75" i="4"/>
  <c r="Y75" i="4"/>
  <c r="X75" i="4"/>
  <c r="O75" i="4"/>
  <c r="O74" i="4"/>
  <c r="T74" i="4" s="1"/>
  <c r="U74" i="4" s="1"/>
  <c r="V74" i="4" s="1"/>
  <c r="X73" i="4"/>
  <c r="AC73" i="4" s="1"/>
  <c r="AE73" i="4" s="1"/>
  <c r="O73" i="4"/>
  <c r="O523" i="4" s="1"/>
  <c r="O72" i="4"/>
  <c r="AD71" i="4"/>
  <c r="AB71" i="4"/>
  <c r="AA71" i="4"/>
  <c r="Z71" i="4"/>
  <c r="Y71" i="4"/>
  <c r="X71" i="4"/>
  <c r="R71" i="4"/>
  <c r="O71" i="4"/>
  <c r="T70" i="4"/>
  <c r="U70" i="4" s="1"/>
  <c r="R70" i="4"/>
  <c r="AD69" i="4"/>
  <c r="AB69" i="4"/>
  <c r="AA69" i="4"/>
  <c r="Z69" i="4"/>
  <c r="Y69" i="4"/>
  <c r="X69" i="4"/>
  <c r="O69" i="4"/>
  <c r="O68" i="4"/>
  <c r="AD67" i="4"/>
  <c r="AB67" i="4"/>
  <c r="AA67" i="4"/>
  <c r="Z67" i="4"/>
  <c r="Y67" i="4"/>
  <c r="X67" i="4"/>
  <c r="O67" i="4"/>
  <c r="S67" i="4" s="1"/>
  <c r="U67" i="4" s="1"/>
  <c r="U514" i="4" s="1"/>
  <c r="AD65" i="4"/>
  <c r="AB65" i="4"/>
  <c r="AA65" i="4"/>
  <c r="Z65" i="4"/>
  <c r="Y65" i="4"/>
  <c r="X65" i="4"/>
  <c r="O65" i="4"/>
  <c r="S65" i="4" s="1"/>
  <c r="U65" i="4" s="1"/>
  <c r="U513" i="4" s="1"/>
  <c r="AB64" i="4"/>
  <c r="AA64" i="4"/>
  <c r="Z64" i="4"/>
  <c r="Y64" i="4"/>
  <c r="X64" i="4"/>
  <c r="R64" i="4"/>
  <c r="S64" i="4" s="1"/>
  <c r="U64" i="4" s="1"/>
  <c r="R63" i="4"/>
  <c r="T63" i="4" s="1"/>
  <c r="U63" i="4" s="1"/>
  <c r="V63" i="4" s="1"/>
  <c r="R62" i="4"/>
  <c r="T62" i="4" s="1"/>
  <c r="U62" i="4" s="1"/>
  <c r="X61" i="4"/>
  <c r="R61" i="4"/>
  <c r="AD61" i="4" s="1"/>
  <c r="AE61" i="4" s="1"/>
  <c r="AB60" i="4"/>
  <c r="AA60" i="4"/>
  <c r="Z60" i="4"/>
  <c r="Y60" i="4"/>
  <c r="X60" i="4"/>
  <c r="R60" i="4"/>
  <c r="AD60" i="4" s="1"/>
  <c r="AD59" i="4"/>
  <c r="AB59" i="4"/>
  <c r="AA59" i="4"/>
  <c r="Z59" i="4"/>
  <c r="Y59" i="4"/>
  <c r="X59" i="4"/>
  <c r="R59" i="4"/>
  <c r="R512" i="4" s="1"/>
  <c r="O59" i="4"/>
  <c r="S59" i="4" s="1"/>
  <c r="U59" i="4" s="1"/>
  <c r="V59" i="4" s="1"/>
  <c r="AD58" i="4"/>
  <c r="AB58" i="4"/>
  <c r="AA58" i="4"/>
  <c r="Z58" i="4"/>
  <c r="Y58" i="4"/>
  <c r="X58" i="4"/>
  <c r="O58" i="4"/>
  <c r="S58" i="4" s="1"/>
  <c r="U58" i="4" s="1"/>
  <c r="O57" i="4"/>
  <c r="T57" i="4" s="1"/>
  <c r="U57" i="4" s="1"/>
  <c r="X56" i="4"/>
  <c r="AC56" i="4" s="1"/>
  <c r="AE56" i="4" s="1"/>
  <c r="O56" i="4"/>
  <c r="AD55" i="4"/>
  <c r="AB55" i="4"/>
  <c r="AA55" i="4"/>
  <c r="Z55" i="4"/>
  <c r="Y55" i="4"/>
  <c r="AC55" i="4" s="1"/>
  <c r="X55" i="4"/>
  <c r="O55" i="4"/>
  <c r="X54" i="4"/>
  <c r="AC54" i="4" s="1"/>
  <c r="AE54" i="4" s="1"/>
  <c r="O54" i="4"/>
  <c r="O519" i="4" s="1"/>
  <c r="AB53" i="4"/>
  <c r="AA53" i="4"/>
  <c r="Z53" i="4"/>
  <c r="Y53" i="4"/>
  <c r="X53" i="4"/>
  <c r="O53" i="4"/>
  <c r="O508" i="4" s="1"/>
  <c r="R52" i="4"/>
  <c r="AD52" i="4" s="1"/>
  <c r="AE52" i="4" s="1"/>
  <c r="R51" i="4"/>
  <c r="AE50" i="4"/>
  <c r="AC50" i="4"/>
  <c r="R50" i="4"/>
  <c r="T50" i="4" s="1"/>
  <c r="U50" i="4" s="1"/>
  <c r="AC49" i="4"/>
  <c r="AE49" i="4" s="1"/>
  <c r="R49" i="4"/>
  <c r="R505" i="4" s="1"/>
  <c r="O49" i="4"/>
  <c r="AD48" i="4"/>
  <c r="AB48" i="4"/>
  <c r="AA48" i="4"/>
  <c r="Z48" i="4"/>
  <c r="Y48" i="4"/>
  <c r="X48" i="4"/>
  <c r="O48" i="4"/>
  <c r="S48" i="4" s="1"/>
  <c r="U48" i="4" s="1"/>
  <c r="O47" i="4"/>
  <c r="O46" i="4"/>
  <c r="X45" i="4"/>
  <c r="AC45" i="4" s="1"/>
  <c r="AE45" i="4" s="1"/>
  <c r="O45" i="4"/>
  <c r="O44" i="4"/>
  <c r="O43" i="4"/>
  <c r="O682" i="4" s="1"/>
  <c r="Y42" i="4"/>
  <c r="X42" i="4"/>
  <c r="O42" i="4"/>
  <c r="X41" i="4"/>
  <c r="AC41" i="4" s="1"/>
  <c r="AE41" i="4" s="1"/>
  <c r="O41" i="4"/>
  <c r="AB40" i="4"/>
  <c r="AA40" i="4"/>
  <c r="Z40" i="4"/>
  <c r="Y40" i="4"/>
  <c r="X40" i="4"/>
  <c r="R40" i="4"/>
  <c r="AD40" i="4" s="1"/>
  <c r="O40" i="4"/>
  <c r="Q39" i="4"/>
  <c r="P39" i="4"/>
  <c r="N39" i="4"/>
  <c r="M39" i="4"/>
  <c r="L39" i="4"/>
  <c r="K39" i="4"/>
  <c r="J39" i="4"/>
  <c r="S38" i="4"/>
  <c r="U38" i="4" s="1"/>
  <c r="R38" i="4"/>
  <c r="AD38" i="4" s="1"/>
  <c r="AE38" i="4" s="1"/>
  <c r="R37" i="4"/>
  <c r="R680" i="4" s="1"/>
  <c r="R36" i="4"/>
  <c r="R679" i="4" s="1"/>
  <c r="R35" i="4"/>
  <c r="R678" i="4" s="1"/>
  <c r="R34" i="4"/>
  <c r="R33" i="4"/>
  <c r="AD32" i="4"/>
  <c r="AB32" i="4"/>
  <c r="AA32" i="4"/>
  <c r="Z32" i="4"/>
  <c r="Y32" i="4"/>
  <c r="X32" i="4"/>
  <c r="O32" i="4"/>
  <c r="O31" i="4"/>
  <c r="T31" i="4" s="1"/>
  <c r="U31" i="4" s="1"/>
  <c r="AB30" i="4"/>
  <c r="AA30" i="4"/>
  <c r="Z30" i="4"/>
  <c r="Y30" i="4"/>
  <c r="X30" i="4"/>
  <c r="R30" i="4"/>
  <c r="O30" i="4"/>
  <c r="O674" i="4" s="1"/>
  <c r="R29" i="4"/>
  <c r="AD29" i="4" s="1"/>
  <c r="AE29" i="4" s="1"/>
  <c r="R28" i="4"/>
  <c r="R676" i="4" s="1"/>
  <c r="AE27" i="4"/>
  <c r="R27" i="4"/>
  <c r="O27" i="4"/>
  <c r="O677" i="4" s="1"/>
  <c r="R26" i="4"/>
  <c r="AD25" i="4"/>
  <c r="AB25" i="4"/>
  <c r="AA25" i="4"/>
  <c r="Z25" i="4"/>
  <c r="Y25" i="4"/>
  <c r="X25" i="4"/>
  <c r="O25" i="4"/>
  <c r="O24" i="4"/>
  <c r="AB23" i="4"/>
  <c r="AC23" i="4" s="1"/>
  <c r="O23" i="4"/>
  <c r="O500" i="4" s="1"/>
  <c r="AB22" i="4"/>
  <c r="AA22" i="4"/>
  <c r="Z22" i="4"/>
  <c r="Y22" i="4"/>
  <c r="X22" i="4"/>
  <c r="O22" i="4"/>
  <c r="O498" i="4" s="1"/>
  <c r="O21" i="4"/>
  <c r="O499" i="4" s="1"/>
  <c r="AD20" i="4"/>
  <c r="AB20" i="4"/>
  <c r="AA20" i="4"/>
  <c r="Z20" i="4"/>
  <c r="Y20" i="4"/>
  <c r="X20" i="4"/>
  <c r="AC20" i="4" s="1"/>
  <c r="R20" i="4"/>
  <c r="R671" i="4" s="1"/>
  <c r="O20" i="4"/>
  <c r="O671" i="4" s="1"/>
  <c r="R19" i="4"/>
  <c r="AB18" i="4"/>
  <c r="AA18" i="4"/>
  <c r="Z18" i="4"/>
  <c r="Y18" i="4"/>
  <c r="R18" i="4"/>
  <c r="AD18" i="4" s="1"/>
  <c r="O18" i="4"/>
  <c r="R17" i="4"/>
  <c r="AD16" i="4"/>
  <c r="AB16" i="4"/>
  <c r="AA16" i="4"/>
  <c r="Z16" i="4"/>
  <c r="Y16" i="4"/>
  <c r="X16" i="4"/>
  <c r="O16" i="4"/>
  <c r="T15" i="4"/>
  <c r="O15" i="4"/>
  <c r="AB14" i="4"/>
  <c r="AA14" i="4"/>
  <c r="Z14" i="4"/>
  <c r="Y14" i="4"/>
  <c r="X14" i="4"/>
  <c r="O14" i="4"/>
  <c r="O493" i="4" s="1"/>
  <c r="AB13" i="4"/>
  <c r="AA13" i="4"/>
  <c r="Z13" i="4"/>
  <c r="Y13" i="4"/>
  <c r="X13" i="4"/>
  <c r="S13" i="4"/>
  <c r="U13" i="4" s="1"/>
  <c r="R13" i="4"/>
  <c r="AD13" i="4" s="1"/>
  <c r="O13" i="4"/>
  <c r="AD12" i="4"/>
  <c r="AB12" i="4"/>
  <c r="AA12" i="4"/>
  <c r="Z12" i="4"/>
  <c r="Y12" i="4"/>
  <c r="X12" i="4"/>
  <c r="R12" i="4"/>
  <c r="O12" i="4"/>
  <c r="S12" i="4" s="1"/>
  <c r="U12" i="4" s="1"/>
  <c r="AB11" i="4"/>
  <c r="AA11" i="4"/>
  <c r="Z11" i="4"/>
  <c r="Y11" i="4"/>
  <c r="X11" i="4"/>
  <c r="R11" i="4"/>
  <c r="AD11" i="4" s="1"/>
  <c r="O11" i="4"/>
  <c r="AD10" i="4"/>
  <c r="AB10" i="4"/>
  <c r="AA10" i="4"/>
  <c r="Z10" i="4"/>
  <c r="Y10" i="4"/>
  <c r="X10" i="4"/>
  <c r="S10" i="4"/>
  <c r="R10" i="4"/>
  <c r="O10" i="4"/>
  <c r="T172" i="3"/>
  <c r="T175" i="3"/>
  <c r="O254" i="3"/>
  <c r="AE381" i="10" l="1"/>
  <c r="V739" i="10"/>
  <c r="U381" i="10"/>
  <c r="V381" i="10" s="1"/>
  <c r="U325" i="9"/>
  <c r="V729" i="8"/>
  <c r="U376" i="8"/>
  <c r="V376" i="8" s="1"/>
  <c r="AC325" i="7"/>
  <c r="U209" i="7"/>
  <c r="V209" i="7" s="1"/>
  <c r="AE325" i="7"/>
  <c r="U158" i="7"/>
  <c r="V158" i="7" s="1"/>
  <c r="V157" i="7"/>
  <c r="V319" i="7"/>
  <c r="U671" i="7"/>
  <c r="AD142" i="6"/>
  <c r="AE324" i="6"/>
  <c r="AE99" i="6"/>
  <c r="AE142" i="6" s="1"/>
  <c r="R376" i="6"/>
  <c r="O376" i="6"/>
  <c r="U505" i="6"/>
  <c r="V505" i="6" s="1"/>
  <c r="U99" i="6"/>
  <c r="V99" i="6" s="1"/>
  <c r="V41" i="6"/>
  <c r="U464" i="6"/>
  <c r="V464" i="6" s="1"/>
  <c r="U324" i="6"/>
  <c r="V324" i="6" s="1"/>
  <c r="V294" i="6"/>
  <c r="AD253" i="6"/>
  <c r="U645" i="6"/>
  <c r="V645" i="6" s="1"/>
  <c r="V239" i="6"/>
  <c r="U646" i="6"/>
  <c r="V646" i="6" s="1"/>
  <c r="V240" i="6"/>
  <c r="U492" i="6"/>
  <c r="V492" i="6" s="1"/>
  <c r="U40" i="6"/>
  <c r="V40" i="6" s="1"/>
  <c r="U648" i="6"/>
  <c r="V648" i="6" s="1"/>
  <c r="V236" i="6"/>
  <c r="U567" i="6"/>
  <c r="V567" i="6" s="1"/>
  <c r="U370" i="6"/>
  <c r="V331" i="6"/>
  <c r="U588" i="6"/>
  <c r="V588" i="6" s="1"/>
  <c r="U375" i="6"/>
  <c r="V375" i="6" s="1"/>
  <c r="V371" i="6"/>
  <c r="U642" i="6"/>
  <c r="V642" i="6" s="1"/>
  <c r="V223" i="6"/>
  <c r="U704" i="6"/>
  <c r="V704" i="6" s="1"/>
  <c r="V101" i="6"/>
  <c r="AC142" i="6"/>
  <c r="AC376" i="6" s="1"/>
  <c r="AE253" i="6"/>
  <c r="T142" i="6"/>
  <c r="T376" i="6" s="1"/>
  <c r="U392" i="6"/>
  <c r="V392" i="6" s="1"/>
  <c r="V153" i="6"/>
  <c r="U683" i="6"/>
  <c r="V683" i="6" s="1"/>
  <c r="V44" i="6"/>
  <c r="U444" i="6"/>
  <c r="V444" i="6" s="1"/>
  <c r="V214" i="6"/>
  <c r="U466" i="6"/>
  <c r="V466" i="6" s="1"/>
  <c r="V296" i="6"/>
  <c r="U577" i="6"/>
  <c r="V577" i="6" s="1"/>
  <c r="V362" i="6"/>
  <c r="AE293" i="6"/>
  <c r="U450" i="6"/>
  <c r="V450" i="6" s="1"/>
  <c r="U201" i="6"/>
  <c r="V201" i="6" s="1"/>
  <c r="V190" i="6"/>
  <c r="S142" i="6"/>
  <c r="U636" i="6"/>
  <c r="V636" i="6" s="1"/>
  <c r="V215" i="6"/>
  <c r="U438" i="6"/>
  <c r="V438" i="6" s="1"/>
  <c r="U252" i="6"/>
  <c r="V202" i="6"/>
  <c r="U592" i="6"/>
  <c r="V592" i="6" s="1"/>
  <c r="V326" i="6"/>
  <c r="S253" i="6"/>
  <c r="U378" i="6"/>
  <c r="U189" i="6"/>
  <c r="V189" i="6" s="1"/>
  <c r="V143" i="6"/>
  <c r="U656" i="6"/>
  <c r="V656" i="6" s="1"/>
  <c r="V230" i="6"/>
  <c r="U590" i="6"/>
  <c r="V590" i="6" s="1"/>
  <c r="U330" i="6"/>
  <c r="V330" i="6" s="1"/>
  <c r="V325" i="6"/>
  <c r="U541" i="6"/>
  <c r="V541" i="6" s="1"/>
  <c r="U129" i="6"/>
  <c r="V100" i="6"/>
  <c r="AC46" i="5"/>
  <c r="AE46" i="5" s="1"/>
  <c r="V235" i="5"/>
  <c r="AD91" i="5"/>
  <c r="T131" i="5"/>
  <c r="U131" i="5" s="1"/>
  <c r="AA279" i="5"/>
  <c r="AD269" i="5"/>
  <c r="O642" i="5"/>
  <c r="AC182" i="5"/>
  <c r="AE182" i="5" s="1"/>
  <c r="U331" i="5"/>
  <c r="AC234" i="5"/>
  <c r="AD206" i="5"/>
  <c r="S237" i="5"/>
  <c r="U237" i="5" s="1"/>
  <c r="U356" i="5" s="1"/>
  <c r="S269" i="5"/>
  <c r="U269" i="5" s="1"/>
  <c r="U432" i="5" s="1"/>
  <c r="AC248" i="5"/>
  <c r="S167" i="5"/>
  <c r="U167" i="5" s="1"/>
  <c r="R547" i="5"/>
  <c r="O522" i="5"/>
  <c r="AD191" i="5"/>
  <c r="AE191" i="5" s="1"/>
  <c r="S124" i="5"/>
  <c r="U124" i="5" s="1"/>
  <c r="AC99" i="5"/>
  <c r="O659" i="5"/>
  <c r="Y279" i="5"/>
  <c r="AD30" i="5"/>
  <c r="AE30" i="5" s="1"/>
  <c r="S197" i="5"/>
  <c r="U197" i="5" s="1"/>
  <c r="U410" i="5" s="1"/>
  <c r="AD271" i="5"/>
  <c r="AD294" i="5"/>
  <c r="S318" i="5"/>
  <c r="U318" i="5" s="1"/>
  <c r="O437" i="5"/>
  <c r="AD189" i="5"/>
  <c r="S32" i="5"/>
  <c r="U32" i="5" s="1"/>
  <c r="AC126" i="5"/>
  <c r="AC163" i="5"/>
  <c r="AE163" i="5" s="1"/>
  <c r="AC257" i="5"/>
  <c r="AE257" i="5" s="1"/>
  <c r="AC92" i="5"/>
  <c r="AD82" i="5"/>
  <c r="AD124" i="5"/>
  <c r="S44" i="5"/>
  <c r="S134" i="5"/>
  <c r="U134" i="5" s="1"/>
  <c r="U500" i="5" s="1"/>
  <c r="S156" i="5"/>
  <c r="U156" i="5" s="1"/>
  <c r="V156" i="5" s="1"/>
  <c r="AC287" i="5"/>
  <c r="AD288" i="5"/>
  <c r="AC132" i="5"/>
  <c r="AC77" i="5"/>
  <c r="AC93" i="5"/>
  <c r="S95" i="5"/>
  <c r="U95" i="5" s="1"/>
  <c r="V95" i="5" s="1"/>
  <c r="AC117" i="5"/>
  <c r="AC125" i="5"/>
  <c r="AB157" i="5"/>
  <c r="AC237" i="5"/>
  <c r="AC90" i="5"/>
  <c r="R440" i="5"/>
  <c r="AC103" i="5"/>
  <c r="AC146" i="5"/>
  <c r="AC161" i="5"/>
  <c r="AE161" i="5" s="1"/>
  <c r="S280" i="5"/>
  <c r="Q209" i="5"/>
  <c r="AD120" i="5"/>
  <c r="AE120" i="5" s="1"/>
  <c r="AD37" i="5"/>
  <c r="AE37" i="5" s="1"/>
  <c r="R628" i="5"/>
  <c r="S28" i="5"/>
  <c r="U28" i="5" s="1"/>
  <c r="U627" i="5" s="1"/>
  <c r="AC295" i="5"/>
  <c r="AE295" i="5" s="1"/>
  <c r="S301" i="5"/>
  <c r="U301" i="5" s="1"/>
  <c r="V301" i="5" s="1"/>
  <c r="S40" i="5"/>
  <c r="U40" i="5" s="1"/>
  <c r="V40" i="5" s="1"/>
  <c r="S96" i="5"/>
  <c r="U96" i="5" s="1"/>
  <c r="S151" i="5"/>
  <c r="U151" i="5" s="1"/>
  <c r="S229" i="5"/>
  <c r="U229" i="5" s="1"/>
  <c r="AD44" i="5"/>
  <c r="AD200" i="5"/>
  <c r="AC301" i="5"/>
  <c r="AC314" i="5"/>
  <c r="AC297" i="5"/>
  <c r="AE297" i="5" s="1"/>
  <c r="AC59" i="5"/>
  <c r="S65" i="5"/>
  <c r="U65" i="5" s="1"/>
  <c r="R436" i="5"/>
  <c r="R429" i="5"/>
  <c r="S98" i="5"/>
  <c r="U98" i="5" s="1"/>
  <c r="AC149" i="5"/>
  <c r="AA272" i="5"/>
  <c r="S284" i="5"/>
  <c r="U284" i="5" s="1"/>
  <c r="U532" i="5" s="1"/>
  <c r="R444" i="5"/>
  <c r="AD29" i="5"/>
  <c r="AE29" i="5" s="1"/>
  <c r="O457" i="5"/>
  <c r="T54" i="5"/>
  <c r="U54" i="5" s="1"/>
  <c r="V54" i="5" s="1"/>
  <c r="R193" i="5"/>
  <c r="U165" i="5"/>
  <c r="V165" i="5" s="1"/>
  <c r="O403" i="5"/>
  <c r="AC286" i="5"/>
  <c r="AC19" i="5"/>
  <c r="R633" i="5"/>
  <c r="AC42" i="5"/>
  <c r="AE42" i="5" s="1"/>
  <c r="AC58" i="5"/>
  <c r="AD133" i="5"/>
  <c r="S141" i="5"/>
  <c r="U141" i="5" s="1"/>
  <c r="V141" i="5" s="1"/>
  <c r="AC148" i="5"/>
  <c r="AE148" i="5" s="1"/>
  <c r="AB205" i="5"/>
  <c r="R375" i="5"/>
  <c r="AD246" i="5"/>
  <c r="V284" i="5"/>
  <c r="AD306" i="5"/>
  <c r="AD309" i="5"/>
  <c r="AC104" i="5"/>
  <c r="AD151" i="5"/>
  <c r="AC155" i="5"/>
  <c r="AD176" i="5"/>
  <c r="AE176" i="5" s="1"/>
  <c r="AC281" i="5"/>
  <c r="AE281" i="5" s="1"/>
  <c r="S302" i="5"/>
  <c r="U302" i="5" s="1"/>
  <c r="V302" i="5" s="1"/>
  <c r="AD314" i="5"/>
  <c r="U646" i="5"/>
  <c r="AC14" i="5"/>
  <c r="S97" i="5"/>
  <c r="U97" i="5" s="1"/>
  <c r="V97" i="5" s="1"/>
  <c r="AC105" i="5"/>
  <c r="AE105" i="5" s="1"/>
  <c r="AC256" i="5"/>
  <c r="O506" i="5"/>
  <c r="AC308" i="5"/>
  <c r="S67" i="5"/>
  <c r="U67" i="5" s="1"/>
  <c r="V67" i="5" s="1"/>
  <c r="AD148" i="5"/>
  <c r="S188" i="5"/>
  <c r="U188" i="5" s="1"/>
  <c r="V188" i="5" s="1"/>
  <c r="M209" i="5"/>
  <c r="AC251" i="5"/>
  <c r="O279" i="5"/>
  <c r="S295" i="5"/>
  <c r="U295" i="5" s="1"/>
  <c r="U509" i="5" s="1"/>
  <c r="AC302" i="5"/>
  <c r="AD318" i="5"/>
  <c r="AE93" i="5"/>
  <c r="AC86" i="5"/>
  <c r="AC91" i="5"/>
  <c r="AE91" i="5" s="1"/>
  <c r="AC11" i="5"/>
  <c r="AC34" i="5"/>
  <c r="AE34" i="5" s="1"/>
  <c r="AC75" i="5"/>
  <c r="S93" i="5"/>
  <c r="U93" i="5" s="1"/>
  <c r="V93" i="5" s="1"/>
  <c r="S140" i="5"/>
  <c r="U140" i="5" s="1"/>
  <c r="U502" i="5" s="1"/>
  <c r="AC171" i="5"/>
  <c r="AE171" i="5" s="1"/>
  <c r="U175" i="5"/>
  <c r="U345" i="5" s="1"/>
  <c r="S265" i="5"/>
  <c r="U265" i="5" s="1"/>
  <c r="S292" i="5"/>
  <c r="U292" i="5" s="1"/>
  <c r="S306" i="5"/>
  <c r="U306" i="5" s="1"/>
  <c r="U507" i="5" s="1"/>
  <c r="S309" i="5"/>
  <c r="U309" i="5" s="1"/>
  <c r="AC310" i="5"/>
  <c r="S79" i="5"/>
  <c r="U79" i="5" s="1"/>
  <c r="U641" i="5" s="1"/>
  <c r="S26" i="5"/>
  <c r="U26" i="5" s="1"/>
  <c r="U451" i="5" s="1"/>
  <c r="AC150" i="5"/>
  <c r="AE155" i="5"/>
  <c r="AD12" i="5"/>
  <c r="AD28" i="5"/>
  <c r="AE28" i="5" s="1"/>
  <c r="S38" i="5"/>
  <c r="U38" i="5" s="1"/>
  <c r="S46" i="5"/>
  <c r="U46" i="5" s="1"/>
  <c r="V46" i="5" s="1"/>
  <c r="R497" i="5"/>
  <c r="S187" i="5"/>
  <c r="U187" i="5" s="1"/>
  <c r="U341" i="5" s="1"/>
  <c r="AC190" i="5"/>
  <c r="S192" i="5"/>
  <c r="U192" i="5" s="1"/>
  <c r="U353" i="5" s="1"/>
  <c r="S277" i="5"/>
  <c r="U277" i="5" s="1"/>
  <c r="U540" i="5" s="1"/>
  <c r="AD308" i="5"/>
  <c r="R522" i="5"/>
  <c r="S321" i="5"/>
  <c r="U321" i="5" s="1"/>
  <c r="AB145" i="5"/>
  <c r="AD64" i="5"/>
  <c r="AC72" i="5"/>
  <c r="AD73" i="5"/>
  <c r="AC102" i="5"/>
  <c r="Y145" i="5"/>
  <c r="T122" i="5"/>
  <c r="U122" i="5" s="1"/>
  <c r="U496" i="5" s="1"/>
  <c r="AA241" i="5"/>
  <c r="O516" i="5"/>
  <c r="AC296" i="5"/>
  <c r="AE296" i="5" s="1"/>
  <c r="S13" i="5"/>
  <c r="U13" i="5" s="1"/>
  <c r="AC21" i="5"/>
  <c r="AD38" i="5"/>
  <c r="AE38" i="5" s="1"/>
  <c r="AD61" i="5"/>
  <c r="AD80" i="5"/>
  <c r="AD97" i="5"/>
  <c r="S107" i="5"/>
  <c r="U107" i="5" s="1"/>
  <c r="V107" i="5" s="1"/>
  <c r="O145" i="5"/>
  <c r="AC113" i="5"/>
  <c r="AC116" i="5"/>
  <c r="AC143" i="5"/>
  <c r="AE143" i="5" s="1"/>
  <c r="AD150" i="5"/>
  <c r="AD184" i="5"/>
  <c r="AE184" i="5" s="1"/>
  <c r="AC187" i="5"/>
  <c r="AE187" i="5" s="1"/>
  <c r="S198" i="5"/>
  <c r="U198" i="5" s="1"/>
  <c r="V198" i="5" s="1"/>
  <c r="S206" i="5"/>
  <c r="U206" i="5" s="1"/>
  <c r="U617" i="5" s="1"/>
  <c r="T226" i="5"/>
  <c r="U226" i="5" s="1"/>
  <c r="S231" i="5"/>
  <c r="U231" i="5" s="1"/>
  <c r="AC264" i="5"/>
  <c r="AB279" i="5"/>
  <c r="R516" i="5"/>
  <c r="AC289" i="5"/>
  <c r="S298" i="5"/>
  <c r="U298" i="5" s="1"/>
  <c r="U512" i="5" s="1"/>
  <c r="AC307" i="5"/>
  <c r="S310" i="5"/>
  <c r="U310" i="5" s="1"/>
  <c r="V310" i="5" s="1"/>
  <c r="S143" i="5"/>
  <c r="U143" i="5" s="1"/>
  <c r="S289" i="5"/>
  <c r="U289" i="5" s="1"/>
  <c r="U519" i="5" s="1"/>
  <c r="AC290" i="5"/>
  <c r="AE290" i="5" s="1"/>
  <c r="R443" i="5"/>
  <c r="AC18" i="5"/>
  <c r="AE18" i="5" s="1"/>
  <c r="AC26" i="5"/>
  <c r="U493" i="5"/>
  <c r="S132" i="5"/>
  <c r="U132" i="5" s="1"/>
  <c r="V132" i="5" s="1"/>
  <c r="AD234" i="5"/>
  <c r="AE234" i="5" s="1"/>
  <c r="AD237" i="5"/>
  <c r="AC261" i="5"/>
  <c r="AC292" i="5"/>
  <c r="AC304" i="5"/>
  <c r="AD315" i="5"/>
  <c r="AE11" i="5"/>
  <c r="R43" i="5"/>
  <c r="AC204" i="5"/>
  <c r="AE204" i="5" s="1"/>
  <c r="AE301" i="5"/>
  <c r="AC10" i="5"/>
  <c r="AE10" i="5" s="1"/>
  <c r="AC13" i="5"/>
  <c r="AE13" i="5" s="1"/>
  <c r="O640" i="5"/>
  <c r="AD58" i="5"/>
  <c r="AC78" i="5"/>
  <c r="AE78" i="5" s="1"/>
  <c r="S82" i="5"/>
  <c r="U82" i="5" s="1"/>
  <c r="V82" i="5" s="1"/>
  <c r="T127" i="5"/>
  <c r="U127" i="5" s="1"/>
  <c r="V127" i="5" s="1"/>
  <c r="AA193" i="5"/>
  <c r="AC198" i="5"/>
  <c r="S266" i="5"/>
  <c r="U266" i="5" s="1"/>
  <c r="X319" i="5"/>
  <c r="AC300" i="5"/>
  <c r="AD307" i="5"/>
  <c r="Y43" i="5"/>
  <c r="AD89" i="5"/>
  <c r="AC107" i="5"/>
  <c r="AE107" i="5" s="1"/>
  <c r="AC140" i="5"/>
  <c r="AE140" i="5" s="1"/>
  <c r="O340" i="5"/>
  <c r="K209" i="5"/>
  <c r="AC246" i="5"/>
  <c r="AC255" i="5"/>
  <c r="AE255" i="5" s="1"/>
  <c r="AD256" i="5"/>
  <c r="AD286" i="5"/>
  <c r="AE286" i="5" s="1"/>
  <c r="AC288" i="5"/>
  <c r="AE288" i="5" s="1"/>
  <c r="AC303" i="5"/>
  <c r="V167" i="5"/>
  <c r="Z43" i="5"/>
  <c r="AC16" i="5"/>
  <c r="AE16" i="5" s="1"/>
  <c r="AD26" i="5"/>
  <c r="AD57" i="5"/>
  <c r="S73" i="5"/>
  <c r="U73" i="5" s="1"/>
  <c r="AC82" i="5"/>
  <c r="AC95" i="5"/>
  <c r="AC124" i="5"/>
  <c r="AC130" i="5"/>
  <c r="AE130" i="5" s="1"/>
  <c r="S147" i="5"/>
  <c r="U147" i="5" s="1"/>
  <c r="U468" i="5" s="1"/>
  <c r="AD149" i="5"/>
  <c r="AE149" i="5" s="1"/>
  <c r="AA157" i="5"/>
  <c r="AD190" i="5"/>
  <c r="X205" i="5"/>
  <c r="AC200" i="5"/>
  <c r="AE200" i="5" s="1"/>
  <c r="AE248" i="5"/>
  <c r="S257" i="5"/>
  <c r="U257" i="5" s="1"/>
  <c r="V257" i="5" s="1"/>
  <c r="AD264" i="5"/>
  <c r="S316" i="5"/>
  <c r="U316" i="5" s="1"/>
  <c r="R453" i="5"/>
  <c r="AC52" i="5"/>
  <c r="AE52" i="5" s="1"/>
  <c r="S64" i="5"/>
  <c r="U64" i="5" s="1"/>
  <c r="U462" i="5" s="1"/>
  <c r="AD92" i="5"/>
  <c r="AE92" i="5" s="1"/>
  <c r="AC94" i="5"/>
  <c r="AE94" i="5" s="1"/>
  <c r="AA145" i="5"/>
  <c r="AC135" i="5"/>
  <c r="AD192" i="5"/>
  <c r="AD289" i="5"/>
  <c r="AC12" i="5"/>
  <c r="AC22" i="5"/>
  <c r="T27" i="5"/>
  <c r="U27" i="5" s="1"/>
  <c r="T41" i="5"/>
  <c r="U41" i="5" s="1"/>
  <c r="V41" i="5" s="1"/>
  <c r="AD166" i="5"/>
  <c r="AE166" i="5" s="1"/>
  <c r="S191" i="5"/>
  <c r="U191" i="5" s="1"/>
  <c r="S204" i="5"/>
  <c r="U204" i="5" s="1"/>
  <c r="V204" i="5" s="1"/>
  <c r="AC238" i="5"/>
  <c r="AE238" i="5" s="1"/>
  <c r="S293" i="5"/>
  <c r="U293" i="5" s="1"/>
  <c r="V293" i="5" s="1"/>
  <c r="AC294" i="5"/>
  <c r="AE294" i="5" s="1"/>
  <c r="S315" i="5"/>
  <c r="U315" i="5" s="1"/>
  <c r="U525" i="5" s="1"/>
  <c r="AC318" i="5"/>
  <c r="AE318" i="5" s="1"/>
  <c r="V320" i="5"/>
  <c r="O324" i="5"/>
  <c r="S58" i="5"/>
  <c r="U58" i="5" s="1"/>
  <c r="AC61" i="5"/>
  <c r="AC80" i="5"/>
  <c r="L158" i="5"/>
  <c r="V142" i="5"/>
  <c r="AC144" i="5"/>
  <c r="X193" i="5"/>
  <c r="O521" i="5"/>
  <c r="AC299" i="5"/>
  <c r="AE299" i="5" s="1"/>
  <c r="S11" i="5"/>
  <c r="U11" i="5" s="1"/>
  <c r="AC64" i="5"/>
  <c r="AC73" i="5"/>
  <c r="AE73" i="5" s="1"/>
  <c r="S89" i="5"/>
  <c r="U89" i="5" s="1"/>
  <c r="AC129" i="5"/>
  <c r="AE132" i="5"/>
  <c r="AC151" i="5"/>
  <c r="AE151" i="5" s="1"/>
  <c r="AC153" i="5"/>
  <c r="Z205" i="5"/>
  <c r="AC262" i="5"/>
  <c r="AC268" i="5"/>
  <c r="AC316" i="5"/>
  <c r="AE316" i="5" s="1"/>
  <c r="S249" i="5"/>
  <c r="U249" i="5" s="1"/>
  <c r="U421" i="5" s="1"/>
  <c r="S258" i="5"/>
  <c r="U258" i="5" s="1"/>
  <c r="U418" i="5" s="1"/>
  <c r="AC258" i="5"/>
  <c r="O433" i="5"/>
  <c r="AC266" i="5"/>
  <c r="AE266" i="5" s="1"/>
  <c r="Z272" i="5"/>
  <c r="S248" i="5"/>
  <c r="U248" i="5" s="1"/>
  <c r="U420" i="5" s="1"/>
  <c r="S247" i="5"/>
  <c r="U247" i="5" s="1"/>
  <c r="U423" i="5" s="1"/>
  <c r="AC242" i="5"/>
  <c r="AC219" i="5"/>
  <c r="AD219" i="5"/>
  <c r="S211" i="5"/>
  <c r="U211" i="5" s="1"/>
  <c r="U367" i="5" s="1"/>
  <c r="O383" i="5"/>
  <c r="AC218" i="5"/>
  <c r="O368" i="5"/>
  <c r="V221" i="5"/>
  <c r="S225" i="5"/>
  <c r="U225" i="5" s="1"/>
  <c r="V225" i="5" s="1"/>
  <c r="AC228" i="5"/>
  <c r="AE228" i="5" s="1"/>
  <c r="S200" i="5"/>
  <c r="U200" i="5" s="1"/>
  <c r="U406" i="5" s="1"/>
  <c r="J209" i="5"/>
  <c r="J325" i="5" s="1"/>
  <c r="L209" i="5"/>
  <c r="T123" i="5"/>
  <c r="U123" i="5" s="1"/>
  <c r="V123" i="5" s="1"/>
  <c r="AC89" i="5"/>
  <c r="AC67" i="5"/>
  <c r="AE67" i="5" s="1"/>
  <c r="Y111" i="5"/>
  <c r="O463" i="5"/>
  <c r="Z111" i="5"/>
  <c r="T66" i="5"/>
  <c r="U66" i="5" s="1"/>
  <c r="V66" i="5" s="1"/>
  <c r="N158" i="5"/>
  <c r="K158" i="5"/>
  <c r="V52" i="5"/>
  <c r="U449" i="5"/>
  <c r="J158" i="5"/>
  <c r="O444" i="5"/>
  <c r="AA43" i="5"/>
  <c r="U628" i="5"/>
  <c r="V27" i="5"/>
  <c r="O458" i="5"/>
  <c r="S49" i="5"/>
  <c r="U49" i="5" s="1"/>
  <c r="U458" i="5" s="1"/>
  <c r="AC57" i="5"/>
  <c r="AD75" i="5"/>
  <c r="S75" i="5"/>
  <c r="U75" i="5" s="1"/>
  <c r="V75" i="5" s="1"/>
  <c r="O477" i="5"/>
  <c r="T87" i="5"/>
  <c r="U87" i="5" s="1"/>
  <c r="V87" i="5" s="1"/>
  <c r="O480" i="5"/>
  <c r="S91" i="5"/>
  <c r="U91" i="5" s="1"/>
  <c r="V91" i="5" s="1"/>
  <c r="AC106" i="5"/>
  <c r="AE106" i="5" s="1"/>
  <c r="R490" i="5"/>
  <c r="R145" i="5"/>
  <c r="AD112" i="5"/>
  <c r="V122" i="5"/>
  <c r="O486" i="5"/>
  <c r="S150" i="5"/>
  <c r="U150" i="5" s="1"/>
  <c r="U486" i="5" s="1"/>
  <c r="AB43" i="5"/>
  <c r="AD20" i="5"/>
  <c r="AD21" i="5"/>
  <c r="S24" i="5"/>
  <c r="U24" i="5" s="1"/>
  <c r="V24" i="5" s="1"/>
  <c r="R455" i="5"/>
  <c r="R111" i="5"/>
  <c r="S60" i="5"/>
  <c r="U60" i="5" s="1"/>
  <c r="V60" i="5" s="1"/>
  <c r="AC68" i="5"/>
  <c r="T70" i="5"/>
  <c r="U70" i="5" s="1"/>
  <c r="V70" i="5" s="1"/>
  <c r="AE77" i="5"/>
  <c r="AC98" i="5"/>
  <c r="AE98" i="5" s="1"/>
  <c r="S100" i="5"/>
  <c r="U100" i="5" s="1"/>
  <c r="V100" i="5" s="1"/>
  <c r="X145" i="5"/>
  <c r="AC112" i="5"/>
  <c r="O470" i="5"/>
  <c r="S63" i="5"/>
  <c r="U63" i="5" s="1"/>
  <c r="U470" i="5" s="1"/>
  <c r="V15" i="5"/>
  <c r="U630" i="5"/>
  <c r="V38" i="5"/>
  <c r="O453" i="5"/>
  <c r="S42" i="5"/>
  <c r="U42" i="5" s="1"/>
  <c r="U453" i="5" s="1"/>
  <c r="U44" i="5"/>
  <c r="V71" i="5"/>
  <c r="O464" i="5"/>
  <c r="S78" i="5"/>
  <c r="U78" i="5" s="1"/>
  <c r="U464" i="5" s="1"/>
  <c r="V79" i="5"/>
  <c r="O441" i="5"/>
  <c r="S105" i="5"/>
  <c r="U105" i="5" s="1"/>
  <c r="V105" i="5" s="1"/>
  <c r="AC134" i="5"/>
  <c r="AE134" i="5" s="1"/>
  <c r="AC195" i="5"/>
  <c r="R388" i="5"/>
  <c r="AD236" i="5"/>
  <c r="R241" i="5"/>
  <c r="AC24" i="5"/>
  <c r="AE24" i="5" s="1"/>
  <c r="X111" i="5"/>
  <c r="AC44" i="5"/>
  <c r="AE58" i="5"/>
  <c r="AC60" i="5"/>
  <c r="AE60" i="5" s="1"/>
  <c r="AC79" i="5"/>
  <c r="AE79" i="5" s="1"/>
  <c r="V85" i="5"/>
  <c r="U437" i="5"/>
  <c r="V96" i="5"/>
  <c r="AC100" i="5"/>
  <c r="AE100" i="5" s="1"/>
  <c r="O440" i="5"/>
  <c r="S102" i="5"/>
  <c r="U102" i="5" s="1"/>
  <c r="V131" i="5"/>
  <c r="Y205" i="5"/>
  <c r="V33" i="5"/>
  <c r="O633" i="5"/>
  <c r="T35" i="5"/>
  <c r="U35" i="5" s="1"/>
  <c r="U633" i="5" s="1"/>
  <c r="S86" i="5"/>
  <c r="U86" i="5" s="1"/>
  <c r="V86" i="5" s="1"/>
  <c r="AD86" i="5"/>
  <c r="AE86" i="5" s="1"/>
  <c r="R469" i="5"/>
  <c r="AD90" i="5"/>
  <c r="AE90" i="5" s="1"/>
  <c r="U653" i="5"/>
  <c r="V119" i="5"/>
  <c r="O479" i="5"/>
  <c r="S149" i="5"/>
  <c r="U149" i="5" s="1"/>
  <c r="U479" i="5" s="1"/>
  <c r="AC192" i="5"/>
  <c r="AC201" i="5"/>
  <c r="O402" i="5"/>
  <c r="S203" i="5"/>
  <c r="U203" i="5" s="1"/>
  <c r="O443" i="5"/>
  <c r="O43" i="5"/>
  <c r="O445" i="5"/>
  <c r="S14" i="5"/>
  <c r="U14" i="5" s="1"/>
  <c r="U445" i="5" s="1"/>
  <c r="T17" i="5"/>
  <c r="U452" i="5"/>
  <c r="V31" i="5"/>
  <c r="S39" i="5"/>
  <c r="U39" i="5" s="1"/>
  <c r="U632" i="5" s="1"/>
  <c r="V50" i="5"/>
  <c r="AE63" i="5"/>
  <c r="AD72" i="5"/>
  <c r="AE72" i="5" s="1"/>
  <c r="V72" i="5"/>
  <c r="S77" i="5"/>
  <c r="U77" i="5" s="1"/>
  <c r="V77" i="5" s="1"/>
  <c r="AE103" i="5"/>
  <c r="AC108" i="5"/>
  <c r="AE108" i="5" s="1"/>
  <c r="V124" i="5"/>
  <c r="R622" i="5"/>
  <c r="V19" i="5"/>
  <c r="AD19" i="5"/>
  <c r="AE19" i="5" s="1"/>
  <c r="S20" i="5"/>
  <c r="U20" i="5" s="1"/>
  <c r="U623" i="5" s="1"/>
  <c r="V32" i="5"/>
  <c r="V35" i="5"/>
  <c r="AA111" i="5"/>
  <c r="AD55" i="5"/>
  <c r="AE55" i="5" s="1"/>
  <c r="S55" i="5"/>
  <c r="U55" i="5" s="1"/>
  <c r="V55" i="5" s="1"/>
  <c r="R636" i="5"/>
  <c r="S59" i="5"/>
  <c r="U59" i="5" s="1"/>
  <c r="V59" i="5" s="1"/>
  <c r="AD59" i="5"/>
  <c r="AE59" i="5" s="1"/>
  <c r="AC62" i="5"/>
  <c r="U466" i="5"/>
  <c r="V65" i="5"/>
  <c r="O643" i="5"/>
  <c r="S69" i="5"/>
  <c r="U69" i="5" s="1"/>
  <c r="O435" i="5"/>
  <c r="S94" i="5"/>
  <c r="U94" i="5" s="1"/>
  <c r="U435" i="5" s="1"/>
  <c r="AC96" i="5"/>
  <c r="S99" i="5"/>
  <c r="U99" i="5" s="1"/>
  <c r="V99" i="5" s="1"/>
  <c r="AD99" i="5"/>
  <c r="AE99" i="5" s="1"/>
  <c r="O438" i="5"/>
  <c r="S104" i="5"/>
  <c r="U104" i="5" s="1"/>
  <c r="U438" i="5" s="1"/>
  <c r="AC133" i="5"/>
  <c r="O478" i="5"/>
  <c r="S148" i="5"/>
  <c r="U148" i="5" s="1"/>
  <c r="U478" i="5" s="1"/>
  <c r="S152" i="5"/>
  <c r="U152" i="5" s="1"/>
  <c r="V152" i="5" s="1"/>
  <c r="S10" i="5"/>
  <c r="S12" i="5"/>
  <c r="U12" i="5" s="1"/>
  <c r="O446" i="5"/>
  <c r="V34" i="5"/>
  <c r="AD39" i="5"/>
  <c r="AE39" i="5" s="1"/>
  <c r="AB111" i="5"/>
  <c r="R461" i="5"/>
  <c r="T56" i="5"/>
  <c r="U56" i="5" s="1"/>
  <c r="U461" i="5" s="1"/>
  <c r="AD84" i="5"/>
  <c r="S84" i="5"/>
  <c r="U84" i="5" s="1"/>
  <c r="V84" i="5" s="1"/>
  <c r="U657" i="5"/>
  <c r="V130" i="5"/>
  <c r="R446" i="5"/>
  <c r="U629" i="5"/>
  <c r="U47" i="5"/>
  <c r="V47" i="5" s="1"/>
  <c r="T53" i="5"/>
  <c r="U53" i="5" s="1"/>
  <c r="U456" i="5" s="1"/>
  <c r="AC69" i="5"/>
  <c r="O465" i="5"/>
  <c r="S80" i="5"/>
  <c r="U80" i="5" s="1"/>
  <c r="U465" i="5" s="1"/>
  <c r="V81" i="5"/>
  <c r="S101" i="5"/>
  <c r="U101" i="5" s="1"/>
  <c r="V101" i="5" s="1"/>
  <c r="O634" i="5"/>
  <c r="V51" i="5"/>
  <c r="U635" i="5"/>
  <c r="V58" i="5"/>
  <c r="R642" i="5"/>
  <c r="AE95" i="5"/>
  <c r="R492" i="5"/>
  <c r="AD116" i="5"/>
  <c r="S116" i="5"/>
  <c r="U116" i="5" s="1"/>
  <c r="U492" i="5" s="1"/>
  <c r="AC20" i="5"/>
  <c r="X43" i="5"/>
  <c r="S18" i="5"/>
  <c r="U18" i="5" s="1"/>
  <c r="V18" i="5" s="1"/>
  <c r="S25" i="5"/>
  <c r="U25" i="5" s="1"/>
  <c r="V30" i="5"/>
  <c r="AC32" i="5"/>
  <c r="AE32" i="5" s="1"/>
  <c r="S45" i="5"/>
  <c r="U45" i="5" s="1"/>
  <c r="U634" i="5" s="1"/>
  <c r="R471" i="5"/>
  <c r="T74" i="5"/>
  <c r="U74" i="5" s="1"/>
  <c r="O436" i="5"/>
  <c r="S92" i="5"/>
  <c r="U92" i="5" s="1"/>
  <c r="V98" i="5"/>
  <c r="AC101" i="5"/>
  <c r="AE101" i="5" s="1"/>
  <c r="S103" i="5"/>
  <c r="U103" i="5" s="1"/>
  <c r="V103" i="5" s="1"/>
  <c r="S106" i="5"/>
  <c r="U106" i="5" s="1"/>
  <c r="V106" i="5" s="1"/>
  <c r="O442" i="5"/>
  <c r="S109" i="5"/>
  <c r="U109" i="5" s="1"/>
  <c r="AC110" i="5"/>
  <c r="AE110" i="5" s="1"/>
  <c r="O661" i="5"/>
  <c r="S144" i="5"/>
  <c r="U144" i="5" s="1"/>
  <c r="U661" i="5" s="1"/>
  <c r="AC154" i="5"/>
  <c r="Z193" i="5"/>
  <c r="AD199" i="5"/>
  <c r="S199" i="5"/>
  <c r="U199" i="5" s="1"/>
  <c r="V199" i="5" s="1"/>
  <c r="S112" i="5"/>
  <c r="AD125" i="5"/>
  <c r="V129" i="5"/>
  <c r="O498" i="5"/>
  <c r="V136" i="5"/>
  <c r="R661" i="5"/>
  <c r="AD144" i="5"/>
  <c r="O328" i="5"/>
  <c r="S164" i="5"/>
  <c r="U164" i="5" s="1"/>
  <c r="U328" i="5" s="1"/>
  <c r="R402" i="5"/>
  <c r="AD203" i="5"/>
  <c r="P209" i="5"/>
  <c r="R362" i="5"/>
  <c r="S210" i="5"/>
  <c r="V216" i="5"/>
  <c r="O376" i="5"/>
  <c r="S227" i="5"/>
  <c r="U227" i="5" s="1"/>
  <c r="U376" i="5" s="1"/>
  <c r="U386" i="5"/>
  <c r="V231" i="5"/>
  <c r="R379" i="5"/>
  <c r="AD233" i="5"/>
  <c r="R359" i="5"/>
  <c r="AD240" i="5"/>
  <c r="V248" i="5"/>
  <c r="R422" i="5"/>
  <c r="T250" i="5"/>
  <c r="U250" i="5" s="1"/>
  <c r="V250" i="5" s="1"/>
  <c r="R424" i="5"/>
  <c r="AD254" i="5"/>
  <c r="S254" i="5"/>
  <c r="U254" i="5" s="1"/>
  <c r="O492" i="5"/>
  <c r="V115" i="5"/>
  <c r="R493" i="5"/>
  <c r="V118" i="5"/>
  <c r="AC141" i="5"/>
  <c r="R487" i="5"/>
  <c r="V151" i="5"/>
  <c r="M158" i="5"/>
  <c r="AB193" i="5"/>
  <c r="AC173" i="5"/>
  <c r="AE173" i="5" s="1"/>
  <c r="O348" i="5"/>
  <c r="S186" i="5"/>
  <c r="U186" i="5" s="1"/>
  <c r="AA205" i="5"/>
  <c r="R403" i="5"/>
  <c r="AD198" i="5"/>
  <c r="AE198" i="5" s="1"/>
  <c r="R618" i="5"/>
  <c r="AD207" i="5"/>
  <c r="R208" i="5"/>
  <c r="X241" i="5"/>
  <c r="AC210" i="5"/>
  <c r="O361" i="5"/>
  <c r="S213" i="5"/>
  <c r="U213" i="5" s="1"/>
  <c r="U361" i="5" s="1"/>
  <c r="AE246" i="5"/>
  <c r="R659" i="5"/>
  <c r="AD126" i="5"/>
  <c r="AE126" i="5" s="1"/>
  <c r="O501" i="5"/>
  <c r="R467" i="5"/>
  <c r="AD146" i="5"/>
  <c r="AC203" i="5"/>
  <c r="AE203" i="5" s="1"/>
  <c r="AC207" i="5"/>
  <c r="Y241" i="5"/>
  <c r="O452" i="5"/>
  <c r="S76" i="5"/>
  <c r="U76" i="5" s="1"/>
  <c r="U642" i="5" s="1"/>
  <c r="O473" i="5"/>
  <c r="AC84" i="5"/>
  <c r="S90" i="5"/>
  <c r="U90" i="5" s="1"/>
  <c r="U469" i="5" s="1"/>
  <c r="O439" i="5"/>
  <c r="AD102" i="5"/>
  <c r="AE102" i="5" s="1"/>
  <c r="AD104" i="5"/>
  <c r="AE104" i="5" s="1"/>
  <c r="R656" i="5"/>
  <c r="AD117" i="5"/>
  <c r="AE117" i="5" s="1"/>
  <c r="V117" i="5"/>
  <c r="V121" i="5"/>
  <c r="S125" i="5"/>
  <c r="U125" i="5" s="1"/>
  <c r="U497" i="5" s="1"/>
  <c r="S126" i="5"/>
  <c r="U126" i="5" s="1"/>
  <c r="R501" i="5"/>
  <c r="AD135" i="5"/>
  <c r="AE135" i="5" s="1"/>
  <c r="R498" i="5"/>
  <c r="AD137" i="5"/>
  <c r="T138" i="5"/>
  <c r="U138" i="5" s="1"/>
  <c r="S146" i="5"/>
  <c r="V147" i="5"/>
  <c r="S155" i="5"/>
  <c r="U155" i="5" s="1"/>
  <c r="U487" i="5" s="1"/>
  <c r="AC156" i="5"/>
  <c r="AE156" i="5" s="1"/>
  <c r="O157" i="5"/>
  <c r="O331" i="5"/>
  <c r="O330" i="5"/>
  <c r="T162" i="5"/>
  <c r="S176" i="5"/>
  <c r="U176" i="5" s="1"/>
  <c r="AC186" i="5"/>
  <c r="AE186" i="5" s="1"/>
  <c r="AC194" i="5"/>
  <c r="R410" i="5"/>
  <c r="S232" i="5"/>
  <c r="U232" i="5" s="1"/>
  <c r="V232" i="5" s="1"/>
  <c r="V265" i="5"/>
  <c r="AC269" i="5"/>
  <c r="AE269" i="5" s="1"/>
  <c r="S29" i="5"/>
  <c r="U29" i="5" s="1"/>
  <c r="R452" i="5"/>
  <c r="O636" i="5"/>
  <c r="AD68" i="5"/>
  <c r="V89" i="5"/>
  <c r="R437" i="5"/>
  <c r="AD96" i="5"/>
  <c r="R439" i="5"/>
  <c r="S110" i="5"/>
  <c r="U110" i="5" s="1"/>
  <c r="V110" i="5" s="1"/>
  <c r="Z145" i="5"/>
  <c r="S133" i="5"/>
  <c r="U133" i="5" s="1"/>
  <c r="U658" i="5" s="1"/>
  <c r="R500" i="5"/>
  <c r="V134" i="5"/>
  <c r="S135" i="5"/>
  <c r="U135" i="5" s="1"/>
  <c r="U501" i="5" s="1"/>
  <c r="S137" i="5"/>
  <c r="U137" i="5" s="1"/>
  <c r="V137" i="5" s="1"/>
  <c r="AC147" i="5"/>
  <c r="AE147" i="5" s="1"/>
  <c r="P158" i="5"/>
  <c r="S331" i="5"/>
  <c r="O355" i="5"/>
  <c r="S170" i="5"/>
  <c r="U170" i="5" s="1"/>
  <c r="O347" i="5"/>
  <c r="V172" i="5"/>
  <c r="V178" i="5"/>
  <c r="AC189" i="5"/>
  <c r="AE189" i="5" s="1"/>
  <c r="O405" i="5"/>
  <c r="S195" i="5"/>
  <c r="U195" i="5" s="1"/>
  <c r="V195" i="5" s="1"/>
  <c r="S196" i="5"/>
  <c r="U196" i="5" s="1"/>
  <c r="V196" i="5" s="1"/>
  <c r="R411" i="5"/>
  <c r="S202" i="5"/>
  <c r="U202" i="5" s="1"/>
  <c r="AD202" i="5"/>
  <c r="T214" i="5"/>
  <c r="T222" i="5"/>
  <c r="U222" i="5" s="1"/>
  <c r="U380" i="5" s="1"/>
  <c r="O380" i="5"/>
  <c r="AE237" i="5"/>
  <c r="AE256" i="5"/>
  <c r="O426" i="5"/>
  <c r="S259" i="5"/>
  <c r="U259" i="5" s="1"/>
  <c r="U426" i="5" s="1"/>
  <c r="R520" i="5"/>
  <c r="AD303" i="5"/>
  <c r="V126" i="5"/>
  <c r="Q158" i="5"/>
  <c r="Q325" i="5" s="1"/>
  <c r="R327" i="5"/>
  <c r="AD159" i="5"/>
  <c r="R405" i="5"/>
  <c r="AD195" i="5"/>
  <c r="AB241" i="5"/>
  <c r="O372" i="5"/>
  <c r="S215" i="5"/>
  <c r="U215" i="5" s="1"/>
  <c r="U372" i="5" s="1"/>
  <c r="R415" i="5"/>
  <c r="R272" i="5"/>
  <c r="S242" i="5"/>
  <c r="AD242" i="5"/>
  <c r="R629" i="5"/>
  <c r="R643" i="5"/>
  <c r="AD69" i="5"/>
  <c r="AC76" i="5"/>
  <c r="AE76" i="5" s="1"/>
  <c r="O474" i="5"/>
  <c r="S88" i="5"/>
  <c r="U88" i="5" s="1"/>
  <c r="U474" i="5" s="1"/>
  <c r="R441" i="5"/>
  <c r="R442" i="5"/>
  <c r="Y157" i="5"/>
  <c r="O489" i="5"/>
  <c r="S154" i="5"/>
  <c r="U154" i="5" s="1"/>
  <c r="U489" i="5" s="1"/>
  <c r="R157" i="5"/>
  <c r="S159" i="5"/>
  <c r="V160" i="5"/>
  <c r="AC170" i="5"/>
  <c r="AE170" i="5" s="1"/>
  <c r="S174" i="5"/>
  <c r="U174" i="5" s="1"/>
  <c r="U346" i="5" s="1"/>
  <c r="AC178" i="5"/>
  <c r="AE178" i="5" s="1"/>
  <c r="O401" i="5"/>
  <c r="O205" i="5"/>
  <c r="AC202" i="5"/>
  <c r="AC206" i="5"/>
  <c r="AE206" i="5" s="1"/>
  <c r="O425" i="5"/>
  <c r="S255" i="5"/>
  <c r="U255" i="5" s="1"/>
  <c r="V255" i="5" s="1"/>
  <c r="O448" i="5"/>
  <c r="T23" i="5"/>
  <c r="U23" i="5" s="1"/>
  <c r="V23" i="5" s="1"/>
  <c r="S68" i="5"/>
  <c r="U68" i="5" s="1"/>
  <c r="U463" i="5" s="1"/>
  <c r="O475" i="5"/>
  <c r="T83" i="5"/>
  <c r="U83" i="5" s="1"/>
  <c r="AD129" i="5"/>
  <c r="AC137" i="5"/>
  <c r="Z157" i="5"/>
  <c r="AC152" i="5"/>
  <c r="AE152" i="5" s="1"/>
  <c r="R489" i="5"/>
  <c r="AD154" i="5"/>
  <c r="O343" i="5"/>
  <c r="S168" i="5"/>
  <c r="U168" i="5" s="1"/>
  <c r="U343" i="5" s="1"/>
  <c r="Y193" i="5"/>
  <c r="AC188" i="5"/>
  <c r="R401" i="5"/>
  <c r="R205" i="5"/>
  <c r="AD194" i="5"/>
  <c r="AC196" i="5"/>
  <c r="AE196" i="5" s="1"/>
  <c r="AC197" i="5"/>
  <c r="AE197" i="5" s="1"/>
  <c r="R408" i="5"/>
  <c r="AD201" i="5"/>
  <c r="AC232" i="5"/>
  <c r="AE232" i="5" s="1"/>
  <c r="R357" i="5"/>
  <c r="S238" i="5"/>
  <c r="U238" i="5" s="1"/>
  <c r="U357" i="5" s="1"/>
  <c r="AC239" i="5"/>
  <c r="R417" i="5"/>
  <c r="T244" i="5"/>
  <c r="S61" i="5"/>
  <c r="U61" i="5" s="1"/>
  <c r="U637" i="5" s="1"/>
  <c r="S62" i="5"/>
  <c r="U62" i="5" s="1"/>
  <c r="R475" i="5"/>
  <c r="AC97" i="5"/>
  <c r="AE97" i="5" s="1"/>
  <c r="S108" i="5"/>
  <c r="U108" i="5" s="1"/>
  <c r="V108" i="5" s="1"/>
  <c r="R502" i="5"/>
  <c r="V139" i="5"/>
  <c r="O660" i="5"/>
  <c r="V161" i="5"/>
  <c r="V163" i="5"/>
  <c r="S173" i="5"/>
  <c r="U173" i="5" s="1"/>
  <c r="O193" i="5"/>
  <c r="S194" i="5"/>
  <c r="S201" i="5"/>
  <c r="U201" i="5" s="1"/>
  <c r="U408" i="5" s="1"/>
  <c r="R619" i="5"/>
  <c r="T245" i="5"/>
  <c r="U245" i="5" s="1"/>
  <c r="U619" i="5" s="1"/>
  <c r="R425" i="5"/>
  <c r="T252" i="5"/>
  <c r="U252" i="5" s="1"/>
  <c r="Z279" i="5"/>
  <c r="AC276" i="5"/>
  <c r="AE276" i="5" s="1"/>
  <c r="S21" i="5"/>
  <c r="U21" i="5" s="1"/>
  <c r="V21" i="5" s="1"/>
  <c r="S22" i="5"/>
  <c r="U22" i="5" s="1"/>
  <c r="O449" i="5"/>
  <c r="V36" i="5"/>
  <c r="R646" i="5"/>
  <c r="AC109" i="5"/>
  <c r="AE109" i="5" s="1"/>
  <c r="O111" i="5"/>
  <c r="R491" i="5"/>
  <c r="AD113" i="5"/>
  <c r="AE113" i="5" s="1"/>
  <c r="V113" i="5"/>
  <c r="T114" i="5"/>
  <c r="R660" i="5"/>
  <c r="AD141" i="5"/>
  <c r="O488" i="5"/>
  <c r="S153" i="5"/>
  <c r="U153" i="5" s="1"/>
  <c r="U488" i="5" s="1"/>
  <c r="X157" i="5"/>
  <c r="AC159" i="5"/>
  <c r="AD174" i="5"/>
  <c r="AE174" i="5" s="1"/>
  <c r="O350" i="5"/>
  <c r="S185" i="5"/>
  <c r="U185" i="5" s="1"/>
  <c r="U350" i="5" s="1"/>
  <c r="U457" i="5"/>
  <c r="O456" i="5"/>
  <c r="R640" i="5"/>
  <c r="R482" i="5"/>
  <c r="O490" i="5"/>
  <c r="U495" i="5"/>
  <c r="R488" i="5"/>
  <c r="AD153" i="5"/>
  <c r="O349" i="5"/>
  <c r="S171" i="5"/>
  <c r="U171" i="5" s="1"/>
  <c r="U349" i="5" s="1"/>
  <c r="O352" i="5"/>
  <c r="S190" i="5"/>
  <c r="U190" i="5" s="1"/>
  <c r="U352" i="5" s="1"/>
  <c r="AC273" i="5"/>
  <c r="X279" i="5"/>
  <c r="V290" i="5"/>
  <c r="O618" i="5"/>
  <c r="S207" i="5"/>
  <c r="Y272" i="5"/>
  <c r="AC265" i="5"/>
  <c r="AE265" i="5" s="1"/>
  <c r="S276" i="5"/>
  <c r="U276" i="5" s="1"/>
  <c r="V276" i="5" s="1"/>
  <c r="R513" i="5"/>
  <c r="S299" i="5"/>
  <c r="U299" i="5" s="1"/>
  <c r="U513" i="5" s="1"/>
  <c r="R526" i="5"/>
  <c r="T311" i="5"/>
  <c r="O431" i="5"/>
  <c r="O657" i="5"/>
  <c r="O334" i="5"/>
  <c r="S189" i="5"/>
  <c r="U189" i="5" s="1"/>
  <c r="U342" i="5" s="1"/>
  <c r="AC236" i="5"/>
  <c r="AE236" i="5" s="1"/>
  <c r="AC254" i="5"/>
  <c r="AE254" i="5" s="1"/>
  <c r="R427" i="5"/>
  <c r="S260" i="5"/>
  <c r="U260" i="5" s="1"/>
  <c r="U427" i="5" s="1"/>
  <c r="S263" i="5"/>
  <c r="U263" i="5" s="1"/>
  <c r="V263" i="5" s="1"/>
  <c r="S288" i="5"/>
  <c r="U288" i="5" s="1"/>
  <c r="U518" i="5" s="1"/>
  <c r="O518" i="5"/>
  <c r="R657" i="5"/>
  <c r="R332" i="5"/>
  <c r="AD167" i="5"/>
  <c r="AE167" i="5" s="1"/>
  <c r="T177" i="5"/>
  <c r="U177" i="5" s="1"/>
  <c r="S179" i="5"/>
  <c r="U179" i="5" s="1"/>
  <c r="S184" i="5"/>
  <c r="U184" i="5" s="1"/>
  <c r="V187" i="5"/>
  <c r="N209" i="5"/>
  <c r="N325" i="5" s="1"/>
  <c r="O362" i="5"/>
  <c r="AD218" i="5"/>
  <c r="AE218" i="5" s="1"/>
  <c r="AB272" i="5"/>
  <c r="AC260" i="5"/>
  <c r="AE260" i="5" s="1"/>
  <c r="AC263" i="5"/>
  <c r="AE263" i="5" s="1"/>
  <c r="S268" i="5"/>
  <c r="U268" i="5" s="1"/>
  <c r="U431" i="5" s="1"/>
  <c r="AD270" i="5"/>
  <c r="R539" i="5"/>
  <c r="R279" i="5"/>
  <c r="S273" i="5"/>
  <c r="S282" i="5"/>
  <c r="U282" i="5" s="1"/>
  <c r="U530" i="5" s="1"/>
  <c r="O530" i="5"/>
  <c r="O319" i="5"/>
  <c r="AC211" i="5"/>
  <c r="AE211" i="5" s="1"/>
  <c r="S219" i="5"/>
  <c r="U219" i="5" s="1"/>
  <c r="U374" i="5" s="1"/>
  <c r="O374" i="5"/>
  <c r="S228" i="5"/>
  <c r="U228" i="5" s="1"/>
  <c r="V228" i="5" s="1"/>
  <c r="O385" i="5"/>
  <c r="S234" i="5"/>
  <c r="U234" i="5" s="1"/>
  <c r="R426" i="5"/>
  <c r="AD259" i="5"/>
  <c r="S278" i="5"/>
  <c r="U278" i="5" s="1"/>
  <c r="O542" i="5"/>
  <c r="Y319" i="5"/>
  <c r="AC280" i="5"/>
  <c r="O531" i="5"/>
  <c r="S283" i="5"/>
  <c r="U283" i="5" s="1"/>
  <c r="U531" i="5" s="1"/>
  <c r="U536" i="5"/>
  <c r="V321" i="5"/>
  <c r="Z241" i="5"/>
  <c r="S218" i="5"/>
  <c r="U218" i="5" s="1"/>
  <c r="V218" i="5" s="1"/>
  <c r="U383" i="5"/>
  <c r="V220" i="5"/>
  <c r="O375" i="5"/>
  <c r="T223" i="5"/>
  <c r="U223" i="5" s="1"/>
  <c r="U384" i="5"/>
  <c r="V229" i="5"/>
  <c r="V243" i="5"/>
  <c r="O416" i="5"/>
  <c r="R433" i="5"/>
  <c r="AD262" i="5"/>
  <c r="AE262" i="5" s="1"/>
  <c r="S262" i="5"/>
  <c r="U262" i="5" s="1"/>
  <c r="O272" i="5"/>
  <c r="AD278" i="5"/>
  <c r="R542" i="5"/>
  <c r="AC285" i="5"/>
  <c r="AD291" i="5"/>
  <c r="S291" i="5"/>
  <c r="U291" i="5" s="1"/>
  <c r="U506" i="5" s="1"/>
  <c r="S300" i="5"/>
  <c r="U300" i="5" s="1"/>
  <c r="V300" i="5" s="1"/>
  <c r="AC305" i="5"/>
  <c r="AE305" i="5" s="1"/>
  <c r="U505" i="5"/>
  <c r="V309" i="5"/>
  <c r="O379" i="5"/>
  <c r="O359" i="5"/>
  <c r="S240" i="5"/>
  <c r="U240" i="5" s="1"/>
  <c r="U359" i="5" s="1"/>
  <c r="S251" i="5"/>
  <c r="U251" i="5" s="1"/>
  <c r="V251" i="5" s="1"/>
  <c r="AD251" i="5"/>
  <c r="AD253" i="5"/>
  <c r="AE253" i="5" s="1"/>
  <c r="V253" i="5"/>
  <c r="O419" i="5"/>
  <c r="S256" i="5"/>
  <c r="U256" i="5" s="1"/>
  <c r="U419" i="5" s="1"/>
  <c r="R418" i="5"/>
  <c r="AD258" i="5"/>
  <c r="AE258" i="5" s="1"/>
  <c r="V258" i="5"/>
  <c r="AC259" i="5"/>
  <c r="AC271" i="5"/>
  <c r="AE271" i="5" s="1"/>
  <c r="AA319" i="5"/>
  <c r="R534" i="5"/>
  <c r="AD287" i="5"/>
  <c r="AE287" i="5" s="1"/>
  <c r="AD300" i="5"/>
  <c r="AE300" i="5" s="1"/>
  <c r="R523" i="5"/>
  <c r="AD304" i="5"/>
  <c r="U524" i="5"/>
  <c r="V316" i="5"/>
  <c r="U430" i="5"/>
  <c r="AB319" i="5"/>
  <c r="O338" i="5"/>
  <c r="R557" i="5"/>
  <c r="S183" i="5"/>
  <c r="U183" i="5" s="1"/>
  <c r="V223" i="5"/>
  <c r="S233" i="5"/>
  <c r="U233" i="5" s="1"/>
  <c r="U379" i="5" s="1"/>
  <c r="O358" i="5"/>
  <c r="V239" i="5"/>
  <c r="AC240" i="5"/>
  <c r="O429" i="5"/>
  <c r="S264" i="5"/>
  <c r="U264" i="5" s="1"/>
  <c r="V266" i="5"/>
  <c r="O533" i="5"/>
  <c r="S286" i="5"/>
  <c r="U286" i="5" s="1"/>
  <c r="U533" i="5" s="1"/>
  <c r="AE302" i="5"/>
  <c r="R463" i="5"/>
  <c r="R435" i="5"/>
  <c r="O495" i="5"/>
  <c r="O487" i="5"/>
  <c r="S166" i="5"/>
  <c r="U166" i="5" s="1"/>
  <c r="R345" i="5"/>
  <c r="AD175" i="5"/>
  <c r="AE175" i="5" s="1"/>
  <c r="S180" i="5"/>
  <c r="U180" i="5" s="1"/>
  <c r="U338" i="5" s="1"/>
  <c r="R333" i="5"/>
  <c r="S182" i="5"/>
  <c r="U182" i="5" s="1"/>
  <c r="AD188" i="5"/>
  <c r="AC199" i="5"/>
  <c r="V224" i="5"/>
  <c r="U579" i="5"/>
  <c r="V226" i="5"/>
  <c r="AC233" i="5"/>
  <c r="AE233" i="5" s="1"/>
  <c r="O388" i="5"/>
  <c r="S236" i="5"/>
  <c r="U236" i="5" s="1"/>
  <c r="U388" i="5" s="1"/>
  <c r="R358" i="5"/>
  <c r="AD239" i="5"/>
  <c r="AD261" i="5"/>
  <c r="R428" i="5"/>
  <c r="AC267" i="5"/>
  <c r="AE267" i="5" s="1"/>
  <c r="V269" i="5"/>
  <c r="O432" i="5"/>
  <c r="AC270" i="5"/>
  <c r="U521" i="5"/>
  <c r="V281" i="5"/>
  <c r="S314" i="5"/>
  <c r="U314" i="5" s="1"/>
  <c r="U528" i="5" s="1"/>
  <c r="O528" i="5"/>
  <c r="L671" i="5"/>
  <c r="AC278" i="5"/>
  <c r="O517" i="5"/>
  <c r="S285" i="5"/>
  <c r="U285" i="5" s="1"/>
  <c r="U517" i="5" s="1"/>
  <c r="M671" i="5"/>
  <c r="O510" i="5"/>
  <c r="O511" i="5"/>
  <c r="AC309" i="5"/>
  <c r="AE309" i="5" s="1"/>
  <c r="O527" i="5"/>
  <c r="N671" i="5"/>
  <c r="S261" i="5"/>
  <c r="U261" i="5" s="1"/>
  <c r="U428" i="5" s="1"/>
  <c r="AC277" i="5"/>
  <c r="U280" i="5"/>
  <c r="O508" i="5"/>
  <c r="V295" i="5"/>
  <c r="O509" i="5"/>
  <c r="R510" i="5"/>
  <c r="S297" i="5"/>
  <c r="U297" i="5" s="1"/>
  <c r="U511" i="5" s="1"/>
  <c r="AC298" i="5"/>
  <c r="AE298" i="5" s="1"/>
  <c r="O507" i="5"/>
  <c r="V306" i="5"/>
  <c r="P671" i="5"/>
  <c r="X272" i="5"/>
  <c r="O430" i="5"/>
  <c r="AD268" i="5"/>
  <c r="S271" i="5"/>
  <c r="U271" i="5" s="1"/>
  <c r="O414" i="5"/>
  <c r="R508" i="5"/>
  <c r="AD292" i="5"/>
  <c r="AE292" i="5" s="1"/>
  <c r="S294" i="5"/>
  <c r="U294" i="5" s="1"/>
  <c r="S296" i="5"/>
  <c r="U296" i="5" s="1"/>
  <c r="V296" i="5" s="1"/>
  <c r="T312" i="5"/>
  <c r="U312" i="5" s="1"/>
  <c r="U527" i="5" s="1"/>
  <c r="AC315" i="5"/>
  <c r="V318" i="5"/>
  <c r="S322" i="5"/>
  <c r="O538" i="5"/>
  <c r="Q671" i="5"/>
  <c r="R430" i="5"/>
  <c r="S270" i="5"/>
  <c r="U270" i="5" s="1"/>
  <c r="U434" i="5" s="1"/>
  <c r="O520" i="5"/>
  <c r="S305" i="5"/>
  <c r="U305" i="5" s="1"/>
  <c r="V305" i="5" s="1"/>
  <c r="O434" i="5"/>
  <c r="O241" i="5"/>
  <c r="O424" i="5"/>
  <c r="Z319" i="5"/>
  <c r="V292" i="5"/>
  <c r="AC293" i="5"/>
  <c r="AE293" i="5" s="1"/>
  <c r="S303" i="5"/>
  <c r="U303" i="5" s="1"/>
  <c r="S304" i="5"/>
  <c r="U304" i="5" s="1"/>
  <c r="U523" i="5" s="1"/>
  <c r="AC306" i="5"/>
  <c r="AE306" i="5" s="1"/>
  <c r="T313" i="5"/>
  <c r="U313" i="5" s="1"/>
  <c r="U529" i="5" s="1"/>
  <c r="AE324" i="5"/>
  <c r="O535" i="5"/>
  <c r="O541" i="5"/>
  <c r="AD285" i="5"/>
  <c r="AC291" i="5"/>
  <c r="AE291" i="5" s="1"/>
  <c r="S308" i="5"/>
  <c r="U308" i="5" s="1"/>
  <c r="O504" i="5"/>
  <c r="R319" i="5"/>
  <c r="S323" i="5"/>
  <c r="U323" i="5" s="1"/>
  <c r="U535" i="5" s="1"/>
  <c r="Y324" i="5"/>
  <c r="J671" i="5"/>
  <c r="O208" i="5"/>
  <c r="O539" i="5"/>
  <c r="T275" i="5"/>
  <c r="R540" i="5"/>
  <c r="AD277" i="5"/>
  <c r="AD279" i="5" s="1"/>
  <c r="V299" i="5"/>
  <c r="T317" i="5"/>
  <c r="U317" i="5" s="1"/>
  <c r="U522" i="5" s="1"/>
  <c r="AC324" i="5"/>
  <c r="K671" i="5"/>
  <c r="R506" i="5"/>
  <c r="R524" i="5"/>
  <c r="AD280" i="5"/>
  <c r="S287" i="5"/>
  <c r="U287" i="5" s="1"/>
  <c r="U534" i="5" s="1"/>
  <c r="S307" i="5"/>
  <c r="U307" i="5" s="1"/>
  <c r="U503" i="5" s="1"/>
  <c r="AD310" i="5"/>
  <c r="AE310" i="5" s="1"/>
  <c r="O534" i="5"/>
  <c r="O537" i="5"/>
  <c r="AD329" i="4"/>
  <c r="AB329" i="4"/>
  <c r="S256" i="4"/>
  <c r="U256" i="4" s="1"/>
  <c r="V256" i="4" s="1"/>
  <c r="AC253" i="4"/>
  <c r="K141" i="4"/>
  <c r="R575" i="4"/>
  <c r="S365" i="4"/>
  <c r="U365" i="4" s="1"/>
  <c r="AD365" i="4"/>
  <c r="S260" i="4"/>
  <c r="U260" i="4" s="1"/>
  <c r="V260" i="4" s="1"/>
  <c r="U578" i="4"/>
  <c r="V364" i="4"/>
  <c r="AE139" i="4"/>
  <c r="X188" i="4"/>
  <c r="AC168" i="4"/>
  <c r="R475" i="4"/>
  <c r="S311" i="4"/>
  <c r="U311" i="4" s="1"/>
  <c r="AD311" i="4"/>
  <c r="AE311" i="4" s="1"/>
  <c r="R537" i="4"/>
  <c r="AD134" i="4"/>
  <c r="AC79" i="4"/>
  <c r="AE79" i="4" s="1"/>
  <c r="O394" i="4"/>
  <c r="S157" i="4"/>
  <c r="U157" i="4" s="1"/>
  <c r="U394" i="4" s="1"/>
  <c r="AD210" i="4"/>
  <c r="S210" i="4"/>
  <c r="U210" i="4" s="1"/>
  <c r="AA200" i="4"/>
  <c r="R446" i="4"/>
  <c r="T244" i="4"/>
  <c r="U244" i="4" s="1"/>
  <c r="AC261" i="4"/>
  <c r="AE261" i="4" s="1"/>
  <c r="AC13" i="4"/>
  <c r="AE13" i="4" s="1"/>
  <c r="AC132" i="4"/>
  <c r="AC165" i="4"/>
  <c r="AE165" i="4" s="1"/>
  <c r="R449" i="4"/>
  <c r="AD189" i="4"/>
  <c r="AE189" i="4" s="1"/>
  <c r="R674" i="4"/>
  <c r="AD30" i="4"/>
  <c r="V102" i="4"/>
  <c r="Y140" i="4"/>
  <c r="R630" i="4"/>
  <c r="AD207" i="4"/>
  <c r="S30" i="4"/>
  <c r="U30" i="4" s="1"/>
  <c r="AE210" i="4"/>
  <c r="V97" i="4"/>
  <c r="V171" i="4"/>
  <c r="AD171" i="4"/>
  <c r="O450" i="4"/>
  <c r="S198" i="4"/>
  <c r="U198" i="4" s="1"/>
  <c r="S11" i="4"/>
  <c r="U11" i="4" s="1"/>
  <c r="S163" i="4"/>
  <c r="U163" i="4" s="1"/>
  <c r="U385" i="4" s="1"/>
  <c r="V385" i="4" s="1"/>
  <c r="S171" i="4"/>
  <c r="U171" i="4" s="1"/>
  <c r="R634" i="4"/>
  <c r="AD218" i="4"/>
  <c r="S269" i="4"/>
  <c r="U269" i="4" s="1"/>
  <c r="U588" i="4"/>
  <c r="V588" i="4" s="1"/>
  <c r="V372" i="4"/>
  <c r="AB128" i="4"/>
  <c r="AC48" i="4"/>
  <c r="AE48" i="4" s="1"/>
  <c r="AC11" i="4"/>
  <c r="AE11" i="4" s="1"/>
  <c r="R494" i="4"/>
  <c r="AC42" i="4"/>
  <c r="AE42" i="4" s="1"/>
  <c r="AC58" i="4"/>
  <c r="AE58" i="4" s="1"/>
  <c r="AC75" i="4"/>
  <c r="AE75" i="4" s="1"/>
  <c r="AC83" i="4"/>
  <c r="AC94" i="4"/>
  <c r="AE94" i="4" s="1"/>
  <c r="AC122" i="4"/>
  <c r="AE122" i="4" s="1"/>
  <c r="AD126" i="4"/>
  <c r="AE126" i="4" s="1"/>
  <c r="S130" i="4"/>
  <c r="U130" i="4" s="1"/>
  <c r="U517" i="4" s="1"/>
  <c r="AC133" i="4"/>
  <c r="S169" i="4"/>
  <c r="U169" i="4" s="1"/>
  <c r="AC173" i="4"/>
  <c r="AE173" i="4" s="1"/>
  <c r="AC206" i="4"/>
  <c r="T219" i="4"/>
  <c r="AC236" i="4"/>
  <c r="AE236" i="4" s="1"/>
  <c r="AC260" i="4"/>
  <c r="AE260" i="4" s="1"/>
  <c r="AD288" i="4"/>
  <c r="AC307" i="4"/>
  <c r="AC332" i="4"/>
  <c r="AE332" i="4" s="1"/>
  <c r="AC354" i="4"/>
  <c r="T362" i="4"/>
  <c r="U362" i="4" s="1"/>
  <c r="U577" i="4" s="1"/>
  <c r="V577" i="4" s="1"/>
  <c r="AE55" i="4"/>
  <c r="AC65" i="4"/>
  <c r="AE65" i="4" s="1"/>
  <c r="AC71" i="4"/>
  <c r="AE71" i="4" s="1"/>
  <c r="O484" i="4"/>
  <c r="AC91" i="4"/>
  <c r="AA128" i="4"/>
  <c r="AC107" i="4"/>
  <c r="V130" i="4"/>
  <c r="AC136" i="4"/>
  <c r="AE136" i="4" s="1"/>
  <c r="O383" i="4"/>
  <c r="V167" i="4"/>
  <c r="R387" i="4"/>
  <c r="AC180" i="4"/>
  <c r="O453" i="4"/>
  <c r="AC197" i="4"/>
  <c r="AC222" i="4"/>
  <c r="AE222" i="4" s="1"/>
  <c r="AC229" i="4"/>
  <c r="O643" i="4"/>
  <c r="AC271" i="4"/>
  <c r="AE271" i="4" s="1"/>
  <c r="AC276" i="4"/>
  <c r="AE276" i="4" s="1"/>
  <c r="AD284" i="4"/>
  <c r="AE284" i="4" s="1"/>
  <c r="V321" i="4"/>
  <c r="AC346" i="4"/>
  <c r="AE346" i="4" s="1"/>
  <c r="AE353" i="4"/>
  <c r="S359" i="4"/>
  <c r="U359" i="4" s="1"/>
  <c r="U555" i="4" s="1"/>
  <c r="V555" i="4" s="1"/>
  <c r="AC14" i="4"/>
  <c r="AC118" i="4"/>
  <c r="AC282" i="4"/>
  <c r="Y329" i="4"/>
  <c r="R681" i="4"/>
  <c r="R485" i="4"/>
  <c r="S36" i="4"/>
  <c r="U36" i="4" s="1"/>
  <c r="V36" i="4" s="1"/>
  <c r="AC203" i="4"/>
  <c r="R492" i="4"/>
  <c r="AC18" i="4"/>
  <c r="AE20" i="4"/>
  <c r="AD36" i="4"/>
  <c r="AE36" i="4" s="1"/>
  <c r="T43" i="4"/>
  <c r="U43" i="4" s="1"/>
  <c r="AC60" i="4"/>
  <c r="S77" i="4"/>
  <c r="U77" i="4" s="1"/>
  <c r="U518" i="4" s="1"/>
  <c r="V518" i="4" s="1"/>
  <c r="AC93" i="4"/>
  <c r="AC96" i="4"/>
  <c r="T115" i="4"/>
  <c r="U115" i="4" s="1"/>
  <c r="V115" i="4" s="1"/>
  <c r="AD170" i="4"/>
  <c r="AE170" i="4" s="1"/>
  <c r="AC175" i="4"/>
  <c r="AE175" i="4" s="1"/>
  <c r="AC187" i="4"/>
  <c r="AE187" i="4" s="1"/>
  <c r="AC232" i="4"/>
  <c r="AE232" i="4" s="1"/>
  <c r="AC235" i="4"/>
  <c r="T237" i="4"/>
  <c r="T248" i="4"/>
  <c r="U248" i="4" s="1"/>
  <c r="S259" i="4"/>
  <c r="U259" i="4" s="1"/>
  <c r="U410" i="4" s="1"/>
  <c r="V410" i="4" s="1"/>
  <c r="S289" i="4"/>
  <c r="U289" i="4" s="1"/>
  <c r="AC306" i="4"/>
  <c r="AE306" i="4" s="1"/>
  <c r="V320" i="4"/>
  <c r="Z329" i="4"/>
  <c r="S331" i="4"/>
  <c r="U331" i="4" s="1"/>
  <c r="AC337" i="4"/>
  <c r="AE337" i="4" s="1"/>
  <c r="V345" i="4"/>
  <c r="V355" i="4"/>
  <c r="AC359" i="4"/>
  <c r="AC53" i="4"/>
  <c r="AC64" i="4"/>
  <c r="AC69" i="4"/>
  <c r="AE69" i="4" s="1"/>
  <c r="AC80" i="4"/>
  <c r="AE80" i="4" s="1"/>
  <c r="S84" i="4"/>
  <c r="U84" i="4" s="1"/>
  <c r="V84" i="4" s="1"/>
  <c r="AC135" i="4"/>
  <c r="AE135" i="4" s="1"/>
  <c r="AD136" i="4"/>
  <c r="AC190" i="4"/>
  <c r="AE190" i="4" s="1"/>
  <c r="AC208" i="4"/>
  <c r="AE208" i="4" s="1"/>
  <c r="AC219" i="4"/>
  <c r="AE219" i="4" s="1"/>
  <c r="S225" i="4"/>
  <c r="U225" i="4" s="1"/>
  <c r="V225" i="4" s="1"/>
  <c r="AC297" i="4"/>
  <c r="AC320" i="4"/>
  <c r="AE320" i="4" s="1"/>
  <c r="AC326" i="4"/>
  <c r="AE326" i="4" s="1"/>
  <c r="AD350" i="4"/>
  <c r="AE350" i="4" s="1"/>
  <c r="AC355" i="4"/>
  <c r="S358" i="4"/>
  <c r="U358" i="4" s="1"/>
  <c r="U554" i="4" s="1"/>
  <c r="S368" i="4"/>
  <c r="U368" i="4" s="1"/>
  <c r="U572" i="4" s="1"/>
  <c r="AD118" i="4"/>
  <c r="AC144" i="4"/>
  <c r="AE144" i="4" s="1"/>
  <c r="AC174" i="4"/>
  <c r="AE174" i="4" s="1"/>
  <c r="AC225" i="4"/>
  <c r="AE225" i="4" s="1"/>
  <c r="AC228" i="4"/>
  <c r="AD231" i="4"/>
  <c r="AE231" i="4" s="1"/>
  <c r="S236" i="4"/>
  <c r="U236" i="4" s="1"/>
  <c r="V236" i="4" s="1"/>
  <c r="AD250" i="4"/>
  <c r="AC281" i="4"/>
  <c r="AD286" i="4"/>
  <c r="S294" i="4"/>
  <c r="U294" i="4" s="1"/>
  <c r="U464" i="4" s="1"/>
  <c r="V464" i="4" s="1"/>
  <c r="AC302" i="4"/>
  <c r="AC314" i="4"/>
  <c r="AE314" i="4" s="1"/>
  <c r="V341" i="4"/>
  <c r="AC365" i="4"/>
  <c r="AE365" i="4" s="1"/>
  <c r="O491" i="4"/>
  <c r="AC76" i="4"/>
  <c r="AE76" i="4" s="1"/>
  <c r="AD85" i="4"/>
  <c r="AE85" i="4" s="1"/>
  <c r="X128" i="4"/>
  <c r="AA140" i="4"/>
  <c r="J252" i="4"/>
  <c r="AC278" i="4"/>
  <c r="AE278" i="4" s="1"/>
  <c r="AD359" i="4"/>
  <c r="R480" i="4"/>
  <c r="V480" i="4" s="1"/>
  <c r="AC30" i="4"/>
  <c r="AE30" i="4" s="1"/>
  <c r="AC78" i="4"/>
  <c r="AC87" i="4"/>
  <c r="AE87" i="4" s="1"/>
  <c r="S327" i="4"/>
  <c r="U327" i="4" s="1"/>
  <c r="AC328" i="4"/>
  <c r="AC22" i="4"/>
  <c r="AC32" i="4"/>
  <c r="AE32" i="4" s="1"/>
  <c r="S54" i="4"/>
  <c r="U54" i="4" s="1"/>
  <c r="U519" i="4" s="1"/>
  <c r="V519" i="4" s="1"/>
  <c r="AC59" i="4"/>
  <c r="AE59" i="4" s="1"/>
  <c r="AD135" i="4"/>
  <c r="AD177" i="4"/>
  <c r="AE177" i="4" s="1"/>
  <c r="AC181" i="4"/>
  <c r="AE181" i="4" s="1"/>
  <c r="T223" i="4"/>
  <c r="AC288" i="4"/>
  <c r="AE288" i="4" s="1"/>
  <c r="AC327" i="4"/>
  <c r="AE327" i="4" s="1"/>
  <c r="S332" i="4"/>
  <c r="U332" i="4" s="1"/>
  <c r="S370" i="4"/>
  <c r="U370" i="4" s="1"/>
  <c r="R491" i="4"/>
  <c r="AC12" i="4"/>
  <c r="AE12" i="4" s="1"/>
  <c r="AA39" i="4"/>
  <c r="R524" i="4"/>
  <c r="AC90" i="4"/>
  <c r="AC97" i="4"/>
  <c r="Y128" i="4"/>
  <c r="AC114" i="4"/>
  <c r="AC117" i="4"/>
  <c r="S119" i="4"/>
  <c r="U119" i="4" s="1"/>
  <c r="R718" i="4"/>
  <c r="S149" i="4"/>
  <c r="U149" i="4" s="1"/>
  <c r="U378" i="4" s="1"/>
  <c r="V378" i="4" s="1"/>
  <c r="S185" i="4"/>
  <c r="U185" i="4" s="1"/>
  <c r="T212" i="4"/>
  <c r="AD234" i="4"/>
  <c r="S238" i="4"/>
  <c r="S293" i="4"/>
  <c r="U293" i="4" s="1"/>
  <c r="V294" i="4"/>
  <c r="AC322" i="4"/>
  <c r="AE322" i="4" s="1"/>
  <c r="AC334" i="4"/>
  <c r="AE334" i="4" s="1"/>
  <c r="S357" i="4"/>
  <c r="U357" i="4" s="1"/>
  <c r="Y374" i="4"/>
  <c r="AE176" i="4"/>
  <c r="AB200" i="4"/>
  <c r="AC218" i="4"/>
  <c r="AE218" i="4" s="1"/>
  <c r="AC351" i="4"/>
  <c r="V58" i="4"/>
  <c r="AC67" i="4"/>
  <c r="AE67" i="4" s="1"/>
  <c r="S80" i="4"/>
  <c r="U80" i="4" s="1"/>
  <c r="V80" i="4" s="1"/>
  <c r="R490" i="4"/>
  <c r="T111" i="4"/>
  <c r="U111" i="4" s="1"/>
  <c r="AC119" i="4"/>
  <c r="AE119" i="4" s="1"/>
  <c r="V126" i="4"/>
  <c r="T154" i="4"/>
  <c r="U154" i="4" s="1"/>
  <c r="U398" i="4" s="1"/>
  <c r="V398" i="4" s="1"/>
  <c r="T178" i="4"/>
  <c r="U178" i="4" s="1"/>
  <c r="V178" i="4" s="1"/>
  <c r="AC185" i="4"/>
  <c r="AC198" i="4"/>
  <c r="O556" i="4"/>
  <c r="Y39" i="4"/>
  <c r="X39" i="4"/>
  <c r="R502" i="4"/>
  <c r="AB39" i="4"/>
  <c r="J141" i="4"/>
  <c r="J375" i="4" s="1"/>
  <c r="V726" i="4"/>
  <c r="V716" i="4"/>
  <c r="V720" i="4"/>
  <c r="S160" i="4"/>
  <c r="U160" i="4" s="1"/>
  <c r="U611" i="4" s="1"/>
  <c r="V611" i="4" s="1"/>
  <c r="AD160" i="4"/>
  <c r="AE160" i="4" s="1"/>
  <c r="V159" i="4"/>
  <c r="AD150" i="4"/>
  <c r="AE150" i="4" s="1"/>
  <c r="AE127" i="4"/>
  <c r="S110" i="4"/>
  <c r="U110" i="4" s="1"/>
  <c r="V110" i="4"/>
  <c r="R709" i="4"/>
  <c r="V721" i="4"/>
  <c r="S52" i="4"/>
  <c r="U52" i="4" s="1"/>
  <c r="V52" i="4" s="1"/>
  <c r="V452" i="4"/>
  <c r="R691" i="4"/>
  <c r="V552" i="4"/>
  <c r="V559" i="4"/>
  <c r="N141" i="4"/>
  <c r="N375" i="4" s="1"/>
  <c r="U679" i="4"/>
  <c r="V679" i="4" s="1"/>
  <c r="AD37" i="4"/>
  <c r="AE37" i="4" s="1"/>
  <c r="V38" i="4"/>
  <c r="AD35" i="4"/>
  <c r="AE35" i="4" s="1"/>
  <c r="V702" i="4"/>
  <c r="R677" i="4"/>
  <c r="V631" i="4"/>
  <c r="V689" i="4"/>
  <c r="S29" i="4"/>
  <c r="U29" i="4" s="1"/>
  <c r="V724" i="4"/>
  <c r="V564" i="4"/>
  <c r="V595" i="4"/>
  <c r="V725" i="4"/>
  <c r="S28" i="4"/>
  <c r="U28" i="4" s="1"/>
  <c r="U676" i="4" s="1"/>
  <c r="V676" i="4" s="1"/>
  <c r="AD28" i="4"/>
  <c r="AE28" i="4" s="1"/>
  <c r="V422" i="4"/>
  <c r="V598" i="4"/>
  <c r="V669" i="4"/>
  <c r="V654" i="4"/>
  <c r="V531" i="4"/>
  <c r="V640" i="4"/>
  <c r="V607" i="4"/>
  <c r="V510" i="4"/>
  <c r="V622" i="4"/>
  <c r="V659" i="4"/>
  <c r="V418" i="4"/>
  <c r="V547" i="4"/>
  <c r="V619" i="4"/>
  <c r="V415" i="4"/>
  <c r="V431" i="4"/>
  <c r="V503" i="4"/>
  <c r="V544" i="4"/>
  <c r="V594" i="4"/>
  <c r="V664" i="4"/>
  <c r="V672" i="4"/>
  <c r="V688" i="4"/>
  <c r="V690" i="4"/>
  <c r="V693" i="4"/>
  <c r="V711" i="4"/>
  <c r="V715" i="4"/>
  <c r="V719" i="4"/>
  <c r="V663" i="4"/>
  <c r="V692" i="4"/>
  <c r="V697" i="4"/>
  <c r="V710" i="4"/>
  <c r="P141" i="4"/>
  <c r="V412" i="4"/>
  <c r="V530" i="4"/>
  <c r="V613" i="4"/>
  <c r="V455" i="4"/>
  <c r="V609" i="4"/>
  <c r="V620" i="4"/>
  <c r="V626" i="4"/>
  <c r="V650" i="4"/>
  <c r="V386" i="4"/>
  <c r="V430" i="4"/>
  <c r="V436" i="4"/>
  <c r="V535" i="4"/>
  <c r="V610" i="4"/>
  <c r="V602" i="4"/>
  <c r="V617" i="4"/>
  <c r="V596" i="4"/>
  <c r="V601" i="4"/>
  <c r="V727" i="4"/>
  <c r="V608" i="4"/>
  <c r="V707" i="4"/>
  <c r="V495" i="4"/>
  <c r="V618" i="4"/>
  <c r="V638" i="4"/>
  <c r="V658" i="4"/>
  <c r="V696" i="4"/>
  <c r="V706" i="4"/>
  <c r="V599" i="4"/>
  <c r="V605" i="4"/>
  <c r="V616" i="4"/>
  <c r="V632" i="4"/>
  <c r="V649" i="4"/>
  <c r="V673" i="4"/>
  <c r="V686" i="4"/>
  <c r="V419" i="4"/>
  <c r="V501" i="4"/>
  <c r="V600" i="4"/>
  <c r="V606" i="4"/>
  <c r="V637" i="4"/>
  <c r="V700" i="4"/>
  <c r="V723" i="4"/>
  <c r="S18" i="4"/>
  <c r="U18" i="4" s="1"/>
  <c r="V18" i="4" s="1"/>
  <c r="AE18" i="4"/>
  <c r="V420" i="4"/>
  <c r="V534" i="4"/>
  <c r="V604" i="4"/>
  <c r="V615" i="4"/>
  <c r="V661" i="4"/>
  <c r="V668" i="4"/>
  <c r="V685" i="4"/>
  <c r="V701" i="4"/>
  <c r="V713" i="4"/>
  <c r="V460" i="4"/>
  <c r="V532" i="4"/>
  <c r="V597" i="4"/>
  <c r="V699" i="4"/>
  <c r="V722" i="4"/>
  <c r="V525" i="4"/>
  <c r="V603" i="4"/>
  <c r="V614" i="4"/>
  <c r="V621" i="4"/>
  <c r="V652" i="4"/>
  <c r="V660" i="4"/>
  <c r="V684" i="4"/>
  <c r="V695" i="4"/>
  <c r="V708" i="4"/>
  <c r="V653" i="4"/>
  <c r="T49" i="4"/>
  <c r="U49" i="4" s="1"/>
  <c r="V49" i="4" s="1"/>
  <c r="U383" i="4"/>
  <c r="V143" i="4"/>
  <c r="AC10" i="4"/>
  <c r="V70" i="4"/>
  <c r="AE107" i="4"/>
  <c r="AE78" i="4"/>
  <c r="R675" i="4"/>
  <c r="AD26" i="4"/>
  <c r="AE26" i="4" s="1"/>
  <c r="S26" i="4"/>
  <c r="U26" i="4" s="1"/>
  <c r="U675" i="4" s="1"/>
  <c r="U691" i="4"/>
  <c r="V50" i="4"/>
  <c r="AE84" i="4"/>
  <c r="U400" i="4"/>
  <c r="V400" i="4" s="1"/>
  <c r="V156" i="4"/>
  <c r="AE93" i="4"/>
  <c r="R714" i="4"/>
  <c r="AD114" i="4"/>
  <c r="S114" i="4"/>
  <c r="U114" i="4" s="1"/>
  <c r="AD101" i="4"/>
  <c r="AE101" i="4" s="1"/>
  <c r="S101" i="4"/>
  <c r="U101" i="4" s="1"/>
  <c r="V101" i="4" s="1"/>
  <c r="R458" i="4"/>
  <c r="AD192" i="4"/>
  <c r="AE192" i="4" s="1"/>
  <c r="U674" i="4"/>
  <c r="V30" i="4"/>
  <c r="S106" i="4"/>
  <c r="U106" i="4" s="1"/>
  <c r="V106" i="4" s="1"/>
  <c r="U212" i="4"/>
  <c r="V212" i="4" s="1"/>
  <c r="V31" i="4"/>
  <c r="O506" i="4"/>
  <c r="S42" i="4"/>
  <c r="U42" i="4" s="1"/>
  <c r="U506" i="4" s="1"/>
  <c r="AE60" i="4"/>
  <c r="O488" i="4"/>
  <c r="S89" i="4"/>
  <c r="U89" i="4" s="1"/>
  <c r="U488" i="4" s="1"/>
  <c r="O128" i="4"/>
  <c r="O545" i="4"/>
  <c r="T112" i="4"/>
  <c r="U112" i="4" s="1"/>
  <c r="U545" i="4" s="1"/>
  <c r="O550" i="4"/>
  <c r="S118" i="4"/>
  <c r="U118" i="4" s="1"/>
  <c r="U550" i="4" s="1"/>
  <c r="R687" i="4"/>
  <c r="S51" i="4"/>
  <c r="U51" i="4" s="1"/>
  <c r="U687" i="4" s="1"/>
  <c r="AD51" i="4"/>
  <c r="AE51" i="4" s="1"/>
  <c r="AC16" i="4"/>
  <c r="AE16" i="4" s="1"/>
  <c r="Z39" i="4"/>
  <c r="U389" i="4"/>
  <c r="V165" i="4"/>
  <c r="Z98" i="4"/>
  <c r="AC40" i="4"/>
  <c r="V120" i="4"/>
  <c r="U682" i="4"/>
  <c r="V682" i="4" s="1"/>
  <c r="V43" i="4"/>
  <c r="U502" i="4"/>
  <c r="X98" i="4"/>
  <c r="U512" i="4"/>
  <c r="V57" i="4"/>
  <c r="R486" i="4"/>
  <c r="AD91" i="4"/>
  <c r="AE91" i="4" s="1"/>
  <c r="S91" i="4"/>
  <c r="U91" i="4" s="1"/>
  <c r="U486" i="4" s="1"/>
  <c r="V116" i="4"/>
  <c r="S158" i="4"/>
  <c r="U158" i="4" s="1"/>
  <c r="V158" i="4" s="1"/>
  <c r="U254" i="4"/>
  <c r="S25" i="4"/>
  <c r="U25" i="4" s="1"/>
  <c r="V25" i="4" s="1"/>
  <c r="S73" i="4"/>
  <c r="U73" i="4" s="1"/>
  <c r="U523" i="4" s="1"/>
  <c r="V523" i="4" s="1"/>
  <c r="T123" i="4"/>
  <c r="U123" i="4" s="1"/>
  <c r="V123" i="4" s="1"/>
  <c r="U152" i="4"/>
  <c r="R461" i="4"/>
  <c r="AD186" i="4"/>
  <c r="AE186" i="4" s="1"/>
  <c r="O656" i="4"/>
  <c r="T231" i="4"/>
  <c r="S231" i="4"/>
  <c r="V232" i="4"/>
  <c r="U15" i="4"/>
  <c r="V15" i="4" s="1"/>
  <c r="S20" i="4"/>
  <c r="U20" i="4" s="1"/>
  <c r="U671" i="4" s="1"/>
  <c r="V671" i="4" s="1"/>
  <c r="T33" i="4"/>
  <c r="U33" i="4" s="1"/>
  <c r="U681" i="4" s="1"/>
  <c r="V48" i="4"/>
  <c r="V62" i="4"/>
  <c r="O522" i="4"/>
  <c r="S79" i="4"/>
  <c r="U79" i="4" s="1"/>
  <c r="U484" i="4" s="1"/>
  <c r="R483" i="4"/>
  <c r="AD81" i="4"/>
  <c r="AE81" i="4" s="1"/>
  <c r="S82" i="4"/>
  <c r="U82" i="4" s="1"/>
  <c r="U483" i="4" s="1"/>
  <c r="S86" i="4"/>
  <c r="U86" i="4" s="1"/>
  <c r="V86" i="4" s="1"/>
  <c r="S87" i="4"/>
  <c r="U87" i="4" s="1"/>
  <c r="V87" i="4" s="1"/>
  <c r="V88" i="4"/>
  <c r="AD96" i="4"/>
  <c r="AD97" i="4"/>
  <c r="AC103" i="4"/>
  <c r="V113" i="4"/>
  <c r="S117" i="4"/>
  <c r="U117" i="4" s="1"/>
  <c r="V117" i="4" s="1"/>
  <c r="AD117" i="4"/>
  <c r="AD128" i="4" s="1"/>
  <c r="S131" i="4"/>
  <c r="U131" i="4" s="1"/>
  <c r="U527" i="4" s="1"/>
  <c r="V527" i="4" s="1"/>
  <c r="AC137" i="4"/>
  <c r="AE137" i="4" s="1"/>
  <c r="S147" i="4"/>
  <c r="U147" i="4" s="1"/>
  <c r="V147" i="4" s="1"/>
  <c r="R628" i="4"/>
  <c r="AD205" i="4"/>
  <c r="O515" i="4"/>
  <c r="S56" i="4"/>
  <c r="U56" i="4" s="1"/>
  <c r="U515" i="4" s="1"/>
  <c r="R487" i="4"/>
  <c r="O492" i="4"/>
  <c r="S32" i="4"/>
  <c r="U32" i="4" s="1"/>
  <c r="V32" i="4" s="1"/>
  <c r="S14" i="4"/>
  <c r="U14" i="4" s="1"/>
  <c r="S23" i="4"/>
  <c r="U23" i="4" s="1"/>
  <c r="AC25" i="4"/>
  <c r="AE25" i="4" s="1"/>
  <c r="V29" i="4"/>
  <c r="R698" i="4"/>
  <c r="O514" i="4"/>
  <c r="V514" i="4" s="1"/>
  <c r="V67" i="4"/>
  <c r="T68" i="4"/>
  <c r="U68" i="4" s="1"/>
  <c r="V68" i="4" s="1"/>
  <c r="AC89" i="4"/>
  <c r="AE89" i="4" s="1"/>
  <c r="AD103" i="4"/>
  <c r="AC113" i="4"/>
  <c r="AE113" i="4" s="1"/>
  <c r="S127" i="4"/>
  <c r="U127" i="4" s="1"/>
  <c r="V127" i="4" s="1"/>
  <c r="R517" i="4"/>
  <c r="AD130" i="4"/>
  <c r="U401" i="4"/>
  <c r="V401" i="4" s="1"/>
  <c r="V172" i="4"/>
  <c r="Z188" i="4"/>
  <c r="Z200" i="4"/>
  <c r="V202" i="4"/>
  <c r="L252" i="4"/>
  <c r="AA98" i="4"/>
  <c r="AA141" i="4" s="1"/>
  <c r="O485" i="4"/>
  <c r="S83" i="4"/>
  <c r="U83" i="4" s="1"/>
  <c r="V83" i="4" s="1"/>
  <c r="U551" i="4"/>
  <c r="V551" i="4" s="1"/>
  <c r="V119" i="4"/>
  <c r="O548" i="4"/>
  <c r="T121" i="4"/>
  <c r="U121" i="4" s="1"/>
  <c r="U548" i="4" s="1"/>
  <c r="U142" i="4"/>
  <c r="R391" i="4"/>
  <c r="AD158" i="4"/>
  <c r="S181" i="4"/>
  <c r="U181" i="4" s="1"/>
  <c r="V181" i="4" s="1"/>
  <c r="AD199" i="4"/>
  <c r="AE199" i="4" s="1"/>
  <c r="V199" i="4"/>
  <c r="R39" i="4"/>
  <c r="O504" i="4"/>
  <c r="O98" i="4"/>
  <c r="S40" i="4"/>
  <c r="O683" i="4"/>
  <c r="S41" i="4"/>
  <c r="U41" i="4" s="1"/>
  <c r="U683" i="4" s="1"/>
  <c r="O512" i="4"/>
  <c r="U698" i="4"/>
  <c r="O513" i="4"/>
  <c r="V513" i="4" s="1"/>
  <c r="V65" i="4"/>
  <c r="AC82" i="4"/>
  <c r="AE82" i="4" s="1"/>
  <c r="V85" i="4"/>
  <c r="O490" i="4"/>
  <c r="Y98" i="4"/>
  <c r="AC99" i="4"/>
  <c r="U541" i="4"/>
  <c r="O516" i="4"/>
  <c r="S129" i="4"/>
  <c r="AC131" i="4"/>
  <c r="S135" i="4"/>
  <c r="U135" i="4" s="1"/>
  <c r="V135" i="4" s="1"/>
  <c r="U612" i="4"/>
  <c r="V612" i="4" s="1"/>
  <c r="V185" i="4"/>
  <c r="O449" i="4"/>
  <c r="S189" i="4"/>
  <c r="O200" i="4"/>
  <c r="AC202" i="4"/>
  <c r="AE202" i="4" s="1"/>
  <c r="S211" i="4"/>
  <c r="U211" i="4" s="1"/>
  <c r="V211" i="4" s="1"/>
  <c r="R642" i="4"/>
  <c r="AD223" i="4"/>
  <c r="S223" i="4"/>
  <c r="U223" i="4" s="1"/>
  <c r="U642" i="4" s="1"/>
  <c r="V223" i="4"/>
  <c r="AE235" i="4"/>
  <c r="U570" i="4"/>
  <c r="V353" i="4"/>
  <c r="R528" i="4"/>
  <c r="S132" i="4"/>
  <c r="U132" i="4" s="1"/>
  <c r="U528" i="4" s="1"/>
  <c r="AD132" i="4"/>
  <c r="AE132" i="4" s="1"/>
  <c r="O549" i="4"/>
  <c r="T21" i="4"/>
  <c r="U21" i="4" s="1"/>
  <c r="U499" i="4" s="1"/>
  <c r="V499" i="4" s="1"/>
  <c r="O502" i="4"/>
  <c r="O529" i="4"/>
  <c r="S78" i="4"/>
  <c r="U78" i="4" s="1"/>
  <c r="U529" i="4" s="1"/>
  <c r="R516" i="4"/>
  <c r="AD129" i="4"/>
  <c r="AB140" i="4"/>
  <c r="O399" i="4"/>
  <c r="S173" i="4"/>
  <c r="U173" i="4" s="1"/>
  <c r="U399" i="4" s="1"/>
  <c r="R251" i="4"/>
  <c r="U444" i="4"/>
  <c r="U448" i="4"/>
  <c r="V448" i="4" s="1"/>
  <c r="V248" i="4"/>
  <c r="V352" i="4"/>
  <c r="S352" i="4"/>
  <c r="U352" i="4" s="1"/>
  <c r="S45" i="4"/>
  <c r="U45" i="4" s="1"/>
  <c r="V45" i="4" s="1"/>
  <c r="O39" i="4"/>
  <c r="U10" i="4"/>
  <c r="T17" i="4"/>
  <c r="U17" i="4" s="1"/>
  <c r="S22" i="4"/>
  <c r="U22" i="4" s="1"/>
  <c r="U498" i="4" s="1"/>
  <c r="V498" i="4" s="1"/>
  <c r="R504" i="4"/>
  <c r="R98" i="4"/>
  <c r="O705" i="4"/>
  <c r="T104" i="4"/>
  <c r="U104" i="4" s="1"/>
  <c r="U705" i="4" s="1"/>
  <c r="R717" i="4"/>
  <c r="T124" i="4"/>
  <c r="U124" i="4" s="1"/>
  <c r="U717" i="4" s="1"/>
  <c r="AB188" i="4"/>
  <c r="AB252" i="4" s="1"/>
  <c r="T27" i="4"/>
  <c r="U27" i="4" s="1"/>
  <c r="U677" i="4" s="1"/>
  <c r="V41" i="4"/>
  <c r="T46" i="4"/>
  <c r="U46" i="4" s="1"/>
  <c r="V46" i="4" s="1"/>
  <c r="R520" i="4"/>
  <c r="S61" i="4"/>
  <c r="U61" i="4" s="1"/>
  <c r="U520" i="4" s="1"/>
  <c r="V64" i="4"/>
  <c r="AD64" i="4"/>
  <c r="AE64" i="4" s="1"/>
  <c r="S69" i="4"/>
  <c r="U69" i="4" s="1"/>
  <c r="V69" i="4" s="1"/>
  <c r="S94" i="4"/>
  <c r="U94" i="4" s="1"/>
  <c r="V94" i="4" s="1"/>
  <c r="S95" i="4"/>
  <c r="U95" i="4" s="1"/>
  <c r="V95" i="4" s="1"/>
  <c r="S96" i="4"/>
  <c r="U96" i="4" s="1"/>
  <c r="U490" i="4" s="1"/>
  <c r="T108" i="4"/>
  <c r="U108" i="4" s="1"/>
  <c r="U709" i="4" s="1"/>
  <c r="AC130" i="4"/>
  <c r="AE130" i="4" s="1"/>
  <c r="O537" i="4"/>
  <c r="S134" i="4"/>
  <c r="U134" i="4" s="1"/>
  <c r="O140" i="4"/>
  <c r="AC142" i="4"/>
  <c r="V150" i="4"/>
  <c r="R397" i="4"/>
  <c r="V397" i="4" s="1"/>
  <c r="AD159" i="4"/>
  <c r="AE159" i="4" s="1"/>
  <c r="R395" i="4"/>
  <c r="O451" i="4"/>
  <c r="V193" i="4"/>
  <c r="U557" i="4"/>
  <c r="V557" i="4" s="1"/>
  <c r="V356" i="4"/>
  <c r="O483" i="4"/>
  <c r="V81" i="4"/>
  <c r="AE114" i="4"/>
  <c r="O489" i="4"/>
  <c r="S93" i="4"/>
  <c r="U93" i="4" s="1"/>
  <c r="V93" i="4" s="1"/>
  <c r="R703" i="4"/>
  <c r="R128" i="4"/>
  <c r="T100" i="4"/>
  <c r="V104" i="4"/>
  <c r="S138" i="4"/>
  <c r="U138" i="4" s="1"/>
  <c r="V138" i="4"/>
  <c r="O382" i="4"/>
  <c r="S145" i="4"/>
  <c r="U145" i="4" s="1"/>
  <c r="U382" i="4" s="1"/>
  <c r="AE191" i="4"/>
  <c r="R451" i="4"/>
  <c r="AD193" i="4"/>
  <c r="AE193" i="4" s="1"/>
  <c r="AC194" i="4"/>
  <c r="AE194" i="4" s="1"/>
  <c r="Y200" i="4"/>
  <c r="O641" i="4"/>
  <c r="S222" i="4"/>
  <c r="T222" i="4"/>
  <c r="AB369" i="4"/>
  <c r="O511" i="4"/>
  <c r="S55" i="4"/>
  <c r="U55" i="4" s="1"/>
  <c r="U511" i="4" s="1"/>
  <c r="V20" i="4"/>
  <c r="S16" i="4"/>
  <c r="U16" i="4" s="1"/>
  <c r="V16" i="4" s="1"/>
  <c r="T34" i="4"/>
  <c r="U34" i="4" s="1"/>
  <c r="V34" i="4" s="1"/>
  <c r="R670" i="4"/>
  <c r="AD19" i="4"/>
  <c r="AE19" i="4" s="1"/>
  <c r="V22" i="4"/>
  <c r="R694" i="4"/>
  <c r="S60" i="4"/>
  <c r="U60" i="4" s="1"/>
  <c r="U694" i="4" s="1"/>
  <c r="O507" i="4"/>
  <c r="T44" i="4"/>
  <c r="O505" i="4"/>
  <c r="R489" i="4"/>
  <c r="AD92" i="4"/>
  <c r="O540" i="4"/>
  <c r="S99" i="4"/>
  <c r="R543" i="4"/>
  <c r="AD107" i="4"/>
  <c r="T125" i="4"/>
  <c r="U125" i="4" s="1"/>
  <c r="AC129" i="4"/>
  <c r="X140" i="4"/>
  <c r="Z140" i="4"/>
  <c r="O536" i="4"/>
  <c r="S133" i="4"/>
  <c r="U133" i="4" s="1"/>
  <c r="Q141" i="4"/>
  <c r="R380" i="4"/>
  <c r="S151" i="4"/>
  <c r="U151" i="4" s="1"/>
  <c r="U380" i="4" s="1"/>
  <c r="R188" i="4"/>
  <c r="AD151" i="4"/>
  <c r="AE151" i="4" s="1"/>
  <c r="V154" i="4"/>
  <c r="V175" i="4"/>
  <c r="AC179" i="4"/>
  <c r="AE179" i="4" s="1"/>
  <c r="AB292" i="4"/>
  <c r="Z292" i="4"/>
  <c r="U475" i="4"/>
  <c r="V311" i="4"/>
  <c r="V90" i="4"/>
  <c r="V132" i="4"/>
  <c r="O538" i="4"/>
  <c r="S136" i="4"/>
  <c r="U136" i="4" s="1"/>
  <c r="U538" i="4" s="1"/>
  <c r="R453" i="4"/>
  <c r="R200" i="4"/>
  <c r="S191" i="4"/>
  <c r="U191" i="4" s="1"/>
  <c r="U453" i="4" s="1"/>
  <c r="O494" i="4"/>
  <c r="S19" i="4"/>
  <c r="U19" i="4" s="1"/>
  <c r="O496" i="4"/>
  <c r="T24" i="4"/>
  <c r="U24" i="4" s="1"/>
  <c r="O524" i="4"/>
  <c r="S71" i="4"/>
  <c r="U71" i="4" s="1"/>
  <c r="V71" i="4" s="1"/>
  <c r="O526" i="4"/>
  <c r="T72" i="4"/>
  <c r="U72" i="4" s="1"/>
  <c r="V77" i="4"/>
  <c r="AD90" i="4"/>
  <c r="AE90" i="4" s="1"/>
  <c r="O542" i="4"/>
  <c r="T105" i="4"/>
  <c r="U105" i="4" s="1"/>
  <c r="U451" i="4"/>
  <c r="R456" i="4"/>
  <c r="AD196" i="4"/>
  <c r="V196" i="4"/>
  <c r="S196" i="4"/>
  <c r="U196" i="4" s="1"/>
  <c r="U456" i="4" s="1"/>
  <c r="AC201" i="4"/>
  <c r="AC207" i="4"/>
  <c r="AE207" i="4" s="1"/>
  <c r="AE253" i="4"/>
  <c r="O497" i="4"/>
  <c r="S35" i="4"/>
  <c r="U35" i="4" s="1"/>
  <c r="S37" i="4"/>
  <c r="U37" i="4" s="1"/>
  <c r="T47" i="4"/>
  <c r="U47" i="4" s="1"/>
  <c r="U505" i="4" s="1"/>
  <c r="S53" i="4"/>
  <c r="U53" i="4" s="1"/>
  <c r="S75" i="4"/>
  <c r="U75" i="4" s="1"/>
  <c r="V75" i="4" s="1"/>
  <c r="AD83" i="4"/>
  <c r="AE83" i="4" s="1"/>
  <c r="S92" i="4"/>
  <c r="U92" i="4" s="1"/>
  <c r="AC95" i="4"/>
  <c r="AE95" i="4" s="1"/>
  <c r="S107" i="4"/>
  <c r="U107" i="4" s="1"/>
  <c r="U543" i="4" s="1"/>
  <c r="R704" i="4"/>
  <c r="S109" i="4"/>
  <c r="U109" i="4" s="1"/>
  <c r="AD131" i="4"/>
  <c r="R536" i="4"/>
  <c r="AD133" i="4"/>
  <c r="AE133" i="4" s="1"/>
  <c r="V134" i="4"/>
  <c r="R140" i="4"/>
  <c r="U388" i="4"/>
  <c r="V388" i="4" s="1"/>
  <c r="V169" i="4"/>
  <c r="S187" i="4"/>
  <c r="U187" i="4" s="1"/>
  <c r="V187" i="4" s="1"/>
  <c r="O458" i="4"/>
  <c r="V192" i="4"/>
  <c r="S192" i="4"/>
  <c r="U192" i="4" s="1"/>
  <c r="U458" i="4" s="1"/>
  <c r="R438" i="4"/>
  <c r="AD206" i="4"/>
  <c r="AE206" i="4" s="1"/>
  <c r="AE234" i="4"/>
  <c r="O474" i="4"/>
  <c r="S310" i="4"/>
  <c r="U310" i="4" s="1"/>
  <c r="U474" i="4" s="1"/>
  <c r="V310" i="4"/>
  <c r="AC134" i="4"/>
  <c r="AE134" i="4" s="1"/>
  <c r="O377" i="4"/>
  <c r="O188" i="4"/>
  <c r="U392" i="4"/>
  <c r="V392" i="4" s="1"/>
  <c r="V174" i="4"/>
  <c r="O461" i="4"/>
  <c r="AE275" i="4"/>
  <c r="AA369" i="4"/>
  <c r="R459" i="4"/>
  <c r="AD197" i="4"/>
  <c r="AE197" i="4" s="1"/>
  <c r="U450" i="4"/>
  <c r="V210" i="4"/>
  <c r="S263" i="4"/>
  <c r="U263" i="4" s="1"/>
  <c r="V263" i="4" s="1"/>
  <c r="O581" i="4"/>
  <c r="S334" i="4"/>
  <c r="U334" i="4" s="1"/>
  <c r="U581" i="4" s="1"/>
  <c r="V334" i="4"/>
  <c r="O583" i="4"/>
  <c r="S336" i="4"/>
  <c r="U336" i="4" s="1"/>
  <c r="U583" i="4" s="1"/>
  <c r="AB98" i="4"/>
  <c r="R484" i="4"/>
  <c r="AC92" i="4"/>
  <c r="R541" i="4"/>
  <c r="AC158" i="4"/>
  <c r="AE158" i="4" s="1"/>
  <c r="AC171" i="4"/>
  <c r="AE171" i="4" s="1"/>
  <c r="R404" i="4"/>
  <c r="S182" i="4"/>
  <c r="U182" i="4" s="1"/>
  <c r="S186" i="4"/>
  <c r="U186" i="4" s="1"/>
  <c r="V186" i="4" s="1"/>
  <c r="V190" i="4"/>
  <c r="V198" i="4"/>
  <c r="AC205" i="4"/>
  <c r="AE205" i="4" s="1"/>
  <c r="O443" i="4"/>
  <c r="S213" i="4"/>
  <c r="T213" i="4"/>
  <c r="R639" i="4"/>
  <c r="V639" i="4" s="1"/>
  <c r="V216" i="4"/>
  <c r="T238" i="4"/>
  <c r="U238" i="4" s="1"/>
  <c r="R625" i="4"/>
  <c r="V625" i="4" s="1"/>
  <c r="V281" i="4"/>
  <c r="AD281" i="4"/>
  <c r="AE281" i="4" s="1"/>
  <c r="U446" i="4"/>
  <c r="V244" i="4"/>
  <c r="V305" i="4"/>
  <c r="Q728" i="4"/>
  <c r="O539" i="4"/>
  <c r="S137" i="4"/>
  <c r="U137" i="4" s="1"/>
  <c r="U539" i="4" s="1"/>
  <c r="V155" i="4"/>
  <c r="R396" i="4"/>
  <c r="T161" i="4"/>
  <c r="U161" i="4" s="1"/>
  <c r="V161" i="4" s="1"/>
  <c r="O384" i="4"/>
  <c r="O393" i="4"/>
  <c r="V177" i="4"/>
  <c r="S177" i="4"/>
  <c r="U177" i="4" s="1"/>
  <c r="U393" i="4" s="1"/>
  <c r="O454" i="4"/>
  <c r="AE198" i="4"/>
  <c r="X200" i="4"/>
  <c r="X252" i="4" s="1"/>
  <c r="R442" i="4"/>
  <c r="AD209" i="4"/>
  <c r="AE209" i="4" s="1"/>
  <c r="V209" i="4"/>
  <c r="S271" i="4"/>
  <c r="U271" i="4" s="1"/>
  <c r="V271" i="4" s="1"/>
  <c r="O409" i="4"/>
  <c r="S291" i="4"/>
  <c r="U291" i="4" s="1"/>
  <c r="U409" i="4" s="1"/>
  <c r="L141" i="4"/>
  <c r="Y188" i="4"/>
  <c r="R384" i="4"/>
  <c r="AD168" i="4"/>
  <c r="AE168" i="4" s="1"/>
  <c r="O403" i="4"/>
  <c r="AC182" i="4"/>
  <c r="S195" i="4"/>
  <c r="U195" i="4" s="1"/>
  <c r="U454" i="4" s="1"/>
  <c r="R439" i="4"/>
  <c r="S203" i="4"/>
  <c r="U203" i="4" s="1"/>
  <c r="U439" i="4" s="1"/>
  <c r="AD203" i="4"/>
  <c r="AE203" i="4" s="1"/>
  <c r="AC204" i="4"/>
  <c r="AE204" i="4" s="1"/>
  <c r="R440" i="4"/>
  <c r="S209" i="4"/>
  <c r="U209" i="4" s="1"/>
  <c r="U442" i="4" s="1"/>
  <c r="Y292" i="4"/>
  <c r="AC324" i="4"/>
  <c r="X329" i="4"/>
  <c r="M141" i="4"/>
  <c r="O405" i="4"/>
  <c r="S153" i="4"/>
  <c r="U153" i="4" s="1"/>
  <c r="U405" i="4" s="1"/>
  <c r="V157" i="4"/>
  <c r="S162" i="4"/>
  <c r="U162" i="4" s="1"/>
  <c r="V162" i="4" s="1"/>
  <c r="S168" i="4"/>
  <c r="U168" i="4" s="1"/>
  <c r="U384" i="4" s="1"/>
  <c r="AC184" i="4"/>
  <c r="AE184" i="4" s="1"/>
  <c r="AC196" i="4"/>
  <c r="S207" i="4"/>
  <c r="U207" i="4" s="1"/>
  <c r="S208" i="4"/>
  <c r="U208" i="4" s="1"/>
  <c r="R633" i="4"/>
  <c r="T217" i="4"/>
  <c r="AC321" i="4"/>
  <c r="O487" i="4"/>
  <c r="R712" i="4"/>
  <c r="AA188" i="4"/>
  <c r="AC162" i="4"/>
  <c r="AE162" i="4" s="1"/>
  <c r="O390" i="4"/>
  <c r="S164" i="4"/>
  <c r="U164" i="4" s="1"/>
  <c r="U390" i="4" s="1"/>
  <c r="U387" i="4"/>
  <c r="V170" i="4"/>
  <c r="S180" i="4"/>
  <c r="U180" i="4" s="1"/>
  <c r="AE185" i="4"/>
  <c r="V194" i="4"/>
  <c r="AC195" i="4"/>
  <c r="AE195" i="4" s="1"/>
  <c r="AA252" i="4"/>
  <c r="AC256" i="4"/>
  <c r="AE256" i="4" s="1"/>
  <c r="O433" i="4"/>
  <c r="S265" i="4"/>
  <c r="U265" i="4" s="1"/>
  <c r="O572" i="4"/>
  <c r="V367" i="4"/>
  <c r="O389" i="4"/>
  <c r="AC211" i="4"/>
  <c r="AE211" i="4" s="1"/>
  <c r="O633" i="4"/>
  <c r="O634" i="4"/>
  <c r="T218" i="4"/>
  <c r="AC224" i="4"/>
  <c r="AE224" i="4" s="1"/>
  <c r="O445" i="4"/>
  <c r="T227" i="4"/>
  <c r="S230" i="4"/>
  <c r="O646" i="4"/>
  <c r="S240" i="4"/>
  <c r="K252" i="4"/>
  <c r="K375" i="4" s="1"/>
  <c r="R624" i="4"/>
  <c r="V624" i="4" s="1"/>
  <c r="AD280" i="4"/>
  <c r="O479" i="4"/>
  <c r="S319" i="4"/>
  <c r="U319" i="4" s="1"/>
  <c r="U479" i="4" s="1"/>
  <c r="Z369" i="4"/>
  <c r="S228" i="4"/>
  <c r="U228" i="4" s="1"/>
  <c r="V228" i="4" s="1"/>
  <c r="AD228" i="4"/>
  <c r="AE228" i="4" s="1"/>
  <c r="R655" i="4"/>
  <c r="AD229" i="4"/>
  <c r="AE229" i="4" s="1"/>
  <c r="O647" i="4"/>
  <c r="S235" i="4"/>
  <c r="O645" i="4"/>
  <c r="T239" i="4"/>
  <c r="O421" i="4"/>
  <c r="O292" i="4"/>
  <c r="O471" i="4"/>
  <c r="S298" i="4"/>
  <c r="U298" i="4" s="1"/>
  <c r="U471" i="4" s="1"/>
  <c r="AC305" i="4"/>
  <c r="AE305" i="4" s="1"/>
  <c r="R466" i="4"/>
  <c r="S316" i="4"/>
  <c r="U316" i="4" s="1"/>
  <c r="O477" i="4"/>
  <c r="R488" i="4"/>
  <c r="S176" i="4"/>
  <c r="U176" i="4" s="1"/>
  <c r="U395" i="4" s="1"/>
  <c r="AD201" i="4"/>
  <c r="S217" i="4"/>
  <c r="S218" i="4"/>
  <c r="U218" i="4" s="1"/>
  <c r="U634" i="4" s="1"/>
  <c r="O441" i="4"/>
  <c r="V220" i="4"/>
  <c r="S227" i="4"/>
  <c r="U227" i="4" s="1"/>
  <c r="T228" i="4"/>
  <c r="S229" i="4"/>
  <c r="T230" i="4"/>
  <c r="S234" i="4"/>
  <c r="U234" i="4" s="1"/>
  <c r="S237" i="4"/>
  <c r="U237" i="4" s="1"/>
  <c r="V237" i="4" s="1"/>
  <c r="R645" i="4"/>
  <c r="AD239" i="4"/>
  <c r="T240" i="4"/>
  <c r="T242" i="4"/>
  <c r="U242" i="4" s="1"/>
  <c r="U648" i="4" s="1"/>
  <c r="V648" i="4" s="1"/>
  <c r="R447" i="4"/>
  <c r="V447" i="4" s="1"/>
  <c r="V246" i="4"/>
  <c r="S250" i="4"/>
  <c r="U250" i="4" s="1"/>
  <c r="M252" i="4"/>
  <c r="V253" i="4"/>
  <c r="T255" i="4"/>
  <c r="U255" i="4" s="1"/>
  <c r="U421" i="4" s="1"/>
  <c r="O417" i="4"/>
  <c r="T257" i="4"/>
  <c r="U257" i="4" s="1"/>
  <c r="U417" i="4" s="1"/>
  <c r="O623" i="4"/>
  <c r="S279" i="4"/>
  <c r="U279" i="4" s="1"/>
  <c r="U623" i="4" s="1"/>
  <c r="AC280" i="4"/>
  <c r="AE280" i="4" s="1"/>
  <c r="R428" i="4"/>
  <c r="AD285" i="4"/>
  <c r="AE285" i="4" s="1"/>
  <c r="AC286" i="4"/>
  <c r="AE286" i="4" s="1"/>
  <c r="AC293" i="4"/>
  <c r="R481" i="4"/>
  <c r="S313" i="4"/>
  <c r="U313" i="4" s="1"/>
  <c r="AD313" i="4"/>
  <c r="V316" i="4"/>
  <c r="AC319" i="4"/>
  <c r="AA329" i="4"/>
  <c r="R574" i="4"/>
  <c r="AD366" i="4"/>
  <c r="AE366" i="4" s="1"/>
  <c r="S366" i="4"/>
  <c r="U366" i="4" s="1"/>
  <c r="U574" i="4" s="1"/>
  <c r="V149" i="4"/>
  <c r="R635" i="4"/>
  <c r="AD214" i="4"/>
  <c r="AE214" i="4" s="1"/>
  <c r="O636" i="4"/>
  <c r="S219" i="4"/>
  <c r="U219" i="4" s="1"/>
  <c r="V219" i="4" s="1"/>
  <c r="S221" i="4"/>
  <c r="U221" i="4" s="1"/>
  <c r="T229" i="4"/>
  <c r="S233" i="4"/>
  <c r="T234" i="4"/>
  <c r="T235" i="4"/>
  <c r="S239" i="4"/>
  <c r="S249" i="4"/>
  <c r="U249" i="4" s="1"/>
  <c r="U665" i="4" s="1"/>
  <c r="X292" i="4"/>
  <c r="T277" i="4"/>
  <c r="U277" i="4" s="1"/>
  <c r="V277" i="4" s="1"/>
  <c r="R623" i="4"/>
  <c r="AD279" i="4"/>
  <c r="Z323" i="4"/>
  <c r="U295" i="4"/>
  <c r="S351" i="4"/>
  <c r="U351" i="4" s="1"/>
  <c r="V351" i="4" s="1"/>
  <c r="O579" i="4"/>
  <c r="T363" i="4"/>
  <c r="U363" i="4" s="1"/>
  <c r="U579" i="4" s="1"/>
  <c r="U402" i="4"/>
  <c r="V402" i="4" s="1"/>
  <c r="O437" i="4"/>
  <c r="S201" i="4"/>
  <c r="V629" i="4"/>
  <c r="S214" i="4"/>
  <c r="AC230" i="4"/>
  <c r="AE230" i="4" s="1"/>
  <c r="T233" i="4"/>
  <c r="R662" i="4"/>
  <c r="T247" i="4"/>
  <c r="U247" i="4" s="1"/>
  <c r="AC250" i="4"/>
  <c r="AE250" i="4" s="1"/>
  <c r="O251" i="4"/>
  <c r="O416" i="4"/>
  <c r="S258" i="4"/>
  <c r="U258" i="4" s="1"/>
  <c r="U416" i="4" s="1"/>
  <c r="O429" i="4"/>
  <c r="T264" i="4"/>
  <c r="U264" i="4" s="1"/>
  <c r="V276" i="4"/>
  <c r="R473" i="4"/>
  <c r="T303" i="4"/>
  <c r="U303" i="4" s="1"/>
  <c r="U473" i="4" s="1"/>
  <c r="R566" i="4"/>
  <c r="AD351" i="4"/>
  <c r="AE351" i="4" s="1"/>
  <c r="T214" i="4"/>
  <c r="T215" i="4"/>
  <c r="U215" i="4" s="1"/>
  <c r="U636" i="4" s="1"/>
  <c r="AC217" i="4"/>
  <c r="AE217" i="4" s="1"/>
  <c r="V221" i="4"/>
  <c r="AC227" i="4"/>
  <c r="AE227" i="4" s="1"/>
  <c r="R651" i="4"/>
  <c r="T243" i="4"/>
  <c r="U243" i="4" s="1"/>
  <c r="P252" i="4"/>
  <c r="O425" i="4"/>
  <c r="S270" i="4"/>
  <c r="U270" i="4" s="1"/>
  <c r="U425" i="4" s="1"/>
  <c r="AC279" i="4"/>
  <c r="O427" i="4"/>
  <c r="S282" i="4"/>
  <c r="U282" i="4" s="1"/>
  <c r="U427" i="4" s="1"/>
  <c r="AB323" i="4"/>
  <c r="O468" i="4"/>
  <c r="V468" i="4" s="1"/>
  <c r="V299" i="4"/>
  <c r="R470" i="4"/>
  <c r="V301" i="4"/>
  <c r="AA323" i="4"/>
  <c r="AE310" i="4"/>
  <c r="R323" i="4"/>
  <c r="U571" i="4"/>
  <c r="V331" i="4"/>
  <c r="O562" i="4"/>
  <c r="S348" i="4"/>
  <c r="U348" i="4" s="1"/>
  <c r="U562" i="4" s="1"/>
  <c r="O576" i="4"/>
  <c r="T361" i="4"/>
  <c r="U441" i="4"/>
  <c r="AE223" i="4"/>
  <c r="AC233" i="4"/>
  <c r="AE233" i="4" s="1"/>
  <c r="AC239" i="4"/>
  <c r="AE239" i="4" s="1"/>
  <c r="Q252" i="4"/>
  <c r="Q375" i="4" s="1"/>
  <c r="AA292" i="4"/>
  <c r="R426" i="4"/>
  <c r="R292" i="4"/>
  <c r="S275" i="4"/>
  <c r="U275" i="4" s="1"/>
  <c r="AC290" i="4"/>
  <c r="R476" i="4"/>
  <c r="AD312" i="4"/>
  <c r="AE312" i="4" s="1"/>
  <c r="S312" i="4"/>
  <c r="U312" i="4" s="1"/>
  <c r="U476" i="4" s="1"/>
  <c r="S318" i="4"/>
  <c r="U318" i="4" s="1"/>
  <c r="V318" i="4" s="1"/>
  <c r="AD318" i="4"/>
  <c r="U590" i="4"/>
  <c r="V590" i="4" s="1"/>
  <c r="V327" i="4"/>
  <c r="AE328" i="4"/>
  <c r="AC340" i="4"/>
  <c r="AE340" i="4" s="1"/>
  <c r="AC343" i="4"/>
  <c r="AE343" i="4" s="1"/>
  <c r="U575" i="4"/>
  <c r="V365" i="4"/>
  <c r="V381" i="4"/>
  <c r="O391" i="4"/>
  <c r="V160" i="4"/>
  <c r="R403" i="4"/>
  <c r="AD180" i="4"/>
  <c r="AE180" i="4" s="1"/>
  <c r="O459" i="4"/>
  <c r="S197" i="4"/>
  <c r="U197" i="4" s="1"/>
  <c r="S205" i="4"/>
  <c r="U205" i="4" s="1"/>
  <c r="U628" i="4" s="1"/>
  <c r="S206" i="4"/>
  <c r="U206" i="4" s="1"/>
  <c r="O440" i="4"/>
  <c r="AC220" i="4"/>
  <c r="AE220" i="4" s="1"/>
  <c r="O444" i="4"/>
  <c r="V224" i="4"/>
  <c r="O435" i="4"/>
  <c r="S272" i="4"/>
  <c r="U272" i="4" s="1"/>
  <c r="U435" i="4" s="1"/>
  <c r="AC283" i="4"/>
  <c r="AE283" i="4" s="1"/>
  <c r="AC299" i="4"/>
  <c r="AE299" i="4" s="1"/>
  <c r="X323" i="4"/>
  <c r="AD302" i="4"/>
  <c r="S302" i="4"/>
  <c r="U302" i="4" s="1"/>
  <c r="U470" i="4" s="1"/>
  <c r="AC309" i="4"/>
  <c r="AE309" i="4" s="1"/>
  <c r="Y323" i="4"/>
  <c r="R450" i="4"/>
  <c r="R445" i="4"/>
  <c r="R665" i="4"/>
  <c r="AD249" i="4"/>
  <c r="AE249" i="4" s="1"/>
  <c r="O426" i="4"/>
  <c r="AD308" i="4"/>
  <c r="AC313" i="4"/>
  <c r="AC336" i="4"/>
  <c r="AE336" i="4" s="1"/>
  <c r="AC339" i="4"/>
  <c r="AE339" i="4" s="1"/>
  <c r="AC342" i="4"/>
  <c r="AE342" i="4" s="1"/>
  <c r="AC348" i="4"/>
  <c r="AE348" i="4" s="1"/>
  <c r="AC356" i="4"/>
  <c r="AE356" i="4" s="1"/>
  <c r="R571" i="4"/>
  <c r="AD360" i="4"/>
  <c r="AE360" i="4" s="1"/>
  <c r="R441" i="4"/>
  <c r="R444" i="4"/>
  <c r="O655" i="4"/>
  <c r="AD282" i="4"/>
  <c r="AE282" i="4" s="1"/>
  <c r="R409" i="4"/>
  <c r="AD291" i="4"/>
  <c r="O466" i="4"/>
  <c r="S309" i="4"/>
  <c r="U309" i="4" s="1"/>
  <c r="U466" i="4" s="1"/>
  <c r="V315" i="4"/>
  <c r="O580" i="4"/>
  <c r="V580" i="4" s="1"/>
  <c r="V333" i="4"/>
  <c r="O567" i="4"/>
  <c r="S335" i="4"/>
  <c r="U335" i="4" s="1"/>
  <c r="AC345" i="4"/>
  <c r="AE345" i="4" s="1"/>
  <c r="S350" i="4"/>
  <c r="U350" i="4" s="1"/>
  <c r="V350" i="4" s="1"/>
  <c r="U587" i="4"/>
  <c r="V587" i="4" s="1"/>
  <c r="V370" i="4"/>
  <c r="O566" i="4"/>
  <c r="U561" i="4"/>
  <c r="V561" i="4" s="1"/>
  <c r="V347" i="4"/>
  <c r="O563" i="4"/>
  <c r="AE355" i="4"/>
  <c r="O406" i="4"/>
  <c r="S288" i="4"/>
  <c r="U288" i="4" s="1"/>
  <c r="U406" i="4" s="1"/>
  <c r="R408" i="4"/>
  <c r="AD290" i="4"/>
  <c r="R667" i="4"/>
  <c r="T296" i="4"/>
  <c r="U296" i="4" s="1"/>
  <c r="U667" i="4" s="1"/>
  <c r="U477" i="4"/>
  <c r="R592" i="4"/>
  <c r="R329" i="4"/>
  <c r="U330" i="4"/>
  <c r="AC335" i="4"/>
  <c r="AE335" i="4" s="1"/>
  <c r="AC338" i="4"/>
  <c r="AE338" i="4" s="1"/>
  <c r="AC341" i="4"/>
  <c r="AE341" i="4" s="1"/>
  <c r="AC344" i="4"/>
  <c r="AE344" i="4" s="1"/>
  <c r="R563" i="4"/>
  <c r="R369" i="4"/>
  <c r="R554" i="4"/>
  <c r="AD358" i="4"/>
  <c r="V359" i="4"/>
  <c r="AE374" i="4"/>
  <c r="S290" i="4"/>
  <c r="U290" i="4" s="1"/>
  <c r="U408" i="4" s="1"/>
  <c r="AC291" i="4"/>
  <c r="AE291" i="4" s="1"/>
  <c r="O467" i="4"/>
  <c r="V307" i="4"/>
  <c r="V314" i="4"/>
  <c r="S314" i="4"/>
  <c r="U314" i="4" s="1"/>
  <c r="AC315" i="4"/>
  <c r="AE315" i="4" s="1"/>
  <c r="AC318" i="4"/>
  <c r="AE318" i="4" s="1"/>
  <c r="S322" i="4"/>
  <c r="U322" i="4" s="1"/>
  <c r="U462" i="4" s="1"/>
  <c r="V462" i="4" s="1"/>
  <c r="U591" i="4"/>
  <c r="V325" i="4"/>
  <c r="S328" i="4"/>
  <c r="U328" i="4" s="1"/>
  <c r="U592" i="4" s="1"/>
  <c r="S349" i="4"/>
  <c r="U349" i="4" s="1"/>
  <c r="U563" i="4" s="1"/>
  <c r="O657" i="4"/>
  <c r="O411" i="4"/>
  <c r="T267" i="4"/>
  <c r="U267" i="4" s="1"/>
  <c r="S278" i="4"/>
  <c r="U278" i="4" s="1"/>
  <c r="V278" i="4" s="1"/>
  <c r="V280" i="4"/>
  <c r="O428" i="4"/>
  <c r="V285" i="4"/>
  <c r="O434" i="4"/>
  <c r="V434" i="4" s="1"/>
  <c r="V286" i="4"/>
  <c r="S297" i="4"/>
  <c r="AD297" i="4"/>
  <c r="O469" i="4"/>
  <c r="V469" i="4" s="1"/>
  <c r="V300" i="4"/>
  <c r="R467" i="4"/>
  <c r="AD307" i="4"/>
  <c r="S308" i="4"/>
  <c r="U308" i="4" s="1"/>
  <c r="V308" i="4" s="1"/>
  <c r="R482" i="4"/>
  <c r="AD321" i="4"/>
  <c r="X369" i="4"/>
  <c r="AC330" i="4"/>
  <c r="AC333" i="4"/>
  <c r="AE333" i="4" s="1"/>
  <c r="O584" i="4"/>
  <c r="S337" i="4"/>
  <c r="U337" i="4" s="1"/>
  <c r="AC349" i="4"/>
  <c r="AE349" i="4" s="1"/>
  <c r="AC364" i="4"/>
  <c r="O369" i="4"/>
  <c r="S371" i="4"/>
  <c r="U407" i="4"/>
  <c r="V407" i="4" s="1"/>
  <c r="V289" i="4"/>
  <c r="AC308" i="4"/>
  <c r="AE308" i="4" s="1"/>
  <c r="U478" i="4"/>
  <c r="V317" i="4"/>
  <c r="V322" i="4"/>
  <c r="U589" i="4"/>
  <c r="V589" i="4" s="1"/>
  <c r="V324" i="4"/>
  <c r="Y369" i="4"/>
  <c r="AC358" i="4"/>
  <c r="AC368" i="4"/>
  <c r="AE368" i="4" s="1"/>
  <c r="O585" i="4"/>
  <c r="V585" i="4" s="1"/>
  <c r="V373" i="4"/>
  <c r="O432" i="4"/>
  <c r="O323" i="4"/>
  <c r="O570" i="4"/>
  <c r="AD354" i="4"/>
  <c r="AE354" i="4" s="1"/>
  <c r="O482" i="4"/>
  <c r="V533" i="4"/>
  <c r="R657" i="4"/>
  <c r="S261" i="4"/>
  <c r="U261" i="4" s="1"/>
  <c r="T262" i="4"/>
  <c r="U262" i="4" s="1"/>
  <c r="O424" i="4"/>
  <c r="O478" i="4"/>
  <c r="O329" i="4"/>
  <c r="R570" i="4"/>
  <c r="O481" i="4"/>
  <c r="R478" i="4"/>
  <c r="AD319" i="4"/>
  <c r="O560" i="4"/>
  <c r="J728" i="4"/>
  <c r="V457" i="4"/>
  <c r="V521" i="4"/>
  <c r="O554" i="4"/>
  <c r="O578" i="4"/>
  <c r="S346" i="4"/>
  <c r="U346" i="4" s="1"/>
  <c r="S354" i="4"/>
  <c r="U354" i="4" s="1"/>
  <c r="AD357" i="4"/>
  <c r="AE357" i="4" s="1"/>
  <c r="AC374" i="4"/>
  <c r="K728" i="4"/>
  <c r="V379" i="4"/>
  <c r="V593" i="4"/>
  <c r="O591" i="4"/>
  <c r="S338" i="4"/>
  <c r="U338" i="4" s="1"/>
  <c r="S339" i="4"/>
  <c r="U339" i="4" s="1"/>
  <c r="S340" i="4"/>
  <c r="U340" i="4" s="1"/>
  <c r="S342" i="4"/>
  <c r="U342" i="4" s="1"/>
  <c r="S344" i="4"/>
  <c r="U344" i="4" s="1"/>
  <c r="AD364" i="4"/>
  <c r="L728" i="4"/>
  <c r="M728" i="4"/>
  <c r="N728" i="4"/>
  <c r="V413" i="4"/>
  <c r="R465" i="4"/>
  <c r="O472" i="4"/>
  <c r="V362" i="4"/>
  <c r="P728" i="4"/>
  <c r="V414" i="4"/>
  <c r="V509" i="4"/>
  <c r="V17" i="3"/>
  <c r="U17" i="3"/>
  <c r="T17" i="3"/>
  <c r="R17" i="3"/>
  <c r="U740" i="10" l="1"/>
  <c r="V740" i="10" s="1"/>
  <c r="V325" i="9"/>
  <c r="U672" i="9"/>
  <c r="U730" i="8"/>
  <c r="V730" i="8" s="1"/>
  <c r="U325" i="7"/>
  <c r="V325" i="7" s="1"/>
  <c r="AD376" i="6"/>
  <c r="AE376" i="6"/>
  <c r="S376" i="6"/>
  <c r="U142" i="6"/>
  <c r="V142" i="6" s="1"/>
  <c r="V129" i="6"/>
  <c r="V370" i="6"/>
  <c r="U253" i="6"/>
  <c r="V253" i="6" s="1"/>
  <c r="V252" i="6"/>
  <c r="U729" i="6"/>
  <c r="V378" i="6"/>
  <c r="V116" i="5"/>
  <c r="AE308" i="5"/>
  <c r="V14" i="5"/>
  <c r="V237" i="5"/>
  <c r="AE304" i="5"/>
  <c r="V206" i="5"/>
  <c r="AE315" i="5"/>
  <c r="V315" i="5"/>
  <c r="AA209" i="5"/>
  <c r="V249" i="5"/>
  <c r="U424" i="5"/>
  <c r="AE61" i="5"/>
  <c r="U332" i="5"/>
  <c r="U547" i="5"/>
  <c r="U659" i="5"/>
  <c r="AE125" i="5"/>
  <c r="AE64" i="5"/>
  <c r="AE124" i="5"/>
  <c r="V289" i="5"/>
  <c r="V197" i="5"/>
  <c r="AE82" i="5"/>
  <c r="AE259" i="5"/>
  <c r="AE21" i="5"/>
  <c r="AE268" i="5"/>
  <c r="AE278" i="5"/>
  <c r="V288" i="5"/>
  <c r="V313" i="5"/>
  <c r="AE80" i="5"/>
  <c r="V28" i="5"/>
  <c r="U473" i="5"/>
  <c r="V192" i="5"/>
  <c r="AE192" i="5"/>
  <c r="V175" i="5"/>
  <c r="K325" i="5"/>
  <c r="AE75" i="5"/>
  <c r="AE20" i="5"/>
  <c r="R158" i="5"/>
  <c r="M325" i="5"/>
  <c r="V200" i="5"/>
  <c r="V298" i="5"/>
  <c r="V140" i="5"/>
  <c r="AE251" i="5"/>
  <c r="V26" i="5"/>
  <c r="V277" i="5"/>
  <c r="V256" i="5"/>
  <c r="AE116" i="5"/>
  <c r="AE26" i="5"/>
  <c r="AE303" i="5"/>
  <c r="P325" i="5"/>
  <c r="AE133" i="5"/>
  <c r="AE264" i="5"/>
  <c r="V180" i="5"/>
  <c r="V247" i="5"/>
  <c r="V245" i="5"/>
  <c r="AE202" i="5"/>
  <c r="Y158" i="5"/>
  <c r="AE84" i="5"/>
  <c r="AE153" i="5"/>
  <c r="V49" i="5"/>
  <c r="U444" i="5"/>
  <c r="AE314" i="5"/>
  <c r="U510" i="5"/>
  <c r="V259" i="5"/>
  <c r="V64" i="5"/>
  <c r="AE89" i="5"/>
  <c r="AE240" i="5"/>
  <c r="AE129" i="5"/>
  <c r="AB209" i="5"/>
  <c r="U660" i="5"/>
  <c r="V174" i="5"/>
  <c r="U402" i="5"/>
  <c r="L325" i="5"/>
  <c r="V283" i="5"/>
  <c r="Z158" i="5"/>
  <c r="Z209" i="5"/>
  <c r="U439" i="5"/>
  <c r="V104" i="5"/>
  <c r="V153" i="5"/>
  <c r="AE137" i="5"/>
  <c r="AD111" i="5"/>
  <c r="AE307" i="5"/>
  <c r="AE150" i="5"/>
  <c r="V261" i="5"/>
  <c r="V291" i="5"/>
  <c r="AD205" i="5"/>
  <c r="AE144" i="5"/>
  <c r="AE57" i="5"/>
  <c r="U354" i="5"/>
  <c r="V191" i="5"/>
  <c r="V307" i="5"/>
  <c r="V287" i="5"/>
  <c r="V317" i="5"/>
  <c r="AE289" i="5"/>
  <c r="U508" i="5"/>
  <c r="V201" i="5"/>
  <c r="V282" i="5"/>
  <c r="V260" i="5"/>
  <c r="U442" i="5"/>
  <c r="AE190" i="5"/>
  <c r="AE199" i="5"/>
  <c r="V238" i="5"/>
  <c r="V155" i="5"/>
  <c r="AE207" i="5"/>
  <c r="R209" i="5"/>
  <c r="V94" i="5"/>
  <c r="V203" i="5"/>
  <c r="AE261" i="5"/>
  <c r="AA158" i="5"/>
  <c r="AA325" i="5" s="1"/>
  <c r="AE12" i="5"/>
  <c r="U472" i="5"/>
  <c r="V73" i="5"/>
  <c r="V143" i="5"/>
  <c r="AE69" i="5"/>
  <c r="V148" i="5"/>
  <c r="U643" i="5"/>
  <c r="V314" i="5"/>
  <c r="V286" i="5"/>
  <c r="V125" i="5"/>
  <c r="U403" i="5"/>
  <c r="AB158" i="5"/>
  <c r="U477" i="5"/>
  <c r="X209" i="5"/>
  <c r="U433" i="5"/>
  <c r="V262" i="5"/>
  <c r="U425" i="5"/>
  <c r="V254" i="5"/>
  <c r="V219" i="5"/>
  <c r="AE219" i="5"/>
  <c r="V211" i="5"/>
  <c r="V222" i="5"/>
  <c r="U498" i="5"/>
  <c r="X158" i="5"/>
  <c r="O671" i="5"/>
  <c r="U516" i="5"/>
  <c r="V280" i="5"/>
  <c r="U557" i="5"/>
  <c r="V183" i="5"/>
  <c r="U114" i="5"/>
  <c r="T145" i="5"/>
  <c r="U459" i="5"/>
  <c r="V62" i="5"/>
  <c r="AD241" i="5"/>
  <c r="AE96" i="5"/>
  <c r="U440" i="5"/>
  <c r="AC111" i="5"/>
  <c r="AE44" i="5"/>
  <c r="U640" i="5"/>
  <c r="AE277" i="5"/>
  <c r="U351" i="5"/>
  <c r="V166" i="5"/>
  <c r="U542" i="5"/>
  <c r="V278" i="5"/>
  <c r="U340" i="5"/>
  <c r="V173" i="5"/>
  <c r="V154" i="5"/>
  <c r="AD193" i="5"/>
  <c r="U405" i="5"/>
  <c r="AE210" i="5"/>
  <c r="AC241" i="5"/>
  <c r="V102" i="5"/>
  <c r="AE195" i="5"/>
  <c r="V285" i="5"/>
  <c r="AE270" i="5"/>
  <c r="U429" i="5"/>
  <c r="V264" i="5"/>
  <c r="R671" i="5"/>
  <c r="AC205" i="5"/>
  <c r="AE194" i="5"/>
  <c r="AD157" i="5"/>
  <c r="AE146" i="5"/>
  <c r="S111" i="5"/>
  <c r="V268" i="5"/>
  <c r="U207" i="5"/>
  <c r="S208" i="5"/>
  <c r="T272" i="5"/>
  <c r="U244" i="5"/>
  <c r="AD272" i="5"/>
  <c r="V189" i="5"/>
  <c r="S157" i="5"/>
  <c r="U146" i="5"/>
  <c r="AE154" i="5"/>
  <c r="U626" i="5"/>
  <c r="V25" i="5"/>
  <c r="AE201" i="5"/>
  <c r="U455" i="5"/>
  <c r="U111" i="5"/>
  <c r="V111" i="5" s="1"/>
  <c r="T279" i="5"/>
  <c r="U275" i="5"/>
  <c r="U504" i="5"/>
  <c r="V308" i="5"/>
  <c r="AD319" i="5"/>
  <c r="U520" i="5"/>
  <c r="V303" i="5"/>
  <c r="V312" i="5"/>
  <c r="U385" i="5"/>
  <c r="V234" i="5"/>
  <c r="S279" i="5"/>
  <c r="U273" i="5"/>
  <c r="AC193" i="5"/>
  <c r="AE159" i="5"/>
  <c r="V252" i="5"/>
  <c r="U475" i="5"/>
  <c r="V83" i="5"/>
  <c r="V133" i="5"/>
  <c r="S272" i="5"/>
  <c r="U242" i="5"/>
  <c r="U499" i="5"/>
  <c r="V138" i="5"/>
  <c r="V135" i="5"/>
  <c r="V227" i="5"/>
  <c r="U441" i="5"/>
  <c r="AD145" i="5"/>
  <c r="V68" i="5"/>
  <c r="U515" i="5"/>
  <c r="V294" i="5"/>
  <c r="V304" i="5"/>
  <c r="U336" i="5"/>
  <c r="V184" i="5"/>
  <c r="T319" i="5"/>
  <c r="U311" i="5"/>
  <c r="AE239" i="5"/>
  <c r="U561" i="5"/>
  <c r="V176" i="5"/>
  <c r="U422" i="5"/>
  <c r="V144" i="5"/>
  <c r="V80" i="5"/>
  <c r="V20" i="5"/>
  <c r="V69" i="5"/>
  <c r="T43" i="5"/>
  <c r="U17" i="5"/>
  <c r="AD43" i="5"/>
  <c r="V42" i="5"/>
  <c r="AE68" i="5"/>
  <c r="V190" i="5"/>
  <c r="AC43" i="5"/>
  <c r="U339" i="5"/>
  <c r="V179" i="5"/>
  <c r="AE188" i="5"/>
  <c r="AE141" i="5"/>
  <c r="V56" i="5"/>
  <c r="V39" i="5"/>
  <c r="V149" i="5"/>
  <c r="Y209" i="5"/>
  <c r="Y325" i="5" s="1"/>
  <c r="V236" i="5"/>
  <c r="AE112" i="5"/>
  <c r="AC145" i="5"/>
  <c r="V297" i="5"/>
  <c r="U334" i="5"/>
  <c r="V177" i="5"/>
  <c r="U214" i="5"/>
  <c r="V214" i="5" s="1"/>
  <c r="T241" i="5"/>
  <c r="U631" i="5"/>
  <c r="V29" i="5"/>
  <c r="T193" i="5"/>
  <c r="T209" i="5" s="1"/>
  <c r="U368" i="5"/>
  <c r="U436" i="5"/>
  <c r="V92" i="5"/>
  <c r="V90" i="5"/>
  <c r="U482" i="5"/>
  <c r="AC279" i="5"/>
  <c r="AE273" i="5"/>
  <c r="AE279" i="5" s="1"/>
  <c r="U355" i="5"/>
  <c r="V170" i="5"/>
  <c r="S241" i="5"/>
  <c r="U210" i="5"/>
  <c r="V45" i="5"/>
  <c r="V44" i="5"/>
  <c r="V270" i="5"/>
  <c r="U414" i="5"/>
  <c r="V271" i="5"/>
  <c r="V240" i="5"/>
  <c r="V61" i="5"/>
  <c r="U450" i="5"/>
  <c r="V22" i="5"/>
  <c r="V109" i="5"/>
  <c r="V76" i="5"/>
  <c r="V53" i="5"/>
  <c r="V78" i="5"/>
  <c r="V150" i="5"/>
  <c r="U480" i="5"/>
  <c r="O209" i="5"/>
  <c r="U333" i="5"/>
  <c r="V182" i="5"/>
  <c r="V323" i="5"/>
  <c r="AE285" i="5"/>
  <c r="U375" i="5"/>
  <c r="AE280" i="5"/>
  <c r="AC319" i="5"/>
  <c r="U448" i="5"/>
  <c r="U194" i="5"/>
  <c r="S205" i="5"/>
  <c r="V88" i="5"/>
  <c r="U159" i="5"/>
  <c r="S193" i="5"/>
  <c r="U411" i="5"/>
  <c r="V202" i="5"/>
  <c r="U162" i="5"/>
  <c r="O158" i="5"/>
  <c r="U348" i="5"/>
  <c r="V186" i="5"/>
  <c r="S145" i="5"/>
  <c r="U112" i="5"/>
  <c r="U471" i="5"/>
  <c r="V74" i="5"/>
  <c r="V171" i="5"/>
  <c r="S43" i="5"/>
  <c r="U10" i="5"/>
  <c r="AC272" i="5"/>
  <c r="AC157" i="5"/>
  <c r="S324" i="5"/>
  <c r="U322" i="5"/>
  <c r="S319" i="5"/>
  <c r="V233" i="5"/>
  <c r="V215" i="5"/>
  <c r="V213" i="5"/>
  <c r="T111" i="5"/>
  <c r="U636" i="5"/>
  <c r="AE242" i="5"/>
  <c r="V164" i="4"/>
  <c r="U424" i="4"/>
  <c r="V424" i="4" s="1"/>
  <c r="U542" i="4"/>
  <c r="V542" i="4" s="1"/>
  <c r="V575" i="4"/>
  <c r="L375" i="4"/>
  <c r="U492" i="4"/>
  <c r="V492" i="4" s="1"/>
  <c r="V517" i="4"/>
  <c r="V387" i="4"/>
  <c r="V674" i="4"/>
  <c r="M375" i="4"/>
  <c r="Y141" i="4"/>
  <c r="V691" i="4"/>
  <c r="V394" i="4"/>
  <c r="V446" i="4"/>
  <c r="V475" i="4"/>
  <c r="V279" i="4"/>
  <c r="AD292" i="4"/>
  <c r="AE196" i="4"/>
  <c r="V291" i="4"/>
  <c r="AE200" i="4"/>
  <c r="AE307" i="4"/>
  <c r="V218" i="4"/>
  <c r="U229" i="4"/>
  <c r="V33" i="4"/>
  <c r="V28" i="4"/>
  <c r="U582" i="4"/>
  <c r="V582" i="4" s="1"/>
  <c r="V332" i="4"/>
  <c r="V578" i="4"/>
  <c r="V358" i="4"/>
  <c r="V79" i="4"/>
  <c r="V296" i="4"/>
  <c r="V298" i="4"/>
  <c r="U537" i="4"/>
  <c r="V537" i="4" s="1"/>
  <c r="U712" i="4"/>
  <c r="V712" i="4" s="1"/>
  <c r="U714" i="4"/>
  <c r="V714" i="4" s="1"/>
  <c r="V357" i="4"/>
  <c r="U553" i="4"/>
  <c r="V553" i="4" s="1"/>
  <c r="U485" i="4"/>
  <c r="V485" i="4" s="1"/>
  <c r="AD200" i="4"/>
  <c r="U549" i="4"/>
  <c r="V549" i="4" s="1"/>
  <c r="V118" i="4"/>
  <c r="V269" i="4"/>
  <c r="AE290" i="4"/>
  <c r="U217" i="4"/>
  <c r="U633" i="4" s="1"/>
  <c r="V633" i="4" s="1"/>
  <c r="U463" i="4"/>
  <c r="V463" i="4" s="1"/>
  <c r="V293" i="4"/>
  <c r="V368" i="4"/>
  <c r="T251" i="4"/>
  <c r="X141" i="4"/>
  <c r="X375" i="4" s="1"/>
  <c r="Z252" i="4"/>
  <c r="AE97" i="4"/>
  <c r="V681" i="4"/>
  <c r="V111" i="4"/>
  <c r="U546" i="4"/>
  <c r="V546" i="4" s="1"/>
  <c r="V302" i="4"/>
  <c r="V242" i="4"/>
  <c r="V195" i="4"/>
  <c r="AE96" i="4"/>
  <c r="V383" i="4"/>
  <c r="AE118" i="4"/>
  <c r="V290" i="4"/>
  <c r="AE302" i="4"/>
  <c r="V257" i="4"/>
  <c r="V572" i="4"/>
  <c r="AE359" i="4"/>
  <c r="Z141" i="4"/>
  <c r="U497" i="4"/>
  <c r="V497" i="4" s="1"/>
  <c r="V709" i="4"/>
  <c r="V303" i="4"/>
  <c r="AD323" i="4"/>
  <c r="AE297" i="4"/>
  <c r="V151" i="4"/>
  <c r="R252" i="4"/>
  <c r="AE117" i="4"/>
  <c r="P375" i="4"/>
  <c r="V450" i="4"/>
  <c r="AD98" i="4"/>
  <c r="V61" i="4"/>
  <c r="V677" i="4"/>
  <c r="V512" i="4"/>
  <c r="V395" i="4"/>
  <c r="V665" i="4"/>
  <c r="V717" i="4"/>
  <c r="V687" i="4"/>
  <c r="V456" i="4"/>
  <c r="V541" i="4"/>
  <c r="V484" i="4"/>
  <c r="R141" i="4"/>
  <c r="V628" i="4"/>
  <c r="V502" i="4"/>
  <c r="V675" i="4"/>
  <c r="V389" i="4"/>
  <c r="V442" i="4"/>
  <c r="V520" i="4"/>
  <c r="V528" i="4"/>
  <c r="V453" i="4"/>
  <c r="V458" i="4"/>
  <c r="V543" i="4"/>
  <c r="V439" i="4"/>
  <c r="V416" i="4"/>
  <c r="V574" i="4"/>
  <c r="V583" i="4"/>
  <c r="V571" i="4"/>
  <c r="V592" i="4"/>
  <c r="V486" i="4"/>
  <c r="V506" i="4"/>
  <c r="V554" i="4"/>
  <c r="V421" i="4"/>
  <c r="V642" i="4"/>
  <c r="V425" i="4"/>
  <c r="V698" i="4"/>
  <c r="V473" i="4"/>
  <c r="V417" i="4"/>
  <c r="V451" i="4"/>
  <c r="V428" i="4"/>
  <c r="V667" i="4"/>
  <c r="V444" i="4"/>
  <c r="V636" i="4"/>
  <c r="V705" i="4"/>
  <c r="V467" i="4"/>
  <c r="V408" i="4"/>
  <c r="V476" i="4"/>
  <c r="R728" i="4"/>
  <c r="V454" i="4"/>
  <c r="V511" i="4"/>
  <c r="V591" i="4"/>
  <c r="U494" i="4"/>
  <c r="V494" i="4" s="1"/>
  <c r="U644" i="4"/>
  <c r="V644" i="4" s="1"/>
  <c r="V238" i="4"/>
  <c r="U426" i="4"/>
  <c r="V426" i="4" s="1"/>
  <c r="V275" i="4"/>
  <c r="U718" i="4"/>
  <c r="V718" i="4" s="1"/>
  <c r="V125" i="4"/>
  <c r="V488" i="4"/>
  <c r="V105" i="4"/>
  <c r="V108" i="4"/>
  <c r="V548" i="4"/>
  <c r="V131" i="4"/>
  <c r="AC200" i="4"/>
  <c r="U423" i="4"/>
  <c r="V423" i="4" s="1"/>
  <c r="V261" i="4"/>
  <c r="V581" i="4"/>
  <c r="AC292" i="4"/>
  <c r="V107" i="4"/>
  <c r="V176" i="4"/>
  <c r="U491" i="4"/>
  <c r="V491" i="4" s="1"/>
  <c r="U39" i="4"/>
  <c r="V39" i="4" s="1"/>
  <c r="V348" i="4"/>
  <c r="V539" i="4"/>
  <c r="V382" i="4"/>
  <c r="V173" i="4"/>
  <c r="V579" i="4"/>
  <c r="AC323" i="4"/>
  <c r="AE293" i="4"/>
  <c r="S39" i="4"/>
  <c r="U558" i="4"/>
  <c r="V558" i="4" s="1"/>
  <c r="V342" i="4"/>
  <c r="V482" i="4"/>
  <c r="AE358" i="4"/>
  <c r="V288" i="4"/>
  <c r="S369" i="4"/>
  <c r="V406" i="4"/>
  <c r="U438" i="4"/>
  <c r="V438" i="4" s="1"/>
  <c r="V206" i="4"/>
  <c r="AE279" i="4"/>
  <c r="U239" i="4"/>
  <c r="V479" i="4"/>
  <c r="U403" i="4"/>
  <c r="V403" i="4" s="1"/>
  <c r="V180" i="4"/>
  <c r="AE321" i="4"/>
  <c r="V153" i="4"/>
  <c r="V409" i="4"/>
  <c r="AE292" i="4"/>
  <c r="V694" i="4"/>
  <c r="U222" i="4"/>
  <c r="V124" i="4"/>
  <c r="AB141" i="4"/>
  <c r="AB375" i="4" s="1"/>
  <c r="V515" i="4"/>
  <c r="T188" i="4"/>
  <c r="T252" i="4" s="1"/>
  <c r="V82" i="4"/>
  <c r="U404" i="4"/>
  <c r="V404" i="4" s="1"/>
  <c r="V182" i="4"/>
  <c r="T39" i="4"/>
  <c r="U643" i="4"/>
  <c r="V643" i="4" s="1"/>
  <c r="U230" i="4"/>
  <c r="V230" i="4" s="1"/>
  <c r="S329" i="4"/>
  <c r="V562" i="4"/>
  <c r="V474" i="4"/>
  <c r="V399" i="4"/>
  <c r="AE99" i="4"/>
  <c r="AC128" i="4"/>
  <c r="U391" i="4"/>
  <c r="V391" i="4" s="1"/>
  <c r="V152" i="4"/>
  <c r="U371" i="4"/>
  <c r="S374" i="4"/>
  <c r="U566" i="4"/>
  <c r="V566" i="4" s="1"/>
  <c r="V330" i="4"/>
  <c r="V282" i="4"/>
  <c r="V229" i="4"/>
  <c r="V366" i="4"/>
  <c r="U666" i="4"/>
  <c r="V666" i="4" s="1"/>
  <c r="V250" i="4"/>
  <c r="U445" i="4"/>
  <c r="V445" i="4" s="1"/>
  <c r="V227" i="4"/>
  <c r="V309" i="4"/>
  <c r="U235" i="4"/>
  <c r="V405" i="4"/>
  <c r="U472" i="4"/>
  <c r="V472" i="4" s="1"/>
  <c r="U489" i="4"/>
  <c r="V489" i="4" s="1"/>
  <c r="V92" i="4"/>
  <c r="U526" i="4"/>
  <c r="V526" i="4" s="1"/>
  <c r="V72" i="4"/>
  <c r="V380" i="4"/>
  <c r="AD140" i="4"/>
  <c r="S200" i="4"/>
  <c r="U189" i="4"/>
  <c r="V96" i="4"/>
  <c r="V683" i="4"/>
  <c r="U524" i="4"/>
  <c r="V524" i="4" s="1"/>
  <c r="AC140" i="4"/>
  <c r="AE129" i="4"/>
  <c r="U481" i="4"/>
  <c r="V481" i="4" s="1"/>
  <c r="V313" i="4"/>
  <c r="T292" i="4"/>
  <c r="V91" i="4"/>
  <c r="V538" i="4"/>
  <c r="U565" i="4"/>
  <c r="V565" i="4" s="1"/>
  <c r="V344" i="4"/>
  <c r="V477" i="4"/>
  <c r="V319" i="4"/>
  <c r="AD369" i="4"/>
  <c r="V393" i="4"/>
  <c r="U213" i="4"/>
  <c r="AE92" i="4"/>
  <c r="AE201" i="4"/>
  <c r="V27" i="4"/>
  <c r="S128" i="4"/>
  <c r="U99" i="4"/>
  <c r="Y252" i="4"/>
  <c r="V483" i="4"/>
  <c r="V490" i="4"/>
  <c r="U40" i="4"/>
  <c r="S98" i="4"/>
  <c r="V205" i="4"/>
  <c r="U231" i="4"/>
  <c r="AD39" i="4"/>
  <c r="V550" i="4"/>
  <c r="V42" i="4"/>
  <c r="AC39" i="4"/>
  <c r="AE10" i="4"/>
  <c r="AE39" i="4" s="1"/>
  <c r="AE330" i="4"/>
  <c r="AC369" i="4"/>
  <c r="U670" i="4"/>
  <c r="V670" i="4" s="1"/>
  <c r="V19" i="4"/>
  <c r="V427" i="4"/>
  <c r="U429" i="4"/>
  <c r="V429" i="4" s="1"/>
  <c r="V264" i="4"/>
  <c r="U569" i="4"/>
  <c r="V569" i="4" s="1"/>
  <c r="V339" i="4"/>
  <c r="V570" i="4"/>
  <c r="V328" i="4"/>
  <c r="U568" i="4"/>
  <c r="V568" i="4" s="1"/>
  <c r="V338" i="4"/>
  <c r="V478" i="4"/>
  <c r="AE364" i="4"/>
  <c r="V272" i="4"/>
  <c r="O252" i="4"/>
  <c r="U465" i="4"/>
  <c r="V465" i="4" s="1"/>
  <c r="V295" i="4"/>
  <c r="U233" i="4"/>
  <c r="V441" i="4"/>
  <c r="U440" i="4"/>
  <c r="V440" i="4" s="1"/>
  <c r="V208" i="4"/>
  <c r="V137" i="4"/>
  <c r="V168" i="4"/>
  <c r="V17" i="4"/>
  <c r="V73" i="4"/>
  <c r="V121" i="4"/>
  <c r="U500" i="4"/>
  <c r="V500" i="4" s="1"/>
  <c r="V23" i="4"/>
  <c r="AE103" i="4"/>
  <c r="V112" i="4"/>
  <c r="AA375" i="4"/>
  <c r="S140" i="4"/>
  <c r="U129" i="4"/>
  <c r="V51" i="4"/>
  <c r="V466" i="4"/>
  <c r="AD188" i="4"/>
  <c r="AD252" i="4" s="1"/>
  <c r="U556" i="4"/>
  <c r="V556" i="4" s="1"/>
  <c r="V340" i="4"/>
  <c r="U329" i="4"/>
  <c r="V329" i="4" s="1"/>
  <c r="U627" i="4"/>
  <c r="V627" i="4" s="1"/>
  <c r="V267" i="4"/>
  <c r="V349" i="4"/>
  <c r="U567" i="4"/>
  <c r="V567" i="4" s="1"/>
  <c r="V335" i="4"/>
  <c r="V435" i="4"/>
  <c r="U459" i="4"/>
  <c r="V459" i="4" s="1"/>
  <c r="V197" i="4"/>
  <c r="V312" i="4"/>
  <c r="U651" i="4"/>
  <c r="V651" i="4" s="1"/>
  <c r="V243" i="4"/>
  <c r="U214" i="4"/>
  <c r="T323" i="4"/>
  <c r="S292" i="4"/>
  <c r="V634" i="4"/>
  <c r="U433" i="4"/>
  <c r="V433" i="4" s="1"/>
  <c r="V265" i="4"/>
  <c r="U630" i="4"/>
  <c r="V630" i="4" s="1"/>
  <c r="V207" i="4"/>
  <c r="V384" i="4"/>
  <c r="U536" i="4"/>
  <c r="V536" i="4" s="1"/>
  <c r="V133" i="4"/>
  <c r="AC188" i="4"/>
  <c r="AE142" i="4"/>
  <c r="AE188" i="4" s="1"/>
  <c r="AE252" i="4" s="1"/>
  <c r="V21" i="4"/>
  <c r="AC98" i="4"/>
  <c r="AE40" i="4"/>
  <c r="U678" i="4"/>
  <c r="V678" i="4" s="1"/>
  <c r="V35" i="4"/>
  <c r="V136" i="4"/>
  <c r="V145" i="4"/>
  <c r="V234" i="4"/>
  <c r="V363" i="4"/>
  <c r="U573" i="4"/>
  <c r="V573" i="4" s="1"/>
  <c r="V354" i="4"/>
  <c r="V249" i="4"/>
  <c r="V217" i="4"/>
  <c r="V390" i="4"/>
  <c r="AC329" i="4"/>
  <c r="AE324" i="4"/>
  <c r="AE329" i="4" s="1"/>
  <c r="V60" i="4"/>
  <c r="V191" i="4"/>
  <c r="O141" i="4"/>
  <c r="V529" i="4"/>
  <c r="U493" i="4"/>
  <c r="V493" i="4" s="1"/>
  <c r="V14" i="4"/>
  <c r="U487" i="4"/>
  <c r="V487" i="4" s="1"/>
  <c r="V545" i="4"/>
  <c r="V114" i="4"/>
  <c r="U496" i="4"/>
  <c r="V496" i="4" s="1"/>
  <c r="V24" i="4"/>
  <c r="U292" i="4"/>
  <c r="V292" i="4" s="1"/>
  <c r="V254" i="4"/>
  <c r="U411" i="4"/>
  <c r="V411" i="4" s="1"/>
  <c r="V563" i="4"/>
  <c r="V623" i="4"/>
  <c r="U560" i="4"/>
  <c r="V560" i="4" s="1"/>
  <c r="V346" i="4"/>
  <c r="U584" i="4"/>
  <c r="V584" i="4" s="1"/>
  <c r="V337" i="4"/>
  <c r="AE313" i="4"/>
  <c r="T369" i="4"/>
  <c r="U361" i="4"/>
  <c r="U369" i="4" s="1"/>
  <c r="V470" i="4"/>
  <c r="U662" i="4"/>
  <c r="V662" i="4" s="1"/>
  <c r="V247" i="4"/>
  <c r="S251" i="4"/>
  <c r="U201" i="4"/>
  <c r="AE319" i="4"/>
  <c r="V471" i="4"/>
  <c r="U396" i="4"/>
  <c r="V396" i="4" s="1"/>
  <c r="V336" i="4"/>
  <c r="U508" i="4"/>
  <c r="V508" i="4" s="1"/>
  <c r="V53" i="4"/>
  <c r="V47" i="4"/>
  <c r="T128" i="4"/>
  <c r="U100" i="4"/>
  <c r="V56" i="4"/>
  <c r="U188" i="4"/>
  <c r="V188" i="4" s="1"/>
  <c r="U377" i="4"/>
  <c r="V377" i="4" s="1"/>
  <c r="V142" i="4"/>
  <c r="V55" i="4"/>
  <c r="V78" i="4"/>
  <c r="V26" i="4"/>
  <c r="S323" i="4"/>
  <c r="U297" i="4"/>
  <c r="V297" i="4" s="1"/>
  <c r="U680" i="4"/>
  <c r="V680" i="4" s="1"/>
  <c r="V37" i="4"/>
  <c r="U44" i="4"/>
  <c r="T98" i="4"/>
  <c r="U432" i="4"/>
  <c r="V432" i="4" s="1"/>
  <c r="V262" i="4"/>
  <c r="V215" i="4"/>
  <c r="U240" i="4"/>
  <c r="V203" i="4"/>
  <c r="U461" i="4"/>
  <c r="V461" i="4" s="1"/>
  <c r="O728" i="4"/>
  <c r="U704" i="4"/>
  <c r="V704" i="4" s="1"/>
  <c r="V109" i="4"/>
  <c r="V505" i="4"/>
  <c r="AE131" i="4"/>
  <c r="S188" i="4"/>
  <c r="U522" i="4"/>
  <c r="V522" i="4" s="1"/>
  <c r="V89" i="4"/>
  <c r="J450" i="3"/>
  <c r="K450" i="3"/>
  <c r="L450" i="3"/>
  <c r="M450" i="3"/>
  <c r="N450" i="3"/>
  <c r="P450" i="3"/>
  <c r="Q450" i="3"/>
  <c r="J629" i="3"/>
  <c r="K629" i="3"/>
  <c r="L629" i="3"/>
  <c r="M629" i="3"/>
  <c r="N629" i="3"/>
  <c r="O629" i="3"/>
  <c r="P629" i="3"/>
  <c r="Q629" i="3"/>
  <c r="R39" i="3"/>
  <c r="AD39" i="3" s="1"/>
  <c r="AE39" i="3" s="1"/>
  <c r="J628" i="3"/>
  <c r="K628" i="3"/>
  <c r="L628" i="3"/>
  <c r="M628" i="3"/>
  <c r="N628" i="3"/>
  <c r="O628" i="3"/>
  <c r="P628" i="3"/>
  <c r="Q628" i="3"/>
  <c r="R19" i="3"/>
  <c r="R619" i="3" s="1"/>
  <c r="R29" i="3"/>
  <c r="AD29" i="3" s="1"/>
  <c r="AE29" i="3" s="1"/>
  <c r="X19" i="3"/>
  <c r="Y19" i="3"/>
  <c r="Z19" i="3"/>
  <c r="AA19" i="3"/>
  <c r="AB19" i="3"/>
  <c r="O20" i="3"/>
  <c r="R20" i="3"/>
  <c r="AD20" i="3" s="1"/>
  <c r="X20" i="3"/>
  <c r="Y20" i="3"/>
  <c r="Z20" i="3"/>
  <c r="AA20" i="3"/>
  <c r="AB20" i="3"/>
  <c r="U667" i="3"/>
  <c r="R667" i="3"/>
  <c r="Q667" i="3"/>
  <c r="P667" i="3"/>
  <c r="O667" i="3"/>
  <c r="N667" i="3"/>
  <c r="M667" i="3"/>
  <c r="L667" i="3"/>
  <c r="K667" i="3"/>
  <c r="J667" i="3"/>
  <c r="U666" i="3"/>
  <c r="R666" i="3"/>
  <c r="Q666" i="3"/>
  <c r="P666" i="3"/>
  <c r="O666" i="3"/>
  <c r="N666" i="3"/>
  <c r="M666" i="3"/>
  <c r="L666" i="3"/>
  <c r="K666" i="3"/>
  <c r="J666" i="3"/>
  <c r="U665" i="3"/>
  <c r="R665" i="3"/>
  <c r="Q665" i="3"/>
  <c r="P665" i="3"/>
  <c r="O665" i="3"/>
  <c r="N665" i="3"/>
  <c r="M665" i="3"/>
  <c r="L665" i="3"/>
  <c r="K665" i="3"/>
  <c r="J665" i="3"/>
  <c r="U664" i="3"/>
  <c r="R664" i="3"/>
  <c r="Q664" i="3"/>
  <c r="P664" i="3"/>
  <c r="O664" i="3"/>
  <c r="N664" i="3"/>
  <c r="M664" i="3"/>
  <c r="L664" i="3"/>
  <c r="K664" i="3"/>
  <c r="J664" i="3"/>
  <c r="U663" i="3"/>
  <c r="R663" i="3"/>
  <c r="Q663" i="3"/>
  <c r="P663" i="3"/>
  <c r="O663" i="3"/>
  <c r="N663" i="3"/>
  <c r="M663" i="3"/>
  <c r="L663" i="3"/>
  <c r="K663" i="3"/>
  <c r="J663" i="3"/>
  <c r="U662" i="3"/>
  <c r="R662" i="3"/>
  <c r="Q662" i="3"/>
  <c r="P662" i="3"/>
  <c r="O662" i="3"/>
  <c r="N662" i="3"/>
  <c r="M662" i="3"/>
  <c r="L662" i="3"/>
  <c r="K662" i="3"/>
  <c r="J662" i="3"/>
  <c r="U661" i="3"/>
  <c r="R661" i="3"/>
  <c r="Q661" i="3"/>
  <c r="P661" i="3"/>
  <c r="O661" i="3"/>
  <c r="N661" i="3"/>
  <c r="M661" i="3"/>
  <c r="L661" i="3"/>
  <c r="K661" i="3"/>
  <c r="J661" i="3"/>
  <c r="U660" i="3"/>
  <c r="R660" i="3"/>
  <c r="Q660" i="3"/>
  <c r="P660" i="3"/>
  <c r="O660" i="3"/>
  <c r="N660" i="3"/>
  <c r="M660" i="3"/>
  <c r="L660" i="3"/>
  <c r="K660" i="3"/>
  <c r="J660" i="3"/>
  <c r="U659" i="3"/>
  <c r="R659" i="3"/>
  <c r="Q659" i="3"/>
  <c r="P659" i="3"/>
  <c r="O659" i="3"/>
  <c r="N659" i="3"/>
  <c r="M659" i="3"/>
  <c r="L659" i="3"/>
  <c r="K659" i="3"/>
  <c r="J659" i="3"/>
  <c r="Q658" i="3"/>
  <c r="P658" i="3"/>
  <c r="N658" i="3"/>
  <c r="M658" i="3"/>
  <c r="L658" i="3"/>
  <c r="K658" i="3"/>
  <c r="J658" i="3"/>
  <c r="Q657" i="3"/>
  <c r="P657" i="3"/>
  <c r="N657" i="3"/>
  <c r="M657" i="3"/>
  <c r="L657" i="3"/>
  <c r="K657" i="3"/>
  <c r="J657" i="3"/>
  <c r="Q656" i="3"/>
  <c r="P656" i="3"/>
  <c r="N656" i="3"/>
  <c r="M656" i="3"/>
  <c r="L656" i="3"/>
  <c r="K656" i="3"/>
  <c r="J656" i="3"/>
  <c r="Q655" i="3"/>
  <c r="P655" i="3"/>
  <c r="N655" i="3"/>
  <c r="M655" i="3"/>
  <c r="L655" i="3"/>
  <c r="K655" i="3"/>
  <c r="J655" i="3"/>
  <c r="Q654" i="3"/>
  <c r="P654" i="3"/>
  <c r="N654" i="3"/>
  <c r="M654" i="3"/>
  <c r="L654" i="3"/>
  <c r="K654" i="3"/>
  <c r="J654" i="3"/>
  <c r="Q653" i="3"/>
  <c r="P653" i="3"/>
  <c r="O653" i="3"/>
  <c r="N653" i="3"/>
  <c r="M653" i="3"/>
  <c r="L653" i="3"/>
  <c r="K653" i="3"/>
  <c r="J653" i="3"/>
  <c r="U652" i="3"/>
  <c r="R652" i="3"/>
  <c r="Q652" i="3"/>
  <c r="P652" i="3"/>
  <c r="O652" i="3"/>
  <c r="N652" i="3"/>
  <c r="M652" i="3"/>
  <c r="L652" i="3"/>
  <c r="K652" i="3"/>
  <c r="J652" i="3"/>
  <c r="U651" i="3"/>
  <c r="R651" i="3"/>
  <c r="Q651" i="3"/>
  <c r="P651" i="3"/>
  <c r="O651" i="3"/>
  <c r="N651" i="3"/>
  <c r="M651" i="3"/>
  <c r="L651" i="3"/>
  <c r="K651" i="3"/>
  <c r="J651" i="3"/>
  <c r="Q650" i="3"/>
  <c r="P650" i="3"/>
  <c r="O650" i="3"/>
  <c r="N650" i="3"/>
  <c r="M650" i="3"/>
  <c r="L650" i="3"/>
  <c r="K650" i="3"/>
  <c r="J650" i="3"/>
  <c r="Q649" i="3"/>
  <c r="P649" i="3"/>
  <c r="N649" i="3"/>
  <c r="M649" i="3"/>
  <c r="L649" i="3"/>
  <c r="K649" i="3"/>
  <c r="J649" i="3"/>
  <c r="U648" i="3"/>
  <c r="R648" i="3"/>
  <c r="Q648" i="3"/>
  <c r="P648" i="3"/>
  <c r="O648" i="3"/>
  <c r="N648" i="3"/>
  <c r="M648" i="3"/>
  <c r="L648" i="3"/>
  <c r="K648" i="3"/>
  <c r="J648" i="3"/>
  <c r="U647" i="3"/>
  <c r="R647" i="3"/>
  <c r="Q647" i="3"/>
  <c r="P647" i="3"/>
  <c r="O647" i="3"/>
  <c r="N647" i="3"/>
  <c r="M647" i="3"/>
  <c r="L647" i="3"/>
  <c r="K647" i="3"/>
  <c r="J647" i="3"/>
  <c r="U646" i="3"/>
  <c r="R646" i="3"/>
  <c r="Q646" i="3"/>
  <c r="P646" i="3"/>
  <c r="O646" i="3"/>
  <c r="N646" i="3"/>
  <c r="M646" i="3"/>
  <c r="L646" i="3"/>
  <c r="K646" i="3"/>
  <c r="J646" i="3"/>
  <c r="U645" i="3"/>
  <c r="R645" i="3"/>
  <c r="Q645" i="3"/>
  <c r="P645" i="3"/>
  <c r="O645" i="3"/>
  <c r="N645" i="3"/>
  <c r="M645" i="3"/>
  <c r="L645" i="3"/>
  <c r="K645" i="3"/>
  <c r="J645" i="3"/>
  <c r="U644" i="3"/>
  <c r="R644" i="3"/>
  <c r="Q644" i="3"/>
  <c r="P644" i="3"/>
  <c r="O644" i="3"/>
  <c r="N644" i="3"/>
  <c r="M644" i="3"/>
  <c r="L644" i="3"/>
  <c r="K644" i="3"/>
  <c r="J644" i="3"/>
  <c r="Q643" i="3"/>
  <c r="P643" i="3"/>
  <c r="O643" i="3"/>
  <c r="N643" i="3"/>
  <c r="M643" i="3"/>
  <c r="L643" i="3"/>
  <c r="K643" i="3"/>
  <c r="J643" i="3"/>
  <c r="U642" i="3"/>
  <c r="R642" i="3"/>
  <c r="Q642" i="3"/>
  <c r="P642" i="3"/>
  <c r="O642" i="3"/>
  <c r="N642" i="3"/>
  <c r="M642" i="3"/>
  <c r="L642" i="3"/>
  <c r="K642" i="3"/>
  <c r="J642" i="3"/>
  <c r="U641" i="3"/>
  <c r="R641" i="3"/>
  <c r="Q641" i="3"/>
  <c r="P641" i="3"/>
  <c r="O641" i="3"/>
  <c r="N641" i="3"/>
  <c r="M641" i="3"/>
  <c r="L641" i="3"/>
  <c r="K641" i="3"/>
  <c r="J641" i="3"/>
  <c r="Q640" i="3"/>
  <c r="P640" i="3"/>
  <c r="N640" i="3"/>
  <c r="M640" i="3"/>
  <c r="L640" i="3"/>
  <c r="K640" i="3"/>
  <c r="J640" i="3"/>
  <c r="Q639" i="3"/>
  <c r="P639" i="3"/>
  <c r="N639" i="3"/>
  <c r="M639" i="3"/>
  <c r="L639" i="3"/>
  <c r="K639" i="3"/>
  <c r="J639" i="3"/>
  <c r="R638" i="3"/>
  <c r="Q638" i="3"/>
  <c r="P638" i="3"/>
  <c r="N638" i="3"/>
  <c r="M638" i="3"/>
  <c r="L638" i="3"/>
  <c r="K638" i="3"/>
  <c r="J638" i="3"/>
  <c r="Q637" i="3"/>
  <c r="P637" i="3"/>
  <c r="N637" i="3"/>
  <c r="M637" i="3"/>
  <c r="L637" i="3"/>
  <c r="K637" i="3"/>
  <c r="J637" i="3"/>
  <c r="U636" i="3"/>
  <c r="R636" i="3"/>
  <c r="Q636" i="3"/>
  <c r="P636" i="3"/>
  <c r="O636" i="3"/>
  <c r="N636" i="3"/>
  <c r="M636" i="3"/>
  <c r="L636" i="3"/>
  <c r="K636" i="3"/>
  <c r="J636" i="3"/>
  <c r="U635" i="3"/>
  <c r="R635" i="3"/>
  <c r="Q635" i="3"/>
  <c r="P635" i="3"/>
  <c r="O635" i="3"/>
  <c r="N635" i="3"/>
  <c r="M635" i="3"/>
  <c r="L635" i="3"/>
  <c r="K635" i="3"/>
  <c r="J635" i="3"/>
  <c r="Q634" i="3"/>
  <c r="P634" i="3"/>
  <c r="N634" i="3"/>
  <c r="M634" i="3"/>
  <c r="L634" i="3"/>
  <c r="K634" i="3"/>
  <c r="J634" i="3"/>
  <c r="Q633" i="3"/>
  <c r="P633" i="3"/>
  <c r="N633" i="3"/>
  <c r="M633" i="3"/>
  <c r="L633" i="3"/>
  <c r="K633" i="3"/>
  <c r="J633" i="3"/>
  <c r="Q632" i="3"/>
  <c r="P632" i="3"/>
  <c r="N632" i="3"/>
  <c r="M632" i="3"/>
  <c r="L632" i="3"/>
  <c r="K632" i="3"/>
  <c r="J632" i="3"/>
  <c r="R631" i="3"/>
  <c r="Q631" i="3"/>
  <c r="P631" i="3"/>
  <c r="N631" i="3"/>
  <c r="M631" i="3"/>
  <c r="L631" i="3"/>
  <c r="K631" i="3"/>
  <c r="J631" i="3"/>
  <c r="Q630" i="3"/>
  <c r="P630" i="3"/>
  <c r="N630" i="3"/>
  <c r="M630" i="3"/>
  <c r="L630" i="3"/>
  <c r="K630" i="3"/>
  <c r="J630" i="3"/>
  <c r="Q627" i="3"/>
  <c r="P627" i="3"/>
  <c r="O627" i="3"/>
  <c r="N627" i="3"/>
  <c r="M627" i="3"/>
  <c r="L627" i="3"/>
  <c r="K627" i="3"/>
  <c r="J627" i="3"/>
  <c r="Q626" i="3"/>
  <c r="P626" i="3"/>
  <c r="O626" i="3"/>
  <c r="N626" i="3"/>
  <c r="M626" i="3"/>
  <c r="L626" i="3"/>
  <c r="K626" i="3"/>
  <c r="J626" i="3"/>
  <c r="Q625" i="3"/>
  <c r="P625" i="3"/>
  <c r="O625" i="3"/>
  <c r="N625" i="3"/>
  <c r="M625" i="3"/>
  <c r="L625" i="3"/>
  <c r="K625" i="3"/>
  <c r="J625" i="3"/>
  <c r="Q624" i="3"/>
  <c r="P624" i="3"/>
  <c r="O624" i="3"/>
  <c r="N624" i="3"/>
  <c r="M624" i="3"/>
  <c r="L624" i="3"/>
  <c r="K624" i="3"/>
  <c r="J624" i="3"/>
  <c r="R623" i="3"/>
  <c r="Q623" i="3"/>
  <c r="P623" i="3"/>
  <c r="N623" i="3"/>
  <c r="M623" i="3"/>
  <c r="L623" i="3"/>
  <c r="K623" i="3"/>
  <c r="J623" i="3"/>
  <c r="U622" i="3"/>
  <c r="R622" i="3"/>
  <c r="Q622" i="3"/>
  <c r="P622" i="3"/>
  <c r="O622" i="3"/>
  <c r="N622" i="3"/>
  <c r="M622" i="3"/>
  <c r="L622" i="3"/>
  <c r="K622" i="3"/>
  <c r="J622" i="3"/>
  <c r="U621" i="3"/>
  <c r="R621" i="3"/>
  <c r="Q621" i="3"/>
  <c r="P621" i="3"/>
  <c r="O621" i="3"/>
  <c r="N621" i="3"/>
  <c r="M621" i="3"/>
  <c r="L621" i="3"/>
  <c r="K621" i="3"/>
  <c r="J621" i="3"/>
  <c r="Q620" i="3"/>
  <c r="P620" i="3"/>
  <c r="N620" i="3"/>
  <c r="M620" i="3"/>
  <c r="L620" i="3"/>
  <c r="K620" i="3"/>
  <c r="J620" i="3"/>
  <c r="Q619" i="3"/>
  <c r="P619" i="3"/>
  <c r="O619" i="3"/>
  <c r="N619" i="3"/>
  <c r="M619" i="3"/>
  <c r="L619" i="3"/>
  <c r="K619" i="3"/>
  <c r="J619" i="3"/>
  <c r="U618" i="3"/>
  <c r="R618" i="3"/>
  <c r="Q618" i="3"/>
  <c r="P618" i="3"/>
  <c r="O618" i="3"/>
  <c r="N618" i="3"/>
  <c r="M618" i="3"/>
  <c r="L618" i="3"/>
  <c r="K618" i="3"/>
  <c r="J618" i="3"/>
  <c r="U617" i="3"/>
  <c r="R617" i="3"/>
  <c r="Q617" i="3"/>
  <c r="P617" i="3"/>
  <c r="O617" i="3"/>
  <c r="N617" i="3"/>
  <c r="M617" i="3"/>
  <c r="L617" i="3"/>
  <c r="K617" i="3"/>
  <c r="J617" i="3"/>
  <c r="Q616" i="3"/>
  <c r="P616" i="3"/>
  <c r="O616" i="3"/>
  <c r="N616" i="3"/>
  <c r="M616" i="3"/>
  <c r="L616" i="3"/>
  <c r="K616" i="3"/>
  <c r="J616" i="3"/>
  <c r="Q615" i="3"/>
  <c r="P615" i="3"/>
  <c r="N615" i="3"/>
  <c r="M615" i="3"/>
  <c r="L615" i="3"/>
  <c r="K615" i="3"/>
  <c r="J615" i="3"/>
  <c r="Q614" i="3"/>
  <c r="P614" i="3"/>
  <c r="N614" i="3"/>
  <c r="M614" i="3"/>
  <c r="L614" i="3"/>
  <c r="K614" i="3"/>
  <c r="J614" i="3"/>
  <c r="U613" i="3"/>
  <c r="R613" i="3"/>
  <c r="Q613" i="3"/>
  <c r="P613" i="3"/>
  <c r="O613" i="3"/>
  <c r="N613" i="3"/>
  <c r="M613" i="3"/>
  <c r="L613" i="3"/>
  <c r="K613" i="3"/>
  <c r="J613" i="3"/>
  <c r="U612" i="3"/>
  <c r="R612" i="3"/>
  <c r="Q612" i="3"/>
  <c r="P612" i="3"/>
  <c r="O612" i="3"/>
  <c r="N612" i="3"/>
  <c r="M612" i="3"/>
  <c r="L612" i="3"/>
  <c r="K612" i="3"/>
  <c r="J612" i="3"/>
  <c r="U611" i="3"/>
  <c r="R611" i="3"/>
  <c r="Q611" i="3"/>
  <c r="P611" i="3"/>
  <c r="O611" i="3"/>
  <c r="N611" i="3"/>
  <c r="M611" i="3"/>
  <c r="L611" i="3"/>
  <c r="K611" i="3"/>
  <c r="J611" i="3"/>
  <c r="U610" i="3"/>
  <c r="R610" i="3"/>
  <c r="Q610" i="3"/>
  <c r="P610" i="3"/>
  <c r="O610" i="3"/>
  <c r="N610" i="3"/>
  <c r="M610" i="3"/>
  <c r="L610" i="3"/>
  <c r="K610" i="3"/>
  <c r="J610" i="3"/>
  <c r="U609" i="3"/>
  <c r="R609" i="3"/>
  <c r="Q609" i="3"/>
  <c r="P609" i="3"/>
  <c r="O609" i="3"/>
  <c r="N609" i="3"/>
  <c r="M609" i="3"/>
  <c r="L609" i="3"/>
  <c r="K609" i="3"/>
  <c r="J609" i="3"/>
  <c r="U608" i="3"/>
  <c r="R608" i="3"/>
  <c r="Q608" i="3"/>
  <c r="P608" i="3"/>
  <c r="O608" i="3"/>
  <c r="N608" i="3"/>
  <c r="M608" i="3"/>
  <c r="L608" i="3"/>
  <c r="K608" i="3"/>
  <c r="J608" i="3"/>
  <c r="U607" i="3"/>
  <c r="R607" i="3"/>
  <c r="Q607" i="3"/>
  <c r="P607" i="3"/>
  <c r="O607" i="3"/>
  <c r="N607" i="3"/>
  <c r="M607" i="3"/>
  <c r="L607" i="3"/>
  <c r="K607" i="3"/>
  <c r="J607" i="3"/>
  <c r="U606" i="3"/>
  <c r="R606" i="3"/>
  <c r="Q606" i="3"/>
  <c r="P606" i="3"/>
  <c r="O606" i="3"/>
  <c r="N606" i="3"/>
  <c r="M606" i="3"/>
  <c r="L606" i="3"/>
  <c r="K606" i="3"/>
  <c r="J606" i="3"/>
  <c r="U605" i="3"/>
  <c r="R605" i="3"/>
  <c r="Q605" i="3"/>
  <c r="P605" i="3"/>
  <c r="O605" i="3"/>
  <c r="N605" i="3"/>
  <c r="M605" i="3"/>
  <c r="L605" i="3"/>
  <c r="K605" i="3"/>
  <c r="J605" i="3"/>
  <c r="U604" i="3"/>
  <c r="R604" i="3"/>
  <c r="Q604" i="3"/>
  <c r="P604" i="3"/>
  <c r="O604" i="3"/>
  <c r="N604" i="3"/>
  <c r="M604" i="3"/>
  <c r="L604" i="3"/>
  <c r="K604" i="3"/>
  <c r="J604" i="3"/>
  <c r="U603" i="3"/>
  <c r="R603" i="3"/>
  <c r="Q603" i="3"/>
  <c r="P603" i="3"/>
  <c r="O603" i="3"/>
  <c r="N603" i="3"/>
  <c r="M603" i="3"/>
  <c r="L603" i="3"/>
  <c r="K603" i="3"/>
  <c r="J603" i="3"/>
  <c r="U602" i="3"/>
  <c r="R602" i="3"/>
  <c r="Q602" i="3"/>
  <c r="P602" i="3"/>
  <c r="O602" i="3"/>
  <c r="N602" i="3"/>
  <c r="M602" i="3"/>
  <c r="L602" i="3"/>
  <c r="K602" i="3"/>
  <c r="J602" i="3"/>
  <c r="U601" i="3"/>
  <c r="R601" i="3"/>
  <c r="Q601" i="3"/>
  <c r="P601" i="3"/>
  <c r="O601" i="3"/>
  <c r="N601" i="3"/>
  <c r="M601" i="3"/>
  <c r="L601" i="3"/>
  <c r="K601" i="3"/>
  <c r="J601" i="3"/>
  <c r="U600" i="3"/>
  <c r="R600" i="3"/>
  <c r="Q600" i="3"/>
  <c r="P600" i="3"/>
  <c r="O600" i="3"/>
  <c r="N600" i="3"/>
  <c r="M600" i="3"/>
  <c r="L600" i="3"/>
  <c r="K600" i="3"/>
  <c r="J600" i="3"/>
  <c r="U599" i="3"/>
  <c r="R599" i="3"/>
  <c r="Q599" i="3"/>
  <c r="P599" i="3"/>
  <c r="O599" i="3"/>
  <c r="N599" i="3"/>
  <c r="M599" i="3"/>
  <c r="L599" i="3"/>
  <c r="K599" i="3"/>
  <c r="J599" i="3"/>
  <c r="U598" i="3"/>
  <c r="R598" i="3"/>
  <c r="Q598" i="3"/>
  <c r="P598" i="3"/>
  <c r="O598" i="3"/>
  <c r="N598" i="3"/>
  <c r="M598" i="3"/>
  <c r="L598" i="3"/>
  <c r="K598" i="3"/>
  <c r="J598" i="3"/>
  <c r="U597" i="3"/>
  <c r="R597" i="3"/>
  <c r="Q597" i="3"/>
  <c r="P597" i="3"/>
  <c r="O597" i="3"/>
  <c r="N597" i="3"/>
  <c r="M597" i="3"/>
  <c r="L597" i="3"/>
  <c r="K597" i="3"/>
  <c r="J597" i="3"/>
  <c r="U596" i="3"/>
  <c r="R596" i="3"/>
  <c r="Q596" i="3"/>
  <c r="P596" i="3"/>
  <c r="O596" i="3"/>
  <c r="N596" i="3"/>
  <c r="M596" i="3"/>
  <c r="L596" i="3"/>
  <c r="K596" i="3"/>
  <c r="J596" i="3"/>
  <c r="U595" i="3"/>
  <c r="R595" i="3"/>
  <c r="Q595" i="3"/>
  <c r="P595" i="3"/>
  <c r="O595" i="3"/>
  <c r="N595" i="3"/>
  <c r="M595" i="3"/>
  <c r="L595" i="3"/>
  <c r="K595" i="3"/>
  <c r="J595" i="3"/>
  <c r="U594" i="3"/>
  <c r="R594" i="3"/>
  <c r="Q594" i="3"/>
  <c r="P594" i="3"/>
  <c r="O594" i="3"/>
  <c r="N594" i="3"/>
  <c r="M594" i="3"/>
  <c r="L594" i="3"/>
  <c r="K594" i="3"/>
  <c r="J594" i="3"/>
  <c r="U593" i="3"/>
  <c r="R593" i="3"/>
  <c r="Q593" i="3"/>
  <c r="P593" i="3"/>
  <c r="O593" i="3"/>
  <c r="N593" i="3"/>
  <c r="M593" i="3"/>
  <c r="L593" i="3"/>
  <c r="K593" i="3"/>
  <c r="J593" i="3"/>
  <c r="U592" i="3"/>
  <c r="R592" i="3"/>
  <c r="Q592" i="3"/>
  <c r="P592" i="3"/>
  <c r="O592" i="3"/>
  <c r="N592" i="3"/>
  <c r="M592" i="3"/>
  <c r="L592" i="3"/>
  <c r="K592" i="3"/>
  <c r="J592" i="3"/>
  <c r="U591" i="3"/>
  <c r="R591" i="3"/>
  <c r="Q591" i="3"/>
  <c r="P591" i="3"/>
  <c r="O591" i="3"/>
  <c r="N591" i="3"/>
  <c r="M591" i="3"/>
  <c r="L591" i="3"/>
  <c r="K591" i="3"/>
  <c r="J591" i="3"/>
  <c r="U590" i="3"/>
  <c r="R590" i="3"/>
  <c r="Q590" i="3"/>
  <c r="P590" i="3"/>
  <c r="O590" i="3"/>
  <c r="N590" i="3"/>
  <c r="M590" i="3"/>
  <c r="L590" i="3"/>
  <c r="K590" i="3"/>
  <c r="J590" i="3"/>
  <c r="U589" i="3"/>
  <c r="R589" i="3"/>
  <c r="Q589" i="3"/>
  <c r="P589" i="3"/>
  <c r="O589" i="3"/>
  <c r="N589" i="3"/>
  <c r="M589" i="3"/>
  <c r="L589" i="3"/>
  <c r="K589" i="3"/>
  <c r="J589" i="3"/>
  <c r="U588" i="3"/>
  <c r="R588" i="3"/>
  <c r="Q588" i="3"/>
  <c r="P588" i="3"/>
  <c r="O588" i="3"/>
  <c r="N588" i="3"/>
  <c r="M588" i="3"/>
  <c r="L588" i="3"/>
  <c r="K588" i="3"/>
  <c r="J588" i="3"/>
  <c r="U587" i="3"/>
  <c r="R587" i="3"/>
  <c r="Q587" i="3"/>
  <c r="P587" i="3"/>
  <c r="O587" i="3"/>
  <c r="N587" i="3"/>
  <c r="M587" i="3"/>
  <c r="L587" i="3"/>
  <c r="K587" i="3"/>
  <c r="J587" i="3"/>
  <c r="U586" i="3"/>
  <c r="R586" i="3"/>
  <c r="Q586" i="3"/>
  <c r="P586" i="3"/>
  <c r="O586" i="3"/>
  <c r="N586" i="3"/>
  <c r="M586" i="3"/>
  <c r="L586" i="3"/>
  <c r="K586" i="3"/>
  <c r="J586" i="3"/>
  <c r="U585" i="3"/>
  <c r="R585" i="3"/>
  <c r="Q585" i="3"/>
  <c r="P585" i="3"/>
  <c r="O585" i="3"/>
  <c r="N585" i="3"/>
  <c r="M585" i="3"/>
  <c r="L585" i="3"/>
  <c r="K585" i="3"/>
  <c r="J585" i="3"/>
  <c r="U584" i="3"/>
  <c r="R584" i="3"/>
  <c r="Q584" i="3"/>
  <c r="P584" i="3"/>
  <c r="O584" i="3"/>
  <c r="N584" i="3"/>
  <c r="M584" i="3"/>
  <c r="L584" i="3"/>
  <c r="K584" i="3"/>
  <c r="J584" i="3"/>
  <c r="U583" i="3"/>
  <c r="R583" i="3"/>
  <c r="Q583" i="3"/>
  <c r="P583" i="3"/>
  <c r="O583" i="3"/>
  <c r="N583" i="3"/>
  <c r="M583" i="3"/>
  <c r="L583" i="3"/>
  <c r="K583" i="3"/>
  <c r="J583" i="3"/>
  <c r="U582" i="3"/>
  <c r="R582" i="3"/>
  <c r="Q582" i="3"/>
  <c r="P582" i="3"/>
  <c r="O582" i="3"/>
  <c r="N582" i="3"/>
  <c r="M582" i="3"/>
  <c r="L582" i="3"/>
  <c r="K582" i="3"/>
  <c r="J582" i="3"/>
  <c r="R581" i="3"/>
  <c r="Q581" i="3"/>
  <c r="P581" i="3"/>
  <c r="O581" i="3"/>
  <c r="N581" i="3"/>
  <c r="M581" i="3"/>
  <c r="L581" i="3"/>
  <c r="K581" i="3"/>
  <c r="J581" i="3"/>
  <c r="U580" i="3"/>
  <c r="R580" i="3"/>
  <c r="Q580" i="3"/>
  <c r="P580" i="3"/>
  <c r="O580" i="3"/>
  <c r="N580" i="3"/>
  <c r="M580" i="3"/>
  <c r="L580" i="3"/>
  <c r="K580" i="3"/>
  <c r="J580" i="3"/>
  <c r="U579" i="3"/>
  <c r="R579" i="3"/>
  <c r="Q579" i="3"/>
  <c r="P579" i="3"/>
  <c r="O579" i="3"/>
  <c r="N579" i="3"/>
  <c r="M579" i="3"/>
  <c r="L579" i="3"/>
  <c r="K579" i="3"/>
  <c r="J579" i="3"/>
  <c r="U578" i="3"/>
  <c r="R578" i="3"/>
  <c r="Q578" i="3"/>
  <c r="P578" i="3"/>
  <c r="O578" i="3"/>
  <c r="N578" i="3"/>
  <c r="M578" i="3"/>
  <c r="L578" i="3"/>
  <c r="K578" i="3"/>
  <c r="J578" i="3"/>
  <c r="U577" i="3"/>
  <c r="R577" i="3"/>
  <c r="Q577" i="3"/>
  <c r="P577" i="3"/>
  <c r="O577" i="3"/>
  <c r="N577" i="3"/>
  <c r="M577" i="3"/>
  <c r="L577" i="3"/>
  <c r="K577" i="3"/>
  <c r="J577" i="3"/>
  <c r="R576" i="3"/>
  <c r="Q576" i="3"/>
  <c r="P576" i="3"/>
  <c r="N576" i="3"/>
  <c r="M576" i="3"/>
  <c r="L576" i="3"/>
  <c r="K576" i="3"/>
  <c r="J576" i="3"/>
  <c r="U575" i="3"/>
  <c r="R575" i="3"/>
  <c r="Q575" i="3"/>
  <c r="P575" i="3"/>
  <c r="O575" i="3"/>
  <c r="N575" i="3"/>
  <c r="M575" i="3"/>
  <c r="L575" i="3"/>
  <c r="K575" i="3"/>
  <c r="J575" i="3"/>
  <c r="U574" i="3"/>
  <c r="R574" i="3"/>
  <c r="Q574" i="3"/>
  <c r="P574" i="3"/>
  <c r="O574" i="3"/>
  <c r="N574" i="3"/>
  <c r="M574" i="3"/>
  <c r="L574" i="3"/>
  <c r="K574" i="3"/>
  <c r="J574" i="3"/>
  <c r="U573" i="3"/>
  <c r="R573" i="3"/>
  <c r="Q573" i="3"/>
  <c r="P573" i="3"/>
  <c r="O573" i="3"/>
  <c r="N573" i="3"/>
  <c r="M573" i="3"/>
  <c r="L573" i="3"/>
  <c r="K573" i="3"/>
  <c r="J573" i="3"/>
  <c r="U572" i="3"/>
  <c r="R572" i="3"/>
  <c r="Q572" i="3"/>
  <c r="P572" i="3"/>
  <c r="O572" i="3"/>
  <c r="N572" i="3"/>
  <c r="M572" i="3"/>
  <c r="L572" i="3"/>
  <c r="K572" i="3"/>
  <c r="J572" i="3"/>
  <c r="U571" i="3"/>
  <c r="R571" i="3"/>
  <c r="Q571" i="3"/>
  <c r="P571" i="3"/>
  <c r="O571" i="3"/>
  <c r="N571" i="3"/>
  <c r="M571" i="3"/>
  <c r="L571" i="3"/>
  <c r="K571" i="3"/>
  <c r="J571" i="3"/>
  <c r="U570" i="3"/>
  <c r="R570" i="3"/>
  <c r="Q570" i="3"/>
  <c r="P570" i="3"/>
  <c r="O570" i="3"/>
  <c r="N570" i="3"/>
  <c r="M570" i="3"/>
  <c r="L570" i="3"/>
  <c r="K570" i="3"/>
  <c r="J570" i="3"/>
  <c r="U569" i="3"/>
  <c r="R569" i="3"/>
  <c r="Q569" i="3"/>
  <c r="P569" i="3"/>
  <c r="O569" i="3"/>
  <c r="N569" i="3"/>
  <c r="M569" i="3"/>
  <c r="L569" i="3"/>
  <c r="K569" i="3"/>
  <c r="J569" i="3"/>
  <c r="U568" i="3"/>
  <c r="R568" i="3"/>
  <c r="Q568" i="3"/>
  <c r="P568" i="3"/>
  <c r="O568" i="3"/>
  <c r="N568" i="3"/>
  <c r="M568" i="3"/>
  <c r="L568" i="3"/>
  <c r="K568" i="3"/>
  <c r="J568" i="3"/>
  <c r="U567" i="3"/>
  <c r="R567" i="3"/>
  <c r="Q567" i="3"/>
  <c r="P567" i="3"/>
  <c r="O567" i="3"/>
  <c r="N567" i="3"/>
  <c r="M567" i="3"/>
  <c r="L567" i="3"/>
  <c r="K567" i="3"/>
  <c r="J567" i="3"/>
  <c r="U566" i="3"/>
  <c r="R566" i="3"/>
  <c r="Q566" i="3"/>
  <c r="P566" i="3"/>
  <c r="O566" i="3"/>
  <c r="N566" i="3"/>
  <c r="M566" i="3"/>
  <c r="L566" i="3"/>
  <c r="K566" i="3"/>
  <c r="J566" i="3"/>
  <c r="U565" i="3"/>
  <c r="R565" i="3"/>
  <c r="Q565" i="3"/>
  <c r="P565" i="3"/>
  <c r="O565" i="3"/>
  <c r="N565" i="3"/>
  <c r="M565" i="3"/>
  <c r="L565" i="3"/>
  <c r="K565" i="3"/>
  <c r="J565" i="3"/>
  <c r="U564" i="3"/>
  <c r="R564" i="3"/>
  <c r="Q564" i="3"/>
  <c r="P564" i="3"/>
  <c r="O564" i="3"/>
  <c r="N564" i="3"/>
  <c r="M564" i="3"/>
  <c r="L564" i="3"/>
  <c r="K564" i="3"/>
  <c r="J564" i="3"/>
  <c r="U563" i="3"/>
  <c r="R563" i="3"/>
  <c r="Q563" i="3"/>
  <c r="P563" i="3"/>
  <c r="O563" i="3"/>
  <c r="N563" i="3"/>
  <c r="M563" i="3"/>
  <c r="L563" i="3"/>
  <c r="K563" i="3"/>
  <c r="J563" i="3"/>
  <c r="U562" i="3"/>
  <c r="R562" i="3"/>
  <c r="Q562" i="3"/>
  <c r="P562" i="3"/>
  <c r="O562" i="3"/>
  <c r="N562" i="3"/>
  <c r="M562" i="3"/>
  <c r="L562" i="3"/>
  <c r="K562" i="3"/>
  <c r="J562" i="3"/>
  <c r="U561" i="3"/>
  <c r="R561" i="3"/>
  <c r="Q561" i="3"/>
  <c r="P561" i="3"/>
  <c r="O561" i="3"/>
  <c r="N561" i="3"/>
  <c r="M561" i="3"/>
  <c r="L561" i="3"/>
  <c r="K561" i="3"/>
  <c r="J561" i="3"/>
  <c r="U560" i="3"/>
  <c r="R560" i="3"/>
  <c r="Q560" i="3"/>
  <c r="P560" i="3"/>
  <c r="O560" i="3"/>
  <c r="N560" i="3"/>
  <c r="M560" i="3"/>
  <c r="L560" i="3"/>
  <c r="K560" i="3"/>
  <c r="J560" i="3"/>
  <c r="U559" i="3"/>
  <c r="R559" i="3"/>
  <c r="Q559" i="3"/>
  <c r="P559" i="3"/>
  <c r="O559" i="3"/>
  <c r="N559" i="3"/>
  <c r="M559" i="3"/>
  <c r="L559" i="3"/>
  <c r="K559" i="3"/>
  <c r="J559" i="3"/>
  <c r="Q558" i="3"/>
  <c r="P558" i="3"/>
  <c r="O558" i="3"/>
  <c r="N558" i="3"/>
  <c r="M558" i="3"/>
  <c r="L558" i="3"/>
  <c r="K558" i="3"/>
  <c r="J558" i="3"/>
  <c r="U557" i="3"/>
  <c r="R557" i="3"/>
  <c r="Q557" i="3"/>
  <c r="P557" i="3"/>
  <c r="O557" i="3"/>
  <c r="N557" i="3"/>
  <c r="M557" i="3"/>
  <c r="L557" i="3"/>
  <c r="K557" i="3"/>
  <c r="J557" i="3"/>
  <c r="U556" i="3"/>
  <c r="R556" i="3"/>
  <c r="Q556" i="3"/>
  <c r="P556" i="3"/>
  <c r="O556" i="3"/>
  <c r="N556" i="3"/>
  <c r="M556" i="3"/>
  <c r="L556" i="3"/>
  <c r="K556" i="3"/>
  <c r="J556" i="3"/>
  <c r="U555" i="3"/>
  <c r="R555" i="3"/>
  <c r="Q555" i="3"/>
  <c r="P555" i="3"/>
  <c r="O555" i="3"/>
  <c r="N555" i="3"/>
  <c r="M555" i="3"/>
  <c r="L555" i="3"/>
  <c r="K555" i="3"/>
  <c r="J555" i="3"/>
  <c r="Q554" i="3"/>
  <c r="P554" i="3"/>
  <c r="O554" i="3"/>
  <c r="N554" i="3"/>
  <c r="M554" i="3"/>
  <c r="L554" i="3"/>
  <c r="K554" i="3"/>
  <c r="J554" i="3"/>
  <c r="U553" i="3"/>
  <c r="R553" i="3"/>
  <c r="Q553" i="3"/>
  <c r="P553" i="3"/>
  <c r="O553" i="3"/>
  <c r="N553" i="3"/>
  <c r="M553" i="3"/>
  <c r="L553" i="3"/>
  <c r="K553" i="3"/>
  <c r="J553" i="3"/>
  <c r="U552" i="3"/>
  <c r="R552" i="3"/>
  <c r="Q552" i="3"/>
  <c r="P552" i="3"/>
  <c r="O552" i="3"/>
  <c r="N552" i="3"/>
  <c r="M552" i="3"/>
  <c r="L552" i="3"/>
  <c r="K552" i="3"/>
  <c r="J552" i="3"/>
  <c r="U551" i="3"/>
  <c r="R551" i="3"/>
  <c r="Q551" i="3"/>
  <c r="P551" i="3"/>
  <c r="O551" i="3"/>
  <c r="N551" i="3"/>
  <c r="M551" i="3"/>
  <c r="L551" i="3"/>
  <c r="K551" i="3"/>
  <c r="J551" i="3"/>
  <c r="U550" i="3"/>
  <c r="R550" i="3"/>
  <c r="Q550" i="3"/>
  <c r="P550" i="3"/>
  <c r="O550" i="3"/>
  <c r="N550" i="3"/>
  <c r="M550" i="3"/>
  <c r="L550" i="3"/>
  <c r="K550" i="3"/>
  <c r="J550" i="3"/>
  <c r="U549" i="3"/>
  <c r="R549" i="3"/>
  <c r="Q549" i="3"/>
  <c r="P549" i="3"/>
  <c r="O549" i="3"/>
  <c r="N549" i="3"/>
  <c r="M549" i="3"/>
  <c r="L549" i="3"/>
  <c r="K549" i="3"/>
  <c r="J549" i="3"/>
  <c r="U548" i="3"/>
  <c r="R548" i="3"/>
  <c r="Q548" i="3"/>
  <c r="P548" i="3"/>
  <c r="O548" i="3"/>
  <c r="N548" i="3"/>
  <c r="M548" i="3"/>
  <c r="L548" i="3"/>
  <c r="K548" i="3"/>
  <c r="J548" i="3"/>
  <c r="U547" i="3"/>
  <c r="R547" i="3"/>
  <c r="Q547" i="3"/>
  <c r="P547" i="3"/>
  <c r="O547" i="3"/>
  <c r="N547" i="3"/>
  <c r="M547" i="3"/>
  <c r="L547" i="3"/>
  <c r="K547" i="3"/>
  <c r="J547" i="3"/>
  <c r="U546" i="3"/>
  <c r="R546" i="3"/>
  <c r="Q546" i="3"/>
  <c r="P546" i="3"/>
  <c r="O546" i="3"/>
  <c r="N546" i="3"/>
  <c r="M546" i="3"/>
  <c r="L546" i="3"/>
  <c r="K546" i="3"/>
  <c r="J546" i="3"/>
  <c r="U545" i="3"/>
  <c r="R545" i="3"/>
  <c r="Q545" i="3"/>
  <c r="P545" i="3"/>
  <c r="O545" i="3"/>
  <c r="N545" i="3"/>
  <c r="M545" i="3"/>
  <c r="L545" i="3"/>
  <c r="K545" i="3"/>
  <c r="J545" i="3"/>
  <c r="U544" i="3"/>
  <c r="R544" i="3"/>
  <c r="Q544" i="3"/>
  <c r="P544" i="3"/>
  <c r="O544" i="3"/>
  <c r="N544" i="3"/>
  <c r="M544" i="3"/>
  <c r="L544" i="3"/>
  <c r="K544" i="3"/>
  <c r="J544" i="3"/>
  <c r="U543" i="3"/>
  <c r="R543" i="3"/>
  <c r="Q543" i="3"/>
  <c r="P543" i="3"/>
  <c r="O543" i="3"/>
  <c r="N543" i="3"/>
  <c r="M543" i="3"/>
  <c r="L543" i="3"/>
  <c r="K543" i="3"/>
  <c r="J543" i="3"/>
  <c r="U542" i="3"/>
  <c r="R542" i="3"/>
  <c r="Q542" i="3"/>
  <c r="P542" i="3"/>
  <c r="O542" i="3"/>
  <c r="N542" i="3"/>
  <c r="M542" i="3"/>
  <c r="L542" i="3"/>
  <c r="K542" i="3"/>
  <c r="J542" i="3"/>
  <c r="Q541" i="3"/>
  <c r="P541" i="3"/>
  <c r="N541" i="3"/>
  <c r="M541" i="3"/>
  <c r="L541" i="3"/>
  <c r="K541" i="3"/>
  <c r="J541" i="3"/>
  <c r="R540" i="3"/>
  <c r="Q540" i="3"/>
  <c r="P540" i="3"/>
  <c r="N540" i="3"/>
  <c r="M540" i="3"/>
  <c r="L540" i="3"/>
  <c r="K540" i="3"/>
  <c r="J540" i="3"/>
  <c r="Q539" i="3"/>
  <c r="P539" i="3"/>
  <c r="N539" i="3"/>
  <c r="M539" i="3"/>
  <c r="L539" i="3"/>
  <c r="K539" i="3"/>
  <c r="J539" i="3"/>
  <c r="Q538" i="3"/>
  <c r="P538" i="3"/>
  <c r="N538" i="3"/>
  <c r="M538" i="3"/>
  <c r="L538" i="3"/>
  <c r="K538" i="3"/>
  <c r="J538" i="3"/>
  <c r="R537" i="3"/>
  <c r="Q537" i="3"/>
  <c r="P537" i="3"/>
  <c r="N537" i="3"/>
  <c r="M537" i="3"/>
  <c r="L537" i="3"/>
  <c r="K537" i="3"/>
  <c r="J537" i="3"/>
  <c r="R536" i="3"/>
  <c r="Q536" i="3"/>
  <c r="P536" i="3"/>
  <c r="N536" i="3"/>
  <c r="M536" i="3"/>
  <c r="L536" i="3"/>
  <c r="K536" i="3"/>
  <c r="J536" i="3"/>
  <c r="R535" i="3"/>
  <c r="Q535" i="3"/>
  <c r="P535" i="3"/>
  <c r="N535" i="3"/>
  <c r="M535" i="3"/>
  <c r="L535" i="3"/>
  <c r="K535" i="3"/>
  <c r="J535" i="3"/>
  <c r="R534" i="3"/>
  <c r="Q534" i="3"/>
  <c r="P534" i="3"/>
  <c r="N534" i="3"/>
  <c r="M534" i="3"/>
  <c r="L534" i="3"/>
  <c r="K534" i="3"/>
  <c r="J534" i="3"/>
  <c r="Q533" i="3"/>
  <c r="P533" i="3"/>
  <c r="N533" i="3"/>
  <c r="M533" i="3"/>
  <c r="L533" i="3"/>
  <c r="K533" i="3"/>
  <c r="J533" i="3"/>
  <c r="Q532" i="3"/>
  <c r="P532" i="3"/>
  <c r="N532" i="3"/>
  <c r="M532" i="3"/>
  <c r="L532" i="3"/>
  <c r="K532" i="3"/>
  <c r="J532" i="3"/>
  <c r="R531" i="3"/>
  <c r="Q531" i="3"/>
  <c r="P531" i="3"/>
  <c r="N531" i="3"/>
  <c r="M531" i="3"/>
  <c r="L531" i="3"/>
  <c r="K531" i="3"/>
  <c r="J531" i="3"/>
  <c r="R530" i="3"/>
  <c r="Q530" i="3"/>
  <c r="P530" i="3"/>
  <c r="N530" i="3"/>
  <c r="M530" i="3"/>
  <c r="L530" i="3"/>
  <c r="K530" i="3"/>
  <c r="J530" i="3"/>
  <c r="R529" i="3"/>
  <c r="Q529" i="3"/>
  <c r="P529" i="3"/>
  <c r="N529" i="3"/>
  <c r="M529" i="3"/>
  <c r="L529" i="3"/>
  <c r="K529" i="3"/>
  <c r="J529" i="3"/>
  <c r="Q528" i="3"/>
  <c r="P528" i="3"/>
  <c r="N528" i="3"/>
  <c r="M528" i="3"/>
  <c r="L528" i="3"/>
  <c r="K528" i="3"/>
  <c r="J528" i="3"/>
  <c r="Q527" i="3"/>
  <c r="P527" i="3"/>
  <c r="N527" i="3"/>
  <c r="M527" i="3"/>
  <c r="L527" i="3"/>
  <c r="K527" i="3"/>
  <c r="J527" i="3"/>
  <c r="Q526" i="3"/>
  <c r="P526" i="3"/>
  <c r="N526" i="3"/>
  <c r="M526" i="3"/>
  <c r="L526" i="3"/>
  <c r="K526" i="3"/>
  <c r="J526" i="3"/>
  <c r="Q525" i="3"/>
  <c r="P525" i="3"/>
  <c r="N525" i="3"/>
  <c r="M525" i="3"/>
  <c r="L525" i="3"/>
  <c r="K525" i="3"/>
  <c r="J525" i="3"/>
  <c r="Q524" i="3"/>
  <c r="P524" i="3"/>
  <c r="N524" i="3"/>
  <c r="M524" i="3"/>
  <c r="L524" i="3"/>
  <c r="K524" i="3"/>
  <c r="J524" i="3"/>
  <c r="Q523" i="3"/>
  <c r="P523" i="3"/>
  <c r="N523" i="3"/>
  <c r="M523" i="3"/>
  <c r="L523" i="3"/>
  <c r="K523" i="3"/>
  <c r="J523" i="3"/>
  <c r="Q522" i="3"/>
  <c r="P522" i="3"/>
  <c r="N522" i="3"/>
  <c r="M522" i="3"/>
  <c r="L522" i="3"/>
  <c r="K522" i="3"/>
  <c r="J522" i="3"/>
  <c r="Q521" i="3"/>
  <c r="P521" i="3"/>
  <c r="N521" i="3"/>
  <c r="M521" i="3"/>
  <c r="L521" i="3"/>
  <c r="K521" i="3"/>
  <c r="J521" i="3"/>
  <c r="Q520" i="3"/>
  <c r="P520" i="3"/>
  <c r="N520" i="3"/>
  <c r="M520" i="3"/>
  <c r="L520" i="3"/>
  <c r="K520" i="3"/>
  <c r="J520" i="3"/>
  <c r="Q519" i="3"/>
  <c r="P519" i="3"/>
  <c r="N519" i="3"/>
  <c r="M519" i="3"/>
  <c r="L519" i="3"/>
  <c r="K519" i="3"/>
  <c r="J519" i="3"/>
  <c r="Q518" i="3"/>
  <c r="P518" i="3"/>
  <c r="N518" i="3"/>
  <c r="M518" i="3"/>
  <c r="L518" i="3"/>
  <c r="K518" i="3"/>
  <c r="J518" i="3"/>
  <c r="Q517" i="3"/>
  <c r="P517" i="3"/>
  <c r="N517" i="3"/>
  <c r="M517" i="3"/>
  <c r="L517" i="3"/>
  <c r="K517" i="3"/>
  <c r="J517" i="3"/>
  <c r="Q516" i="3"/>
  <c r="P516" i="3"/>
  <c r="N516" i="3"/>
  <c r="M516" i="3"/>
  <c r="L516" i="3"/>
  <c r="K516" i="3"/>
  <c r="J516" i="3"/>
  <c r="Q515" i="3"/>
  <c r="P515" i="3"/>
  <c r="N515" i="3"/>
  <c r="M515" i="3"/>
  <c r="L515" i="3"/>
  <c r="K515" i="3"/>
  <c r="J515" i="3"/>
  <c r="Q514" i="3"/>
  <c r="P514" i="3"/>
  <c r="N514" i="3"/>
  <c r="M514" i="3"/>
  <c r="L514" i="3"/>
  <c r="K514" i="3"/>
  <c r="J514" i="3"/>
  <c r="U513" i="3"/>
  <c r="R513" i="3"/>
  <c r="Q513" i="3"/>
  <c r="P513" i="3"/>
  <c r="O513" i="3"/>
  <c r="N513" i="3"/>
  <c r="M513" i="3"/>
  <c r="L513" i="3"/>
  <c r="K513" i="3"/>
  <c r="J513" i="3"/>
  <c r="Q512" i="3"/>
  <c r="P512" i="3"/>
  <c r="N512" i="3"/>
  <c r="M512" i="3"/>
  <c r="L512" i="3"/>
  <c r="K512" i="3"/>
  <c r="J512" i="3"/>
  <c r="R511" i="3"/>
  <c r="Q511" i="3"/>
  <c r="P511" i="3"/>
  <c r="N511" i="3"/>
  <c r="M511" i="3"/>
  <c r="L511" i="3"/>
  <c r="K511" i="3"/>
  <c r="J511" i="3"/>
  <c r="R510" i="3"/>
  <c r="Q510" i="3"/>
  <c r="P510" i="3"/>
  <c r="N510" i="3"/>
  <c r="M510" i="3"/>
  <c r="L510" i="3"/>
  <c r="K510" i="3"/>
  <c r="J510" i="3"/>
  <c r="Q509" i="3"/>
  <c r="P509" i="3"/>
  <c r="N509" i="3"/>
  <c r="M509" i="3"/>
  <c r="L509" i="3"/>
  <c r="K509" i="3"/>
  <c r="J509" i="3"/>
  <c r="Q508" i="3"/>
  <c r="P508" i="3"/>
  <c r="N508" i="3"/>
  <c r="M508" i="3"/>
  <c r="L508" i="3"/>
  <c r="K508" i="3"/>
  <c r="J508" i="3"/>
  <c r="Q507" i="3"/>
  <c r="P507" i="3"/>
  <c r="N507" i="3"/>
  <c r="M507" i="3"/>
  <c r="L507" i="3"/>
  <c r="K507" i="3"/>
  <c r="J507" i="3"/>
  <c r="Q506" i="3"/>
  <c r="P506" i="3"/>
  <c r="N506" i="3"/>
  <c r="M506" i="3"/>
  <c r="L506" i="3"/>
  <c r="K506" i="3"/>
  <c r="J506" i="3"/>
  <c r="Q505" i="3"/>
  <c r="P505" i="3"/>
  <c r="N505" i="3"/>
  <c r="M505" i="3"/>
  <c r="L505" i="3"/>
  <c r="K505" i="3"/>
  <c r="J505" i="3"/>
  <c r="Q504" i="3"/>
  <c r="P504" i="3"/>
  <c r="N504" i="3"/>
  <c r="M504" i="3"/>
  <c r="L504" i="3"/>
  <c r="K504" i="3"/>
  <c r="J504" i="3"/>
  <c r="Q503" i="3"/>
  <c r="P503" i="3"/>
  <c r="N503" i="3"/>
  <c r="M503" i="3"/>
  <c r="L503" i="3"/>
  <c r="K503" i="3"/>
  <c r="J503" i="3"/>
  <c r="Q502" i="3"/>
  <c r="P502" i="3"/>
  <c r="N502" i="3"/>
  <c r="M502" i="3"/>
  <c r="L502" i="3"/>
  <c r="K502" i="3"/>
  <c r="J502" i="3"/>
  <c r="Q501" i="3"/>
  <c r="P501" i="3"/>
  <c r="O501" i="3"/>
  <c r="N501" i="3"/>
  <c r="M501" i="3"/>
  <c r="L501" i="3"/>
  <c r="K501" i="3"/>
  <c r="J501" i="3"/>
  <c r="Q500" i="3"/>
  <c r="P500" i="3"/>
  <c r="N500" i="3"/>
  <c r="M500" i="3"/>
  <c r="L500" i="3"/>
  <c r="K500" i="3"/>
  <c r="J500" i="3"/>
  <c r="Q499" i="3"/>
  <c r="P499" i="3"/>
  <c r="N499" i="3"/>
  <c r="M499" i="3"/>
  <c r="L499" i="3"/>
  <c r="K499" i="3"/>
  <c r="J499" i="3"/>
  <c r="Q498" i="3"/>
  <c r="P498" i="3"/>
  <c r="N498" i="3"/>
  <c r="M498" i="3"/>
  <c r="L498" i="3"/>
  <c r="K498" i="3"/>
  <c r="J498" i="3"/>
  <c r="Q497" i="3"/>
  <c r="P497" i="3"/>
  <c r="N497" i="3"/>
  <c r="M497" i="3"/>
  <c r="L497" i="3"/>
  <c r="K497" i="3"/>
  <c r="J497" i="3"/>
  <c r="Q496" i="3"/>
  <c r="P496" i="3"/>
  <c r="N496" i="3"/>
  <c r="M496" i="3"/>
  <c r="L496" i="3"/>
  <c r="K496" i="3"/>
  <c r="J496" i="3"/>
  <c r="R495" i="3"/>
  <c r="Q495" i="3"/>
  <c r="P495" i="3"/>
  <c r="N495" i="3"/>
  <c r="M495" i="3"/>
  <c r="L495" i="3"/>
  <c r="K495" i="3"/>
  <c r="J495" i="3"/>
  <c r="Q494" i="3"/>
  <c r="P494" i="3"/>
  <c r="N494" i="3"/>
  <c r="M494" i="3"/>
  <c r="L494" i="3"/>
  <c r="K494" i="3"/>
  <c r="J494" i="3"/>
  <c r="U493" i="3"/>
  <c r="R493" i="3"/>
  <c r="Q493" i="3"/>
  <c r="P493" i="3"/>
  <c r="O493" i="3"/>
  <c r="N493" i="3"/>
  <c r="M493" i="3"/>
  <c r="L493" i="3"/>
  <c r="K493" i="3"/>
  <c r="J493" i="3"/>
  <c r="Q492" i="3"/>
  <c r="P492" i="3"/>
  <c r="O492" i="3"/>
  <c r="N492" i="3"/>
  <c r="M492" i="3"/>
  <c r="L492" i="3"/>
  <c r="K492" i="3"/>
  <c r="J492" i="3"/>
  <c r="Q491" i="3"/>
  <c r="P491" i="3"/>
  <c r="N491" i="3"/>
  <c r="M491" i="3"/>
  <c r="L491" i="3"/>
  <c r="K491" i="3"/>
  <c r="J491" i="3"/>
  <c r="Q490" i="3"/>
  <c r="P490" i="3"/>
  <c r="O490" i="3"/>
  <c r="N490" i="3"/>
  <c r="M490" i="3"/>
  <c r="L490" i="3"/>
  <c r="K490" i="3"/>
  <c r="J490" i="3"/>
  <c r="Q489" i="3"/>
  <c r="P489" i="3"/>
  <c r="N489" i="3"/>
  <c r="M489" i="3"/>
  <c r="L489" i="3"/>
  <c r="K489" i="3"/>
  <c r="J489" i="3"/>
  <c r="Q488" i="3"/>
  <c r="P488" i="3"/>
  <c r="N488" i="3"/>
  <c r="M488" i="3"/>
  <c r="L488" i="3"/>
  <c r="K488" i="3"/>
  <c r="J488" i="3"/>
  <c r="Q487" i="3"/>
  <c r="P487" i="3"/>
  <c r="N487" i="3"/>
  <c r="M487" i="3"/>
  <c r="L487" i="3"/>
  <c r="K487" i="3"/>
  <c r="J487" i="3"/>
  <c r="Q486" i="3"/>
  <c r="P486" i="3"/>
  <c r="N486" i="3"/>
  <c r="M486" i="3"/>
  <c r="L486" i="3"/>
  <c r="K486" i="3"/>
  <c r="J486" i="3"/>
  <c r="Q485" i="3"/>
  <c r="P485" i="3"/>
  <c r="N485" i="3"/>
  <c r="M485" i="3"/>
  <c r="L485" i="3"/>
  <c r="K485" i="3"/>
  <c r="J485" i="3"/>
  <c r="U484" i="3"/>
  <c r="R484" i="3"/>
  <c r="Q484" i="3"/>
  <c r="P484" i="3"/>
  <c r="O484" i="3"/>
  <c r="N484" i="3"/>
  <c r="M484" i="3"/>
  <c r="L484" i="3"/>
  <c r="K484" i="3"/>
  <c r="J484" i="3"/>
  <c r="U483" i="3"/>
  <c r="R483" i="3"/>
  <c r="Q483" i="3"/>
  <c r="P483" i="3"/>
  <c r="O483" i="3"/>
  <c r="N483" i="3"/>
  <c r="M483" i="3"/>
  <c r="L483" i="3"/>
  <c r="K483" i="3"/>
  <c r="J483" i="3"/>
  <c r="U482" i="3"/>
  <c r="R482" i="3"/>
  <c r="Q482" i="3"/>
  <c r="P482" i="3"/>
  <c r="O482" i="3"/>
  <c r="N482" i="3"/>
  <c r="M482" i="3"/>
  <c r="L482" i="3"/>
  <c r="K482" i="3"/>
  <c r="J482" i="3"/>
  <c r="Q481" i="3"/>
  <c r="P481" i="3"/>
  <c r="O481" i="3"/>
  <c r="N481" i="3"/>
  <c r="M481" i="3"/>
  <c r="L481" i="3"/>
  <c r="K481" i="3"/>
  <c r="J481" i="3"/>
  <c r="U480" i="3"/>
  <c r="R480" i="3"/>
  <c r="Q480" i="3"/>
  <c r="P480" i="3"/>
  <c r="O480" i="3"/>
  <c r="N480" i="3"/>
  <c r="M480" i="3"/>
  <c r="L480" i="3"/>
  <c r="K480" i="3"/>
  <c r="J480" i="3"/>
  <c r="Q479" i="3"/>
  <c r="P479" i="3"/>
  <c r="N479" i="3"/>
  <c r="M479" i="3"/>
  <c r="L479" i="3"/>
  <c r="K479" i="3"/>
  <c r="J479" i="3"/>
  <c r="Q478" i="3"/>
  <c r="P478" i="3"/>
  <c r="N478" i="3"/>
  <c r="M478" i="3"/>
  <c r="L478" i="3"/>
  <c r="K478" i="3"/>
  <c r="J478" i="3"/>
  <c r="Q477" i="3"/>
  <c r="P477" i="3"/>
  <c r="N477" i="3"/>
  <c r="M477" i="3"/>
  <c r="L477" i="3"/>
  <c r="K477" i="3"/>
  <c r="J477" i="3"/>
  <c r="Q476" i="3"/>
  <c r="P476" i="3"/>
  <c r="N476" i="3"/>
  <c r="M476" i="3"/>
  <c r="L476" i="3"/>
  <c r="K476" i="3"/>
  <c r="J476" i="3"/>
  <c r="U475" i="3"/>
  <c r="R475" i="3"/>
  <c r="Q475" i="3"/>
  <c r="P475" i="3"/>
  <c r="O475" i="3"/>
  <c r="N475" i="3"/>
  <c r="M475" i="3"/>
  <c r="L475" i="3"/>
  <c r="K475" i="3"/>
  <c r="J475" i="3"/>
  <c r="Q474" i="3"/>
  <c r="P474" i="3"/>
  <c r="N474" i="3"/>
  <c r="M474" i="3"/>
  <c r="L474" i="3"/>
  <c r="K474" i="3"/>
  <c r="J474" i="3"/>
  <c r="R473" i="3"/>
  <c r="Q473" i="3"/>
  <c r="P473" i="3"/>
  <c r="N473" i="3"/>
  <c r="M473" i="3"/>
  <c r="L473" i="3"/>
  <c r="K473" i="3"/>
  <c r="J473" i="3"/>
  <c r="Q472" i="3"/>
  <c r="P472" i="3"/>
  <c r="N472" i="3"/>
  <c r="M472" i="3"/>
  <c r="L472" i="3"/>
  <c r="K472" i="3"/>
  <c r="J472" i="3"/>
  <c r="Q471" i="3"/>
  <c r="P471" i="3"/>
  <c r="O471" i="3"/>
  <c r="N471" i="3"/>
  <c r="M471" i="3"/>
  <c r="L471" i="3"/>
  <c r="K471" i="3"/>
  <c r="J471" i="3"/>
  <c r="Q470" i="3"/>
  <c r="P470" i="3"/>
  <c r="O470" i="3"/>
  <c r="N470" i="3"/>
  <c r="M470" i="3"/>
  <c r="L470" i="3"/>
  <c r="K470" i="3"/>
  <c r="J470" i="3"/>
  <c r="R469" i="3"/>
  <c r="Q469" i="3"/>
  <c r="P469" i="3"/>
  <c r="N469" i="3"/>
  <c r="M469" i="3"/>
  <c r="L469" i="3"/>
  <c r="K469" i="3"/>
  <c r="J469" i="3"/>
  <c r="Q468" i="3"/>
  <c r="P468" i="3"/>
  <c r="N468" i="3"/>
  <c r="M468" i="3"/>
  <c r="L468" i="3"/>
  <c r="K468" i="3"/>
  <c r="J468" i="3"/>
  <c r="Q467" i="3"/>
  <c r="P467" i="3"/>
  <c r="N467" i="3"/>
  <c r="M467" i="3"/>
  <c r="L467" i="3"/>
  <c r="K467" i="3"/>
  <c r="J467" i="3"/>
  <c r="Q466" i="3"/>
  <c r="P466" i="3"/>
  <c r="N466" i="3"/>
  <c r="M466" i="3"/>
  <c r="L466" i="3"/>
  <c r="K466" i="3"/>
  <c r="J466" i="3"/>
  <c r="R465" i="3"/>
  <c r="Q465" i="3"/>
  <c r="P465" i="3"/>
  <c r="N465" i="3"/>
  <c r="M465" i="3"/>
  <c r="L465" i="3"/>
  <c r="K465" i="3"/>
  <c r="J465" i="3"/>
  <c r="Q464" i="3"/>
  <c r="P464" i="3"/>
  <c r="N464" i="3"/>
  <c r="M464" i="3"/>
  <c r="L464" i="3"/>
  <c r="K464" i="3"/>
  <c r="J464" i="3"/>
  <c r="Q463" i="3"/>
  <c r="P463" i="3"/>
  <c r="N463" i="3"/>
  <c r="M463" i="3"/>
  <c r="L463" i="3"/>
  <c r="K463" i="3"/>
  <c r="J463" i="3"/>
  <c r="Q462" i="3"/>
  <c r="P462" i="3"/>
  <c r="N462" i="3"/>
  <c r="M462" i="3"/>
  <c r="L462" i="3"/>
  <c r="K462" i="3"/>
  <c r="J462" i="3"/>
  <c r="Q461" i="3"/>
  <c r="P461" i="3"/>
  <c r="N461" i="3"/>
  <c r="M461" i="3"/>
  <c r="L461" i="3"/>
  <c r="K461" i="3"/>
  <c r="J461" i="3"/>
  <c r="Q460" i="3"/>
  <c r="P460" i="3"/>
  <c r="O460" i="3"/>
  <c r="N460" i="3"/>
  <c r="M460" i="3"/>
  <c r="L460" i="3"/>
  <c r="K460" i="3"/>
  <c r="J460" i="3"/>
  <c r="Q459" i="3"/>
  <c r="P459" i="3"/>
  <c r="N459" i="3"/>
  <c r="M459" i="3"/>
  <c r="L459" i="3"/>
  <c r="K459" i="3"/>
  <c r="J459" i="3"/>
  <c r="R458" i="3"/>
  <c r="Q458" i="3"/>
  <c r="P458" i="3"/>
  <c r="N458" i="3"/>
  <c r="M458" i="3"/>
  <c r="L458" i="3"/>
  <c r="K458" i="3"/>
  <c r="J458" i="3"/>
  <c r="R457" i="3"/>
  <c r="Q457" i="3"/>
  <c r="P457" i="3"/>
  <c r="N457" i="3"/>
  <c r="M457" i="3"/>
  <c r="L457" i="3"/>
  <c r="K457" i="3"/>
  <c r="J457" i="3"/>
  <c r="R456" i="3"/>
  <c r="Q456" i="3"/>
  <c r="P456" i="3"/>
  <c r="N456" i="3"/>
  <c r="M456" i="3"/>
  <c r="L456" i="3"/>
  <c r="K456" i="3"/>
  <c r="J456" i="3"/>
  <c r="Q455" i="3"/>
  <c r="P455" i="3"/>
  <c r="N455" i="3"/>
  <c r="M455" i="3"/>
  <c r="L455" i="3"/>
  <c r="K455" i="3"/>
  <c r="J455" i="3"/>
  <c r="Q454" i="3"/>
  <c r="P454" i="3"/>
  <c r="N454" i="3"/>
  <c r="M454" i="3"/>
  <c r="L454" i="3"/>
  <c r="K454" i="3"/>
  <c r="J454" i="3"/>
  <c r="U453" i="3"/>
  <c r="R453" i="3"/>
  <c r="Q453" i="3"/>
  <c r="P453" i="3"/>
  <c r="O453" i="3"/>
  <c r="N453" i="3"/>
  <c r="M453" i="3"/>
  <c r="L453" i="3"/>
  <c r="K453" i="3"/>
  <c r="J453" i="3"/>
  <c r="Q452" i="3"/>
  <c r="P452" i="3"/>
  <c r="N452" i="3"/>
  <c r="M452" i="3"/>
  <c r="L452" i="3"/>
  <c r="K452" i="3"/>
  <c r="J452" i="3"/>
  <c r="Q451" i="3"/>
  <c r="P451" i="3"/>
  <c r="N451" i="3"/>
  <c r="M451" i="3"/>
  <c r="L451" i="3"/>
  <c r="K451" i="3"/>
  <c r="J451" i="3"/>
  <c r="R449" i="3"/>
  <c r="Q449" i="3"/>
  <c r="P449" i="3"/>
  <c r="N449" i="3"/>
  <c r="M449" i="3"/>
  <c r="L449" i="3"/>
  <c r="K449" i="3"/>
  <c r="J449" i="3"/>
  <c r="R448" i="3"/>
  <c r="Q448" i="3"/>
  <c r="P448" i="3"/>
  <c r="N448" i="3"/>
  <c r="M448" i="3"/>
  <c r="L448" i="3"/>
  <c r="K448" i="3"/>
  <c r="J448" i="3"/>
  <c r="Q447" i="3"/>
  <c r="P447" i="3"/>
  <c r="N447" i="3"/>
  <c r="M447" i="3"/>
  <c r="L447" i="3"/>
  <c r="K447" i="3"/>
  <c r="J447" i="3"/>
  <c r="U446" i="3"/>
  <c r="R446" i="3"/>
  <c r="Q446" i="3"/>
  <c r="P446" i="3"/>
  <c r="O446" i="3"/>
  <c r="N446" i="3"/>
  <c r="M446" i="3"/>
  <c r="L446" i="3"/>
  <c r="K446" i="3"/>
  <c r="J446" i="3"/>
  <c r="Q445" i="3"/>
  <c r="P445" i="3"/>
  <c r="N445" i="3"/>
  <c r="M445" i="3"/>
  <c r="L445" i="3"/>
  <c r="K445" i="3"/>
  <c r="J445" i="3"/>
  <c r="R444" i="3"/>
  <c r="Q444" i="3"/>
  <c r="P444" i="3"/>
  <c r="N444" i="3"/>
  <c r="M444" i="3"/>
  <c r="L444" i="3"/>
  <c r="K444" i="3"/>
  <c r="J444" i="3"/>
  <c r="Q443" i="3"/>
  <c r="P443" i="3"/>
  <c r="N443" i="3"/>
  <c r="M443" i="3"/>
  <c r="L443" i="3"/>
  <c r="K443" i="3"/>
  <c r="J443" i="3"/>
  <c r="Q442" i="3"/>
  <c r="P442" i="3"/>
  <c r="N442" i="3"/>
  <c r="M442" i="3"/>
  <c r="L442" i="3"/>
  <c r="K442" i="3"/>
  <c r="J442" i="3"/>
  <c r="Q441" i="3"/>
  <c r="P441" i="3"/>
  <c r="N441" i="3"/>
  <c r="M441" i="3"/>
  <c r="L441" i="3"/>
  <c r="K441" i="3"/>
  <c r="J441" i="3"/>
  <c r="Q440" i="3"/>
  <c r="P440" i="3"/>
  <c r="N440" i="3"/>
  <c r="M440" i="3"/>
  <c r="L440" i="3"/>
  <c r="K440" i="3"/>
  <c r="J440" i="3"/>
  <c r="Q439" i="3"/>
  <c r="P439" i="3"/>
  <c r="N439" i="3"/>
  <c r="M439" i="3"/>
  <c r="L439" i="3"/>
  <c r="K439" i="3"/>
  <c r="J439" i="3"/>
  <c r="Q438" i="3"/>
  <c r="P438" i="3"/>
  <c r="N438" i="3"/>
  <c r="M438" i="3"/>
  <c r="L438" i="3"/>
  <c r="K438" i="3"/>
  <c r="J438" i="3"/>
  <c r="Q437" i="3"/>
  <c r="P437" i="3"/>
  <c r="N437" i="3"/>
  <c r="M437" i="3"/>
  <c r="L437" i="3"/>
  <c r="K437" i="3"/>
  <c r="J437" i="3"/>
  <c r="Q436" i="3"/>
  <c r="P436" i="3"/>
  <c r="N436" i="3"/>
  <c r="M436" i="3"/>
  <c r="L436" i="3"/>
  <c r="K436" i="3"/>
  <c r="J436" i="3"/>
  <c r="Q435" i="3"/>
  <c r="P435" i="3"/>
  <c r="N435" i="3"/>
  <c r="M435" i="3"/>
  <c r="L435" i="3"/>
  <c r="K435" i="3"/>
  <c r="J435" i="3"/>
  <c r="Q434" i="3"/>
  <c r="P434" i="3"/>
  <c r="N434" i="3"/>
  <c r="M434" i="3"/>
  <c r="L434" i="3"/>
  <c r="K434" i="3"/>
  <c r="J434" i="3"/>
  <c r="Q433" i="3"/>
  <c r="P433" i="3"/>
  <c r="N433" i="3"/>
  <c r="M433" i="3"/>
  <c r="L433" i="3"/>
  <c r="K433" i="3"/>
  <c r="J433" i="3"/>
  <c r="Q432" i="3"/>
  <c r="P432" i="3"/>
  <c r="N432" i="3"/>
  <c r="M432" i="3"/>
  <c r="L432" i="3"/>
  <c r="K432" i="3"/>
  <c r="J432" i="3"/>
  <c r="Q431" i="3"/>
  <c r="P431" i="3"/>
  <c r="N431" i="3"/>
  <c r="M431" i="3"/>
  <c r="L431" i="3"/>
  <c r="K431" i="3"/>
  <c r="J431" i="3"/>
  <c r="Q430" i="3"/>
  <c r="P430" i="3"/>
  <c r="N430" i="3"/>
  <c r="M430" i="3"/>
  <c r="L430" i="3"/>
  <c r="K430" i="3"/>
  <c r="J430" i="3"/>
  <c r="Q429" i="3"/>
  <c r="P429" i="3"/>
  <c r="N429" i="3"/>
  <c r="M429" i="3"/>
  <c r="L429" i="3"/>
  <c r="K429" i="3"/>
  <c r="J429" i="3"/>
  <c r="Q428" i="3"/>
  <c r="P428" i="3"/>
  <c r="N428" i="3"/>
  <c r="M428" i="3"/>
  <c r="L428" i="3"/>
  <c r="K428" i="3"/>
  <c r="J428" i="3"/>
  <c r="Q427" i="3"/>
  <c r="P427" i="3"/>
  <c r="N427" i="3"/>
  <c r="M427" i="3"/>
  <c r="L427" i="3"/>
  <c r="K427" i="3"/>
  <c r="J427" i="3"/>
  <c r="Q426" i="3"/>
  <c r="P426" i="3"/>
  <c r="N426" i="3"/>
  <c r="M426" i="3"/>
  <c r="L426" i="3"/>
  <c r="K426" i="3"/>
  <c r="J426" i="3"/>
  <c r="Q425" i="3"/>
  <c r="P425" i="3"/>
  <c r="N425" i="3"/>
  <c r="M425" i="3"/>
  <c r="L425" i="3"/>
  <c r="K425" i="3"/>
  <c r="J425" i="3"/>
  <c r="Q424" i="3"/>
  <c r="P424" i="3"/>
  <c r="N424" i="3"/>
  <c r="M424" i="3"/>
  <c r="L424" i="3"/>
  <c r="K424" i="3"/>
  <c r="J424" i="3"/>
  <c r="Q423" i="3"/>
  <c r="P423" i="3"/>
  <c r="N423" i="3"/>
  <c r="M423" i="3"/>
  <c r="L423" i="3"/>
  <c r="K423" i="3"/>
  <c r="J423" i="3"/>
  <c r="R422" i="3"/>
  <c r="Q422" i="3"/>
  <c r="P422" i="3"/>
  <c r="N422" i="3"/>
  <c r="M422" i="3"/>
  <c r="L422" i="3"/>
  <c r="K422" i="3"/>
  <c r="J422" i="3"/>
  <c r="Q421" i="3"/>
  <c r="P421" i="3"/>
  <c r="O421" i="3"/>
  <c r="N421" i="3"/>
  <c r="M421" i="3"/>
  <c r="L421" i="3"/>
  <c r="K421" i="3"/>
  <c r="J421" i="3"/>
  <c r="R420" i="3"/>
  <c r="Q420" i="3"/>
  <c r="P420" i="3"/>
  <c r="N420" i="3"/>
  <c r="M420" i="3"/>
  <c r="L420" i="3"/>
  <c r="K420" i="3"/>
  <c r="J420" i="3"/>
  <c r="R419" i="3"/>
  <c r="Q419" i="3"/>
  <c r="P419" i="3"/>
  <c r="N419" i="3"/>
  <c r="M419" i="3"/>
  <c r="L419" i="3"/>
  <c r="K419" i="3"/>
  <c r="J419" i="3"/>
  <c r="Q418" i="3"/>
  <c r="P418" i="3"/>
  <c r="N418" i="3"/>
  <c r="M418" i="3"/>
  <c r="L418" i="3"/>
  <c r="K418" i="3"/>
  <c r="J418" i="3"/>
  <c r="Q417" i="3"/>
  <c r="P417" i="3"/>
  <c r="N417" i="3"/>
  <c r="M417" i="3"/>
  <c r="L417" i="3"/>
  <c r="K417" i="3"/>
  <c r="J417" i="3"/>
  <c r="Q416" i="3"/>
  <c r="P416" i="3"/>
  <c r="N416" i="3"/>
  <c r="M416" i="3"/>
  <c r="L416" i="3"/>
  <c r="K416" i="3"/>
  <c r="J416" i="3"/>
  <c r="R415" i="3"/>
  <c r="Q415" i="3"/>
  <c r="P415" i="3"/>
  <c r="N415" i="3"/>
  <c r="M415" i="3"/>
  <c r="L415" i="3"/>
  <c r="K415" i="3"/>
  <c r="J415" i="3"/>
  <c r="Q414" i="3"/>
  <c r="P414" i="3"/>
  <c r="N414" i="3"/>
  <c r="M414" i="3"/>
  <c r="L414" i="3"/>
  <c r="K414" i="3"/>
  <c r="J414" i="3"/>
  <c r="Q413" i="3"/>
  <c r="P413" i="3"/>
  <c r="N413" i="3"/>
  <c r="M413" i="3"/>
  <c r="L413" i="3"/>
  <c r="K413" i="3"/>
  <c r="J413" i="3"/>
  <c r="U412" i="3"/>
  <c r="R412" i="3"/>
  <c r="Q412" i="3"/>
  <c r="P412" i="3"/>
  <c r="O412" i="3"/>
  <c r="N412" i="3"/>
  <c r="M412" i="3"/>
  <c r="L412" i="3"/>
  <c r="K412" i="3"/>
  <c r="J412" i="3"/>
  <c r="U411" i="3"/>
  <c r="R411" i="3"/>
  <c r="Q411" i="3"/>
  <c r="P411" i="3"/>
  <c r="O411" i="3"/>
  <c r="N411" i="3"/>
  <c r="M411" i="3"/>
  <c r="L411" i="3"/>
  <c r="K411" i="3"/>
  <c r="J411" i="3"/>
  <c r="Q410" i="3"/>
  <c r="P410" i="3"/>
  <c r="N410" i="3"/>
  <c r="M410" i="3"/>
  <c r="L410" i="3"/>
  <c r="K410" i="3"/>
  <c r="J410" i="3"/>
  <c r="Q409" i="3"/>
  <c r="P409" i="3"/>
  <c r="N409" i="3"/>
  <c r="M409" i="3"/>
  <c r="L409" i="3"/>
  <c r="K409" i="3"/>
  <c r="J409" i="3"/>
  <c r="U408" i="3"/>
  <c r="R408" i="3"/>
  <c r="Q408" i="3"/>
  <c r="P408" i="3"/>
  <c r="O408" i="3"/>
  <c r="N408" i="3"/>
  <c r="M408" i="3"/>
  <c r="L408" i="3"/>
  <c r="K408" i="3"/>
  <c r="J408" i="3"/>
  <c r="Q407" i="3"/>
  <c r="P407" i="3"/>
  <c r="N407" i="3"/>
  <c r="M407" i="3"/>
  <c r="L407" i="3"/>
  <c r="K407" i="3"/>
  <c r="J407" i="3"/>
  <c r="U406" i="3"/>
  <c r="R406" i="3"/>
  <c r="Q406" i="3"/>
  <c r="P406" i="3"/>
  <c r="O406" i="3"/>
  <c r="N406" i="3"/>
  <c r="M406" i="3"/>
  <c r="L406" i="3"/>
  <c r="K406" i="3"/>
  <c r="J406" i="3"/>
  <c r="Q405" i="3"/>
  <c r="P405" i="3"/>
  <c r="N405" i="3"/>
  <c r="M405" i="3"/>
  <c r="L405" i="3"/>
  <c r="K405" i="3"/>
  <c r="J405" i="3"/>
  <c r="Q404" i="3"/>
  <c r="P404" i="3"/>
  <c r="N404" i="3"/>
  <c r="M404" i="3"/>
  <c r="L404" i="3"/>
  <c r="K404" i="3"/>
  <c r="J404" i="3"/>
  <c r="U403" i="3"/>
  <c r="R403" i="3"/>
  <c r="Q403" i="3"/>
  <c r="P403" i="3"/>
  <c r="O403" i="3"/>
  <c r="N403" i="3"/>
  <c r="M403" i="3"/>
  <c r="L403" i="3"/>
  <c r="K403" i="3"/>
  <c r="J403" i="3"/>
  <c r="Q402" i="3"/>
  <c r="P402" i="3"/>
  <c r="N402" i="3"/>
  <c r="M402" i="3"/>
  <c r="L402" i="3"/>
  <c r="K402" i="3"/>
  <c r="J402" i="3"/>
  <c r="Q401" i="3"/>
  <c r="P401" i="3"/>
  <c r="N401" i="3"/>
  <c r="M401" i="3"/>
  <c r="L401" i="3"/>
  <c r="K401" i="3"/>
  <c r="J401" i="3"/>
  <c r="Q400" i="3"/>
  <c r="P400" i="3"/>
  <c r="N400" i="3"/>
  <c r="M400" i="3"/>
  <c r="L400" i="3"/>
  <c r="K400" i="3"/>
  <c r="J400" i="3"/>
  <c r="U399" i="3"/>
  <c r="R399" i="3"/>
  <c r="Q399" i="3"/>
  <c r="P399" i="3"/>
  <c r="O399" i="3"/>
  <c r="N399" i="3"/>
  <c r="M399" i="3"/>
  <c r="L399" i="3"/>
  <c r="K399" i="3"/>
  <c r="J399" i="3"/>
  <c r="U398" i="3"/>
  <c r="R398" i="3"/>
  <c r="Q398" i="3"/>
  <c r="P398" i="3"/>
  <c r="O398" i="3"/>
  <c r="N398" i="3"/>
  <c r="M398" i="3"/>
  <c r="L398" i="3"/>
  <c r="K398" i="3"/>
  <c r="J398" i="3"/>
  <c r="U397" i="3"/>
  <c r="R397" i="3"/>
  <c r="Q397" i="3"/>
  <c r="P397" i="3"/>
  <c r="O397" i="3"/>
  <c r="N397" i="3"/>
  <c r="M397" i="3"/>
  <c r="L397" i="3"/>
  <c r="K397" i="3"/>
  <c r="J397" i="3"/>
  <c r="U396" i="3"/>
  <c r="R396" i="3"/>
  <c r="Q396" i="3"/>
  <c r="P396" i="3"/>
  <c r="O396" i="3"/>
  <c r="N396" i="3"/>
  <c r="M396" i="3"/>
  <c r="L396" i="3"/>
  <c r="K396" i="3"/>
  <c r="J396" i="3"/>
  <c r="U395" i="3"/>
  <c r="R395" i="3"/>
  <c r="Q395" i="3"/>
  <c r="P395" i="3"/>
  <c r="O395" i="3"/>
  <c r="N395" i="3"/>
  <c r="M395" i="3"/>
  <c r="L395" i="3"/>
  <c r="K395" i="3"/>
  <c r="J395" i="3"/>
  <c r="U394" i="3"/>
  <c r="R394" i="3"/>
  <c r="Q394" i="3"/>
  <c r="P394" i="3"/>
  <c r="O394" i="3"/>
  <c r="N394" i="3"/>
  <c r="M394" i="3"/>
  <c r="L394" i="3"/>
  <c r="K394" i="3"/>
  <c r="J394" i="3"/>
  <c r="U393" i="3"/>
  <c r="R393" i="3"/>
  <c r="Q393" i="3"/>
  <c r="P393" i="3"/>
  <c r="O393" i="3"/>
  <c r="N393" i="3"/>
  <c r="M393" i="3"/>
  <c r="L393" i="3"/>
  <c r="K393" i="3"/>
  <c r="J393" i="3"/>
  <c r="U392" i="3"/>
  <c r="R392" i="3"/>
  <c r="Q392" i="3"/>
  <c r="P392" i="3"/>
  <c r="O392" i="3"/>
  <c r="N392" i="3"/>
  <c r="M392" i="3"/>
  <c r="L392" i="3"/>
  <c r="K392" i="3"/>
  <c r="J392" i="3"/>
  <c r="U391" i="3"/>
  <c r="R391" i="3"/>
  <c r="Q391" i="3"/>
  <c r="P391" i="3"/>
  <c r="O391" i="3"/>
  <c r="N391" i="3"/>
  <c r="M391" i="3"/>
  <c r="L391" i="3"/>
  <c r="K391" i="3"/>
  <c r="J391" i="3"/>
  <c r="U390" i="3"/>
  <c r="R390" i="3"/>
  <c r="Q390" i="3"/>
  <c r="P390" i="3"/>
  <c r="O390" i="3"/>
  <c r="N390" i="3"/>
  <c r="M390" i="3"/>
  <c r="L390" i="3"/>
  <c r="K390" i="3"/>
  <c r="J390" i="3"/>
  <c r="U389" i="3"/>
  <c r="R389" i="3"/>
  <c r="Q389" i="3"/>
  <c r="P389" i="3"/>
  <c r="O389" i="3"/>
  <c r="N389" i="3"/>
  <c r="M389" i="3"/>
  <c r="L389" i="3"/>
  <c r="K389" i="3"/>
  <c r="J389" i="3"/>
  <c r="U388" i="3"/>
  <c r="R388" i="3"/>
  <c r="Q388" i="3"/>
  <c r="P388" i="3"/>
  <c r="O388" i="3"/>
  <c r="N388" i="3"/>
  <c r="M388" i="3"/>
  <c r="L388" i="3"/>
  <c r="K388" i="3"/>
  <c r="J388" i="3"/>
  <c r="Q387" i="3"/>
  <c r="P387" i="3"/>
  <c r="N387" i="3"/>
  <c r="M387" i="3"/>
  <c r="L387" i="3"/>
  <c r="K387" i="3"/>
  <c r="J387" i="3"/>
  <c r="U386" i="3"/>
  <c r="R386" i="3"/>
  <c r="Q386" i="3"/>
  <c r="P386" i="3"/>
  <c r="O386" i="3"/>
  <c r="N386" i="3"/>
  <c r="M386" i="3"/>
  <c r="L386" i="3"/>
  <c r="K386" i="3"/>
  <c r="J386" i="3"/>
  <c r="R385" i="3"/>
  <c r="Q385" i="3"/>
  <c r="P385" i="3"/>
  <c r="N385" i="3"/>
  <c r="M385" i="3"/>
  <c r="L385" i="3"/>
  <c r="K385" i="3"/>
  <c r="J385" i="3"/>
  <c r="Q384" i="3"/>
  <c r="P384" i="3"/>
  <c r="N384" i="3"/>
  <c r="M384" i="3"/>
  <c r="L384" i="3"/>
  <c r="K384" i="3"/>
  <c r="J384" i="3"/>
  <c r="R383" i="3"/>
  <c r="Q383" i="3"/>
  <c r="P383" i="3"/>
  <c r="N383" i="3"/>
  <c r="M383" i="3"/>
  <c r="L383" i="3"/>
  <c r="K383" i="3"/>
  <c r="J383" i="3"/>
  <c r="R382" i="3"/>
  <c r="Q382" i="3"/>
  <c r="P382" i="3"/>
  <c r="N382" i="3"/>
  <c r="M382" i="3"/>
  <c r="L382" i="3"/>
  <c r="K382" i="3"/>
  <c r="J382" i="3"/>
  <c r="U381" i="3"/>
  <c r="R381" i="3"/>
  <c r="Q381" i="3"/>
  <c r="P381" i="3"/>
  <c r="O381" i="3"/>
  <c r="N381" i="3"/>
  <c r="M381" i="3"/>
  <c r="L381" i="3"/>
  <c r="K381" i="3"/>
  <c r="J381" i="3"/>
  <c r="U380" i="3"/>
  <c r="R380" i="3"/>
  <c r="Q380" i="3"/>
  <c r="P380" i="3"/>
  <c r="O380" i="3"/>
  <c r="N380" i="3"/>
  <c r="M380" i="3"/>
  <c r="L380" i="3"/>
  <c r="K380" i="3"/>
  <c r="J380" i="3"/>
  <c r="Q379" i="3"/>
  <c r="P379" i="3"/>
  <c r="N379" i="3"/>
  <c r="M379" i="3"/>
  <c r="L379" i="3"/>
  <c r="K379" i="3"/>
  <c r="J379" i="3"/>
  <c r="Q378" i="3"/>
  <c r="P378" i="3"/>
  <c r="N378" i="3"/>
  <c r="M378" i="3"/>
  <c r="L378" i="3"/>
  <c r="K378" i="3"/>
  <c r="J378" i="3"/>
  <c r="U377" i="3"/>
  <c r="R377" i="3"/>
  <c r="Q377" i="3"/>
  <c r="P377" i="3"/>
  <c r="O377" i="3"/>
  <c r="N377" i="3"/>
  <c r="M377" i="3"/>
  <c r="L377" i="3"/>
  <c r="K377" i="3"/>
  <c r="J377" i="3"/>
  <c r="U376" i="3"/>
  <c r="R376" i="3"/>
  <c r="Q376" i="3"/>
  <c r="P376" i="3"/>
  <c r="O376" i="3"/>
  <c r="N376" i="3"/>
  <c r="M376" i="3"/>
  <c r="L376" i="3"/>
  <c r="K376" i="3"/>
  <c r="J376" i="3"/>
  <c r="R375" i="3"/>
  <c r="Q375" i="3"/>
  <c r="P375" i="3"/>
  <c r="N375" i="3"/>
  <c r="M375" i="3"/>
  <c r="L375" i="3"/>
  <c r="K375" i="3"/>
  <c r="J375" i="3"/>
  <c r="Q374" i="3"/>
  <c r="P374" i="3"/>
  <c r="N374" i="3"/>
  <c r="M374" i="3"/>
  <c r="L374" i="3"/>
  <c r="K374" i="3"/>
  <c r="J374" i="3"/>
  <c r="Q373" i="3"/>
  <c r="P373" i="3"/>
  <c r="N373" i="3"/>
  <c r="M373" i="3"/>
  <c r="L373" i="3"/>
  <c r="K373" i="3"/>
  <c r="J373" i="3"/>
  <c r="U372" i="3"/>
  <c r="R372" i="3"/>
  <c r="Q372" i="3"/>
  <c r="P372" i="3"/>
  <c r="O372" i="3"/>
  <c r="N372" i="3"/>
  <c r="M372" i="3"/>
  <c r="L372" i="3"/>
  <c r="K372" i="3"/>
  <c r="J372" i="3"/>
  <c r="R371" i="3"/>
  <c r="Q371" i="3"/>
  <c r="P371" i="3"/>
  <c r="N371" i="3"/>
  <c r="M371" i="3"/>
  <c r="L371" i="3"/>
  <c r="K371" i="3"/>
  <c r="J371" i="3"/>
  <c r="U370" i="3"/>
  <c r="R370" i="3"/>
  <c r="Q370" i="3"/>
  <c r="P370" i="3"/>
  <c r="O370" i="3"/>
  <c r="N370" i="3"/>
  <c r="M370" i="3"/>
  <c r="L370" i="3"/>
  <c r="K370" i="3"/>
  <c r="J370" i="3"/>
  <c r="Q369" i="3"/>
  <c r="P369" i="3"/>
  <c r="N369" i="3"/>
  <c r="M369" i="3"/>
  <c r="L369" i="3"/>
  <c r="K369" i="3"/>
  <c r="J369" i="3"/>
  <c r="U368" i="3"/>
  <c r="R368" i="3"/>
  <c r="Q368" i="3"/>
  <c r="P368" i="3"/>
  <c r="O368" i="3"/>
  <c r="N368" i="3"/>
  <c r="M368" i="3"/>
  <c r="L368" i="3"/>
  <c r="K368" i="3"/>
  <c r="J368" i="3"/>
  <c r="Q367" i="3"/>
  <c r="P367" i="3"/>
  <c r="N367" i="3"/>
  <c r="M367" i="3"/>
  <c r="L367" i="3"/>
  <c r="K367" i="3"/>
  <c r="J367" i="3"/>
  <c r="R366" i="3"/>
  <c r="Q366" i="3"/>
  <c r="P366" i="3"/>
  <c r="N366" i="3"/>
  <c r="M366" i="3"/>
  <c r="L366" i="3"/>
  <c r="K366" i="3"/>
  <c r="J366" i="3"/>
  <c r="U365" i="3"/>
  <c r="R365" i="3"/>
  <c r="Q365" i="3"/>
  <c r="P365" i="3"/>
  <c r="O365" i="3"/>
  <c r="N365" i="3"/>
  <c r="M365" i="3"/>
  <c r="L365" i="3"/>
  <c r="K365" i="3"/>
  <c r="J365" i="3"/>
  <c r="U364" i="3"/>
  <c r="R364" i="3"/>
  <c r="Q364" i="3"/>
  <c r="P364" i="3"/>
  <c r="O364" i="3"/>
  <c r="N364" i="3"/>
  <c r="M364" i="3"/>
  <c r="L364" i="3"/>
  <c r="K364" i="3"/>
  <c r="J364" i="3"/>
  <c r="U363" i="3"/>
  <c r="R363" i="3"/>
  <c r="Q363" i="3"/>
  <c r="P363" i="3"/>
  <c r="O363" i="3"/>
  <c r="N363" i="3"/>
  <c r="M363" i="3"/>
  <c r="L363" i="3"/>
  <c r="K363" i="3"/>
  <c r="J363" i="3"/>
  <c r="U362" i="3"/>
  <c r="R362" i="3"/>
  <c r="Q362" i="3"/>
  <c r="P362" i="3"/>
  <c r="O362" i="3"/>
  <c r="N362" i="3"/>
  <c r="M362" i="3"/>
  <c r="L362" i="3"/>
  <c r="K362" i="3"/>
  <c r="J362" i="3"/>
  <c r="Q361" i="3"/>
  <c r="P361" i="3"/>
  <c r="N361" i="3"/>
  <c r="M361" i="3"/>
  <c r="L361" i="3"/>
  <c r="K361" i="3"/>
  <c r="J361" i="3"/>
  <c r="R360" i="3"/>
  <c r="Q360" i="3"/>
  <c r="P360" i="3"/>
  <c r="N360" i="3"/>
  <c r="M360" i="3"/>
  <c r="L360" i="3"/>
  <c r="K360" i="3"/>
  <c r="J360" i="3"/>
  <c r="U359" i="3"/>
  <c r="R359" i="3"/>
  <c r="Q359" i="3"/>
  <c r="P359" i="3"/>
  <c r="O359" i="3"/>
  <c r="N359" i="3"/>
  <c r="M359" i="3"/>
  <c r="L359" i="3"/>
  <c r="K359" i="3"/>
  <c r="J359" i="3"/>
  <c r="Q358" i="3"/>
  <c r="P358" i="3"/>
  <c r="N358" i="3"/>
  <c r="M358" i="3"/>
  <c r="L358" i="3"/>
  <c r="K358" i="3"/>
  <c r="J358" i="3"/>
  <c r="Q357" i="3"/>
  <c r="P357" i="3"/>
  <c r="N357" i="3"/>
  <c r="M357" i="3"/>
  <c r="L357" i="3"/>
  <c r="K357" i="3"/>
  <c r="J357" i="3"/>
  <c r="Q356" i="3"/>
  <c r="P356" i="3"/>
  <c r="N356" i="3"/>
  <c r="M356" i="3"/>
  <c r="L356" i="3"/>
  <c r="K356" i="3"/>
  <c r="J356" i="3"/>
  <c r="Q355" i="3"/>
  <c r="P355" i="3"/>
  <c r="N355" i="3"/>
  <c r="M355" i="3"/>
  <c r="L355" i="3"/>
  <c r="K355" i="3"/>
  <c r="J355" i="3"/>
  <c r="R354" i="3"/>
  <c r="Q354" i="3"/>
  <c r="P354" i="3"/>
  <c r="N354" i="3"/>
  <c r="M354" i="3"/>
  <c r="L354" i="3"/>
  <c r="K354" i="3"/>
  <c r="J354" i="3"/>
  <c r="Q353" i="3"/>
  <c r="P353" i="3"/>
  <c r="O353" i="3"/>
  <c r="N353" i="3"/>
  <c r="M353" i="3"/>
  <c r="L353" i="3"/>
  <c r="K353" i="3"/>
  <c r="J353" i="3"/>
  <c r="Q352" i="3"/>
  <c r="P352" i="3"/>
  <c r="O352" i="3"/>
  <c r="N352" i="3"/>
  <c r="M352" i="3"/>
  <c r="L352" i="3"/>
  <c r="K352" i="3"/>
  <c r="J352" i="3"/>
  <c r="Q351" i="3"/>
  <c r="P351" i="3"/>
  <c r="N351" i="3"/>
  <c r="M351" i="3"/>
  <c r="L351" i="3"/>
  <c r="K351" i="3"/>
  <c r="J351" i="3"/>
  <c r="Q350" i="3"/>
  <c r="P350" i="3"/>
  <c r="J350" i="3"/>
  <c r="R349" i="3"/>
  <c r="Q349" i="3"/>
  <c r="P349" i="3"/>
  <c r="N349" i="3"/>
  <c r="M349" i="3"/>
  <c r="L349" i="3"/>
  <c r="K349" i="3"/>
  <c r="J349" i="3"/>
  <c r="R348" i="3"/>
  <c r="Q348" i="3"/>
  <c r="P348" i="3"/>
  <c r="N348" i="3"/>
  <c r="M348" i="3"/>
  <c r="L348" i="3"/>
  <c r="K348" i="3"/>
  <c r="J348" i="3"/>
  <c r="R347" i="3"/>
  <c r="Q347" i="3"/>
  <c r="P347" i="3"/>
  <c r="N347" i="3"/>
  <c r="M347" i="3"/>
  <c r="L347" i="3"/>
  <c r="K347" i="3"/>
  <c r="J347" i="3"/>
  <c r="R346" i="3"/>
  <c r="Q346" i="3"/>
  <c r="P346" i="3"/>
  <c r="N346" i="3"/>
  <c r="M346" i="3"/>
  <c r="L346" i="3"/>
  <c r="K346" i="3"/>
  <c r="J346" i="3"/>
  <c r="Q345" i="3"/>
  <c r="P345" i="3"/>
  <c r="O345" i="3"/>
  <c r="N345" i="3"/>
  <c r="M345" i="3"/>
  <c r="L345" i="3"/>
  <c r="K345" i="3"/>
  <c r="J345" i="3"/>
  <c r="Q344" i="3"/>
  <c r="P344" i="3"/>
  <c r="O344" i="3"/>
  <c r="N344" i="3"/>
  <c r="M344" i="3"/>
  <c r="L344" i="3"/>
  <c r="K344" i="3"/>
  <c r="J344" i="3"/>
  <c r="U343" i="3"/>
  <c r="R343" i="3"/>
  <c r="Q343" i="3"/>
  <c r="P343" i="3"/>
  <c r="O343" i="3"/>
  <c r="N343" i="3"/>
  <c r="M343" i="3"/>
  <c r="L343" i="3"/>
  <c r="K343" i="3"/>
  <c r="J343" i="3"/>
  <c r="R342" i="3"/>
  <c r="Q342" i="3"/>
  <c r="P342" i="3"/>
  <c r="N342" i="3"/>
  <c r="M342" i="3"/>
  <c r="L342" i="3"/>
  <c r="K342" i="3"/>
  <c r="J342" i="3"/>
  <c r="Q341" i="3"/>
  <c r="P341" i="3"/>
  <c r="N341" i="3"/>
  <c r="M341" i="3"/>
  <c r="L341" i="3"/>
  <c r="K341" i="3"/>
  <c r="J341" i="3"/>
  <c r="R340" i="3"/>
  <c r="Q340" i="3"/>
  <c r="P340" i="3"/>
  <c r="N340" i="3"/>
  <c r="L340" i="3"/>
  <c r="K340" i="3"/>
  <c r="J340" i="3"/>
  <c r="Q339" i="3"/>
  <c r="P339" i="3"/>
  <c r="N339" i="3"/>
  <c r="M339" i="3"/>
  <c r="L339" i="3"/>
  <c r="K339" i="3"/>
  <c r="J339" i="3"/>
  <c r="R338" i="3"/>
  <c r="Q338" i="3"/>
  <c r="P338" i="3"/>
  <c r="N338" i="3"/>
  <c r="M338" i="3"/>
  <c r="L338" i="3"/>
  <c r="K338" i="3"/>
  <c r="J338" i="3"/>
  <c r="R337" i="3"/>
  <c r="Q337" i="3"/>
  <c r="P337" i="3"/>
  <c r="N337" i="3"/>
  <c r="M337" i="3"/>
  <c r="L337" i="3"/>
  <c r="K337" i="3"/>
  <c r="J337" i="3"/>
  <c r="U336" i="3"/>
  <c r="R336" i="3"/>
  <c r="Q336" i="3"/>
  <c r="P336" i="3"/>
  <c r="O336" i="3"/>
  <c r="N336" i="3"/>
  <c r="L336" i="3"/>
  <c r="K336" i="3"/>
  <c r="J336" i="3"/>
  <c r="Q335" i="3"/>
  <c r="P335" i="3"/>
  <c r="O335" i="3"/>
  <c r="N335" i="3"/>
  <c r="M335" i="3"/>
  <c r="L335" i="3"/>
  <c r="K335" i="3"/>
  <c r="J335" i="3"/>
  <c r="U334" i="3"/>
  <c r="R334" i="3"/>
  <c r="Q334" i="3"/>
  <c r="P334" i="3"/>
  <c r="O334" i="3"/>
  <c r="N334" i="3"/>
  <c r="M334" i="3"/>
  <c r="L334" i="3"/>
  <c r="K334" i="3"/>
  <c r="J334" i="3"/>
  <c r="R333" i="3"/>
  <c r="Q333" i="3"/>
  <c r="P333" i="3"/>
  <c r="N333" i="3"/>
  <c r="L333" i="3"/>
  <c r="K333" i="3"/>
  <c r="J333" i="3"/>
  <c r="Q332" i="3"/>
  <c r="P332" i="3"/>
  <c r="O332" i="3"/>
  <c r="N332" i="3"/>
  <c r="M332" i="3"/>
  <c r="L332" i="3"/>
  <c r="K332" i="3"/>
  <c r="J332" i="3"/>
  <c r="Q331" i="3"/>
  <c r="P331" i="3"/>
  <c r="O331" i="3"/>
  <c r="N331" i="3"/>
  <c r="L331" i="3"/>
  <c r="K331" i="3"/>
  <c r="J331" i="3"/>
  <c r="T330" i="3"/>
  <c r="R330" i="3"/>
  <c r="Q330" i="3"/>
  <c r="P330" i="3"/>
  <c r="N330" i="3"/>
  <c r="M330" i="3"/>
  <c r="L330" i="3"/>
  <c r="K330" i="3"/>
  <c r="J330" i="3"/>
  <c r="R329" i="3"/>
  <c r="Q329" i="3"/>
  <c r="P329" i="3"/>
  <c r="N329" i="3"/>
  <c r="M329" i="3"/>
  <c r="L329" i="3"/>
  <c r="K329" i="3"/>
  <c r="J329" i="3"/>
  <c r="U328" i="3"/>
  <c r="R328" i="3"/>
  <c r="Q328" i="3"/>
  <c r="P328" i="3"/>
  <c r="O328" i="3"/>
  <c r="N328" i="3"/>
  <c r="M328" i="3"/>
  <c r="L328" i="3"/>
  <c r="K328" i="3"/>
  <c r="J328" i="3"/>
  <c r="R327" i="3"/>
  <c r="Q327" i="3"/>
  <c r="P327" i="3"/>
  <c r="N327" i="3"/>
  <c r="M327" i="3"/>
  <c r="L327" i="3"/>
  <c r="K327" i="3"/>
  <c r="J327" i="3"/>
  <c r="Q326" i="3"/>
  <c r="P326" i="3"/>
  <c r="N326" i="3"/>
  <c r="M326" i="3"/>
  <c r="L326" i="3"/>
  <c r="K326" i="3"/>
  <c r="J326" i="3"/>
  <c r="N323" i="3"/>
  <c r="M323" i="3"/>
  <c r="L323" i="3"/>
  <c r="K323" i="3"/>
  <c r="J323" i="3"/>
  <c r="Y322" i="3"/>
  <c r="AC322" i="3" s="1"/>
  <c r="AE322" i="3" s="1"/>
  <c r="O322" i="3"/>
  <c r="AB321" i="3"/>
  <c r="AC321" i="3" s="1"/>
  <c r="AE321" i="3" s="1"/>
  <c r="O321" i="3"/>
  <c r="O537" i="3" s="1"/>
  <c r="Y320" i="3"/>
  <c r="AC320" i="3" s="1"/>
  <c r="AE320" i="3" s="1"/>
  <c r="O320" i="3"/>
  <c r="O535" i="3" s="1"/>
  <c r="Y319" i="3"/>
  <c r="O319" i="3"/>
  <c r="Q318" i="3"/>
  <c r="P318" i="3"/>
  <c r="N318" i="3"/>
  <c r="M318" i="3"/>
  <c r="L318" i="3"/>
  <c r="K318" i="3"/>
  <c r="J318" i="3"/>
  <c r="AB317" i="3"/>
  <c r="AA317" i="3"/>
  <c r="Z317" i="3"/>
  <c r="Y317" i="3"/>
  <c r="X317" i="3"/>
  <c r="R317" i="3"/>
  <c r="AD317" i="3" s="1"/>
  <c r="O317" i="3"/>
  <c r="AC316" i="3"/>
  <c r="AE316" i="3" s="1"/>
  <c r="R316" i="3"/>
  <c r="O316" i="3"/>
  <c r="AB315" i="3"/>
  <c r="AA315" i="3"/>
  <c r="Z315" i="3"/>
  <c r="Y315" i="3"/>
  <c r="X315" i="3"/>
  <c r="R315" i="3"/>
  <c r="O315" i="3"/>
  <c r="AB314" i="3"/>
  <c r="AA314" i="3"/>
  <c r="Z314" i="3"/>
  <c r="Y314" i="3"/>
  <c r="X314" i="3"/>
  <c r="R314" i="3"/>
  <c r="AD314" i="3" s="1"/>
  <c r="O314" i="3"/>
  <c r="O524" i="3" s="1"/>
  <c r="AB313" i="3"/>
  <c r="AA313" i="3"/>
  <c r="Z313" i="3"/>
  <c r="Y313" i="3"/>
  <c r="X313" i="3"/>
  <c r="R313" i="3"/>
  <c r="R527" i="3" s="1"/>
  <c r="O313" i="3"/>
  <c r="O527" i="3" s="1"/>
  <c r="AC312" i="3"/>
  <c r="AE312" i="3" s="1"/>
  <c r="R312" i="3"/>
  <c r="R528" i="3" s="1"/>
  <c r="O312" i="3"/>
  <c r="AC311" i="3"/>
  <c r="AE311" i="3" s="1"/>
  <c r="R311" i="3"/>
  <c r="R526" i="3" s="1"/>
  <c r="O311" i="3"/>
  <c r="O526" i="3" s="1"/>
  <c r="AC310" i="3"/>
  <c r="AE310" i="3" s="1"/>
  <c r="R310" i="3"/>
  <c r="R525" i="3" s="1"/>
  <c r="O310" i="3"/>
  <c r="O525" i="3" s="1"/>
  <c r="AB309" i="3"/>
  <c r="AA309" i="3"/>
  <c r="Z309" i="3"/>
  <c r="Y309" i="3"/>
  <c r="X309" i="3"/>
  <c r="R309" i="3"/>
  <c r="O309" i="3"/>
  <c r="AB308" i="3"/>
  <c r="AA308" i="3"/>
  <c r="Z308" i="3"/>
  <c r="Y308" i="3"/>
  <c r="X308" i="3"/>
  <c r="R308" i="3"/>
  <c r="O308" i="3"/>
  <c r="AB307" i="3"/>
  <c r="AA307" i="3"/>
  <c r="Z307" i="3"/>
  <c r="Y307" i="3"/>
  <c r="X307" i="3"/>
  <c r="R307" i="3"/>
  <c r="O307" i="3"/>
  <c r="AB306" i="3"/>
  <c r="AA306" i="3"/>
  <c r="Z306" i="3"/>
  <c r="Y306" i="3"/>
  <c r="X306" i="3"/>
  <c r="R306" i="3"/>
  <c r="O306" i="3"/>
  <c r="AB305" i="3"/>
  <c r="AA305" i="3"/>
  <c r="Z305" i="3"/>
  <c r="Y305" i="3"/>
  <c r="X305" i="3"/>
  <c r="R305" i="3"/>
  <c r="O305" i="3"/>
  <c r="AB304" i="3"/>
  <c r="AA304" i="3"/>
  <c r="Z304" i="3"/>
  <c r="Y304" i="3"/>
  <c r="X304" i="3"/>
  <c r="R304" i="3"/>
  <c r="O304" i="3"/>
  <c r="AB303" i="3"/>
  <c r="AA303" i="3"/>
  <c r="Z303" i="3"/>
  <c r="Y303" i="3"/>
  <c r="X303" i="3"/>
  <c r="R303" i="3"/>
  <c r="R522" i="3" s="1"/>
  <c r="O303" i="3"/>
  <c r="O522" i="3" s="1"/>
  <c r="AB302" i="3"/>
  <c r="AA302" i="3"/>
  <c r="Z302" i="3"/>
  <c r="Y302" i="3"/>
  <c r="X302" i="3"/>
  <c r="R302" i="3"/>
  <c r="O302" i="3"/>
  <c r="AB301" i="3"/>
  <c r="AA301" i="3"/>
  <c r="Z301" i="3"/>
  <c r="Y301" i="3"/>
  <c r="X301" i="3"/>
  <c r="R301" i="3"/>
  <c r="AD301" i="3" s="1"/>
  <c r="O301" i="3"/>
  <c r="AB300" i="3"/>
  <c r="AA300" i="3"/>
  <c r="Z300" i="3"/>
  <c r="Y300" i="3"/>
  <c r="X300" i="3"/>
  <c r="R300" i="3"/>
  <c r="AD300" i="3" s="1"/>
  <c r="O300" i="3"/>
  <c r="AB299" i="3"/>
  <c r="AA299" i="3"/>
  <c r="Z299" i="3"/>
  <c r="Y299" i="3"/>
  <c r="X299" i="3"/>
  <c r="R299" i="3"/>
  <c r="AD299" i="3" s="1"/>
  <c r="O299" i="3"/>
  <c r="AB298" i="3"/>
  <c r="AA298" i="3"/>
  <c r="Z298" i="3"/>
  <c r="Y298" i="3"/>
  <c r="X298" i="3"/>
  <c r="R298" i="3"/>
  <c r="R512" i="3" s="1"/>
  <c r="O298" i="3"/>
  <c r="O512" i="3" s="1"/>
  <c r="AB297" i="3"/>
  <c r="AA297" i="3"/>
  <c r="Z297" i="3"/>
  <c r="Y297" i="3"/>
  <c r="O297" i="3"/>
  <c r="AB296" i="3"/>
  <c r="AA296" i="3"/>
  <c r="Z296" i="3"/>
  <c r="Y296" i="3"/>
  <c r="O296" i="3"/>
  <c r="AB295" i="3"/>
  <c r="AA295" i="3"/>
  <c r="Z295" i="3"/>
  <c r="Y295" i="3"/>
  <c r="X295" i="3"/>
  <c r="R295" i="3"/>
  <c r="AD295" i="3" s="1"/>
  <c r="O295" i="3"/>
  <c r="AB294" i="3"/>
  <c r="AA294" i="3"/>
  <c r="Z294" i="3"/>
  <c r="Y294" i="3"/>
  <c r="X294" i="3"/>
  <c r="R294" i="3"/>
  <c r="R508" i="3" s="1"/>
  <c r="O294" i="3"/>
  <c r="AB293" i="3"/>
  <c r="AA293" i="3"/>
  <c r="Z293" i="3"/>
  <c r="Y293" i="3"/>
  <c r="X293" i="3"/>
  <c r="R293" i="3"/>
  <c r="O293" i="3"/>
  <c r="O514" i="3" s="1"/>
  <c r="AB292" i="3"/>
  <c r="AA292" i="3"/>
  <c r="Z292" i="3"/>
  <c r="Y292" i="3"/>
  <c r="X292" i="3"/>
  <c r="R292" i="3"/>
  <c r="AD292" i="3" s="1"/>
  <c r="O292" i="3"/>
  <c r="AB291" i="3"/>
  <c r="AA291" i="3"/>
  <c r="Z291" i="3"/>
  <c r="Y291" i="3"/>
  <c r="X291" i="3"/>
  <c r="R291" i="3"/>
  <c r="AD291" i="3" s="1"/>
  <c r="O291" i="3"/>
  <c r="AB290" i="3"/>
  <c r="AA290" i="3"/>
  <c r="Z290" i="3"/>
  <c r="Y290" i="3"/>
  <c r="X290" i="3"/>
  <c r="R290" i="3"/>
  <c r="AD290" i="3" s="1"/>
  <c r="O290" i="3"/>
  <c r="AB289" i="3"/>
  <c r="AA289" i="3"/>
  <c r="Z289" i="3"/>
  <c r="Y289" i="3"/>
  <c r="X289" i="3"/>
  <c r="R289" i="3"/>
  <c r="O289" i="3"/>
  <c r="AB288" i="3"/>
  <c r="AA288" i="3"/>
  <c r="Z288" i="3"/>
  <c r="Y288" i="3"/>
  <c r="X288" i="3"/>
  <c r="R288" i="3"/>
  <c r="R518" i="3" s="1"/>
  <c r="O288" i="3"/>
  <c r="AB287" i="3"/>
  <c r="AA287" i="3"/>
  <c r="Z287" i="3"/>
  <c r="Y287" i="3"/>
  <c r="X287" i="3"/>
  <c r="R287" i="3"/>
  <c r="O287" i="3"/>
  <c r="AB286" i="3"/>
  <c r="AA286" i="3"/>
  <c r="Z286" i="3"/>
  <c r="Y286" i="3"/>
  <c r="X286" i="3"/>
  <c r="R286" i="3"/>
  <c r="O286" i="3"/>
  <c r="AB285" i="3"/>
  <c r="AA285" i="3"/>
  <c r="Z285" i="3"/>
  <c r="Y285" i="3"/>
  <c r="X285" i="3"/>
  <c r="R285" i="3"/>
  <c r="O285" i="3"/>
  <c r="AB284" i="3"/>
  <c r="AA284" i="3"/>
  <c r="Z284" i="3"/>
  <c r="Y284" i="3"/>
  <c r="X284" i="3"/>
  <c r="R284" i="3"/>
  <c r="O284" i="3"/>
  <c r="Z283" i="3"/>
  <c r="AC283" i="3" s="1"/>
  <c r="AE283" i="3" s="1"/>
  <c r="O283" i="3"/>
  <c r="O531" i="3" s="1"/>
  <c r="AB282" i="3"/>
  <c r="AC282" i="3" s="1"/>
  <c r="AE282" i="3" s="1"/>
  <c r="O282" i="3"/>
  <c r="O530" i="3" s="1"/>
  <c r="AB281" i="3"/>
  <c r="AC281" i="3" s="1"/>
  <c r="AE281" i="3" s="1"/>
  <c r="O281" i="3"/>
  <c r="O529" i="3" s="1"/>
  <c r="AB280" i="3"/>
  <c r="AA280" i="3"/>
  <c r="Z280" i="3"/>
  <c r="O280" i="3"/>
  <c r="S280" i="3" s="1"/>
  <c r="U280" i="3" s="1"/>
  <c r="V280" i="3" s="1"/>
  <c r="AB279" i="3"/>
  <c r="AA279" i="3"/>
  <c r="Z279" i="3"/>
  <c r="Y279" i="3"/>
  <c r="X279" i="3"/>
  <c r="R279" i="3"/>
  <c r="AD279" i="3" s="1"/>
  <c r="O279" i="3"/>
  <c r="Q278" i="3"/>
  <c r="P278" i="3"/>
  <c r="N278" i="3"/>
  <c r="M278" i="3"/>
  <c r="L278" i="3"/>
  <c r="K278" i="3"/>
  <c r="J278" i="3"/>
  <c r="AB277" i="3"/>
  <c r="AA277" i="3"/>
  <c r="Z277" i="3"/>
  <c r="Y277" i="3"/>
  <c r="X277" i="3"/>
  <c r="R277" i="3"/>
  <c r="O277" i="3"/>
  <c r="O541" i="3" s="1"/>
  <c r="AB276" i="3"/>
  <c r="AA276" i="3"/>
  <c r="Z276" i="3"/>
  <c r="Y276" i="3"/>
  <c r="X276" i="3"/>
  <c r="R276" i="3"/>
  <c r="O276" i="3"/>
  <c r="AB275" i="3"/>
  <c r="AA275" i="3"/>
  <c r="Z275" i="3"/>
  <c r="Y275" i="3"/>
  <c r="X275" i="3"/>
  <c r="O275" i="3"/>
  <c r="S275" i="3" s="1"/>
  <c r="U275" i="3" s="1"/>
  <c r="V275" i="3" s="1"/>
  <c r="O274" i="3"/>
  <c r="AB273" i="3"/>
  <c r="AA273" i="3"/>
  <c r="Z273" i="3"/>
  <c r="Y273" i="3"/>
  <c r="X273" i="3"/>
  <c r="R273" i="3"/>
  <c r="O273" i="3"/>
  <c r="Q272" i="3"/>
  <c r="P272" i="3"/>
  <c r="N272" i="3"/>
  <c r="M272" i="3"/>
  <c r="L272" i="3"/>
  <c r="K272" i="3"/>
  <c r="J272" i="3"/>
  <c r="AB271" i="3"/>
  <c r="AA271" i="3"/>
  <c r="Z271" i="3"/>
  <c r="Y271" i="3"/>
  <c r="X271" i="3"/>
  <c r="R271" i="3"/>
  <c r="O271" i="3"/>
  <c r="O413" i="3" s="1"/>
  <c r="AB270" i="3"/>
  <c r="AA270" i="3"/>
  <c r="Z270" i="3"/>
  <c r="Y270" i="3"/>
  <c r="X270" i="3"/>
  <c r="R270" i="3"/>
  <c r="O270" i="3"/>
  <c r="O433" i="3" s="1"/>
  <c r="AB269" i="3"/>
  <c r="AA269" i="3"/>
  <c r="Z269" i="3"/>
  <c r="Y269" i="3"/>
  <c r="X269" i="3"/>
  <c r="R269" i="3"/>
  <c r="R431" i="3" s="1"/>
  <c r="O269" i="3"/>
  <c r="AB268" i="3"/>
  <c r="AA268" i="3"/>
  <c r="Z268" i="3"/>
  <c r="Y268" i="3"/>
  <c r="X268" i="3"/>
  <c r="R268" i="3"/>
  <c r="O268" i="3"/>
  <c r="AB267" i="3"/>
  <c r="AA267" i="3"/>
  <c r="Z267" i="3"/>
  <c r="Y267" i="3"/>
  <c r="X267" i="3"/>
  <c r="R267" i="3"/>
  <c r="O267" i="3"/>
  <c r="AB266" i="3"/>
  <c r="AA266" i="3"/>
  <c r="Z266" i="3"/>
  <c r="Y266" i="3"/>
  <c r="X266" i="3"/>
  <c r="R266" i="3"/>
  <c r="AD266" i="3" s="1"/>
  <c r="O266" i="3"/>
  <c r="AB265" i="3"/>
  <c r="AA265" i="3"/>
  <c r="Z265" i="3"/>
  <c r="Y265" i="3"/>
  <c r="X265" i="3"/>
  <c r="R265" i="3"/>
  <c r="AD265" i="3" s="1"/>
  <c r="O265" i="3"/>
  <c r="AB264" i="3"/>
  <c r="AA264" i="3"/>
  <c r="Z264" i="3"/>
  <c r="Y264" i="3"/>
  <c r="X264" i="3"/>
  <c r="R264" i="3"/>
  <c r="O264" i="3"/>
  <c r="AB263" i="3"/>
  <c r="AA263" i="3"/>
  <c r="Z263" i="3"/>
  <c r="Y263" i="3"/>
  <c r="X263" i="3"/>
  <c r="R263" i="3"/>
  <c r="AD263" i="3" s="1"/>
  <c r="O263" i="3"/>
  <c r="AB262" i="3"/>
  <c r="AA262" i="3"/>
  <c r="Z262" i="3"/>
  <c r="Y262" i="3"/>
  <c r="X262" i="3"/>
  <c r="R262" i="3"/>
  <c r="O262" i="3"/>
  <c r="AB261" i="3"/>
  <c r="AA261" i="3"/>
  <c r="Z261" i="3"/>
  <c r="Y261" i="3"/>
  <c r="X261" i="3"/>
  <c r="R261" i="3"/>
  <c r="O261" i="3"/>
  <c r="O427" i="3" s="1"/>
  <c r="AB260" i="3"/>
  <c r="AA260" i="3"/>
  <c r="Z260" i="3"/>
  <c r="Y260" i="3"/>
  <c r="X260" i="3"/>
  <c r="R260" i="3"/>
  <c r="O260" i="3"/>
  <c r="AB259" i="3"/>
  <c r="AA259" i="3"/>
  <c r="Z259" i="3"/>
  <c r="Y259" i="3"/>
  <c r="X259" i="3"/>
  <c r="R259" i="3"/>
  <c r="O259" i="3"/>
  <c r="O425" i="3" s="1"/>
  <c r="AB258" i="3"/>
  <c r="AA258" i="3"/>
  <c r="Z258" i="3"/>
  <c r="Y258" i="3"/>
  <c r="X258" i="3"/>
  <c r="R258" i="3"/>
  <c r="AD258" i="3" s="1"/>
  <c r="O258" i="3"/>
  <c r="O417" i="3" s="1"/>
  <c r="AB257" i="3"/>
  <c r="AA257" i="3"/>
  <c r="Z257" i="3"/>
  <c r="Y257" i="3"/>
  <c r="X257" i="3"/>
  <c r="R257" i="3"/>
  <c r="AD257" i="3" s="1"/>
  <c r="O257" i="3"/>
  <c r="AB256" i="3"/>
  <c r="AA256" i="3"/>
  <c r="Z256" i="3"/>
  <c r="Y256" i="3"/>
  <c r="X256" i="3"/>
  <c r="R256" i="3"/>
  <c r="O256" i="3"/>
  <c r="AB255" i="3"/>
  <c r="AA255" i="3"/>
  <c r="Z255" i="3"/>
  <c r="Y255" i="3"/>
  <c r="X255" i="3"/>
  <c r="R255" i="3"/>
  <c r="AD255" i="3" s="1"/>
  <c r="O255" i="3"/>
  <c r="O424" i="3" s="1"/>
  <c r="AB254" i="3"/>
  <c r="AA254" i="3"/>
  <c r="Z254" i="3"/>
  <c r="Y254" i="3"/>
  <c r="X254" i="3"/>
  <c r="R254" i="3"/>
  <c r="AD254" i="3" s="1"/>
  <c r="R253" i="3"/>
  <c r="AD253" i="3" s="1"/>
  <c r="AE253" i="3" s="1"/>
  <c r="R252" i="3"/>
  <c r="T252" i="3" s="1"/>
  <c r="U252" i="3" s="1"/>
  <c r="AB251" i="3"/>
  <c r="AA251" i="3"/>
  <c r="Y251" i="3"/>
  <c r="X251" i="3"/>
  <c r="R251" i="3"/>
  <c r="AD251" i="3" s="1"/>
  <c r="R250" i="3"/>
  <c r="X249" i="3"/>
  <c r="AC249" i="3" s="1"/>
  <c r="AE249" i="3" s="1"/>
  <c r="O249" i="3"/>
  <c r="O420" i="3" s="1"/>
  <c r="AD248" i="3"/>
  <c r="AB248" i="3"/>
  <c r="AA248" i="3"/>
  <c r="Z248" i="3"/>
  <c r="Y248" i="3"/>
  <c r="X248" i="3"/>
  <c r="O248" i="3"/>
  <c r="O419" i="3" s="1"/>
  <c r="AB247" i="3"/>
  <c r="AC247" i="3" s="1"/>
  <c r="AE247" i="3" s="1"/>
  <c r="O247" i="3"/>
  <c r="AB246" i="3"/>
  <c r="AA246" i="3"/>
  <c r="Z246" i="3"/>
  <c r="Y246" i="3"/>
  <c r="X246" i="3"/>
  <c r="R246" i="3"/>
  <c r="R245" i="3"/>
  <c r="R616" i="3" s="1"/>
  <c r="R244" i="3"/>
  <c r="T244" i="3" s="1"/>
  <c r="U244" i="3" s="1"/>
  <c r="O244" i="3"/>
  <c r="O416" i="3" s="1"/>
  <c r="X243" i="3"/>
  <c r="AC243" i="3" s="1"/>
  <c r="AE243" i="3" s="1"/>
  <c r="O243" i="3"/>
  <c r="O415" i="3" s="1"/>
  <c r="AB242" i="3"/>
  <c r="AA242" i="3"/>
  <c r="Z242" i="3"/>
  <c r="Y242" i="3"/>
  <c r="X242" i="3"/>
  <c r="R242" i="3"/>
  <c r="R414" i="3" s="1"/>
  <c r="O242" i="3"/>
  <c r="O414" i="3" s="1"/>
  <c r="Q241" i="3"/>
  <c r="P241" i="3"/>
  <c r="N241" i="3"/>
  <c r="M241" i="3"/>
  <c r="L241" i="3"/>
  <c r="K241" i="3"/>
  <c r="J241" i="3"/>
  <c r="AB240" i="3"/>
  <c r="AA240" i="3"/>
  <c r="Z240" i="3"/>
  <c r="Y240" i="3"/>
  <c r="X240" i="3"/>
  <c r="R240" i="3"/>
  <c r="R358" i="3" s="1"/>
  <c r="O240" i="3"/>
  <c r="AB239" i="3"/>
  <c r="AA239" i="3"/>
  <c r="Z239" i="3"/>
  <c r="Y239" i="3"/>
  <c r="X239" i="3"/>
  <c r="R239" i="3"/>
  <c r="O239" i="3"/>
  <c r="AB238" i="3"/>
  <c r="AA238" i="3"/>
  <c r="Z238" i="3"/>
  <c r="Y238" i="3"/>
  <c r="X238" i="3"/>
  <c r="R238" i="3"/>
  <c r="O238" i="3"/>
  <c r="O356" i="3" s="1"/>
  <c r="AB237" i="3"/>
  <c r="AA237" i="3"/>
  <c r="Z237" i="3"/>
  <c r="Y237" i="3"/>
  <c r="X237" i="3"/>
  <c r="R237" i="3"/>
  <c r="R355" i="3" s="1"/>
  <c r="O237" i="3"/>
  <c r="O355" i="3" s="1"/>
  <c r="AB236" i="3"/>
  <c r="AA236" i="3"/>
  <c r="Z236" i="3"/>
  <c r="Y236" i="3"/>
  <c r="X236" i="3"/>
  <c r="R236" i="3"/>
  <c r="R387" i="3" s="1"/>
  <c r="O236" i="3"/>
  <c r="O387" i="3" s="1"/>
  <c r="AC235" i="3"/>
  <c r="AE235" i="3" s="1"/>
  <c r="U235" i="3"/>
  <c r="U369" i="3" s="1"/>
  <c r="R235" i="3"/>
  <c r="R369" i="3" s="1"/>
  <c r="O235" i="3"/>
  <c r="O369" i="3" s="1"/>
  <c r="AB234" i="3"/>
  <c r="AA234" i="3"/>
  <c r="Z234" i="3"/>
  <c r="Y234" i="3"/>
  <c r="X234" i="3"/>
  <c r="R234" i="3"/>
  <c r="R384" i="3" s="1"/>
  <c r="O234" i="3"/>
  <c r="O384" i="3" s="1"/>
  <c r="AB233" i="3"/>
  <c r="AA233" i="3"/>
  <c r="Z233" i="3"/>
  <c r="Y233" i="3"/>
  <c r="X233" i="3"/>
  <c r="R233" i="3"/>
  <c r="O233" i="3"/>
  <c r="AB232" i="3"/>
  <c r="AA232" i="3"/>
  <c r="Z232" i="3"/>
  <c r="Y232" i="3"/>
  <c r="X232" i="3"/>
  <c r="R232" i="3"/>
  <c r="AD232" i="3" s="1"/>
  <c r="O232" i="3"/>
  <c r="Z231" i="3"/>
  <c r="AC231" i="3" s="1"/>
  <c r="AE231" i="3" s="1"/>
  <c r="O231" i="3"/>
  <c r="O385" i="3" s="1"/>
  <c r="AE230" i="3"/>
  <c r="O230" i="3"/>
  <c r="AB229" i="3"/>
  <c r="X229" i="3"/>
  <c r="O229" i="3"/>
  <c r="S229" i="3" s="1"/>
  <c r="U229" i="3" s="1"/>
  <c r="U383" i="3" s="1"/>
  <c r="AB228" i="3"/>
  <c r="AA228" i="3"/>
  <c r="Z228" i="3"/>
  <c r="Y228" i="3"/>
  <c r="X228" i="3"/>
  <c r="R228" i="3"/>
  <c r="O228" i="3"/>
  <c r="Z227" i="3"/>
  <c r="AC227" i="3" s="1"/>
  <c r="AE227" i="3" s="1"/>
  <c r="O227" i="3"/>
  <c r="O226" i="3"/>
  <c r="T226" i="3" s="1"/>
  <c r="U226" i="3" s="1"/>
  <c r="U576" i="3" s="1"/>
  <c r="X225" i="3"/>
  <c r="AC225" i="3" s="1"/>
  <c r="AE225" i="3" s="1"/>
  <c r="O225" i="3"/>
  <c r="AA224" i="3"/>
  <c r="AC224" i="3" s="1"/>
  <c r="AE224" i="3" s="1"/>
  <c r="O224" i="3"/>
  <c r="R223" i="3"/>
  <c r="O223" i="3"/>
  <c r="AC222" i="3"/>
  <c r="AE222" i="3" s="1"/>
  <c r="R222" i="3"/>
  <c r="R379" i="3" s="1"/>
  <c r="O222" i="3"/>
  <c r="O379" i="3" s="1"/>
  <c r="U221" i="3"/>
  <c r="O221" i="3"/>
  <c r="AB220" i="3"/>
  <c r="AC220" i="3" s="1"/>
  <c r="AE220" i="3" s="1"/>
  <c r="O220" i="3"/>
  <c r="S220" i="3" s="1"/>
  <c r="U220" i="3" s="1"/>
  <c r="AB219" i="3"/>
  <c r="AA219" i="3"/>
  <c r="Z219" i="3"/>
  <c r="Y219" i="3"/>
  <c r="X219" i="3"/>
  <c r="R219" i="3"/>
  <c r="O219" i="3"/>
  <c r="AB218" i="3"/>
  <c r="AA218" i="3"/>
  <c r="Z218" i="3"/>
  <c r="Y218" i="3"/>
  <c r="X218" i="3"/>
  <c r="R218" i="3"/>
  <c r="R367" i="3" s="1"/>
  <c r="O218" i="3"/>
  <c r="O217" i="3"/>
  <c r="T217" i="3" s="1"/>
  <c r="U217" i="3" s="1"/>
  <c r="O216" i="3"/>
  <c r="S216" i="3" s="1"/>
  <c r="U216" i="3" s="1"/>
  <c r="X215" i="3"/>
  <c r="AC215" i="3" s="1"/>
  <c r="AE215" i="3" s="1"/>
  <c r="O215" i="3"/>
  <c r="O214" i="3"/>
  <c r="T214" i="3" s="1"/>
  <c r="X213" i="3"/>
  <c r="AC213" i="3" s="1"/>
  <c r="AE213" i="3" s="1"/>
  <c r="O213" i="3"/>
  <c r="Z211" i="3"/>
  <c r="X211" i="3"/>
  <c r="O211" i="3"/>
  <c r="O366" i="3" s="1"/>
  <c r="AB210" i="3"/>
  <c r="AA210" i="3"/>
  <c r="Z210" i="3"/>
  <c r="Y210" i="3"/>
  <c r="X210" i="3"/>
  <c r="R210" i="3"/>
  <c r="O210" i="3"/>
  <c r="T208" i="3"/>
  <c r="Q208" i="3"/>
  <c r="P208" i="3"/>
  <c r="N208" i="3"/>
  <c r="M208" i="3"/>
  <c r="L208" i="3"/>
  <c r="K208" i="3"/>
  <c r="J208" i="3"/>
  <c r="AB207" i="3"/>
  <c r="AA207" i="3"/>
  <c r="Z207" i="3"/>
  <c r="Y207" i="3"/>
  <c r="X207" i="3"/>
  <c r="R207" i="3"/>
  <c r="O207" i="3"/>
  <c r="AB206" i="3"/>
  <c r="AA206" i="3"/>
  <c r="Z206" i="3"/>
  <c r="Y206" i="3"/>
  <c r="X206" i="3"/>
  <c r="R206" i="3"/>
  <c r="O206" i="3"/>
  <c r="T205" i="3"/>
  <c r="Q205" i="3"/>
  <c r="P205" i="3"/>
  <c r="N205" i="3"/>
  <c r="M205" i="3"/>
  <c r="L205" i="3"/>
  <c r="K205" i="3"/>
  <c r="J205" i="3"/>
  <c r="AB204" i="3"/>
  <c r="AA204" i="3"/>
  <c r="Z204" i="3"/>
  <c r="Y204" i="3"/>
  <c r="X204" i="3"/>
  <c r="R204" i="3"/>
  <c r="O204" i="3"/>
  <c r="AB203" i="3"/>
  <c r="AA203" i="3"/>
  <c r="Z203" i="3"/>
  <c r="Y203" i="3"/>
  <c r="X203" i="3"/>
  <c r="R203" i="3"/>
  <c r="AD203" i="3" s="1"/>
  <c r="O203" i="3"/>
  <c r="AB202" i="3"/>
  <c r="AA202" i="3"/>
  <c r="Z202" i="3"/>
  <c r="Y202" i="3"/>
  <c r="X202" i="3"/>
  <c r="R202" i="3"/>
  <c r="R410" i="3" s="1"/>
  <c r="O202" i="3"/>
  <c r="AB201" i="3"/>
  <c r="AA201" i="3"/>
  <c r="Z201" i="3"/>
  <c r="Y201" i="3"/>
  <c r="X201" i="3"/>
  <c r="R201" i="3"/>
  <c r="O201" i="3"/>
  <c r="AB200" i="3"/>
  <c r="AA200" i="3"/>
  <c r="Z200" i="3"/>
  <c r="Y200" i="3"/>
  <c r="X200" i="3"/>
  <c r="R200" i="3"/>
  <c r="O200" i="3"/>
  <c r="O405" i="3" s="1"/>
  <c r="AB199" i="3"/>
  <c r="AA199" i="3"/>
  <c r="Z199" i="3"/>
  <c r="Y199" i="3"/>
  <c r="X199" i="3"/>
  <c r="R199" i="3"/>
  <c r="AD199" i="3" s="1"/>
  <c r="O199" i="3"/>
  <c r="AB198" i="3"/>
  <c r="AA198" i="3"/>
  <c r="Z198" i="3"/>
  <c r="Y198" i="3"/>
  <c r="X198" i="3"/>
  <c r="R198" i="3"/>
  <c r="O198" i="3"/>
  <c r="AB197" i="3"/>
  <c r="AA197" i="3"/>
  <c r="Z197" i="3"/>
  <c r="Y197" i="3"/>
  <c r="X197" i="3"/>
  <c r="R197" i="3"/>
  <c r="R409" i="3" s="1"/>
  <c r="O197" i="3"/>
  <c r="O409" i="3" s="1"/>
  <c r="AB196" i="3"/>
  <c r="AA196" i="3"/>
  <c r="Z196" i="3"/>
  <c r="Y196" i="3"/>
  <c r="X196" i="3"/>
  <c r="R196" i="3"/>
  <c r="AD196" i="3" s="1"/>
  <c r="O196" i="3"/>
  <c r="AB195" i="3"/>
  <c r="AA195" i="3"/>
  <c r="Z195" i="3"/>
  <c r="Y195" i="3"/>
  <c r="X195" i="3"/>
  <c r="R195" i="3"/>
  <c r="O195" i="3"/>
  <c r="AB194" i="3"/>
  <c r="AA194" i="3"/>
  <c r="Z194" i="3"/>
  <c r="Y194" i="3"/>
  <c r="X194" i="3"/>
  <c r="R194" i="3"/>
  <c r="O194" i="3"/>
  <c r="O400" i="3" s="1"/>
  <c r="Q193" i="3"/>
  <c r="P193" i="3"/>
  <c r="N193" i="3"/>
  <c r="M193" i="3"/>
  <c r="L193" i="3"/>
  <c r="K193" i="3"/>
  <c r="J193" i="3"/>
  <c r="AB192" i="3"/>
  <c r="AA192" i="3"/>
  <c r="Z192" i="3"/>
  <c r="Y192" i="3"/>
  <c r="X192" i="3"/>
  <c r="R192" i="3"/>
  <c r="AD192" i="3" s="1"/>
  <c r="R191" i="3"/>
  <c r="R353" i="3" s="1"/>
  <c r="AB190" i="3"/>
  <c r="AA190" i="3"/>
  <c r="Z190" i="3"/>
  <c r="Y190" i="3"/>
  <c r="X190" i="3"/>
  <c r="R190" i="3"/>
  <c r="R351" i="3" s="1"/>
  <c r="O190" i="3"/>
  <c r="O351" i="3" s="1"/>
  <c r="AB189" i="3"/>
  <c r="AA189" i="3"/>
  <c r="Z189" i="3"/>
  <c r="Y189" i="3"/>
  <c r="X189" i="3"/>
  <c r="R189" i="3"/>
  <c r="R341" i="3" s="1"/>
  <c r="O189" i="3"/>
  <c r="AB188" i="3"/>
  <c r="AA188" i="3"/>
  <c r="Z188" i="3"/>
  <c r="Y188" i="3"/>
  <c r="X188" i="3"/>
  <c r="R188" i="3"/>
  <c r="O188" i="3"/>
  <c r="AB187" i="3"/>
  <c r="AA187" i="3"/>
  <c r="Z187" i="3"/>
  <c r="Y187" i="3"/>
  <c r="X187" i="3"/>
  <c r="O187" i="3"/>
  <c r="O340" i="3" s="1"/>
  <c r="AB186" i="3"/>
  <c r="AA186" i="3"/>
  <c r="Z186" i="3"/>
  <c r="Y186" i="3"/>
  <c r="X186" i="3"/>
  <c r="O186" i="3"/>
  <c r="S186" i="3" s="1"/>
  <c r="U186" i="3" s="1"/>
  <c r="U347" i="3" s="1"/>
  <c r="Z185" i="3"/>
  <c r="AC185" i="3" s="1"/>
  <c r="AE185" i="3" s="1"/>
  <c r="O185" i="3"/>
  <c r="O349" i="3" s="1"/>
  <c r="R184" i="3"/>
  <c r="R183" i="3"/>
  <c r="AB182" i="3"/>
  <c r="AA182" i="3"/>
  <c r="Z182" i="3"/>
  <c r="Y182" i="3"/>
  <c r="X182" i="3"/>
  <c r="R182" i="3"/>
  <c r="R332" i="3" s="1"/>
  <c r="Z181" i="3"/>
  <c r="AC181" i="3" s="1"/>
  <c r="AE181" i="3" s="1"/>
  <c r="O181" i="3"/>
  <c r="Z180" i="3"/>
  <c r="AC180" i="3" s="1"/>
  <c r="AE180" i="3" s="1"/>
  <c r="O180" i="3"/>
  <c r="S180" i="3" s="1"/>
  <c r="U180" i="3" s="1"/>
  <c r="Z179" i="3"/>
  <c r="AC179" i="3" s="1"/>
  <c r="AE179" i="3" s="1"/>
  <c r="O179" i="3"/>
  <c r="Z178" i="3"/>
  <c r="X178" i="3"/>
  <c r="O178" i="3"/>
  <c r="S178" i="3" s="1"/>
  <c r="U178" i="3" s="1"/>
  <c r="AE177" i="3"/>
  <c r="O177" i="3"/>
  <c r="T177" i="3" s="1"/>
  <c r="U177" i="3" s="1"/>
  <c r="AB176" i="3"/>
  <c r="AA176" i="3"/>
  <c r="Z176" i="3"/>
  <c r="Y176" i="3"/>
  <c r="X176" i="3"/>
  <c r="R176" i="3"/>
  <c r="R175" i="3"/>
  <c r="R344" i="3" s="1"/>
  <c r="R174" i="3"/>
  <c r="AD174" i="3" s="1"/>
  <c r="AE174" i="3" s="1"/>
  <c r="AD173" i="3"/>
  <c r="AB173" i="3"/>
  <c r="AA173" i="3"/>
  <c r="Z173" i="3"/>
  <c r="Y173" i="3"/>
  <c r="X173" i="3"/>
  <c r="O173" i="3"/>
  <c r="AC172" i="3"/>
  <c r="AE172" i="3" s="1"/>
  <c r="O172" i="3"/>
  <c r="Z171" i="3"/>
  <c r="X171" i="3"/>
  <c r="O171" i="3"/>
  <c r="AB170" i="3"/>
  <c r="Z170" i="3"/>
  <c r="X170" i="3"/>
  <c r="O170" i="3"/>
  <c r="O354" i="3" s="1"/>
  <c r="AC169" i="3"/>
  <c r="AE169" i="3" s="1"/>
  <c r="O169" i="3"/>
  <c r="T169" i="3" s="1"/>
  <c r="U169" i="3" s="1"/>
  <c r="V169" i="3" s="1"/>
  <c r="X168" i="3"/>
  <c r="AC168" i="3" s="1"/>
  <c r="AE168" i="3" s="1"/>
  <c r="O168" i="3"/>
  <c r="R167" i="3"/>
  <c r="R331" i="3" s="1"/>
  <c r="R166" i="3"/>
  <c r="R350" i="3" s="1"/>
  <c r="AC165" i="3"/>
  <c r="AE165" i="3" s="1"/>
  <c r="O165" i="3"/>
  <c r="S165" i="3" s="1"/>
  <c r="X164" i="3"/>
  <c r="AC164" i="3" s="1"/>
  <c r="AE164" i="3" s="1"/>
  <c r="O164" i="3"/>
  <c r="Z163" i="3"/>
  <c r="X163" i="3"/>
  <c r="O163" i="3"/>
  <c r="AC162" i="3"/>
  <c r="AE162" i="3" s="1"/>
  <c r="O162" i="3"/>
  <c r="S162" i="3" s="1"/>
  <c r="Z161" i="3"/>
  <c r="X161" i="3"/>
  <c r="O161" i="3"/>
  <c r="Z160" i="3"/>
  <c r="AC160" i="3" s="1"/>
  <c r="AE160" i="3" s="1"/>
  <c r="O160" i="3"/>
  <c r="S160" i="3" s="1"/>
  <c r="AB159" i="3"/>
  <c r="AA159" i="3"/>
  <c r="Z159" i="3"/>
  <c r="Y159" i="3"/>
  <c r="X159" i="3"/>
  <c r="R159" i="3"/>
  <c r="AD159" i="3" s="1"/>
  <c r="O159" i="3"/>
  <c r="T157" i="3"/>
  <c r="Q157" i="3"/>
  <c r="P157" i="3"/>
  <c r="N157" i="3"/>
  <c r="M157" i="3"/>
  <c r="L157" i="3"/>
  <c r="K157" i="3"/>
  <c r="J157" i="3"/>
  <c r="AB156" i="3"/>
  <c r="AA156" i="3"/>
  <c r="Z156" i="3"/>
  <c r="Y156" i="3"/>
  <c r="X156" i="3"/>
  <c r="R156" i="3"/>
  <c r="AD156" i="3" s="1"/>
  <c r="O156" i="3"/>
  <c r="AB155" i="3"/>
  <c r="AA155" i="3"/>
  <c r="Z155" i="3"/>
  <c r="Y155" i="3"/>
  <c r="X155" i="3"/>
  <c r="R155" i="3"/>
  <c r="O155" i="3"/>
  <c r="AB154" i="3"/>
  <c r="AA154" i="3"/>
  <c r="Z154" i="3"/>
  <c r="Y154" i="3"/>
  <c r="X154" i="3"/>
  <c r="R154" i="3"/>
  <c r="R488" i="3" s="1"/>
  <c r="O154" i="3"/>
  <c r="AB153" i="3"/>
  <c r="AA153" i="3"/>
  <c r="Z153" i="3"/>
  <c r="Y153" i="3"/>
  <c r="X153" i="3"/>
  <c r="R153" i="3"/>
  <c r="O153" i="3"/>
  <c r="O487" i="3" s="1"/>
  <c r="AB152" i="3"/>
  <c r="AA152" i="3"/>
  <c r="Z152" i="3"/>
  <c r="Y152" i="3"/>
  <c r="X152" i="3"/>
  <c r="R152" i="3"/>
  <c r="AD152" i="3" s="1"/>
  <c r="O152" i="3"/>
  <c r="AB151" i="3"/>
  <c r="AA151" i="3"/>
  <c r="Z151" i="3"/>
  <c r="Y151" i="3"/>
  <c r="X151" i="3"/>
  <c r="R151" i="3"/>
  <c r="AD151" i="3" s="1"/>
  <c r="O151" i="3"/>
  <c r="AB150" i="3"/>
  <c r="AA150" i="3"/>
  <c r="Z150" i="3"/>
  <c r="Y150" i="3"/>
  <c r="X150" i="3"/>
  <c r="R150" i="3"/>
  <c r="O150" i="3"/>
  <c r="O485" i="3" s="1"/>
  <c r="AB149" i="3"/>
  <c r="AA149" i="3"/>
  <c r="Z149" i="3"/>
  <c r="Y149" i="3"/>
  <c r="X149" i="3"/>
  <c r="R149" i="3"/>
  <c r="R478" i="3" s="1"/>
  <c r="O149" i="3"/>
  <c r="AB148" i="3"/>
  <c r="AA148" i="3"/>
  <c r="Z148" i="3"/>
  <c r="Y148" i="3"/>
  <c r="X148" i="3"/>
  <c r="R148" i="3"/>
  <c r="AD148" i="3" s="1"/>
  <c r="O148" i="3"/>
  <c r="AB147" i="3"/>
  <c r="AA147" i="3"/>
  <c r="Z147" i="3"/>
  <c r="Y147" i="3"/>
  <c r="X147" i="3"/>
  <c r="R147" i="3"/>
  <c r="O147" i="3"/>
  <c r="AB146" i="3"/>
  <c r="AA146" i="3"/>
  <c r="Z146" i="3"/>
  <c r="Y146" i="3"/>
  <c r="X146" i="3"/>
  <c r="R146" i="3"/>
  <c r="R466" i="3" s="1"/>
  <c r="O146" i="3"/>
  <c r="Q145" i="3"/>
  <c r="P145" i="3"/>
  <c r="N145" i="3"/>
  <c r="M145" i="3"/>
  <c r="L145" i="3"/>
  <c r="K145" i="3"/>
  <c r="J145" i="3"/>
  <c r="AB144" i="3"/>
  <c r="AA144" i="3"/>
  <c r="Z144" i="3"/>
  <c r="Y144" i="3"/>
  <c r="X144" i="3"/>
  <c r="R144" i="3"/>
  <c r="O144" i="3"/>
  <c r="AB143" i="3"/>
  <c r="AA143" i="3"/>
  <c r="Z143" i="3"/>
  <c r="Y143" i="3"/>
  <c r="X143" i="3"/>
  <c r="R143" i="3"/>
  <c r="AD143" i="3" s="1"/>
  <c r="O143" i="3"/>
  <c r="R142" i="3"/>
  <c r="O142" i="3"/>
  <c r="AB141" i="3"/>
  <c r="AA141" i="3"/>
  <c r="Z141" i="3"/>
  <c r="Y141" i="3"/>
  <c r="X141" i="3"/>
  <c r="R141" i="3"/>
  <c r="O141" i="3"/>
  <c r="AB140" i="3"/>
  <c r="AA140" i="3"/>
  <c r="Z140" i="3"/>
  <c r="Y140" i="3"/>
  <c r="X140" i="3"/>
  <c r="R140" i="3"/>
  <c r="R139" i="3"/>
  <c r="T139" i="3" s="1"/>
  <c r="U139" i="3" s="1"/>
  <c r="AC138" i="3"/>
  <c r="AE138" i="3" s="1"/>
  <c r="R138" i="3"/>
  <c r="O138" i="3"/>
  <c r="O498" i="3" s="1"/>
  <c r="AB137" i="3"/>
  <c r="AA137" i="3"/>
  <c r="Z137" i="3"/>
  <c r="Y137" i="3"/>
  <c r="X137" i="3"/>
  <c r="R137" i="3"/>
  <c r="O137" i="3"/>
  <c r="O136" i="3"/>
  <c r="T136" i="3" s="1"/>
  <c r="U136" i="3" s="1"/>
  <c r="AB135" i="3"/>
  <c r="AA135" i="3"/>
  <c r="Z135" i="3"/>
  <c r="Y135" i="3"/>
  <c r="X135" i="3"/>
  <c r="R135" i="3"/>
  <c r="AD135" i="3" s="1"/>
  <c r="O135" i="3"/>
  <c r="AB134" i="3"/>
  <c r="AA134" i="3"/>
  <c r="Z134" i="3"/>
  <c r="Y134" i="3"/>
  <c r="X134" i="3"/>
  <c r="R134" i="3"/>
  <c r="R499" i="3" s="1"/>
  <c r="O134" i="3"/>
  <c r="AB133" i="3"/>
  <c r="AA133" i="3"/>
  <c r="Z133" i="3"/>
  <c r="Y133" i="3"/>
  <c r="X133" i="3"/>
  <c r="R133" i="3"/>
  <c r="R655" i="3" s="1"/>
  <c r="O133" i="3"/>
  <c r="AB132" i="3"/>
  <c r="AA132" i="3"/>
  <c r="Z132" i="3"/>
  <c r="Y132" i="3"/>
  <c r="X132" i="3"/>
  <c r="R132" i="3"/>
  <c r="AD132" i="3" s="1"/>
  <c r="O132" i="3"/>
  <c r="R131" i="3"/>
  <c r="O131" i="3"/>
  <c r="AB130" i="3"/>
  <c r="AA130" i="3"/>
  <c r="Z130" i="3"/>
  <c r="Y130" i="3"/>
  <c r="X130" i="3"/>
  <c r="R130" i="3"/>
  <c r="AD130" i="3" s="1"/>
  <c r="O130" i="3"/>
  <c r="AB129" i="3"/>
  <c r="AA129" i="3"/>
  <c r="Z129" i="3"/>
  <c r="Y129" i="3"/>
  <c r="X129" i="3"/>
  <c r="R129" i="3"/>
  <c r="S129" i="3" s="1"/>
  <c r="U129" i="3" s="1"/>
  <c r="R128" i="3"/>
  <c r="R127" i="3"/>
  <c r="O127" i="3"/>
  <c r="AB126" i="3"/>
  <c r="AA126" i="3"/>
  <c r="Z126" i="3"/>
  <c r="Y126" i="3"/>
  <c r="X126" i="3"/>
  <c r="R126" i="3"/>
  <c r="O126" i="3"/>
  <c r="AB125" i="3"/>
  <c r="AA125" i="3"/>
  <c r="Z125" i="3"/>
  <c r="Y125" i="3"/>
  <c r="X125" i="3"/>
  <c r="R125" i="3"/>
  <c r="O125" i="3"/>
  <c r="O496" i="3" s="1"/>
  <c r="AB124" i="3"/>
  <c r="AA124" i="3"/>
  <c r="Z124" i="3"/>
  <c r="Y124" i="3"/>
  <c r="X124" i="3"/>
  <c r="R124" i="3"/>
  <c r="R494" i="3" s="1"/>
  <c r="O124" i="3"/>
  <c r="O123" i="3"/>
  <c r="O122" i="3"/>
  <c r="O495" i="3" s="1"/>
  <c r="R121" i="3"/>
  <c r="T121" i="3" s="1"/>
  <c r="U121" i="3" s="1"/>
  <c r="R120" i="3"/>
  <c r="R119" i="3"/>
  <c r="R118" i="3"/>
  <c r="T118" i="3" s="1"/>
  <c r="U118" i="3" s="1"/>
  <c r="AB117" i="3"/>
  <c r="AA117" i="3"/>
  <c r="Z117" i="3"/>
  <c r="Y117" i="3"/>
  <c r="X117" i="3"/>
  <c r="R117" i="3"/>
  <c r="AD117" i="3" s="1"/>
  <c r="AB116" i="3"/>
  <c r="AA116" i="3"/>
  <c r="Z116" i="3"/>
  <c r="Y116" i="3"/>
  <c r="X116" i="3"/>
  <c r="R116" i="3"/>
  <c r="O116" i="3"/>
  <c r="O115" i="3"/>
  <c r="T115" i="3" s="1"/>
  <c r="U115" i="3" s="1"/>
  <c r="V115" i="3" s="1"/>
  <c r="AC114" i="3"/>
  <c r="AE114" i="3" s="1"/>
  <c r="R114" i="3"/>
  <c r="R649" i="3" s="1"/>
  <c r="O114" i="3"/>
  <c r="AB113" i="3"/>
  <c r="AA113" i="3"/>
  <c r="Z113" i="3"/>
  <c r="Y113" i="3"/>
  <c r="X113" i="3"/>
  <c r="R113" i="3"/>
  <c r="R490" i="3" s="1"/>
  <c r="AB112" i="3"/>
  <c r="AA112" i="3"/>
  <c r="Z112" i="3"/>
  <c r="Y112" i="3"/>
  <c r="X112" i="3"/>
  <c r="R112" i="3"/>
  <c r="AD112" i="3" s="1"/>
  <c r="O112" i="3"/>
  <c r="O489" i="3" s="1"/>
  <c r="Q111" i="3"/>
  <c r="P111" i="3"/>
  <c r="N111" i="3"/>
  <c r="M111" i="3"/>
  <c r="L111" i="3"/>
  <c r="K111" i="3"/>
  <c r="J111" i="3"/>
  <c r="AB110" i="3"/>
  <c r="AA110" i="3"/>
  <c r="Z110" i="3"/>
  <c r="Y110" i="3"/>
  <c r="X110" i="3"/>
  <c r="R110" i="3"/>
  <c r="AD110" i="3" s="1"/>
  <c r="O110" i="3"/>
  <c r="AB109" i="3"/>
  <c r="AA109" i="3"/>
  <c r="Z109" i="3"/>
  <c r="Y109" i="3"/>
  <c r="X109" i="3"/>
  <c r="R109" i="3"/>
  <c r="AD109" i="3" s="1"/>
  <c r="O109" i="3"/>
  <c r="AB108" i="3"/>
  <c r="AA108" i="3"/>
  <c r="Z108" i="3"/>
  <c r="Y108" i="3"/>
  <c r="X108" i="3"/>
  <c r="R108" i="3"/>
  <c r="AD108" i="3" s="1"/>
  <c r="O108" i="3"/>
  <c r="AB107" i="3"/>
  <c r="AA107" i="3"/>
  <c r="Z107" i="3"/>
  <c r="Y107" i="3"/>
  <c r="X107" i="3"/>
  <c r="R107" i="3"/>
  <c r="AD107" i="3" s="1"/>
  <c r="O107" i="3"/>
  <c r="AB106" i="3"/>
  <c r="AA106" i="3"/>
  <c r="Z106" i="3"/>
  <c r="Y106" i="3"/>
  <c r="X106" i="3"/>
  <c r="R106" i="3"/>
  <c r="O106" i="3"/>
  <c r="AB105" i="3"/>
  <c r="AA105" i="3"/>
  <c r="Z105" i="3"/>
  <c r="Y105" i="3"/>
  <c r="X105" i="3"/>
  <c r="R105" i="3"/>
  <c r="AD105" i="3" s="1"/>
  <c r="O105" i="3"/>
  <c r="AB104" i="3"/>
  <c r="AA104" i="3"/>
  <c r="Z104" i="3"/>
  <c r="Y104" i="3"/>
  <c r="X104" i="3"/>
  <c r="R104" i="3"/>
  <c r="O104" i="3"/>
  <c r="O437" i="3" s="1"/>
  <c r="AB103" i="3"/>
  <c r="AA103" i="3"/>
  <c r="Z103" i="3"/>
  <c r="Y103" i="3"/>
  <c r="X103" i="3"/>
  <c r="R103" i="3"/>
  <c r="AD103" i="3" s="1"/>
  <c r="O103" i="3"/>
  <c r="AB102" i="3"/>
  <c r="AA102" i="3"/>
  <c r="Z102" i="3"/>
  <c r="Y102" i="3"/>
  <c r="X102" i="3"/>
  <c r="R102" i="3"/>
  <c r="O102" i="3"/>
  <c r="AB101" i="3"/>
  <c r="AA101" i="3"/>
  <c r="Z101" i="3"/>
  <c r="Y101" i="3"/>
  <c r="X101" i="3"/>
  <c r="R101" i="3"/>
  <c r="O101" i="3"/>
  <c r="AB100" i="3"/>
  <c r="AA100" i="3"/>
  <c r="Z100" i="3"/>
  <c r="Y100" i="3"/>
  <c r="X100" i="3"/>
  <c r="R100" i="3"/>
  <c r="AD100" i="3" s="1"/>
  <c r="O100" i="3"/>
  <c r="AB99" i="3"/>
  <c r="AA99" i="3"/>
  <c r="Z99" i="3"/>
  <c r="Y99" i="3"/>
  <c r="X99" i="3"/>
  <c r="R99" i="3"/>
  <c r="AD99" i="3" s="1"/>
  <c r="O99" i="3"/>
  <c r="AB98" i="3"/>
  <c r="AA98" i="3"/>
  <c r="Z98" i="3"/>
  <c r="Y98" i="3"/>
  <c r="X98" i="3"/>
  <c r="R98" i="3"/>
  <c r="AD98" i="3" s="1"/>
  <c r="O98" i="3"/>
  <c r="AB97" i="3"/>
  <c r="AA97" i="3"/>
  <c r="Z97" i="3"/>
  <c r="Y97" i="3"/>
  <c r="X97" i="3"/>
  <c r="R97" i="3"/>
  <c r="AD97" i="3" s="1"/>
  <c r="O97" i="3"/>
  <c r="AB96" i="3"/>
  <c r="AA96" i="3"/>
  <c r="Z96" i="3"/>
  <c r="Y96" i="3"/>
  <c r="X96" i="3"/>
  <c r="R96" i="3"/>
  <c r="AD96" i="3" s="1"/>
  <c r="O96" i="3"/>
  <c r="AB95" i="3"/>
  <c r="AA95" i="3"/>
  <c r="Z95" i="3"/>
  <c r="Y95" i="3"/>
  <c r="X95" i="3"/>
  <c r="R95" i="3"/>
  <c r="AD95" i="3" s="1"/>
  <c r="O95" i="3"/>
  <c r="AB94" i="3"/>
  <c r="AA94" i="3"/>
  <c r="Z94" i="3"/>
  <c r="Y94" i="3"/>
  <c r="X94" i="3"/>
  <c r="R94" i="3"/>
  <c r="AD94" i="3" s="1"/>
  <c r="O94" i="3"/>
  <c r="AB93" i="3"/>
  <c r="AA93" i="3"/>
  <c r="Z93" i="3"/>
  <c r="Y93" i="3"/>
  <c r="X93" i="3"/>
  <c r="R93" i="3"/>
  <c r="AD93" i="3" s="1"/>
  <c r="O93" i="3"/>
  <c r="AB92" i="3"/>
  <c r="AA92" i="3"/>
  <c r="Z92" i="3"/>
  <c r="Y92" i="3"/>
  <c r="X92" i="3"/>
  <c r="R92" i="3"/>
  <c r="AD92" i="3" s="1"/>
  <c r="O92" i="3"/>
  <c r="AB91" i="3"/>
  <c r="AA91" i="3"/>
  <c r="Z91" i="3"/>
  <c r="Y91" i="3"/>
  <c r="X91" i="3"/>
  <c r="R91" i="3"/>
  <c r="AD91" i="3" s="1"/>
  <c r="O91" i="3"/>
  <c r="AB90" i="3"/>
  <c r="AA90" i="3"/>
  <c r="Z90" i="3"/>
  <c r="Y90" i="3"/>
  <c r="X90" i="3"/>
  <c r="R90" i="3"/>
  <c r="O90" i="3"/>
  <c r="AB89" i="3"/>
  <c r="AA89" i="3"/>
  <c r="Z89" i="3"/>
  <c r="Y89" i="3"/>
  <c r="X89" i="3"/>
  <c r="R89" i="3"/>
  <c r="R476" i="3" s="1"/>
  <c r="O89" i="3"/>
  <c r="X88" i="3"/>
  <c r="AC88" i="3" s="1"/>
  <c r="AE88" i="3" s="1"/>
  <c r="O88" i="3"/>
  <c r="O473" i="3" s="1"/>
  <c r="O87" i="3"/>
  <c r="AB86" i="3"/>
  <c r="AA86" i="3"/>
  <c r="Z86" i="3"/>
  <c r="Y86" i="3"/>
  <c r="X86" i="3"/>
  <c r="R86" i="3"/>
  <c r="AD86" i="3" s="1"/>
  <c r="R85" i="3"/>
  <c r="AB84" i="3"/>
  <c r="AA84" i="3"/>
  <c r="Z84" i="3"/>
  <c r="Y84" i="3"/>
  <c r="X84" i="3"/>
  <c r="R84" i="3"/>
  <c r="AD84" i="3" s="1"/>
  <c r="R83" i="3"/>
  <c r="O83" i="3"/>
  <c r="O474" i="3" s="1"/>
  <c r="AB82" i="3"/>
  <c r="AA82" i="3"/>
  <c r="Z82" i="3"/>
  <c r="Y82" i="3"/>
  <c r="X82" i="3"/>
  <c r="R82" i="3"/>
  <c r="AD82" i="3" s="1"/>
  <c r="O82" i="3"/>
  <c r="O81" i="3"/>
  <c r="AB80" i="3"/>
  <c r="AA80" i="3"/>
  <c r="Z80" i="3"/>
  <c r="Y80" i="3"/>
  <c r="X80" i="3"/>
  <c r="R80" i="3"/>
  <c r="R464" i="3" s="1"/>
  <c r="O80" i="3"/>
  <c r="AB79" i="3"/>
  <c r="AA79" i="3"/>
  <c r="Z79" i="3"/>
  <c r="Y79" i="3"/>
  <c r="X79" i="3"/>
  <c r="O79" i="3"/>
  <c r="AB78" i="3"/>
  <c r="AA78" i="3"/>
  <c r="Z78" i="3"/>
  <c r="Y78" i="3"/>
  <c r="X78" i="3"/>
  <c r="R78" i="3"/>
  <c r="O78" i="3"/>
  <c r="AB77" i="3"/>
  <c r="AA77" i="3"/>
  <c r="Z77" i="3"/>
  <c r="Y77" i="3"/>
  <c r="X77" i="3"/>
  <c r="R77" i="3"/>
  <c r="AD77" i="3" s="1"/>
  <c r="O77" i="3"/>
  <c r="AB76" i="3"/>
  <c r="AA76" i="3"/>
  <c r="Z76" i="3"/>
  <c r="Y76" i="3"/>
  <c r="X76" i="3"/>
  <c r="R76" i="3"/>
  <c r="AD76" i="3" s="1"/>
  <c r="O76" i="3"/>
  <c r="AB75" i="3"/>
  <c r="AA75" i="3"/>
  <c r="Z75" i="3"/>
  <c r="Y75" i="3"/>
  <c r="X75" i="3"/>
  <c r="R75" i="3"/>
  <c r="S75" i="3" s="1"/>
  <c r="U75" i="3" s="1"/>
  <c r="V75" i="3" s="1"/>
  <c r="R74" i="3"/>
  <c r="AB73" i="3"/>
  <c r="AA73" i="3"/>
  <c r="Z73" i="3"/>
  <c r="Y73" i="3"/>
  <c r="X73" i="3"/>
  <c r="R73" i="3"/>
  <c r="AD73" i="3" s="1"/>
  <c r="AB72" i="3"/>
  <c r="AA72" i="3"/>
  <c r="Z72" i="3"/>
  <c r="Y72" i="3"/>
  <c r="X72" i="3"/>
  <c r="R72" i="3"/>
  <c r="S72" i="3" s="1"/>
  <c r="U72" i="3" s="1"/>
  <c r="V72" i="3" s="1"/>
  <c r="R71" i="3"/>
  <c r="T71" i="3" s="1"/>
  <c r="U71" i="3" s="1"/>
  <c r="R70" i="3"/>
  <c r="AB69" i="3"/>
  <c r="AA69" i="3"/>
  <c r="Z69" i="3"/>
  <c r="Y69" i="3"/>
  <c r="X69" i="3"/>
  <c r="R69" i="3"/>
  <c r="AD69" i="3" s="1"/>
  <c r="O69" i="3"/>
  <c r="O640" i="3" s="1"/>
  <c r="AB68" i="3"/>
  <c r="AA68" i="3"/>
  <c r="Z68" i="3"/>
  <c r="Y68" i="3"/>
  <c r="X68" i="3"/>
  <c r="R68" i="3"/>
  <c r="AD68" i="3" s="1"/>
  <c r="O68" i="3"/>
  <c r="AB67" i="3"/>
  <c r="AA67" i="3"/>
  <c r="Z67" i="3"/>
  <c r="Y67" i="3"/>
  <c r="X67" i="3"/>
  <c r="R67" i="3"/>
  <c r="O67" i="3"/>
  <c r="O66" i="3"/>
  <c r="X65" i="3"/>
  <c r="AC65" i="3" s="1"/>
  <c r="AE65" i="3" s="1"/>
  <c r="O65" i="3"/>
  <c r="O465" i="3" s="1"/>
  <c r="AB64" i="3"/>
  <c r="AA64" i="3"/>
  <c r="Z64" i="3"/>
  <c r="Y64" i="3"/>
  <c r="X64" i="3"/>
  <c r="R64" i="3"/>
  <c r="R461" i="3" s="1"/>
  <c r="O64" i="3"/>
  <c r="O461" i="3" s="1"/>
  <c r="AD63" i="3"/>
  <c r="AB63" i="3"/>
  <c r="AA63" i="3"/>
  <c r="Z63" i="3"/>
  <c r="Y63" i="3"/>
  <c r="X63" i="3"/>
  <c r="O63" i="3"/>
  <c r="O469" i="3" s="1"/>
  <c r="AB62" i="3"/>
  <c r="AA62" i="3"/>
  <c r="Z62" i="3"/>
  <c r="Y62" i="3"/>
  <c r="X62" i="3"/>
  <c r="O62" i="3"/>
  <c r="O458" i="3" s="1"/>
  <c r="AB61" i="3"/>
  <c r="AA61" i="3"/>
  <c r="Z61" i="3"/>
  <c r="Y61" i="3"/>
  <c r="X61" i="3"/>
  <c r="R61" i="3"/>
  <c r="R634" i="3" s="1"/>
  <c r="O61" i="3"/>
  <c r="O634" i="3" s="1"/>
  <c r="AB60" i="3"/>
  <c r="AA60" i="3"/>
  <c r="Z60" i="3"/>
  <c r="Y60" i="3"/>
  <c r="X60" i="3"/>
  <c r="R60" i="3"/>
  <c r="O60" i="3"/>
  <c r="AB59" i="3"/>
  <c r="AA59" i="3"/>
  <c r="Z59" i="3"/>
  <c r="Y59" i="3"/>
  <c r="X59" i="3"/>
  <c r="R59" i="3"/>
  <c r="O59" i="3"/>
  <c r="AB58" i="3"/>
  <c r="AA58" i="3"/>
  <c r="Z58" i="3"/>
  <c r="Y58" i="3"/>
  <c r="X58" i="3"/>
  <c r="R58" i="3"/>
  <c r="O58" i="3"/>
  <c r="O632" i="3" s="1"/>
  <c r="AB57" i="3"/>
  <c r="AA57" i="3"/>
  <c r="Z57" i="3"/>
  <c r="Y57" i="3"/>
  <c r="X57" i="3"/>
  <c r="R57" i="3"/>
  <c r="S57" i="3" s="1"/>
  <c r="U57" i="3" s="1"/>
  <c r="V57" i="3" s="1"/>
  <c r="R56" i="3"/>
  <c r="T56" i="3" s="1"/>
  <c r="U56" i="3" s="1"/>
  <c r="R55" i="3"/>
  <c r="AD55" i="3" s="1"/>
  <c r="AE55" i="3" s="1"/>
  <c r="O55" i="3"/>
  <c r="AC54" i="3"/>
  <c r="AE54" i="3" s="1"/>
  <c r="R54" i="3"/>
  <c r="O54" i="3"/>
  <c r="AC53" i="3"/>
  <c r="AE53" i="3" s="1"/>
  <c r="R53" i="3"/>
  <c r="R455" i="3" s="1"/>
  <c r="O53" i="3"/>
  <c r="AD52" i="3"/>
  <c r="AB52" i="3"/>
  <c r="AA52" i="3"/>
  <c r="Z52" i="3"/>
  <c r="Y52" i="3"/>
  <c r="X52" i="3"/>
  <c r="O52" i="3"/>
  <c r="S52" i="3" s="1"/>
  <c r="U52" i="3" s="1"/>
  <c r="V52" i="3" s="1"/>
  <c r="O51" i="3"/>
  <c r="O50" i="3"/>
  <c r="T50" i="3" s="1"/>
  <c r="U50" i="3" s="1"/>
  <c r="V50" i="3" s="1"/>
  <c r="X49" i="3"/>
  <c r="AC49" i="3" s="1"/>
  <c r="AE49" i="3" s="1"/>
  <c r="O49" i="3"/>
  <c r="S49" i="3" s="1"/>
  <c r="U49" i="3" s="1"/>
  <c r="O48" i="3"/>
  <c r="T48" i="3" s="1"/>
  <c r="U48" i="3" s="1"/>
  <c r="O47" i="3"/>
  <c r="T47" i="3" s="1"/>
  <c r="Y46" i="3"/>
  <c r="X46" i="3"/>
  <c r="O46" i="3"/>
  <c r="S46" i="3" s="1"/>
  <c r="U46" i="3" s="1"/>
  <c r="X45" i="3"/>
  <c r="AC45" i="3" s="1"/>
  <c r="AE45" i="3" s="1"/>
  <c r="O45" i="3"/>
  <c r="AB44" i="3"/>
  <c r="AA44" i="3"/>
  <c r="Z44" i="3"/>
  <c r="Y44" i="3"/>
  <c r="X44" i="3"/>
  <c r="R44" i="3"/>
  <c r="O44" i="3"/>
  <c r="Q43" i="3"/>
  <c r="P43" i="3"/>
  <c r="N43" i="3"/>
  <c r="M43" i="3"/>
  <c r="L43" i="3"/>
  <c r="K43" i="3"/>
  <c r="J43" i="3"/>
  <c r="AB42" i="3"/>
  <c r="AA42" i="3"/>
  <c r="Z42" i="3"/>
  <c r="Y42" i="3"/>
  <c r="X42" i="3"/>
  <c r="R42" i="3"/>
  <c r="AD42" i="3" s="1"/>
  <c r="O42" i="3"/>
  <c r="O452" i="3" s="1"/>
  <c r="R41" i="3"/>
  <c r="R40" i="3"/>
  <c r="AD40" i="3" s="1"/>
  <c r="AE40" i="3" s="1"/>
  <c r="R38" i="3"/>
  <c r="R37" i="3"/>
  <c r="R626" i="3" s="1"/>
  <c r="R36" i="3"/>
  <c r="T36" i="3" s="1"/>
  <c r="U36" i="3" s="1"/>
  <c r="V36" i="3" s="1"/>
  <c r="R35" i="3"/>
  <c r="O35" i="3"/>
  <c r="AD34" i="3"/>
  <c r="AB34" i="3"/>
  <c r="AA34" i="3"/>
  <c r="Z34" i="3"/>
  <c r="Y34" i="3"/>
  <c r="X34" i="3"/>
  <c r="O34" i="3"/>
  <c r="O33" i="3"/>
  <c r="T33" i="3" s="1"/>
  <c r="U33" i="3" s="1"/>
  <c r="AB32" i="3"/>
  <c r="AA32" i="3"/>
  <c r="Z32" i="3"/>
  <c r="Y32" i="3"/>
  <c r="X32" i="3"/>
  <c r="R32" i="3"/>
  <c r="AD32" i="3" s="1"/>
  <c r="O32" i="3"/>
  <c r="R31" i="3"/>
  <c r="O31" i="3"/>
  <c r="R30" i="3"/>
  <c r="AD30" i="3" s="1"/>
  <c r="AE30" i="3" s="1"/>
  <c r="R28" i="3"/>
  <c r="R624" i="3" s="1"/>
  <c r="AE27" i="3"/>
  <c r="R27" i="3"/>
  <c r="AB26" i="3"/>
  <c r="AA26" i="3"/>
  <c r="Z26" i="3"/>
  <c r="Y26" i="3"/>
  <c r="X26" i="3"/>
  <c r="R26" i="3"/>
  <c r="R459" i="3" s="1"/>
  <c r="O26" i="3"/>
  <c r="O459" i="3" s="1"/>
  <c r="X25" i="3"/>
  <c r="O25" i="3"/>
  <c r="AD24" i="3"/>
  <c r="AB24" i="3"/>
  <c r="AA24" i="3"/>
  <c r="Z24" i="3"/>
  <c r="Y24" i="3"/>
  <c r="X24" i="3"/>
  <c r="O24" i="3"/>
  <c r="S24" i="3" s="1"/>
  <c r="U24" i="3" s="1"/>
  <c r="V24" i="3" s="1"/>
  <c r="O23" i="3"/>
  <c r="T23" i="3" s="1"/>
  <c r="U23" i="3" s="1"/>
  <c r="AB22" i="3"/>
  <c r="AA22" i="3"/>
  <c r="Z22" i="3"/>
  <c r="Y22" i="3"/>
  <c r="X22" i="3"/>
  <c r="O22" i="3"/>
  <c r="AB21" i="3"/>
  <c r="AA21" i="3"/>
  <c r="Z21" i="3"/>
  <c r="Y21" i="3"/>
  <c r="X21" i="3"/>
  <c r="R21" i="3"/>
  <c r="R447" i="3" s="1"/>
  <c r="O21" i="3"/>
  <c r="O620" i="3"/>
  <c r="AB18" i="3"/>
  <c r="AA18" i="3"/>
  <c r="Z18" i="3"/>
  <c r="Y18" i="3"/>
  <c r="X18" i="3"/>
  <c r="R18" i="3"/>
  <c r="R445" i="3" s="1"/>
  <c r="O18" i="3"/>
  <c r="O445" i="3" s="1"/>
  <c r="AD16" i="3"/>
  <c r="AB16" i="3"/>
  <c r="AA16" i="3"/>
  <c r="Z16" i="3"/>
  <c r="Y16" i="3"/>
  <c r="X16" i="3"/>
  <c r="O16" i="3"/>
  <c r="O15" i="3"/>
  <c r="T15" i="3" s="1"/>
  <c r="U15" i="3" s="1"/>
  <c r="V15" i="3" s="1"/>
  <c r="AB14" i="3"/>
  <c r="AA14" i="3"/>
  <c r="Z14" i="3"/>
  <c r="Y14" i="3"/>
  <c r="X14" i="3"/>
  <c r="O14" i="3"/>
  <c r="O444" i="3" s="1"/>
  <c r="AB13" i="3"/>
  <c r="AA13" i="3"/>
  <c r="Z13" i="3"/>
  <c r="Y13" i="3"/>
  <c r="X13" i="3"/>
  <c r="R13" i="3"/>
  <c r="AD13" i="3" s="1"/>
  <c r="O13" i="3"/>
  <c r="AB12" i="3"/>
  <c r="AA12" i="3"/>
  <c r="Z12" i="3"/>
  <c r="Y12" i="3"/>
  <c r="X12" i="3"/>
  <c r="R12" i="3"/>
  <c r="O12" i="3"/>
  <c r="AB11" i="3"/>
  <c r="AA11" i="3"/>
  <c r="Z11" i="3"/>
  <c r="Y11" i="3"/>
  <c r="X11" i="3"/>
  <c r="R11" i="3"/>
  <c r="AD11" i="3" s="1"/>
  <c r="O11" i="3"/>
  <c r="AB10" i="3"/>
  <c r="AA10" i="3"/>
  <c r="Z10" i="3"/>
  <c r="Y10" i="3"/>
  <c r="X10" i="3"/>
  <c r="R10" i="3"/>
  <c r="AD10" i="3" s="1"/>
  <c r="O10" i="3"/>
  <c r="J502" i="2"/>
  <c r="K502" i="2"/>
  <c r="L502" i="2"/>
  <c r="M502" i="2"/>
  <c r="N502" i="2"/>
  <c r="P502" i="2"/>
  <c r="Q502" i="2"/>
  <c r="R502" i="2"/>
  <c r="J689" i="2"/>
  <c r="K689" i="2"/>
  <c r="L689" i="2"/>
  <c r="M689" i="2"/>
  <c r="N689" i="2"/>
  <c r="O689" i="2"/>
  <c r="P689" i="2"/>
  <c r="Q689" i="2"/>
  <c r="R53" i="2"/>
  <c r="S53" i="2" s="1"/>
  <c r="U53" i="2" s="1"/>
  <c r="V53" i="2" s="1"/>
  <c r="J682" i="2"/>
  <c r="K682" i="2"/>
  <c r="L682" i="2"/>
  <c r="M682" i="2"/>
  <c r="N682" i="2"/>
  <c r="O682" i="2"/>
  <c r="P682" i="2"/>
  <c r="Q682" i="2"/>
  <c r="J678" i="2"/>
  <c r="K678" i="2"/>
  <c r="L678" i="2"/>
  <c r="M678" i="2"/>
  <c r="N678" i="2"/>
  <c r="O678" i="2"/>
  <c r="P678" i="2"/>
  <c r="Q678" i="2"/>
  <c r="R39" i="2"/>
  <c r="AD39" i="2" s="1"/>
  <c r="AE39" i="2" s="1"/>
  <c r="Q41" i="2"/>
  <c r="R28" i="2"/>
  <c r="AD28" i="2" s="1"/>
  <c r="AE28" i="2" s="1"/>
  <c r="R19" i="2"/>
  <c r="AD19" i="2" s="1"/>
  <c r="AE19" i="2" s="1"/>
  <c r="U672" i="7" l="1"/>
  <c r="V729" i="6"/>
  <c r="U376" i="6"/>
  <c r="V376" i="6" s="1"/>
  <c r="AE241" i="5"/>
  <c r="AE43" i="5"/>
  <c r="Z325" i="5"/>
  <c r="AD209" i="5"/>
  <c r="R325" i="5"/>
  <c r="AB325" i="5"/>
  <c r="AE145" i="5"/>
  <c r="AE157" i="5"/>
  <c r="AE111" i="5"/>
  <c r="AE272" i="5"/>
  <c r="X325" i="5"/>
  <c r="O325" i="5"/>
  <c r="AC158" i="5"/>
  <c r="U526" i="5"/>
  <c r="V311" i="5"/>
  <c r="U539" i="5"/>
  <c r="U279" i="5"/>
  <c r="V279" i="5" s="1"/>
  <c r="V273" i="5"/>
  <c r="AE319" i="5"/>
  <c r="U362" i="5"/>
  <c r="U241" i="5"/>
  <c r="V241" i="5" s="1"/>
  <c r="V210" i="5"/>
  <c r="U417" i="5"/>
  <c r="V244" i="5"/>
  <c r="U446" i="5"/>
  <c r="V17" i="5"/>
  <c r="U330" i="5"/>
  <c r="V162" i="5"/>
  <c r="U415" i="5"/>
  <c r="U272" i="5"/>
  <c r="V272" i="5" s="1"/>
  <c r="V242" i="5"/>
  <c r="S209" i="5"/>
  <c r="T158" i="5"/>
  <c r="T325" i="5" s="1"/>
  <c r="U443" i="5"/>
  <c r="U43" i="5"/>
  <c r="V43" i="5" s="1"/>
  <c r="U618" i="5"/>
  <c r="U208" i="5"/>
  <c r="V207" i="5"/>
  <c r="U652" i="5"/>
  <c r="V114" i="5"/>
  <c r="U327" i="5"/>
  <c r="U193" i="5"/>
  <c r="V193" i="5" s="1"/>
  <c r="V159" i="5"/>
  <c r="U467" i="5"/>
  <c r="U157" i="5"/>
  <c r="V146" i="5"/>
  <c r="S158" i="5"/>
  <c r="AD158" i="5"/>
  <c r="U490" i="5"/>
  <c r="U145" i="5"/>
  <c r="V145" i="5" s="1"/>
  <c r="V112" i="5"/>
  <c r="AE205" i="5"/>
  <c r="U319" i="5"/>
  <c r="U401" i="5"/>
  <c r="U205" i="5"/>
  <c r="V205" i="5" s="1"/>
  <c r="V194" i="5"/>
  <c r="AE193" i="5"/>
  <c r="AC209" i="5"/>
  <c r="U538" i="5"/>
  <c r="V322" i="5"/>
  <c r="U324" i="5"/>
  <c r="V324" i="5" s="1"/>
  <c r="U541" i="5"/>
  <c r="V275" i="5"/>
  <c r="Y375" i="4"/>
  <c r="AE140" i="4"/>
  <c r="AE128" i="4"/>
  <c r="Z375" i="4"/>
  <c r="U655" i="4"/>
  <c r="V655" i="4" s="1"/>
  <c r="AE98" i="4"/>
  <c r="U323" i="4"/>
  <c r="V323" i="4" s="1"/>
  <c r="R375" i="4"/>
  <c r="S252" i="4"/>
  <c r="S141" i="4"/>
  <c r="V369" i="4"/>
  <c r="U516" i="4"/>
  <c r="V516" i="4" s="1"/>
  <c r="U140" i="4"/>
  <c r="V129" i="4"/>
  <c r="AC141" i="4"/>
  <c r="U635" i="4"/>
  <c r="V635" i="4" s="1"/>
  <c r="V214" i="4"/>
  <c r="U540" i="4"/>
  <c r="V540" i="4" s="1"/>
  <c r="U128" i="4"/>
  <c r="V128" i="4" s="1"/>
  <c r="V99" i="4"/>
  <c r="AC252" i="4"/>
  <c r="U507" i="4"/>
  <c r="V507" i="4" s="1"/>
  <c r="V44" i="4"/>
  <c r="U437" i="4"/>
  <c r="V437" i="4" s="1"/>
  <c r="U251" i="4"/>
  <c r="V201" i="4"/>
  <c r="U449" i="4"/>
  <c r="V449" i="4" s="1"/>
  <c r="U200" i="4"/>
  <c r="V200" i="4" s="1"/>
  <c r="V189" i="4"/>
  <c r="U656" i="4"/>
  <c r="V656" i="4" s="1"/>
  <c r="V231" i="4"/>
  <c r="U647" i="4"/>
  <c r="V647" i="4" s="1"/>
  <c r="V235" i="4"/>
  <c r="T141" i="4"/>
  <c r="T375" i="4" s="1"/>
  <c r="AD141" i="4"/>
  <c r="AD375" i="4" s="1"/>
  <c r="U645" i="4"/>
  <c r="V645" i="4" s="1"/>
  <c r="V239" i="4"/>
  <c r="U703" i="4"/>
  <c r="V703" i="4" s="1"/>
  <c r="V100" i="4"/>
  <c r="O375" i="4"/>
  <c r="U586" i="4"/>
  <c r="V586" i="4" s="1"/>
  <c r="V371" i="4"/>
  <c r="U374" i="4"/>
  <c r="V374" i="4" s="1"/>
  <c r="U641" i="4"/>
  <c r="V641" i="4" s="1"/>
  <c r="V222" i="4"/>
  <c r="AE323" i="4"/>
  <c r="V233" i="4"/>
  <c r="U657" i="4"/>
  <c r="V657" i="4" s="1"/>
  <c r="AE369" i="4"/>
  <c r="U443" i="4"/>
  <c r="V443" i="4" s="1"/>
  <c r="V213" i="4"/>
  <c r="U646" i="4"/>
  <c r="V646" i="4" s="1"/>
  <c r="V240" i="4"/>
  <c r="U576" i="4"/>
  <c r="V576" i="4" s="1"/>
  <c r="V361" i="4"/>
  <c r="U504" i="4"/>
  <c r="V504" i="4" s="1"/>
  <c r="U98" i="4"/>
  <c r="V98" i="4" s="1"/>
  <c r="V40" i="4"/>
  <c r="R450" i="3"/>
  <c r="O450" i="3"/>
  <c r="R620" i="3"/>
  <c r="S19" i="3"/>
  <c r="U19" i="3" s="1"/>
  <c r="V19" i="3" s="1"/>
  <c r="S39" i="3"/>
  <c r="U39" i="3" s="1"/>
  <c r="U629" i="3" s="1"/>
  <c r="AD19" i="3"/>
  <c r="R629" i="3"/>
  <c r="S20" i="3"/>
  <c r="U20" i="3" s="1"/>
  <c r="R628" i="3"/>
  <c r="S94" i="3"/>
  <c r="U94" i="3" s="1"/>
  <c r="V94" i="3" s="1"/>
  <c r="S106" i="3"/>
  <c r="U106" i="3" s="1"/>
  <c r="V106" i="3" s="1"/>
  <c r="AD149" i="3"/>
  <c r="U619" i="3"/>
  <c r="S29" i="3"/>
  <c r="U29" i="3" s="1"/>
  <c r="O633" i="3"/>
  <c r="S151" i="3"/>
  <c r="U151" i="3" s="1"/>
  <c r="V151" i="3" s="1"/>
  <c r="S291" i="3"/>
  <c r="U291" i="3" s="1"/>
  <c r="S55" i="3"/>
  <c r="U55" i="3" s="1"/>
  <c r="AC19" i="3"/>
  <c r="T83" i="3"/>
  <c r="U83" i="3" s="1"/>
  <c r="V83" i="3" s="1"/>
  <c r="R439" i="3"/>
  <c r="S287" i="3"/>
  <c r="U287" i="3" s="1"/>
  <c r="U517" i="3" s="1"/>
  <c r="AC20" i="3"/>
  <c r="AE20" i="3" s="1"/>
  <c r="AD80" i="3"/>
  <c r="AC204" i="3"/>
  <c r="V129" i="3"/>
  <c r="AC44" i="3"/>
  <c r="AD75" i="3"/>
  <c r="S109" i="3"/>
  <c r="U109" i="3" s="1"/>
  <c r="V109" i="3" s="1"/>
  <c r="T131" i="3"/>
  <c r="U131" i="3" s="1"/>
  <c r="V131" i="3" s="1"/>
  <c r="AD64" i="3"/>
  <c r="AD202" i="3"/>
  <c r="S218" i="3"/>
  <c r="U218" i="3" s="1"/>
  <c r="V218" i="3" s="1"/>
  <c r="S262" i="3"/>
  <c r="U262" i="3" s="1"/>
  <c r="V262" i="3" s="1"/>
  <c r="AC305" i="3"/>
  <c r="S130" i="3"/>
  <c r="U130" i="3" s="1"/>
  <c r="V130" i="3" s="1"/>
  <c r="AC132" i="3"/>
  <c r="AE132" i="3" s="1"/>
  <c r="U382" i="3"/>
  <c r="S103" i="3"/>
  <c r="U103" i="3" s="1"/>
  <c r="V103" i="3" s="1"/>
  <c r="S108" i="3"/>
  <c r="U108" i="3" s="1"/>
  <c r="V108" i="3" s="1"/>
  <c r="T127" i="3"/>
  <c r="U127" i="3" s="1"/>
  <c r="V127" i="3" s="1"/>
  <c r="S146" i="3"/>
  <c r="U146" i="3" s="1"/>
  <c r="AC211" i="3"/>
  <c r="AE211" i="3" s="1"/>
  <c r="S299" i="3"/>
  <c r="U299" i="3" s="1"/>
  <c r="V299" i="3" s="1"/>
  <c r="S266" i="3"/>
  <c r="U266" i="3" s="1"/>
  <c r="V266" i="3" s="1"/>
  <c r="S285" i="3"/>
  <c r="U285" i="3" s="1"/>
  <c r="U532" i="3" s="1"/>
  <c r="T162" i="3"/>
  <c r="U162" i="3" s="1"/>
  <c r="V162" i="3" s="1"/>
  <c r="S167" i="3"/>
  <c r="U167" i="3" s="1"/>
  <c r="U331" i="3" s="1"/>
  <c r="S254" i="3"/>
  <c r="U254" i="3" s="1"/>
  <c r="V254" i="3" s="1"/>
  <c r="AC206" i="3"/>
  <c r="K209" i="3"/>
  <c r="O404" i="3"/>
  <c r="S58" i="3"/>
  <c r="U58" i="3" s="1"/>
  <c r="U632" i="3" s="1"/>
  <c r="AD167" i="3"/>
  <c r="AE167" i="3" s="1"/>
  <c r="AD240" i="3"/>
  <c r="S281" i="3"/>
  <c r="U281" i="3" s="1"/>
  <c r="U529" i="3" s="1"/>
  <c r="O462" i="3"/>
  <c r="AD146" i="3"/>
  <c r="AC34" i="3"/>
  <c r="AE34" i="3" s="1"/>
  <c r="AC60" i="3"/>
  <c r="AD124" i="3"/>
  <c r="S152" i="3"/>
  <c r="U152" i="3" s="1"/>
  <c r="AC116" i="3"/>
  <c r="R496" i="3"/>
  <c r="S185" i="3"/>
  <c r="U185" i="3" s="1"/>
  <c r="U349" i="3" s="1"/>
  <c r="AD191" i="3"/>
  <c r="AE191" i="3" s="1"/>
  <c r="P209" i="3"/>
  <c r="S14" i="3"/>
  <c r="U14" i="3" s="1"/>
  <c r="U444" i="3" s="1"/>
  <c r="AC57" i="3"/>
  <c r="AC86" i="3"/>
  <c r="AE86" i="3" s="1"/>
  <c r="AC317" i="3"/>
  <c r="AE317" i="3" s="1"/>
  <c r="O323" i="3"/>
  <c r="S97" i="3"/>
  <c r="U97" i="3" s="1"/>
  <c r="S124" i="3"/>
  <c r="U124" i="3" s="1"/>
  <c r="V124" i="3" s="1"/>
  <c r="S13" i="3"/>
  <c r="U13" i="3" s="1"/>
  <c r="AC292" i="3"/>
  <c r="AE292" i="3" s="1"/>
  <c r="V20" i="3"/>
  <c r="AC79" i="3"/>
  <c r="AE79" i="3" s="1"/>
  <c r="S107" i="3"/>
  <c r="U107" i="3" s="1"/>
  <c r="V107" i="3" s="1"/>
  <c r="R404" i="3"/>
  <c r="AC237" i="3"/>
  <c r="AC264" i="3"/>
  <c r="R278" i="3"/>
  <c r="S317" i="3"/>
  <c r="U317" i="3" s="1"/>
  <c r="V317" i="3" s="1"/>
  <c r="S88" i="3"/>
  <c r="U88" i="3" s="1"/>
  <c r="AC93" i="3"/>
  <c r="AE93" i="3" s="1"/>
  <c r="AC95" i="3"/>
  <c r="AE95" i="3" s="1"/>
  <c r="O333" i="3"/>
  <c r="S191" i="3"/>
  <c r="U191" i="3" s="1"/>
  <c r="U353" i="3" s="1"/>
  <c r="AC219" i="3"/>
  <c r="AD269" i="3"/>
  <c r="AD21" i="3"/>
  <c r="AC26" i="3"/>
  <c r="Y205" i="3"/>
  <c r="AC159" i="3"/>
  <c r="AE159" i="3" s="1"/>
  <c r="AC163" i="3"/>
  <c r="AE163" i="3" s="1"/>
  <c r="S175" i="3"/>
  <c r="U175" i="3" s="1"/>
  <c r="U344" i="3" s="1"/>
  <c r="S253" i="3"/>
  <c r="U253" i="3" s="1"/>
  <c r="V253" i="3" s="1"/>
  <c r="S282" i="3"/>
  <c r="U282" i="3" s="1"/>
  <c r="U530" i="3" s="1"/>
  <c r="AC296" i="3"/>
  <c r="AE296" i="3" s="1"/>
  <c r="S144" i="3"/>
  <c r="U144" i="3" s="1"/>
  <c r="U658" i="3" s="1"/>
  <c r="AC32" i="3"/>
  <c r="O479" i="3"/>
  <c r="O436" i="3"/>
  <c r="S101" i="3"/>
  <c r="U101" i="3" s="1"/>
  <c r="V101" i="3" s="1"/>
  <c r="AC144" i="3"/>
  <c r="O327" i="3"/>
  <c r="S188" i="3"/>
  <c r="U188" i="3" s="1"/>
  <c r="V188" i="3" s="1"/>
  <c r="S236" i="3"/>
  <c r="U236" i="3" s="1"/>
  <c r="U387" i="3" s="1"/>
  <c r="AC285" i="3"/>
  <c r="AD303" i="3"/>
  <c r="AD313" i="3"/>
  <c r="AC102" i="3"/>
  <c r="AC89" i="3"/>
  <c r="S194" i="3"/>
  <c r="U194" i="3" s="1"/>
  <c r="U400" i="3" s="1"/>
  <c r="AC199" i="3"/>
  <c r="AE199" i="3" s="1"/>
  <c r="S204" i="3"/>
  <c r="U204" i="3" s="1"/>
  <c r="V204" i="3" s="1"/>
  <c r="AD237" i="3"/>
  <c r="S304" i="3"/>
  <c r="U304" i="3" s="1"/>
  <c r="V304" i="3" s="1"/>
  <c r="T312" i="3"/>
  <c r="U312" i="3" s="1"/>
  <c r="U528" i="3" s="1"/>
  <c r="AD26" i="3"/>
  <c r="T35" i="3"/>
  <c r="U35" i="3" s="1"/>
  <c r="V35" i="3" s="1"/>
  <c r="AC80" i="3"/>
  <c r="AC92" i="3"/>
  <c r="AE92" i="3" s="1"/>
  <c r="AC104" i="3"/>
  <c r="R443" i="3"/>
  <c r="AD37" i="3"/>
  <c r="AE37" i="3" s="1"/>
  <c r="R637" i="3"/>
  <c r="AD57" i="3"/>
  <c r="AC267" i="3"/>
  <c r="S301" i="3"/>
  <c r="U301" i="3" s="1"/>
  <c r="V301" i="3" s="1"/>
  <c r="S21" i="3"/>
  <c r="U21" i="3" s="1"/>
  <c r="U447" i="3" s="1"/>
  <c r="AC73" i="3"/>
  <c r="AE73" i="3" s="1"/>
  <c r="S93" i="3"/>
  <c r="U93" i="3" s="1"/>
  <c r="V93" i="3" s="1"/>
  <c r="AC137" i="3"/>
  <c r="AC161" i="3"/>
  <c r="AE161" i="3" s="1"/>
  <c r="AC234" i="3"/>
  <c r="AC280" i="3"/>
  <c r="AE280" i="3" s="1"/>
  <c r="AC287" i="3"/>
  <c r="S306" i="3"/>
  <c r="U306" i="3" s="1"/>
  <c r="U502" i="3" s="1"/>
  <c r="AC259" i="3"/>
  <c r="AC68" i="3"/>
  <c r="AE68" i="3" s="1"/>
  <c r="J158" i="3"/>
  <c r="AC170" i="3"/>
  <c r="AE170" i="3" s="1"/>
  <c r="S187" i="3"/>
  <c r="U187" i="3" s="1"/>
  <c r="U340" i="3" s="1"/>
  <c r="S248" i="3"/>
  <c r="U248" i="3" s="1"/>
  <c r="U419" i="3" s="1"/>
  <c r="AC251" i="3"/>
  <c r="AE251" i="3" s="1"/>
  <c r="AC295" i="3"/>
  <c r="AE295" i="3" s="1"/>
  <c r="S11" i="3"/>
  <c r="U11" i="3" s="1"/>
  <c r="S60" i="3"/>
  <c r="U60" i="3" s="1"/>
  <c r="V60" i="3" s="1"/>
  <c r="AC61" i="3"/>
  <c r="O476" i="3"/>
  <c r="S132" i="3"/>
  <c r="U132" i="3" s="1"/>
  <c r="AC146" i="3"/>
  <c r="S231" i="3"/>
  <c r="U231" i="3" s="1"/>
  <c r="U385" i="3" s="1"/>
  <c r="AC294" i="3"/>
  <c r="AE294" i="3" s="1"/>
  <c r="S303" i="3"/>
  <c r="U303" i="3" s="1"/>
  <c r="U522" i="3" s="1"/>
  <c r="S77" i="3"/>
  <c r="U77" i="3" s="1"/>
  <c r="V77" i="3" s="1"/>
  <c r="R533" i="3"/>
  <c r="AD286" i="3"/>
  <c r="S59" i="3"/>
  <c r="U59" i="3" s="1"/>
  <c r="V59" i="3" s="1"/>
  <c r="AC78" i="3"/>
  <c r="AC101" i="3"/>
  <c r="AA145" i="3"/>
  <c r="S134" i="3"/>
  <c r="U134" i="3" s="1"/>
  <c r="U499" i="3" s="1"/>
  <c r="R485" i="3"/>
  <c r="AD150" i="3"/>
  <c r="S164" i="3"/>
  <c r="U164" i="3" s="1"/>
  <c r="S195" i="3"/>
  <c r="U195" i="3" s="1"/>
  <c r="AC201" i="3"/>
  <c r="M209" i="3"/>
  <c r="R378" i="3"/>
  <c r="AD233" i="3"/>
  <c r="AC263" i="3"/>
  <c r="AE263" i="3" s="1"/>
  <c r="S270" i="3"/>
  <c r="U270" i="3" s="1"/>
  <c r="U433" i="3" s="1"/>
  <c r="R339" i="3"/>
  <c r="AD188" i="3"/>
  <c r="R462" i="3"/>
  <c r="S76" i="3"/>
  <c r="U76" i="3" s="1"/>
  <c r="V76" i="3" s="1"/>
  <c r="AC107" i="3"/>
  <c r="AE107" i="3" s="1"/>
  <c r="O326" i="3"/>
  <c r="S159" i="3"/>
  <c r="U159" i="3" s="1"/>
  <c r="AD182" i="3"/>
  <c r="AC189" i="3"/>
  <c r="Z205" i="3"/>
  <c r="AD234" i="3"/>
  <c r="AC262" i="3"/>
  <c r="R407" i="3"/>
  <c r="AD201" i="3"/>
  <c r="X111" i="3"/>
  <c r="R639" i="3"/>
  <c r="AC98" i="3"/>
  <c r="AE98" i="3" s="1"/>
  <c r="S100" i="3"/>
  <c r="U100" i="3" s="1"/>
  <c r="V100" i="3" s="1"/>
  <c r="S110" i="3"/>
  <c r="U110" i="3" s="1"/>
  <c r="AC151" i="3"/>
  <c r="AE151" i="3" s="1"/>
  <c r="AC171" i="3"/>
  <c r="AE171" i="3" s="1"/>
  <c r="AC192" i="3"/>
  <c r="AE192" i="3" s="1"/>
  <c r="AC195" i="3"/>
  <c r="AC265" i="3"/>
  <c r="AE265" i="3" s="1"/>
  <c r="AC315" i="3"/>
  <c r="O205" i="3"/>
  <c r="O656" i="3"/>
  <c r="AC129" i="3"/>
  <c r="S140" i="3"/>
  <c r="U140" i="3" s="1"/>
  <c r="U501" i="3" s="1"/>
  <c r="AD140" i="3"/>
  <c r="S91" i="3"/>
  <c r="U91" i="3" s="1"/>
  <c r="AD101" i="3"/>
  <c r="O440" i="3"/>
  <c r="S105" i="3"/>
  <c r="U105" i="3" s="1"/>
  <c r="AC134" i="3"/>
  <c r="AC141" i="3"/>
  <c r="AC307" i="3"/>
  <c r="AC72" i="3"/>
  <c r="AC24" i="3"/>
  <c r="AE24" i="3" s="1"/>
  <c r="AC133" i="3"/>
  <c r="AC218" i="3"/>
  <c r="R520" i="3"/>
  <c r="AD309" i="3"/>
  <c r="O442" i="3"/>
  <c r="S10" i="3"/>
  <c r="U10" i="3" s="1"/>
  <c r="AD60" i="3"/>
  <c r="Z111" i="3"/>
  <c r="AC77" i="3"/>
  <c r="AE77" i="3" s="1"/>
  <c r="AC13" i="3"/>
  <c r="AE13" i="3" s="1"/>
  <c r="K158" i="3"/>
  <c r="T53" i="3"/>
  <c r="U53" i="3" s="1"/>
  <c r="V53" i="3" s="1"/>
  <c r="AC76" i="3"/>
  <c r="AE76" i="3" s="1"/>
  <c r="AC97" i="3"/>
  <c r="AE97" i="3" s="1"/>
  <c r="S99" i="3"/>
  <c r="U99" i="3" s="1"/>
  <c r="V99" i="3" s="1"/>
  <c r="AC100" i="3"/>
  <c r="AE100" i="3" s="1"/>
  <c r="AD134" i="3"/>
  <c r="AC140" i="3"/>
  <c r="S166" i="3"/>
  <c r="U166" i="3" s="1"/>
  <c r="AD175" i="3"/>
  <c r="AE175" i="3" s="1"/>
  <c r="AC178" i="3"/>
  <c r="AE178" i="3" s="1"/>
  <c r="AC187" i="3"/>
  <c r="AE187" i="3" s="1"/>
  <c r="AC238" i="3"/>
  <c r="R633" i="3"/>
  <c r="AD59" i="3"/>
  <c r="Z43" i="3"/>
  <c r="AC84" i="3"/>
  <c r="AE84" i="3" s="1"/>
  <c r="AC202" i="3"/>
  <c r="O614" i="3"/>
  <c r="O208" i="3"/>
  <c r="O516" i="3"/>
  <c r="S284" i="3"/>
  <c r="U284" i="3" s="1"/>
  <c r="U516" i="3" s="1"/>
  <c r="AC304" i="3"/>
  <c r="AA43" i="3"/>
  <c r="S12" i="3"/>
  <c r="U12" i="3" s="1"/>
  <c r="AC16" i="3"/>
  <c r="AE16" i="3" s="1"/>
  <c r="R463" i="3"/>
  <c r="AD78" i="3"/>
  <c r="AC82" i="3"/>
  <c r="AE82" i="3" s="1"/>
  <c r="R436" i="3"/>
  <c r="AC110" i="3"/>
  <c r="AE110" i="3" s="1"/>
  <c r="S125" i="3"/>
  <c r="U125" i="3" s="1"/>
  <c r="V125" i="3" s="1"/>
  <c r="S154" i="3"/>
  <c r="U154" i="3" s="1"/>
  <c r="U488" i="3" s="1"/>
  <c r="AD166" i="3"/>
  <c r="AE166" i="3" s="1"/>
  <c r="AA205" i="3"/>
  <c r="S199" i="3"/>
  <c r="U199" i="3" s="1"/>
  <c r="V199" i="3" s="1"/>
  <c r="AD204" i="3"/>
  <c r="AE204" i="3" s="1"/>
  <c r="R361" i="3"/>
  <c r="AD210" i="3"/>
  <c r="R505" i="3"/>
  <c r="AD289" i="3"/>
  <c r="R502" i="3"/>
  <c r="AD306" i="3"/>
  <c r="AC12" i="3"/>
  <c r="R438" i="3"/>
  <c r="AC109" i="3"/>
  <c r="AE109" i="3" s="1"/>
  <c r="AC148" i="3"/>
  <c r="AE148" i="3" s="1"/>
  <c r="R433" i="3"/>
  <c r="AD270" i="3"/>
  <c r="O539" i="3"/>
  <c r="S276" i="3"/>
  <c r="U276" i="3" s="1"/>
  <c r="U539" i="3" s="1"/>
  <c r="L158" i="3"/>
  <c r="AB43" i="3"/>
  <c r="Y43" i="3"/>
  <c r="AC22" i="3"/>
  <c r="S42" i="3"/>
  <c r="U42" i="3" s="1"/>
  <c r="V42" i="3" s="1"/>
  <c r="AC58" i="3"/>
  <c r="AB145" i="3"/>
  <c r="AC154" i="3"/>
  <c r="S170" i="3"/>
  <c r="U170" i="3" s="1"/>
  <c r="V170" i="3" s="1"/>
  <c r="O338" i="3"/>
  <c r="S179" i="3"/>
  <c r="U179" i="3" s="1"/>
  <c r="U338" i="3" s="1"/>
  <c r="S196" i="3"/>
  <c r="U196" i="3" s="1"/>
  <c r="V196" i="3" s="1"/>
  <c r="X241" i="3"/>
  <c r="AC284" i="3"/>
  <c r="AC150" i="3"/>
  <c r="AC233" i="3"/>
  <c r="AC290" i="3"/>
  <c r="AE290" i="3" s="1"/>
  <c r="AC298" i="3"/>
  <c r="AE298" i="3" s="1"/>
  <c r="AC300" i="3"/>
  <c r="AE300" i="3" s="1"/>
  <c r="T142" i="3"/>
  <c r="U142" i="3" s="1"/>
  <c r="V142" i="3" s="1"/>
  <c r="AC239" i="3"/>
  <c r="AB272" i="3"/>
  <c r="AC254" i="3"/>
  <c r="AE254" i="3" s="1"/>
  <c r="Z278" i="3"/>
  <c r="AC11" i="3"/>
  <c r="AE11" i="3" s="1"/>
  <c r="AC14" i="3"/>
  <c r="AC124" i="3"/>
  <c r="AC303" i="3"/>
  <c r="AC62" i="3"/>
  <c r="AC113" i="3"/>
  <c r="AC203" i="3"/>
  <c r="AE203" i="3" s="1"/>
  <c r="AD218" i="3"/>
  <c r="AC232" i="3"/>
  <c r="AE232" i="3" s="1"/>
  <c r="AC256" i="3"/>
  <c r="Y318" i="3"/>
  <c r="S283" i="3"/>
  <c r="U283" i="3" s="1"/>
  <c r="U531" i="3" s="1"/>
  <c r="AC190" i="3"/>
  <c r="S197" i="3"/>
  <c r="U197" i="3" s="1"/>
  <c r="U409" i="3" s="1"/>
  <c r="Q209" i="3"/>
  <c r="AB278" i="3"/>
  <c r="S320" i="3"/>
  <c r="U320" i="3" s="1"/>
  <c r="U535" i="3" s="1"/>
  <c r="AC147" i="3"/>
  <c r="R401" i="3"/>
  <c r="AD236" i="3"/>
  <c r="AC21" i="3"/>
  <c r="V23" i="3"/>
  <c r="AC90" i="3"/>
  <c r="O342" i="3"/>
  <c r="AD242" i="3"/>
  <c r="AC246" i="3"/>
  <c r="AA278" i="3"/>
  <c r="AC99" i="3"/>
  <c r="AE99" i="3" s="1"/>
  <c r="AC105" i="3"/>
  <c r="AE105" i="3" s="1"/>
  <c r="R441" i="3"/>
  <c r="T128" i="3"/>
  <c r="U128" i="3" s="1"/>
  <c r="V128" i="3" s="1"/>
  <c r="AC130" i="3"/>
  <c r="AE130" i="3" s="1"/>
  <c r="AC135" i="3"/>
  <c r="AE135" i="3" s="1"/>
  <c r="Z157" i="3"/>
  <c r="S168" i="3"/>
  <c r="U168" i="3" s="1"/>
  <c r="U342" i="3" s="1"/>
  <c r="V221" i="3"/>
  <c r="S249" i="3"/>
  <c r="U249" i="3" s="1"/>
  <c r="U420" i="3" s="1"/>
  <c r="AC269" i="3"/>
  <c r="AC276" i="3"/>
  <c r="X43" i="3"/>
  <c r="AC18" i="3"/>
  <c r="AC42" i="3"/>
  <c r="AE42" i="3" s="1"/>
  <c r="AC63" i="3"/>
  <c r="AE63" i="3" s="1"/>
  <c r="O438" i="3"/>
  <c r="AC197" i="3"/>
  <c r="AC200" i="3"/>
  <c r="AC207" i="3"/>
  <c r="AC229" i="3"/>
  <c r="AE229" i="3" s="1"/>
  <c r="S237" i="3"/>
  <c r="U237" i="3" s="1"/>
  <c r="U355" i="3" s="1"/>
  <c r="AC258" i="3"/>
  <c r="AA318" i="3"/>
  <c r="AC289" i="3"/>
  <c r="AC297" i="3"/>
  <c r="AE297" i="3" s="1"/>
  <c r="AC302" i="3"/>
  <c r="AC309" i="3"/>
  <c r="AC255" i="3"/>
  <c r="AC314" i="3"/>
  <c r="AE314" i="3" s="1"/>
  <c r="R521" i="3"/>
  <c r="AC275" i="3"/>
  <c r="AE275" i="3" s="1"/>
  <c r="AC291" i="3"/>
  <c r="AE291" i="3" s="1"/>
  <c r="S251" i="3"/>
  <c r="U251" i="3" s="1"/>
  <c r="V251" i="3" s="1"/>
  <c r="AC266" i="3"/>
  <c r="AE266" i="3" s="1"/>
  <c r="S298" i="3"/>
  <c r="U298" i="3" s="1"/>
  <c r="U512" i="3" s="1"/>
  <c r="AC299" i="3"/>
  <c r="AE299" i="3" s="1"/>
  <c r="AC313" i="3"/>
  <c r="L668" i="3"/>
  <c r="AC301" i="3"/>
  <c r="AE301" i="3" s="1"/>
  <c r="U473" i="3"/>
  <c r="V88" i="3"/>
  <c r="U47" i="3"/>
  <c r="V47" i="3" s="1"/>
  <c r="U460" i="3"/>
  <c r="V56" i="3"/>
  <c r="V33" i="3"/>
  <c r="U643" i="3"/>
  <c r="V71" i="3"/>
  <c r="R454" i="3"/>
  <c r="AD44" i="3"/>
  <c r="AE44" i="3" s="1"/>
  <c r="O637" i="3"/>
  <c r="T54" i="3"/>
  <c r="U54" i="3" s="1"/>
  <c r="T70" i="3"/>
  <c r="U70" i="3" s="1"/>
  <c r="V70" i="3" s="1"/>
  <c r="S86" i="3"/>
  <c r="U86" i="3" s="1"/>
  <c r="V86" i="3" s="1"/>
  <c r="O439" i="3"/>
  <c r="S102" i="3"/>
  <c r="U102" i="3" s="1"/>
  <c r="U439" i="3" s="1"/>
  <c r="S65" i="3"/>
  <c r="U65" i="3" s="1"/>
  <c r="U465" i="3" s="1"/>
  <c r="R470" i="3"/>
  <c r="T74" i="3"/>
  <c r="U74" i="3" s="1"/>
  <c r="O464" i="3"/>
  <c r="S80" i="3"/>
  <c r="U80" i="3" s="1"/>
  <c r="U464" i="3" s="1"/>
  <c r="O472" i="3"/>
  <c r="T81" i="3"/>
  <c r="U81" i="3" s="1"/>
  <c r="AC103" i="3"/>
  <c r="AE103" i="3" s="1"/>
  <c r="Y145" i="3"/>
  <c r="R653" i="3"/>
  <c r="R650" i="3"/>
  <c r="V132" i="3"/>
  <c r="P158" i="3"/>
  <c r="X157" i="3"/>
  <c r="AC149" i="3"/>
  <c r="R614" i="3"/>
  <c r="S206" i="3"/>
  <c r="AD206" i="3"/>
  <c r="AE206" i="3" s="1"/>
  <c r="R208" i="3"/>
  <c r="Y272" i="3"/>
  <c r="AC268" i="3"/>
  <c r="X145" i="3"/>
  <c r="R501" i="3"/>
  <c r="V139" i="3"/>
  <c r="U333" i="3"/>
  <c r="V177" i="3"/>
  <c r="V195" i="3"/>
  <c r="R402" i="3"/>
  <c r="S198" i="3"/>
  <c r="U198" i="3" s="1"/>
  <c r="V198" i="3" s="1"/>
  <c r="AD198" i="3"/>
  <c r="S228" i="3"/>
  <c r="U228" i="3" s="1"/>
  <c r="V228" i="3" s="1"/>
  <c r="AD228" i="3"/>
  <c r="AC10" i="3"/>
  <c r="R625" i="3"/>
  <c r="O630" i="3"/>
  <c r="O455" i="3"/>
  <c r="T51" i="3"/>
  <c r="U51" i="3" s="1"/>
  <c r="AD61" i="3"/>
  <c r="AD12" i="3"/>
  <c r="S26" i="3"/>
  <c r="U26" i="3" s="1"/>
  <c r="T27" i="3"/>
  <c r="S34" i="3"/>
  <c r="U34" i="3" s="1"/>
  <c r="V34" i="3" s="1"/>
  <c r="R630" i="3"/>
  <c r="R627" i="3"/>
  <c r="AD38" i="3"/>
  <c r="AE38" i="3" s="1"/>
  <c r="S38" i="3"/>
  <c r="U38" i="3" s="1"/>
  <c r="U627" i="3" s="1"/>
  <c r="Y111" i="3"/>
  <c r="O456" i="3"/>
  <c r="V46" i="3"/>
  <c r="R632" i="3"/>
  <c r="AD58" i="3"/>
  <c r="S63" i="3"/>
  <c r="U63" i="3" s="1"/>
  <c r="U469" i="3" s="1"/>
  <c r="S64" i="3"/>
  <c r="U64" i="3" s="1"/>
  <c r="U461" i="3" s="1"/>
  <c r="AC67" i="3"/>
  <c r="AD72" i="3"/>
  <c r="R434" i="3"/>
  <c r="S95" i="3"/>
  <c r="U95" i="3" s="1"/>
  <c r="V95" i="3" s="1"/>
  <c r="S96" i="3"/>
  <c r="U96" i="3" s="1"/>
  <c r="U436" i="3" s="1"/>
  <c r="S98" i="3"/>
  <c r="U98" i="3" s="1"/>
  <c r="V98" i="3" s="1"/>
  <c r="AD106" i="3"/>
  <c r="S117" i="3"/>
  <c r="U117" i="3" s="1"/>
  <c r="U653" i="3" s="1"/>
  <c r="S119" i="3"/>
  <c r="U119" i="3" s="1"/>
  <c r="U650" i="3" s="1"/>
  <c r="AD125" i="3"/>
  <c r="S143" i="3"/>
  <c r="U143" i="3" s="1"/>
  <c r="Q158" i="3"/>
  <c r="X193" i="3"/>
  <c r="V216" i="3"/>
  <c r="AC271" i="3"/>
  <c r="R272" i="3"/>
  <c r="R111" i="3"/>
  <c r="R492" i="3"/>
  <c r="V118" i="3"/>
  <c r="O655" i="3"/>
  <c r="S133" i="3"/>
  <c r="U133" i="3" s="1"/>
  <c r="U655" i="3" s="1"/>
  <c r="O466" i="3"/>
  <c r="O157" i="3"/>
  <c r="R467" i="3"/>
  <c r="S147" i="3"/>
  <c r="U147" i="3" s="1"/>
  <c r="U467" i="3" s="1"/>
  <c r="U160" i="3"/>
  <c r="S32" i="3"/>
  <c r="U32" i="3" s="1"/>
  <c r="V32" i="3" s="1"/>
  <c r="S68" i="3"/>
  <c r="U68" i="3" s="1"/>
  <c r="V68" i="3" s="1"/>
  <c r="R471" i="3"/>
  <c r="S73" i="3"/>
  <c r="U73" i="3" s="1"/>
  <c r="O639" i="3"/>
  <c r="O463" i="3"/>
  <c r="S78" i="3"/>
  <c r="U78" i="3" s="1"/>
  <c r="O638" i="3"/>
  <c r="S79" i="3"/>
  <c r="U79" i="3" s="1"/>
  <c r="R435" i="3"/>
  <c r="S92" i="3"/>
  <c r="U92" i="3" s="1"/>
  <c r="O441" i="3"/>
  <c r="R491" i="3"/>
  <c r="AD116" i="3"/>
  <c r="AE116" i="3" s="1"/>
  <c r="M158" i="3"/>
  <c r="M324" i="3" s="1"/>
  <c r="Y193" i="3"/>
  <c r="O339" i="3"/>
  <c r="S173" i="3"/>
  <c r="U173" i="3" s="1"/>
  <c r="R558" i="3"/>
  <c r="S176" i="3"/>
  <c r="U176" i="3" s="1"/>
  <c r="U558" i="3" s="1"/>
  <c r="AD176" i="3"/>
  <c r="AE176" i="3" s="1"/>
  <c r="R428" i="3"/>
  <c r="AD264" i="3"/>
  <c r="AD267" i="3"/>
  <c r="S67" i="3"/>
  <c r="U67" i="3" s="1"/>
  <c r="V67" i="3" s="1"/>
  <c r="S30" i="3"/>
  <c r="U30" i="3" s="1"/>
  <c r="V30" i="3" s="1"/>
  <c r="O443" i="3"/>
  <c r="AA111" i="3"/>
  <c r="S61" i="3"/>
  <c r="U61" i="3" s="1"/>
  <c r="S62" i="3"/>
  <c r="U62" i="3" s="1"/>
  <c r="AC69" i="3"/>
  <c r="AE69" i="3" s="1"/>
  <c r="AD89" i="3"/>
  <c r="AD113" i="3"/>
  <c r="S116" i="3"/>
  <c r="U116" i="3" s="1"/>
  <c r="U491" i="3" s="1"/>
  <c r="AC117" i="3"/>
  <c r="AE117" i="3" s="1"/>
  <c r="AD120" i="3"/>
  <c r="AE120" i="3" s="1"/>
  <c r="S120" i="3"/>
  <c r="U120" i="3" s="1"/>
  <c r="V120" i="3" s="1"/>
  <c r="R656" i="3"/>
  <c r="AD126" i="3"/>
  <c r="AD129" i="3"/>
  <c r="AA157" i="3"/>
  <c r="V152" i="3"/>
  <c r="N158" i="3"/>
  <c r="N324" i="3" s="1"/>
  <c r="V178" i="3"/>
  <c r="S264" i="3"/>
  <c r="U264" i="3" s="1"/>
  <c r="V264" i="3" s="1"/>
  <c r="S267" i="3"/>
  <c r="U267" i="3" s="1"/>
  <c r="V267" i="3" s="1"/>
  <c r="R658" i="3"/>
  <c r="AD144" i="3"/>
  <c r="R452" i="3"/>
  <c r="T41" i="3"/>
  <c r="U41" i="3" s="1"/>
  <c r="S69" i="3"/>
  <c r="U69" i="3" s="1"/>
  <c r="R442" i="3"/>
  <c r="R43" i="3"/>
  <c r="AD18" i="3"/>
  <c r="O451" i="3"/>
  <c r="T31" i="3"/>
  <c r="U31" i="3" s="1"/>
  <c r="V31" i="3" s="1"/>
  <c r="AB111" i="3"/>
  <c r="AC46" i="3"/>
  <c r="AE46" i="3" s="1"/>
  <c r="U457" i="3"/>
  <c r="AC64" i="3"/>
  <c r="R472" i="3"/>
  <c r="S82" i="3"/>
  <c r="U82" i="3" s="1"/>
  <c r="V82" i="3" s="1"/>
  <c r="O468" i="3"/>
  <c r="S90" i="3"/>
  <c r="U90" i="3" s="1"/>
  <c r="U468" i="3" s="1"/>
  <c r="S126" i="3"/>
  <c r="U126" i="3" s="1"/>
  <c r="AC143" i="3"/>
  <c r="AE143" i="3" s="1"/>
  <c r="AB157" i="3"/>
  <c r="AD147" i="3"/>
  <c r="O478" i="3"/>
  <c r="S149" i="3"/>
  <c r="U149" i="3" s="1"/>
  <c r="AA193" i="3"/>
  <c r="AA209" i="3" s="1"/>
  <c r="R335" i="3"/>
  <c r="AD184" i="3"/>
  <c r="AE184" i="3" s="1"/>
  <c r="S184" i="3"/>
  <c r="U184" i="3" s="1"/>
  <c r="U335" i="3" s="1"/>
  <c r="R405" i="3"/>
  <c r="S200" i="3"/>
  <c r="U200" i="3" s="1"/>
  <c r="AD200" i="3"/>
  <c r="O401" i="3"/>
  <c r="S203" i="3"/>
  <c r="U203" i="3" s="1"/>
  <c r="O360" i="3"/>
  <c r="S213" i="3"/>
  <c r="U213" i="3" s="1"/>
  <c r="U360" i="3" s="1"/>
  <c r="S232" i="3"/>
  <c r="U232" i="3" s="1"/>
  <c r="V232" i="3" s="1"/>
  <c r="V97" i="3"/>
  <c r="R657" i="3"/>
  <c r="AD141" i="3"/>
  <c r="AE141" i="3" s="1"/>
  <c r="S141" i="3"/>
  <c r="U141" i="3" s="1"/>
  <c r="O145" i="3"/>
  <c r="Y157" i="3"/>
  <c r="S161" i="3"/>
  <c r="U161" i="3" s="1"/>
  <c r="V161" i="3" s="1"/>
  <c r="R468" i="3"/>
  <c r="AD90" i="3"/>
  <c r="AC94" i="3"/>
  <c r="AE94" i="3" s="1"/>
  <c r="AC96" i="3"/>
  <c r="AE96" i="3" s="1"/>
  <c r="O649" i="3"/>
  <c r="AC156" i="3"/>
  <c r="AE156" i="3" s="1"/>
  <c r="AB193" i="3"/>
  <c r="R451" i="3"/>
  <c r="AC59" i="3"/>
  <c r="S16" i="3"/>
  <c r="AC91" i="3"/>
  <c r="AE91" i="3" s="1"/>
  <c r="AD133" i="3"/>
  <c r="R498" i="3"/>
  <c r="T138" i="3"/>
  <c r="U138" i="3" s="1"/>
  <c r="U498" i="3" s="1"/>
  <c r="S155" i="3"/>
  <c r="U155" i="3" s="1"/>
  <c r="V155" i="3" s="1"/>
  <c r="AD155" i="3"/>
  <c r="AC188" i="3"/>
  <c r="O426" i="3"/>
  <c r="S28" i="3"/>
  <c r="U28" i="3" s="1"/>
  <c r="U624" i="3" s="1"/>
  <c r="AE32" i="3"/>
  <c r="S40" i="3"/>
  <c r="U40" i="3" s="1"/>
  <c r="T66" i="3"/>
  <c r="U66" i="3" s="1"/>
  <c r="AD67" i="3"/>
  <c r="R481" i="3"/>
  <c r="O447" i="3"/>
  <c r="O449" i="3"/>
  <c r="O623" i="3"/>
  <c r="S25" i="3"/>
  <c r="U25" i="3" s="1"/>
  <c r="AC52" i="3"/>
  <c r="AE52" i="3" s="1"/>
  <c r="T85" i="3"/>
  <c r="U85" i="3" s="1"/>
  <c r="S89" i="3"/>
  <c r="U89" i="3" s="1"/>
  <c r="V89" i="3" s="1"/>
  <c r="R437" i="3"/>
  <c r="S104" i="3"/>
  <c r="U104" i="3" s="1"/>
  <c r="AD104" i="3"/>
  <c r="AC108" i="3"/>
  <c r="AE108" i="3" s="1"/>
  <c r="R489" i="3"/>
  <c r="R145" i="3"/>
  <c r="S113" i="3"/>
  <c r="U113" i="3" s="1"/>
  <c r="T114" i="3"/>
  <c r="AC126" i="3"/>
  <c r="R477" i="3"/>
  <c r="S148" i="3"/>
  <c r="U148" i="3" s="1"/>
  <c r="U477" i="3" s="1"/>
  <c r="O488" i="3"/>
  <c r="V154" i="3"/>
  <c r="O348" i="3"/>
  <c r="S171" i="3"/>
  <c r="U171" i="3" s="1"/>
  <c r="U348" i="3" s="1"/>
  <c r="Y241" i="3"/>
  <c r="AC210" i="3"/>
  <c r="R426" i="3"/>
  <c r="AD260" i="3"/>
  <c r="R356" i="3"/>
  <c r="AD238" i="3"/>
  <c r="R640" i="3"/>
  <c r="T122" i="3"/>
  <c r="U122" i="3" s="1"/>
  <c r="U495" i="3" s="1"/>
  <c r="R487" i="3"/>
  <c r="AD153" i="3"/>
  <c r="Z193" i="3"/>
  <c r="S238" i="3"/>
  <c r="U238" i="3" s="1"/>
  <c r="U356" i="3" s="1"/>
  <c r="S153" i="3"/>
  <c r="U153" i="3" s="1"/>
  <c r="U487" i="3" s="1"/>
  <c r="S18" i="3"/>
  <c r="U18" i="3" s="1"/>
  <c r="O43" i="3"/>
  <c r="O631" i="3"/>
  <c r="S45" i="3"/>
  <c r="U45" i="3" s="1"/>
  <c r="V55" i="3"/>
  <c r="S22" i="3"/>
  <c r="U22" i="3" s="1"/>
  <c r="U449" i="3" s="1"/>
  <c r="AD28" i="3"/>
  <c r="AE28" i="3" s="1"/>
  <c r="O448" i="3"/>
  <c r="S37" i="3"/>
  <c r="U37" i="3" s="1"/>
  <c r="O454" i="3"/>
  <c r="O111" i="3"/>
  <c r="S44" i="3"/>
  <c r="AC75" i="3"/>
  <c r="AE75" i="3" s="1"/>
  <c r="S84" i="3"/>
  <c r="U84" i="3" s="1"/>
  <c r="T87" i="3"/>
  <c r="U87" i="3" s="1"/>
  <c r="AC106" i="3"/>
  <c r="S112" i="3"/>
  <c r="V121" i="3"/>
  <c r="AC125" i="3"/>
  <c r="AE125" i="3" s="1"/>
  <c r="O499" i="3"/>
  <c r="R500" i="3"/>
  <c r="S135" i="3"/>
  <c r="U135" i="3" s="1"/>
  <c r="U500" i="3" s="1"/>
  <c r="R497" i="3"/>
  <c r="AD137" i="3"/>
  <c r="S137" i="3"/>
  <c r="U137" i="3" s="1"/>
  <c r="V137" i="3" s="1"/>
  <c r="AC155" i="3"/>
  <c r="S163" i="3"/>
  <c r="U163" i="3" s="1"/>
  <c r="O410" i="3"/>
  <c r="S202" i="3"/>
  <c r="U202" i="3" s="1"/>
  <c r="U410" i="3" s="1"/>
  <c r="R615" i="3"/>
  <c r="AD207" i="3"/>
  <c r="O375" i="3"/>
  <c r="S227" i="3"/>
  <c r="U227" i="3" s="1"/>
  <c r="U375" i="3" s="1"/>
  <c r="O423" i="3"/>
  <c r="S257" i="3"/>
  <c r="U257" i="3" s="1"/>
  <c r="S260" i="3"/>
  <c r="U260" i="3" s="1"/>
  <c r="U426" i="3" s="1"/>
  <c r="O457" i="3"/>
  <c r="R460" i="3"/>
  <c r="R643" i="3"/>
  <c r="AD102" i="3"/>
  <c r="AE102" i="3" s="1"/>
  <c r="O500" i="3"/>
  <c r="O497" i="3"/>
  <c r="V136" i="3"/>
  <c r="O657" i="3"/>
  <c r="O467" i="3"/>
  <c r="O477" i="3"/>
  <c r="AC153" i="3"/>
  <c r="R157" i="3"/>
  <c r="S181" i="3"/>
  <c r="U181" i="3" s="1"/>
  <c r="U337" i="3" s="1"/>
  <c r="R352" i="3"/>
  <c r="S192" i="3"/>
  <c r="U192" i="3" s="1"/>
  <c r="AC198" i="3"/>
  <c r="Z241" i="3"/>
  <c r="V236" i="3"/>
  <c r="O429" i="3"/>
  <c r="R538" i="3"/>
  <c r="AD273" i="3"/>
  <c r="AC186" i="3"/>
  <c r="AE186" i="3" s="1"/>
  <c r="X205" i="3"/>
  <c r="AC194" i="3"/>
  <c r="O407" i="3"/>
  <c r="AA241" i="3"/>
  <c r="Z145" i="3"/>
  <c r="O494" i="3"/>
  <c r="AC152" i="3"/>
  <c r="AE152" i="3" s="1"/>
  <c r="R345" i="3"/>
  <c r="S174" i="3"/>
  <c r="U174" i="3" s="1"/>
  <c r="U345" i="3" s="1"/>
  <c r="R554" i="3"/>
  <c r="S183" i="3"/>
  <c r="U183" i="3" s="1"/>
  <c r="U554" i="3" s="1"/>
  <c r="U214" i="3"/>
  <c r="V214" i="3" s="1"/>
  <c r="R373" i="3"/>
  <c r="R241" i="3"/>
  <c r="AD219" i="3"/>
  <c r="S224" i="3"/>
  <c r="U224" i="3" s="1"/>
  <c r="V224" i="3" s="1"/>
  <c r="AC242" i="3"/>
  <c r="X272" i="3"/>
  <c r="O422" i="3"/>
  <c r="O418" i="3"/>
  <c r="S256" i="3"/>
  <c r="U256" i="3" s="1"/>
  <c r="U418" i="3" s="1"/>
  <c r="S263" i="3"/>
  <c r="U263" i="3" s="1"/>
  <c r="AC270" i="3"/>
  <c r="AC273" i="3"/>
  <c r="X278" i="3"/>
  <c r="V49" i="3"/>
  <c r="R479" i="3"/>
  <c r="O435" i="3"/>
  <c r="O491" i="3"/>
  <c r="T123" i="3"/>
  <c r="U123" i="3" s="1"/>
  <c r="U494" i="3" s="1"/>
  <c r="O654" i="3"/>
  <c r="AD154" i="3"/>
  <c r="O346" i="3"/>
  <c r="U172" i="3"/>
  <c r="U346" i="3" s="1"/>
  <c r="AD183" i="3"/>
  <c r="AE183" i="3" s="1"/>
  <c r="V197" i="3"/>
  <c r="S201" i="3"/>
  <c r="U201" i="3" s="1"/>
  <c r="U407" i="3" s="1"/>
  <c r="L209" i="3"/>
  <c r="O371" i="3"/>
  <c r="S215" i="3"/>
  <c r="U215" i="3" s="1"/>
  <c r="U371" i="3" s="1"/>
  <c r="S219" i="3"/>
  <c r="U219" i="3" s="1"/>
  <c r="U373" i="3" s="1"/>
  <c r="O358" i="3"/>
  <c r="S240" i="3"/>
  <c r="U240" i="3" s="1"/>
  <c r="U358" i="3" s="1"/>
  <c r="S247" i="3"/>
  <c r="U247" i="3" s="1"/>
  <c r="U422" i="3" s="1"/>
  <c r="R418" i="3"/>
  <c r="AD256" i="3"/>
  <c r="R425" i="3"/>
  <c r="AD259" i="3"/>
  <c r="AE259" i="3" s="1"/>
  <c r="S259" i="3"/>
  <c r="U259" i="3" s="1"/>
  <c r="U425" i="3" s="1"/>
  <c r="R432" i="3"/>
  <c r="AD262" i="3"/>
  <c r="R517" i="3"/>
  <c r="AD287" i="3"/>
  <c r="K668" i="3"/>
  <c r="Z272" i="3"/>
  <c r="V252" i="3"/>
  <c r="S265" i="3"/>
  <c r="U265" i="3" s="1"/>
  <c r="V265" i="3" s="1"/>
  <c r="AC277" i="3"/>
  <c r="Y278" i="3"/>
  <c r="R474" i="3"/>
  <c r="O434" i="3"/>
  <c r="R440" i="3"/>
  <c r="AC112" i="3"/>
  <c r="V143" i="3"/>
  <c r="O658" i="3"/>
  <c r="V144" i="3"/>
  <c r="S156" i="3"/>
  <c r="U156" i="3" s="1"/>
  <c r="V156" i="3" s="1"/>
  <c r="AB205" i="3"/>
  <c r="N209" i="3"/>
  <c r="S230" i="3"/>
  <c r="U230" i="3" s="1"/>
  <c r="V230" i="3" s="1"/>
  <c r="AC240" i="3"/>
  <c r="AE240" i="3" s="1"/>
  <c r="O504" i="3"/>
  <c r="S308" i="3"/>
  <c r="U308" i="3" s="1"/>
  <c r="U504" i="3" s="1"/>
  <c r="S225" i="3"/>
  <c r="U225" i="3" s="1"/>
  <c r="V225" i="3" s="1"/>
  <c r="AC228" i="3"/>
  <c r="O357" i="3"/>
  <c r="R421" i="3"/>
  <c r="T250" i="3"/>
  <c r="U250" i="3" s="1"/>
  <c r="R427" i="3"/>
  <c r="AD261" i="3"/>
  <c r="O533" i="3"/>
  <c r="S286" i="3"/>
  <c r="U286" i="3" s="1"/>
  <c r="U533" i="3" s="1"/>
  <c r="R504" i="3"/>
  <c r="AD308" i="3"/>
  <c r="AC196" i="3"/>
  <c r="AE196" i="3" s="1"/>
  <c r="R357" i="3"/>
  <c r="AD239" i="3"/>
  <c r="AD246" i="3"/>
  <c r="AE246" i="3" s="1"/>
  <c r="S246" i="3"/>
  <c r="U246" i="3" s="1"/>
  <c r="V246" i="3" s="1"/>
  <c r="S255" i="3"/>
  <c r="U255" i="3" s="1"/>
  <c r="U424" i="3" s="1"/>
  <c r="R417" i="3"/>
  <c r="S258" i="3"/>
  <c r="U258" i="3" s="1"/>
  <c r="U417" i="3" s="1"/>
  <c r="S261" i="3"/>
  <c r="U261" i="3" s="1"/>
  <c r="U427" i="3" s="1"/>
  <c r="V298" i="3"/>
  <c r="AD304" i="3"/>
  <c r="AE304" i="3" s="1"/>
  <c r="AC173" i="3"/>
  <c r="AE173" i="3" s="1"/>
  <c r="O337" i="3"/>
  <c r="V180" i="3"/>
  <c r="T222" i="3"/>
  <c r="U222" i="3" s="1"/>
  <c r="O378" i="3"/>
  <c r="S233" i="3"/>
  <c r="U233" i="3" s="1"/>
  <c r="U378" i="3" s="1"/>
  <c r="S239" i="3"/>
  <c r="U239" i="3" s="1"/>
  <c r="U357" i="3" s="1"/>
  <c r="AC248" i="3"/>
  <c r="AE248" i="3" s="1"/>
  <c r="AE255" i="3"/>
  <c r="AE258" i="3"/>
  <c r="O428" i="3"/>
  <c r="AC293" i="3"/>
  <c r="AD189" i="3"/>
  <c r="AD190" i="3"/>
  <c r="O193" i="3"/>
  <c r="AD195" i="3"/>
  <c r="O361" i="3"/>
  <c r="O241" i="3"/>
  <c r="O374" i="3"/>
  <c r="AC236" i="3"/>
  <c r="R424" i="3"/>
  <c r="AB318" i="3"/>
  <c r="O503" i="3"/>
  <c r="AC308" i="3"/>
  <c r="O486" i="3"/>
  <c r="T165" i="3"/>
  <c r="S182" i="3"/>
  <c r="U182" i="3" s="1"/>
  <c r="S211" i="3"/>
  <c r="U211" i="3" s="1"/>
  <c r="U366" i="3" s="1"/>
  <c r="R374" i="3"/>
  <c r="AC261" i="3"/>
  <c r="O532" i="3"/>
  <c r="AD288" i="3"/>
  <c r="O511" i="3"/>
  <c r="R503" i="3"/>
  <c r="AD307" i="3"/>
  <c r="AE307" i="3" s="1"/>
  <c r="O534" i="3"/>
  <c r="S322" i="3"/>
  <c r="U322" i="3" s="1"/>
  <c r="U534" i="3" s="1"/>
  <c r="R654" i="3"/>
  <c r="S150" i="3"/>
  <c r="U150" i="3" s="1"/>
  <c r="R486" i="3"/>
  <c r="R326" i="3"/>
  <c r="R193" i="3"/>
  <c r="O330" i="3"/>
  <c r="O341" i="3"/>
  <c r="AD197" i="3"/>
  <c r="S210" i="3"/>
  <c r="T223" i="3"/>
  <c r="U223" i="3" s="1"/>
  <c r="S234" i="3"/>
  <c r="U234" i="3" s="1"/>
  <c r="AC260" i="3"/>
  <c r="AD285" i="3"/>
  <c r="R532" i="3"/>
  <c r="S297" i="3"/>
  <c r="U297" i="3" s="1"/>
  <c r="U511" i="3" s="1"/>
  <c r="R519" i="3"/>
  <c r="AD302" i="3"/>
  <c r="S307" i="3"/>
  <c r="U307" i="3" s="1"/>
  <c r="U503" i="3" s="1"/>
  <c r="O521" i="3"/>
  <c r="T316" i="3"/>
  <c r="U316" i="3" s="1"/>
  <c r="R400" i="3"/>
  <c r="AD194" i="3"/>
  <c r="R416" i="3"/>
  <c r="AC257" i="3"/>
  <c r="AE257" i="3" s="1"/>
  <c r="O505" i="3"/>
  <c r="S289" i="3"/>
  <c r="U289" i="3" s="1"/>
  <c r="O502" i="3"/>
  <c r="O329" i="3"/>
  <c r="AC182" i="3"/>
  <c r="AE182" i="3" s="1"/>
  <c r="O347" i="3"/>
  <c r="V186" i="3"/>
  <c r="S189" i="3"/>
  <c r="U189" i="3" s="1"/>
  <c r="U341" i="3" s="1"/>
  <c r="S190" i="3"/>
  <c r="U190" i="3" s="1"/>
  <c r="O402" i="3"/>
  <c r="R205" i="3"/>
  <c r="O615" i="3"/>
  <c r="S207" i="3"/>
  <c r="U207" i="3" s="1"/>
  <c r="U615" i="3" s="1"/>
  <c r="J209" i="3"/>
  <c r="O383" i="3"/>
  <c r="V229" i="3"/>
  <c r="V235" i="3"/>
  <c r="R516" i="3"/>
  <c r="AD284" i="3"/>
  <c r="V284" i="3"/>
  <c r="R318" i="3"/>
  <c r="O523" i="3"/>
  <c r="O431" i="3"/>
  <c r="S269" i="3"/>
  <c r="U269" i="3" s="1"/>
  <c r="U431" i="3" s="1"/>
  <c r="R413" i="3"/>
  <c r="AD271" i="3"/>
  <c r="AA272" i="3"/>
  <c r="O540" i="3"/>
  <c r="R541" i="3"/>
  <c r="AD277" i="3"/>
  <c r="O515" i="3"/>
  <c r="S279" i="3"/>
  <c r="R523" i="3"/>
  <c r="AD315" i="3"/>
  <c r="O576" i="3"/>
  <c r="V226" i="3"/>
  <c r="V244" i="3"/>
  <c r="S271" i="3"/>
  <c r="U271" i="3" s="1"/>
  <c r="U413" i="3" s="1"/>
  <c r="T274" i="3"/>
  <c r="R539" i="3"/>
  <c r="AD276" i="3"/>
  <c r="AE276" i="3" s="1"/>
  <c r="S277" i="3"/>
  <c r="U277" i="3" s="1"/>
  <c r="U541" i="3" s="1"/>
  <c r="O518" i="3"/>
  <c r="S288" i="3"/>
  <c r="U288" i="3" s="1"/>
  <c r="U518" i="3" s="1"/>
  <c r="O506" i="3"/>
  <c r="S315" i="3"/>
  <c r="U315" i="3" s="1"/>
  <c r="U523" i="3" s="1"/>
  <c r="O430" i="3"/>
  <c r="S268" i="3"/>
  <c r="U268" i="3" s="1"/>
  <c r="O278" i="3"/>
  <c r="Z318" i="3"/>
  <c r="R514" i="3"/>
  <c r="AD293" i="3"/>
  <c r="S300" i="3"/>
  <c r="U300" i="3" s="1"/>
  <c r="V300" i="3" s="1"/>
  <c r="R506" i="3"/>
  <c r="AD305" i="3"/>
  <c r="S309" i="3"/>
  <c r="U309" i="3" s="1"/>
  <c r="V309" i="3" s="1"/>
  <c r="R524" i="3"/>
  <c r="O318" i="3"/>
  <c r="AB241" i="3"/>
  <c r="O373" i="3"/>
  <c r="O382" i="3"/>
  <c r="V220" i="3"/>
  <c r="S242" i="3"/>
  <c r="S243" i="3"/>
  <c r="U243" i="3" s="1"/>
  <c r="T245" i="3"/>
  <c r="U245" i="3" s="1"/>
  <c r="O432" i="3"/>
  <c r="R430" i="3"/>
  <c r="AD268" i="3"/>
  <c r="V270" i="3"/>
  <c r="O272" i="3"/>
  <c r="O538" i="3"/>
  <c r="S273" i="3"/>
  <c r="X318" i="3"/>
  <c r="AC279" i="3"/>
  <c r="O517" i="3"/>
  <c r="AC288" i="3"/>
  <c r="S305" i="3"/>
  <c r="U305" i="3" s="1"/>
  <c r="U506" i="3" s="1"/>
  <c r="S313" i="3"/>
  <c r="U313" i="3" s="1"/>
  <c r="S314" i="3"/>
  <c r="U314" i="3" s="1"/>
  <c r="U524" i="3" s="1"/>
  <c r="J668" i="3"/>
  <c r="O536" i="3"/>
  <c r="S319" i="3"/>
  <c r="M668" i="3"/>
  <c r="O367" i="3"/>
  <c r="R423" i="3"/>
  <c r="R429" i="3"/>
  <c r="O507" i="3"/>
  <c r="O509" i="3"/>
  <c r="S295" i="3"/>
  <c r="U295" i="3" s="1"/>
  <c r="U509" i="3" s="1"/>
  <c r="O510" i="3"/>
  <c r="S296" i="3"/>
  <c r="U296" i="3" s="1"/>
  <c r="O528" i="3"/>
  <c r="S321" i="3"/>
  <c r="U321" i="3" s="1"/>
  <c r="N668" i="3"/>
  <c r="AC286" i="3"/>
  <c r="AE286" i="3" s="1"/>
  <c r="S290" i="3"/>
  <c r="U290" i="3" s="1"/>
  <c r="V290" i="3" s="1"/>
  <c r="R507" i="3"/>
  <c r="O508" i="3"/>
  <c r="S294" i="3"/>
  <c r="U294" i="3" s="1"/>
  <c r="U508" i="3" s="1"/>
  <c r="R509" i="3"/>
  <c r="AC306" i="3"/>
  <c r="T310" i="3"/>
  <c r="Y323" i="3"/>
  <c r="P668" i="3"/>
  <c r="R515" i="3"/>
  <c r="O520" i="3"/>
  <c r="S292" i="3"/>
  <c r="U292" i="3" s="1"/>
  <c r="V292" i="3" s="1"/>
  <c r="S293" i="3"/>
  <c r="U293" i="3" s="1"/>
  <c r="U514" i="3" s="1"/>
  <c r="AC319" i="3"/>
  <c r="Q668" i="3"/>
  <c r="V291" i="3"/>
  <c r="S302" i="3"/>
  <c r="U302" i="3" s="1"/>
  <c r="O519" i="3"/>
  <c r="T311" i="3"/>
  <c r="U311" i="3" s="1"/>
  <c r="AD53" i="2"/>
  <c r="AE53" i="2" s="1"/>
  <c r="U689" i="2"/>
  <c r="R689" i="2"/>
  <c r="R682" i="2"/>
  <c r="S39" i="2"/>
  <c r="U39" i="2" s="1"/>
  <c r="R678" i="2"/>
  <c r="S28" i="2"/>
  <c r="U28" i="2" s="1"/>
  <c r="U678" i="2" s="1"/>
  <c r="S19" i="2"/>
  <c r="U19" i="2" s="1"/>
  <c r="V19" i="2" s="1"/>
  <c r="U730" i="6" l="1"/>
  <c r="V730" i="6" s="1"/>
  <c r="AD325" i="5"/>
  <c r="AE158" i="5"/>
  <c r="AC325" i="5"/>
  <c r="S325" i="5"/>
  <c r="V319" i="5"/>
  <c r="AE209" i="5"/>
  <c r="AE325" i="5" s="1"/>
  <c r="U671" i="5"/>
  <c r="U209" i="5"/>
  <c r="V209" i="5" s="1"/>
  <c r="V208" i="5"/>
  <c r="U158" i="5"/>
  <c r="V158" i="5" s="1"/>
  <c r="V157" i="5"/>
  <c r="AE141" i="4"/>
  <c r="S375" i="4"/>
  <c r="AC375" i="4"/>
  <c r="AE375" i="4"/>
  <c r="U728" i="4"/>
  <c r="U252" i="4"/>
  <c r="V251" i="4"/>
  <c r="U141" i="4"/>
  <c r="V141" i="4" s="1"/>
  <c r="V140" i="4"/>
  <c r="V175" i="3"/>
  <c r="P324" i="3"/>
  <c r="L324" i="3"/>
  <c r="U521" i="3"/>
  <c r="AE207" i="3"/>
  <c r="AE144" i="3"/>
  <c r="AE267" i="3"/>
  <c r="AE264" i="3"/>
  <c r="AE238" i="3"/>
  <c r="V283" i="3"/>
  <c r="U459" i="3"/>
  <c r="U450" i="3"/>
  <c r="AE305" i="3"/>
  <c r="U401" i="3"/>
  <c r="V276" i="3"/>
  <c r="U421" i="3"/>
  <c r="K324" i="3"/>
  <c r="Q324" i="3"/>
  <c r="AE19" i="3"/>
  <c r="V21" i="3"/>
  <c r="U423" i="3"/>
  <c r="J324" i="3"/>
  <c r="V231" i="3"/>
  <c r="V147" i="3"/>
  <c r="AE149" i="3"/>
  <c r="AE60" i="3"/>
  <c r="V39" i="3"/>
  <c r="U339" i="3"/>
  <c r="T193" i="3"/>
  <c r="T209" i="3" s="1"/>
  <c r="AE154" i="3"/>
  <c r="AE124" i="3"/>
  <c r="V312" i="3"/>
  <c r="AE315" i="3"/>
  <c r="AE260" i="3"/>
  <c r="V167" i="3"/>
  <c r="Y209" i="3"/>
  <c r="AE228" i="3"/>
  <c r="U637" i="3"/>
  <c r="V29" i="3"/>
  <c r="U628" i="3"/>
  <c r="V176" i="3"/>
  <c r="AE104" i="3"/>
  <c r="AE146" i="3"/>
  <c r="AE234" i="3"/>
  <c r="U442" i="3"/>
  <c r="V184" i="3"/>
  <c r="AE202" i="3"/>
  <c r="U474" i="3"/>
  <c r="AE201" i="3"/>
  <c r="AE129" i="3"/>
  <c r="V14" i="3"/>
  <c r="V285" i="3"/>
  <c r="AE90" i="3"/>
  <c r="U479" i="3"/>
  <c r="V306" i="3"/>
  <c r="AE198" i="3"/>
  <c r="V203" i="3"/>
  <c r="AE113" i="3"/>
  <c r="V194" i="3"/>
  <c r="U462" i="3"/>
  <c r="U367" i="3"/>
  <c r="AE80" i="3"/>
  <c r="V320" i="3"/>
  <c r="AE306" i="3"/>
  <c r="Y158" i="3"/>
  <c r="AE18" i="3"/>
  <c r="AE200" i="3"/>
  <c r="U432" i="3"/>
  <c r="V138" i="3"/>
  <c r="V287" i="3"/>
  <c r="U452" i="3"/>
  <c r="V148" i="3"/>
  <c r="U654" i="3"/>
  <c r="V58" i="3"/>
  <c r="AE309" i="3"/>
  <c r="AE137" i="3"/>
  <c r="V66" i="3"/>
  <c r="U354" i="3"/>
  <c r="V191" i="3"/>
  <c r="V263" i="3"/>
  <c r="V80" i="3"/>
  <c r="AE313" i="3"/>
  <c r="V140" i="3"/>
  <c r="U329" i="3"/>
  <c r="AE303" i="3"/>
  <c r="AE288" i="3"/>
  <c r="V64" i="3"/>
  <c r="AE72" i="3"/>
  <c r="AE150" i="3"/>
  <c r="AE57" i="3"/>
  <c r="AE256" i="3"/>
  <c r="AE270" i="3"/>
  <c r="V213" i="3"/>
  <c r="AE64" i="3"/>
  <c r="U441" i="3"/>
  <c r="V281" i="3"/>
  <c r="V135" i="3"/>
  <c r="Z209" i="3"/>
  <c r="AE89" i="3"/>
  <c r="V110" i="3"/>
  <c r="V277" i="3"/>
  <c r="AE287" i="3"/>
  <c r="V256" i="3"/>
  <c r="V179" i="3"/>
  <c r="V187" i="3"/>
  <c r="AE189" i="3"/>
  <c r="AE233" i="3"/>
  <c r="V116" i="3"/>
  <c r="V314" i="3"/>
  <c r="AE197" i="3"/>
  <c r="AE106" i="3"/>
  <c r="AE269" i="3"/>
  <c r="U440" i="3"/>
  <c r="Z158" i="3"/>
  <c r="AE133" i="3"/>
  <c r="U416" i="3"/>
  <c r="AE239" i="3"/>
  <c r="AB209" i="3"/>
  <c r="V84" i="3"/>
  <c r="AE61" i="3"/>
  <c r="V249" i="3"/>
  <c r="V183" i="3"/>
  <c r="V134" i="3"/>
  <c r="V102" i="3"/>
  <c r="V248" i="3"/>
  <c r="V259" i="3"/>
  <c r="V303" i="3"/>
  <c r="V173" i="3"/>
  <c r="AE285" i="3"/>
  <c r="V237" i="3"/>
  <c r="AE21" i="3"/>
  <c r="AE284" i="3"/>
  <c r="AE195" i="3"/>
  <c r="AE188" i="3"/>
  <c r="U633" i="3"/>
  <c r="U520" i="3"/>
  <c r="AE155" i="3"/>
  <c r="U451" i="3"/>
  <c r="AE58" i="3"/>
  <c r="V269" i="3"/>
  <c r="AE190" i="3"/>
  <c r="AB158" i="3"/>
  <c r="AE26" i="3"/>
  <c r="AE237" i="3"/>
  <c r="AD241" i="3"/>
  <c r="V105" i="3"/>
  <c r="V240" i="3"/>
  <c r="AC157" i="3"/>
  <c r="U205" i="3"/>
  <c r="V205" i="3" s="1"/>
  <c r="U404" i="3"/>
  <c r="U438" i="3"/>
  <c r="U639" i="3"/>
  <c r="V282" i="3"/>
  <c r="AB324" i="3"/>
  <c r="AE126" i="3"/>
  <c r="U630" i="3"/>
  <c r="AD205" i="3"/>
  <c r="V233" i="3"/>
  <c r="V163" i="3"/>
  <c r="V28" i="3"/>
  <c r="V90" i="3"/>
  <c r="AE219" i="3"/>
  <c r="V91" i="3"/>
  <c r="AE101" i="3"/>
  <c r="V295" i="3"/>
  <c r="V215" i="3"/>
  <c r="U640" i="3"/>
  <c r="AE289" i="3"/>
  <c r="AE78" i="3"/>
  <c r="X158" i="3"/>
  <c r="AE293" i="3"/>
  <c r="AE59" i="3"/>
  <c r="U496" i="3"/>
  <c r="V239" i="3"/>
  <c r="V305" i="3"/>
  <c r="O668" i="3"/>
  <c r="AE302" i="3"/>
  <c r="U350" i="3"/>
  <c r="V166" i="3"/>
  <c r="AE218" i="3"/>
  <c r="AE140" i="3"/>
  <c r="V308" i="3"/>
  <c r="V117" i="3"/>
  <c r="V294" i="3"/>
  <c r="AE261" i="3"/>
  <c r="AE236" i="3"/>
  <c r="V123" i="3"/>
  <c r="V181" i="3"/>
  <c r="V202" i="3"/>
  <c r="U481" i="3"/>
  <c r="AD157" i="3"/>
  <c r="AE134" i="3"/>
  <c r="AE262" i="3"/>
  <c r="V293" i="3"/>
  <c r="R158" i="3"/>
  <c r="U402" i="3"/>
  <c r="U456" i="3"/>
  <c r="V172" i="3"/>
  <c r="U657" i="3"/>
  <c r="AD272" i="3"/>
  <c r="AD43" i="3"/>
  <c r="U505" i="3"/>
  <c r="V289" i="3"/>
  <c r="U374" i="3"/>
  <c r="V223" i="3"/>
  <c r="R209" i="3"/>
  <c r="U434" i="3"/>
  <c r="AD145" i="3"/>
  <c r="U384" i="3"/>
  <c r="V234" i="3"/>
  <c r="S111" i="3"/>
  <c r="U44" i="3"/>
  <c r="U634" i="3"/>
  <c r="V61" i="3"/>
  <c r="AD318" i="3"/>
  <c r="V255" i="3"/>
  <c r="V286" i="3"/>
  <c r="AE277" i="3"/>
  <c r="V171" i="3"/>
  <c r="T145" i="3"/>
  <c r="U114" i="3"/>
  <c r="T318" i="3"/>
  <c r="U310" i="3"/>
  <c r="U351" i="3"/>
  <c r="V190" i="3"/>
  <c r="U210" i="3"/>
  <c r="S241" i="3"/>
  <c r="V201" i="3"/>
  <c r="V257" i="3"/>
  <c r="V122" i="3"/>
  <c r="U490" i="3"/>
  <c r="V113" i="3"/>
  <c r="AC193" i="3"/>
  <c r="U428" i="3"/>
  <c r="V38" i="3"/>
  <c r="U471" i="3"/>
  <c r="V73" i="3"/>
  <c r="V133" i="3"/>
  <c r="V153" i="3"/>
  <c r="U206" i="3"/>
  <c r="S208" i="3"/>
  <c r="AE12" i="3"/>
  <c r="U458" i="3"/>
  <c r="V62" i="3"/>
  <c r="O158" i="3"/>
  <c r="U445" i="3"/>
  <c r="V18" i="3"/>
  <c r="AE273" i="3"/>
  <c r="AC278" i="3"/>
  <c r="V174" i="3"/>
  <c r="V219" i="3"/>
  <c r="V261" i="3"/>
  <c r="U165" i="3"/>
  <c r="U193" i="3" s="1"/>
  <c r="V193" i="3" s="1"/>
  <c r="U429" i="3"/>
  <c r="U626" i="3"/>
  <c r="V37" i="3"/>
  <c r="AD193" i="3"/>
  <c r="U405" i="3"/>
  <c r="V200" i="3"/>
  <c r="U656" i="3"/>
  <c r="V126" i="3"/>
  <c r="V69" i="3"/>
  <c r="U332" i="3"/>
  <c r="V182" i="3"/>
  <c r="V211" i="3"/>
  <c r="AC272" i="3"/>
  <c r="AE242" i="3"/>
  <c r="U510" i="3"/>
  <c r="V296" i="3"/>
  <c r="AE319" i="3"/>
  <c r="AE323" i="3" s="1"/>
  <c r="AC323" i="3"/>
  <c r="U527" i="3"/>
  <c r="V313" i="3"/>
  <c r="V271" i="3"/>
  <c r="V288" i="3"/>
  <c r="T272" i="3"/>
  <c r="U507" i="3"/>
  <c r="V189" i="3"/>
  <c r="V297" i="3"/>
  <c r="U326" i="3"/>
  <c r="V159" i="3"/>
  <c r="AC205" i="3"/>
  <c r="AE194" i="3"/>
  <c r="V238" i="3"/>
  <c r="U623" i="3"/>
  <c r="V25" i="3"/>
  <c r="AC111" i="3"/>
  <c r="V26" i="3"/>
  <c r="AE67" i="3"/>
  <c r="U472" i="3"/>
  <c r="V81" i="3"/>
  <c r="AE147" i="3"/>
  <c r="U455" i="3"/>
  <c r="V51" i="3"/>
  <c r="T111" i="3"/>
  <c r="AE308" i="3"/>
  <c r="S193" i="3"/>
  <c r="X209" i="3"/>
  <c r="U352" i="3"/>
  <c r="V192" i="3"/>
  <c r="V227" i="3"/>
  <c r="S145" i="3"/>
  <c r="U112" i="3"/>
  <c r="AC43" i="3"/>
  <c r="AE10" i="3"/>
  <c r="U448" i="3"/>
  <c r="V40" i="3"/>
  <c r="U466" i="3"/>
  <c r="U157" i="3"/>
  <c r="V157" i="3" s="1"/>
  <c r="U537" i="3"/>
  <c r="V321" i="3"/>
  <c r="S323" i="3"/>
  <c r="U319" i="3"/>
  <c r="S272" i="3"/>
  <c r="U242" i="3"/>
  <c r="U16" i="3"/>
  <c r="S43" i="3"/>
  <c r="U273" i="3"/>
  <c r="S278" i="3"/>
  <c r="U526" i="3"/>
  <c r="V311" i="3"/>
  <c r="V307" i="3"/>
  <c r="V250" i="3"/>
  <c r="S205" i="3"/>
  <c r="V22" i="3"/>
  <c r="V96" i="3"/>
  <c r="U435" i="3"/>
  <c r="V92" i="3"/>
  <c r="U330" i="3"/>
  <c r="V160" i="3"/>
  <c r="U27" i="3"/>
  <c r="T43" i="3"/>
  <c r="V41" i="3"/>
  <c r="V141" i="3"/>
  <c r="U279" i="3"/>
  <c r="S318" i="3"/>
  <c r="AD278" i="3"/>
  <c r="V207" i="3"/>
  <c r="U620" i="3"/>
  <c r="U437" i="3"/>
  <c r="V104" i="3"/>
  <c r="S330" i="3"/>
  <c r="U492" i="3"/>
  <c r="U519" i="3"/>
  <c r="V302" i="3"/>
  <c r="R668" i="3"/>
  <c r="AC145" i="3"/>
  <c r="AE112" i="3"/>
  <c r="T241" i="3"/>
  <c r="AC241" i="3"/>
  <c r="AE210" i="3"/>
  <c r="U486" i="3"/>
  <c r="U638" i="3"/>
  <c r="V79" i="3"/>
  <c r="AE271" i="3"/>
  <c r="U470" i="3"/>
  <c r="V74" i="3"/>
  <c r="V65" i="3"/>
  <c r="V322" i="3"/>
  <c r="U430" i="3"/>
  <c r="V268" i="3"/>
  <c r="T278" i="3"/>
  <c r="U274" i="3"/>
  <c r="V315" i="3"/>
  <c r="V316" i="3"/>
  <c r="U476" i="3"/>
  <c r="V87" i="3"/>
  <c r="U631" i="3"/>
  <c r="V45" i="3"/>
  <c r="U497" i="3"/>
  <c r="AA158" i="3"/>
  <c r="AA324" i="3" s="1"/>
  <c r="AD111" i="3"/>
  <c r="U415" i="3"/>
  <c r="V243" i="3"/>
  <c r="AE279" i="3"/>
  <c r="AC318" i="3"/>
  <c r="U616" i="3"/>
  <c r="V245" i="3"/>
  <c r="U485" i="3"/>
  <c r="V150" i="3"/>
  <c r="U379" i="3"/>
  <c r="V222" i="3"/>
  <c r="V258" i="3"/>
  <c r="V247" i="3"/>
  <c r="AE153" i="3"/>
  <c r="O209" i="3"/>
  <c r="V85" i="3"/>
  <c r="V260" i="3"/>
  <c r="U478" i="3"/>
  <c r="V149" i="3"/>
  <c r="U463" i="3"/>
  <c r="V78" i="3"/>
  <c r="V146" i="3"/>
  <c r="V54" i="3"/>
  <c r="AE268" i="3"/>
  <c r="V119" i="3"/>
  <c r="S157" i="3"/>
  <c r="V689" i="2"/>
  <c r="V28" i="2"/>
  <c r="V39" i="2"/>
  <c r="U682" i="2"/>
  <c r="V682" i="2" s="1"/>
  <c r="V678" i="2"/>
  <c r="U325" i="5" l="1"/>
  <c r="V325" i="5" s="1"/>
  <c r="U375" i="4"/>
  <c r="V375" i="4" s="1"/>
  <c r="V252" i="4"/>
  <c r="V728" i="4"/>
  <c r="Y324" i="3"/>
  <c r="Z324" i="3"/>
  <c r="AE205" i="3"/>
  <c r="AE43" i="3"/>
  <c r="AD209" i="3"/>
  <c r="AD158" i="3"/>
  <c r="AE157" i="3"/>
  <c r="R324" i="3"/>
  <c r="AE145" i="3"/>
  <c r="AE111" i="3"/>
  <c r="AC158" i="3"/>
  <c r="AE193" i="3"/>
  <c r="X324" i="3"/>
  <c r="AE278" i="3"/>
  <c r="AE241" i="3"/>
  <c r="O324" i="3"/>
  <c r="AE318" i="3"/>
  <c r="U443" i="3"/>
  <c r="V16" i="3"/>
  <c r="U43" i="3"/>
  <c r="V43" i="3" s="1"/>
  <c r="U515" i="3"/>
  <c r="U318" i="3"/>
  <c r="V279" i="3"/>
  <c r="U414" i="3"/>
  <c r="U272" i="3"/>
  <c r="V272" i="3" s="1"/>
  <c r="V242" i="3"/>
  <c r="U489" i="3"/>
  <c r="U145" i="3"/>
  <c r="V145" i="3" s="1"/>
  <c r="V112" i="3"/>
  <c r="S209" i="3"/>
  <c r="AC209" i="3"/>
  <c r="U614" i="3"/>
  <c r="U208" i="3"/>
  <c r="V206" i="3"/>
  <c r="U538" i="3"/>
  <c r="U278" i="3"/>
  <c r="V278" i="3" s="1"/>
  <c r="V273" i="3"/>
  <c r="U536" i="3"/>
  <c r="U323" i="3"/>
  <c r="V323" i="3" s="1"/>
  <c r="V319" i="3"/>
  <c r="U361" i="3"/>
  <c r="U241" i="3"/>
  <c r="V241" i="3" s="1"/>
  <c r="V210" i="3"/>
  <c r="U454" i="3"/>
  <c r="U111" i="3"/>
  <c r="V111" i="3" s="1"/>
  <c r="V44" i="3"/>
  <c r="U540" i="3"/>
  <c r="V274" i="3"/>
  <c r="AE272" i="3"/>
  <c r="U525" i="3"/>
  <c r="V310" i="3"/>
  <c r="S158" i="3"/>
  <c r="U625" i="3"/>
  <c r="V27" i="3"/>
  <c r="U649" i="3"/>
  <c r="V114" i="3"/>
  <c r="V165" i="3"/>
  <c r="U327" i="3"/>
  <c r="T158" i="3"/>
  <c r="T324" i="3" s="1"/>
  <c r="R129" i="2"/>
  <c r="J694" i="2"/>
  <c r="K694" i="2"/>
  <c r="L694" i="2"/>
  <c r="M694" i="2"/>
  <c r="N694" i="2"/>
  <c r="O694" i="2"/>
  <c r="P694" i="2"/>
  <c r="Q694" i="2"/>
  <c r="R694" i="2"/>
  <c r="U694" i="2"/>
  <c r="O69" i="2"/>
  <c r="S69" i="2" s="1"/>
  <c r="U69" i="2" s="1"/>
  <c r="X69" i="2"/>
  <c r="Y69" i="2"/>
  <c r="Z69" i="2"/>
  <c r="AA69" i="2"/>
  <c r="AB69" i="2"/>
  <c r="AD69" i="2"/>
  <c r="U672" i="5" l="1"/>
  <c r="U729" i="4"/>
  <c r="V729" i="4" s="1"/>
  <c r="AD324" i="3"/>
  <c r="AE209" i="3"/>
  <c r="AE158" i="3"/>
  <c r="S324" i="3"/>
  <c r="AC324" i="3"/>
  <c r="U668" i="3"/>
  <c r="U209" i="3"/>
  <c r="V209" i="3" s="1"/>
  <c r="V208" i="3"/>
  <c r="V318" i="3"/>
  <c r="U158" i="3"/>
  <c r="V158" i="3" s="1"/>
  <c r="V694" i="2"/>
  <c r="AC69" i="2"/>
  <c r="AE69" i="2" s="1"/>
  <c r="V69" i="2"/>
  <c r="AE324" i="3" l="1"/>
  <c r="U324" i="3"/>
  <c r="V734" i="2"/>
  <c r="V733" i="2"/>
  <c r="V732" i="2"/>
  <c r="U729" i="2"/>
  <c r="R729" i="2"/>
  <c r="Q729" i="2"/>
  <c r="P729" i="2"/>
  <c r="O729" i="2"/>
  <c r="N729" i="2"/>
  <c r="M729" i="2"/>
  <c r="L729" i="2"/>
  <c r="K729" i="2"/>
  <c r="J729" i="2"/>
  <c r="U728" i="2"/>
  <c r="R728" i="2"/>
  <c r="Q728" i="2"/>
  <c r="P728" i="2"/>
  <c r="O728" i="2"/>
  <c r="N728" i="2"/>
  <c r="M728" i="2"/>
  <c r="L728" i="2"/>
  <c r="K728" i="2"/>
  <c r="J728" i="2"/>
  <c r="U727" i="2"/>
  <c r="R727" i="2"/>
  <c r="Q727" i="2"/>
  <c r="P727" i="2"/>
  <c r="O727" i="2"/>
  <c r="N727" i="2"/>
  <c r="M727" i="2"/>
  <c r="L727" i="2"/>
  <c r="K727" i="2"/>
  <c r="J727" i="2"/>
  <c r="U726" i="2"/>
  <c r="R726" i="2"/>
  <c r="Q726" i="2"/>
  <c r="P726" i="2"/>
  <c r="O726" i="2"/>
  <c r="N726" i="2"/>
  <c r="M726" i="2"/>
  <c r="L726" i="2"/>
  <c r="K726" i="2"/>
  <c r="J726" i="2"/>
  <c r="U725" i="2"/>
  <c r="R725" i="2"/>
  <c r="Q725" i="2"/>
  <c r="P725" i="2"/>
  <c r="O725" i="2"/>
  <c r="N725" i="2"/>
  <c r="M725" i="2"/>
  <c r="L725" i="2"/>
  <c r="K725" i="2"/>
  <c r="J725" i="2"/>
  <c r="U724" i="2"/>
  <c r="R724" i="2"/>
  <c r="Q724" i="2"/>
  <c r="P724" i="2"/>
  <c r="O724" i="2"/>
  <c r="N724" i="2"/>
  <c r="M724" i="2"/>
  <c r="L724" i="2"/>
  <c r="K724" i="2"/>
  <c r="J724" i="2"/>
  <c r="U723" i="2"/>
  <c r="R723" i="2"/>
  <c r="Q723" i="2"/>
  <c r="P723" i="2"/>
  <c r="O723" i="2"/>
  <c r="N723" i="2"/>
  <c r="M723" i="2"/>
  <c r="L723" i="2"/>
  <c r="K723" i="2"/>
  <c r="J723" i="2"/>
  <c r="U722" i="2"/>
  <c r="R722" i="2"/>
  <c r="Q722" i="2"/>
  <c r="P722" i="2"/>
  <c r="O722" i="2"/>
  <c r="N722" i="2"/>
  <c r="M722" i="2"/>
  <c r="L722" i="2"/>
  <c r="K722" i="2"/>
  <c r="J722" i="2"/>
  <c r="U721" i="2"/>
  <c r="R721" i="2"/>
  <c r="Q721" i="2"/>
  <c r="P721" i="2"/>
  <c r="O721" i="2"/>
  <c r="N721" i="2"/>
  <c r="M721" i="2"/>
  <c r="L721" i="2"/>
  <c r="K721" i="2"/>
  <c r="J721" i="2"/>
  <c r="Q720" i="2"/>
  <c r="P720" i="2"/>
  <c r="O720" i="2"/>
  <c r="N720" i="2"/>
  <c r="M720" i="2"/>
  <c r="L720" i="2"/>
  <c r="K720" i="2"/>
  <c r="J720" i="2"/>
  <c r="Q719" i="2"/>
  <c r="P719" i="2"/>
  <c r="O719" i="2"/>
  <c r="N719" i="2"/>
  <c r="M719" i="2"/>
  <c r="L719" i="2"/>
  <c r="K719" i="2"/>
  <c r="J719" i="2"/>
  <c r="Q718" i="2"/>
  <c r="P718" i="2"/>
  <c r="O718" i="2"/>
  <c r="N718" i="2"/>
  <c r="M718" i="2"/>
  <c r="L718" i="2"/>
  <c r="K718" i="2"/>
  <c r="J718" i="2"/>
  <c r="Q717" i="2"/>
  <c r="P717" i="2"/>
  <c r="O717" i="2"/>
  <c r="N717" i="2"/>
  <c r="M717" i="2"/>
  <c r="L717" i="2"/>
  <c r="K717" i="2"/>
  <c r="J717" i="2"/>
  <c r="Q716" i="2"/>
  <c r="P716" i="2"/>
  <c r="O716" i="2"/>
  <c r="N716" i="2"/>
  <c r="M716" i="2"/>
  <c r="L716" i="2"/>
  <c r="K716" i="2"/>
  <c r="J716" i="2"/>
  <c r="Q715" i="2"/>
  <c r="P715" i="2"/>
  <c r="O715" i="2"/>
  <c r="N715" i="2"/>
  <c r="M715" i="2"/>
  <c r="L715" i="2"/>
  <c r="K715" i="2"/>
  <c r="J715" i="2"/>
  <c r="Q714" i="2"/>
  <c r="P714" i="2"/>
  <c r="O714" i="2"/>
  <c r="N714" i="2"/>
  <c r="M714" i="2"/>
  <c r="L714" i="2"/>
  <c r="K714" i="2"/>
  <c r="J714" i="2"/>
  <c r="Q713" i="2"/>
  <c r="P713" i="2"/>
  <c r="O713" i="2"/>
  <c r="N713" i="2"/>
  <c r="M713" i="2"/>
  <c r="L713" i="2"/>
  <c r="K713" i="2"/>
  <c r="J713" i="2"/>
  <c r="Q712" i="2"/>
  <c r="P712" i="2"/>
  <c r="O712" i="2"/>
  <c r="N712" i="2"/>
  <c r="M712" i="2"/>
  <c r="L712" i="2"/>
  <c r="K712" i="2"/>
  <c r="J712" i="2"/>
  <c r="Q711" i="2"/>
  <c r="P711" i="2"/>
  <c r="O711" i="2"/>
  <c r="N711" i="2"/>
  <c r="M711" i="2"/>
  <c r="L711" i="2"/>
  <c r="K711" i="2"/>
  <c r="J711" i="2"/>
  <c r="U710" i="2"/>
  <c r="R710" i="2"/>
  <c r="Q710" i="2"/>
  <c r="P710" i="2"/>
  <c r="O710" i="2"/>
  <c r="N710" i="2"/>
  <c r="M710" i="2"/>
  <c r="L710" i="2"/>
  <c r="K710" i="2"/>
  <c r="J710" i="2"/>
  <c r="U709" i="2"/>
  <c r="R709" i="2"/>
  <c r="Q709" i="2"/>
  <c r="P709" i="2"/>
  <c r="O709" i="2"/>
  <c r="N709" i="2"/>
  <c r="M709" i="2"/>
  <c r="L709" i="2"/>
  <c r="K709" i="2"/>
  <c r="J709" i="2"/>
  <c r="U708" i="2"/>
  <c r="R708" i="2"/>
  <c r="Q708" i="2"/>
  <c r="P708" i="2"/>
  <c r="O708" i="2"/>
  <c r="N708" i="2"/>
  <c r="M708" i="2"/>
  <c r="L708" i="2"/>
  <c r="K708" i="2"/>
  <c r="J708" i="2"/>
  <c r="R707" i="2"/>
  <c r="Q707" i="2"/>
  <c r="P707" i="2"/>
  <c r="N707" i="2"/>
  <c r="M707" i="2"/>
  <c r="L707" i="2"/>
  <c r="K707" i="2"/>
  <c r="J707" i="2"/>
  <c r="Q706" i="2"/>
  <c r="P706" i="2"/>
  <c r="O706" i="2"/>
  <c r="N706" i="2"/>
  <c r="M706" i="2"/>
  <c r="L706" i="2"/>
  <c r="K706" i="2"/>
  <c r="J706" i="2"/>
  <c r="Q705" i="2"/>
  <c r="P705" i="2"/>
  <c r="O705" i="2"/>
  <c r="N705" i="2"/>
  <c r="M705" i="2"/>
  <c r="L705" i="2"/>
  <c r="K705" i="2"/>
  <c r="J705" i="2"/>
  <c r="U704" i="2"/>
  <c r="R704" i="2"/>
  <c r="Q704" i="2"/>
  <c r="P704" i="2"/>
  <c r="O704" i="2"/>
  <c r="N704" i="2"/>
  <c r="M704" i="2"/>
  <c r="L704" i="2"/>
  <c r="K704" i="2"/>
  <c r="J704" i="2"/>
  <c r="U703" i="2"/>
  <c r="R703" i="2"/>
  <c r="Q703" i="2"/>
  <c r="P703" i="2"/>
  <c r="O703" i="2"/>
  <c r="N703" i="2"/>
  <c r="M703" i="2"/>
  <c r="L703" i="2"/>
  <c r="K703" i="2"/>
  <c r="J703" i="2"/>
  <c r="U702" i="2"/>
  <c r="R702" i="2"/>
  <c r="Q702" i="2"/>
  <c r="P702" i="2"/>
  <c r="O702" i="2"/>
  <c r="N702" i="2"/>
  <c r="M702" i="2"/>
  <c r="L702" i="2"/>
  <c r="K702" i="2"/>
  <c r="J702" i="2"/>
  <c r="U701" i="2"/>
  <c r="R701" i="2"/>
  <c r="Q701" i="2"/>
  <c r="P701" i="2"/>
  <c r="O701" i="2"/>
  <c r="N701" i="2"/>
  <c r="M701" i="2"/>
  <c r="L701" i="2"/>
  <c r="K701" i="2"/>
  <c r="J701" i="2"/>
  <c r="Q700" i="2"/>
  <c r="P700" i="2"/>
  <c r="O700" i="2"/>
  <c r="N700" i="2"/>
  <c r="M700" i="2"/>
  <c r="L700" i="2"/>
  <c r="K700" i="2"/>
  <c r="J700" i="2"/>
  <c r="U699" i="2"/>
  <c r="R699" i="2"/>
  <c r="Q699" i="2"/>
  <c r="P699" i="2"/>
  <c r="O699" i="2"/>
  <c r="N699" i="2"/>
  <c r="M699" i="2"/>
  <c r="L699" i="2"/>
  <c r="K699" i="2"/>
  <c r="J699" i="2"/>
  <c r="U698" i="2"/>
  <c r="R698" i="2"/>
  <c r="Q698" i="2"/>
  <c r="P698" i="2"/>
  <c r="O698" i="2"/>
  <c r="N698" i="2"/>
  <c r="M698" i="2"/>
  <c r="L698" i="2"/>
  <c r="K698" i="2"/>
  <c r="J698" i="2"/>
  <c r="U697" i="2"/>
  <c r="R697" i="2"/>
  <c r="Q697" i="2"/>
  <c r="P697" i="2"/>
  <c r="O697" i="2"/>
  <c r="N697" i="2"/>
  <c r="M697" i="2"/>
  <c r="L697" i="2"/>
  <c r="K697" i="2"/>
  <c r="J697" i="2"/>
  <c r="Q696" i="2"/>
  <c r="P696" i="2"/>
  <c r="O696" i="2"/>
  <c r="N696" i="2"/>
  <c r="M696" i="2"/>
  <c r="L696" i="2"/>
  <c r="K696" i="2"/>
  <c r="J696" i="2"/>
  <c r="U695" i="2"/>
  <c r="R695" i="2"/>
  <c r="Q695" i="2"/>
  <c r="P695" i="2"/>
  <c r="O695" i="2"/>
  <c r="N695" i="2"/>
  <c r="M695" i="2"/>
  <c r="L695" i="2"/>
  <c r="K695" i="2"/>
  <c r="J695" i="2"/>
  <c r="Q693" i="2"/>
  <c r="P693" i="2"/>
  <c r="O693" i="2"/>
  <c r="N693" i="2"/>
  <c r="M693" i="2"/>
  <c r="L693" i="2"/>
  <c r="K693" i="2"/>
  <c r="J693" i="2"/>
  <c r="U692" i="2"/>
  <c r="R692" i="2"/>
  <c r="Q692" i="2"/>
  <c r="P692" i="2"/>
  <c r="O692" i="2"/>
  <c r="N692" i="2"/>
  <c r="M692" i="2"/>
  <c r="L692" i="2"/>
  <c r="K692" i="2"/>
  <c r="J692" i="2"/>
  <c r="U691" i="2"/>
  <c r="R691" i="2"/>
  <c r="Q691" i="2"/>
  <c r="P691" i="2"/>
  <c r="O691" i="2"/>
  <c r="N691" i="2"/>
  <c r="M691" i="2"/>
  <c r="L691" i="2"/>
  <c r="K691" i="2"/>
  <c r="J691" i="2"/>
  <c r="U690" i="2"/>
  <c r="R690" i="2"/>
  <c r="Q690" i="2"/>
  <c r="P690" i="2"/>
  <c r="O690" i="2"/>
  <c r="N690" i="2"/>
  <c r="M690" i="2"/>
  <c r="L690" i="2"/>
  <c r="K690" i="2"/>
  <c r="J690" i="2"/>
  <c r="U688" i="2"/>
  <c r="R688" i="2"/>
  <c r="Q688" i="2"/>
  <c r="P688" i="2"/>
  <c r="O688" i="2"/>
  <c r="N688" i="2"/>
  <c r="M688" i="2"/>
  <c r="L688" i="2"/>
  <c r="K688" i="2"/>
  <c r="J688" i="2"/>
  <c r="U687" i="2"/>
  <c r="R687" i="2"/>
  <c r="Q687" i="2"/>
  <c r="P687" i="2"/>
  <c r="O687" i="2"/>
  <c r="N687" i="2"/>
  <c r="M687" i="2"/>
  <c r="L687" i="2"/>
  <c r="K687" i="2"/>
  <c r="J687" i="2"/>
  <c r="U686" i="2"/>
  <c r="R686" i="2"/>
  <c r="Q686" i="2"/>
  <c r="P686" i="2"/>
  <c r="O686" i="2"/>
  <c r="N686" i="2"/>
  <c r="M686" i="2"/>
  <c r="L686" i="2"/>
  <c r="K686" i="2"/>
  <c r="J686" i="2"/>
  <c r="R685" i="2"/>
  <c r="Q685" i="2"/>
  <c r="P685" i="2"/>
  <c r="N685" i="2"/>
  <c r="M685" i="2"/>
  <c r="L685" i="2"/>
  <c r="K685" i="2"/>
  <c r="J685" i="2"/>
  <c r="R684" i="2"/>
  <c r="Q684" i="2"/>
  <c r="P684" i="2"/>
  <c r="N684" i="2"/>
  <c r="M684" i="2"/>
  <c r="L684" i="2"/>
  <c r="K684" i="2"/>
  <c r="J684" i="2"/>
  <c r="Q683" i="2"/>
  <c r="P683" i="2"/>
  <c r="O683" i="2"/>
  <c r="N683" i="2"/>
  <c r="M683" i="2"/>
  <c r="L683" i="2"/>
  <c r="K683" i="2"/>
  <c r="J683" i="2"/>
  <c r="Q681" i="2"/>
  <c r="P681" i="2"/>
  <c r="O681" i="2"/>
  <c r="N681" i="2"/>
  <c r="M681" i="2"/>
  <c r="L681" i="2"/>
  <c r="K681" i="2"/>
  <c r="J681" i="2"/>
  <c r="Q680" i="2"/>
  <c r="P680" i="2"/>
  <c r="O680" i="2"/>
  <c r="N680" i="2"/>
  <c r="M680" i="2"/>
  <c r="L680" i="2"/>
  <c r="K680" i="2"/>
  <c r="J680" i="2"/>
  <c r="Q679" i="2"/>
  <c r="P679" i="2"/>
  <c r="N679" i="2"/>
  <c r="M679" i="2"/>
  <c r="L679" i="2"/>
  <c r="K679" i="2"/>
  <c r="J679" i="2"/>
  <c r="Q677" i="2"/>
  <c r="P677" i="2"/>
  <c r="O677" i="2"/>
  <c r="N677" i="2"/>
  <c r="M677" i="2"/>
  <c r="L677" i="2"/>
  <c r="K677" i="2"/>
  <c r="J677" i="2"/>
  <c r="Q676" i="2"/>
  <c r="P676" i="2"/>
  <c r="N676" i="2"/>
  <c r="M676" i="2"/>
  <c r="L676" i="2"/>
  <c r="K676" i="2"/>
  <c r="J676" i="2"/>
  <c r="U675" i="2"/>
  <c r="R675" i="2"/>
  <c r="Q675" i="2"/>
  <c r="P675" i="2"/>
  <c r="O675" i="2"/>
  <c r="N675" i="2"/>
  <c r="M675" i="2"/>
  <c r="L675" i="2"/>
  <c r="K675" i="2"/>
  <c r="J675" i="2"/>
  <c r="Q674" i="2"/>
  <c r="P674" i="2"/>
  <c r="O674" i="2"/>
  <c r="N674" i="2"/>
  <c r="M674" i="2"/>
  <c r="L674" i="2"/>
  <c r="K674" i="2"/>
  <c r="J674" i="2"/>
  <c r="Q673" i="2"/>
  <c r="P673" i="2"/>
  <c r="N673" i="2"/>
  <c r="M673" i="2"/>
  <c r="L673" i="2"/>
  <c r="K673" i="2"/>
  <c r="J673" i="2"/>
  <c r="U672" i="2"/>
  <c r="R672" i="2"/>
  <c r="Q672" i="2"/>
  <c r="P672" i="2"/>
  <c r="O672" i="2"/>
  <c r="N672" i="2"/>
  <c r="M672" i="2"/>
  <c r="L672" i="2"/>
  <c r="K672" i="2"/>
  <c r="J672" i="2"/>
  <c r="Q671" i="2"/>
  <c r="P671" i="2"/>
  <c r="O671" i="2"/>
  <c r="N671" i="2"/>
  <c r="M671" i="2"/>
  <c r="L671" i="2"/>
  <c r="K671" i="2"/>
  <c r="J671" i="2"/>
  <c r="U670" i="2"/>
  <c r="R670" i="2"/>
  <c r="Q670" i="2"/>
  <c r="P670" i="2"/>
  <c r="O670" i="2"/>
  <c r="N670" i="2"/>
  <c r="M670" i="2"/>
  <c r="L670" i="2"/>
  <c r="K670" i="2"/>
  <c r="J670" i="2"/>
  <c r="Q669" i="2"/>
  <c r="P669" i="2"/>
  <c r="O669" i="2"/>
  <c r="N669" i="2"/>
  <c r="M669" i="2"/>
  <c r="L669" i="2"/>
  <c r="K669" i="2"/>
  <c r="J669" i="2"/>
  <c r="Q668" i="2"/>
  <c r="P668" i="2"/>
  <c r="N668" i="2"/>
  <c r="M668" i="2"/>
  <c r="L668" i="2"/>
  <c r="K668" i="2"/>
  <c r="J668" i="2"/>
  <c r="Q667" i="2"/>
  <c r="P667" i="2"/>
  <c r="N667" i="2"/>
  <c r="M667" i="2"/>
  <c r="L667" i="2"/>
  <c r="K667" i="2"/>
  <c r="J667" i="2"/>
  <c r="U666" i="2"/>
  <c r="R666" i="2"/>
  <c r="Q666" i="2"/>
  <c r="P666" i="2"/>
  <c r="O666" i="2"/>
  <c r="N666" i="2"/>
  <c r="M666" i="2"/>
  <c r="L666" i="2"/>
  <c r="K666" i="2"/>
  <c r="J666" i="2"/>
  <c r="U665" i="2"/>
  <c r="R665" i="2"/>
  <c r="Q665" i="2"/>
  <c r="P665" i="2"/>
  <c r="O665" i="2"/>
  <c r="N665" i="2"/>
  <c r="M665" i="2"/>
  <c r="L665" i="2"/>
  <c r="K665" i="2"/>
  <c r="J665" i="2"/>
  <c r="Q664" i="2"/>
  <c r="P664" i="2"/>
  <c r="O664" i="2"/>
  <c r="N664" i="2"/>
  <c r="M664" i="2"/>
  <c r="L664" i="2"/>
  <c r="K664" i="2"/>
  <c r="J664" i="2"/>
  <c r="U663" i="2"/>
  <c r="R663" i="2"/>
  <c r="Q663" i="2"/>
  <c r="P663" i="2"/>
  <c r="O663" i="2"/>
  <c r="N663" i="2"/>
  <c r="M663" i="2"/>
  <c r="L663" i="2"/>
  <c r="K663" i="2"/>
  <c r="J663" i="2"/>
  <c r="U662" i="2"/>
  <c r="R662" i="2"/>
  <c r="Q662" i="2"/>
  <c r="P662" i="2"/>
  <c r="O662" i="2"/>
  <c r="N662" i="2"/>
  <c r="M662" i="2"/>
  <c r="L662" i="2"/>
  <c r="K662" i="2"/>
  <c r="J662" i="2"/>
  <c r="U661" i="2"/>
  <c r="R661" i="2"/>
  <c r="Q661" i="2"/>
  <c r="P661" i="2"/>
  <c r="O661" i="2"/>
  <c r="N661" i="2"/>
  <c r="M661" i="2"/>
  <c r="L661" i="2"/>
  <c r="K661" i="2"/>
  <c r="J661" i="2"/>
  <c r="U660" i="2"/>
  <c r="R660" i="2"/>
  <c r="Q660" i="2"/>
  <c r="P660" i="2"/>
  <c r="O660" i="2"/>
  <c r="N660" i="2"/>
  <c r="M660" i="2"/>
  <c r="L660" i="2"/>
  <c r="K660" i="2"/>
  <c r="J660" i="2"/>
  <c r="Q659" i="2"/>
  <c r="P659" i="2"/>
  <c r="N659" i="2"/>
  <c r="M659" i="2"/>
  <c r="L659" i="2"/>
  <c r="K659" i="2"/>
  <c r="J659" i="2"/>
  <c r="Q658" i="2"/>
  <c r="P658" i="2"/>
  <c r="N658" i="2"/>
  <c r="M658" i="2"/>
  <c r="L658" i="2"/>
  <c r="K658" i="2"/>
  <c r="J658" i="2"/>
  <c r="Q657" i="2"/>
  <c r="P657" i="2"/>
  <c r="N657" i="2"/>
  <c r="M657" i="2"/>
  <c r="L657" i="2"/>
  <c r="K657" i="2"/>
  <c r="J657" i="2"/>
  <c r="U656" i="2"/>
  <c r="R656" i="2"/>
  <c r="Q656" i="2"/>
  <c r="P656" i="2"/>
  <c r="O656" i="2"/>
  <c r="N656" i="2"/>
  <c r="M656" i="2"/>
  <c r="L656" i="2"/>
  <c r="K656" i="2"/>
  <c r="J656" i="2"/>
  <c r="U655" i="2"/>
  <c r="R655" i="2"/>
  <c r="Q655" i="2"/>
  <c r="P655" i="2"/>
  <c r="O655" i="2"/>
  <c r="N655" i="2"/>
  <c r="M655" i="2"/>
  <c r="L655" i="2"/>
  <c r="K655" i="2"/>
  <c r="J655" i="2"/>
  <c r="U654" i="2"/>
  <c r="R654" i="2"/>
  <c r="Q654" i="2"/>
  <c r="P654" i="2"/>
  <c r="O654" i="2"/>
  <c r="N654" i="2"/>
  <c r="M654" i="2"/>
  <c r="L654" i="2"/>
  <c r="K654" i="2"/>
  <c r="J654" i="2"/>
  <c r="Q653" i="2"/>
  <c r="P653" i="2"/>
  <c r="O653" i="2"/>
  <c r="N653" i="2"/>
  <c r="M653" i="2"/>
  <c r="L653" i="2"/>
  <c r="K653" i="2"/>
  <c r="J653" i="2"/>
  <c r="U652" i="2"/>
  <c r="R652" i="2"/>
  <c r="Q652" i="2"/>
  <c r="P652" i="2"/>
  <c r="O652" i="2"/>
  <c r="N652" i="2"/>
  <c r="M652" i="2"/>
  <c r="L652" i="2"/>
  <c r="K652" i="2"/>
  <c r="J652" i="2"/>
  <c r="U651" i="2"/>
  <c r="R651" i="2"/>
  <c r="Q651" i="2"/>
  <c r="P651" i="2"/>
  <c r="O651" i="2"/>
  <c r="N651" i="2"/>
  <c r="M651" i="2"/>
  <c r="L651" i="2"/>
  <c r="K651" i="2"/>
  <c r="J651" i="2"/>
  <c r="Q650" i="2"/>
  <c r="P650" i="2"/>
  <c r="O650" i="2"/>
  <c r="N650" i="2"/>
  <c r="M650" i="2"/>
  <c r="L650" i="2"/>
  <c r="K650" i="2"/>
  <c r="J650" i="2"/>
  <c r="Q649" i="2"/>
  <c r="P649" i="2"/>
  <c r="N649" i="2"/>
  <c r="M649" i="2"/>
  <c r="L649" i="2"/>
  <c r="K649" i="2"/>
  <c r="J649" i="2"/>
  <c r="Q648" i="2"/>
  <c r="P648" i="2"/>
  <c r="N648" i="2"/>
  <c r="M648" i="2"/>
  <c r="L648" i="2"/>
  <c r="K648" i="2"/>
  <c r="J648" i="2"/>
  <c r="Q647" i="2"/>
  <c r="P647" i="2"/>
  <c r="N647" i="2"/>
  <c r="M647" i="2"/>
  <c r="L647" i="2"/>
  <c r="K647" i="2"/>
  <c r="J647" i="2"/>
  <c r="Q646" i="2"/>
  <c r="P646" i="2"/>
  <c r="N646" i="2"/>
  <c r="M646" i="2"/>
  <c r="L646" i="2"/>
  <c r="K646" i="2"/>
  <c r="J646" i="2"/>
  <c r="Q645" i="2"/>
  <c r="P645" i="2"/>
  <c r="N645" i="2"/>
  <c r="M645" i="2"/>
  <c r="L645" i="2"/>
  <c r="K645" i="2"/>
  <c r="J645" i="2"/>
  <c r="Q644" i="2"/>
  <c r="P644" i="2"/>
  <c r="N644" i="2"/>
  <c r="M644" i="2"/>
  <c r="L644" i="2"/>
  <c r="K644" i="2"/>
  <c r="J644" i="2"/>
  <c r="Q643" i="2"/>
  <c r="P643" i="2"/>
  <c r="N643" i="2"/>
  <c r="M643" i="2"/>
  <c r="L643" i="2"/>
  <c r="K643" i="2"/>
  <c r="J643" i="2"/>
  <c r="U642" i="2"/>
  <c r="R642" i="2"/>
  <c r="Q642" i="2"/>
  <c r="P642" i="2"/>
  <c r="O642" i="2"/>
  <c r="N642" i="2"/>
  <c r="M642" i="2"/>
  <c r="L642" i="2"/>
  <c r="K642" i="2"/>
  <c r="J642" i="2"/>
  <c r="Q641" i="2"/>
  <c r="P641" i="2"/>
  <c r="O641" i="2"/>
  <c r="N641" i="2"/>
  <c r="M641" i="2"/>
  <c r="L641" i="2"/>
  <c r="K641" i="2"/>
  <c r="J641" i="2"/>
  <c r="U640" i="2"/>
  <c r="R640" i="2"/>
  <c r="Q640" i="2"/>
  <c r="P640" i="2"/>
  <c r="O640" i="2"/>
  <c r="N640" i="2"/>
  <c r="M640" i="2"/>
  <c r="L640" i="2"/>
  <c r="K640" i="2"/>
  <c r="J640" i="2"/>
  <c r="U639" i="2"/>
  <c r="R639" i="2"/>
  <c r="Q639" i="2"/>
  <c r="P639" i="2"/>
  <c r="O639" i="2"/>
  <c r="N639" i="2"/>
  <c r="M639" i="2"/>
  <c r="L639" i="2"/>
  <c r="K639" i="2"/>
  <c r="J639" i="2"/>
  <c r="Q638" i="2"/>
  <c r="P638" i="2"/>
  <c r="N638" i="2"/>
  <c r="M638" i="2"/>
  <c r="L638" i="2"/>
  <c r="K638" i="2"/>
  <c r="J638" i="2"/>
  <c r="Q637" i="2"/>
  <c r="P637" i="2"/>
  <c r="N637" i="2"/>
  <c r="M637" i="2"/>
  <c r="L637" i="2"/>
  <c r="K637" i="2"/>
  <c r="J637" i="2"/>
  <c r="Q636" i="2"/>
  <c r="P636" i="2"/>
  <c r="N636" i="2"/>
  <c r="M636" i="2"/>
  <c r="L636" i="2"/>
  <c r="K636" i="2"/>
  <c r="J636" i="2"/>
  <c r="Q635" i="2"/>
  <c r="P635" i="2"/>
  <c r="N635" i="2"/>
  <c r="M635" i="2"/>
  <c r="L635" i="2"/>
  <c r="K635" i="2"/>
  <c r="J635" i="2"/>
  <c r="R634" i="2"/>
  <c r="Q634" i="2"/>
  <c r="P634" i="2"/>
  <c r="O634" i="2"/>
  <c r="N634" i="2"/>
  <c r="M634" i="2"/>
  <c r="L634" i="2"/>
  <c r="K634" i="2"/>
  <c r="J634" i="2"/>
  <c r="U633" i="2"/>
  <c r="R633" i="2"/>
  <c r="Q633" i="2"/>
  <c r="P633" i="2"/>
  <c r="O633" i="2"/>
  <c r="N633" i="2"/>
  <c r="M633" i="2"/>
  <c r="L633" i="2"/>
  <c r="K633" i="2"/>
  <c r="J633" i="2"/>
  <c r="Q632" i="2"/>
  <c r="P632" i="2"/>
  <c r="N632" i="2"/>
  <c r="M632" i="2"/>
  <c r="L632" i="2"/>
  <c r="K632" i="2"/>
  <c r="J632" i="2"/>
  <c r="Q631" i="2"/>
  <c r="P631" i="2"/>
  <c r="N631" i="2"/>
  <c r="M631" i="2"/>
  <c r="L631" i="2"/>
  <c r="K631" i="2"/>
  <c r="J631" i="2"/>
  <c r="Q630" i="2"/>
  <c r="P630" i="2"/>
  <c r="N630" i="2"/>
  <c r="M630" i="2"/>
  <c r="L630" i="2"/>
  <c r="K630" i="2"/>
  <c r="J630" i="2"/>
  <c r="R629" i="2"/>
  <c r="Q629" i="2"/>
  <c r="P629" i="2"/>
  <c r="N629" i="2"/>
  <c r="M629" i="2"/>
  <c r="L629" i="2"/>
  <c r="K629" i="2"/>
  <c r="J629" i="2"/>
  <c r="U628" i="2"/>
  <c r="R628" i="2"/>
  <c r="Q628" i="2"/>
  <c r="P628" i="2"/>
  <c r="O628" i="2"/>
  <c r="N628" i="2"/>
  <c r="M628" i="2"/>
  <c r="L628" i="2"/>
  <c r="K628" i="2"/>
  <c r="J628" i="2"/>
  <c r="Q627" i="2"/>
  <c r="P627" i="2"/>
  <c r="N627" i="2"/>
  <c r="M627" i="2"/>
  <c r="L627" i="2"/>
  <c r="K627" i="2"/>
  <c r="J627" i="2"/>
  <c r="Q626" i="2"/>
  <c r="P626" i="2"/>
  <c r="N626" i="2"/>
  <c r="M626" i="2"/>
  <c r="L626" i="2"/>
  <c r="K626" i="2"/>
  <c r="J626" i="2"/>
  <c r="Q625" i="2"/>
  <c r="P625" i="2"/>
  <c r="N625" i="2"/>
  <c r="M625" i="2"/>
  <c r="L625" i="2"/>
  <c r="K625" i="2"/>
  <c r="J625" i="2"/>
  <c r="U624" i="2"/>
  <c r="R624" i="2"/>
  <c r="Q624" i="2"/>
  <c r="P624" i="2"/>
  <c r="O624" i="2"/>
  <c r="N624" i="2"/>
  <c r="M624" i="2"/>
  <c r="L624" i="2"/>
  <c r="K624" i="2"/>
  <c r="J624" i="2"/>
  <c r="U623" i="2"/>
  <c r="R623" i="2"/>
  <c r="Q623" i="2"/>
  <c r="P623" i="2"/>
  <c r="O623" i="2"/>
  <c r="N623" i="2"/>
  <c r="M623" i="2"/>
  <c r="L623" i="2"/>
  <c r="K623" i="2"/>
  <c r="J623" i="2"/>
  <c r="U622" i="2"/>
  <c r="R622" i="2"/>
  <c r="Q622" i="2"/>
  <c r="P622" i="2"/>
  <c r="O622" i="2"/>
  <c r="N622" i="2"/>
  <c r="M622" i="2"/>
  <c r="L622" i="2"/>
  <c r="K622" i="2"/>
  <c r="J622" i="2"/>
  <c r="U621" i="2"/>
  <c r="R621" i="2"/>
  <c r="Q621" i="2"/>
  <c r="P621" i="2"/>
  <c r="O621" i="2"/>
  <c r="N621" i="2"/>
  <c r="M621" i="2"/>
  <c r="L621" i="2"/>
  <c r="K621" i="2"/>
  <c r="J621" i="2"/>
  <c r="U620" i="2"/>
  <c r="R620" i="2"/>
  <c r="Q620" i="2"/>
  <c r="P620" i="2"/>
  <c r="O620" i="2"/>
  <c r="N620" i="2"/>
  <c r="M620" i="2"/>
  <c r="L620" i="2"/>
  <c r="K620" i="2"/>
  <c r="J620" i="2"/>
  <c r="U619" i="2"/>
  <c r="R619" i="2"/>
  <c r="Q619" i="2"/>
  <c r="P619" i="2"/>
  <c r="O619" i="2"/>
  <c r="N619" i="2"/>
  <c r="M619" i="2"/>
  <c r="L619" i="2"/>
  <c r="K619" i="2"/>
  <c r="J619" i="2"/>
  <c r="U618" i="2"/>
  <c r="R618" i="2"/>
  <c r="Q618" i="2"/>
  <c r="P618" i="2"/>
  <c r="O618" i="2"/>
  <c r="N618" i="2"/>
  <c r="M618" i="2"/>
  <c r="L618" i="2"/>
  <c r="K618" i="2"/>
  <c r="J618" i="2"/>
  <c r="U617" i="2"/>
  <c r="R617" i="2"/>
  <c r="Q617" i="2"/>
  <c r="P617" i="2"/>
  <c r="O617" i="2"/>
  <c r="N617" i="2"/>
  <c r="M617" i="2"/>
  <c r="L617" i="2"/>
  <c r="K617" i="2"/>
  <c r="J617" i="2"/>
  <c r="U616" i="2"/>
  <c r="R616" i="2"/>
  <c r="Q616" i="2"/>
  <c r="P616" i="2"/>
  <c r="O616" i="2"/>
  <c r="N616" i="2"/>
  <c r="M616" i="2"/>
  <c r="L616" i="2"/>
  <c r="K616" i="2"/>
  <c r="J616" i="2"/>
  <c r="U615" i="2"/>
  <c r="R615" i="2"/>
  <c r="Q615" i="2"/>
  <c r="P615" i="2"/>
  <c r="O615" i="2"/>
  <c r="N615" i="2"/>
  <c r="M615" i="2"/>
  <c r="L615" i="2"/>
  <c r="K615" i="2"/>
  <c r="J615" i="2"/>
  <c r="Q614" i="2"/>
  <c r="P614" i="2"/>
  <c r="N614" i="2"/>
  <c r="M614" i="2"/>
  <c r="L614" i="2"/>
  <c r="K614" i="2"/>
  <c r="J614" i="2"/>
  <c r="Q613" i="2"/>
  <c r="P613" i="2"/>
  <c r="O613" i="2"/>
  <c r="N613" i="2"/>
  <c r="M613" i="2"/>
  <c r="L613" i="2"/>
  <c r="K613" i="2"/>
  <c r="J613" i="2"/>
  <c r="U612" i="2"/>
  <c r="R612" i="2"/>
  <c r="Q612" i="2"/>
  <c r="P612" i="2"/>
  <c r="O612" i="2"/>
  <c r="N612" i="2"/>
  <c r="M612" i="2"/>
  <c r="L612" i="2"/>
  <c r="K612" i="2"/>
  <c r="J612" i="2"/>
  <c r="U611" i="2"/>
  <c r="R611" i="2"/>
  <c r="Q611" i="2"/>
  <c r="P611" i="2"/>
  <c r="O611" i="2"/>
  <c r="N611" i="2"/>
  <c r="M611" i="2"/>
  <c r="L611" i="2"/>
  <c r="K611" i="2"/>
  <c r="J611" i="2"/>
  <c r="U610" i="2"/>
  <c r="R610" i="2"/>
  <c r="Q610" i="2"/>
  <c r="P610" i="2"/>
  <c r="O610" i="2"/>
  <c r="N610" i="2"/>
  <c r="M610" i="2"/>
  <c r="L610" i="2"/>
  <c r="K610" i="2"/>
  <c r="J610" i="2"/>
  <c r="U609" i="2"/>
  <c r="R609" i="2"/>
  <c r="Q609" i="2"/>
  <c r="P609" i="2"/>
  <c r="O609" i="2"/>
  <c r="N609" i="2"/>
  <c r="M609" i="2"/>
  <c r="L609" i="2"/>
  <c r="K609" i="2"/>
  <c r="J609" i="2"/>
  <c r="U608" i="2"/>
  <c r="R608" i="2"/>
  <c r="Q608" i="2"/>
  <c r="P608" i="2"/>
  <c r="O608" i="2"/>
  <c r="N608" i="2"/>
  <c r="M608" i="2"/>
  <c r="L608" i="2"/>
  <c r="K608" i="2"/>
  <c r="J608" i="2"/>
  <c r="U607" i="2"/>
  <c r="R607" i="2"/>
  <c r="Q607" i="2"/>
  <c r="P607" i="2"/>
  <c r="O607" i="2"/>
  <c r="N607" i="2"/>
  <c r="M607" i="2"/>
  <c r="L607" i="2"/>
  <c r="K607" i="2"/>
  <c r="J607" i="2"/>
  <c r="U606" i="2"/>
  <c r="R606" i="2"/>
  <c r="Q606" i="2"/>
  <c r="P606" i="2"/>
  <c r="O606" i="2"/>
  <c r="N606" i="2"/>
  <c r="M606" i="2"/>
  <c r="L606" i="2"/>
  <c r="K606" i="2"/>
  <c r="J606" i="2"/>
  <c r="U605" i="2"/>
  <c r="R605" i="2"/>
  <c r="Q605" i="2"/>
  <c r="P605" i="2"/>
  <c r="O605" i="2"/>
  <c r="N605" i="2"/>
  <c r="M605" i="2"/>
  <c r="L605" i="2"/>
  <c r="K605" i="2"/>
  <c r="J605" i="2"/>
  <c r="U604" i="2"/>
  <c r="R604" i="2"/>
  <c r="Q604" i="2"/>
  <c r="P604" i="2"/>
  <c r="O604" i="2"/>
  <c r="N604" i="2"/>
  <c r="M604" i="2"/>
  <c r="L604" i="2"/>
  <c r="K604" i="2"/>
  <c r="J604" i="2"/>
  <c r="U603" i="2"/>
  <c r="R603" i="2"/>
  <c r="Q603" i="2"/>
  <c r="P603" i="2"/>
  <c r="O603" i="2"/>
  <c r="N603" i="2"/>
  <c r="M603" i="2"/>
  <c r="L603" i="2"/>
  <c r="K603" i="2"/>
  <c r="J603" i="2"/>
  <c r="U602" i="2"/>
  <c r="R602" i="2"/>
  <c r="Q602" i="2"/>
  <c r="P602" i="2"/>
  <c r="O602" i="2"/>
  <c r="N602" i="2"/>
  <c r="M602" i="2"/>
  <c r="L602" i="2"/>
  <c r="K602" i="2"/>
  <c r="J602" i="2"/>
  <c r="U601" i="2"/>
  <c r="R601" i="2"/>
  <c r="Q601" i="2"/>
  <c r="P601" i="2"/>
  <c r="O601" i="2"/>
  <c r="N601" i="2"/>
  <c r="M601" i="2"/>
  <c r="L601" i="2"/>
  <c r="K601" i="2"/>
  <c r="J601" i="2"/>
  <c r="U600" i="2"/>
  <c r="R600" i="2"/>
  <c r="Q600" i="2"/>
  <c r="P600" i="2"/>
  <c r="O600" i="2"/>
  <c r="N600" i="2"/>
  <c r="M600" i="2"/>
  <c r="L600" i="2"/>
  <c r="K600" i="2"/>
  <c r="J600" i="2"/>
  <c r="U599" i="2"/>
  <c r="R599" i="2"/>
  <c r="Q599" i="2"/>
  <c r="P599" i="2"/>
  <c r="O599" i="2"/>
  <c r="N599" i="2"/>
  <c r="M599" i="2"/>
  <c r="L599" i="2"/>
  <c r="K599" i="2"/>
  <c r="J599" i="2"/>
  <c r="U598" i="2"/>
  <c r="R598" i="2"/>
  <c r="Q598" i="2"/>
  <c r="P598" i="2"/>
  <c r="O598" i="2"/>
  <c r="N598" i="2"/>
  <c r="M598" i="2"/>
  <c r="L598" i="2"/>
  <c r="K598" i="2"/>
  <c r="J598" i="2"/>
  <c r="U597" i="2"/>
  <c r="R597" i="2"/>
  <c r="Q597" i="2"/>
  <c r="P597" i="2"/>
  <c r="O597" i="2"/>
  <c r="N597" i="2"/>
  <c r="M597" i="2"/>
  <c r="L597" i="2"/>
  <c r="K597" i="2"/>
  <c r="J597" i="2"/>
  <c r="U596" i="2"/>
  <c r="R596" i="2"/>
  <c r="Q596" i="2"/>
  <c r="P596" i="2"/>
  <c r="O596" i="2"/>
  <c r="N596" i="2"/>
  <c r="M596" i="2"/>
  <c r="L596" i="2"/>
  <c r="K596" i="2"/>
  <c r="J596" i="2"/>
  <c r="U595" i="2"/>
  <c r="R595" i="2"/>
  <c r="Q595" i="2"/>
  <c r="P595" i="2"/>
  <c r="O595" i="2"/>
  <c r="N595" i="2"/>
  <c r="M595" i="2"/>
  <c r="L595" i="2"/>
  <c r="K595" i="2"/>
  <c r="J595" i="2"/>
  <c r="Q594" i="2"/>
  <c r="P594" i="2"/>
  <c r="N594" i="2"/>
  <c r="M594" i="2"/>
  <c r="L594" i="2"/>
  <c r="K594" i="2"/>
  <c r="J594" i="2"/>
  <c r="R593" i="2"/>
  <c r="Q593" i="2"/>
  <c r="P593" i="2"/>
  <c r="N593" i="2"/>
  <c r="M593" i="2"/>
  <c r="L593" i="2"/>
  <c r="K593" i="2"/>
  <c r="J593" i="2"/>
  <c r="R592" i="2"/>
  <c r="Q592" i="2"/>
  <c r="P592" i="2"/>
  <c r="N592" i="2"/>
  <c r="M592" i="2"/>
  <c r="L592" i="2"/>
  <c r="K592" i="2"/>
  <c r="J592" i="2"/>
  <c r="R591" i="2"/>
  <c r="Q591" i="2"/>
  <c r="P591" i="2"/>
  <c r="N591" i="2"/>
  <c r="M591" i="2"/>
  <c r="L591" i="2"/>
  <c r="K591" i="2"/>
  <c r="J591" i="2"/>
  <c r="R590" i="2"/>
  <c r="Q590" i="2"/>
  <c r="P590" i="2"/>
  <c r="N590" i="2"/>
  <c r="M590" i="2"/>
  <c r="L590" i="2"/>
  <c r="K590" i="2"/>
  <c r="J590" i="2"/>
  <c r="R589" i="2"/>
  <c r="Q589" i="2"/>
  <c r="P589" i="2"/>
  <c r="N589" i="2"/>
  <c r="M589" i="2"/>
  <c r="L589" i="2"/>
  <c r="K589" i="2"/>
  <c r="J589" i="2"/>
  <c r="R588" i="2"/>
  <c r="Q588" i="2"/>
  <c r="P588" i="2"/>
  <c r="N588" i="2"/>
  <c r="M588" i="2"/>
  <c r="L588" i="2"/>
  <c r="K588" i="2"/>
  <c r="J588" i="2"/>
  <c r="R587" i="2"/>
  <c r="Q587" i="2"/>
  <c r="P587" i="2"/>
  <c r="N587" i="2"/>
  <c r="M587" i="2"/>
  <c r="L587" i="2"/>
  <c r="K587" i="2"/>
  <c r="J587" i="2"/>
  <c r="R586" i="2"/>
  <c r="Q586" i="2"/>
  <c r="P586" i="2"/>
  <c r="N586" i="2"/>
  <c r="M586" i="2"/>
  <c r="L586" i="2"/>
  <c r="K586" i="2"/>
  <c r="J586" i="2"/>
  <c r="R585" i="2"/>
  <c r="Q585" i="2"/>
  <c r="P585" i="2"/>
  <c r="N585" i="2"/>
  <c r="M585" i="2"/>
  <c r="L585" i="2"/>
  <c r="K585" i="2"/>
  <c r="J585" i="2"/>
  <c r="R584" i="2"/>
  <c r="Q584" i="2"/>
  <c r="P584" i="2"/>
  <c r="N584" i="2"/>
  <c r="M584" i="2"/>
  <c r="L584" i="2"/>
  <c r="K584" i="2"/>
  <c r="J584" i="2"/>
  <c r="R583" i="2"/>
  <c r="Q583" i="2"/>
  <c r="P583" i="2"/>
  <c r="N583" i="2"/>
  <c r="M583" i="2"/>
  <c r="L583" i="2"/>
  <c r="K583" i="2"/>
  <c r="J583" i="2"/>
  <c r="R582" i="2"/>
  <c r="Q582" i="2"/>
  <c r="P582" i="2"/>
  <c r="N582" i="2"/>
  <c r="M582" i="2"/>
  <c r="L582" i="2"/>
  <c r="K582" i="2"/>
  <c r="J582" i="2"/>
  <c r="Q581" i="2"/>
  <c r="P581" i="2"/>
  <c r="N581" i="2"/>
  <c r="M581" i="2"/>
  <c r="L581" i="2"/>
  <c r="K581" i="2"/>
  <c r="J581" i="2"/>
  <c r="Q580" i="2"/>
  <c r="P580" i="2"/>
  <c r="N580" i="2"/>
  <c r="M580" i="2"/>
  <c r="L580" i="2"/>
  <c r="K580" i="2"/>
  <c r="J580" i="2"/>
  <c r="Q579" i="2"/>
  <c r="P579" i="2"/>
  <c r="N579" i="2"/>
  <c r="M579" i="2"/>
  <c r="L579" i="2"/>
  <c r="K579" i="2"/>
  <c r="J579" i="2"/>
  <c r="Q578" i="2"/>
  <c r="P578" i="2"/>
  <c r="N578" i="2"/>
  <c r="M578" i="2"/>
  <c r="L578" i="2"/>
  <c r="K578" i="2"/>
  <c r="J578" i="2"/>
  <c r="Q577" i="2"/>
  <c r="P577" i="2"/>
  <c r="N577" i="2"/>
  <c r="M577" i="2"/>
  <c r="L577" i="2"/>
  <c r="K577" i="2"/>
  <c r="J577" i="2"/>
  <c r="Q576" i="2"/>
  <c r="P576" i="2"/>
  <c r="N576" i="2"/>
  <c r="M576" i="2"/>
  <c r="L576" i="2"/>
  <c r="K576" i="2"/>
  <c r="J576" i="2"/>
  <c r="Q575" i="2"/>
  <c r="P575" i="2"/>
  <c r="N575" i="2"/>
  <c r="M575" i="2"/>
  <c r="L575" i="2"/>
  <c r="K575" i="2"/>
  <c r="J575" i="2"/>
  <c r="Q574" i="2"/>
  <c r="P574" i="2"/>
  <c r="N574" i="2"/>
  <c r="M574" i="2"/>
  <c r="L574" i="2"/>
  <c r="K574" i="2"/>
  <c r="J574" i="2"/>
  <c r="Q573" i="2"/>
  <c r="P573" i="2"/>
  <c r="N573" i="2"/>
  <c r="M573" i="2"/>
  <c r="L573" i="2"/>
  <c r="K573" i="2"/>
  <c r="J573" i="2"/>
  <c r="Q572" i="2"/>
  <c r="P572" i="2"/>
  <c r="N572" i="2"/>
  <c r="M572" i="2"/>
  <c r="L572" i="2"/>
  <c r="K572" i="2"/>
  <c r="J572" i="2"/>
  <c r="R571" i="2"/>
  <c r="Q571" i="2"/>
  <c r="P571" i="2"/>
  <c r="N571" i="2"/>
  <c r="M571" i="2"/>
  <c r="L571" i="2"/>
  <c r="K571" i="2"/>
  <c r="J571" i="2"/>
  <c r="R570" i="2"/>
  <c r="Q570" i="2"/>
  <c r="P570" i="2"/>
  <c r="N570" i="2"/>
  <c r="M570" i="2"/>
  <c r="L570" i="2"/>
  <c r="K570" i="2"/>
  <c r="J570" i="2"/>
  <c r="R569" i="2"/>
  <c r="Q569" i="2"/>
  <c r="P569" i="2"/>
  <c r="N569" i="2"/>
  <c r="M569" i="2"/>
  <c r="L569" i="2"/>
  <c r="K569" i="2"/>
  <c r="J569" i="2"/>
  <c r="Q568" i="2"/>
  <c r="P568" i="2"/>
  <c r="N568" i="2"/>
  <c r="M568" i="2"/>
  <c r="L568" i="2"/>
  <c r="K568" i="2"/>
  <c r="J568" i="2"/>
  <c r="R567" i="2"/>
  <c r="Q567" i="2"/>
  <c r="P567" i="2"/>
  <c r="N567" i="2"/>
  <c r="M567" i="2"/>
  <c r="L567" i="2"/>
  <c r="K567" i="2"/>
  <c r="J567" i="2"/>
  <c r="U566" i="2"/>
  <c r="R566" i="2"/>
  <c r="Q566" i="2"/>
  <c r="P566" i="2"/>
  <c r="O566" i="2"/>
  <c r="N566" i="2"/>
  <c r="M566" i="2"/>
  <c r="L566" i="2"/>
  <c r="K566" i="2"/>
  <c r="J566" i="2"/>
  <c r="Q565" i="2"/>
  <c r="P565" i="2"/>
  <c r="N565" i="2"/>
  <c r="M565" i="2"/>
  <c r="L565" i="2"/>
  <c r="K565" i="2"/>
  <c r="J565" i="2"/>
  <c r="R564" i="2"/>
  <c r="Q564" i="2"/>
  <c r="P564" i="2"/>
  <c r="N564" i="2"/>
  <c r="M564" i="2"/>
  <c r="L564" i="2"/>
  <c r="K564" i="2"/>
  <c r="J564" i="2"/>
  <c r="R563" i="2"/>
  <c r="Q563" i="2"/>
  <c r="P563" i="2"/>
  <c r="N563" i="2"/>
  <c r="M563" i="2"/>
  <c r="L563" i="2"/>
  <c r="K563" i="2"/>
  <c r="J563" i="2"/>
  <c r="Q562" i="2"/>
  <c r="P562" i="2"/>
  <c r="N562" i="2"/>
  <c r="M562" i="2"/>
  <c r="L562" i="2"/>
  <c r="K562" i="2"/>
  <c r="J562" i="2"/>
  <c r="R561" i="2"/>
  <c r="Q561" i="2"/>
  <c r="P561" i="2"/>
  <c r="N561" i="2"/>
  <c r="M561" i="2"/>
  <c r="L561" i="2"/>
  <c r="K561" i="2"/>
  <c r="J561" i="2"/>
  <c r="R560" i="2"/>
  <c r="Q560" i="2"/>
  <c r="P560" i="2"/>
  <c r="N560" i="2"/>
  <c r="M560" i="2"/>
  <c r="L560" i="2"/>
  <c r="K560" i="2"/>
  <c r="J560" i="2"/>
  <c r="Q559" i="2"/>
  <c r="P559" i="2"/>
  <c r="N559" i="2"/>
  <c r="M559" i="2"/>
  <c r="L559" i="2"/>
  <c r="K559" i="2"/>
  <c r="J559" i="2"/>
  <c r="R558" i="2"/>
  <c r="Q558" i="2"/>
  <c r="P558" i="2"/>
  <c r="N558" i="2"/>
  <c r="M558" i="2"/>
  <c r="L558" i="2"/>
  <c r="K558" i="2"/>
  <c r="J558" i="2"/>
  <c r="Q557" i="2"/>
  <c r="P557" i="2"/>
  <c r="N557" i="2"/>
  <c r="M557" i="2"/>
  <c r="L557" i="2"/>
  <c r="K557" i="2"/>
  <c r="J557" i="2"/>
  <c r="Q556" i="2"/>
  <c r="P556" i="2"/>
  <c r="N556" i="2"/>
  <c r="M556" i="2"/>
  <c r="L556" i="2"/>
  <c r="K556" i="2"/>
  <c r="J556" i="2"/>
  <c r="Q555" i="2"/>
  <c r="P555" i="2"/>
  <c r="N555" i="2"/>
  <c r="M555" i="2"/>
  <c r="L555" i="2"/>
  <c r="K555" i="2"/>
  <c r="J555" i="2"/>
  <c r="Q554" i="2"/>
  <c r="P554" i="2"/>
  <c r="O554" i="2"/>
  <c r="N554" i="2"/>
  <c r="M554" i="2"/>
  <c r="L554" i="2"/>
  <c r="K554" i="2"/>
  <c r="J554" i="2"/>
  <c r="R553" i="2"/>
  <c r="Q553" i="2"/>
  <c r="P553" i="2"/>
  <c r="N553" i="2"/>
  <c r="M553" i="2"/>
  <c r="L553" i="2"/>
  <c r="K553" i="2"/>
  <c r="J553" i="2"/>
  <c r="Q552" i="2"/>
  <c r="P552" i="2"/>
  <c r="N552" i="2"/>
  <c r="M552" i="2"/>
  <c r="L552" i="2"/>
  <c r="K552" i="2"/>
  <c r="J552" i="2"/>
  <c r="Q551" i="2"/>
  <c r="P551" i="2"/>
  <c r="N551" i="2"/>
  <c r="M551" i="2"/>
  <c r="L551" i="2"/>
  <c r="K551" i="2"/>
  <c r="J551" i="2"/>
  <c r="R550" i="2"/>
  <c r="Q550" i="2"/>
  <c r="P550" i="2"/>
  <c r="N550" i="2"/>
  <c r="M550" i="2"/>
  <c r="L550" i="2"/>
  <c r="K550" i="2"/>
  <c r="J550" i="2"/>
  <c r="U549" i="2"/>
  <c r="R549" i="2"/>
  <c r="Q549" i="2"/>
  <c r="P549" i="2"/>
  <c r="O549" i="2"/>
  <c r="N549" i="2"/>
  <c r="M549" i="2"/>
  <c r="L549" i="2"/>
  <c r="K549" i="2"/>
  <c r="J549" i="2"/>
  <c r="R548" i="2"/>
  <c r="Q548" i="2"/>
  <c r="P548" i="2"/>
  <c r="N548" i="2"/>
  <c r="M548" i="2"/>
  <c r="L548" i="2"/>
  <c r="K548" i="2"/>
  <c r="J548" i="2"/>
  <c r="R547" i="2"/>
  <c r="Q547" i="2"/>
  <c r="P547" i="2"/>
  <c r="N547" i="2"/>
  <c r="M547" i="2"/>
  <c r="L547" i="2"/>
  <c r="K547" i="2"/>
  <c r="J547" i="2"/>
  <c r="U546" i="2"/>
  <c r="R546" i="2"/>
  <c r="Q546" i="2"/>
  <c r="P546" i="2"/>
  <c r="O546" i="2"/>
  <c r="N546" i="2"/>
  <c r="M546" i="2"/>
  <c r="L546" i="2"/>
  <c r="K546" i="2"/>
  <c r="J546" i="2"/>
  <c r="Q545" i="2"/>
  <c r="P545" i="2"/>
  <c r="O545" i="2"/>
  <c r="N545" i="2"/>
  <c r="M545" i="2"/>
  <c r="L545" i="2"/>
  <c r="K545" i="2"/>
  <c r="J545" i="2"/>
  <c r="R544" i="2"/>
  <c r="Q544" i="2"/>
  <c r="P544" i="2"/>
  <c r="N544" i="2"/>
  <c r="M544" i="2"/>
  <c r="L544" i="2"/>
  <c r="K544" i="2"/>
  <c r="J544" i="2"/>
  <c r="Q543" i="2"/>
  <c r="P543" i="2"/>
  <c r="O543" i="2"/>
  <c r="N543" i="2"/>
  <c r="M543" i="2"/>
  <c r="L543" i="2"/>
  <c r="K543" i="2"/>
  <c r="J543" i="2"/>
  <c r="R542" i="2"/>
  <c r="Q542" i="2"/>
  <c r="P542" i="2"/>
  <c r="N542" i="2"/>
  <c r="M542" i="2"/>
  <c r="L542" i="2"/>
  <c r="K542" i="2"/>
  <c r="J542" i="2"/>
  <c r="Q541" i="2"/>
  <c r="P541" i="2"/>
  <c r="N541" i="2"/>
  <c r="M541" i="2"/>
  <c r="L541" i="2"/>
  <c r="K541" i="2"/>
  <c r="J541" i="2"/>
  <c r="Q540" i="2"/>
  <c r="P540" i="2"/>
  <c r="N540" i="2"/>
  <c r="M540" i="2"/>
  <c r="L540" i="2"/>
  <c r="K540" i="2"/>
  <c r="J540" i="2"/>
  <c r="Q539" i="2"/>
  <c r="P539" i="2"/>
  <c r="N539" i="2"/>
  <c r="M539" i="2"/>
  <c r="L539" i="2"/>
  <c r="K539" i="2"/>
  <c r="J539" i="2"/>
  <c r="Q538" i="2"/>
  <c r="P538" i="2"/>
  <c r="N538" i="2"/>
  <c r="M538" i="2"/>
  <c r="L538" i="2"/>
  <c r="K538" i="2"/>
  <c r="J538" i="2"/>
  <c r="U537" i="2"/>
  <c r="R537" i="2"/>
  <c r="Q537" i="2"/>
  <c r="P537" i="2"/>
  <c r="O537" i="2"/>
  <c r="N537" i="2"/>
  <c r="M537" i="2"/>
  <c r="L537" i="2"/>
  <c r="K537" i="2"/>
  <c r="J537" i="2"/>
  <c r="U536" i="2"/>
  <c r="R536" i="2"/>
  <c r="Q536" i="2"/>
  <c r="P536" i="2"/>
  <c r="O536" i="2"/>
  <c r="N536" i="2"/>
  <c r="M536" i="2"/>
  <c r="L536" i="2"/>
  <c r="K536" i="2"/>
  <c r="J536" i="2"/>
  <c r="U535" i="2"/>
  <c r="R535" i="2"/>
  <c r="Q535" i="2"/>
  <c r="P535" i="2"/>
  <c r="O535" i="2"/>
  <c r="N535" i="2"/>
  <c r="M535" i="2"/>
  <c r="L535" i="2"/>
  <c r="K535" i="2"/>
  <c r="J535" i="2"/>
  <c r="U534" i="2"/>
  <c r="R534" i="2"/>
  <c r="Q534" i="2"/>
  <c r="P534" i="2"/>
  <c r="O534" i="2"/>
  <c r="N534" i="2"/>
  <c r="M534" i="2"/>
  <c r="L534" i="2"/>
  <c r="K534" i="2"/>
  <c r="J534" i="2"/>
  <c r="U533" i="2"/>
  <c r="R533" i="2"/>
  <c r="Q533" i="2"/>
  <c r="P533" i="2"/>
  <c r="O533" i="2"/>
  <c r="N533" i="2"/>
  <c r="M533" i="2"/>
  <c r="L533" i="2"/>
  <c r="K533" i="2"/>
  <c r="J533" i="2"/>
  <c r="U532" i="2"/>
  <c r="R532" i="2"/>
  <c r="Q532" i="2"/>
  <c r="P532" i="2"/>
  <c r="O532" i="2"/>
  <c r="N532" i="2"/>
  <c r="M532" i="2"/>
  <c r="L532" i="2"/>
  <c r="K532" i="2"/>
  <c r="J532" i="2"/>
  <c r="Q531" i="2"/>
  <c r="P531" i="2"/>
  <c r="N531" i="2"/>
  <c r="M531" i="2"/>
  <c r="L531" i="2"/>
  <c r="K531" i="2"/>
  <c r="J531" i="2"/>
  <c r="Q530" i="2"/>
  <c r="P530" i="2"/>
  <c r="N530" i="2"/>
  <c r="M530" i="2"/>
  <c r="L530" i="2"/>
  <c r="K530" i="2"/>
  <c r="J530" i="2"/>
  <c r="Q529" i="2"/>
  <c r="P529" i="2"/>
  <c r="N529" i="2"/>
  <c r="M529" i="2"/>
  <c r="L529" i="2"/>
  <c r="K529" i="2"/>
  <c r="J529" i="2"/>
  <c r="Q528" i="2"/>
  <c r="P528" i="2"/>
  <c r="N528" i="2"/>
  <c r="M528" i="2"/>
  <c r="L528" i="2"/>
  <c r="K528" i="2"/>
  <c r="J528" i="2"/>
  <c r="U527" i="2"/>
  <c r="R527" i="2"/>
  <c r="Q527" i="2"/>
  <c r="P527" i="2"/>
  <c r="O527" i="2"/>
  <c r="N527" i="2"/>
  <c r="M527" i="2"/>
  <c r="L527" i="2"/>
  <c r="K527" i="2"/>
  <c r="J527" i="2"/>
  <c r="Q526" i="2"/>
  <c r="P526" i="2"/>
  <c r="N526" i="2"/>
  <c r="M526" i="2"/>
  <c r="L526" i="2"/>
  <c r="K526" i="2"/>
  <c r="J526" i="2"/>
  <c r="R525" i="2"/>
  <c r="Q525" i="2"/>
  <c r="P525" i="2"/>
  <c r="N525" i="2"/>
  <c r="M525" i="2"/>
  <c r="L525" i="2"/>
  <c r="K525" i="2"/>
  <c r="J525" i="2"/>
  <c r="R524" i="2"/>
  <c r="Q524" i="2"/>
  <c r="P524" i="2"/>
  <c r="N524" i="2"/>
  <c r="M524" i="2"/>
  <c r="L524" i="2"/>
  <c r="K524" i="2"/>
  <c r="J524" i="2"/>
  <c r="U523" i="2"/>
  <c r="R523" i="2"/>
  <c r="Q523" i="2"/>
  <c r="P523" i="2"/>
  <c r="O523" i="2"/>
  <c r="N523" i="2"/>
  <c r="M523" i="2"/>
  <c r="L523" i="2"/>
  <c r="K523" i="2"/>
  <c r="J523" i="2"/>
  <c r="Q522" i="2"/>
  <c r="P522" i="2"/>
  <c r="O522" i="2"/>
  <c r="N522" i="2"/>
  <c r="M522" i="2"/>
  <c r="L522" i="2"/>
  <c r="K522" i="2"/>
  <c r="J522" i="2"/>
  <c r="R521" i="2"/>
  <c r="Q521" i="2"/>
  <c r="P521" i="2"/>
  <c r="N521" i="2"/>
  <c r="M521" i="2"/>
  <c r="L521" i="2"/>
  <c r="K521" i="2"/>
  <c r="J521" i="2"/>
  <c r="R520" i="2"/>
  <c r="Q520" i="2"/>
  <c r="P520" i="2"/>
  <c r="N520" i="2"/>
  <c r="M520" i="2"/>
  <c r="L520" i="2"/>
  <c r="K520" i="2"/>
  <c r="J520" i="2"/>
  <c r="Q519" i="2"/>
  <c r="P519" i="2"/>
  <c r="N519" i="2"/>
  <c r="M519" i="2"/>
  <c r="L519" i="2"/>
  <c r="K519" i="2"/>
  <c r="J519" i="2"/>
  <c r="Q518" i="2"/>
  <c r="P518" i="2"/>
  <c r="N518" i="2"/>
  <c r="M518" i="2"/>
  <c r="L518" i="2"/>
  <c r="K518" i="2"/>
  <c r="J518" i="2"/>
  <c r="R517" i="2"/>
  <c r="Q517" i="2"/>
  <c r="P517" i="2"/>
  <c r="N517" i="2"/>
  <c r="M517" i="2"/>
  <c r="L517" i="2"/>
  <c r="K517" i="2"/>
  <c r="J517" i="2"/>
  <c r="R516" i="2"/>
  <c r="Q516" i="2"/>
  <c r="P516" i="2"/>
  <c r="N516" i="2"/>
  <c r="M516" i="2"/>
  <c r="L516" i="2"/>
  <c r="K516" i="2"/>
  <c r="J516" i="2"/>
  <c r="R515" i="2"/>
  <c r="Q515" i="2"/>
  <c r="P515" i="2"/>
  <c r="N515" i="2"/>
  <c r="M515" i="2"/>
  <c r="L515" i="2"/>
  <c r="K515" i="2"/>
  <c r="J515" i="2"/>
  <c r="Q514" i="2"/>
  <c r="P514" i="2"/>
  <c r="N514" i="2"/>
  <c r="M514" i="2"/>
  <c r="L514" i="2"/>
  <c r="K514" i="2"/>
  <c r="J514" i="2"/>
  <c r="R513" i="2"/>
  <c r="Q513" i="2"/>
  <c r="P513" i="2"/>
  <c r="N513" i="2"/>
  <c r="M513" i="2"/>
  <c r="L513" i="2"/>
  <c r="K513" i="2"/>
  <c r="J513" i="2"/>
  <c r="U512" i="2"/>
  <c r="R512" i="2"/>
  <c r="Q512" i="2"/>
  <c r="P512" i="2"/>
  <c r="O512" i="2"/>
  <c r="N512" i="2"/>
  <c r="M512" i="2"/>
  <c r="L512" i="2"/>
  <c r="K512" i="2"/>
  <c r="J512" i="2"/>
  <c r="R511" i="2"/>
  <c r="Q511" i="2"/>
  <c r="P511" i="2"/>
  <c r="N511" i="2"/>
  <c r="M511" i="2"/>
  <c r="L511" i="2"/>
  <c r="K511" i="2"/>
  <c r="J511" i="2"/>
  <c r="R510" i="2"/>
  <c r="Q510" i="2"/>
  <c r="P510" i="2"/>
  <c r="N510" i="2"/>
  <c r="M510" i="2"/>
  <c r="L510" i="2"/>
  <c r="K510" i="2"/>
  <c r="J510" i="2"/>
  <c r="R509" i="2"/>
  <c r="Q509" i="2"/>
  <c r="P509" i="2"/>
  <c r="N509" i="2"/>
  <c r="M509" i="2"/>
  <c r="L509" i="2"/>
  <c r="K509" i="2"/>
  <c r="J509" i="2"/>
  <c r="R508" i="2"/>
  <c r="Q508" i="2"/>
  <c r="P508" i="2"/>
  <c r="N508" i="2"/>
  <c r="M508" i="2"/>
  <c r="L508" i="2"/>
  <c r="K508" i="2"/>
  <c r="J508" i="2"/>
  <c r="Q507" i="2"/>
  <c r="P507" i="2"/>
  <c r="N507" i="2"/>
  <c r="M507" i="2"/>
  <c r="L507" i="2"/>
  <c r="K507" i="2"/>
  <c r="J507" i="2"/>
  <c r="Q506" i="2"/>
  <c r="P506" i="2"/>
  <c r="N506" i="2"/>
  <c r="M506" i="2"/>
  <c r="L506" i="2"/>
  <c r="K506" i="2"/>
  <c r="J506" i="2"/>
  <c r="U505" i="2"/>
  <c r="R505" i="2"/>
  <c r="Q505" i="2"/>
  <c r="P505" i="2"/>
  <c r="O505" i="2"/>
  <c r="N505" i="2"/>
  <c r="M505" i="2"/>
  <c r="L505" i="2"/>
  <c r="K505" i="2"/>
  <c r="J505" i="2"/>
  <c r="Q504" i="2"/>
  <c r="P504" i="2"/>
  <c r="N504" i="2"/>
  <c r="M504" i="2"/>
  <c r="L504" i="2"/>
  <c r="K504" i="2"/>
  <c r="J504" i="2"/>
  <c r="U503" i="2"/>
  <c r="R503" i="2"/>
  <c r="Q503" i="2"/>
  <c r="P503" i="2"/>
  <c r="O503" i="2"/>
  <c r="N503" i="2"/>
  <c r="M503" i="2"/>
  <c r="L503" i="2"/>
  <c r="K503" i="2"/>
  <c r="J503" i="2"/>
  <c r="R501" i="2"/>
  <c r="Q501" i="2"/>
  <c r="P501" i="2"/>
  <c r="N501" i="2"/>
  <c r="M501" i="2"/>
  <c r="L501" i="2"/>
  <c r="K501" i="2"/>
  <c r="J501" i="2"/>
  <c r="R500" i="2"/>
  <c r="Q500" i="2"/>
  <c r="P500" i="2"/>
  <c r="N500" i="2"/>
  <c r="M500" i="2"/>
  <c r="L500" i="2"/>
  <c r="K500" i="2"/>
  <c r="J500" i="2"/>
  <c r="R499" i="2"/>
  <c r="Q499" i="2"/>
  <c r="P499" i="2"/>
  <c r="N499" i="2"/>
  <c r="M499" i="2"/>
  <c r="L499" i="2"/>
  <c r="K499" i="2"/>
  <c r="J499" i="2"/>
  <c r="R498" i="2"/>
  <c r="Q498" i="2"/>
  <c r="P498" i="2"/>
  <c r="N498" i="2"/>
  <c r="M498" i="2"/>
  <c r="L498" i="2"/>
  <c r="K498" i="2"/>
  <c r="J498" i="2"/>
  <c r="U497" i="2"/>
  <c r="R497" i="2"/>
  <c r="Q497" i="2"/>
  <c r="P497" i="2"/>
  <c r="O497" i="2"/>
  <c r="N497" i="2"/>
  <c r="M497" i="2"/>
  <c r="L497" i="2"/>
  <c r="K497" i="2"/>
  <c r="J497" i="2"/>
  <c r="Q496" i="2"/>
  <c r="P496" i="2"/>
  <c r="N496" i="2"/>
  <c r="M496" i="2"/>
  <c r="L496" i="2"/>
  <c r="K496" i="2"/>
  <c r="J496" i="2"/>
  <c r="R495" i="2"/>
  <c r="Q495" i="2"/>
  <c r="P495" i="2"/>
  <c r="N495" i="2"/>
  <c r="M495" i="2"/>
  <c r="L495" i="2"/>
  <c r="K495" i="2"/>
  <c r="J495" i="2"/>
  <c r="Q494" i="2"/>
  <c r="P494" i="2"/>
  <c r="N494" i="2"/>
  <c r="M494" i="2"/>
  <c r="L494" i="2"/>
  <c r="K494" i="2"/>
  <c r="J494" i="2"/>
  <c r="Q493" i="2"/>
  <c r="P493" i="2"/>
  <c r="N493" i="2"/>
  <c r="M493" i="2"/>
  <c r="L493" i="2"/>
  <c r="K493" i="2"/>
  <c r="J493" i="2"/>
  <c r="Q492" i="2"/>
  <c r="P492" i="2"/>
  <c r="N492" i="2"/>
  <c r="M492" i="2"/>
  <c r="L492" i="2"/>
  <c r="K492" i="2"/>
  <c r="J492" i="2"/>
  <c r="Q491" i="2"/>
  <c r="P491" i="2"/>
  <c r="N491" i="2"/>
  <c r="M491" i="2"/>
  <c r="L491" i="2"/>
  <c r="K491" i="2"/>
  <c r="J491" i="2"/>
  <c r="Q490" i="2"/>
  <c r="P490" i="2"/>
  <c r="N490" i="2"/>
  <c r="M490" i="2"/>
  <c r="L490" i="2"/>
  <c r="K490" i="2"/>
  <c r="J490" i="2"/>
  <c r="Q489" i="2"/>
  <c r="P489" i="2"/>
  <c r="N489" i="2"/>
  <c r="M489" i="2"/>
  <c r="L489" i="2"/>
  <c r="K489" i="2"/>
  <c r="J489" i="2"/>
  <c r="Q488" i="2"/>
  <c r="P488" i="2"/>
  <c r="N488" i="2"/>
  <c r="M488" i="2"/>
  <c r="L488" i="2"/>
  <c r="K488" i="2"/>
  <c r="J488" i="2"/>
  <c r="Q487" i="2"/>
  <c r="P487" i="2"/>
  <c r="N487" i="2"/>
  <c r="M487" i="2"/>
  <c r="L487" i="2"/>
  <c r="K487" i="2"/>
  <c r="J487" i="2"/>
  <c r="Q486" i="2"/>
  <c r="P486" i="2"/>
  <c r="N486" i="2"/>
  <c r="M486" i="2"/>
  <c r="L486" i="2"/>
  <c r="K486" i="2"/>
  <c r="J486" i="2"/>
  <c r="Q485" i="2"/>
  <c r="P485" i="2"/>
  <c r="N485" i="2"/>
  <c r="M485" i="2"/>
  <c r="L485" i="2"/>
  <c r="K485" i="2"/>
  <c r="J485" i="2"/>
  <c r="Q484" i="2"/>
  <c r="P484" i="2"/>
  <c r="N484" i="2"/>
  <c r="M484" i="2"/>
  <c r="L484" i="2"/>
  <c r="K484" i="2"/>
  <c r="J484" i="2"/>
  <c r="Q483" i="2"/>
  <c r="P483" i="2"/>
  <c r="N483" i="2"/>
  <c r="M483" i="2"/>
  <c r="L483" i="2"/>
  <c r="K483" i="2"/>
  <c r="J483" i="2"/>
  <c r="Q482" i="2"/>
  <c r="P482" i="2"/>
  <c r="N482" i="2"/>
  <c r="M482" i="2"/>
  <c r="L482" i="2"/>
  <c r="K482" i="2"/>
  <c r="J482" i="2"/>
  <c r="Q481" i="2"/>
  <c r="P481" i="2"/>
  <c r="N481" i="2"/>
  <c r="M481" i="2"/>
  <c r="L481" i="2"/>
  <c r="K481" i="2"/>
  <c r="J481" i="2"/>
  <c r="Q480" i="2"/>
  <c r="P480" i="2"/>
  <c r="N480" i="2"/>
  <c r="M480" i="2"/>
  <c r="L480" i="2"/>
  <c r="K480" i="2"/>
  <c r="J480" i="2"/>
  <c r="R479" i="2"/>
  <c r="Q479" i="2"/>
  <c r="P479" i="2"/>
  <c r="N479" i="2"/>
  <c r="M479" i="2"/>
  <c r="L479" i="2"/>
  <c r="K479" i="2"/>
  <c r="J479" i="2"/>
  <c r="Q478" i="2"/>
  <c r="P478" i="2"/>
  <c r="N478" i="2"/>
  <c r="M478" i="2"/>
  <c r="L478" i="2"/>
  <c r="K478" i="2"/>
  <c r="J478" i="2"/>
  <c r="Q477" i="2"/>
  <c r="P477" i="2"/>
  <c r="N477" i="2"/>
  <c r="M477" i="2"/>
  <c r="L477" i="2"/>
  <c r="K477" i="2"/>
  <c r="J477" i="2"/>
  <c r="Q476" i="2"/>
  <c r="P476" i="2"/>
  <c r="N476" i="2"/>
  <c r="M476" i="2"/>
  <c r="L476" i="2"/>
  <c r="K476" i="2"/>
  <c r="J476" i="2"/>
  <c r="Q475" i="2"/>
  <c r="P475" i="2"/>
  <c r="N475" i="2"/>
  <c r="M475" i="2"/>
  <c r="L475" i="2"/>
  <c r="K475" i="2"/>
  <c r="J475" i="2"/>
  <c r="Q474" i="2"/>
  <c r="P474" i="2"/>
  <c r="N474" i="2"/>
  <c r="M474" i="2"/>
  <c r="L474" i="2"/>
  <c r="K474" i="2"/>
  <c r="J474" i="2"/>
  <c r="R473" i="2"/>
  <c r="Q473" i="2"/>
  <c r="P473" i="2"/>
  <c r="N473" i="2"/>
  <c r="M473" i="2"/>
  <c r="L473" i="2"/>
  <c r="K473" i="2"/>
  <c r="J473" i="2"/>
  <c r="Q472" i="2"/>
  <c r="P472" i="2"/>
  <c r="O472" i="2"/>
  <c r="N472" i="2"/>
  <c r="M472" i="2"/>
  <c r="L472" i="2"/>
  <c r="K472" i="2"/>
  <c r="J472" i="2"/>
  <c r="R471" i="2"/>
  <c r="Q471" i="2"/>
  <c r="P471" i="2"/>
  <c r="N471" i="2"/>
  <c r="M471" i="2"/>
  <c r="L471" i="2"/>
  <c r="K471" i="2"/>
  <c r="J471" i="2"/>
  <c r="R470" i="2"/>
  <c r="Q470" i="2"/>
  <c r="P470" i="2"/>
  <c r="N470" i="2"/>
  <c r="M470" i="2"/>
  <c r="L470" i="2"/>
  <c r="K470" i="2"/>
  <c r="J470" i="2"/>
  <c r="Q469" i="2"/>
  <c r="P469" i="2"/>
  <c r="N469" i="2"/>
  <c r="M469" i="2"/>
  <c r="L469" i="2"/>
  <c r="K469" i="2"/>
  <c r="J469" i="2"/>
  <c r="Q468" i="2"/>
  <c r="P468" i="2"/>
  <c r="N468" i="2"/>
  <c r="M468" i="2"/>
  <c r="L468" i="2"/>
  <c r="K468" i="2"/>
  <c r="J468" i="2"/>
  <c r="Q467" i="2"/>
  <c r="P467" i="2"/>
  <c r="O467" i="2"/>
  <c r="N467" i="2"/>
  <c r="M467" i="2"/>
  <c r="L467" i="2"/>
  <c r="K467" i="2"/>
  <c r="J467" i="2"/>
  <c r="R466" i="2"/>
  <c r="Q466" i="2"/>
  <c r="P466" i="2"/>
  <c r="N466" i="2"/>
  <c r="M466" i="2"/>
  <c r="L466" i="2"/>
  <c r="K466" i="2"/>
  <c r="J466" i="2"/>
  <c r="R465" i="2"/>
  <c r="Q465" i="2"/>
  <c r="P465" i="2"/>
  <c r="N465" i="2"/>
  <c r="M465" i="2"/>
  <c r="L465" i="2"/>
  <c r="K465" i="2"/>
  <c r="J465" i="2"/>
  <c r="Q464" i="2"/>
  <c r="P464" i="2"/>
  <c r="N464" i="2"/>
  <c r="M464" i="2"/>
  <c r="L464" i="2"/>
  <c r="K464" i="2"/>
  <c r="J464" i="2"/>
  <c r="Q463" i="2"/>
  <c r="P463" i="2"/>
  <c r="N463" i="2"/>
  <c r="M463" i="2"/>
  <c r="L463" i="2"/>
  <c r="K463" i="2"/>
  <c r="J463" i="2"/>
  <c r="U462" i="2"/>
  <c r="R462" i="2"/>
  <c r="Q462" i="2"/>
  <c r="P462" i="2"/>
  <c r="O462" i="2"/>
  <c r="N462" i="2"/>
  <c r="M462" i="2"/>
  <c r="L462" i="2"/>
  <c r="K462" i="2"/>
  <c r="J462" i="2"/>
  <c r="Q461" i="2"/>
  <c r="P461" i="2"/>
  <c r="N461" i="2"/>
  <c r="M461" i="2"/>
  <c r="L461" i="2"/>
  <c r="K461" i="2"/>
  <c r="J461" i="2"/>
  <c r="Q460" i="2"/>
  <c r="P460" i="2"/>
  <c r="N460" i="2"/>
  <c r="M460" i="2"/>
  <c r="L460" i="2"/>
  <c r="K460" i="2"/>
  <c r="J460" i="2"/>
  <c r="U459" i="2"/>
  <c r="R459" i="2"/>
  <c r="Q459" i="2"/>
  <c r="P459" i="2"/>
  <c r="O459" i="2"/>
  <c r="N459" i="2"/>
  <c r="M459" i="2"/>
  <c r="L459" i="2"/>
  <c r="K459" i="2"/>
  <c r="J459" i="2"/>
  <c r="Q458" i="2"/>
  <c r="P458" i="2"/>
  <c r="N458" i="2"/>
  <c r="M458" i="2"/>
  <c r="L458" i="2"/>
  <c r="K458" i="2"/>
  <c r="J458" i="2"/>
  <c r="U457" i="2"/>
  <c r="R457" i="2"/>
  <c r="Q457" i="2"/>
  <c r="P457" i="2"/>
  <c r="O457" i="2"/>
  <c r="N457" i="2"/>
  <c r="M457" i="2"/>
  <c r="L457" i="2"/>
  <c r="K457" i="2"/>
  <c r="J457" i="2"/>
  <c r="R456" i="2"/>
  <c r="Q456" i="2"/>
  <c r="P456" i="2"/>
  <c r="N456" i="2"/>
  <c r="M456" i="2"/>
  <c r="L456" i="2"/>
  <c r="K456" i="2"/>
  <c r="J456" i="2"/>
  <c r="Q455" i="2"/>
  <c r="P455" i="2"/>
  <c r="N455" i="2"/>
  <c r="M455" i="2"/>
  <c r="L455" i="2"/>
  <c r="K455" i="2"/>
  <c r="J455" i="2"/>
  <c r="U454" i="2"/>
  <c r="R454" i="2"/>
  <c r="Q454" i="2"/>
  <c r="P454" i="2"/>
  <c r="O454" i="2"/>
  <c r="N454" i="2"/>
  <c r="M454" i="2"/>
  <c r="L454" i="2"/>
  <c r="K454" i="2"/>
  <c r="J454" i="2"/>
  <c r="Q453" i="2"/>
  <c r="P453" i="2"/>
  <c r="N453" i="2"/>
  <c r="M453" i="2"/>
  <c r="L453" i="2"/>
  <c r="K453" i="2"/>
  <c r="J453" i="2"/>
  <c r="Q452" i="2"/>
  <c r="P452" i="2"/>
  <c r="N452" i="2"/>
  <c r="M452" i="2"/>
  <c r="L452" i="2"/>
  <c r="K452" i="2"/>
  <c r="J452" i="2"/>
  <c r="Q451" i="2"/>
  <c r="P451" i="2"/>
  <c r="N451" i="2"/>
  <c r="M451" i="2"/>
  <c r="L451" i="2"/>
  <c r="K451" i="2"/>
  <c r="J451" i="2"/>
  <c r="Q450" i="2"/>
  <c r="P450" i="2"/>
  <c r="N450" i="2"/>
  <c r="M450" i="2"/>
  <c r="L450" i="2"/>
  <c r="K450" i="2"/>
  <c r="J450" i="2"/>
  <c r="Q449" i="2"/>
  <c r="P449" i="2"/>
  <c r="O449" i="2"/>
  <c r="N449" i="2"/>
  <c r="M449" i="2"/>
  <c r="L449" i="2"/>
  <c r="K449" i="2"/>
  <c r="J449" i="2"/>
  <c r="Q448" i="2"/>
  <c r="P448" i="2"/>
  <c r="O448" i="2"/>
  <c r="N448" i="2"/>
  <c r="M448" i="2"/>
  <c r="L448" i="2"/>
  <c r="K448" i="2"/>
  <c r="J448" i="2"/>
  <c r="Q447" i="2"/>
  <c r="P447" i="2"/>
  <c r="N447" i="2"/>
  <c r="M447" i="2"/>
  <c r="L447" i="2"/>
  <c r="K447" i="2"/>
  <c r="J447" i="2"/>
  <c r="Q446" i="2"/>
  <c r="P446" i="2"/>
  <c r="N446" i="2"/>
  <c r="M446" i="2"/>
  <c r="L446" i="2"/>
  <c r="K446" i="2"/>
  <c r="J446" i="2"/>
  <c r="Q445" i="2"/>
  <c r="P445" i="2"/>
  <c r="N445" i="2"/>
  <c r="M445" i="2"/>
  <c r="L445" i="2"/>
  <c r="K445" i="2"/>
  <c r="J445" i="2"/>
  <c r="Q444" i="2"/>
  <c r="P444" i="2"/>
  <c r="N444" i="2"/>
  <c r="M444" i="2"/>
  <c r="L444" i="2"/>
  <c r="K444" i="2"/>
  <c r="J444" i="2"/>
  <c r="Q443" i="2"/>
  <c r="P443" i="2"/>
  <c r="N443" i="2"/>
  <c r="M443" i="2"/>
  <c r="L443" i="2"/>
  <c r="K443" i="2"/>
  <c r="J443" i="2"/>
  <c r="Q442" i="2"/>
  <c r="P442" i="2"/>
  <c r="N442" i="2"/>
  <c r="M442" i="2"/>
  <c r="L442" i="2"/>
  <c r="K442" i="2"/>
  <c r="J442" i="2"/>
  <c r="Q441" i="2"/>
  <c r="P441" i="2"/>
  <c r="N441" i="2"/>
  <c r="M441" i="2"/>
  <c r="L441" i="2"/>
  <c r="K441" i="2"/>
  <c r="J441" i="2"/>
  <c r="Q440" i="2"/>
  <c r="P440" i="2"/>
  <c r="N440" i="2"/>
  <c r="M440" i="2"/>
  <c r="L440" i="2"/>
  <c r="K440" i="2"/>
  <c r="J440" i="2"/>
  <c r="Q439" i="2"/>
  <c r="P439" i="2"/>
  <c r="N439" i="2"/>
  <c r="M439" i="2"/>
  <c r="L439" i="2"/>
  <c r="K439" i="2"/>
  <c r="J439" i="2"/>
  <c r="U438" i="2"/>
  <c r="R438" i="2"/>
  <c r="Q438" i="2"/>
  <c r="P438" i="2"/>
  <c r="O438" i="2"/>
  <c r="N438" i="2"/>
  <c r="M438" i="2"/>
  <c r="L438" i="2"/>
  <c r="K438" i="2"/>
  <c r="J438" i="2"/>
  <c r="R437" i="2"/>
  <c r="Q437" i="2"/>
  <c r="P437" i="2"/>
  <c r="N437" i="2"/>
  <c r="M437" i="2"/>
  <c r="L437" i="2"/>
  <c r="K437" i="2"/>
  <c r="J437" i="2"/>
  <c r="Q436" i="2"/>
  <c r="P436" i="2"/>
  <c r="N436" i="2"/>
  <c r="M436" i="2"/>
  <c r="L436" i="2"/>
  <c r="K436" i="2"/>
  <c r="J436" i="2"/>
  <c r="R435" i="2"/>
  <c r="Q435" i="2"/>
  <c r="P435" i="2"/>
  <c r="N435" i="2"/>
  <c r="M435" i="2"/>
  <c r="L435" i="2"/>
  <c r="K435" i="2"/>
  <c r="J435" i="2"/>
  <c r="R434" i="2"/>
  <c r="Q434" i="2"/>
  <c r="P434" i="2"/>
  <c r="N434" i="2"/>
  <c r="M434" i="2"/>
  <c r="L434" i="2"/>
  <c r="K434" i="2"/>
  <c r="J434" i="2"/>
  <c r="U433" i="2"/>
  <c r="R433" i="2"/>
  <c r="Q433" i="2"/>
  <c r="P433" i="2"/>
  <c r="O433" i="2"/>
  <c r="N433" i="2"/>
  <c r="M433" i="2"/>
  <c r="L433" i="2"/>
  <c r="K433" i="2"/>
  <c r="J433" i="2"/>
  <c r="U432" i="2"/>
  <c r="R432" i="2"/>
  <c r="Q432" i="2"/>
  <c r="P432" i="2"/>
  <c r="O432" i="2"/>
  <c r="N432" i="2"/>
  <c r="M432" i="2"/>
  <c r="L432" i="2"/>
  <c r="K432" i="2"/>
  <c r="J432" i="2"/>
  <c r="Q431" i="2"/>
  <c r="P431" i="2"/>
  <c r="N431" i="2"/>
  <c r="M431" i="2"/>
  <c r="L431" i="2"/>
  <c r="K431" i="2"/>
  <c r="J431" i="2"/>
  <c r="Q430" i="2"/>
  <c r="P430" i="2"/>
  <c r="N430" i="2"/>
  <c r="M430" i="2"/>
  <c r="L430" i="2"/>
  <c r="K430" i="2"/>
  <c r="J430" i="2"/>
  <c r="Q429" i="2"/>
  <c r="P429" i="2"/>
  <c r="N429" i="2"/>
  <c r="M429" i="2"/>
  <c r="L429" i="2"/>
  <c r="K429" i="2"/>
  <c r="J429" i="2"/>
  <c r="Q428" i="2"/>
  <c r="P428" i="2"/>
  <c r="N428" i="2"/>
  <c r="M428" i="2"/>
  <c r="L428" i="2"/>
  <c r="K428" i="2"/>
  <c r="J428" i="2"/>
  <c r="R427" i="2"/>
  <c r="Q427" i="2"/>
  <c r="P427" i="2"/>
  <c r="N427" i="2"/>
  <c r="M427" i="2"/>
  <c r="L427" i="2"/>
  <c r="K427" i="2"/>
  <c r="J427" i="2"/>
  <c r="Q426" i="2"/>
  <c r="P426" i="2"/>
  <c r="N426" i="2"/>
  <c r="M426" i="2"/>
  <c r="L426" i="2"/>
  <c r="K426" i="2"/>
  <c r="J426" i="2"/>
  <c r="R425" i="2"/>
  <c r="Q425" i="2"/>
  <c r="P425" i="2"/>
  <c r="N425" i="2"/>
  <c r="M425" i="2"/>
  <c r="L425" i="2"/>
  <c r="K425" i="2"/>
  <c r="J425" i="2"/>
  <c r="U424" i="2"/>
  <c r="R424" i="2"/>
  <c r="Q424" i="2"/>
  <c r="P424" i="2"/>
  <c r="O424" i="2"/>
  <c r="N424" i="2"/>
  <c r="M424" i="2"/>
  <c r="L424" i="2"/>
  <c r="K424" i="2"/>
  <c r="J424" i="2"/>
  <c r="R423" i="2"/>
  <c r="Q423" i="2"/>
  <c r="P423" i="2"/>
  <c r="N423" i="2"/>
  <c r="M423" i="2"/>
  <c r="L423" i="2"/>
  <c r="K423" i="2"/>
  <c r="J423" i="2"/>
  <c r="U422" i="2"/>
  <c r="R422" i="2"/>
  <c r="Q422" i="2"/>
  <c r="P422" i="2"/>
  <c r="O422" i="2"/>
  <c r="N422" i="2"/>
  <c r="M422" i="2"/>
  <c r="L422" i="2"/>
  <c r="K422" i="2"/>
  <c r="J422" i="2"/>
  <c r="U421" i="2"/>
  <c r="R421" i="2"/>
  <c r="Q421" i="2"/>
  <c r="P421" i="2"/>
  <c r="O421" i="2"/>
  <c r="N421" i="2"/>
  <c r="M421" i="2"/>
  <c r="L421" i="2"/>
  <c r="K421" i="2"/>
  <c r="J421" i="2"/>
  <c r="U420" i="2"/>
  <c r="R420" i="2"/>
  <c r="Q420" i="2"/>
  <c r="P420" i="2"/>
  <c r="O420" i="2"/>
  <c r="N420" i="2"/>
  <c r="M420" i="2"/>
  <c r="L420" i="2"/>
  <c r="K420" i="2"/>
  <c r="J420" i="2"/>
  <c r="R419" i="2"/>
  <c r="Q419" i="2"/>
  <c r="P419" i="2"/>
  <c r="N419" i="2"/>
  <c r="M419" i="2"/>
  <c r="L419" i="2"/>
  <c r="K419" i="2"/>
  <c r="J419" i="2"/>
  <c r="R418" i="2"/>
  <c r="Q418" i="2"/>
  <c r="P418" i="2"/>
  <c r="N418" i="2"/>
  <c r="M418" i="2"/>
  <c r="L418" i="2"/>
  <c r="K418" i="2"/>
  <c r="J418" i="2"/>
  <c r="U417" i="2"/>
  <c r="R417" i="2"/>
  <c r="Q417" i="2"/>
  <c r="P417" i="2"/>
  <c r="O417" i="2"/>
  <c r="N417" i="2"/>
  <c r="M417" i="2"/>
  <c r="L417" i="2"/>
  <c r="K417" i="2"/>
  <c r="J417" i="2"/>
  <c r="U416" i="2"/>
  <c r="R416" i="2"/>
  <c r="Q416" i="2"/>
  <c r="P416" i="2"/>
  <c r="O416" i="2"/>
  <c r="N416" i="2"/>
  <c r="M416" i="2"/>
  <c r="L416" i="2"/>
  <c r="K416" i="2"/>
  <c r="J416" i="2"/>
  <c r="U415" i="2"/>
  <c r="R415" i="2"/>
  <c r="Q415" i="2"/>
  <c r="P415" i="2"/>
  <c r="O415" i="2"/>
  <c r="N415" i="2"/>
  <c r="M415" i="2"/>
  <c r="L415" i="2"/>
  <c r="K415" i="2"/>
  <c r="J415" i="2"/>
  <c r="U414" i="2"/>
  <c r="R414" i="2"/>
  <c r="Q414" i="2"/>
  <c r="P414" i="2"/>
  <c r="O414" i="2"/>
  <c r="N414" i="2"/>
  <c r="M414" i="2"/>
  <c r="L414" i="2"/>
  <c r="K414" i="2"/>
  <c r="J414" i="2"/>
  <c r="R413" i="2"/>
  <c r="Q413" i="2"/>
  <c r="P413" i="2"/>
  <c r="N413" i="2"/>
  <c r="M413" i="2"/>
  <c r="L413" i="2"/>
  <c r="K413" i="2"/>
  <c r="J413" i="2"/>
  <c r="R412" i="2"/>
  <c r="Q412" i="2"/>
  <c r="P412" i="2"/>
  <c r="N412" i="2"/>
  <c r="M412" i="2"/>
  <c r="L412" i="2"/>
  <c r="K412" i="2"/>
  <c r="J412" i="2"/>
  <c r="Q411" i="2"/>
  <c r="P411" i="2"/>
  <c r="N411" i="2"/>
  <c r="M411" i="2"/>
  <c r="L411" i="2"/>
  <c r="K411" i="2"/>
  <c r="J411" i="2"/>
  <c r="Q410" i="2"/>
  <c r="P410" i="2"/>
  <c r="N410" i="2"/>
  <c r="M410" i="2"/>
  <c r="L410" i="2"/>
  <c r="K410" i="2"/>
  <c r="J410" i="2"/>
  <c r="Q409" i="2"/>
  <c r="P409" i="2"/>
  <c r="N409" i="2"/>
  <c r="M409" i="2"/>
  <c r="L409" i="2"/>
  <c r="K409" i="2"/>
  <c r="J409" i="2"/>
  <c r="Q408" i="2"/>
  <c r="P408" i="2"/>
  <c r="N408" i="2"/>
  <c r="M408" i="2"/>
  <c r="L408" i="2"/>
  <c r="K408" i="2"/>
  <c r="J408" i="2"/>
  <c r="R407" i="2"/>
  <c r="Q407" i="2"/>
  <c r="P407" i="2"/>
  <c r="N407" i="2"/>
  <c r="M407" i="2"/>
  <c r="L407" i="2"/>
  <c r="K407" i="2"/>
  <c r="J407" i="2"/>
  <c r="Q406" i="2"/>
  <c r="P406" i="2"/>
  <c r="O406" i="2"/>
  <c r="N406" i="2"/>
  <c r="M406" i="2"/>
  <c r="L406" i="2"/>
  <c r="K406" i="2"/>
  <c r="J406" i="2"/>
  <c r="Q405" i="2"/>
  <c r="P405" i="2"/>
  <c r="N405" i="2"/>
  <c r="M405" i="2"/>
  <c r="L405" i="2"/>
  <c r="K405" i="2"/>
  <c r="J405" i="2"/>
  <c r="Q404" i="2"/>
  <c r="P404" i="2"/>
  <c r="N404" i="2"/>
  <c r="M404" i="2"/>
  <c r="L404" i="2"/>
  <c r="K404" i="2"/>
  <c r="J404" i="2"/>
  <c r="R403" i="2"/>
  <c r="N403" i="2"/>
  <c r="M403" i="2"/>
  <c r="L403" i="2"/>
  <c r="K403" i="2"/>
  <c r="J403" i="2"/>
  <c r="R402" i="2"/>
  <c r="Q402" i="2"/>
  <c r="N402" i="2"/>
  <c r="M402" i="2"/>
  <c r="L402" i="2"/>
  <c r="K402" i="2"/>
  <c r="J402" i="2"/>
  <c r="R401" i="2"/>
  <c r="N401" i="2"/>
  <c r="M401" i="2"/>
  <c r="L401" i="2"/>
  <c r="K401" i="2"/>
  <c r="J401" i="2"/>
  <c r="R400" i="2"/>
  <c r="Q400" i="2"/>
  <c r="P400" i="2"/>
  <c r="N400" i="2"/>
  <c r="M400" i="2"/>
  <c r="L400" i="2"/>
  <c r="K400" i="2"/>
  <c r="J400" i="2"/>
  <c r="Q399" i="2"/>
  <c r="P399" i="2"/>
  <c r="O399" i="2"/>
  <c r="N399" i="2"/>
  <c r="M399" i="2"/>
  <c r="L399" i="2"/>
  <c r="K399" i="2"/>
  <c r="J399" i="2"/>
  <c r="Q398" i="2"/>
  <c r="P398" i="2"/>
  <c r="O398" i="2"/>
  <c r="N398" i="2"/>
  <c r="M398" i="2"/>
  <c r="L398" i="2"/>
  <c r="K398" i="2"/>
  <c r="J398" i="2"/>
  <c r="Q397" i="2"/>
  <c r="P397" i="2"/>
  <c r="N397" i="2"/>
  <c r="M397" i="2"/>
  <c r="L397" i="2"/>
  <c r="K397" i="2"/>
  <c r="J397" i="2"/>
  <c r="R396" i="2"/>
  <c r="Q396" i="2"/>
  <c r="P396" i="2"/>
  <c r="N396" i="2"/>
  <c r="K396" i="2"/>
  <c r="J396" i="2"/>
  <c r="Q395" i="2"/>
  <c r="P395" i="2"/>
  <c r="N395" i="2"/>
  <c r="M395" i="2"/>
  <c r="L395" i="2"/>
  <c r="K395" i="2"/>
  <c r="J395" i="2"/>
  <c r="R394" i="2"/>
  <c r="Q394" i="2"/>
  <c r="P394" i="2"/>
  <c r="N394" i="2"/>
  <c r="K394" i="2"/>
  <c r="J394" i="2"/>
  <c r="Q393" i="2"/>
  <c r="P393" i="2"/>
  <c r="N393" i="2"/>
  <c r="M393" i="2"/>
  <c r="L393" i="2"/>
  <c r="K393" i="2"/>
  <c r="J393" i="2"/>
  <c r="R392" i="2"/>
  <c r="Q392" i="2"/>
  <c r="P392" i="2"/>
  <c r="N392" i="2"/>
  <c r="M392" i="2"/>
  <c r="L392" i="2"/>
  <c r="K392" i="2"/>
  <c r="J392" i="2"/>
  <c r="R391" i="2"/>
  <c r="Q391" i="2"/>
  <c r="P391" i="2"/>
  <c r="N391" i="2"/>
  <c r="M391" i="2"/>
  <c r="L391" i="2"/>
  <c r="K391" i="2"/>
  <c r="J391" i="2"/>
  <c r="Q390" i="2"/>
  <c r="P390" i="2"/>
  <c r="O390" i="2"/>
  <c r="N390" i="2"/>
  <c r="K390" i="2"/>
  <c r="J390" i="2"/>
  <c r="Q389" i="2"/>
  <c r="P389" i="2"/>
  <c r="O389" i="2"/>
  <c r="N389" i="2"/>
  <c r="M389" i="2"/>
  <c r="L389" i="2"/>
  <c r="K389" i="2"/>
  <c r="J389" i="2"/>
  <c r="U388" i="2"/>
  <c r="R388" i="2"/>
  <c r="Q388" i="2"/>
  <c r="P388" i="2"/>
  <c r="O388" i="2"/>
  <c r="N388" i="2"/>
  <c r="M388" i="2"/>
  <c r="L388" i="2"/>
  <c r="K388" i="2"/>
  <c r="J388" i="2"/>
  <c r="R387" i="2"/>
  <c r="Q387" i="2"/>
  <c r="P387" i="2"/>
  <c r="N387" i="2"/>
  <c r="K387" i="2"/>
  <c r="J387" i="2"/>
  <c r="Q386" i="2"/>
  <c r="P386" i="2"/>
  <c r="N386" i="2"/>
  <c r="M386" i="2"/>
  <c r="L386" i="2"/>
  <c r="K386" i="2"/>
  <c r="J386" i="2"/>
  <c r="R385" i="2"/>
  <c r="Q385" i="2"/>
  <c r="P385" i="2"/>
  <c r="N385" i="2"/>
  <c r="M385" i="2"/>
  <c r="L385" i="2"/>
  <c r="K385" i="2"/>
  <c r="J385" i="2"/>
  <c r="R384" i="2"/>
  <c r="Q384" i="2"/>
  <c r="P384" i="2"/>
  <c r="N384" i="2"/>
  <c r="L384" i="2"/>
  <c r="K384" i="2"/>
  <c r="J384" i="2"/>
  <c r="Q383" i="2"/>
  <c r="P383" i="2"/>
  <c r="O383" i="2"/>
  <c r="N383" i="2"/>
  <c r="K383" i="2"/>
  <c r="J383" i="2"/>
  <c r="Q382" i="2"/>
  <c r="P382" i="2"/>
  <c r="O382" i="2"/>
  <c r="N382" i="2"/>
  <c r="K382" i="2"/>
  <c r="J382" i="2"/>
  <c r="U381" i="2"/>
  <c r="R381" i="2"/>
  <c r="Q381" i="2"/>
  <c r="P381" i="2"/>
  <c r="O381" i="2"/>
  <c r="N381" i="2"/>
  <c r="M381" i="2"/>
  <c r="L381" i="2"/>
  <c r="K381" i="2"/>
  <c r="J381" i="2"/>
  <c r="R380" i="2"/>
  <c r="Q380" i="2"/>
  <c r="P380" i="2"/>
  <c r="N380" i="2"/>
  <c r="M380" i="2"/>
  <c r="L380" i="2"/>
  <c r="K380" i="2"/>
  <c r="J380" i="2"/>
  <c r="R379" i="2"/>
  <c r="Q379" i="2"/>
  <c r="P379" i="2"/>
  <c r="N379" i="2"/>
  <c r="M379" i="2"/>
  <c r="L379" i="2"/>
  <c r="K379" i="2"/>
  <c r="J379" i="2"/>
  <c r="V378" i="2"/>
  <c r="N376" i="2"/>
  <c r="M376" i="2"/>
  <c r="L376" i="2"/>
  <c r="K376" i="2"/>
  <c r="J376" i="2"/>
  <c r="Y375" i="2"/>
  <c r="AC375" i="2" s="1"/>
  <c r="AE375" i="2" s="1"/>
  <c r="O375" i="2"/>
  <c r="AB374" i="2"/>
  <c r="AC374" i="2" s="1"/>
  <c r="AE374" i="2" s="1"/>
  <c r="O374" i="2"/>
  <c r="O590" i="2" s="1"/>
  <c r="Y373" i="2"/>
  <c r="AC373" i="2" s="1"/>
  <c r="AE373" i="2" s="1"/>
  <c r="O373" i="2"/>
  <c r="S373" i="2" s="1"/>
  <c r="U373" i="2" s="1"/>
  <c r="U588" i="2" s="1"/>
  <c r="Y372" i="2"/>
  <c r="AC372" i="2" s="1"/>
  <c r="O372" i="2"/>
  <c r="Q371" i="2"/>
  <c r="P371" i="2"/>
  <c r="N371" i="2"/>
  <c r="M371" i="2"/>
  <c r="L371" i="2"/>
  <c r="K371" i="2"/>
  <c r="J371" i="2"/>
  <c r="AB370" i="2"/>
  <c r="AA370" i="2"/>
  <c r="Z370" i="2"/>
  <c r="Y370" i="2"/>
  <c r="X370" i="2"/>
  <c r="R370" i="2"/>
  <c r="AD370" i="2" s="1"/>
  <c r="O370" i="2"/>
  <c r="AC369" i="2"/>
  <c r="AE369" i="2" s="1"/>
  <c r="R369" i="2"/>
  <c r="O369" i="2"/>
  <c r="AB368" i="2"/>
  <c r="AA368" i="2"/>
  <c r="Z368" i="2"/>
  <c r="Y368" i="2"/>
  <c r="X368" i="2"/>
  <c r="R368" i="2"/>
  <c r="AD368" i="2" s="1"/>
  <c r="O368" i="2"/>
  <c r="O576" i="2" s="1"/>
  <c r="AB367" i="2"/>
  <c r="AA367" i="2"/>
  <c r="Z367" i="2"/>
  <c r="Y367" i="2"/>
  <c r="X367" i="2"/>
  <c r="R367" i="2"/>
  <c r="R577" i="2" s="1"/>
  <c r="O367" i="2"/>
  <c r="O577" i="2" s="1"/>
  <c r="AB366" i="2"/>
  <c r="AA366" i="2"/>
  <c r="Z366" i="2"/>
  <c r="Y366" i="2"/>
  <c r="X366" i="2"/>
  <c r="R366" i="2"/>
  <c r="R580" i="2" s="1"/>
  <c r="O366" i="2"/>
  <c r="AC365" i="2"/>
  <c r="AE365" i="2" s="1"/>
  <c r="R365" i="2"/>
  <c r="O365" i="2"/>
  <c r="O581" i="2" s="1"/>
  <c r="AC364" i="2"/>
  <c r="AE364" i="2" s="1"/>
  <c r="R364" i="2"/>
  <c r="R579" i="2" s="1"/>
  <c r="O364" i="2"/>
  <c r="AC363" i="2"/>
  <c r="AE363" i="2" s="1"/>
  <c r="R363" i="2"/>
  <c r="R578" i="2" s="1"/>
  <c r="O363" i="2"/>
  <c r="O578" i="2" s="1"/>
  <c r="AB362" i="2"/>
  <c r="AA362" i="2"/>
  <c r="Z362" i="2"/>
  <c r="Y362" i="2"/>
  <c r="X362" i="2"/>
  <c r="R362" i="2"/>
  <c r="R573" i="2" s="1"/>
  <c r="O362" i="2"/>
  <c r="AB361" i="2"/>
  <c r="AA361" i="2"/>
  <c r="Z361" i="2"/>
  <c r="Y361" i="2"/>
  <c r="X361" i="2"/>
  <c r="R361" i="2"/>
  <c r="R557" i="2" s="1"/>
  <c r="O361" i="2"/>
  <c r="AB360" i="2"/>
  <c r="AA360" i="2"/>
  <c r="Z360" i="2"/>
  <c r="Y360" i="2"/>
  <c r="X360" i="2"/>
  <c r="R360" i="2"/>
  <c r="R556" i="2" s="1"/>
  <c r="O360" i="2"/>
  <c r="AB359" i="2"/>
  <c r="AA359" i="2"/>
  <c r="Z359" i="2"/>
  <c r="Y359" i="2"/>
  <c r="X359" i="2"/>
  <c r="R359" i="2"/>
  <c r="R555" i="2" s="1"/>
  <c r="O359" i="2"/>
  <c r="AB358" i="2"/>
  <c r="AA358" i="2"/>
  <c r="Z358" i="2"/>
  <c r="Y358" i="2"/>
  <c r="X358" i="2"/>
  <c r="R358" i="2"/>
  <c r="R559" i="2" s="1"/>
  <c r="O358" i="2"/>
  <c r="AB357" i="2"/>
  <c r="AA357" i="2"/>
  <c r="Z357" i="2"/>
  <c r="Y357" i="2"/>
  <c r="X357" i="2"/>
  <c r="R357" i="2"/>
  <c r="AD357" i="2" s="1"/>
  <c r="O357" i="2"/>
  <c r="AB356" i="2"/>
  <c r="AA356" i="2"/>
  <c r="Z356" i="2"/>
  <c r="Y356" i="2"/>
  <c r="X356" i="2"/>
  <c r="R356" i="2"/>
  <c r="R575" i="2" s="1"/>
  <c r="O356" i="2"/>
  <c r="O575" i="2" s="1"/>
  <c r="AB355" i="2"/>
  <c r="AA355" i="2"/>
  <c r="Z355" i="2"/>
  <c r="Y355" i="2"/>
  <c r="X355" i="2"/>
  <c r="R355" i="2"/>
  <c r="AD355" i="2" s="1"/>
  <c r="O355" i="2"/>
  <c r="AB354" i="2"/>
  <c r="AA354" i="2"/>
  <c r="Z354" i="2"/>
  <c r="Y354" i="2"/>
  <c r="X354" i="2"/>
  <c r="R354" i="2"/>
  <c r="AD354" i="2" s="1"/>
  <c r="O354" i="2"/>
  <c r="AB353" i="2"/>
  <c r="AA353" i="2"/>
  <c r="Z353" i="2"/>
  <c r="Y353" i="2"/>
  <c r="X353" i="2"/>
  <c r="R353" i="2"/>
  <c r="O353" i="2"/>
  <c r="AB352" i="2"/>
  <c r="AA352" i="2"/>
  <c r="Z352" i="2"/>
  <c r="Y352" i="2"/>
  <c r="X352" i="2"/>
  <c r="R352" i="2"/>
  <c r="O352" i="2"/>
  <c r="AB351" i="2"/>
  <c r="AA351" i="2"/>
  <c r="Z351" i="2"/>
  <c r="Y351" i="2"/>
  <c r="X351" i="2"/>
  <c r="R351" i="2"/>
  <c r="R565" i="2" s="1"/>
  <c r="O351" i="2"/>
  <c r="O565" i="2" s="1"/>
  <c r="AB350" i="2"/>
  <c r="AA350" i="2"/>
  <c r="Z350" i="2"/>
  <c r="Y350" i="2"/>
  <c r="O350" i="2"/>
  <c r="O564" i="2" s="1"/>
  <c r="AB349" i="2"/>
  <c r="AA349" i="2"/>
  <c r="Z349" i="2"/>
  <c r="O349" i="2"/>
  <c r="O563" i="2" s="1"/>
  <c r="AD348" i="2"/>
  <c r="AB348" i="2"/>
  <c r="AA348" i="2"/>
  <c r="Z348" i="2"/>
  <c r="Y348" i="2"/>
  <c r="X348" i="2"/>
  <c r="O348" i="2"/>
  <c r="AB347" i="2"/>
  <c r="AA347" i="2"/>
  <c r="Z347" i="2"/>
  <c r="Y347" i="2"/>
  <c r="X347" i="2"/>
  <c r="O347" i="2"/>
  <c r="S347" i="2" s="1"/>
  <c r="U347" i="2" s="1"/>
  <c r="U561" i="2" s="1"/>
  <c r="AD346" i="2"/>
  <c r="AB346" i="2"/>
  <c r="AA346" i="2"/>
  <c r="Z346" i="2"/>
  <c r="Y346" i="2"/>
  <c r="X346" i="2"/>
  <c r="O346" i="2"/>
  <c r="AD345" i="2"/>
  <c r="AB345" i="2"/>
  <c r="AA345" i="2"/>
  <c r="Z345" i="2"/>
  <c r="Y345" i="2"/>
  <c r="X345" i="2"/>
  <c r="O345" i="2"/>
  <c r="S345" i="2" s="1"/>
  <c r="U345" i="2" s="1"/>
  <c r="AD344" i="2"/>
  <c r="AB344" i="2"/>
  <c r="AA344" i="2"/>
  <c r="Z344" i="2"/>
  <c r="Y344" i="2"/>
  <c r="X344" i="2"/>
  <c r="O344" i="2"/>
  <c r="AD343" i="2"/>
  <c r="AB343" i="2"/>
  <c r="AA343" i="2"/>
  <c r="Z343" i="2"/>
  <c r="Y343" i="2"/>
  <c r="X343" i="2"/>
  <c r="O343" i="2"/>
  <c r="AD342" i="2"/>
  <c r="AB342" i="2"/>
  <c r="AA342" i="2"/>
  <c r="Z342" i="2"/>
  <c r="Y342" i="2"/>
  <c r="X342" i="2"/>
  <c r="O342" i="2"/>
  <c r="AD341" i="2"/>
  <c r="AB341" i="2"/>
  <c r="AA341" i="2"/>
  <c r="Z341" i="2"/>
  <c r="Y341" i="2"/>
  <c r="X341" i="2"/>
  <c r="O341" i="2"/>
  <c r="AD340" i="2"/>
  <c r="AB340" i="2"/>
  <c r="AA340" i="2"/>
  <c r="Z340" i="2"/>
  <c r="Y340" i="2"/>
  <c r="X340" i="2"/>
  <c r="O340" i="2"/>
  <c r="S340" i="2" s="1"/>
  <c r="U340" i="2" s="1"/>
  <c r="U570" i="2" s="1"/>
  <c r="AD339" i="2"/>
  <c r="AB339" i="2"/>
  <c r="AA339" i="2"/>
  <c r="Z339" i="2"/>
  <c r="Y339" i="2"/>
  <c r="X339" i="2"/>
  <c r="O339" i="2"/>
  <c r="S339" i="2" s="1"/>
  <c r="U339" i="2" s="1"/>
  <c r="U586" i="2" s="1"/>
  <c r="AD338" i="2"/>
  <c r="AB338" i="2"/>
  <c r="AA338" i="2"/>
  <c r="Z338" i="2"/>
  <c r="Y338" i="2"/>
  <c r="X338" i="2"/>
  <c r="O338" i="2"/>
  <c r="AD337" i="2"/>
  <c r="AB337" i="2"/>
  <c r="AA337" i="2"/>
  <c r="Z337" i="2"/>
  <c r="Y337" i="2"/>
  <c r="X337" i="2"/>
  <c r="O337" i="2"/>
  <c r="AB336" i="2"/>
  <c r="AA336" i="2"/>
  <c r="Z336" i="2"/>
  <c r="O336" i="2"/>
  <c r="AB335" i="2"/>
  <c r="AA335" i="2"/>
  <c r="Z335" i="2"/>
  <c r="O335" i="2"/>
  <c r="O582" i="2" s="1"/>
  <c r="AB334" i="2"/>
  <c r="AA334" i="2"/>
  <c r="Z334" i="2"/>
  <c r="O334" i="2"/>
  <c r="O584" i="2" s="1"/>
  <c r="AB333" i="2"/>
  <c r="AA333" i="2"/>
  <c r="Z333" i="2"/>
  <c r="O333" i="2"/>
  <c r="AD332" i="2"/>
  <c r="AB332" i="2"/>
  <c r="AA332" i="2"/>
  <c r="Z332" i="2"/>
  <c r="Y332" i="2"/>
  <c r="X332" i="2"/>
  <c r="O332" i="2"/>
  <c r="Q331" i="2"/>
  <c r="P331" i="2"/>
  <c r="N331" i="2"/>
  <c r="M331" i="2"/>
  <c r="L331" i="2"/>
  <c r="K331" i="2"/>
  <c r="J331" i="2"/>
  <c r="AB330" i="2"/>
  <c r="AA330" i="2"/>
  <c r="Z330" i="2"/>
  <c r="Y330" i="2"/>
  <c r="X330" i="2"/>
  <c r="R330" i="2"/>
  <c r="AD330" i="2" s="1"/>
  <c r="O330" i="2"/>
  <c r="O594" i="2" s="1"/>
  <c r="AD329" i="2"/>
  <c r="AB329" i="2"/>
  <c r="AA329" i="2"/>
  <c r="Z329" i="2"/>
  <c r="Y329" i="2"/>
  <c r="X329" i="2"/>
  <c r="O329" i="2"/>
  <c r="AB328" i="2"/>
  <c r="AA328" i="2"/>
  <c r="Z328" i="2"/>
  <c r="Y328" i="2"/>
  <c r="X328" i="2"/>
  <c r="O328" i="2"/>
  <c r="O327" i="2"/>
  <c r="AD326" i="2"/>
  <c r="AB326" i="2"/>
  <c r="AA326" i="2"/>
  <c r="Z326" i="2"/>
  <c r="Y326" i="2"/>
  <c r="X326" i="2"/>
  <c r="O326" i="2"/>
  <c r="O591" i="2" s="1"/>
  <c r="Q325" i="2"/>
  <c r="P325" i="2"/>
  <c r="N325" i="2"/>
  <c r="M325" i="2"/>
  <c r="L325" i="2"/>
  <c r="K325" i="2"/>
  <c r="J325" i="2"/>
  <c r="AB324" i="2"/>
  <c r="AA324" i="2"/>
  <c r="Z324" i="2"/>
  <c r="Y324" i="2"/>
  <c r="X324" i="2"/>
  <c r="R324" i="2"/>
  <c r="O324" i="2"/>
  <c r="O464" i="2" s="1"/>
  <c r="AB323" i="2"/>
  <c r="AA323" i="2"/>
  <c r="Z323" i="2"/>
  <c r="Y323" i="2"/>
  <c r="X323" i="2"/>
  <c r="R323" i="2"/>
  <c r="R484" i="2" s="1"/>
  <c r="O323" i="2"/>
  <c r="O484" i="2" s="1"/>
  <c r="AB322" i="2"/>
  <c r="AA322" i="2"/>
  <c r="Z322" i="2"/>
  <c r="Y322" i="2"/>
  <c r="X322" i="2"/>
  <c r="R322" i="2"/>
  <c r="R482" i="2" s="1"/>
  <c r="O322" i="2"/>
  <c r="AB321" i="2"/>
  <c r="AA321" i="2"/>
  <c r="Z321" i="2"/>
  <c r="Y321" i="2"/>
  <c r="X321" i="2"/>
  <c r="R321" i="2"/>
  <c r="R481" i="2" s="1"/>
  <c r="O321" i="2"/>
  <c r="O481" i="2" s="1"/>
  <c r="AB320" i="2"/>
  <c r="AA320" i="2"/>
  <c r="Z320" i="2"/>
  <c r="Y320" i="2"/>
  <c r="X320" i="2"/>
  <c r="R320" i="2"/>
  <c r="AD320" i="2" s="1"/>
  <c r="O320" i="2"/>
  <c r="AB319" i="2"/>
  <c r="AA319" i="2"/>
  <c r="Z319" i="2"/>
  <c r="Y319" i="2"/>
  <c r="X319" i="2"/>
  <c r="R319" i="2"/>
  <c r="O319" i="2"/>
  <c r="AD318" i="2"/>
  <c r="AB318" i="2"/>
  <c r="AA318" i="2"/>
  <c r="Y318" i="2"/>
  <c r="O318" i="2"/>
  <c r="AD317" i="2"/>
  <c r="AB317" i="2"/>
  <c r="AA317" i="2"/>
  <c r="Z317" i="2"/>
  <c r="Y317" i="2"/>
  <c r="O317" i="2"/>
  <c r="AB316" i="2"/>
  <c r="AA316" i="2"/>
  <c r="Z316" i="2"/>
  <c r="Y316" i="2"/>
  <c r="X316" i="2"/>
  <c r="R316" i="2"/>
  <c r="AD316" i="2" s="1"/>
  <c r="O316" i="2"/>
  <c r="AB315" i="2"/>
  <c r="AA315" i="2"/>
  <c r="Z315" i="2"/>
  <c r="Y315" i="2"/>
  <c r="X315" i="2"/>
  <c r="R315" i="2"/>
  <c r="O315" i="2"/>
  <c r="AB314" i="2"/>
  <c r="AA314" i="2"/>
  <c r="Z314" i="2"/>
  <c r="Y314" i="2"/>
  <c r="X314" i="2"/>
  <c r="R314" i="2"/>
  <c r="R478" i="2" s="1"/>
  <c r="O314" i="2"/>
  <c r="AB313" i="2"/>
  <c r="AA313" i="2"/>
  <c r="Z313" i="2"/>
  <c r="Y313" i="2"/>
  <c r="X313" i="2"/>
  <c r="R313" i="2"/>
  <c r="O313" i="2"/>
  <c r="O477" i="2" s="1"/>
  <c r="AB312" i="2"/>
  <c r="AA312" i="2"/>
  <c r="Z312" i="2"/>
  <c r="Y312" i="2"/>
  <c r="X312" i="2"/>
  <c r="R312" i="2"/>
  <c r="O312" i="2"/>
  <c r="O476" i="2" s="1"/>
  <c r="AB311" i="2"/>
  <c r="AA311" i="2"/>
  <c r="Z311" i="2"/>
  <c r="Y311" i="2"/>
  <c r="X311" i="2"/>
  <c r="R311" i="2"/>
  <c r="R468" i="2" s="1"/>
  <c r="O311" i="2"/>
  <c r="O468" i="2" s="1"/>
  <c r="AB310" i="2"/>
  <c r="AA310" i="2"/>
  <c r="Z310" i="2"/>
  <c r="Y310" i="2"/>
  <c r="X310" i="2"/>
  <c r="R310" i="2"/>
  <c r="O310" i="2"/>
  <c r="AB309" i="2"/>
  <c r="AA309" i="2"/>
  <c r="Z309" i="2"/>
  <c r="Y309" i="2"/>
  <c r="X309" i="2"/>
  <c r="R309" i="2"/>
  <c r="R469" i="2" s="1"/>
  <c r="O309" i="2"/>
  <c r="O469" i="2" s="1"/>
  <c r="AB308" i="2"/>
  <c r="AA308" i="2"/>
  <c r="Z308" i="2"/>
  <c r="Y308" i="2"/>
  <c r="X308" i="2"/>
  <c r="R308" i="2"/>
  <c r="AD308" i="2" s="1"/>
  <c r="O308" i="2"/>
  <c r="O475" i="2" s="1"/>
  <c r="AD307" i="2"/>
  <c r="AB307" i="2"/>
  <c r="AA307" i="2"/>
  <c r="Z307" i="2"/>
  <c r="Y307" i="2"/>
  <c r="X307" i="2"/>
  <c r="O307" i="2"/>
  <c r="R306" i="2"/>
  <c r="AD306" i="2" s="1"/>
  <c r="AE306" i="2" s="1"/>
  <c r="R305" i="2"/>
  <c r="AB304" i="2"/>
  <c r="AA304" i="2"/>
  <c r="Z304" i="2"/>
  <c r="Y304" i="2"/>
  <c r="X304" i="2"/>
  <c r="R304" i="2"/>
  <c r="AD304" i="2" s="1"/>
  <c r="R303" i="2"/>
  <c r="X302" i="2"/>
  <c r="AC302" i="2" s="1"/>
  <c r="AE302" i="2" s="1"/>
  <c r="O302" i="2"/>
  <c r="O471" i="2" s="1"/>
  <c r="AD301" i="2"/>
  <c r="AB301" i="2"/>
  <c r="AA301" i="2"/>
  <c r="Z301" i="2"/>
  <c r="Y301" i="2"/>
  <c r="X301" i="2"/>
  <c r="O301" i="2"/>
  <c r="O470" i="2" s="1"/>
  <c r="AB300" i="2"/>
  <c r="AC300" i="2" s="1"/>
  <c r="AE300" i="2" s="1"/>
  <c r="O300" i="2"/>
  <c r="AB299" i="2"/>
  <c r="AA299" i="2"/>
  <c r="Z299" i="2"/>
  <c r="Y299" i="2"/>
  <c r="X299" i="2"/>
  <c r="R299" i="2"/>
  <c r="AD299" i="2" s="1"/>
  <c r="R298" i="2"/>
  <c r="R669" i="2" s="1"/>
  <c r="R297" i="2"/>
  <c r="X296" i="2"/>
  <c r="AC296" i="2" s="1"/>
  <c r="AE296" i="2" s="1"/>
  <c r="O296" i="2"/>
  <c r="O466" i="2" s="1"/>
  <c r="AD295" i="2"/>
  <c r="AB295" i="2"/>
  <c r="AA295" i="2"/>
  <c r="Z295" i="2"/>
  <c r="Y295" i="2"/>
  <c r="X295" i="2"/>
  <c r="O295" i="2"/>
  <c r="O465" i="2" s="1"/>
  <c r="Q294" i="2"/>
  <c r="P294" i="2"/>
  <c r="N294" i="2"/>
  <c r="M294" i="2"/>
  <c r="L294" i="2"/>
  <c r="K294" i="2"/>
  <c r="J294" i="2"/>
  <c r="AB293" i="2"/>
  <c r="AA293" i="2"/>
  <c r="Z293" i="2"/>
  <c r="Y293" i="2"/>
  <c r="X293" i="2"/>
  <c r="R293" i="2"/>
  <c r="O293" i="2"/>
  <c r="O411" i="2" s="1"/>
  <c r="AB292" i="2"/>
  <c r="AA292" i="2"/>
  <c r="Z292" i="2"/>
  <c r="Y292" i="2"/>
  <c r="X292" i="2"/>
  <c r="R292" i="2"/>
  <c r="R410" i="2" s="1"/>
  <c r="O292" i="2"/>
  <c r="AB291" i="2"/>
  <c r="AA291" i="2"/>
  <c r="Z291" i="2"/>
  <c r="Y291" i="2"/>
  <c r="X291" i="2"/>
  <c r="R291" i="2"/>
  <c r="O291" i="2"/>
  <c r="O409" i="2" s="1"/>
  <c r="AB290" i="2"/>
  <c r="AA290" i="2"/>
  <c r="Z290" i="2"/>
  <c r="Y290" i="2"/>
  <c r="X290" i="2"/>
  <c r="R290" i="2"/>
  <c r="R408" i="2" s="1"/>
  <c r="O290" i="2"/>
  <c r="AB289" i="2"/>
  <c r="AA289" i="2"/>
  <c r="Z289" i="2"/>
  <c r="Y289" i="2"/>
  <c r="X289" i="2"/>
  <c r="R289" i="2"/>
  <c r="AD289" i="2" s="1"/>
  <c r="O289" i="2"/>
  <c r="AB288" i="2"/>
  <c r="AA288" i="2"/>
  <c r="Z288" i="2"/>
  <c r="Y288" i="2"/>
  <c r="X288" i="2"/>
  <c r="R288" i="2"/>
  <c r="O288" i="2"/>
  <c r="O436" i="2" s="1"/>
  <c r="AB287" i="2"/>
  <c r="AA287" i="2"/>
  <c r="Z287" i="2"/>
  <c r="Y287" i="2"/>
  <c r="X287" i="2"/>
  <c r="R287" i="2"/>
  <c r="R430" i="2" s="1"/>
  <c r="O287" i="2"/>
  <c r="O430" i="2" s="1"/>
  <c r="AB286" i="2"/>
  <c r="AA286" i="2"/>
  <c r="Z286" i="2"/>
  <c r="Y286" i="2"/>
  <c r="X286" i="2"/>
  <c r="R286" i="2"/>
  <c r="R426" i="2" s="1"/>
  <c r="O286" i="2"/>
  <c r="AB285" i="2"/>
  <c r="AA285" i="2"/>
  <c r="Z285" i="2"/>
  <c r="Y285" i="2"/>
  <c r="X285" i="2"/>
  <c r="R285" i="2"/>
  <c r="AD285" i="2" s="1"/>
  <c r="O285" i="2"/>
  <c r="AB284" i="2"/>
  <c r="AA284" i="2"/>
  <c r="Z284" i="2"/>
  <c r="Y284" i="2"/>
  <c r="X284" i="2"/>
  <c r="R284" i="2"/>
  <c r="AD284" i="2" s="1"/>
  <c r="O284" i="2"/>
  <c r="AB283" i="2"/>
  <c r="AA283" i="2"/>
  <c r="Z283" i="2"/>
  <c r="Y283" i="2"/>
  <c r="X283" i="2"/>
  <c r="R283" i="2"/>
  <c r="R627" i="2" s="1"/>
  <c r="O283" i="2"/>
  <c r="AB282" i="2"/>
  <c r="AA282" i="2"/>
  <c r="Z282" i="2"/>
  <c r="Y282" i="2"/>
  <c r="X282" i="2"/>
  <c r="R282" i="2"/>
  <c r="R626" i="2" s="1"/>
  <c r="O282" i="2"/>
  <c r="AB281" i="2"/>
  <c r="AA281" i="2"/>
  <c r="Z281" i="2"/>
  <c r="Y281" i="2"/>
  <c r="X281" i="2"/>
  <c r="R281" i="2"/>
  <c r="O281" i="2"/>
  <c r="O625" i="2" s="1"/>
  <c r="AB280" i="2"/>
  <c r="AA280" i="2"/>
  <c r="Z280" i="2"/>
  <c r="Y280" i="2"/>
  <c r="X280" i="2"/>
  <c r="R280" i="2"/>
  <c r="AD280" i="2" s="1"/>
  <c r="O280" i="2"/>
  <c r="R279" i="2"/>
  <c r="AB278" i="2"/>
  <c r="AA278" i="2"/>
  <c r="Z278" i="2"/>
  <c r="Y278" i="2"/>
  <c r="X278" i="2"/>
  <c r="R278" i="2"/>
  <c r="O278" i="2"/>
  <c r="AB277" i="2"/>
  <c r="AA277" i="2"/>
  <c r="Z277" i="2"/>
  <c r="Y277" i="2"/>
  <c r="X277" i="2"/>
  <c r="R277" i="2"/>
  <c r="AD277" i="2" s="1"/>
  <c r="O277" i="2"/>
  <c r="O276" i="2"/>
  <c r="S276" i="2" s="1"/>
  <c r="U276" i="2" s="1"/>
  <c r="X275" i="2"/>
  <c r="O275" i="2"/>
  <c r="V275" i="2" s="1"/>
  <c r="Z274" i="2"/>
  <c r="AC274" i="2" s="1"/>
  <c r="AE274" i="2" s="1"/>
  <c r="O274" i="2"/>
  <c r="AD273" i="2"/>
  <c r="AB273" i="2"/>
  <c r="AA273" i="2"/>
  <c r="Z273" i="2"/>
  <c r="Y273" i="2"/>
  <c r="X273" i="2"/>
  <c r="O273" i="2"/>
  <c r="S273" i="2" s="1"/>
  <c r="U273" i="2" s="1"/>
  <c r="X272" i="2"/>
  <c r="AC272" i="2" s="1"/>
  <c r="AE272" i="2" s="1"/>
  <c r="O272" i="2"/>
  <c r="O427" i="2" s="1"/>
  <c r="X271" i="2"/>
  <c r="AC271" i="2" s="1"/>
  <c r="AE271" i="2" s="1"/>
  <c r="O271" i="2"/>
  <c r="S271" i="2" s="1"/>
  <c r="U271" i="2" s="1"/>
  <c r="O270" i="2"/>
  <c r="O269" i="2"/>
  <c r="O629" i="2" s="1"/>
  <c r="AA268" i="2"/>
  <c r="AC268" i="2" s="1"/>
  <c r="AE268" i="2" s="1"/>
  <c r="O268" i="2"/>
  <c r="AB267" i="2"/>
  <c r="AC267" i="2" s="1"/>
  <c r="AE267" i="2" s="1"/>
  <c r="O267" i="2"/>
  <c r="AC266" i="2"/>
  <c r="AE266" i="2" s="1"/>
  <c r="R266" i="2"/>
  <c r="O266" i="2"/>
  <c r="AB265" i="2"/>
  <c r="AC265" i="2" s="1"/>
  <c r="AE265" i="2" s="1"/>
  <c r="O265" i="2"/>
  <c r="S265" i="2" s="1"/>
  <c r="U265" i="2" s="1"/>
  <c r="V265" i="2" s="1"/>
  <c r="O264" i="2"/>
  <c r="AD263" i="2"/>
  <c r="AB263" i="2"/>
  <c r="AA263" i="2"/>
  <c r="Z263" i="2"/>
  <c r="Y263" i="2"/>
  <c r="X263" i="2"/>
  <c r="O263" i="2"/>
  <c r="AD262" i="2"/>
  <c r="AB262" i="2"/>
  <c r="AA262" i="2"/>
  <c r="Z262" i="2"/>
  <c r="Y262" i="2"/>
  <c r="X262" i="2"/>
  <c r="O262" i="2"/>
  <c r="S262" i="2" s="1"/>
  <c r="U262" i="2" s="1"/>
  <c r="X261" i="2"/>
  <c r="AC261" i="2" s="1"/>
  <c r="AE261" i="2" s="1"/>
  <c r="O261" i="2"/>
  <c r="O412" i="2" s="1"/>
  <c r="X260" i="2"/>
  <c r="AC260" i="2" s="1"/>
  <c r="AE260" i="2" s="1"/>
  <c r="O260" i="2"/>
  <c r="O259" i="2"/>
  <c r="T259" i="2" s="1"/>
  <c r="U259" i="2" s="1"/>
  <c r="AB258" i="2"/>
  <c r="AA258" i="2"/>
  <c r="Z258" i="2"/>
  <c r="Y258" i="2"/>
  <c r="X258" i="2"/>
  <c r="O258" i="2"/>
  <c r="S258" i="2" s="1"/>
  <c r="U258" i="2" s="1"/>
  <c r="O257" i="2"/>
  <c r="O256" i="2"/>
  <c r="T256" i="2" s="1"/>
  <c r="U256" i="2" s="1"/>
  <c r="V256" i="2" s="1"/>
  <c r="AD255" i="2"/>
  <c r="AB255" i="2"/>
  <c r="AA255" i="2"/>
  <c r="Z255" i="2"/>
  <c r="Y255" i="2"/>
  <c r="X255" i="2"/>
  <c r="O255" i="2"/>
  <c r="S255" i="2" s="1"/>
  <c r="Q253" i="2"/>
  <c r="P253" i="2"/>
  <c r="N253" i="2"/>
  <c r="M253" i="2"/>
  <c r="L253" i="2"/>
  <c r="K253" i="2"/>
  <c r="J253" i="2"/>
  <c r="AB252" i="2"/>
  <c r="AA252" i="2"/>
  <c r="Z252" i="2"/>
  <c r="Y252" i="2"/>
  <c r="X252" i="2"/>
  <c r="R252" i="2"/>
  <c r="O252" i="2"/>
  <c r="AB251" i="2"/>
  <c r="AA251" i="2"/>
  <c r="Z251" i="2"/>
  <c r="Y251" i="2"/>
  <c r="X251" i="2"/>
  <c r="R251" i="2"/>
  <c r="R667" i="2" s="1"/>
  <c r="O251" i="2"/>
  <c r="AC250" i="2"/>
  <c r="AE250" i="2" s="1"/>
  <c r="R250" i="2"/>
  <c r="R450" i="2" s="1"/>
  <c r="O250" i="2"/>
  <c r="R249" i="2"/>
  <c r="R248" i="2"/>
  <c r="R247" i="2"/>
  <c r="R246" i="2"/>
  <c r="R245" i="2"/>
  <c r="R244" i="2"/>
  <c r="AC243" i="2"/>
  <c r="AE243" i="2" s="1"/>
  <c r="R243" i="2"/>
  <c r="O243" i="2"/>
  <c r="AC242" i="2"/>
  <c r="AE242" i="2" s="1"/>
  <c r="R242" i="2"/>
  <c r="R648" i="2" s="1"/>
  <c r="O242" i="2"/>
  <c r="AB241" i="2"/>
  <c r="AA241" i="2"/>
  <c r="Z241" i="2"/>
  <c r="Y241" i="2"/>
  <c r="X241" i="2"/>
  <c r="R241" i="2"/>
  <c r="R647" i="2" s="1"/>
  <c r="O241" i="2"/>
  <c r="O647" i="2" s="1"/>
  <c r="AC240" i="2"/>
  <c r="AE240" i="2" s="1"/>
  <c r="R240" i="2"/>
  <c r="R646" i="2" s="1"/>
  <c r="O240" i="2"/>
  <c r="AC239" i="2"/>
  <c r="AE239" i="2" s="1"/>
  <c r="R239" i="2"/>
  <c r="O239" i="2"/>
  <c r="AB238" i="2"/>
  <c r="AA238" i="2"/>
  <c r="Z238" i="2"/>
  <c r="Y238" i="2"/>
  <c r="X238" i="2"/>
  <c r="R238" i="2"/>
  <c r="AD238" i="2" s="1"/>
  <c r="O238" i="2"/>
  <c r="AB237" i="2"/>
  <c r="AA237" i="2"/>
  <c r="Z237" i="2"/>
  <c r="Y237" i="2"/>
  <c r="X237" i="2"/>
  <c r="R237" i="2"/>
  <c r="O237" i="2"/>
  <c r="AB236" i="2"/>
  <c r="AA236" i="2"/>
  <c r="Z236" i="2"/>
  <c r="Y236" i="2"/>
  <c r="X236" i="2"/>
  <c r="R236" i="2"/>
  <c r="AD236" i="2" s="1"/>
  <c r="O236" i="2"/>
  <c r="AB235" i="2"/>
  <c r="AA235" i="2"/>
  <c r="Z235" i="2"/>
  <c r="Y235" i="2"/>
  <c r="X235" i="2"/>
  <c r="R235" i="2"/>
  <c r="O235" i="2"/>
  <c r="AB234" i="2"/>
  <c r="AA234" i="2"/>
  <c r="Z234" i="2"/>
  <c r="Y234" i="2"/>
  <c r="X234" i="2"/>
  <c r="R234" i="2"/>
  <c r="AD234" i="2" s="1"/>
  <c r="O234" i="2"/>
  <c r="AB233" i="2"/>
  <c r="AA233" i="2"/>
  <c r="Z233" i="2"/>
  <c r="Y233" i="2"/>
  <c r="X233" i="2"/>
  <c r="R233" i="2"/>
  <c r="O233" i="2"/>
  <c r="O658" i="2" s="1"/>
  <c r="AB232" i="2"/>
  <c r="AA232" i="2"/>
  <c r="Z232" i="2"/>
  <c r="Y232" i="2"/>
  <c r="X232" i="2"/>
  <c r="R232" i="2"/>
  <c r="AD232" i="2" s="1"/>
  <c r="O232" i="2"/>
  <c r="AB231" i="2"/>
  <c r="AA231" i="2"/>
  <c r="Z231" i="2"/>
  <c r="Y231" i="2"/>
  <c r="X231" i="2"/>
  <c r="R231" i="2"/>
  <c r="O231" i="2"/>
  <c r="AB230" i="2"/>
  <c r="AA230" i="2"/>
  <c r="Z230" i="2"/>
  <c r="Y230" i="2"/>
  <c r="X230" i="2"/>
  <c r="R230" i="2"/>
  <c r="AD230" i="2" s="1"/>
  <c r="O230" i="2"/>
  <c r="AB229" i="2"/>
  <c r="AA229" i="2"/>
  <c r="Z229" i="2"/>
  <c r="Y229" i="2"/>
  <c r="X229" i="2"/>
  <c r="R229" i="2"/>
  <c r="AD229" i="2" s="1"/>
  <c r="O229" i="2"/>
  <c r="AC228" i="2"/>
  <c r="AE228" i="2" s="1"/>
  <c r="R228" i="2"/>
  <c r="T228" i="2" s="1"/>
  <c r="U228" i="2" s="1"/>
  <c r="O228" i="2"/>
  <c r="AB227" i="2"/>
  <c r="AA227" i="2"/>
  <c r="Z227" i="2"/>
  <c r="Y227" i="2"/>
  <c r="X227" i="2"/>
  <c r="R227" i="2"/>
  <c r="AD227" i="2" s="1"/>
  <c r="O227" i="2"/>
  <c r="AB226" i="2"/>
  <c r="AA226" i="2"/>
  <c r="Z226" i="2"/>
  <c r="Y226" i="2"/>
  <c r="X226" i="2"/>
  <c r="R226" i="2"/>
  <c r="O226" i="2"/>
  <c r="AB225" i="2"/>
  <c r="AA225" i="2"/>
  <c r="Z225" i="2"/>
  <c r="Y225" i="2"/>
  <c r="X225" i="2"/>
  <c r="R225" i="2"/>
  <c r="O225" i="2"/>
  <c r="O644" i="2" s="1"/>
  <c r="AB224" i="2"/>
  <c r="AA224" i="2"/>
  <c r="Z224" i="2"/>
  <c r="Y224" i="2"/>
  <c r="X224" i="2"/>
  <c r="R224" i="2"/>
  <c r="R643" i="2" s="1"/>
  <c r="O224" i="2"/>
  <c r="AC223" i="2"/>
  <c r="AE223" i="2" s="1"/>
  <c r="R223" i="2"/>
  <c r="O223" i="2"/>
  <c r="AB222" i="2"/>
  <c r="AA222" i="2"/>
  <c r="Z222" i="2"/>
  <c r="Y222" i="2"/>
  <c r="X222" i="2"/>
  <c r="R222" i="2"/>
  <c r="O222" i="2"/>
  <c r="AB221" i="2"/>
  <c r="AA221" i="2"/>
  <c r="Z221" i="2"/>
  <c r="Y221" i="2"/>
  <c r="X221" i="2"/>
  <c r="R221" i="2"/>
  <c r="AD221" i="2" s="1"/>
  <c r="O221" i="2"/>
  <c r="AB220" i="2"/>
  <c r="AA220" i="2"/>
  <c r="Z220" i="2"/>
  <c r="Y220" i="2"/>
  <c r="X220" i="2"/>
  <c r="R220" i="2"/>
  <c r="R636" i="2" s="1"/>
  <c r="O220" i="2"/>
  <c r="AB219" i="2"/>
  <c r="AA219" i="2"/>
  <c r="Z219" i="2"/>
  <c r="Y219" i="2"/>
  <c r="X219" i="2"/>
  <c r="R219" i="2"/>
  <c r="R635" i="2" s="1"/>
  <c r="O219" i="2"/>
  <c r="R218" i="2"/>
  <c r="R641" i="2" s="1"/>
  <c r="AC217" i="2"/>
  <c r="AE217" i="2" s="1"/>
  <c r="R217" i="2"/>
  <c r="R638" i="2" s="1"/>
  <c r="O217" i="2"/>
  <c r="O638" i="2" s="1"/>
  <c r="AB216" i="2"/>
  <c r="AA216" i="2"/>
  <c r="Z216" i="2"/>
  <c r="Y216" i="2"/>
  <c r="X216" i="2"/>
  <c r="R216" i="2"/>
  <c r="R637" i="2" s="1"/>
  <c r="O216" i="2"/>
  <c r="AB215" i="2"/>
  <c r="AA215" i="2"/>
  <c r="Z215" i="2"/>
  <c r="Y215" i="2"/>
  <c r="X215" i="2"/>
  <c r="R215" i="2"/>
  <c r="R445" i="2" s="1"/>
  <c r="O215" i="2"/>
  <c r="O445" i="2" s="1"/>
  <c r="AC214" i="2"/>
  <c r="AE214" i="2" s="1"/>
  <c r="R214" i="2"/>
  <c r="O214" i="2"/>
  <c r="AB213" i="2"/>
  <c r="AA213" i="2"/>
  <c r="Z213" i="2"/>
  <c r="Y213" i="2"/>
  <c r="X213" i="2"/>
  <c r="R213" i="2"/>
  <c r="O213" i="2"/>
  <c r="AB212" i="2"/>
  <c r="AA212" i="2"/>
  <c r="Z212" i="2"/>
  <c r="Y212" i="2"/>
  <c r="X212" i="2"/>
  <c r="R212" i="2"/>
  <c r="AD212" i="2" s="1"/>
  <c r="O212" i="2"/>
  <c r="AB211" i="2"/>
  <c r="AA211" i="2"/>
  <c r="Z211" i="2"/>
  <c r="Y211" i="2"/>
  <c r="X211" i="2"/>
  <c r="R211" i="2"/>
  <c r="R444" i="2" s="1"/>
  <c r="O211" i="2"/>
  <c r="AB210" i="2"/>
  <c r="AA210" i="2"/>
  <c r="Z210" i="2"/>
  <c r="Y210" i="2"/>
  <c r="X210" i="2"/>
  <c r="R210" i="2"/>
  <c r="AD210" i="2" s="1"/>
  <c r="O210" i="2"/>
  <c r="AB209" i="2"/>
  <c r="AA209" i="2"/>
  <c r="Z209" i="2"/>
  <c r="Y209" i="2"/>
  <c r="X209" i="2"/>
  <c r="R209" i="2"/>
  <c r="R632" i="2" s="1"/>
  <c r="O209" i="2"/>
  <c r="AB208" i="2"/>
  <c r="AA208" i="2"/>
  <c r="Z208" i="2"/>
  <c r="Y208" i="2"/>
  <c r="X208" i="2"/>
  <c r="R208" i="2"/>
  <c r="R440" i="2" s="1"/>
  <c r="O208" i="2"/>
  <c r="AB207" i="2"/>
  <c r="AA207" i="2"/>
  <c r="Z207" i="2"/>
  <c r="Y207" i="2"/>
  <c r="X207" i="2"/>
  <c r="R207" i="2"/>
  <c r="R630" i="2" s="1"/>
  <c r="O207" i="2"/>
  <c r="AB206" i="2"/>
  <c r="AA206" i="2"/>
  <c r="Z206" i="2"/>
  <c r="Y206" i="2"/>
  <c r="X206" i="2"/>
  <c r="R206" i="2"/>
  <c r="AD206" i="2" s="1"/>
  <c r="O206" i="2"/>
  <c r="AB205" i="2"/>
  <c r="AA205" i="2"/>
  <c r="Z205" i="2"/>
  <c r="Y205" i="2"/>
  <c r="X205" i="2"/>
  <c r="R205" i="2"/>
  <c r="O205" i="2"/>
  <c r="O441" i="2" s="1"/>
  <c r="AB204" i="2"/>
  <c r="AA204" i="2"/>
  <c r="Z204" i="2"/>
  <c r="Y204" i="2"/>
  <c r="X204" i="2"/>
  <c r="R204" i="2"/>
  <c r="R631" i="2" s="1"/>
  <c r="O204" i="2"/>
  <c r="AB203" i="2"/>
  <c r="AA203" i="2"/>
  <c r="Z203" i="2"/>
  <c r="Y203" i="2"/>
  <c r="X203" i="2"/>
  <c r="R203" i="2"/>
  <c r="O203" i="2"/>
  <c r="T202" i="2"/>
  <c r="Q202" i="2"/>
  <c r="P202" i="2"/>
  <c r="N202" i="2"/>
  <c r="M202" i="2"/>
  <c r="L202" i="2"/>
  <c r="K202" i="2"/>
  <c r="J202" i="2"/>
  <c r="AB201" i="2"/>
  <c r="AA201" i="2"/>
  <c r="Z201" i="2"/>
  <c r="Y201" i="2"/>
  <c r="X201" i="2"/>
  <c r="R201" i="2"/>
  <c r="AD201" i="2" s="1"/>
  <c r="O201" i="2"/>
  <c r="AB200" i="2"/>
  <c r="AA200" i="2"/>
  <c r="Z200" i="2"/>
  <c r="Y200" i="2"/>
  <c r="X200" i="2"/>
  <c r="R200" i="2"/>
  <c r="AD200" i="2" s="1"/>
  <c r="O200" i="2"/>
  <c r="AB199" i="2"/>
  <c r="AA199" i="2"/>
  <c r="Z199" i="2"/>
  <c r="Y199" i="2"/>
  <c r="X199" i="2"/>
  <c r="R199" i="2"/>
  <c r="R461" i="2" s="1"/>
  <c r="O199" i="2"/>
  <c r="O461" i="2" s="1"/>
  <c r="AB198" i="2"/>
  <c r="AA198" i="2"/>
  <c r="Z198" i="2"/>
  <c r="Y198" i="2"/>
  <c r="X198" i="2"/>
  <c r="R198" i="2"/>
  <c r="O198" i="2"/>
  <c r="O458" i="2" s="1"/>
  <c r="AD197" i="2"/>
  <c r="AB197" i="2"/>
  <c r="AA197" i="2"/>
  <c r="Z197" i="2"/>
  <c r="Y197" i="2"/>
  <c r="X197" i="2"/>
  <c r="O197" i="2"/>
  <c r="AD196" i="2"/>
  <c r="AB196" i="2"/>
  <c r="AA196" i="2"/>
  <c r="Z196" i="2"/>
  <c r="Y196" i="2"/>
  <c r="X196" i="2"/>
  <c r="O196" i="2"/>
  <c r="S196" i="2" s="1"/>
  <c r="U196" i="2" s="1"/>
  <c r="AB195" i="2"/>
  <c r="AA195" i="2"/>
  <c r="Z195" i="2"/>
  <c r="Y195" i="2"/>
  <c r="X195" i="2"/>
  <c r="R195" i="2"/>
  <c r="R453" i="2" s="1"/>
  <c r="O195" i="2"/>
  <c r="AB194" i="2"/>
  <c r="AA194" i="2"/>
  <c r="Z194" i="2"/>
  <c r="Y194" i="2"/>
  <c r="X194" i="2"/>
  <c r="R194" i="2"/>
  <c r="O194" i="2"/>
  <c r="AB193" i="2"/>
  <c r="AA193" i="2"/>
  <c r="Z193" i="2"/>
  <c r="Y193" i="2"/>
  <c r="X193" i="2"/>
  <c r="R193" i="2"/>
  <c r="O193" i="2"/>
  <c r="AD192" i="2"/>
  <c r="AB192" i="2"/>
  <c r="AA192" i="2"/>
  <c r="Z192" i="2"/>
  <c r="Y192" i="2"/>
  <c r="X192" i="2"/>
  <c r="O192" i="2"/>
  <c r="S192" i="2" s="1"/>
  <c r="U192" i="2" s="1"/>
  <c r="AB191" i="2"/>
  <c r="AA191" i="2"/>
  <c r="Z191" i="2"/>
  <c r="Y191" i="2"/>
  <c r="X191" i="2"/>
  <c r="R191" i="2"/>
  <c r="R451" i="2" s="1"/>
  <c r="O191" i="2"/>
  <c r="Q190" i="2"/>
  <c r="P190" i="2"/>
  <c r="N190" i="2"/>
  <c r="M190" i="2"/>
  <c r="L190" i="2"/>
  <c r="K190" i="2"/>
  <c r="J190" i="2"/>
  <c r="AB189" i="2"/>
  <c r="AA189" i="2"/>
  <c r="Z189" i="2"/>
  <c r="Y189" i="2"/>
  <c r="X189" i="2"/>
  <c r="R189" i="2"/>
  <c r="AD189" i="2" s="1"/>
  <c r="O189" i="2"/>
  <c r="AB188" i="2"/>
  <c r="AA188" i="2"/>
  <c r="Z188" i="2"/>
  <c r="Y188" i="2"/>
  <c r="X188" i="2"/>
  <c r="R188" i="2"/>
  <c r="AD188" i="2" s="1"/>
  <c r="O188" i="2"/>
  <c r="AB187" i="2"/>
  <c r="AA187" i="2"/>
  <c r="Z187" i="2"/>
  <c r="Y187" i="2"/>
  <c r="X187" i="2"/>
  <c r="R187" i="2"/>
  <c r="O187" i="2"/>
  <c r="AB186" i="2"/>
  <c r="AA186" i="2"/>
  <c r="Z186" i="2"/>
  <c r="Y186" i="2"/>
  <c r="X186" i="2"/>
  <c r="R186" i="2"/>
  <c r="AD186" i="2" s="1"/>
  <c r="R185" i="2"/>
  <c r="T185" i="2" s="1"/>
  <c r="U185" i="2" s="1"/>
  <c r="V185" i="2" s="1"/>
  <c r="AB184" i="2"/>
  <c r="AA184" i="2"/>
  <c r="Z184" i="2"/>
  <c r="Y184" i="2"/>
  <c r="X184" i="2"/>
  <c r="R184" i="2"/>
  <c r="R406" i="2" s="1"/>
  <c r="AB183" i="2"/>
  <c r="AA183" i="2"/>
  <c r="Z183" i="2"/>
  <c r="Y183" i="2"/>
  <c r="X183" i="2"/>
  <c r="R183" i="2"/>
  <c r="AD183" i="2" s="1"/>
  <c r="O183" i="2"/>
  <c r="AB182" i="2"/>
  <c r="AA182" i="2"/>
  <c r="Z182" i="2"/>
  <c r="Y182" i="2"/>
  <c r="X182" i="2"/>
  <c r="R182" i="2"/>
  <c r="AD182" i="2" s="1"/>
  <c r="O182" i="2"/>
  <c r="AB181" i="2"/>
  <c r="AA181" i="2"/>
  <c r="Z181" i="2"/>
  <c r="Y181" i="2"/>
  <c r="X181" i="2"/>
  <c r="R181" i="2"/>
  <c r="R404" i="2" s="1"/>
  <c r="O181" i="2"/>
  <c r="O180" i="2"/>
  <c r="AB179" i="2"/>
  <c r="AA179" i="2"/>
  <c r="Z179" i="2"/>
  <c r="Y179" i="2"/>
  <c r="X179" i="2"/>
  <c r="R179" i="2"/>
  <c r="R395" i="2" s="1"/>
  <c r="O179" i="2"/>
  <c r="AB178" i="2"/>
  <c r="AA178" i="2"/>
  <c r="Z178" i="2"/>
  <c r="Y178" i="2"/>
  <c r="X178" i="2"/>
  <c r="R178" i="2"/>
  <c r="O178" i="2"/>
  <c r="O397" i="2" s="1"/>
  <c r="AB177" i="2"/>
  <c r="AA177" i="2"/>
  <c r="Z177" i="2"/>
  <c r="Y177" i="2"/>
  <c r="X177" i="2"/>
  <c r="R177" i="2"/>
  <c r="AD177" i="2" s="1"/>
  <c r="O177" i="2"/>
  <c r="AB176" i="2"/>
  <c r="AA176" i="2"/>
  <c r="Z176" i="2"/>
  <c r="Y176" i="2"/>
  <c r="X176" i="2"/>
  <c r="O176" i="2"/>
  <c r="O394" i="2" s="1"/>
  <c r="AB175" i="2"/>
  <c r="AA175" i="2"/>
  <c r="Z175" i="2"/>
  <c r="Y175" i="2"/>
  <c r="X175" i="2"/>
  <c r="O175" i="2"/>
  <c r="O401" i="2" s="1"/>
  <c r="Z174" i="2"/>
  <c r="AC174" i="2" s="1"/>
  <c r="AE174" i="2" s="1"/>
  <c r="O174" i="2"/>
  <c r="O403" i="2" s="1"/>
  <c r="AB173" i="2"/>
  <c r="AA173" i="2"/>
  <c r="Z173" i="2"/>
  <c r="Y173" i="2"/>
  <c r="X173" i="2"/>
  <c r="R173" i="2"/>
  <c r="S173" i="2" s="1"/>
  <c r="U173" i="2" s="1"/>
  <c r="V173" i="2" s="1"/>
  <c r="R172" i="2"/>
  <c r="AD172" i="2" s="1"/>
  <c r="AE172" i="2" s="1"/>
  <c r="R171" i="2"/>
  <c r="R390" i="2" s="1"/>
  <c r="AB170" i="2"/>
  <c r="AA170" i="2"/>
  <c r="Z170" i="2"/>
  <c r="Y170" i="2"/>
  <c r="X170" i="2"/>
  <c r="R170" i="2"/>
  <c r="R386" i="2" s="1"/>
  <c r="O170" i="2"/>
  <c r="O386" i="2" s="1"/>
  <c r="Z169" i="2"/>
  <c r="AC169" i="2" s="1"/>
  <c r="AE169" i="2" s="1"/>
  <c r="O169" i="2"/>
  <c r="S169" i="2" s="1"/>
  <c r="U169" i="2" s="1"/>
  <c r="V169" i="2" s="1"/>
  <c r="O168" i="2"/>
  <c r="T168" i="2" s="1"/>
  <c r="U168" i="2" s="1"/>
  <c r="AB167" i="2"/>
  <c r="AA167" i="2"/>
  <c r="Z167" i="2"/>
  <c r="Y167" i="2"/>
  <c r="X167" i="2"/>
  <c r="O167" i="2"/>
  <c r="S167" i="2" s="1"/>
  <c r="U167" i="2" s="1"/>
  <c r="Z166" i="2"/>
  <c r="AC166" i="2" s="1"/>
  <c r="AE166" i="2" s="1"/>
  <c r="O166" i="2"/>
  <c r="S166" i="2" s="1"/>
  <c r="U166" i="2" s="1"/>
  <c r="U392" i="2" s="1"/>
  <c r="X165" i="2"/>
  <c r="AC165" i="2" s="1"/>
  <c r="AE165" i="2" s="1"/>
  <c r="O165" i="2"/>
  <c r="AB164" i="2"/>
  <c r="AA164" i="2"/>
  <c r="Z164" i="2"/>
  <c r="Y164" i="2"/>
  <c r="X164" i="2"/>
  <c r="R164" i="2"/>
  <c r="R163" i="2"/>
  <c r="R162" i="2"/>
  <c r="R613" i="2" s="1"/>
  <c r="R161" i="2"/>
  <c r="R399" i="2" s="1"/>
  <c r="AB160" i="2"/>
  <c r="AA160" i="2"/>
  <c r="Z160" i="2"/>
  <c r="Y160" i="2"/>
  <c r="X160" i="2"/>
  <c r="R160" i="2"/>
  <c r="AD160" i="2" s="1"/>
  <c r="O160" i="2"/>
  <c r="X159" i="2"/>
  <c r="AC159" i="2" s="1"/>
  <c r="AE159" i="2" s="1"/>
  <c r="O159" i="2"/>
  <c r="Z158" i="2"/>
  <c r="AC158" i="2" s="1"/>
  <c r="AE158" i="2" s="1"/>
  <c r="O158" i="2"/>
  <c r="Z157" i="2"/>
  <c r="AC157" i="2" s="1"/>
  <c r="AE157" i="2" s="1"/>
  <c r="O157" i="2"/>
  <c r="S157" i="2" s="1"/>
  <c r="U157" i="2" s="1"/>
  <c r="O156" i="2"/>
  <c r="T156" i="2" s="1"/>
  <c r="U156" i="2" s="1"/>
  <c r="AB155" i="2"/>
  <c r="Z155" i="2"/>
  <c r="X155" i="2"/>
  <c r="O155" i="2"/>
  <c r="O407" i="2" s="1"/>
  <c r="O154" i="2"/>
  <c r="T154" i="2" s="1"/>
  <c r="R153" i="2"/>
  <c r="R152" i="2"/>
  <c r="X151" i="2"/>
  <c r="AC151" i="2" s="1"/>
  <c r="AE151" i="2" s="1"/>
  <c r="O151" i="2"/>
  <c r="O380" i="2" s="1"/>
  <c r="Z150" i="2"/>
  <c r="AC150" i="2" s="1"/>
  <c r="AE150" i="2" s="1"/>
  <c r="O150" i="2"/>
  <c r="S150" i="2" s="1"/>
  <c r="U150" i="2" s="1"/>
  <c r="V150" i="2" s="1"/>
  <c r="Z149" i="2"/>
  <c r="AC149" i="2" s="1"/>
  <c r="AE149" i="2" s="1"/>
  <c r="O149" i="2"/>
  <c r="S149" i="2" s="1"/>
  <c r="U149" i="2" s="1"/>
  <c r="V149" i="2" s="1"/>
  <c r="Z148" i="2"/>
  <c r="AC148" i="2" s="1"/>
  <c r="AE148" i="2" s="1"/>
  <c r="O148" i="2"/>
  <c r="S148" i="2" s="1"/>
  <c r="U148" i="2" s="1"/>
  <c r="V148" i="2" s="1"/>
  <c r="O147" i="2"/>
  <c r="Z146" i="2"/>
  <c r="X146" i="2"/>
  <c r="O146" i="2"/>
  <c r="S146" i="2" s="1"/>
  <c r="U146" i="2" s="1"/>
  <c r="V146" i="2" s="1"/>
  <c r="AC145" i="2"/>
  <c r="AE145" i="2" s="1"/>
  <c r="O145" i="2"/>
  <c r="AD144" i="2"/>
  <c r="AB144" i="2"/>
  <c r="AA144" i="2"/>
  <c r="Z144" i="2"/>
  <c r="Y144" i="2"/>
  <c r="X144" i="2"/>
  <c r="O144" i="2"/>
  <c r="T142" i="2"/>
  <c r="Q142" i="2"/>
  <c r="P142" i="2"/>
  <c r="N142" i="2"/>
  <c r="M142" i="2"/>
  <c r="L142" i="2"/>
  <c r="K142" i="2"/>
  <c r="J142" i="2"/>
  <c r="AB141" i="2"/>
  <c r="AA141" i="2"/>
  <c r="Z141" i="2"/>
  <c r="Y141" i="2"/>
  <c r="X141" i="2"/>
  <c r="R141" i="2"/>
  <c r="AD141" i="2" s="1"/>
  <c r="O141" i="2"/>
  <c r="AB140" i="2"/>
  <c r="AA140" i="2"/>
  <c r="Z140" i="2"/>
  <c r="Y140" i="2"/>
  <c r="X140" i="2"/>
  <c r="R140" i="2"/>
  <c r="AD140" i="2" s="1"/>
  <c r="O140" i="2"/>
  <c r="AB139" i="2"/>
  <c r="AA139" i="2"/>
  <c r="Z139" i="2"/>
  <c r="Y139" i="2"/>
  <c r="X139" i="2"/>
  <c r="R139" i="2"/>
  <c r="O139" i="2"/>
  <c r="O541" i="2" s="1"/>
  <c r="AB138" i="2"/>
  <c r="AA138" i="2"/>
  <c r="Z138" i="2"/>
  <c r="Y138" i="2"/>
  <c r="X138" i="2"/>
  <c r="R138" i="2"/>
  <c r="O138" i="2"/>
  <c r="O540" i="2" s="1"/>
  <c r="AB137" i="2"/>
  <c r="AA137" i="2"/>
  <c r="Z137" i="2"/>
  <c r="Y137" i="2"/>
  <c r="X137" i="2"/>
  <c r="R137" i="2"/>
  <c r="R531" i="2" s="1"/>
  <c r="O137" i="2"/>
  <c r="AB136" i="2"/>
  <c r="AA136" i="2"/>
  <c r="Z136" i="2"/>
  <c r="Y136" i="2"/>
  <c r="X136" i="2"/>
  <c r="R136" i="2"/>
  <c r="AD136" i="2" s="1"/>
  <c r="O136" i="2"/>
  <c r="AB135" i="2"/>
  <c r="AA135" i="2"/>
  <c r="Z135" i="2"/>
  <c r="Y135" i="2"/>
  <c r="X135" i="2"/>
  <c r="R135" i="2"/>
  <c r="R538" i="2" s="1"/>
  <c r="O135" i="2"/>
  <c r="AB134" i="2"/>
  <c r="AA134" i="2"/>
  <c r="Z134" i="2"/>
  <c r="Y134" i="2"/>
  <c r="X134" i="2"/>
  <c r="R134" i="2"/>
  <c r="R530" i="2" s="1"/>
  <c r="O134" i="2"/>
  <c r="O530" i="2" s="1"/>
  <c r="AB133" i="2"/>
  <c r="AA133" i="2"/>
  <c r="Z133" i="2"/>
  <c r="Y133" i="2"/>
  <c r="X133" i="2"/>
  <c r="R133" i="2"/>
  <c r="R529" i="2" s="1"/>
  <c r="O133" i="2"/>
  <c r="AB132" i="2"/>
  <c r="AA132" i="2"/>
  <c r="Z132" i="2"/>
  <c r="Y132" i="2"/>
  <c r="X132" i="2"/>
  <c r="R132" i="2"/>
  <c r="R519" i="2" s="1"/>
  <c r="O132" i="2"/>
  <c r="AB131" i="2"/>
  <c r="AA131" i="2"/>
  <c r="Z131" i="2"/>
  <c r="Y131" i="2"/>
  <c r="X131" i="2"/>
  <c r="R131" i="2"/>
  <c r="O131" i="2"/>
  <c r="Q130" i="2"/>
  <c r="P130" i="2"/>
  <c r="N130" i="2"/>
  <c r="M130" i="2"/>
  <c r="L130" i="2"/>
  <c r="K130" i="2"/>
  <c r="J130" i="2"/>
  <c r="R718" i="2"/>
  <c r="AB129" i="2"/>
  <c r="AA129" i="2"/>
  <c r="Z129" i="2"/>
  <c r="Y129" i="2"/>
  <c r="X129" i="2"/>
  <c r="AD129" i="2"/>
  <c r="R128" i="2"/>
  <c r="AD128" i="2" s="1"/>
  <c r="AE128" i="2" s="1"/>
  <c r="R127" i="2"/>
  <c r="R126" i="2"/>
  <c r="AC125" i="2"/>
  <c r="AE125" i="2" s="1"/>
  <c r="R125" i="2"/>
  <c r="R551" i="2" s="1"/>
  <c r="O125" i="2"/>
  <c r="AD124" i="2"/>
  <c r="AB124" i="2"/>
  <c r="AA124" i="2"/>
  <c r="Z124" i="2"/>
  <c r="Y124" i="2"/>
  <c r="X124" i="2"/>
  <c r="O124" i="2"/>
  <c r="S124" i="2" s="1"/>
  <c r="U124" i="2" s="1"/>
  <c r="O123" i="2"/>
  <c r="O122" i="2"/>
  <c r="AD121" i="2"/>
  <c r="AB121" i="2"/>
  <c r="AA121" i="2"/>
  <c r="Z121" i="2"/>
  <c r="Y121" i="2"/>
  <c r="X121" i="2"/>
  <c r="O121" i="2"/>
  <c r="O553" i="2" s="1"/>
  <c r="AB120" i="2"/>
  <c r="AA120" i="2"/>
  <c r="Z120" i="2"/>
  <c r="Y120" i="2"/>
  <c r="X120" i="2"/>
  <c r="R120" i="2"/>
  <c r="R552" i="2" s="1"/>
  <c r="O120" i="2"/>
  <c r="O552" i="2" s="1"/>
  <c r="AB119" i="2"/>
  <c r="AA119" i="2"/>
  <c r="Z119" i="2"/>
  <c r="Y119" i="2"/>
  <c r="X119" i="2"/>
  <c r="R119" i="2"/>
  <c r="S119" i="2" s="1"/>
  <c r="U119" i="2" s="1"/>
  <c r="V119" i="2" s="1"/>
  <c r="R118" i="2"/>
  <c r="R117" i="2"/>
  <c r="T117" i="2" s="1"/>
  <c r="U117" i="2" s="1"/>
  <c r="V117" i="2" s="1"/>
  <c r="AB116" i="2"/>
  <c r="AA116" i="2"/>
  <c r="Z116" i="2"/>
  <c r="Y116" i="2"/>
  <c r="X116" i="2"/>
  <c r="R116" i="2"/>
  <c r="S116" i="2" s="1"/>
  <c r="U116" i="2" s="1"/>
  <c r="AD115" i="2"/>
  <c r="AB115" i="2"/>
  <c r="AA115" i="2"/>
  <c r="Z115" i="2"/>
  <c r="Y115" i="2"/>
  <c r="X115" i="2"/>
  <c r="O115" i="2"/>
  <c r="S115" i="2" s="1"/>
  <c r="U115" i="2" s="1"/>
  <c r="O114" i="2"/>
  <c r="O113" i="2"/>
  <c r="O548" i="2" s="1"/>
  <c r="R112" i="2"/>
  <c r="S112" i="2" s="1"/>
  <c r="U112" i="2" s="1"/>
  <c r="R111" i="2"/>
  <c r="R706" i="2" s="1"/>
  <c r="R110" i="2"/>
  <c r="AB109" i="2"/>
  <c r="AA109" i="2"/>
  <c r="Z109" i="2"/>
  <c r="Y109" i="2"/>
  <c r="X109" i="2"/>
  <c r="R109" i="2"/>
  <c r="AD109" i="2" s="1"/>
  <c r="AD108" i="2"/>
  <c r="AB108" i="2"/>
  <c r="AA108" i="2"/>
  <c r="Z108" i="2"/>
  <c r="Y108" i="2"/>
  <c r="X108" i="2"/>
  <c r="O108" i="2"/>
  <c r="S108" i="2" s="1"/>
  <c r="U108" i="2" s="1"/>
  <c r="V108" i="2" s="1"/>
  <c r="O107" i="2"/>
  <c r="O106" i="2"/>
  <c r="AB105" i="2"/>
  <c r="AA105" i="2"/>
  <c r="Z105" i="2"/>
  <c r="Y105" i="2"/>
  <c r="X105" i="2"/>
  <c r="R105" i="2"/>
  <c r="S105" i="2" s="1"/>
  <c r="U105" i="2" s="1"/>
  <c r="V105" i="2" s="1"/>
  <c r="R104" i="2"/>
  <c r="T104" i="2" s="1"/>
  <c r="U104" i="2" s="1"/>
  <c r="R103" i="2"/>
  <c r="AD103" i="2" s="1"/>
  <c r="AE103" i="2" s="1"/>
  <c r="R102" i="2"/>
  <c r="AD101" i="2"/>
  <c r="AB101" i="2"/>
  <c r="AA101" i="2"/>
  <c r="Z101" i="2"/>
  <c r="Y101" i="2"/>
  <c r="X101" i="2"/>
  <c r="O101" i="2"/>
  <c r="S101" i="2" s="1"/>
  <c r="U101" i="2" s="1"/>
  <c r="U542" i="2" s="1"/>
  <c r="Q100" i="2"/>
  <c r="P100" i="2"/>
  <c r="N100" i="2"/>
  <c r="M100" i="2"/>
  <c r="L100" i="2"/>
  <c r="K100" i="2"/>
  <c r="J100" i="2"/>
  <c r="AB99" i="2"/>
  <c r="AA99" i="2"/>
  <c r="Z99" i="2"/>
  <c r="Y99" i="2"/>
  <c r="X99" i="2"/>
  <c r="R99" i="2"/>
  <c r="AD99" i="2" s="1"/>
  <c r="O99" i="2"/>
  <c r="AB98" i="2"/>
  <c r="AA98" i="2"/>
  <c r="Z98" i="2"/>
  <c r="Y98" i="2"/>
  <c r="X98" i="2"/>
  <c r="R98" i="2"/>
  <c r="AD98" i="2" s="1"/>
  <c r="O98" i="2"/>
  <c r="AB97" i="2"/>
  <c r="AA97" i="2"/>
  <c r="Z97" i="2"/>
  <c r="Y97" i="2"/>
  <c r="X97" i="2"/>
  <c r="R97" i="2"/>
  <c r="O97" i="2"/>
  <c r="AB96" i="2"/>
  <c r="AA96" i="2"/>
  <c r="Z96" i="2"/>
  <c r="Y96" i="2"/>
  <c r="X96" i="2"/>
  <c r="R96" i="2"/>
  <c r="AD96" i="2" s="1"/>
  <c r="O96" i="2"/>
  <c r="AB95" i="2"/>
  <c r="AA95" i="2"/>
  <c r="Z95" i="2"/>
  <c r="Y95" i="2"/>
  <c r="X95" i="2"/>
  <c r="R95" i="2"/>
  <c r="AD95" i="2" s="1"/>
  <c r="O95" i="2"/>
  <c r="AB94" i="2"/>
  <c r="AA94" i="2"/>
  <c r="Z94" i="2"/>
  <c r="Y94" i="2"/>
  <c r="X94" i="2"/>
  <c r="R94" i="2"/>
  <c r="AD94" i="2" s="1"/>
  <c r="O94" i="2"/>
  <c r="AB93" i="2"/>
  <c r="AA93" i="2"/>
  <c r="Z93" i="2"/>
  <c r="Y93" i="2"/>
  <c r="X93" i="2"/>
  <c r="R93" i="2"/>
  <c r="R488" i="2" s="1"/>
  <c r="O93" i="2"/>
  <c r="O488" i="2" s="1"/>
  <c r="AB92" i="2"/>
  <c r="AA92" i="2"/>
  <c r="Z92" i="2"/>
  <c r="Y92" i="2"/>
  <c r="X92" i="2"/>
  <c r="R92" i="2"/>
  <c r="AD92" i="2" s="1"/>
  <c r="O92" i="2"/>
  <c r="AB91" i="2"/>
  <c r="AA91" i="2"/>
  <c r="Z91" i="2"/>
  <c r="Y91" i="2"/>
  <c r="X91" i="2"/>
  <c r="R91" i="2"/>
  <c r="O91" i="2"/>
  <c r="AB90" i="2"/>
  <c r="AA90" i="2"/>
  <c r="Z90" i="2"/>
  <c r="Y90" i="2"/>
  <c r="X90" i="2"/>
  <c r="R90" i="2"/>
  <c r="O90" i="2"/>
  <c r="AB89" i="2"/>
  <c r="AA89" i="2"/>
  <c r="Z89" i="2"/>
  <c r="Y89" i="2"/>
  <c r="X89" i="2"/>
  <c r="R89" i="2"/>
  <c r="O89" i="2"/>
  <c r="AB88" i="2"/>
  <c r="AA88" i="2"/>
  <c r="Z88" i="2"/>
  <c r="Y88" i="2"/>
  <c r="X88" i="2"/>
  <c r="R88" i="2"/>
  <c r="AD88" i="2" s="1"/>
  <c r="O88" i="2"/>
  <c r="AB87" i="2"/>
  <c r="AA87" i="2"/>
  <c r="Z87" i="2"/>
  <c r="Y87" i="2"/>
  <c r="X87" i="2"/>
  <c r="R87" i="2"/>
  <c r="AD87" i="2" s="1"/>
  <c r="O87" i="2"/>
  <c r="AB86" i="2"/>
  <c r="AA86" i="2"/>
  <c r="Z86" i="2"/>
  <c r="Y86" i="2"/>
  <c r="X86" i="2"/>
  <c r="R86" i="2"/>
  <c r="AD86" i="2" s="1"/>
  <c r="O86" i="2"/>
  <c r="AB85" i="2"/>
  <c r="AA85" i="2"/>
  <c r="Z85" i="2"/>
  <c r="Y85" i="2"/>
  <c r="X85" i="2"/>
  <c r="R85" i="2"/>
  <c r="O85" i="2"/>
  <c r="AB84" i="2"/>
  <c r="AA84" i="2"/>
  <c r="Z84" i="2"/>
  <c r="Y84" i="2"/>
  <c r="X84" i="2"/>
  <c r="R84" i="2"/>
  <c r="AD84" i="2" s="1"/>
  <c r="O84" i="2"/>
  <c r="AB83" i="2"/>
  <c r="AA83" i="2"/>
  <c r="Z83" i="2"/>
  <c r="Y83" i="2"/>
  <c r="X83" i="2"/>
  <c r="R83" i="2"/>
  <c r="AD83" i="2" s="1"/>
  <c r="O83" i="2"/>
  <c r="AB82" i="2"/>
  <c r="AA82" i="2"/>
  <c r="Z82" i="2"/>
  <c r="Y82" i="2"/>
  <c r="X82" i="2"/>
  <c r="R82" i="2"/>
  <c r="AD82" i="2" s="1"/>
  <c r="O82" i="2"/>
  <c r="AB81" i="2"/>
  <c r="AA81" i="2"/>
  <c r="Z81" i="2"/>
  <c r="Y81" i="2"/>
  <c r="X81" i="2"/>
  <c r="R81" i="2"/>
  <c r="AD81" i="2" s="1"/>
  <c r="O81" i="2"/>
  <c r="AD80" i="2"/>
  <c r="AB80" i="2"/>
  <c r="AA80" i="2"/>
  <c r="Z80" i="2"/>
  <c r="Y80" i="2"/>
  <c r="X80" i="2"/>
  <c r="O80" i="2"/>
  <c r="AB79" i="2"/>
  <c r="X79" i="2"/>
  <c r="O79" i="2"/>
  <c r="O520" i="2" s="1"/>
  <c r="AB78" i="2"/>
  <c r="AA78" i="2"/>
  <c r="Z78" i="2"/>
  <c r="Y78" i="2"/>
  <c r="X78" i="2"/>
  <c r="R78" i="2"/>
  <c r="R528" i="2" s="1"/>
  <c r="O78" i="2"/>
  <c r="AD77" i="2"/>
  <c r="AB77" i="2"/>
  <c r="AA77" i="2"/>
  <c r="Z77" i="2"/>
  <c r="Y77" i="2"/>
  <c r="X77" i="2"/>
  <c r="O77" i="2"/>
  <c r="O76" i="2"/>
  <c r="X75" i="2"/>
  <c r="AC75" i="2" s="1"/>
  <c r="AE75" i="2" s="1"/>
  <c r="O75" i="2"/>
  <c r="O525" i="2" s="1"/>
  <c r="O74" i="2"/>
  <c r="AB73" i="2"/>
  <c r="AA73" i="2"/>
  <c r="Z73" i="2"/>
  <c r="Y73" i="2"/>
  <c r="X73" i="2"/>
  <c r="R73" i="2"/>
  <c r="AD73" i="2" s="1"/>
  <c r="O73" i="2"/>
  <c r="R72" i="2"/>
  <c r="AD71" i="2"/>
  <c r="AB71" i="2"/>
  <c r="AA71" i="2"/>
  <c r="Z71" i="2"/>
  <c r="Y71" i="2"/>
  <c r="X71" i="2"/>
  <c r="O71" i="2"/>
  <c r="S71" i="2" s="1"/>
  <c r="U71" i="2" s="1"/>
  <c r="O70" i="2"/>
  <c r="O516" i="2"/>
  <c r="AD67" i="2"/>
  <c r="AB67" i="2"/>
  <c r="AA67" i="2"/>
  <c r="Z67" i="2"/>
  <c r="Y67" i="2"/>
  <c r="X67" i="2"/>
  <c r="O67" i="2"/>
  <c r="O515" i="2" s="1"/>
  <c r="AB66" i="2"/>
  <c r="AA66" i="2"/>
  <c r="Z66" i="2"/>
  <c r="Y66" i="2"/>
  <c r="X66" i="2"/>
  <c r="R66" i="2"/>
  <c r="AD66" i="2" s="1"/>
  <c r="R65" i="2"/>
  <c r="R64" i="2"/>
  <c r="T64" i="2" s="1"/>
  <c r="U64" i="2" s="1"/>
  <c r="V64" i="2" s="1"/>
  <c r="X63" i="2"/>
  <c r="R63" i="2"/>
  <c r="AB62" i="2"/>
  <c r="AA62" i="2"/>
  <c r="Z62" i="2"/>
  <c r="Y62" i="2"/>
  <c r="X62" i="2"/>
  <c r="R62" i="2"/>
  <c r="R696" i="2" s="1"/>
  <c r="AB61" i="2"/>
  <c r="AA61" i="2"/>
  <c r="Z61" i="2"/>
  <c r="Y61" i="2"/>
  <c r="X61" i="2"/>
  <c r="R61" i="2"/>
  <c r="R514" i="2" s="1"/>
  <c r="O61" i="2"/>
  <c r="AD60" i="2"/>
  <c r="AB60" i="2"/>
  <c r="AA60" i="2"/>
  <c r="Z60" i="2"/>
  <c r="Y60" i="2"/>
  <c r="X60" i="2"/>
  <c r="O60" i="2"/>
  <c r="O59" i="2"/>
  <c r="X58" i="2"/>
  <c r="AC58" i="2" s="1"/>
  <c r="AE58" i="2" s="1"/>
  <c r="O58" i="2"/>
  <c r="O517" i="2" s="1"/>
  <c r="AD57" i="2"/>
  <c r="AB57" i="2"/>
  <c r="AA57" i="2"/>
  <c r="Z57" i="2"/>
  <c r="Y57" i="2"/>
  <c r="X57" i="2"/>
  <c r="O57" i="2"/>
  <c r="O513" i="2" s="1"/>
  <c r="X56" i="2"/>
  <c r="AC56" i="2" s="1"/>
  <c r="AE56" i="2" s="1"/>
  <c r="O56" i="2"/>
  <c r="O521" i="2" s="1"/>
  <c r="AB55" i="2"/>
  <c r="AA55" i="2"/>
  <c r="Z55" i="2"/>
  <c r="Y55" i="2"/>
  <c r="X55" i="2"/>
  <c r="O55" i="2"/>
  <c r="O510" i="2" s="1"/>
  <c r="R54" i="2"/>
  <c r="AD54" i="2" s="1"/>
  <c r="AE54" i="2" s="1"/>
  <c r="AC52" i="2"/>
  <c r="AE52" i="2" s="1"/>
  <c r="R52" i="2"/>
  <c r="AC51" i="2"/>
  <c r="AE51" i="2" s="1"/>
  <c r="R51" i="2"/>
  <c r="R507" i="2" s="1"/>
  <c r="O51" i="2"/>
  <c r="AD50" i="2"/>
  <c r="AB50" i="2"/>
  <c r="AA50" i="2"/>
  <c r="Z50" i="2"/>
  <c r="Y50" i="2"/>
  <c r="X50" i="2"/>
  <c r="O50" i="2"/>
  <c r="O49" i="2"/>
  <c r="T49" i="2" s="1"/>
  <c r="U49" i="2" s="1"/>
  <c r="O48" i="2"/>
  <c r="X47" i="2"/>
  <c r="AC47" i="2" s="1"/>
  <c r="AE47" i="2" s="1"/>
  <c r="O47" i="2"/>
  <c r="O46" i="2"/>
  <c r="O45" i="2"/>
  <c r="O684" i="2" s="1"/>
  <c r="Y44" i="2"/>
  <c r="X44" i="2"/>
  <c r="O44" i="2"/>
  <c r="O508" i="2" s="1"/>
  <c r="X43" i="2"/>
  <c r="AC43" i="2" s="1"/>
  <c r="AE43" i="2" s="1"/>
  <c r="O43" i="2"/>
  <c r="AB42" i="2"/>
  <c r="AA42" i="2"/>
  <c r="Z42" i="2"/>
  <c r="Y42" i="2"/>
  <c r="X42" i="2"/>
  <c r="R42" i="2"/>
  <c r="O42" i="2"/>
  <c r="P41" i="2"/>
  <c r="N41" i="2"/>
  <c r="M41" i="2"/>
  <c r="L41" i="2"/>
  <c r="K41" i="2"/>
  <c r="J41" i="2"/>
  <c r="R40" i="2"/>
  <c r="AD40" i="2" s="1"/>
  <c r="AE40" i="2" s="1"/>
  <c r="R38" i="2"/>
  <c r="R681" i="2" s="1"/>
  <c r="R37" i="2"/>
  <c r="R680" i="2" s="1"/>
  <c r="R36" i="2"/>
  <c r="T36" i="2" s="1"/>
  <c r="U36" i="2" s="1"/>
  <c r="V36" i="2" s="1"/>
  <c r="R35" i="2"/>
  <c r="AB34" i="2"/>
  <c r="AA34" i="2"/>
  <c r="Z34" i="2"/>
  <c r="Y34" i="2"/>
  <c r="X34" i="2"/>
  <c r="R34" i="2"/>
  <c r="O34" i="2"/>
  <c r="AB33" i="2"/>
  <c r="AA33" i="2"/>
  <c r="Z33" i="2"/>
  <c r="Y33" i="2"/>
  <c r="X33" i="2"/>
  <c r="R33" i="2"/>
  <c r="AD33" i="2" s="1"/>
  <c r="O33" i="2"/>
  <c r="AD32" i="2"/>
  <c r="AB32" i="2"/>
  <c r="AA32" i="2"/>
  <c r="Z32" i="2"/>
  <c r="Y32" i="2"/>
  <c r="X32" i="2"/>
  <c r="O32" i="2"/>
  <c r="O31" i="2"/>
  <c r="AB30" i="2"/>
  <c r="AA30" i="2"/>
  <c r="Z30" i="2"/>
  <c r="Y30" i="2"/>
  <c r="X30" i="2"/>
  <c r="R30" i="2"/>
  <c r="O30" i="2"/>
  <c r="R29" i="2"/>
  <c r="AD29" i="2" s="1"/>
  <c r="AE29" i="2" s="1"/>
  <c r="AE27" i="2"/>
  <c r="R27" i="2"/>
  <c r="O27" i="2"/>
  <c r="R26" i="2"/>
  <c r="R677" i="2" s="1"/>
  <c r="AD25" i="2"/>
  <c r="AB25" i="2"/>
  <c r="AA25" i="2"/>
  <c r="Z25" i="2"/>
  <c r="Y25" i="2"/>
  <c r="X25" i="2"/>
  <c r="O25" i="2"/>
  <c r="S25" i="2" s="1"/>
  <c r="U25" i="2" s="1"/>
  <c r="V25" i="2" s="1"/>
  <c r="O24" i="2"/>
  <c r="AB23" i="2"/>
  <c r="AC23" i="2" s="1"/>
  <c r="O23" i="2"/>
  <c r="AB22" i="2"/>
  <c r="AA22" i="2"/>
  <c r="Z22" i="2"/>
  <c r="Y22" i="2"/>
  <c r="X22" i="2"/>
  <c r="O22" i="2"/>
  <c r="O500" i="2" s="1"/>
  <c r="O21" i="2"/>
  <c r="O501" i="2" s="1"/>
  <c r="AB20" i="2"/>
  <c r="AA20" i="2"/>
  <c r="Z20" i="2"/>
  <c r="Y20" i="2"/>
  <c r="X20" i="2"/>
  <c r="R20" i="2"/>
  <c r="R673" i="2" s="1"/>
  <c r="O20" i="2"/>
  <c r="O673" i="2" s="1"/>
  <c r="AB18" i="2"/>
  <c r="AA18" i="2"/>
  <c r="Z18" i="2"/>
  <c r="Y18" i="2"/>
  <c r="R18" i="2"/>
  <c r="AD18" i="2" s="1"/>
  <c r="O18" i="2"/>
  <c r="O496" i="2" s="1"/>
  <c r="R17" i="2"/>
  <c r="R674" i="2"/>
  <c r="AD16" i="2"/>
  <c r="AB16" i="2"/>
  <c r="AA16" i="2"/>
  <c r="Z16" i="2"/>
  <c r="Y16" i="2"/>
  <c r="X16" i="2"/>
  <c r="O16" i="2"/>
  <c r="O15" i="2"/>
  <c r="AB14" i="2"/>
  <c r="AA14" i="2"/>
  <c r="Z14" i="2"/>
  <c r="Y14" i="2"/>
  <c r="X14" i="2"/>
  <c r="O14" i="2"/>
  <c r="O495" i="2" s="1"/>
  <c r="AB13" i="2"/>
  <c r="AA13" i="2"/>
  <c r="Z13" i="2"/>
  <c r="Y13" i="2"/>
  <c r="X13" i="2"/>
  <c r="R13" i="2"/>
  <c r="AD13" i="2" s="1"/>
  <c r="O13" i="2"/>
  <c r="AB12" i="2"/>
  <c r="AA12" i="2"/>
  <c r="Z12" i="2"/>
  <c r="Y12" i="2"/>
  <c r="X12" i="2"/>
  <c r="R12" i="2"/>
  <c r="AD12" i="2" s="1"/>
  <c r="O12" i="2"/>
  <c r="AB11" i="2"/>
  <c r="AA11" i="2"/>
  <c r="Z11" i="2"/>
  <c r="Y11" i="2"/>
  <c r="X11" i="2"/>
  <c r="R11" i="2"/>
  <c r="AD11" i="2" s="1"/>
  <c r="O11" i="2"/>
  <c r="AB10" i="2"/>
  <c r="AA10" i="2"/>
  <c r="Z10" i="2"/>
  <c r="Y10" i="2"/>
  <c r="X10" i="2"/>
  <c r="R10" i="2"/>
  <c r="AD10" i="2" s="1"/>
  <c r="O10" i="2"/>
  <c r="U660" i="1"/>
  <c r="R660" i="1"/>
  <c r="Q660" i="1"/>
  <c r="P660" i="1"/>
  <c r="O660" i="1"/>
  <c r="N660" i="1"/>
  <c r="M660" i="1"/>
  <c r="L660" i="1"/>
  <c r="K660" i="1"/>
  <c r="J660" i="1"/>
  <c r="U659" i="1"/>
  <c r="R659" i="1"/>
  <c r="Q659" i="1"/>
  <c r="P659" i="1"/>
  <c r="O659" i="1"/>
  <c r="N659" i="1"/>
  <c r="M659" i="1"/>
  <c r="L659" i="1"/>
  <c r="K659" i="1"/>
  <c r="J659" i="1"/>
  <c r="U658" i="1"/>
  <c r="R658" i="1"/>
  <c r="Q658" i="1"/>
  <c r="P658" i="1"/>
  <c r="O658" i="1"/>
  <c r="N658" i="1"/>
  <c r="M658" i="1"/>
  <c r="L658" i="1"/>
  <c r="K658" i="1"/>
  <c r="J658" i="1"/>
  <c r="U657" i="1"/>
  <c r="R657" i="1"/>
  <c r="Q657" i="1"/>
  <c r="P657" i="1"/>
  <c r="O657" i="1"/>
  <c r="N657" i="1"/>
  <c r="M657" i="1"/>
  <c r="L657" i="1"/>
  <c r="K657" i="1"/>
  <c r="J657" i="1"/>
  <c r="U656" i="1"/>
  <c r="R656" i="1"/>
  <c r="Q656" i="1"/>
  <c r="P656" i="1"/>
  <c r="O656" i="1"/>
  <c r="N656" i="1"/>
  <c r="M656" i="1"/>
  <c r="L656" i="1"/>
  <c r="K656" i="1"/>
  <c r="J656" i="1"/>
  <c r="U655" i="1"/>
  <c r="R655" i="1"/>
  <c r="Q655" i="1"/>
  <c r="P655" i="1"/>
  <c r="O655" i="1"/>
  <c r="N655" i="1"/>
  <c r="M655" i="1"/>
  <c r="L655" i="1"/>
  <c r="K655" i="1"/>
  <c r="J655" i="1"/>
  <c r="U654" i="1"/>
  <c r="R654" i="1"/>
  <c r="Q654" i="1"/>
  <c r="P654" i="1"/>
  <c r="O654" i="1"/>
  <c r="N654" i="1"/>
  <c r="M654" i="1"/>
  <c r="L654" i="1"/>
  <c r="K654" i="1"/>
  <c r="J654" i="1"/>
  <c r="U653" i="1"/>
  <c r="R653" i="1"/>
  <c r="Q653" i="1"/>
  <c r="P653" i="1"/>
  <c r="O653" i="1"/>
  <c r="N653" i="1"/>
  <c r="M653" i="1"/>
  <c r="L653" i="1"/>
  <c r="K653" i="1"/>
  <c r="J653" i="1"/>
  <c r="U652" i="1"/>
  <c r="R652" i="1"/>
  <c r="Q652" i="1"/>
  <c r="P652" i="1"/>
  <c r="O652" i="1"/>
  <c r="N652" i="1"/>
  <c r="M652" i="1"/>
  <c r="L652" i="1"/>
  <c r="K652" i="1"/>
  <c r="J652" i="1"/>
  <c r="Q651" i="1"/>
  <c r="P651" i="1"/>
  <c r="N651" i="1"/>
  <c r="M651" i="1"/>
  <c r="L651" i="1"/>
  <c r="K651" i="1"/>
  <c r="J651" i="1"/>
  <c r="Q650" i="1"/>
  <c r="P650" i="1"/>
  <c r="N650" i="1"/>
  <c r="M650" i="1"/>
  <c r="L650" i="1"/>
  <c r="K650" i="1"/>
  <c r="J650" i="1"/>
  <c r="Q649" i="1"/>
  <c r="P649" i="1"/>
  <c r="N649" i="1"/>
  <c r="M649" i="1"/>
  <c r="L649" i="1"/>
  <c r="K649" i="1"/>
  <c r="J649" i="1"/>
  <c r="Q648" i="1"/>
  <c r="P648" i="1"/>
  <c r="N648" i="1"/>
  <c r="M648" i="1"/>
  <c r="L648" i="1"/>
  <c r="K648" i="1"/>
  <c r="J648" i="1"/>
  <c r="Q647" i="1"/>
  <c r="P647" i="1"/>
  <c r="N647" i="1"/>
  <c r="M647" i="1"/>
  <c r="L647" i="1"/>
  <c r="K647" i="1"/>
  <c r="J647" i="1"/>
  <c r="Q646" i="1"/>
  <c r="P646" i="1"/>
  <c r="O646" i="1"/>
  <c r="N646" i="1"/>
  <c r="M646" i="1"/>
  <c r="L646" i="1"/>
  <c r="K646" i="1"/>
  <c r="J646" i="1"/>
  <c r="U645" i="1"/>
  <c r="R645" i="1"/>
  <c r="Q645" i="1"/>
  <c r="P645" i="1"/>
  <c r="O645" i="1"/>
  <c r="N645" i="1"/>
  <c r="M645" i="1"/>
  <c r="L645" i="1"/>
  <c r="K645" i="1"/>
  <c r="J645" i="1"/>
  <c r="U644" i="1"/>
  <c r="R644" i="1"/>
  <c r="Q644" i="1"/>
  <c r="P644" i="1"/>
  <c r="O644" i="1"/>
  <c r="N644" i="1"/>
  <c r="M644" i="1"/>
  <c r="L644" i="1"/>
  <c r="K644" i="1"/>
  <c r="J644" i="1"/>
  <c r="Q643" i="1"/>
  <c r="P643" i="1"/>
  <c r="O643" i="1"/>
  <c r="N643" i="1"/>
  <c r="M643" i="1"/>
  <c r="L643" i="1"/>
  <c r="K643" i="1"/>
  <c r="J643" i="1"/>
  <c r="Q642" i="1"/>
  <c r="P642" i="1"/>
  <c r="N642" i="1"/>
  <c r="M642" i="1"/>
  <c r="L642" i="1"/>
  <c r="K642" i="1"/>
  <c r="J642" i="1"/>
  <c r="U641" i="1"/>
  <c r="R641" i="1"/>
  <c r="Q641" i="1"/>
  <c r="P641" i="1"/>
  <c r="O641" i="1"/>
  <c r="N641" i="1"/>
  <c r="M641" i="1"/>
  <c r="L641" i="1"/>
  <c r="K641" i="1"/>
  <c r="J641" i="1"/>
  <c r="U640" i="1"/>
  <c r="R640" i="1"/>
  <c r="Q640" i="1"/>
  <c r="P640" i="1"/>
  <c r="O640" i="1"/>
  <c r="N640" i="1"/>
  <c r="M640" i="1"/>
  <c r="L640" i="1"/>
  <c r="K640" i="1"/>
  <c r="J640" i="1"/>
  <c r="U639" i="1"/>
  <c r="R639" i="1"/>
  <c r="Q639" i="1"/>
  <c r="P639" i="1"/>
  <c r="O639" i="1"/>
  <c r="N639" i="1"/>
  <c r="M639" i="1"/>
  <c r="L639" i="1"/>
  <c r="K639" i="1"/>
  <c r="J639" i="1"/>
  <c r="U638" i="1"/>
  <c r="R638" i="1"/>
  <c r="Q638" i="1"/>
  <c r="P638" i="1"/>
  <c r="O638" i="1"/>
  <c r="N638" i="1"/>
  <c r="M638" i="1"/>
  <c r="L638" i="1"/>
  <c r="K638" i="1"/>
  <c r="J638" i="1"/>
  <c r="U637" i="1"/>
  <c r="R637" i="1"/>
  <c r="Q637" i="1"/>
  <c r="P637" i="1"/>
  <c r="O637" i="1"/>
  <c r="N637" i="1"/>
  <c r="M637" i="1"/>
  <c r="L637" i="1"/>
  <c r="K637" i="1"/>
  <c r="J637" i="1"/>
  <c r="Q636" i="1"/>
  <c r="P636" i="1"/>
  <c r="O636" i="1"/>
  <c r="N636" i="1"/>
  <c r="M636" i="1"/>
  <c r="L636" i="1"/>
  <c r="K636" i="1"/>
  <c r="J636" i="1"/>
  <c r="U635" i="1"/>
  <c r="R635" i="1"/>
  <c r="Q635" i="1"/>
  <c r="P635" i="1"/>
  <c r="O635" i="1"/>
  <c r="N635" i="1"/>
  <c r="M635" i="1"/>
  <c r="L635" i="1"/>
  <c r="K635" i="1"/>
  <c r="J635" i="1"/>
  <c r="U634" i="1"/>
  <c r="R634" i="1"/>
  <c r="Q634" i="1"/>
  <c r="P634" i="1"/>
  <c r="O634" i="1"/>
  <c r="N634" i="1"/>
  <c r="M634" i="1"/>
  <c r="L634" i="1"/>
  <c r="K634" i="1"/>
  <c r="J634" i="1"/>
  <c r="Q633" i="1"/>
  <c r="P633" i="1"/>
  <c r="N633" i="1"/>
  <c r="M633" i="1"/>
  <c r="L633" i="1"/>
  <c r="K633" i="1"/>
  <c r="J633" i="1"/>
  <c r="Q632" i="1"/>
  <c r="P632" i="1"/>
  <c r="N632" i="1"/>
  <c r="M632" i="1"/>
  <c r="L632" i="1"/>
  <c r="K632" i="1"/>
  <c r="J632" i="1"/>
  <c r="R631" i="1"/>
  <c r="Q631" i="1"/>
  <c r="P631" i="1"/>
  <c r="N631" i="1"/>
  <c r="M631" i="1"/>
  <c r="L631" i="1"/>
  <c r="K631" i="1"/>
  <c r="J631" i="1"/>
  <c r="Q630" i="1"/>
  <c r="P630" i="1"/>
  <c r="N630" i="1"/>
  <c r="M630" i="1"/>
  <c r="L630" i="1"/>
  <c r="K630" i="1"/>
  <c r="J630" i="1"/>
  <c r="U629" i="1"/>
  <c r="R629" i="1"/>
  <c r="Q629" i="1"/>
  <c r="P629" i="1"/>
  <c r="O629" i="1"/>
  <c r="N629" i="1"/>
  <c r="M629" i="1"/>
  <c r="L629" i="1"/>
  <c r="K629" i="1"/>
  <c r="J629" i="1"/>
  <c r="U628" i="1"/>
  <c r="R628" i="1"/>
  <c r="Q628" i="1"/>
  <c r="P628" i="1"/>
  <c r="O628" i="1"/>
  <c r="N628" i="1"/>
  <c r="M628" i="1"/>
  <c r="L628" i="1"/>
  <c r="K628" i="1"/>
  <c r="J628" i="1"/>
  <c r="Q627" i="1"/>
  <c r="P627" i="1"/>
  <c r="N627" i="1"/>
  <c r="M627" i="1"/>
  <c r="L627" i="1"/>
  <c r="K627" i="1"/>
  <c r="J627" i="1"/>
  <c r="Q626" i="1"/>
  <c r="P626" i="1"/>
  <c r="N626" i="1"/>
  <c r="M626" i="1"/>
  <c r="L626" i="1"/>
  <c r="K626" i="1"/>
  <c r="J626" i="1"/>
  <c r="Q625" i="1"/>
  <c r="P625" i="1"/>
  <c r="N625" i="1"/>
  <c r="M625" i="1"/>
  <c r="L625" i="1"/>
  <c r="K625" i="1"/>
  <c r="J625" i="1"/>
  <c r="R624" i="1"/>
  <c r="Q624" i="1"/>
  <c r="P624" i="1"/>
  <c r="N624" i="1"/>
  <c r="M624" i="1"/>
  <c r="L624" i="1"/>
  <c r="K624" i="1"/>
  <c r="J624" i="1"/>
  <c r="Q623" i="1"/>
  <c r="P623" i="1"/>
  <c r="N623" i="1"/>
  <c r="M623" i="1"/>
  <c r="L623" i="1"/>
  <c r="K623" i="1"/>
  <c r="J623" i="1"/>
  <c r="Q622" i="1"/>
  <c r="P622" i="1"/>
  <c r="O622" i="1"/>
  <c r="N622" i="1"/>
  <c r="M622" i="1"/>
  <c r="L622" i="1"/>
  <c r="K622" i="1"/>
  <c r="J622" i="1"/>
  <c r="Q621" i="1"/>
  <c r="P621" i="1"/>
  <c r="O621" i="1"/>
  <c r="N621" i="1"/>
  <c r="M621" i="1"/>
  <c r="L621" i="1"/>
  <c r="K621" i="1"/>
  <c r="J621" i="1"/>
  <c r="Q620" i="1"/>
  <c r="P620" i="1"/>
  <c r="O620" i="1"/>
  <c r="N620" i="1"/>
  <c r="M620" i="1"/>
  <c r="L620" i="1"/>
  <c r="K620" i="1"/>
  <c r="J620" i="1"/>
  <c r="Q619" i="1"/>
  <c r="P619" i="1"/>
  <c r="O619" i="1"/>
  <c r="N619" i="1"/>
  <c r="M619" i="1"/>
  <c r="L619" i="1"/>
  <c r="K619" i="1"/>
  <c r="J619" i="1"/>
  <c r="R618" i="1"/>
  <c r="Q618" i="1"/>
  <c r="P618" i="1"/>
  <c r="N618" i="1"/>
  <c r="M618" i="1"/>
  <c r="L618" i="1"/>
  <c r="K618" i="1"/>
  <c r="J618" i="1"/>
  <c r="U617" i="1"/>
  <c r="R617" i="1"/>
  <c r="Q617" i="1"/>
  <c r="P617" i="1"/>
  <c r="O617" i="1"/>
  <c r="N617" i="1"/>
  <c r="M617" i="1"/>
  <c r="L617" i="1"/>
  <c r="K617" i="1"/>
  <c r="J617" i="1"/>
  <c r="U616" i="1"/>
  <c r="R616" i="1"/>
  <c r="Q616" i="1"/>
  <c r="P616" i="1"/>
  <c r="O616" i="1"/>
  <c r="N616" i="1"/>
  <c r="M616" i="1"/>
  <c r="L616" i="1"/>
  <c r="K616" i="1"/>
  <c r="J616" i="1"/>
  <c r="Q615" i="1"/>
  <c r="P615" i="1"/>
  <c r="N615" i="1"/>
  <c r="M615" i="1"/>
  <c r="L615" i="1"/>
  <c r="K615" i="1"/>
  <c r="J615" i="1"/>
  <c r="U614" i="1"/>
  <c r="R614" i="1"/>
  <c r="Q614" i="1"/>
  <c r="P614" i="1"/>
  <c r="O614" i="1"/>
  <c r="N614" i="1"/>
  <c r="M614" i="1"/>
  <c r="L614" i="1"/>
  <c r="K614" i="1"/>
  <c r="J614" i="1"/>
  <c r="U613" i="1"/>
  <c r="R613" i="1"/>
  <c r="Q613" i="1"/>
  <c r="P613" i="1"/>
  <c r="O613" i="1"/>
  <c r="N613" i="1"/>
  <c r="M613" i="1"/>
  <c r="L613" i="1"/>
  <c r="K613" i="1"/>
  <c r="J613" i="1"/>
  <c r="U612" i="1"/>
  <c r="R612" i="1"/>
  <c r="Q612" i="1"/>
  <c r="P612" i="1"/>
  <c r="O612" i="1"/>
  <c r="N612" i="1"/>
  <c r="M612" i="1"/>
  <c r="L612" i="1"/>
  <c r="K612" i="1"/>
  <c r="J612" i="1"/>
  <c r="Q611" i="1"/>
  <c r="P611" i="1"/>
  <c r="O611" i="1"/>
  <c r="N611" i="1"/>
  <c r="M611" i="1"/>
  <c r="L611" i="1"/>
  <c r="K611" i="1"/>
  <c r="J611" i="1"/>
  <c r="Q610" i="1"/>
  <c r="P610" i="1"/>
  <c r="N610" i="1"/>
  <c r="M610" i="1"/>
  <c r="L610" i="1"/>
  <c r="K610" i="1"/>
  <c r="J610" i="1"/>
  <c r="Q609" i="1"/>
  <c r="P609" i="1"/>
  <c r="N609" i="1"/>
  <c r="M609" i="1"/>
  <c r="L609" i="1"/>
  <c r="K609" i="1"/>
  <c r="J609" i="1"/>
  <c r="U608" i="1"/>
  <c r="R608" i="1"/>
  <c r="Q608" i="1"/>
  <c r="P608" i="1"/>
  <c r="O608" i="1"/>
  <c r="N608" i="1"/>
  <c r="M608" i="1"/>
  <c r="L608" i="1"/>
  <c r="K608" i="1"/>
  <c r="J608" i="1"/>
  <c r="U607" i="1"/>
  <c r="R607" i="1"/>
  <c r="Q607" i="1"/>
  <c r="P607" i="1"/>
  <c r="O607" i="1"/>
  <c r="N607" i="1"/>
  <c r="M607" i="1"/>
  <c r="L607" i="1"/>
  <c r="K607" i="1"/>
  <c r="J607" i="1"/>
  <c r="U606" i="1"/>
  <c r="R606" i="1"/>
  <c r="Q606" i="1"/>
  <c r="P606" i="1"/>
  <c r="O606" i="1"/>
  <c r="N606" i="1"/>
  <c r="M606" i="1"/>
  <c r="L606" i="1"/>
  <c r="K606" i="1"/>
  <c r="J606" i="1"/>
  <c r="U605" i="1"/>
  <c r="R605" i="1"/>
  <c r="Q605" i="1"/>
  <c r="P605" i="1"/>
  <c r="O605" i="1"/>
  <c r="N605" i="1"/>
  <c r="M605" i="1"/>
  <c r="L605" i="1"/>
  <c r="K605" i="1"/>
  <c r="J605" i="1"/>
  <c r="U604" i="1"/>
  <c r="R604" i="1"/>
  <c r="Q604" i="1"/>
  <c r="P604" i="1"/>
  <c r="O604" i="1"/>
  <c r="N604" i="1"/>
  <c r="M604" i="1"/>
  <c r="L604" i="1"/>
  <c r="K604" i="1"/>
  <c r="J604" i="1"/>
  <c r="U603" i="1"/>
  <c r="R603" i="1"/>
  <c r="Q603" i="1"/>
  <c r="P603" i="1"/>
  <c r="O603" i="1"/>
  <c r="N603" i="1"/>
  <c r="M603" i="1"/>
  <c r="L603" i="1"/>
  <c r="K603" i="1"/>
  <c r="J603" i="1"/>
  <c r="U602" i="1"/>
  <c r="R602" i="1"/>
  <c r="Q602" i="1"/>
  <c r="P602" i="1"/>
  <c r="O602" i="1"/>
  <c r="N602" i="1"/>
  <c r="M602" i="1"/>
  <c r="L602" i="1"/>
  <c r="K602" i="1"/>
  <c r="J602" i="1"/>
  <c r="U601" i="1"/>
  <c r="R601" i="1"/>
  <c r="Q601" i="1"/>
  <c r="P601" i="1"/>
  <c r="O601" i="1"/>
  <c r="N601" i="1"/>
  <c r="M601" i="1"/>
  <c r="L601" i="1"/>
  <c r="K601" i="1"/>
  <c r="J601" i="1"/>
  <c r="U600" i="1"/>
  <c r="R600" i="1"/>
  <c r="Q600" i="1"/>
  <c r="P600" i="1"/>
  <c r="O600" i="1"/>
  <c r="N600" i="1"/>
  <c r="M600" i="1"/>
  <c r="L600" i="1"/>
  <c r="K600" i="1"/>
  <c r="J600" i="1"/>
  <c r="U599" i="1"/>
  <c r="R599" i="1"/>
  <c r="Q599" i="1"/>
  <c r="P599" i="1"/>
  <c r="O599" i="1"/>
  <c r="N599" i="1"/>
  <c r="M599" i="1"/>
  <c r="L599" i="1"/>
  <c r="K599" i="1"/>
  <c r="J599" i="1"/>
  <c r="U598" i="1"/>
  <c r="R598" i="1"/>
  <c r="Q598" i="1"/>
  <c r="P598" i="1"/>
  <c r="O598" i="1"/>
  <c r="N598" i="1"/>
  <c r="M598" i="1"/>
  <c r="L598" i="1"/>
  <c r="K598" i="1"/>
  <c r="J598" i="1"/>
  <c r="U597" i="1"/>
  <c r="R597" i="1"/>
  <c r="Q597" i="1"/>
  <c r="P597" i="1"/>
  <c r="O597" i="1"/>
  <c r="N597" i="1"/>
  <c r="M597" i="1"/>
  <c r="L597" i="1"/>
  <c r="K597" i="1"/>
  <c r="J597" i="1"/>
  <c r="U596" i="1"/>
  <c r="R596" i="1"/>
  <c r="Q596" i="1"/>
  <c r="P596" i="1"/>
  <c r="O596" i="1"/>
  <c r="N596" i="1"/>
  <c r="M596" i="1"/>
  <c r="L596" i="1"/>
  <c r="K596" i="1"/>
  <c r="J596" i="1"/>
  <c r="U595" i="1"/>
  <c r="R595" i="1"/>
  <c r="Q595" i="1"/>
  <c r="P595" i="1"/>
  <c r="O595" i="1"/>
  <c r="N595" i="1"/>
  <c r="M595" i="1"/>
  <c r="L595" i="1"/>
  <c r="K595" i="1"/>
  <c r="J595" i="1"/>
  <c r="U594" i="1"/>
  <c r="R594" i="1"/>
  <c r="Q594" i="1"/>
  <c r="P594" i="1"/>
  <c r="O594" i="1"/>
  <c r="N594" i="1"/>
  <c r="M594" i="1"/>
  <c r="L594" i="1"/>
  <c r="K594" i="1"/>
  <c r="J594" i="1"/>
  <c r="U593" i="1"/>
  <c r="R593" i="1"/>
  <c r="Q593" i="1"/>
  <c r="P593" i="1"/>
  <c r="O593" i="1"/>
  <c r="N593" i="1"/>
  <c r="M593" i="1"/>
  <c r="L593" i="1"/>
  <c r="K593" i="1"/>
  <c r="J593" i="1"/>
  <c r="U592" i="1"/>
  <c r="R592" i="1"/>
  <c r="Q592" i="1"/>
  <c r="P592" i="1"/>
  <c r="O592" i="1"/>
  <c r="N592" i="1"/>
  <c r="M592" i="1"/>
  <c r="L592" i="1"/>
  <c r="K592" i="1"/>
  <c r="J592" i="1"/>
  <c r="U591" i="1"/>
  <c r="R591" i="1"/>
  <c r="Q591" i="1"/>
  <c r="P591" i="1"/>
  <c r="O591" i="1"/>
  <c r="N591" i="1"/>
  <c r="M591" i="1"/>
  <c r="L591" i="1"/>
  <c r="K591" i="1"/>
  <c r="J591" i="1"/>
  <c r="U590" i="1"/>
  <c r="R590" i="1"/>
  <c r="Q590" i="1"/>
  <c r="P590" i="1"/>
  <c r="O590" i="1"/>
  <c r="N590" i="1"/>
  <c r="M590" i="1"/>
  <c r="L590" i="1"/>
  <c r="K590" i="1"/>
  <c r="J590" i="1"/>
  <c r="U589" i="1"/>
  <c r="R589" i="1"/>
  <c r="Q589" i="1"/>
  <c r="P589" i="1"/>
  <c r="O589" i="1"/>
  <c r="N589" i="1"/>
  <c r="M589" i="1"/>
  <c r="L589" i="1"/>
  <c r="K589" i="1"/>
  <c r="J589" i="1"/>
  <c r="U588" i="1"/>
  <c r="R588" i="1"/>
  <c r="Q588" i="1"/>
  <c r="P588" i="1"/>
  <c r="O588" i="1"/>
  <c r="N588" i="1"/>
  <c r="M588" i="1"/>
  <c r="L588" i="1"/>
  <c r="K588" i="1"/>
  <c r="J588" i="1"/>
  <c r="U587" i="1"/>
  <c r="R587" i="1"/>
  <c r="Q587" i="1"/>
  <c r="P587" i="1"/>
  <c r="O587" i="1"/>
  <c r="N587" i="1"/>
  <c r="M587" i="1"/>
  <c r="L587" i="1"/>
  <c r="K587" i="1"/>
  <c r="J587" i="1"/>
  <c r="U586" i="1"/>
  <c r="R586" i="1"/>
  <c r="Q586" i="1"/>
  <c r="P586" i="1"/>
  <c r="O586" i="1"/>
  <c r="N586" i="1"/>
  <c r="M586" i="1"/>
  <c r="L586" i="1"/>
  <c r="K586" i="1"/>
  <c r="J586" i="1"/>
  <c r="U585" i="1"/>
  <c r="R585" i="1"/>
  <c r="Q585" i="1"/>
  <c r="P585" i="1"/>
  <c r="O585" i="1"/>
  <c r="N585" i="1"/>
  <c r="M585" i="1"/>
  <c r="L585" i="1"/>
  <c r="K585" i="1"/>
  <c r="J585" i="1"/>
  <c r="U584" i="1"/>
  <c r="R584" i="1"/>
  <c r="Q584" i="1"/>
  <c r="P584" i="1"/>
  <c r="O584" i="1"/>
  <c r="N584" i="1"/>
  <c r="M584" i="1"/>
  <c r="L584" i="1"/>
  <c r="K584" i="1"/>
  <c r="J584" i="1"/>
  <c r="U583" i="1"/>
  <c r="R583" i="1"/>
  <c r="Q583" i="1"/>
  <c r="P583" i="1"/>
  <c r="O583" i="1"/>
  <c r="N583" i="1"/>
  <c r="M583" i="1"/>
  <c r="L583" i="1"/>
  <c r="K583" i="1"/>
  <c r="J583" i="1"/>
  <c r="U582" i="1"/>
  <c r="R582" i="1"/>
  <c r="Q582" i="1"/>
  <c r="P582" i="1"/>
  <c r="O582" i="1"/>
  <c r="N582" i="1"/>
  <c r="M582" i="1"/>
  <c r="L582" i="1"/>
  <c r="K582" i="1"/>
  <c r="J582" i="1"/>
  <c r="U581" i="1"/>
  <c r="R581" i="1"/>
  <c r="Q581" i="1"/>
  <c r="P581" i="1"/>
  <c r="O581" i="1"/>
  <c r="N581" i="1"/>
  <c r="M581" i="1"/>
  <c r="L581" i="1"/>
  <c r="K581" i="1"/>
  <c r="J581" i="1"/>
  <c r="U580" i="1"/>
  <c r="R580" i="1"/>
  <c r="Q580" i="1"/>
  <c r="P580" i="1"/>
  <c r="O580" i="1"/>
  <c r="N580" i="1"/>
  <c r="M580" i="1"/>
  <c r="L580" i="1"/>
  <c r="K580" i="1"/>
  <c r="J580" i="1"/>
  <c r="U579" i="1"/>
  <c r="R579" i="1"/>
  <c r="Q579" i="1"/>
  <c r="P579" i="1"/>
  <c r="O579" i="1"/>
  <c r="N579" i="1"/>
  <c r="M579" i="1"/>
  <c r="L579" i="1"/>
  <c r="K579" i="1"/>
  <c r="J579" i="1"/>
  <c r="U578" i="1"/>
  <c r="R578" i="1"/>
  <c r="Q578" i="1"/>
  <c r="P578" i="1"/>
  <c r="O578" i="1"/>
  <c r="N578" i="1"/>
  <c r="M578" i="1"/>
  <c r="L578" i="1"/>
  <c r="K578" i="1"/>
  <c r="J578" i="1"/>
  <c r="U577" i="1"/>
  <c r="R577" i="1"/>
  <c r="Q577" i="1"/>
  <c r="P577" i="1"/>
  <c r="O577" i="1"/>
  <c r="N577" i="1"/>
  <c r="M577" i="1"/>
  <c r="L577" i="1"/>
  <c r="K577" i="1"/>
  <c r="J577" i="1"/>
  <c r="R576" i="1"/>
  <c r="Q576" i="1"/>
  <c r="P576" i="1"/>
  <c r="O576" i="1"/>
  <c r="N576" i="1"/>
  <c r="M576" i="1"/>
  <c r="L576" i="1"/>
  <c r="K576" i="1"/>
  <c r="J576" i="1"/>
  <c r="U575" i="1"/>
  <c r="R575" i="1"/>
  <c r="Q575" i="1"/>
  <c r="P575" i="1"/>
  <c r="O575" i="1"/>
  <c r="N575" i="1"/>
  <c r="M575" i="1"/>
  <c r="L575" i="1"/>
  <c r="K575" i="1"/>
  <c r="J575" i="1"/>
  <c r="U574" i="1"/>
  <c r="R574" i="1"/>
  <c r="Q574" i="1"/>
  <c r="P574" i="1"/>
  <c r="O574" i="1"/>
  <c r="N574" i="1"/>
  <c r="M574" i="1"/>
  <c r="L574" i="1"/>
  <c r="K574" i="1"/>
  <c r="J574" i="1"/>
  <c r="U573" i="1"/>
  <c r="R573" i="1"/>
  <c r="Q573" i="1"/>
  <c r="P573" i="1"/>
  <c r="O573" i="1"/>
  <c r="N573" i="1"/>
  <c r="M573" i="1"/>
  <c r="L573" i="1"/>
  <c r="K573" i="1"/>
  <c r="J573" i="1"/>
  <c r="U572" i="1"/>
  <c r="R572" i="1"/>
  <c r="Q572" i="1"/>
  <c r="P572" i="1"/>
  <c r="O572" i="1"/>
  <c r="N572" i="1"/>
  <c r="M572" i="1"/>
  <c r="L572" i="1"/>
  <c r="K572" i="1"/>
  <c r="J572" i="1"/>
  <c r="R571" i="1"/>
  <c r="Q571" i="1"/>
  <c r="P571" i="1"/>
  <c r="N571" i="1"/>
  <c r="M571" i="1"/>
  <c r="L571" i="1"/>
  <c r="K571" i="1"/>
  <c r="J571" i="1"/>
  <c r="U570" i="1"/>
  <c r="R570" i="1"/>
  <c r="Q570" i="1"/>
  <c r="P570" i="1"/>
  <c r="O570" i="1"/>
  <c r="N570" i="1"/>
  <c r="M570" i="1"/>
  <c r="L570" i="1"/>
  <c r="K570" i="1"/>
  <c r="J570" i="1"/>
  <c r="U569" i="1"/>
  <c r="R569" i="1"/>
  <c r="Q569" i="1"/>
  <c r="P569" i="1"/>
  <c r="O569" i="1"/>
  <c r="N569" i="1"/>
  <c r="M569" i="1"/>
  <c r="L569" i="1"/>
  <c r="K569" i="1"/>
  <c r="J569" i="1"/>
  <c r="U568" i="1"/>
  <c r="R568" i="1"/>
  <c r="Q568" i="1"/>
  <c r="P568" i="1"/>
  <c r="O568" i="1"/>
  <c r="N568" i="1"/>
  <c r="M568" i="1"/>
  <c r="L568" i="1"/>
  <c r="K568" i="1"/>
  <c r="J568" i="1"/>
  <c r="U567" i="1"/>
  <c r="R567" i="1"/>
  <c r="Q567" i="1"/>
  <c r="P567" i="1"/>
  <c r="O567" i="1"/>
  <c r="N567" i="1"/>
  <c r="M567" i="1"/>
  <c r="L567" i="1"/>
  <c r="K567" i="1"/>
  <c r="J567" i="1"/>
  <c r="U566" i="1"/>
  <c r="R566" i="1"/>
  <c r="Q566" i="1"/>
  <c r="P566" i="1"/>
  <c r="O566" i="1"/>
  <c r="N566" i="1"/>
  <c r="M566" i="1"/>
  <c r="L566" i="1"/>
  <c r="K566" i="1"/>
  <c r="J566" i="1"/>
  <c r="U565" i="1"/>
  <c r="R565" i="1"/>
  <c r="Q565" i="1"/>
  <c r="P565" i="1"/>
  <c r="O565" i="1"/>
  <c r="N565" i="1"/>
  <c r="M565" i="1"/>
  <c r="L565" i="1"/>
  <c r="K565" i="1"/>
  <c r="J565" i="1"/>
  <c r="U564" i="1"/>
  <c r="R564" i="1"/>
  <c r="Q564" i="1"/>
  <c r="P564" i="1"/>
  <c r="O564" i="1"/>
  <c r="N564" i="1"/>
  <c r="M564" i="1"/>
  <c r="L564" i="1"/>
  <c r="K564" i="1"/>
  <c r="J564" i="1"/>
  <c r="U563" i="1"/>
  <c r="R563" i="1"/>
  <c r="Q563" i="1"/>
  <c r="P563" i="1"/>
  <c r="O563" i="1"/>
  <c r="N563" i="1"/>
  <c r="M563" i="1"/>
  <c r="L563" i="1"/>
  <c r="K563" i="1"/>
  <c r="J563" i="1"/>
  <c r="U562" i="1"/>
  <c r="R562" i="1"/>
  <c r="Q562" i="1"/>
  <c r="P562" i="1"/>
  <c r="O562" i="1"/>
  <c r="N562" i="1"/>
  <c r="M562" i="1"/>
  <c r="L562" i="1"/>
  <c r="K562" i="1"/>
  <c r="J562" i="1"/>
  <c r="U561" i="1"/>
  <c r="R561" i="1"/>
  <c r="Q561" i="1"/>
  <c r="P561" i="1"/>
  <c r="O561" i="1"/>
  <c r="N561" i="1"/>
  <c r="M561" i="1"/>
  <c r="L561" i="1"/>
  <c r="K561" i="1"/>
  <c r="J561" i="1"/>
  <c r="U560" i="1"/>
  <c r="R560" i="1"/>
  <c r="Q560" i="1"/>
  <c r="P560" i="1"/>
  <c r="O560" i="1"/>
  <c r="N560" i="1"/>
  <c r="M560" i="1"/>
  <c r="L560" i="1"/>
  <c r="K560" i="1"/>
  <c r="J560" i="1"/>
  <c r="U559" i="1"/>
  <c r="R559" i="1"/>
  <c r="Q559" i="1"/>
  <c r="P559" i="1"/>
  <c r="O559" i="1"/>
  <c r="N559" i="1"/>
  <c r="M559" i="1"/>
  <c r="L559" i="1"/>
  <c r="K559" i="1"/>
  <c r="J559" i="1"/>
  <c r="U558" i="1"/>
  <c r="R558" i="1"/>
  <c r="Q558" i="1"/>
  <c r="P558" i="1"/>
  <c r="O558" i="1"/>
  <c r="N558" i="1"/>
  <c r="M558" i="1"/>
  <c r="L558" i="1"/>
  <c r="K558" i="1"/>
  <c r="J558" i="1"/>
  <c r="U557" i="1"/>
  <c r="R557" i="1"/>
  <c r="Q557" i="1"/>
  <c r="P557" i="1"/>
  <c r="O557" i="1"/>
  <c r="N557" i="1"/>
  <c r="M557" i="1"/>
  <c r="L557" i="1"/>
  <c r="K557" i="1"/>
  <c r="J557" i="1"/>
  <c r="U556" i="1"/>
  <c r="R556" i="1"/>
  <c r="Q556" i="1"/>
  <c r="P556" i="1"/>
  <c r="O556" i="1"/>
  <c r="N556" i="1"/>
  <c r="M556" i="1"/>
  <c r="L556" i="1"/>
  <c r="K556" i="1"/>
  <c r="J556" i="1"/>
  <c r="U555" i="1"/>
  <c r="R555" i="1"/>
  <c r="Q555" i="1"/>
  <c r="P555" i="1"/>
  <c r="O555" i="1"/>
  <c r="N555" i="1"/>
  <c r="M555" i="1"/>
  <c r="L555" i="1"/>
  <c r="K555" i="1"/>
  <c r="J555" i="1"/>
  <c r="U554" i="1"/>
  <c r="R554" i="1"/>
  <c r="Q554" i="1"/>
  <c r="P554" i="1"/>
  <c r="O554" i="1"/>
  <c r="N554" i="1"/>
  <c r="M554" i="1"/>
  <c r="L554" i="1"/>
  <c r="K554" i="1"/>
  <c r="J554" i="1"/>
  <c r="Q553" i="1"/>
  <c r="P553" i="1"/>
  <c r="O553" i="1"/>
  <c r="N553" i="1"/>
  <c r="M553" i="1"/>
  <c r="L553" i="1"/>
  <c r="K553" i="1"/>
  <c r="J553" i="1"/>
  <c r="U552" i="1"/>
  <c r="R552" i="1"/>
  <c r="Q552" i="1"/>
  <c r="P552" i="1"/>
  <c r="O552" i="1"/>
  <c r="N552" i="1"/>
  <c r="M552" i="1"/>
  <c r="L552" i="1"/>
  <c r="K552" i="1"/>
  <c r="J552" i="1"/>
  <c r="U551" i="1"/>
  <c r="R551" i="1"/>
  <c r="Q551" i="1"/>
  <c r="P551" i="1"/>
  <c r="O551" i="1"/>
  <c r="N551" i="1"/>
  <c r="M551" i="1"/>
  <c r="L551" i="1"/>
  <c r="K551" i="1"/>
  <c r="J551" i="1"/>
  <c r="U550" i="1"/>
  <c r="R550" i="1"/>
  <c r="Q550" i="1"/>
  <c r="P550" i="1"/>
  <c r="O550" i="1"/>
  <c r="N550" i="1"/>
  <c r="M550" i="1"/>
  <c r="L550" i="1"/>
  <c r="K550" i="1"/>
  <c r="J550" i="1"/>
  <c r="Q549" i="1"/>
  <c r="P549" i="1"/>
  <c r="O549" i="1"/>
  <c r="N549" i="1"/>
  <c r="M549" i="1"/>
  <c r="L549" i="1"/>
  <c r="K549" i="1"/>
  <c r="J549" i="1"/>
  <c r="U548" i="1"/>
  <c r="R548" i="1"/>
  <c r="Q548" i="1"/>
  <c r="P548" i="1"/>
  <c r="O548" i="1"/>
  <c r="N548" i="1"/>
  <c r="M548" i="1"/>
  <c r="L548" i="1"/>
  <c r="K548" i="1"/>
  <c r="J548" i="1"/>
  <c r="U547" i="1"/>
  <c r="R547" i="1"/>
  <c r="Q547" i="1"/>
  <c r="P547" i="1"/>
  <c r="O547" i="1"/>
  <c r="N547" i="1"/>
  <c r="M547" i="1"/>
  <c r="L547" i="1"/>
  <c r="K547" i="1"/>
  <c r="J547" i="1"/>
  <c r="U546" i="1"/>
  <c r="R546" i="1"/>
  <c r="Q546" i="1"/>
  <c r="P546" i="1"/>
  <c r="O546" i="1"/>
  <c r="N546" i="1"/>
  <c r="M546" i="1"/>
  <c r="L546" i="1"/>
  <c r="K546" i="1"/>
  <c r="J546" i="1"/>
  <c r="U545" i="1"/>
  <c r="R545" i="1"/>
  <c r="Q545" i="1"/>
  <c r="P545" i="1"/>
  <c r="O545" i="1"/>
  <c r="N545" i="1"/>
  <c r="M545" i="1"/>
  <c r="L545" i="1"/>
  <c r="K545" i="1"/>
  <c r="J545" i="1"/>
  <c r="U544" i="1"/>
  <c r="R544" i="1"/>
  <c r="Q544" i="1"/>
  <c r="P544" i="1"/>
  <c r="O544" i="1"/>
  <c r="N544" i="1"/>
  <c r="M544" i="1"/>
  <c r="L544" i="1"/>
  <c r="K544" i="1"/>
  <c r="J544" i="1"/>
  <c r="U543" i="1"/>
  <c r="R543" i="1"/>
  <c r="Q543" i="1"/>
  <c r="P543" i="1"/>
  <c r="O543" i="1"/>
  <c r="N543" i="1"/>
  <c r="M543" i="1"/>
  <c r="L543" i="1"/>
  <c r="K543" i="1"/>
  <c r="J543" i="1"/>
  <c r="U542" i="1"/>
  <c r="R542" i="1"/>
  <c r="Q542" i="1"/>
  <c r="P542" i="1"/>
  <c r="O542" i="1"/>
  <c r="N542" i="1"/>
  <c r="M542" i="1"/>
  <c r="L542" i="1"/>
  <c r="K542" i="1"/>
  <c r="J542" i="1"/>
  <c r="U541" i="1"/>
  <c r="R541" i="1"/>
  <c r="Q541" i="1"/>
  <c r="P541" i="1"/>
  <c r="O541" i="1"/>
  <c r="N541" i="1"/>
  <c r="M541" i="1"/>
  <c r="L541" i="1"/>
  <c r="K541" i="1"/>
  <c r="J541" i="1"/>
  <c r="U540" i="1"/>
  <c r="R540" i="1"/>
  <c r="Q540" i="1"/>
  <c r="P540" i="1"/>
  <c r="O540" i="1"/>
  <c r="N540" i="1"/>
  <c r="M540" i="1"/>
  <c r="L540" i="1"/>
  <c r="K540" i="1"/>
  <c r="J540" i="1"/>
  <c r="U539" i="1"/>
  <c r="R539" i="1"/>
  <c r="Q539" i="1"/>
  <c r="P539" i="1"/>
  <c r="O539" i="1"/>
  <c r="N539" i="1"/>
  <c r="M539" i="1"/>
  <c r="L539" i="1"/>
  <c r="K539" i="1"/>
  <c r="J539" i="1"/>
  <c r="U538" i="1"/>
  <c r="R538" i="1"/>
  <c r="Q538" i="1"/>
  <c r="P538" i="1"/>
  <c r="O538" i="1"/>
  <c r="N538" i="1"/>
  <c r="M538" i="1"/>
  <c r="L538" i="1"/>
  <c r="K538" i="1"/>
  <c r="J538" i="1"/>
  <c r="U537" i="1"/>
  <c r="R537" i="1"/>
  <c r="Q537" i="1"/>
  <c r="P537" i="1"/>
  <c r="O537" i="1"/>
  <c r="N537" i="1"/>
  <c r="M537" i="1"/>
  <c r="L537" i="1"/>
  <c r="K537" i="1"/>
  <c r="J537" i="1"/>
  <c r="Q536" i="1"/>
  <c r="P536" i="1"/>
  <c r="N536" i="1"/>
  <c r="M536" i="1"/>
  <c r="L536" i="1"/>
  <c r="K536" i="1"/>
  <c r="J536" i="1"/>
  <c r="R535" i="1"/>
  <c r="Q535" i="1"/>
  <c r="P535" i="1"/>
  <c r="N535" i="1"/>
  <c r="M535" i="1"/>
  <c r="L535" i="1"/>
  <c r="K535" i="1"/>
  <c r="J535" i="1"/>
  <c r="Q534" i="1"/>
  <c r="P534" i="1"/>
  <c r="N534" i="1"/>
  <c r="M534" i="1"/>
  <c r="L534" i="1"/>
  <c r="K534" i="1"/>
  <c r="J534" i="1"/>
  <c r="Q533" i="1"/>
  <c r="P533" i="1"/>
  <c r="N533" i="1"/>
  <c r="M533" i="1"/>
  <c r="L533" i="1"/>
  <c r="K533" i="1"/>
  <c r="J533" i="1"/>
  <c r="R532" i="1"/>
  <c r="Q532" i="1"/>
  <c r="P532" i="1"/>
  <c r="O532" i="1"/>
  <c r="N532" i="1"/>
  <c r="M532" i="1"/>
  <c r="L532" i="1"/>
  <c r="K532" i="1"/>
  <c r="J532" i="1"/>
  <c r="R531" i="1"/>
  <c r="Q531" i="1"/>
  <c r="P531" i="1"/>
  <c r="N531" i="1"/>
  <c r="M531" i="1"/>
  <c r="L531" i="1"/>
  <c r="K531" i="1"/>
  <c r="J531" i="1"/>
  <c r="R530" i="1"/>
  <c r="Q530" i="1"/>
  <c r="P530" i="1"/>
  <c r="N530" i="1"/>
  <c r="M530" i="1"/>
  <c r="L530" i="1"/>
  <c r="K530" i="1"/>
  <c r="J530" i="1"/>
  <c r="R529" i="1"/>
  <c r="Q529" i="1"/>
  <c r="P529" i="1"/>
  <c r="N529" i="1"/>
  <c r="M529" i="1"/>
  <c r="L529" i="1"/>
  <c r="K529" i="1"/>
  <c r="J529" i="1"/>
  <c r="Q528" i="1"/>
  <c r="P528" i="1"/>
  <c r="N528" i="1"/>
  <c r="M528" i="1"/>
  <c r="L528" i="1"/>
  <c r="K528" i="1"/>
  <c r="J528" i="1"/>
  <c r="Q527" i="1"/>
  <c r="P527" i="1"/>
  <c r="N527" i="1"/>
  <c r="M527" i="1"/>
  <c r="L527" i="1"/>
  <c r="K527" i="1"/>
  <c r="J527" i="1"/>
  <c r="R526" i="1"/>
  <c r="Q526" i="1"/>
  <c r="P526" i="1"/>
  <c r="N526" i="1"/>
  <c r="M526" i="1"/>
  <c r="L526" i="1"/>
  <c r="K526" i="1"/>
  <c r="J526" i="1"/>
  <c r="R525" i="1"/>
  <c r="Q525" i="1"/>
  <c r="P525" i="1"/>
  <c r="N525" i="1"/>
  <c r="M525" i="1"/>
  <c r="L525" i="1"/>
  <c r="K525" i="1"/>
  <c r="J525" i="1"/>
  <c r="R524" i="1"/>
  <c r="Q524" i="1"/>
  <c r="P524" i="1"/>
  <c r="N524" i="1"/>
  <c r="M524" i="1"/>
  <c r="L524" i="1"/>
  <c r="K524" i="1"/>
  <c r="J524" i="1"/>
  <c r="Q523" i="1"/>
  <c r="P523" i="1"/>
  <c r="N523" i="1"/>
  <c r="M523" i="1"/>
  <c r="L523" i="1"/>
  <c r="K523" i="1"/>
  <c r="J523" i="1"/>
  <c r="Q522" i="1"/>
  <c r="P522" i="1"/>
  <c r="N522" i="1"/>
  <c r="M522" i="1"/>
  <c r="L522" i="1"/>
  <c r="K522" i="1"/>
  <c r="J522" i="1"/>
  <c r="Q521" i="1"/>
  <c r="P521" i="1"/>
  <c r="N521" i="1"/>
  <c r="M521" i="1"/>
  <c r="L521" i="1"/>
  <c r="K521" i="1"/>
  <c r="J521" i="1"/>
  <c r="Q520" i="1"/>
  <c r="P520" i="1"/>
  <c r="N520" i="1"/>
  <c r="M520" i="1"/>
  <c r="L520" i="1"/>
  <c r="K520" i="1"/>
  <c r="J520" i="1"/>
  <c r="Q519" i="1"/>
  <c r="P519" i="1"/>
  <c r="N519" i="1"/>
  <c r="M519" i="1"/>
  <c r="L519" i="1"/>
  <c r="K519" i="1"/>
  <c r="J519" i="1"/>
  <c r="Q518" i="1"/>
  <c r="P518" i="1"/>
  <c r="N518" i="1"/>
  <c r="M518" i="1"/>
  <c r="L518" i="1"/>
  <c r="K518" i="1"/>
  <c r="J518" i="1"/>
  <c r="Q517" i="1"/>
  <c r="P517" i="1"/>
  <c r="N517" i="1"/>
  <c r="M517" i="1"/>
  <c r="L517" i="1"/>
  <c r="K517" i="1"/>
  <c r="J517" i="1"/>
  <c r="Q516" i="1"/>
  <c r="P516" i="1"/>
  <c r="N516" i="1"/>
  <c r="M516" i="1"/>
  <c r="L516" i="1"/>
  <c r="K516" i="1"/>
  <c r="J516" i="1"/>
  <c r="Q515" i="1"/>
  <c r="P515" i="1"/>
  <c r="N515" i="1"/>
  <c r="M515" i="1"/>
  <c r="L515" i="1"/>
  <c r="K515" i="1"/>
  <c r="J515" i="1"/>
  <c r="Q514" i="1"/>
  <c r="P514" i="1"/>
  <c r="N514" i="1"/>
  <c r="M514" i="1"/>
  <c r="L514" i="1"/>
  <c r="K514" i="1"/>
  <c r="J514" i="1"/>
  <c r="Q513" i="1"/>
  <c r="P513" i="1"/>
  <c r="N513" i="1"/>
  <c r="M513" i="1"/>
  <c r="L513" i="1"/>
  <c r="K513" i="1"/>
  <c r="J513" i="1"/>
  <c r="Q512" i="1"/>
  <c r="P512" i="1"/>
  <c r="N512" i="1"/>
  <c r="M512" i="1"/>
  <c r="L512" i="1"/>
  <c r="K512" i="1"/>
  <c r="J512" i="1"/>
  <c r="Q511" i="1"/>
  <c r="P511" i="1"/>
  <c r="N511" i="1"/>
  <c r="M511" i="1"/>
  <c r="L511" i="1"/>
  <c r="K511" i="1"/>
  <c r="J511" i="1"/>
  <c r="Q510" i="1"/>
  <c r="P510" i="1"/>
  <c r="N510" i="1"/>
  <c r="M510" i="1"/>
  <c r="L510" i="1"/>
  <c r="K510" i="1"/>
  <c r="J510" i="1"/>
  <c r="Q509" i="1"/>
  <c r="P509" i="1"/>
  <c r="N509" i="1"/>
  <c r="M509" i="1"/>
  <c r="L509" i="1"/>
  <c r="K509" i="1"/>
  <c r="J509" i="1"/>
  <c r="U508" i="1"/>
  <c r="R508" i="1"/>
  <c r="Q508" i="1"/>
  <c r="P508" i="1"/>
  <c r="O508" i="1"/>
  <c r="N508" i="1"/>
  <c r="M508" i="1"/>
  <c r="L508" i="1"/>
  <c r="K508" i="1"/>
  <c r="J508" i="1"/>
  <c r="Q507" i="1"/>
  <c r="P507" i="1"/>
  <c r="N507" i="1"/>
  <c r="M507" i="1"/>
  <c r="L507" i="1"/>
  <c r="K507" i="1"/>
  <c r="J507" i="1"/>
  <c r="R506" i="1"/>
  <c r="Q506" i="1"/>
  <c r="P506" i="1"/>
  <c r="N506" i="1"/>
  <c r="M506" i="1"/>
  <c r="L506" i="1"/>
  <c r="K506" i="1"/>
  <c r="J506" i="1"/>
  <c r="R505" i="1"/>
  <c r="Q505" i="1"/>
  <c r="P505" i="1"/>
  <c r="N505" i="1"/>
  <c r="M505" i="1"/>
  <c r="L505" i="1"/>
  <c r="K505" i="1"/>
  <c r="J505" i="1"/>
  <c r="Q504" i="1"/>
  <c r="P504" i="1"/>
  <c r="N504" i="1"/>
  <c r="M504" i="1"/>
  <c r="L504" i="1"/>
  <c r="K504" i="1"/>
  <c r="J504" i="1"/>
  <c r="Q503" i="1"/>
  <c r="P503" i="1"/>
  <c r="N503" i="1"/>
  <c r="M503" i="1"/>
  <c r="L503" i="1"/>
  <c r="K503" i="1"/>
  <c r="J503" i="1"/>
  <c r="Q502" i="1"/>
  <c r="P502" i="1"/>
  <c r="N502" i="1"/>
  <c r="M502" i="1"/>
  <c r="L502" i="1"/>
  <c r="K502" i="1"/>
  <c r="J502" i="1"/>
  <c r="Q501" i="1"/>
  <c r="P501" i="1"/>
  <c r="N501" i="1"/>
  <c r="M501" i="1"/>
  <c r="L501" i="1"/>
  <c r="K501" i="1"/>
  <c r="J501" i="1"/>
  <c r="Q500" i="1"/>
  <c r="P500" i="1"/>
  <c r="N500" i="1"/>
  <c r="M500" i="1"/>
  <c r="L500" i="1"/>
  <c r="K500" i="1"/>
  <c r="J500" i="1"/>
  <c r="Q499" i="1"/>
  <c r="P499" i="1"/>
  <c r="N499" i="1"/>
  <c r="M499" i="1"/>
  <c r="L499" i="1"/>
  <c r="K499" i="1"/>
  <c r="J499" i="1"/>
  <c r="Q498" i="1"/>
  <c r="P498" i="1"/>
  <c r="N498" i="1"/>
  <c r="M498" i="1"/>
  <c r="L498" i="1"/>
  <c r="K498" i="1"/>
  <c r="J498" i="1"/>
  <c r="Q497" i="1"/>
  <c r="P497" i="1"/>
  <c r="N497" i="1"/>
  <c r="M497" i="1"/>
  <c r="L497" i="1"/>
  <c r="K497" i="1"/>
  <c r="J497" i="1"/>
  <c r="Q496" i="1"/>
  <c r="P496" i="1"/>
  <c r="O496" i="1"/>
  <c r="N496" i="1"/>
  <c r="M496" i="1"/>
  <c r="L496" i="1"/>
  <c r="K496" i="1"/>
  <c r="J496" i="1"/>
  <c r="Q495" i="1"/>
  <c r="P495" i="1"/>
  <c r="N495" i="1"/>
  <c r="M495" i="1"/>
  <c r="L495" i="1"/>
  <c r="K495" i="1"/>
  <c r="J495" i="1"/>
  <c r="Q494" i="1"/>
  <c r="P494" i="1"/>
  <c r="N494" i="1"/>
  <c r="M494" i="1"/>
  <c r="L494" i="1"/>
  <c r="K494" i="1"/>
  <c r="J494" i="1"/>
  <c r="Q493" i="1"/>
  <c r="P493" i="1"/>
  <c r="N493" i="1"/>
  <c r="M493" i="1"/>
  <c r="L493" i="1"/>
  <c r="K493" i="1"/>
  <c r="J493" i="1"/>
  <c r="Q492" i="1"/>
  <c r="P492" i="1"/>
  <c r="N492" i="1"/>
  <c r="M492" i="1"/>
  <c r="L492" i="1"/>
  <c r="K492" i="1"/>
  <c r="J492" i="1"/>
  <c r="Q491" i="1"/>
  <c r="P491" i="1"/>
  <c r="N491" i="1"/>
  <c r="M491" i="1"/>
  <c r="L491" i="1"/>
  <c r="K491" i="1"/>
  <c r="J491" i="1"/>
  <c r="R490" i="1"/>
  <c r="Q490" i="1"/>
  <c r="P490" i="1"/>
  <c r="N490" i="1"/>
  <c r="M490" i="1"/>
  <c r="L490" i="1"/>
  <c r="K490" i="1"/>
  <c r="J490" i="1"/>
  <c r="Q489" i="1"/>
  <c r="P489" i="1"/>
  <c r="N489" i="1"/>
  <c r="M489" i="1"/>
  <c r="L489" i="1"/>
  <c r="K489" i="1"/>
  <c r="J489" i="1"/>
  <c r="U488" i="1"/>
  <c r="R488" i="1"/>
  <c r="Q488" i="1"/>
  <c r="P488" i="1"/>
  <c r="O488" i="1"/>
  <c r="N488" i="1"/>
  <c r="M488" i="1"/>
  <c r="L488" i="1"/>
  <c r="K488" i="1"/>
  <c r="J488" i="1"/>
  <c r="Q487" i="1"/>
  <c r="P487" i="1"/>
  <c r="O487" i="1"/>
  <c r="N487" i="1"/>
  <c r="M487" i="1"/>
  <c r="L487" i="1"/>
  <c r="K487" i="1"/>
  <c r="J487" i="1"/>
  <c r="Q486" i="1"/>
  <c r="P486" i="1"/>
  <c r="N486" i="1"/>
  <c r="M486" i="1"/>
  <c r="L486" i="1"/>
  <c r="K486" i="1"/>
  <c r="J486" i="1"/>
  <c r="Q485" i="1"/>
  <c r="P485" i="1"/>
  <c r="O485" i="1"/>
  <c r="N485" i="1"/>
  <c r="M485" i="1"/>
  <c r="L485" i="1"/>
  <c r="K485" i="1"/>
  <c r="J485" i="1"/>
  <c r="Q484" i="1"/>
  <c r="P484" i="1"/>
  <c r="N484" i="1"/>
  <c r="M484" i="1"/>
  <c r="L484" i="1"/>
  <c r="K484" i="1"/>
  <c r="J484" i="1"/>
  <c r="Q483" i="1"/>
  <c r="P483" i="1"/>
  <c r="N483" i="1"/>
  <c r="M483" i="1"/>
  <c r="L483" i="1"/>
  <c r="K483" i="1"/>
  <c r="J483" i="1"/>
  <c r="Q482" i="1"/>
  <c r="P482" i="1"/>
  <c r="N482" i="1"/>
  <c r="M482" i="1"/>
  <c r="L482" i="1"/>
  <c r="K482" i="1"/>
  <c r="J482" i="1"/>
  <c r="Q481" i="1"/>
  <c r="P481" i="1"/>
  <c r="N481" i="1"/>
  <c r="M481" i="1"/>
  <c r="L481" i="1"/>
  <c r="K481" i="1"/>
  <c r="J481" i="1"/>
  <c r="Q480" i="1"/>
  <c r="P480" i="1"/>
  <c r="N480" i="1"/>
  <c r="M480" i="1"/>
  <c r="L480" i="1"/>
  <c r="K480" i="1"/>
  <c r="J480" i="1"/>
  <c r="U479" i="1"/>
  <c r="R479" i="1"/>
  <c r="Q479" i="1"/>
  <c r="P479" i="1"/>
  <c r="O479" i="1"/>
  <c r="N479" i="1"/>
  <c r="M479" i="1"/>
  <c r="L479" i="1"/>
  <c r="K479" i="1"/>
  <c r="J479" i="1"/>
  <c r="U478" i="1"/>
  <c r="R478" i="1"/>
  <c r="Q478" i="1"/>
  <c r="P478" i="1"/>
  <c r="O478" i="1"/>
  <c r="N478" i="1"/>
  <c r="M478" i="1"/>
  <c r="L478" i="1"/>
  <c r="K478" i="1"/>
  <c r="J478" i="1"/>
  <c r="U477" i="1"/>
  <c r="R477" i="1"/>
  <c r="Q477" i="1"/>
  <c r="P477" i="1"/>
  <c r="O477" i="1"/>
  <c r="N477" i="1"/>
  <c r="M477" i="1"/>
  <c r="L477" i="1"/>
  <c r="K477" i="1"/>
  <c r="J477" i="1"/>
  <c r="Q476" i="1"/>
  <c r="P476" i="1"/>
  <c r="O476" i="1"/>
  <c r="N476" i="1"/>
  <c r="M476" i="1"/>
  <c r="L476" i="1"/>
  <c r="K476" i="1"/>
  <c r="J476" i="1"/>
  <c r="U475" i="1"/>
  <c r="R475" i="1"/>
  <c r="Q475" i="1"/>
  <c r="P475" i="1"/>
  <c r="O475" i="1"/>
  <c r="N475" i="1"/>
  <c r="M475" i="1"/>
  <c r="L475" i="1"/>
  <c r="K475" i="1"/>
  <c r="J475" i="1"/>
  <c r="Q474" i="1"/>
  <c r="P474" i="1"/>
  <c r="N474" i="1"/>
  <c r="M474" i="1"/>
  <c r="L474" i="1"/>
  <c r="K474" i="1"/>
  <c r="J474" i="1"/>
  <c r="Q473" i="1"/>
  <c r="P473" i="1"/>
  <c r="N473" i="1"/>
  <c r="M473" i="1"/>
  <c r="L473" i="1"/>
  <c r="K473" i="1"/>
  <c r="J473" i="1"/>
  <c r="Q472" i="1"/>
  <c r="P472" i="1"/>
  <c r="N472" i="1"/>
  <c r="M472" i="1"/>
  <c r="L472" i="1"/>
  <c r="K472" i="1"/>
  <c r="J472" i="1"/>
  <c r="Q471" i="1"/>
  <c r="P471" i="1"/>
  <c r="N471" i="1"/>
  <c r="M471" i="1"/>
  <c r="L471" i="1"/>
  <c r="K471" i="1"/>
  <c r="J471" i="1"/>
  <c r="U470" i="1"/>
  <c r="R470" i="1"/>
  <c r="Q470" i="1"/>
  <c r="P470" i="1"/>
  <c r="O470" i="1"/>
  <c r="N470" i="1"/>
  <c r="M470" i="1"/>
  <c r="L470" i="1"/>
  <c r="K470" i="1"/>
  <c r="J470" i="1"/>
  <c r="Q469" i="1"/>
  <c r="P469" i="1"/>
  <c r="N469" i="1"/>
  <c r="M469" i="1"/>
  <c r="L469" i="1"/>
  <c r="K469" i="1"/>
  <c r="J469" i="1"/>
  <c r="R468" i="1"/>
  <c r="Q468" i="1"/>
  <c r="P468" i="1"/>
  <c r="N468" i="1"/>
  <c r="M468" i="1"/>
  <c r="L468" i="1"/>
  <c r="K468" i="1"/>
  <c r="J468" i="1"/>
  <c r="Q467" i="1"/>
  <c r="P467" i="1"/>
  <c r="N467" i="1"/>
  <c r="M467" i="1"/>
  <c r="L467" i="1"/>
  <c r="K467" i="1"/>
  <c r="J467" i="1"/>
  <c r="Q466" i="1"/>
  <c r="P466" i="1"/>
  <c r="O466" i="1"/>
  <c r="N466" i="1"/>
  <c r="M466" i="1"/>
  <c r="L466" i="1"/>
  <c r="K466" i="1"/>
  <c r="J466" i="1"/>
  <c r="Q465" i="1"/>
  <c r="P465" i="1"/>
  <c r="O465" i="1"/>
  <c r="N465" i="1"/>
  <c r="M465" i="1"/>
  <c r="L465" i="1"/>
  <c r="K465" i="1"/>
  <c r="J465" i="1"/>
  <c r="R464" i="1"/>
  <c r="Q464" i="1"/>
  <c r="P464" i="1"/>
  <c r="N464" i="1"/>
  <c r="M464" i="1"/>
  <c r="L464" i="1"/>
  <c r="K464" i="1"/>
  <c r="J464" i="1"/>
  <c r="Q463" i="1"/>
  <c r="P463" i="1"/>
  <c r="N463" i="1"/>
  <c r="M463" i="1"/>
  <c r="L463" i="1"/>
  <c r="K463" i="1"/>
  <c r="J463" i="1"/>
  <c r="Q462" i="1"/>
  <c r="P462" i="1"/>
  <c r="N462" i="1"/>
  <c r="M462" i="1"/>
  <c r="L462" i="1"/>
  <c r="K462" i="1"/>
  <c r="J462" i="1"/>
  <c r="Q461" i="1"/>
  <c r="P461" i="1"/>
  <c r="N461" i="1"/>
  <c r="M461" i="1"/>
  <c r="L461" i="1"/>
  <c r="K461" i="1"/>
  <c r="J461" i="1"/>
  <c r="R460" i="1"/>
  <c r="Q460" i="1"/>
  <c r="P460" i="1"/>
  <c r="N460" i="1"/>
  <c r="M460" i="1"/>
  <c r="L460" i="1"/>
  <c r="K460" i="1"/>
  <c r="J460" i="1"/>
  <c r="Q459" i="1"/>
  <c r="P459" i="1"/>
  <c r="N459" i="1"/>
  <c r="M459" i="1"/>
  <c r="L459" i="1"/>
  <c r="K459" i="1"/>
  <c r="J459" i="1"/>
  <c r="Q458" i="1"/>
  <c r="P458" i="1"/>
  <c r="N458" i="1"/>
  <c r="M458" i="1"/>
  <c r="L458" i="1"/>
  <c r="K458" i="1"/>
  <c r="J458" i="1"/>
  <c r="Q457" i="1"/>
  <c r="P457" i="1"/>
  <c r="N457" i="1"/>
  <c r="M457" i="1"/>
  <c r="L457" i="1"/>
  <c r="K457" i="1"/>
  <c r="J457" i="1"/>
  <c r="Q456" i="1"/>
  <c r="P456" i="1"/>
  <c r="N456" i="1"/>
  <c r="M456" i="1"/>
  <c r="L456" i="1"/>
  <c r="K456" i="1"/>
  <c r="J456" i="1"/>
  <c r="Q455" i="1"/>
  <c r="P455" i="1"/>
  <c r="O455" i="1"/>
  <c r="N455" i="1"/>
  <c r="M455" i="1"/>
  <c r="L455" i="1"/>
  <c r="K455" i="1"/>
  <c r="J455" i="1"/>
  <c r="Q454" i="1"/>
  <c r="P454" i="1"/>
  <c r="N454" i="1"/>
  <c r="M454" i="1"/>
  <c r="L454" i="1"/>
  <c r="K454" i="1"/>
  <c r="J454" i="1"/>
  <c r="R453" i="1"/>
  <c r="Q453" i="1"/>
  <c r="P453" i="1"/>
  <c r="N453" i="1"/>
  <c r="M453" i="1"/>
  <c r="L453" i="1"/>
  <c r="K453" i="1"/>
  <c r="J453" i="1"/>
  <c r="R452" i="1"/>
  <c r="Q452" i="1"/>
  <c r="P452" i="1"/>
  <c r="N452" i="1"/>
  <c r="M452" i="1"/>
  <c r="L452" i="1"/>
  <c r="K452" i="1"/>
  <c r="J452" i="1"/>
  <c r="R451" i="1"/>
  <c r="Q451" i="1"/>
  <c r="P451" i="1"/>
  <c r="N451" i="1"/>
  <c r="M451" i="1"/>
  <c r="L451" i="1"/>
  <c r="K451" i="1"/>
  <c r="J451" i="1"/>
  <c r="Q450" i="1"/>
  <c r="P450" i="1"/>
  <c r="N450" i="1"/>
  <c r="M450" i="1"/>
  <c r="L450" i="1"/>
  <c r="K450" i="1"/>
  <c r="J450" i="1"/>
  <c r="Q449" i="1"/>
  <c r="P449" i="1"/>
  <c r="N449" i="1"/>
  <c r="M449" i="1"/>
  <c r="L449" i="1"/>
  <c r="K449" i="1"/>
  <c r="J449" i="1"/>
  <c r="U448" i="1"/>
  <c r="R448" i="1"/>
  <c r="Q448" i="1"/>
  <c r="P448" i="1"/>
  <c r="O448" i="1"/>
  <c r="N448" i="1"/>
  <c r="M448" i="1"/>
  <c r="L448" i="1"/>
  <c r="K448" i="1"/>
  <c r="J448" i="1"/>
  <c r="Q447" i="1"/>
  <c r="P447" i="1"/>
  <c r="N447" i="1"/>
  <c r="M447" i="1"/>
  <c r="L447" i="1"/>
  <c r="K447" i="1"/>
  <c r="J447" i="1"/>
  <c r="Q446" i="1"/>
  <c r="P446" i="1"/>
  <c r="N446" i="1"/>
  <c r="M446" i="1"/>
  <c r="L446" i="1"/>
  <c r="K446" i="1"/>
  <c r="J446" i="1"/>
  <c r="R445" i="1"/>
  <c r="Q445" i="1"/>
  <c r="P445" i="1"/>
  <c r="N445" i="1"/>
  <c r="M445" i="1"/>
  <c r="L445" i="1"/>
  <c r="K445" i="1"/>
  <c r="J445" i="1"/>
  <c r="R444" i="1"/>
  <c r="Q444" i="1"/>
  <c r="P444" i="1"/>
  <c r="N444" i="1"/>
  <c r="M444" i="1"/>
  <c r="L444" i="1"/>
  <c r="K444" i="1"/>
  <c r="J444" i="1"/>
  <c r="Q443" i="1"/>
  <c r="P443" i="1"/>
  <c r="N443" i="1"/>
  <c r="M443" i="1"/>
  <c r="L443" i="1"/>
  <c r="K443" i="1"/>
  <c r="J443" i="1"/>
  <c r="U442" i="1"/>
  <c r="R442" i="1"/>
  <c r="Q442" i="1"/>
  <c r="P442" i="1"/>
  <c r="O442" i="1"/>
  <c r="N442" i="1"/>
  <c r="M442" i="1"/>
  <c r="L442" i="1"/>
  <c r="K442" i="1"/>
  <c r="J442" i="1"/>
  <c r="Q441" i="1"/>
  <c r="P441" i="1"/>
  <c r="N441" i="1"/>
  <c r="M441" i="1"/>
  <c r="L441" i="1"/>
  <c r="K441" i="1"/>
  <c r="J441" i="1"/>
  <c r="R440" i="1"/>
  <c r="Q440" i="1"/>
  <c r="P440" i="1"/>
  <c r="N440" i="1"/>
  <c r="M440" i="1"/>
  <c r="L440" i="1"/>
  <c r="K440" i="1"/>
  <c r="J440" i="1"/>
  <c r="Q439" i="1"/>
  <c r="P439" i="1"/>
  <c r="N439" i="1"/>
  <c r="M439" i="1"/>
  <c r="L439" i="1"/>
  <c r="K439" i="1"/>
  <c r="J439" i="1"/>
  <c r="Q438" i="1"/>
  <c r="P438" i="1"/>
  <c r="N438" i="1"/>
  <c r="M438" i="1"/>
  <c r="L438" i="1"/>
  <c r="K438" i="1"/>
  <c r="J438" i="1"/>
  <c r="Q437" i="1"/>
  <c r="P437" i="1"/>
  <c r="N437" i="1"/>
  <c r="M437" i="1"/>
  <c r="L437" i="1"/>
  <c r="K437" i="1"/>
  <c r="J437" i="1"/>
  <c r="Q436" i="1"/>
  <c r="P436" i="1"/>
  <c r="N436" i="1"/>
  <c r="M436" i="1"/>
  <c r="L436" i="1"/>
  <c r="K436" i="1"/>
  <c r="J436" i="1"/>
  <c r="Q435" i="1"/>
  <c r="P435" i="1"/>
  <c r="N435" i="1"/>
  <c r="M435" i="1"/>
  <c r="L435" i="1"/>
  <c r="K435" i="1"/>
  <c r="J435" i="1"/>
  <c r="Q434" i="1"/>
  <c r="P434" i="1"/>
  <c r="N434" i="1"/>
  <c r="M434" i="1"/>
  <c r="L434" i="1"/>
  <c r="K434" i="1"/>
  <c r="J434" i="1"/>
  <c r="Q433" i="1"/>
  <c r="P433" i="1"/>
  <c r="N433" i="1"/>
  <c r="M433" i="1"/>
  <c r="L433" i="1"/>
  <c r="K433" i="1"/>
  <c r="J433" i="1"/>
  <c r="Q432" i="1"/>
  <c r="P432" i="1"/>
  <c r="N432" i="1"/>
  <c r="M432" i="1"/>
  <c r="L432" i="1"/>
  <c r="K432" i="1"/>
  <c r="J432" i="1"/>
  <c r="Q431" i="1"/>
  <c r="P431" i="1"/>
  <c r="N431" i="1"/>
  <c r="M431" i="1"/>
  <c r="L431" i="1"/>
  <c r="K431" i="1"/>
  <c r="J431" i="1"/>
  <c r="Q430" i="1"/>
  <c r="P430" i="1"/>
  <c r="N430" i="1"/>
  <c r="M430" i="1"/>
  <c r="L430" i="1"/>
  <c r="K430" i="1"/>
  <c r="J430" i="1"/>
  <c r="Q429" i="1"/>
  <c r="P429" i="1"/>
  <c r="N429" i="1"/>
  <c r="M429" i="1"/>
  <c r="L429" i="1"/>
  <c r="K429" i="1"/>
  <c r="J429" i="1"/>
  <c r="Q428" i="1"/>
  <c r="P428" i="1"/>
  <c r="N428" i="1"/>
  <c r="M428" i="1"/>
  <c r="L428" i="1"/>
  <c r="K428" i="1"/>
  <c r="J428" i="1"/>
  <c r="Q427" i="1"/>
  <c r="P427" i="1"/>
  <c r="N427" i="1"/>
  <c r="M427" i="1"/>
  <c r="L427" i="1"/>
  <c r="K427" i="1"/>
  <c r="J427" i="1"/>
  <c r="Q426" i="1"/>
  <c r="P426" i="1"/>
  <c r="N426" i="1"/>
  <c r="M426" i="1"/>
  <c r="L426" i="1"/>
  <c r="K426" i="1"/>
  <c r="J426" i="1"/>
  <c r="Q425" i="1"/>
  <c r="P425" i="1"/>
  <c r="N425" i="1"/>
  <c r="M425" i="1"/>
  <c r="L425" i="1"/>
  <c r="K425" i="1"/>
  <c r="J425" i="1"/>
  <c r="Q424" i="1"/>
  <c r="P424" i="1"/>
  <c r="N424" i="1"/>
  <c r="M424" i="1"/>
  <c r="L424" i="1"/>
  <c r="K424" i="1"/>
  <c r="J424" i="1"/>
  <c r="Q423" i="1"/>
  <c r="P423" i="1"/>
  <c r="N423" i="1"/>
  <c r="M423" i="1"/>
  <c r="L423" i="1"/>
  <c r="K423" i="1"/>
  <c r="J423" i="1"/>
  <c r="Q422" i="1"/>
  <c r="P422" i="1"/>
  <c r="N422" i="1"/>
  <c r="M422" i="1"/>
  <c r="L422" i="1"/>
  <c r="K422" i="1"/>
  <c r="J422" i="1"/>
  <c r="Q421" i="1"/>
  <c r="P421" i="1"/>
  <c r="N421" i="1"/>
  <c r="M421" i="1"/>
  <c r="L421" i="1"/>
  <c r="K421" i="1"/>
  <c r="J421" i="1"/>
  <c r="Q420" i="1"/>
  <c r="P420" i="1"/>
  <c r="N420" i="1"/>
  <c r="M420" i="1"/>
  <c r="L420" i="1"/>
  <c r="K420" i="1"/>
  <c r="J420" i="1"/>
  <c r="Q419" i="1"/>
  <c r="P419" i="1"/>
  <c r="N419" i="1"/>
  <c r="M419" i="1"/>
  <c r="L419" i="1"/>
  <c r="K419" i="1"/>
  <c r="J419" i="1"/>
  <c r="R418" i="1"/>
  <c r="Q418" i="1"/>
  <c r="P418" i="1"/>
  <c r="N418" i="1"/>
  <c r="M418" i="1"/>
  <c r="L418" i="1"/>
  <c r="K418" i="1"/>
  <c r="J418" i="1"/>
  <c r="Q417" i="1"/>
  <c r="P417" i="1"/>
  <c r="O417" i="1"/>
  <c r="N417" i="1"/>
  <c r="M417" i="1"/>
  <c r="L417" i="1"/>
  <c r="K417" i="1"/>
  <c r="J417" i="1"/>
  <c r="R416" i="1"/>
  <c r="Q416" i="1"/>
  <c r="P416" i="1"/>
  <c r="N416" i="1"/>
  <c r="M416" i="1"/>
  <c r="L416" i="1"/>
  <c r="K416" i="1"/>
  <c r="J416" i="1"/>
  <c r="R415" i="1"/>
  <c r="Q415" i="1"/>
  <c r="P415" i="1"/>
  <c r="N415" i="1"/>
  <c r="M415" i="1"/>
  <c r="L415" i="1"/>
  <c r="K415" i="1"/>
  <c r="J415" i="1"/>
  <c r="Q414" i="1"/>
  <c r="P414" i="1"/>
  <c r="N414" i="1"/>
  <c r="M414" i="1"/>
  <c r="L414" i="1"/>
  <c r="K414" i="1"/>
  <c r="J414" i="1"/>
  <c r="Q413" i="1"/>
  <c r="P413" i="1"/>
  <c r="N413" i="1"/>
  <c r="M413" i="1"/>
  <c r="L413" i="1"/>
  <c r="K413" i="1"/>
  <c r="J413" i="1"/>
  <c r="Q412" i="1"/>
  <c r="P412" i="1"/>
  <c r="N412" i="1"/>
  <c r="M412" i="1"/>
  <c r="L412" i="1"/>
  <c r="K412" i="1"/>
  <c r="J412" i="1"/>
  <c r="R411" i="1"/>
  <c r="Q411" i="1"/>
  <c r="P411" i="1"/>
  <c r="N411" i="1"/>
  <c r="M411" i="1"/>
  <c r="L411" i="1"/>
  <c r="K411" i="1"/>
  <c r="J411" i="1"/>
  <c r="Q410" i="1"/>
  <c r="P410" i="1"/>
  <c r="N410" i="1"/>
  <c r="M410" i="1"/>
  <c r="L410" i="1"/>
  <c r="K410" i="1"/>
  <c r="J410" i="1"/>
  <c r="Q409" i="1"/>
  <c r="P409" i="1"/>
  <c r="N409" i="1"/>
  <c r="M409" i="1"/>
  <c r="L409" i="1"/>
  <c r="K409" i="1"/>
  <c r="J409" i="1"/>
  <c r="U408" i="1"/>
  <c r="R408" i="1"/>
  <c r="Q408" i="1"/>
  <c r="P408" i="1"/>
  <c r="O408" i="1"/>
  <c r="N408" i="1"/>
  <c r="M408" i="1"/>
  <c r="L408" i="1"/>
  <c r="K408" i="1"/>
  <c r="J408" i="1"/>
  <c r="U407" i="1"/>
  <c r="R407" i="1"/>
  <c r="Q407" i="1"/>
  <c r="P407" i="1"/>
  <c r="O407" i="1"/>
  <c r="N407" i="1"/>
  <c r="M407" i="1"/>
  <c r="L407" i="1"/>
  <c r="K407" i="1"/>
  <c r="J407" i="1"/>
  <c r="Q406" i="1"/>
  <c r="P406" i="1"/>
  <c r="N406" i="1"/>
  <c r="M406" i="1"/>
  <c r="L406" i="1"/>
  <c r="K406" i="1"/>
  <c r="J406" i="1"/>
  <c r="Q405" i="1"/>
  <c r="P405" i="1"/>
  <c r="N405" i="1"/>
  <c r="M405" i="1"/>
  <c r="L405" i="1"/>
  <c r="K405" i="1"/>
  <c r="J405" i="1"/>
  <c r="U404" i="1"/>
  <c r="R404" i="1"/>
  <c r="Q404" i="1"/>
  <c r="P404" i="1"/>
  <c r="O404" i="1"/>
  <c r="N404" i="1"/>
  <c r="M404" i="1"/>
  <c r="L404" i="1"/>
  <c r="K404" i="1"/>
  <c r="J404" i="1"/>
  <c r="Q403" i="1"/>
  <c r="P403" i="1"/>
  <c r="N403" i="1"/>
  <c r="M403" i="1"/>
  <c r="L403" i="1"/>
  <c r="K403" i="1"/>
  <c r="J403" i="1"/>
  <c r="U402" i="1"/>
  <c r="R402" i="1"/>
  <c r="Q402" i="1"/>
  <c r="P402" i="1"/>
  <c r="O402" i="1"/>
  <c r="N402" i="1"/>
  <c r="M402" i="1"/>
  <c r="L402" i="1"/>
  <c r="K402" i="1"/>
  <c r="J402" i="1"/>
  <c r="Q401" i="1"/>
  <c r="P401" i="1"/>
  <c r="N401" i="1"/>
  <c r="M401" i="1"/>
  <c r="L401" i="1"/>
  <c r="K401" i="1"/>
  <c r="J401" i="1"/>
  <c r="Q400" i="1"/>
  <c r="P400" i="1"/>
  <c r="N400" i="1"/>
  <c r="M400" i="1"/>
  <c r="L400" i="1"/>
  <c r="K400" i="1"/>
  <c r="J400" i="1"/>
  <c r="U399" i="1"/>
  <c r="R399" i="1"/>
  <c r="Q399" i="1"/>
  <c r="P399" i="1"/>
  <c r="O399" i="1"/>
  <c r="N399" i="1"/>
  <c r="M399" i="1"/>
  <c r="L399" i="1"/>
  <c r="K399" i="1"/>
  <c r="J399" i="1"/>
  <c r="Q398" i="1"/>
  <c r="P398" i="1"/>
  <c r="N398" i="1"/>
  <c r="M398" i="1"/>
  <c r="L398" i="1"/>
  <c r="K398" i="1"/>
  <c r="J398" i="1"/>
  <c r="Q397" i="1"/>
  <c r="P397" i="1"/>
  <c r="N397" i="1"/>
  <c r="M397" i="1"/>
  <c r="L397" i="1"/>
  <c r="K397" i="1"/>
  <c r="J397" i="1"/>
  <c r="Q396" i="1"/>
  <c r="P396" i="1"/>
  <c r="N396" i="1"/>
  <c r="M396" i="1"/>
  <c r="L396" i="1"/>
  <c r="K396" i="1"/>
  <c r="J396" i="1"/>
  <c r="U395" i="1"/>
  <c r="R395" i="1"/>
  <c r="Q395" i="1"/>
  <c r="P395" i="1"/>
  <c r="O395" i="1"/>
  <c r="N395" i="1"/>
  <c r="M395" i="1"/>
  <c r="L395" i="1"/>
  <c r="K395" i="1"/>
  <c r="J395" i="1"/>
  <c r="U394" i="1"/>
  <c r="R394" i="1"/>
  <c r="Q394" i="1"/>
  <c r="P394" i="1"/>
  <c r="O394" i="1"/>
  <c r="N394" i="1"/>
  <c r="M394" i="1"/>
  <c r="L394" i="1"/>
  <c r="K394" i="1"/>
  <c r="J394" i="1"/>
  <c r="U393" i="1"/>
  <c r="R393" i="1"/>
  <c r="Q393" i="1"/>
  <c r="P393" i="1"/>
  <c r="O393" i="1"/>
  <c r="N393" i="1"/>
  <c r="M393" i="1"/>
  <c r="L393" i="1"/>
  <c r="K393" i="1"/>
  <c r="J393" i="1"/>
  <c r="U392" i="1"/>
  <c r="R392" i="1"/>
  <c r="Q392" i="1"/>
  <c r="P392" i="1"/>
  <c r="O392" i="1"/>
  <c r="N392" i="1"/>
  <c r="M392" i="1"/>
  <c r="L392" i="1"/>
  <c r="K392" i="1"/>
  <c r="J392" i="1"/>
  <c r="U391" i="1"/>
  <c r="R391" i="1"/>
  <c r="Q391" i="1"/>
  <c r="P391" i="1"/>
  <c r="O391" i="1"/>
  <c r="N391" i="1"/>
  <c r="M391" i="1"/>
  <c r="L391" i="1"/>
  <c r="K391" i="1"/>
  <c r="J391" i="1"/>
  <c r="U390" i="1"/>
  <c r="R390" i="1"/>
  <c r="Q390" i="1"/>
  <c r="P390" i="1"/>
  <c r="O390" i="1"/>
  <c r="N390" i="1"/>
  <c r="M390" i="1"/>
  <c r="L390" i="1"/>
  <c r="K390" i="1"/>
  <c r="J390" i="1"/>
  <c r="U389" i="1"/>
  <c r="R389" i="1"/>
  <c r="Q389" i="1"/>
  <c r="P389" i="1"/>
  <c r="O389" i="1"/>
  <c r="N389" i="1"/>
  <c r="M389" i="1"/>
  <c r="L389" i="1"/>
  <c r="K389" i="1"/>
  <c r="J389" i="1"/>
  <c r="U388" i="1"/>
  <c r="R388" i="1"/>
  <c r="Q388" i="1"/>
  <c r="P388" i="1"/>
  <c r="O388" i="1"/>
  <c r="N388" i="1"/>
  <c r="M388" i="1"/>
  <c r="L388" i="1"/>
  <c r="K388" i="1"/>
  <c r="J388" i="1"/>
  <c r="U387" i="1"/>
  <c r="R387" i="1"/>
  <c r="Q387" i="1"/>
  <c r="P387" i="1"/>
  <c r="O387" i="1"/>
  <c r="N387" i="1"/>
  <c r="M387" i="1"/>
  <c r="L387" i="1"/>
  <c r="K387" i="1"/>
  <c r="J387" i="1"/>
  <c r="U386" i="1"/>
  <c r="R386" i="1"/>
  <c r="Q386" i="1"/>
  <c r="P386" i="1"/>
  <c r="O386" i="1"/>
  <c r="N386" i="1"/>
  <c r="M386" i="1"/>
  <c r="L386" i="1"/>
  <c r="K386" i="1"/>
  <c r="J386" i="1"/>
  <c r="U385" i="1"/>
  <c r="R385" i="1"/>
  <c r="Q385" i="1"/>
  <c r="P385" i="1"/>
  <c r="O385" i="1"/>
  <c r="N385" i="1"/>
  <c r="M385" i="1"/>
  <c r="L385" i="1"/>
  <c r="K385" i="1"/>
  <c r="J385" i="1"/>
  <c r="U384" i="1"/>
  <c r="R384" i="1"/>
  <c r="Q384" i="1"/>
  <c r="P384" i="1"/>
  <c r="O384" i="1"/>
  <c r="N384" i="1"/>
  <c r="M384" i="1"/>
  <c r="L384" i="1"/>
  <c r="K384" i="1"/>
  <c r="J384" i="1"/>
  <c r="Q383" i="1"/>
  <c r="P383" i="1"/>
  <c r="N383" i="1"/>
  <c r="M383" i="1"/>
  <c r="L383" i="1"/>
  <c r="K383" i="1"/>
  <c r="J383" i="1"/>
  <c r="U382" i="1"/>
  <c r="R382" i="1"/>
  <c r="Q382" i="1"/>
  <c r="P382" i="1"/>
  <c r="O382" i="1"/>
  <c r="N382" i="1"/>
  <c r="M382" i="1"/>
  <c r="L382" i="1"/>
  <c r="K382" i="1"/>
  <c r="J382" i="1"/>
  <c r="R381" i="1"/>
  <c r="Q381" i="1"/>
  <c r="P381" i="1"/>
  <c r="N381" i="1"/>
  <c r="M381" i="1"/>
  <c r="L381" i="1"/>
  <c r="K381" i="1"/>
  <c r="J381" i="1"/>
  <c r="Q380" i="1"/>
  <c r="P380" i="1"/>
  <c r="N380" i="1"/>
  <c r="M380" i="1"/>
  <c r="L380" i="1"/>
  <c r="K380" i="1"/>
  <c r="J380" i="1"/>
  <c r="R379" i="1"/>
  <c r="Q379" i="1"/>
  <c r="P379" i="1"/>
  <c r="N379" i="1"/>
  <c r="M379" i="1"/>
  <c r="L379" i="1"/>
  <c r="K379" i="1"/>
  <c r="J379" i="1"/>
  <c r="R378" i="1"/>
  <c r="Q378" i="1"/>
  <c r="P378" i="1"/>
  <c r="N378" i="1"/>
  <c r="M378" i="1"/>
  <c r="L378" i="1"/>
  <c r="K378" i="1"/>
  <c r="J378" i="1"/>
  <c r="U377" i="1"/>
  <c r="R377" i="1"/>
  <c r="Q377" i="1"/>
  <c r="P377" i="1"/>
  <c r="O377" i="1"/>
  <c r="N377" i="1"/>
  <c r="M377" i="1"/>
  <c r="L377" i="1"/>
  <c r="K377" i="1"/>
  <c r="J377" i="1"/>
  <c r="U376" i="1"/>
  <c r="R376" i="1"/>
  <c r="Q376" i="1"/>
  <c r="P376" i="1"/>
  <c r="O376" i="1"/>
  <c r="N376" i="1"/>
  <c r="M376" i="1"/>
  <c r="L376" i="1"/>
  <c r="K376" i="1"/>
  <c r="J376" i="1"/>
  <c r="Q375" i="1"/>
  <c r="P375" i="1"/>
  <c r="N375" i="1"/>
  <c r="M375" i="1"/>
  <c r="L375" i="1"/>
  <c r="K375" i="1"/>
  <c r="J375" i="1"/>
  <c r="Q374" i="1"/>
  <c r="P374" i="1"/>
  <c r="N374" i="1"/>
  <c r="M374" i="1"/>
  <c r="L374" i="1"/>
  <c r="K374" i="1"/>
  <c r="J374" i="1"/>
  <c r="U373" i="1"/>
  <c r="R373" i="1"/>
  <c r="Q373" i="1"/>
  <c r="P373" i="1"/>
  <c r="O373" i="1"/>
  <c r="N373" i="1"/>
  <c r="M373" i="1"/>
  <c r="L373" i="1"/>
  <c r="K373" i="1"/>
  <c r="J373" i="1"/>
  <c r="U372" i="1"/>
  <c r="R372" i="1"/>
  <c r="Q372" i="1"/>
  <c r="P372" i="1"/>
  <c r="O372" i="1"/>
  <c r="N372" i="1"/>
  <c r="M372" i="1"/>
  <c r="L372" i="1"/>
  <c r="K372" i="1"/>
  <c r="J372" i="1"/>
  <c r="R371" i="1"/>
  <c r="Q371" i="1"/>
  <c r="P371" i="1"/>
  <c r="N371" i="1"/>
  <c r="M371" i="1"/>
  <c r="L371" i="1"/>
  <c r="K371" i="1"/>
  <c r="J371" i="1"/>
  <c r="Q370" i="1"/>
  <c r="P370" i="1"/>
  <c r="N370" i="1"/>
  <c r="M370" i="1"/>
  <c r="L370" i="1"/>
  <c r="K370" i="1"/>
  <c r="J370" i="1"/>
  <c r="Q369" i="1"/>
  <c r="P369" i="1"/>
  <c r="N369" i="1"/>
  <c r="M369" i="1"/>
  <c r="L369" i="1"/>
  <c r="K369" i="1"/>
  <c r="J369" i="1"/>
  <c r="U368" i="1"/>
  <c r="R368" i="1"/>
  <c r="Q368" i="1"/>
  <c r="P368" i="1"/>
  <c r="O368" i="1"/>
  <c r="N368" i="1"/>
  <c r="M368" i="1"/>
  <c r="L368" i="1"/>
  <c r="K368" i="1"/>
  <c r="J368" i="1"/>
  <c r="R367" i="1"/>
  <c r="Q367" i="1"/>
  <c r="P367" i="1"/>
  <c r="N367" i="1"/>
  <c r="M367" i="1"/>
  <c r="L367" i="1"/>
  <c r="K367" i="1"/>
  <c r="J367" i="1"/>
  <c r="U366" i="1"/>
  <c r="R366" i="1"/>
  <c r="Q366" i="1"/>
  <c r="P366" i="1"/>
  <c r="O366" i="1"/>
  <c r="N366" i="1"/>
  <c r="M366" i="1"/>
  <c r="L366" i="1"/>
  <c r="K366" i="1"/>
  <c r="J366" i="1"/>
  <c r="Q365" i="1"/>
  <c r="P365" i="1"/>
  <c r="N365" i="1"/>
  <c r="M365" i="1"/>
  <c r="L365" i="1"/>
  <c r="K365" i="1"/>
  <c r="J365" i="1"/>
  <c r="U364" i="1"/>
  <c r="R364" i="1"/>
  <c r="Q364" i="1"/>
  <c r="P364" i="1"/>
  <c r="O364" i="1"/>
  <c r="N364" i="1"/>
  <c r="M364" i="1"/>
  <c r="L364" i="1"/>
  <c r="K364" i="1"/>
  <c r="J364" i="1"/>
  <c r="Q363" i="1"/>
  <c r="P363" i="1"/>
  <c r="N363" i="1"/>
  <c r="M363" i="1"/>
  <c r="L363" i="1"/>
  <c r="K363" i="1"/>
  <c r="J363" i="1"/>
  <c r="R362" i="1"/>
  <c r="Q362" i="1"/>
  <c r="P362" i="1"/>
  <c r="N362" i="1"/>
  <c r="M362" i="1"/>
  <c r="L362" i="1"/>
  <c r="K362" i="1"/>
  <c r="J362" i="1"/>
  <c r="U361" i="1"/>
  <c r="R361" i="1"/>
  <c r="Q361" i="1"/>
  <c r="P361" i="1"/>
  <c r="O361" i="1"/>
  <c r="N361" i="1"/>
  <c r="M361" i="1"/>
  <c r="L361" i="1"/>
  <c r="K361" i="1"/>
  <c r="J361" i="1"/>
  <c r="U360" i="1"/>
  <c r="R360" i="1"/>
  <c r="Q360" i="1"/>
  <c r="P360" i="1"/>
  <c r="O360" i="1"/>
  <c r="N360" i="1"/>
  <c r="M360" i="1"/>
  <c r="L360" i="1"/>
  <c r="K360" i="1"/>
  <c r="J360" i="1"/>
  <c r="U359" i="1"/>
  <c r="R359" i="1"/>
  <c r="Q359" i="1"/>
  <c r="P359" i="1"/>
  <c r="O359" i="1"/>
  <c r="N359" i="1"/>
  <c r="M359" i="1"/>
  <c r="L359" i="1"/>
  <c r="K359" i="1"/>
  <c r="J359" i="1"/>
  <c r="U358" i="1"/>
  <c r="R358" i="1"/>
  <c r="Q358" i="1"/>
  <c r="P358" i="1"/>
  <c r="O358" i="1"/>
  <c r="N358" i="1"/>
  <c r="M358" i="1"/>
  <c r="L358" i="1"/>
  <c r="K358" i="1"/>
  <c r="J358" i="1"/>
  <c r="Q357" i="1"/>
  <c r="P357" i="1"/>
  <c r="N357" i="1"/>
  <c r="M357" i="1"/>
  <c r="L357" i="1"/>
  <c r="K357" i="1"/>
  <c r="J357" i="1"/>
  <c r="R356" i="1"/>
  <c r="Q356" i="1"/>
  <c r="P356" i="1"/>
  <c r="N356" i="1"/>
  <c r="M356" i="1"/>
  <c r="L356" i="1"/>
  <c r="K356" i="1"/>
  <c r="J356" i="1"/>
  <c r="U355" i="1"/>
  <c r="R355" i="1"/>
  <c r="Q355" i="1"/>
  <c r="P355" i="1"/>
  <c r="O355" i="1"/>
  <c r="N355" i="1"/>
  <c r="M355" i="1"/>
  <c r="L355" i="1"/>
  <c r="K355" i="1"/>
  <c r="J355" i="1"/>
  <c r="Q354" i="1"/>
  <c r="P354" i="1"/>
  <c r="N354" i="1"/>
  <c r="M354" i="1"/>
  <c r="L354" i="1"/>
  <c r="K354" i="1"/>
  <c r="J354" i="1"/>
  <c r="Q353" i="1"/>
  <c r="P353" i="1"/>
  <c r="N353" i="1"/>
  <c r="M353" i="1"/>
  <c r="L353" i="1"/>
  <c r="K353" i="1"/>
  <c r="J353" i="1"/>
  <c r="Q352" i="1"/>
  <c r="P352" i="1"/>
  <c r="N352" i="1"/>
  <c r="M352" i="1"/>
  <c r="L352" i="1"/>
  <c r="K352" i="1"/>
  <c r="J352" i="1"/>
  <c r="Q351" i="1"/>
  <c r="P351" i="1"/>
  <c r="N351" i="1"/>
  <c r="M351" i="1"/>
  <c r="L351" i="1"/>
  <c r="K351" i="1"/>
  <c r="J351" i="1"/>
  <c r="R350" i="1"/>
  <c r="Q350" i="1"/>
  <c r="P350" i="1"/>
  <c r="N350" i="1"/>
  <c r="M350" i="1"/>
  <c r="L350" i="1"/>
  <c r="K350" i="1"/>
  <c r="J350" i="1"/>
  <c r="Q349" i="1"/>
  <c r="P349" i="1"/>
  <c r="O349" i="1"/>
  <c r="N349" i="1"/>
  <c r="M349" i="1"/>
  <c r="L349" i="1"/>
  <c r="K349" i="1"/>
  <c r="J349" i="1"/>
  <c r="Q348" i="1"/>
  <c r="P348" i="1"/>
  <c r="O348" i="1"/>
  <c r="N348" i="1"/>
  <c r="M348" i="1"/>
  <c r="L348" i="1"/>
  <c r="K348" i="1"/>
  <c r="J348" i="1"/>
  <c r="Q347" i="1"/>
  <c r="P347" i="1"/>
  <c r="N347" i="1"/>
  <c r="M347" i="1"/>
  <c r="L347" i="1"/>
  <c r="K347" i="1"/>
  <c r="J347" i="1"/>
  <c r="Q346" i="1"/>
  <c r="P346" i="1"/>
  <c r="J346" i="1"/>
  <c r="R345" i="1"/>
  <c r="Q345" i="1"/>
  <c r="P345" i="1"/>
  <c r="N345" i="1"/>
  <c r="M345" i="1"/>
  <c r="L345" i="1"/>
  <c r="K345" i="1"/>
  <c r="J345" i="1"/>
  <c r="R344" i="1"/>
  <c r="Q344" i="1"/>
  <c r="P344" i="1"/>
  <c r="N344" i="1"/>
  <c r="M344" i="1"/>
  <c r="L344" i="1"/>
  <c r="K344" i="1"/>
  <c r="J344" i="1"/>
  <c r="R343" i="1"/>
  <c r="Q343" i="1"/>
  <c r="P343" i="1"/>
  <c r="N343" i="1"/>
  <c r="M343" i="1"/>
  <c r="L343" i="1"/>
  <c r="K343" i="1"/>
  <c r="J343" i="1"/>
  <c r="R342" i="1"/>
  <c r="Q342" i="1"/>
  <c r="P342" i="1"/>
  <c r="N342" i="1"/>
  <c r="M342" i="1"/>
  <c r="L342" i="1"/>
  <c r="K342" i="1"/>
  <c r="J342" i="1"/>
  <c r="Q341" i="1"/>
  <c r="P341" i="1"/>
  <c r="O341" i="1"/>
  <c r="N341" i="1"/>
  <c r="M341" i="1"/>
  <c r="L341" i="1"/>
  <c r="K341" i="1"/>
  <c r="J341" i="1"/>
  <c r="Q340" i="1"/>
  <c r="P340" i="1"/>
  <c r="O340" i="1"/>
  <c r="N340" i="1"/>
  <c r="M340" i="1"/>
  <c r="L340" i="1"/>
  <c r="K340" i="1"/>
  <c r="J340" i="1"/>
  <c r="U339" i="1"/>
  <c r="R339" i="1"/>
  <c r="Q339" i="1"/>
  <c r="P339" i="1"/>
  <c r="O339" i="1"/>
  <c r="N339" i="1"/>
  <c r="M339" i="1"/>
  <c r="L339" i="1"/>
  <c r="K339" i="1"/>
  <c r="J339" i="1"/>
  <c r="R338" i="1"/>
  <c r="Q338" i="1"/>
  <c r="P338" i="1"/>
  <c r="N338" i="1"/>
  <c r="M338" i="1"/>
  <c r="L338" i="1"/>
  <c r="K338" i="1"/>
  <c r="J338" i="1"/>
  <c r="Q337" i="1"/>
  <c r="P337" i="1"/>
  <c r="N337" i="1"/>
  <c r="M337" i="1"/>
  <c r="L337" i="1"/>
  <c r="K337" i="1"/>
  <c r="J337" i="1"/>
  <c r="R336" i="1"/>
  <c r="Q336" i="1"/>
  <c r="P336" i="1"/>
  <c r="N336" i="1"/>
  <c r="L336" i="1"/>
  <c r="K336" i="1"/>
  <c r="J336" i="1"/>
  <c r="Q335" i="1"/>
  <c r="P335" i="1"/>
  <c r="N335" i="1"/>
  <c r="M335" i="1"/>
  <c r="L335" i="1"/>
  <c r="K335" i="1"/>
  <c r="J335" i="1"/>
  <c r="R334" i="1"/>
  <c r="Q334" i="1"/>
  <c r="P334" i="1"/>
  <c r="N334" i="1"/>
  <c r="M334" i="1"/>
  <c r="L334" i="1"/>
  <c r="K334" i="1"/>
  <c r="J334" i="1"/>
  <c r="R333" i="1"/>
  <c r="Q333" i="1"/>
  <c r="P333" i="1"/>
  <c r="N333" i="1"/>
  <c r="M333" i="1"/>
  <c r="L333" i="1"/>
  <c r="K333" i="1"/>
  <c r="J333" i="1"/>
  <c r="U332" i="1"/>
  <c r="R332" i="1"/>
  <c r="Q332" i="1"/>
  <c r="P332" i="1"/>
  <c r="O332" i="1"/>
  <c r="N332" i="1"/>
  <c r="L332" i="1"/>
  <c r="K332" i="1"/>
  <c r="J332" i="1"/>
  <c r="Q331" i="1"/>
  <c r="P331" i="1"/>
  <c r="O331" i="1"/>
  <c r="N331" i="1"/>
  <c r="M331" i="1"/>
  <c r="L331" i="1"/>
  <c r="K331" i="1"/>
  <c r="J331" i="1"/>
  <c r="U330" i="1"/>
  <c r="R330" i="1"/>
  <c r="Q330" i="1"/>
  <c r="P330" i="1"/>
  <c r="O330" i="1"/>
  <c r="N330" i="1"/>
  <c r="M330" i="1"/>
  <c r="L330" i="1"/>
  <c r="K330" i="1"/>
  <c r="J330" i="1"/>
  <c r="R329" i="1"/>
  <c r="Q329" i="1"/>
  <c r="P329" i="1"/>
  <c r="N329" i="1"/>
  <c r="L329" i="1"/>
  <c r="K329" i="1"/>
  <c r="J329" i="1"/>
  <c r="Q328" i="1"/>
  <c r="P328" i="1"/>
  <c r="O328" i="1"/>
  <c r="N328" i="1"/>
  <c r="M328" i="1"/>
  <c r="L328" i="1"/>
  <c r="K328" i="1"/>
  <c r="J328" i="1"/>
  <c r="Q327" i="1"/>
  <c r="P327" i="1"/>
  <c r="O327" i="1"/>
  <c r="N327" i="1"/>
  <c r="L327" i="1"/>
  <c r="K327" i="1"/>
  <c r="J327" i="1"/>
  <c r="T326" i="1"/>
  <c r="R326" i="1"/>
  <c r="Q326" i="1"/>
  <c r="P326" i="1"/>
  <c r="N326" i="1"/>
  <c r="M326" i="1"/>
  <c r="L326" i="1"/>
  <c r="K326" i="1"/>
  <c r="J326" i="1"/>
  <c r="R325" i="1"/>
  <c r="Q325" i="1"/>
  <c r="P325" i="1"/>
  <c r="N325" i="1"/>
  <c r="M325" i="1"/>
  <c r="L325" i="1"/>
  <c r="K325" i="1"/>
  <c r="J325" i="1"/>
  <c r="U324" i="1"/>
  <c r="R324" i="1"/>
  <c r="Q324" i="1"/>
  <c r="P324" i="1"/>
  <c r="O324" i="1"/>
  <c r="N324" i="1"/>
  <c r="M324" i="1"/>
  <c r="L324" i="1"/>
  <c r="K324" i="1"/>
  <c r="J324" i="1"/>
  <c r="R323" i="1"/>
  <c r="Q323" i="1"/>
  <c r="P323" i="1"/>
  <c r="N323" i="1"/>
  <c r="M323" i="1"/>
  <c r="L323" i="1"/>
  <c r="K323" i="1"/>
  <c r="J323" i="1"/>
  <c r="Q322" i="1"/>
  <c r="P322" i="1"/>
  <c r="N322" i="1"/>
  <c r="M322" i="1"/>
  <c r="L322" i="1"/>
  <c r="K322" i="1"/>
  <c r="J322" i="1"/>
  <c r="N319" i="1"/>
  <c r="M319" i="1"/>
  <c r="L319" i="1"/>
  <c r="K319" i="1"/>
  <c r="J319" i="1"/>
  <c r="Y318" i="1"/>
  <c r="AC318" i="1" s="1"/>
  <c r="AE318" i="1" s="1"/>
  <c r="O318" i="1"/>
  <c r="O529" i="1" s="1"/>
  <c r="AB317" i="1"/>
  <c r="AC317" i="1" s="1"/>
  <c r="AE317" i="1" s="1"/>
  <c r="U317" i="1"/>
  <c r="U532" i="1" s="1"/>
  <c r="S317" i="1"/>
  <c r="O317" i="1"/>
  <c r="AC316" i="1"/>
  <c r="AE316" i="1" s="1"/>
  <c r="Y316" i="1"/>
  <c r="O316" i="1"/>
  <c r="O530" i="1" s="1"/>
  <c r="AC315" i="1"/>
  <c r="Y315" i="1"/>
  <c r="O315" i="1"/>
  <c r="Q314" i="1"/>
  <c r="P314" i="1"/>
  <c r="N314" i="1"/>
  <c r="M314" i="1"/>
  <c r="L314" i="1"/>
  <c r="K314" i="1"/>
  <c r="J314" i="1"/>
  <c r="AB313" i="1"/>
  <c r="AA313" i="1"/>
  <c r="Z313" i="1"/>
  <c r="Y313" i="1"/>
  <c r="X313" i="1"/>
  <c r="R313" i="1"/>
  <c r="AD313" i="1" s="1"/>
  <c r="O313" i="1"/>
  <c r="AC312" i="1"/>
  <c r="AE312" i="1" s="1"/>
  <c r="R312" i="1"/>
  <c r="R516" i="1" s="1"/>
  <c r="O312" i="1"/>
  <c r="AD311" i="1"/>
  <c r="AB311" i="1"/>
  <c r="AA311" i="1"/>
  <c r="Z311" i="1"/>
  <c r="Y311" i="1"/>
  <c r="X311" i="1"/>
  <c r="AC311" i="1" s="1"/>
  <c r="AE311" i="1" s="1"/>
  <c r="S311" i="1"/>
  <c r="U311" i="1" s="1"/>
  <c r="U518" i="1" s="1"/>
  <c r="R311" i="1"/>
  <c r="R518" i="1" s="1"/>
  <c r="O311" i="1"/>
  <c r="AB310" i="1"/>
  <c r="AA310" i="1"/>
  <c r="Z310" i="1"/>
  <c r="Y310" i="1"/>
  <c r="X310" i="1"/>
  <c r="AC310" i="1" s="1"/>
  <c r="R310" i="1"/>
  <c r="O310" i="1"/>
  <c r="AC309" i="1"/>
  <c r="AB309" i="1"/>
  <c r="AA309" i="1"/>
  <c r="Z309" i="1"/>
  <c r="Y309" i="1"/>
  <c r="X309" i="1"/>
  <c r="R309" i="1"/>
  <c r="O309" i="1"/>
  <c r="O522" i="1" s="1"/>
  <c r="AE308" i="1"/>
  <c r="AC308" i="1"/>
  <c r="R308" i="1"/>
  <c r="R523" i="1" s="1"/>
  <c r="O308" i="1"/>
  <c r="AC307" i="1"/>
  <c r="AE307" i="1" s="1"/>
  <c r="R307" i="1"/>
  <c r="R521" i="1" s="1"/>
  <c r="O307" i="1"/>
  <c r="AC306" i="1"/>
  <c r="AE306" i="1" s="1"/>
  <c r="T306" i="1"/>
  <c r="R306" i="1"/>
  <c r="R520" i="1" s="1"/>
  <c r="O306" i="1"/>
  <c r="O520" i="1" s="1"/>
  <c r="AD305" i="1"/>
  <c r="AB305" i="1"/>
  <c r="AA305" i="1"/>
  <c r="Z305" i="1"/>
  <c r="Y305" i="1"/>
  <c r="X305" i="1"/>
  <c r="U305" i="1"/>
  <c r="S305" i="1"/>
  <c r="R305" i="1"/>
  <c r="R515" i="1" s="1"/>
  <c r="O305" i="1"/>
  <c r="AB304" i="1"/>
  <c r="AA304" i="1"/>
  <c r="Z304" i="1"/>
  <c r="Y304" i="1"/>
  <c r="X304" i="1"/>
  <c r="AC304" i="1" s="1"/>
  <c r="R304" i="1"/>
  <c r="O304" i="1"/>
  <c r="O499" i="1" s="1"/>
  <c r="AE303" i="1"/>
  <c r="AD303" i="1"/>
  <c r="AB303" i="1"/>
  <c r="AA303" i="1"/>
  <c r="Z303" i="1"/>
  <c r="Y303" i="1"/>
  <c r="X303" i="1"/>
  <c r="AC303" i="1" s="1"/>
  <c r="R303" i="1"/>
  <c r="R498" i="1" s="1"/>
  <c r="O303" i="1"/>
  <c r="AB302" i="1"/>
  <c r="AA302" i="1"/>
  <c r="Z302" i="1"/>
  <c r="Y302" i="1"/>
  <c r="X302" i="1"/>
  <c r="S302" i="1"/>
  <c r="U302" i="1" s="1"/>
  <c r="U497" i="1" s="1"/>
  <c r="R302" i="1"/>
  <c r="O302" i="1"/>
  <c r="O497" i="1" s="1"/>
  <c r="AB301" i="1"/>
  <c r="AA301" i="1"/>
  <c r="Z301" i="1"/>
  <c r="Y301" i="1"/>
  <c r="X301" i="1"/>
  <c r="R301" i="1"/>
  <c r="O301" i="1"/>
  <c r="AD300" i="1"/>
  <c r="AB300" i="1"/>
  <c r="AA300" i="1"/>
  <c r="Z300" i="1"/>
  <c r="Y300" i="1"/>
  <c r="X300" i="1"/>
  <c r="AC300" i="1" s="1"/>
  <c r="AE300" i="1" s="1"/>
  <c r="R300" i="1"/>
  <c r="O300" i="1"/>
  <c r="AD299" i="1"/>
  <c r="AB299" i="1"/>
  <c r="AA299" i="1"/>
  <c r="Z299" i="1"/>
  <c r="AC299" i="1" s="1"/>
  <c r="AE299" i="1" s="1"/>
  <c r="Y299" i="1"/>
  <c r="X299" i="1"/>
  <c r="R299" i="1"/>
  <c r="R517" i="1" s="1"/>
  <c r="O299" i="1"/>
  <c r="AD298" i="1"/>
  <c r="AC298" i="1"/>
  <c r="AB298" i="1"/>
  <c r="AA298" i="1"/>
  <c r="Z298" i="1"/>
  <c r="Y298" i="1"/>
  <c r="X298" i="1"/>
  <c r="R298" i="1"/>
  <c r="O298" i="1"/>
  <c r="AD297" i="1"/>
  <c r="AC297" i="1"/>
  <c r="AE297" i="1" s="1"/>
  <c r="AB297" i="1"/>
  <c r="AA297" i="1"/>
  <c r="Z297" i="1"/>
  <c r="Y297" i="1"/>
  <c r="X297" i="1"/>
  <c r="S297" i="1"/>
  <c r="U297" i="1" s="1"/>
  <c r="V297" i="1" s="1"/>
  <c r="R297" i="1"/>
  <c r="O297" i="1"/>
  <c r="AB296" i="1"/>
  <c r="AA296" i="1"/>
  <c r="Z296" i="1"/>
  <c r="AC296" i="1" s="1"/>
  <c r="Y296" i="1"/>
  <c r="X296" i="1"/>
  <c r="R296" i="1"/>
  <c r="O296" i="1"/>
  <c r="AB295" i="1"/>
  <c r="AA295" i="1"/>
  <c r="Z295" i="1"/>
  <c r="Y295" i="1"/>
  <c r="AC295" i="1" s="1"/>
  <c r="X295" i="1"/>
  <c r="R295" i="1"/>
  <c r="O295" i="1"/>
  <c r="AB294" i="1"/>
  <c r="AA294" i="1"/>
  <c r="Z294" i="1"/>
  <c r="Y294" i="1"/>
  <c r="X294" i="1"/>
  <c r="R294" i="1"/>
  <c r="O294" i="1"/>
  <c r="O507" i="1" s="1"/>
  <c r="AB293" i="1"/>
  <c r="AA293" i="1"/>
  <c r="Z293" i="1"/>
  <c r="Y293" i="1"/>
  <c r="O293" i="1"/>
  <c r="AE292" i="1"/>
  <c r="AC292" i="1"/>
  <c r="AB292" i="1"/>
  <c r="AA292" i="1"/>
  <c r="Z292" i="1"/>
  <c r="Y292" i="1"/>
  <c r="O292" i="1"/>
  <c r="AD291" i="1"/>
  <c r="AB291" i="1"/>
  <c r="AA291" i="1"/>
  <c r="Z291" i="1"/>
  <c r="Y291" i="1"/>
  <c r="X291" i="1"/>
  <c r="R291" i="1"/>
  <c r="O291" i="1"/>
  <c r="AC290" i="1"/>
  <c r="AE290" i="1" s="1"/>
  <c r="AB290" i="1"/>
  <c r="AA290" i="1"/>
  <c r="Z290" i="1"/>
  <c r="Y290" i="1"/>
  <c r="X290" i="1"/>
  <c r="R290" i="1"/>
  <c r="R503" i="1" s="1"/>
  <c r="O290" i="1"/>
  <c r="AC289" i="1"/>
  <c r="AB289" i="1"/>
  <c r="AA289" i="1"/>
  <c r="Z289" i="1"/>
  <c r="Y289" i="1"/>
  <c r="X289" i="1"/>
  <c r="S289" i="1"/>
  <c r="U289" i="1" s="1"/>
  <c r="R289" i="1"/>
  <c r="O289" i="1"/>
  <c r="O509" i="1" s="1"/>
  <c r="AB288" i="1"/>
  <c r="AA288" i="1"/>
  <c r="Z288" i="1"/>
  <c r="Y288" i="1"/>
  <c r="X288" i="1"/>
  <c r="R288" i="1"/>
  <c r="O288" i="1"/>
  <c r="AB287" i="1"/>
  <c r="AA287" i="1"/>
  <c r="Z287" i="1"/>
  <c r="Y287" i="1"/>
  <c r="X287" i="1"/>
  <c r="R287" i="1"/>
  <c r="O287" i="1"/>
  <c r="O502" i="1" s="1"/>
  <c r="AB286" i="1"/>
  <c r="AA286" i="1"/>
  <c r="AC286" i="1" s="1"/>
  <c r="Z286" i="1"/>
  <c r="Y286" i="1"/>
  <c r="X286" i="1"/>
  <c r="R286" i="1"/>
  <c r="O286" i="1"/>
  <c r="AD285" i="1"/>
  <c r="AB285" i="1"/>
  <c r="AA285" i="1"/>
  <c r="Z285" i="1"/>
  <c r="Y285" i="1"/>
  <c r="X285" i="1"/>
  <c r="S285" i="1"/>
  <c r="U285" i="1" s="1"/>
  <c r="R285" i="1"/>
  <c r="O285" i="1"/>
  <c r="O500" i="1" s="1"/>
  <c r="AD284" i="1"/>
  <c r="AB284" i="1"/>
  <c r="AA284" i="1"/>
  <c r="Z284" i="1"/>
  <c r="Y284" i="1"/>
  <c r="X284" i="1"/>
  <c r="AC284" i="1" s="1"/>
  <c r="AE284" i="1" s="1"/>
  <c r="R284" i="1"/>
  <c r="R513" i="1" s="1"/>
  <c r="O284" i="1"/>
  <c r="AB283" i="1"/>
  <c r="AA283" i="1"/>
  <c r="Z283" i="1"/>
  <c r="Y283" i="1"/>
  <c r="X283" i="1"/>
  <c r="R283" i="1"/>
  <c r="O283" i="1"/>
  <c r="O512" i="1" s="1"/>
  <c r="AB282" i="1"/>
  <c r="AA282" i="1"/>
  <c r="Z282" i="1"/>
  <c r="Y282" i="1"/>
  <c r="X282" i="1"/>
  <c r="R282" i="1"/>
  <c r="O282" i="1"/>
  <c r="O528" i="1" s="1"/>
  <c r="AB281" i="1"/>
  <c r="AA281" i="1"/>
  <c r="Z281" i="1"/>
  <c r="Y281" i="1"/>
  <c r="X281" i="1"/>
  <c r="AC281" i="1" s="1"/>
  <c r="S281" i="1"/>
  <c r="U281" i="1" s="1"/>
  <c r="U527" i="1" s="1"/>
  <c r="R281" i="1"/>
  <c r="O281" i="1"/>
  <c r="AD280" i="1"/>
  <c r="AB280" i="1"/>
  <c r="AA280" i="1"/>
  <c r="Z280" i="1"/>
  <c r="Y280" i="1"/>
  <c r="X280" i="1"/>
  <c r="S280" i="1"/>
  <c r="U280" i="1" s="1"/>
  <c r="U511" i="1" s="1"/>
  <c r="R280" i="1"/>
  <c r="O280" i="1"/>
  <c r="O511" i="1" s="1"/>
  <c r="Z279" i="1"/>
  <c r="V279" i="1"/>
  <c r="S279" i="1"/>
  <c r="U279" i="1" s="1"/>
  <c r="U526" i="1" s="1"/>
  <c r="O279" i="1"/>
  <c r="O526" i="1" s="1"/>
  <c r="AE278" i="1"/>
  <c r="AB278" i="1"/>
  <c r="AC278" i="1" s="1"/>
  <c r="S278" i="1"/>
  <c r="U278" i="1" s="1"/>
  <c r="U525" i="1" s="1"/>
  <c r="O278" i="1"/>
  <c r="AC277" i="1"/>
  <c r="AE277" i="1" s="1"/>
  <c r="AB277" i="1"/>
  <c r="O277" i="1"/>
  <c r="AB276" i="1"/>
  <c r="AA276" i="1"/>
  <c r="Z276" i="1"/>
  <c r="AC276" i="1" s="1"/>
  <c r="AE276" i="1" s="1"/>
  <c r="O276" i="1"/>
  <c r="S276" i="1" s="1"/>
  <c r="U276" i="1" s="1"/>
  <c r="U515" i="1" s="1"/>
  <c r="AB275" i="1"/>
  <c r="AA275" i="1"/>
  <c r="Z275" i="1"/>
  <c r="Y275" i="1"/>
  <c r="X275" i="1"/>
  <c r="S275" i="1"/>
  <c r="R275" i="1"/>
  <c r="O275" i="1"/>
  <c r="Y274" i="1"/>
  <c r="Q274" i="1"/>
  <c r="P274" i="1"/>
  <c r="N274" i="1"/>
  <c r="M274" i="1"/>
  <c r="L274" i="1"/>
  <c r="K274" i="1"/>
  <c r="J274" i="1"/>
  <c r="AD273" i="1"/>
  <c r="AB273" i="1"/>
  <c r="AA273" i="1"/>
  <c r="Z273" i="1"/>
  <c r="Y273" i="1"/>
  <c r="X273" i="1"/>
  <c r="U273" i="1"/>
  <c r="U536" i="1" s="1"/>
  <c r="S273" i="1"/>
  <c r="R273" i="1"/>
  <c r="R536" i="1" s="1"/>
  <c r="O273" i="1"/>
  <c r="O536" i="1" s="1"/>
  <c r="AB272" i="1"/>
  <c r="AB274" i="1" s="1"/>
  <c r="AA272" i="1"/>
  <c r="Z272" i="1"/>
  <c r="Y272" i="1"/>
  <c r="X272" i="1"/>
  <c r="R272" i="1"/>
  <c r="O272" i="1"/>
  <c r="AB271" i="1"/>
  <c r="AA271" i="1"/>
  <c r="AC271" i="1" s="1"/>
  <c r="AE271" i="1" s="1"/>
  <c r="Z271" i="1"/>
  <c r="Y271" i="1"/>
  <c r="X271" i="1"/>
  <c r="X274" i="1" s="1"/>
  <c r="U271" i="1"/>
  <c r="V271" i="1" s="1"/>
  <c r="O271" i="1"/>
  <c r="S271" i="1" s="1"/>
  <c r="V270" i="1"/>
  <c r="T270" i="1"/>
  <c r="U270" i="1" s="1"/>
  <c r="O270" i="1"/>
  <c r="AB269" i="1"/>
  <c r="AA269" i="1"/>
  <c r="Z269" i="1"/>
  <c r="Z274" i="1" s="1"/>
  <c r="Y269" i="1"/>
  <c r="X269" i="1"/>
  <c r="S269" i="1"/>
  <c r="R269" i="1"/>
  <c r="O269" i="1"/>
  <c r="Q268" i="1"/>
  <c r="P268" i="1"/>
  <c r="N268" i="1"/>
  <c r="M268" i="1"/>
  <c r="L268" i="1"/>
  <c r="K268" i="1"/>
  <c r="J268" i="1"/>
  <c r="AD267" i="1"/>
  <c r="AE267" i="1" s="1"/>
  <c r="AB267" i="1"/>
  <c r="AC267" i="1" s="1"/>
  <c r="AA267" i="1"/>
  <c r="Z267" i="1"/>
  <c r="Y267" i="1"/>
  <c r="X267" i="1"/>
  <c r="R267" i="1"/>
  <c r="R409" i="1" s="1"/>
  <c r="O267" i="1"/>
  <c r="AB266" i="1"/>
  <c r="AA266" i="1"/>
  <c r="Z266" i="1"/>
  <c r="Y266" i="1"/>
  <c r="X266" i="1"/>
  <c r="S266" i="1"/>
  <c r="U266" i="1" s="1"/>
  <c r="U429" i="1" s="1"/>
  <c r="R266" i="1"/>
  <c r="R429" i="1" s="1"/>
  <c r="O266" i="1"/>
  <c r="O429" i="1" s="1"/>
  <c r="AB265" i="1"/>
  <c r="AA265" i="1"/>
  <c r="Z265" i="1"/>
  <c r="AC265" i="1" s="1"/>
  <c r="Y265" i="1"/>
  <c r="X265" i="1"/>
  <c r="S265" i="1"/>
  <c r="U265" i="1" s="1"/>
  <c r="U427" i="1" s="1"/>
  <c r="R265" i="1"/>
  <c r="O265" i="1"/>
  <c r="AB264" i="1"/>
  <c r="AA264" i="1"/>
  <c r="Z264" i="1"/>
  <c r="Y264" i="1"/>
  <c r="X264" i="1"/>
  <c r="R264" i="1"/>
  <c r="O264" i="1"/>
  <c r="O426" i="1" s="1"/>
  <c r="AC263" i="1"/>
  <c r="AB263" i="1"/>
  <c r="AA263" i="1"/>
  <c r="Z263" i="1"/>
  <c r="Y263" i="1"/>
  <c r="X263" i="1"/>
  <c r="S263" i="1"/>
  <c r="U263" i="1" s="1"/>
  <c r="R263" i="1"/>
  <c r="AD263" i="1" s="1"/>
  <c r="O263" i="1"/>
  <c r="AD262" i="1"/>
  <c r="AC262" i="1"/>
  <c r="AB262" i="1"/>
  <c r="AA262" i="1"/>
  <c r="Z262" i="1"/>
  <c r="Y262" i="1"/>
  <c r="X262" i="1"/>
  <c r="R262" i="1"/>
  <c r="O262" i="1"/>
  <c r="AD261" i="1"/>
  <c r="AB261" i="1"/>
  <c r="AA261" i="1"/>
  <c r="Z261" i="1"/>
  <c r="Y261" i="1"/>
  <c r="X261" i="1"/>
  <c r="V261" i="1"/>
  <c r="R261" i="1"/>
  <c r="O261" i="1"/>
  <c r="S261" i="1" s="1"/>
  <c r="U261" i="1" s="1"/>
  <c r="AD260" i="1"/>
  <c r="AB260" i="1"/>
  <c r="AA260" i="1"/>
  <c r="Z260" i="1"/>
  <c r="Y260" i="1"/>
  <c r="X260" i="1"/>
  <c r="AC260" i="1" s="1"/>
  <c r="AE260" i="1" s="1"/>
  <c r="R260" i="1"/>
  <c r="R424" i="1" s="1"/>
  <c r="O260" i="1"/>
  <c r="AB259" i="1"/>
  <c r="AA259" i="1"/>
  <c r="Z259" i="1"/>
  <c r="Y259" i="1"/>
  <c r="X259" i="1"/>
  <c r="S259" i="1"/>
  <c r="U259" i="1" s="1"/>
  <c r="V259" i="1" s="1"/>
  <c r="R259" i="1"/>
  <c r="AD259" i="1" s="1"/>
  <c r="O259" i="1"/>
  <c r="AB258" i="1"/>
  <c r="AA258" i="1"/>
  <c r="AC258" i="1" s="1"/>
  <c r="Z258" i="1"/>
  <c r="Y258" i="1"/>
  <c r="X258" i="1"/>
  <c r="R258" i="1"/>
  <c r="O258" i="1"/>
  <c r="AB257" i="1"/>
  <c r="AA257" i="1"/>
  <c r="Z257" i="1"/>
  <c r="AC257" i="1" s="1"/>
  <c r="Y257" i="1"/>
  <c r="X257" i="1"/>
  <c r="R257" i="1"/>
  <c r="O257" i="1"/>
  <c r="O423" i="1" s="1"/>
  <c r="AD256" i="1"/>
  <c r="AC256" i="1"/>
  <c r="AB256" i="1"/>
  <c r="AA256" i="1"/>
  <c r="Z256" i="1"/>
  <c r="Y256" i="1"/>
  <c r="X256" i="1"/>
  <c r="S256" i="1"/>
  <c r="U256" i="1" s="1"/>
  <c r="U422" i="1" s="1"/>
  <c r="R256" i="1"/>
  <c r="R422" i="1" s="1"/>
  <c r="O256" i="1"/>
  <c r="O422" i="1" s="1"/>
  <c r="AB255" i="1"/>
  <c r="AC255" i="1" s="1"/>
  <c r="AA255" i="1"/>
  <c r="Z255" i="1"/>
  <c r="Y255" i="1"/>
  <c r="X255" i="1"/>
  <c r="R255" i="1"/>
  <c r="O255" i="1"/>
  <c r="AB254" i="1"/>
  <c r="AA254" i="1"/>
  <c r="Z254" i="1"/>
  <c r="AC254" i="1" s="1"/>
  <c r="Y254" i="1"/>
  <c r="X254" i="1"/>
  <c r="R254" i="1"/>
  <c r="O254" i="1"/>
  <c r="O413" i="1" s="1"/>
  <c r="AD253" i="1"/>
  <c r="AE253" i="1" s="1"/>
  <c r="AB253" i="1"/>
  <c r="AA253" i="1"/>
  <c r="Z253" i="1"/>
  <c r="AC253" i="1" s="1"/>
  <c r="Y253" i="1"/>
  <c r="X253" i="1"/>
  <c r="S253" i="1"/>
  <c r="U253" i="1" s="1"/>
  <c r="R253" i="1"/>
  <c r="O253" i="1"/>
  <c r="AB252" i="1"/>
  <c r="AA252" i="1"/>
  <c r="Z252" i="1"/>
  <c r="Y252" i="1"/>
  <c r="X252" i="1"/>
  <c r="R252" i="1"/>
  <c r="O252" i="1"/>
  <c r="AE251" i="1"/>
  <c r="AC251" i="1"/>
  <c r="AB251" i="1"/>
  <c r="AA251" i="1"/>
  <c r="Z251" i="1"/>
  <c r="Y251" i="1"/>
  <c r="X251" i="1"/>
  <c r="R251" i="1"/>
  <c r="AD251" i="1" s="1"/>
  <c r="O251" i="1"/>
  <c r="AD250" i="1"/>
  <c r="AC250" i="1"/>
  <c r="AB250" i="1"/>
  <c r="AA250" i="1"/>
  <c r="Z250" i="1"/>
  <c r="Y250" i="1"/>
  <c r="X250" i="1"/>
  <c r="S250" i="1"/>
  <c r="U250" i="1" s="1"/>
  <c r="R250" i="1"/>
  <c r="R249" i="1"/>
  <c r="AD249" i="1" s="1"/>
  <c r="AE249" i="1" s="1"/>
  <c r="R248" i="1"/>
  <c r="T248" i="1" s="1"/>
  <c r="U248" i="1" s="1"/>
  <c r="AD247" i="1"/>
  <c r="AB247" i="1"/>
  <c r="AA247" i="1"/>
  <c r="Y247" i="1"/>
  <c r="X247" i="1"/>
  <c r="AC247" i="1" s="1"/>
  <c r="AE247" i="1" s="1"/>
  <c r="R247" i="1"/>
  <c r="S247" i="1" s="1"/>
  <c r="U247" i="1" s="1"/>
  <c r="R246" i="1"/>
  <c r="R417" i="1" s="1"/>
  <c r="X245" i="1"/>
  <c r="AC245" i="1" s="1"/>
  <c r="AE245" i="1" s="1"/>
  <c r="S245" i="1"/>
  <c r="U245" i="1" s="1"/>
  <c r="U416" i="1" s="1"/>
  <c r="O245" i="1"/>
  <c r="O416" i="1" s="1"/>
  <c r="AD244" i="1"/>
  <c r="AB244" i="1"/>
  <c r="AA244" i="1"/>
  <c r="Z244" i="1"/>
  <c r="Y244" i="1"/>
  <c r="Y268" i="1" s="1"/>
  <c r="X244" i="1"/>
  <c r="O244" i="1"/>
  <c r="O415" i="1" s="1"/>
  <c r="AC243" i="1"/>
  <c r="AE243" i="1" s="1"/>
  <c r="AB243" i="1"/>
  <c r="V243" i="1"/>
  <c r="S243" i="1"/>
  <c r="U243" i="1" s="1"/>
  <c r="U418" i="1" s="1"/>
  <c r="O243" i="1"/>
  <c r="O418" i="1" s="1"/>
  <c r="AB242" i="1"/>
  <c r="AA242" i="1"/>
  <c r="Z242" i="1"/>
  <c r="Y242" i="1"/>
  <c r="X242" i="1"/>
  <c r="R242" i="1"/>
  <c r="S242" i="1" s="1"/>
  <c r="U242" i="1" s="1"/>
  <c r="R241" i="1"/>
  <c r="U240" i="1"/>
  <c r="T240" i="1"/>
  <c r="R240" i="1"/>
  <c r="O240" i="1"/>
  <c r="O412" i="1" s="1"/>
  <c r="AC239" i="1"/>
  <c r="AE239" i="1" s="1"/>
  <c r="X239" i="1"/>
  <c r="O239" i="1"/>
  <c r="AD238" i="1"/>
  <c r="AB238" i="1"/>
  <c r="AA238" i="1"/>
  <c r="Z238" i="1"/>
  <c r="Y238" i="1"/>
  <c r="X238" i="1"/>
  <c r="R238" i="1"/>
  <c r="R410" i="1" s="1"/>
  <c r="O238" i="1"/>
  <c r="Q237" i="1"/>
  <c r="P237" i="1"/>
  <c r="N237" i="1"/>
  <c r="M237" i="1"/>
  <c r="L237" i="1"/>
  <c r="K237" i="1"/>
  <c r="J237" i="1"/>
  <c r="AC236" i="1"/>
  <c r="AB236" i="1"/>
  <c r="AA236" i="1"/>
  <c r="Z236" i="1"/>
  <c r="Y236" i="1"/>
  <c r="X236" i="1"/>
  <c r="S236" i="1"/>
  <c r="U236" i="1" s="1"/>
  <c r="U354" i="1" s="1"/>
  <c r="R236" i="1"/>
  <c r="AD236" i="1" s="1"/>
  <c r="O236" i="1"/>
  <c r="O354" i="1" s="1"/>
  <c r="AD235" i="1"/>
  <c r="AB235" i="1"/>
  <c r="AA235" i="1"/>
  <c r="Z235" i="1"/>
  <c r="Y235" i="1"/>
  <c r="X235" i="1"/>
  <c r="R235" i="1"/>
  <c r="R353" i="1" s="1"/>
  <c r="O235" i="1"/>
  <c r="AB234" i="1"/>
  <c r="AA234" i="1"/>
  <c r="Z234" i="1"/>
  <c r="Y234" i="1"/>
  <c r="X234" i="1"/>
  <c r="AC234" i="1" s="1"/>
  <c r="R234" i="1"/>
  <c r="O234" i="1"/>
  <c r="AC233" i="1"/>
  <c r="AB233" i="1"/>
  <c r="AA233" i="1"/>
  <c r="Z233" i="1"/>
  <c r="Y233" i="1"/>
  <c r="X233" i="1"/>
  <c r="R233" i="1"/>
  <c r="O233" i="1"/>
  <c r="AB232" i="1"/>
  <c r="AA232" i="1"/>
  <c r="Z232" i="1"/>
  <c r="AC232" i="1" s="1"/>
  <c r="Y232" i="1"/>
  <c r="X232" i="1"/>
  <c r="S232" i="1"/>
  <c r="U232" i="1" s="1"/>
  <c r="U383" i="1" s="1"/>
  <c r="R232" i="1"/>
  <c r="O232" i="1"/>
  <c r="AE231" i="1"/>
  <c r="AC231" i="1"/>
  <c r="U231" i="1"/>
  <c r="U365" i="1" s="1"/>
  <c r="R231" i="1"/>
  <c r="R365" i="1" s="1"/>
  <c r="O231" i="1"/>
  <c r="AB230" i="1"/>
  <c r="AA230" i="1"/>
  <c r="Z230" i="1"/>
  <c r="Y230" i="1"/>
  <c r="X230" i="1"/>
  <c r="R230" i="1"/>
  <c r="O230" i="1"/>
  <c r="AC229" i="1"/>
  <c r="AB229" i="1"/>
  <c r="AA229" i="1"/>
  <c r="Z229" i="1"/>
  <c r="Y229" i="1"/>
  <c r="X229" i="1"/>
  <c r="R229" i="1"/>
  <c r="O229" i="1"/>
  <c r="AD228" i="1"/>
  <c r="AB228" i="1"/>
  <c r="AA228" i="1"/>
  <c r="Z228" i="1"/>
  <c r="Y228" i="1"/>
  <c r="X228" i="1"/>
  <c r="S228" i="1"/>
  <c r="U228" i="1" s="1"/>
  <c r="R228" i="1"/>
  <c r="O228" i="1"/>
  <c r="Z227" i="1"/>
  <c r="AC227" i="1" s="1"/>
  <c r="AE227" i="1" s="1"/>
  <c r="O227" i="1"/>
  <c r="AE226" i="1"/>
  <c r="O226" i="1"/>
  <c r="AB225" i="1"/>
  <c r="X225" i="1"/>
  <c r="AC225" i="1" s="1"/>
  <c r="AE225" i="1" s="1"/>
  <c r="V225" i="1"/>
  <c r="S225" i="1"/>
  <c r="U225" i="1" s="1"/>
  <c r="U379" i="1" s="1"/>
  <c r="O225" i="1"/>
  <c r="O379" i="1" s="1"/>
  <c r="AD224" i="1"/>
  <c r="AB224" i="1"/>
  <c r="AA224" i="1"/>
  <c r="Z224" i="1"/>
  <c r="Y224" i="1"/>
  <c r="X224" i="1"/>
  <c r="R224" i="1"/>
  <c r="O224" i="1"/>
  <c r="AE223" i="1"/>
  <c r="AC223" i="1"/>
  <c r="Z223" i="1"/>
  <c r="O223" i="1"/>
  <c r="O222" i="1"/>
  <c r="O571" i="1" s="1"/>
  <c r="AC221" i="1"/>
  <c r="AE221" i="1" s="1"/>
  <c r="X221" i="1"/>
  <c r="O221" i="1"/>
  <c r="S221" i="1" s="1"/>
  <c r="U221" i="1" s="1"/>
  <c r="AC220" i="1"/>
  <c r="AE220" i="1" s="1"/>
  <c r="AA220" i="1"/>
  <c r="O220" i="1"/>
  <c r="R219" i="1"/>
  <c r="R370" i="1" s="1"/>
  <c r="O219" i="1"/>
  <c r="AC218" i="1"/>
  <c r="AE218" i="1" s="1"/>
  <c r="U218" i="1"/>
  <c r="U375" i="1" s="1"/>
  <c r="T218" i="1"/>
  <c r="R218" i="1"/>
  <c r="R375" i="1" s="1"/>
  <c r="O218" i="1"/>
  <c r="V217" i="1"/>
  <c r="U217" i="1"/>
  <c r="O217" i="1"/>
  <c r="AC216" i="1"/>
  <c r="AE216" i="1" s="1"/>
  <c r="AB216" i="1"/>
  <c r="S216" i="1"/>
  <c r="U216" i="1" s="1"/>
  <c r="U378" i="1" s="1"/>
  <c r="O216" i="1"/>
  <c r="AE215" i="1"/>
  <c r="AD215" i="1"/>
  <c r="AB215" i="1"/>
  <c r="AA215" i="1"/>
  <c r="Z215" i="1"/>
  <c r="Y215" i="1"/>
  <c r="X215" i="1"/>
  <c r="AC215" i="1" s="1"/>
  <c r="R215" i="1"/>
  <c r="R369" i="1" s="1"/>
  <c r="O215" i="1"/>
  <c r="AB214" i="1"/>
  <c r="AA214" i="1"/>
  <c r="Z214" i="1"/>
  <c r="Y214" i="1"/>
  <c r="X214" i="1"/>
  <c r="AC214" i="1" s="1"/>
  <c r="R214" i="1"/>
  <c r="R363" i="1" s="1"/>
  <c r="O214" i="1"/>
  <c r="O213" i="1"/>
  <c r="T213" i="1" s="1"/>
  <c r="U213" i="1" s="1"/>
  <c r="O212" i="1"/>
  <c r="X211" i="1"/>
  <c r="AC211" i="1" s="1"/>
  <c r="AE211" i="1" s="1"/>
  <c r="U211" i="1"/>
  <c r="S211" i="1"/>
  <c r="O211" i="1"/>
  <c r="O210" i="1"/>
  <c r="X209" i="1"/>
  <c r="AC209" i="1" s="1"/>
  <c r="AE209" i="1" s="1"/>
  <c r="O209" i="1"/>
  <c r="Z207" i="1"/>
  <c r="X207" i="1"/>
  <c r="AC207" i="1" s="1"/>
  <c r="AE207" i="1" s="1"/>
  <c r="O207" i="1"/>
  <c r="AD206" i="1"/>
  <c r="AB206" i="1"/>
  <c r="AA206" i="1"/>
  <c r="AA237" i="1" s="1"/>
  <c r="Z206" i="1"/>
  <c r="Y206" i="1"/>
  <c r="X206" i="1"/>
  <c r="R206" i="1"/>
  <c r="O206" i="1"/>
  <c r="T204" i="1"/>
  <c r="R204" i="1"/>
  <c r="Q204" i="1"/>
  <c r="P204" i="1"/>
  <c r="N204" i="1"/>
  <c r="M204" i="1"/>
  <c r="L204" i="1"/>
  <c r="K204" i="1"/>
  <c r="K205" i="1" s="1"/>
  <c r="J204" i="1"/>
  <c r="AD203" i="1"/>
  <c r="AB203" i="1"/>
  <c r="AC203" i="1" s="1"/>
  <c r="AE203" i="1" s="1"/>
  <c r="AA203" i="1"/>
  <c r="Z203" i="1"/>
  <c r="Y203" i="1"/>
  <c r="X203" i="1"/>
  <c r="R203" i="1"/>
  <c r="R610" i="1" s="1"/>
  <c r="O203" i="1"/>
  <c r="AD202" i="1"/>
  <c r="AC202" i="1"/>
  <c r="AE202" i="1" s="1"/>
  <c r="AB202" i="1"/>
  <c r="AA202" i="1"/>
  <c r="Z202" i="1"/>
  <c r="Y202" i="1"/>
  <c r="X202" i="1"/>
  <c r="R202" i="1"/>
  <c r="R609" i="1" s="1"/>
  <c r="O202" i="1"/>
  <c r="AA201" i="1"/>
  <c r="Z201" i="1"/>
  <c r="T201" i="1"/>
  <c r="Q201" i="1"/>
  <c r="P201" i="1"/>
  <c r="N201" i="1"/>
  <c r="M201" i="1"/>
  <c r="L201" i="1"/>
  <c r="K201" i="1"/>
  <c r="J201" i="1"/>
  <c r="AD200" i="1"/>
  <c r="AB200" i="1"/>
  <c r="AC200" i="1" s="1"/>
  <c r="AA200" i="1"/>
  <c r="Z200" i="1"/>
  <c r="Y200" i="1"/>
  <c r="X200" i="1"/>
  <c r="U200" i="1"/>
  <c r="S200" i="1"/>
  <c r="R200" i="1"/>
  <c r="O200" i="1"/>
  <c r="AD199" i="1"/>
  <c r="AB199" i="1"/>
  <c r="AC199" i="1" s="1"/>
  <c r="AE199" i="1" s="1"/>
  <c r="AA199" i="1"/>
  <c r="Z199" i="1"/>
  <c r="Y199" i="1"/>
  <c r="X199" i="1"/>
  <c r="R199" i="1"/>
  <c r="O199" i="1"/>
  <c r="AD198" i="1"/>
  <c r="AB198" i="1"/>
  <c r="AC198" i="1" s="1"/>
  <c r="AA198" i="1"/>
  <c r="Z198" i="1"/>
  <c r="Y198" i="1"/>
  <c r="X198" i="1"/>
  <c r="V198" i="1"/>
  <c r="S198" i="1"/>
  <c r="U198" i="1" s="1"/>
  <c r="U406" i="1" s="1"/>
  <c r="R198" i="1"/>
  <c r="R406" i="1" s="1"/>
  <c r="O198" i="1"/>
  <c r="O406" i="1" s="1"/>
  <c r="AD197" i="1"/>
  <c r="AB197" i="1"/>
  <c r="AC197" i="1" s="1"/>
  <c r="AE197" i="1" s="1"/>
  <c r="AA197" i="1"/>
  <c r="Z197" i="1"/>
  <c r="Y197" i="1"/>
  <c r="X197" i="1"/>
  <c r="U197" i="1"/>
  <c r="U403" i="1" s="1"/>
  <c r="S197" i="1"/>
  <c r="R197" i="1"/>
  <c r="R403" i="1" s="1"/>
  <c r="O197" i="1"/>
  <c r="AD196" i="1"/>
  <c r="AB196" i="1"/>
  <c r="AA196" i="1"/>
  <c r="Z196" i="1"/>
  <c r="Y196" i="1"/>
  <c r="X196" i="1"/>
  <c r="S196" i="1"/>
  <c r="U196" i="1" s="1"/>
  <c r="U401" i="1" s="1"/>
  <c r="R196" i="1"/>
  <c r="R401" i="1" s="1"/>
  <c r="O196" i="1"/>
  <c r="O401" i="1" s="1"/>
  <c r="AC195" i="1"/>
  <c r="AE195" i="1" s="1"/>
  <c r="AB195" i="1"/>
  <c r="AA195" i="1"/>
  <c r="Z195" i="1"/>
  <c r="Y195" i="1"/>
  <c r="X195" i="1"/>
  <c r="R195" i="1"/>
  <c r="AD195" i="1" s="1"/>
  <c r="O195" i="1"/>
  <c r="S195" i="1" s="1"/>
  <c r="U195" i="1" s="1"/>
  <c r="AD194" i="1"/>
  <c r="AB194" i="1"/>
  <c r="AA194" i="1"/>
  <c r="Z194" i="1"/>
  <c r="Y194" i="1"/>
  <c r="X194" i="1"/>
  <c r="AC194" i="1" s="1"/>
  <c r="R194" i="1"/>
  <c r="R398" i="1" s="1"/>
  <c r="O194" i="1"/>
  <c r="AB193" i="1"/>
  <c r="AA193" i="1"/>
  <c r="Z193" i="1"/>
  <c r="Y193" i="1"/>
  <c r="X193" i="1"/>
  <c r="AC193" i="1" s="1"/>
  <c r="R193" i="1"/>
  <c r="O193" i="1"/>
  <c r="AB192" i="1"/>
  <c r="AA192" i="1"/>
  <c r="Z192" i="1"/>
  <c r="Y192" i="1"/>
  <c r="X192" i="1"/>
  <c r="AC192" i="1" s="1"/>
  <c r="AE192" i="1" s="1"/>
  <c r="V192" i="1"/>
  <c r="U192" i="1"/>
  <c r="S192" i="1"/>
  <c r="R192" i="1"/>
  <c r="AD192" i="1" s="1"/>
  <c r="O192" i="1"/>
  <c r="AD191" i="1"/>
  <c r="AB191" i="1"/>
  <c r="AA191" i="1"/>
  <c r="Z191" i="1"/>
  <c r="Y191" i="1"/>
  <c r="X191" i="1"/>
  <c r="AC191" i="1" s="1"/>
  <c r="R191" i="1"/>
  <c r="O191" i="1"/>
  <c r="AC190" i="1"/>
  <c r="AB190" i="1"/>
  <c r="AA190" i="1"/>
  <c r="Z190" i="1"/>
  <c r="Y190" i="1"/>
  <c r="X190" i="1"/>
  <c r="R190" i="1"/>
  <c r="O190" i="1"/>
  <c r="Q189" i="1"/>
  <c r="P189" i="1"/>
  <c r="P205" i="1" s="1"/>
  <c r="N189" i="1"/>
  <c r="M189" i="1"/>
  <c r="L189" i="1"/>
  <c r="K189" i="1"/>
  <c r="J189" i="1"/>
  <c r="AB188" i="1"/>
  <c r="AA188" i="1"/>
  <c r="Z188" i="1"/>
  <c r="Y188" i="1"/>
  <c r="X188" i="1"/>
  <c r="AC188" i="1" s="1"/>
  <c r="R188" i="1"/>
  <c r="R348" i="1" s="1"/>
  <c r="S187" i="1"/>
  <c r="U187" i="1" s="1"/>
  <c r="U349" i="1" s="1"/>
  <c r="R187" i="1"/>
  <c r="AB186" i="1"/>
  <c r="AA186" i="1"/>
  <c r="Z186" i="1"/>
  <c r="AC186" i="1" s="1"/>
  <c r="Y186" i="1"/>
  <c r="X186" i="1"/>
  <c r="R186" i="1"/>
  <c r="R347" i="1" s="1"/>
  <c r="O186" i="1"/>
  <c r="AB185" i="1"/>
  <c r="AA185" i="1"/>
  <c r="AC185" i="1" s="1"/>
  <c r="Z185" i="1"/>
  <c r="Y185" i="1"/>
  <c r="X185" i="1"/>
  <c r="R185" i="1"/>
  <c r="O185" i="1"/>
  <c r="AD184" i="1"/>
  <c r="AB184" i="1"/>
  <c r="AA184" i="1"/>
  <c r="Z184" i="1"/>
  <c r="AC184" i="1" s="1"/>
  <c r="AE184" i="1" s="1"/>
  <c r="Y184" i="1"/>
  <c r="X184" i="1"/>
  <c r="R184" i="1"/>
  <c r="O184" i="1"/>
  <c r="AC183" i="1"/>
  <c r="AE183" i="1" s="1"/>
  <c r="AB183" i="1"/>
  <c r="AA183" i="1"/>
  <c r="Z183" i="1"/>
  <c r="Y183" i="1"/>
  <c r="X183" i="1"/>
  <c r="V183" i="1"/>
  <c r="S183" i="1"/>
  <c r="U183" i="1" s="1"/>
  <c r="U336" i="1" s="1"/>
  <c r="O183" i="1"/>
  <c r="O336" i="1" s="1"/>
  <c r="AB182" i="1"/>
  <c r="AA182" i="1"/>
  <c r="Z182" i="1"/>
  <c r="Y182" i="1"/>
  <c r="X182" i="1"/>
  <c r="O182" i="1"/>
  <c r="S182" i="1" s="1"/>
  <c r="U182" i="1" s="1"/>
  <c r="U343" i="1" s="1"/>
  <c r="AC181" i="1"/>
  <c r="AE181" i="1" s="1"/>
  <c r="Z181" i="1"/>
  <c r="S181" i="1"/>
  <c r="U181" i="1" s="1"/>
  <c r="U345" i="1" s="1"/>
  <c r="O181" i="1"/>
  <c r="O345" i="1" s="1"/>
  <c r="R180" i="1"/>
  <c r="AD180" i="1" s="1"/>
  <c r="AE180" i="1" s="1"/>
  <c r="R179" i="1"/>
  <c r="R549" i="1" s="1"/>
  <c r="AD178" i="1"/>
  <c r="AB178" i="1"/>
  <c r="AA178" i="1"/>
  <c r="Z178" i="1"/>
  <c r="Y178" i="1"/>
  <c r="X178" i="1"/>
  <c r="AC178" i="1" s="1"/>
  <c r="AE178" i="1" s="1"/>
  <c r="V178" i="1"/>
  <c r="U178" i="1"/>
  <c r="U328" i="1" s="1"/>
  <c r="S178" i="1"/>
  <c r="R178" i="1"/>
  <c r="R328" i="1" s="1"/>
  <c r="AC177" i="1"/>
  <c r="AE177" i="1" s="1"/>
  <c r="Z177" i="1"/>
  <c r="S177" i="1"/>
  <c r="U177" i="1" s="1"/>
  <c r="V177" i="1" s="1"/>
  <c r="O177" i="1"/>
  <c r="Z176" i="1"/>
  <c r="AC176" i="1" s="1"/>
  <c r="AE176" i="1" s="1"/>
  <c r="V176" i="1"/>
  <c r="S176" i="1"/>
  <c r="U176" i="1" s="1"/>
  <c r="O176" i="1"/>
  <c r="O333" i="1" s="1"/>
  <c r="AE175" i="1"/>
  <c r="AC175" i="1"/>
  <c r="Z175" i="1"/>
  <c r="O175" i="1"/>
  <c r="Z174" i="1"/>
  <c r="X174" i="1"/>
  <c r="AC174" i="1" s="1"/>
  <c r="AE174" i="1" s="1"/>
  <c r="O174" i="1"/>
  <c r="S174" i="1" s="1"/>
  <c r="U174" i="1" s="1"/>
  <c r="V174" i="1" s="1"/>
  <c r="AE173" i="1"/>
  <c r="O173" i="1"/>
  <c r="AB172" i="1"/>
  <c r="AB189" i="1" s="1"/>
  <c r="AA172" i="1"/>
  <c r="Z172" i="1"/>
  <c r="Y172" i="1"/>
  <c r="X172" i="1"/>
  <c r="R172" i="1"/>
  <c r="S172" i="1" s="1"/>
  <c r="U172" i="1" s="1"/>
  <c r="R171" i="1"/>
  <c r="AD171" i="1" s="1"/>
  <c r="AE171" i="1" s="1"/>
  <c r="R170" i="1"/>
  <c r="AD169" i="1"/>
  <c r="AB169" i="1"/>
  <c r="AA169" i="1"/>
  <c r="Z169" i="1"/>
  <c r="Y169" i="1"/>
  <c r="Y189" i="1" s="1"/>
  <c r="X169" i="1"/>
  <c r="U169" i="1"/>
  <c r="S169" i="1"/>
  <c r="O169" i="1"/>
  <c r="AE168" i="1"/>
  <c r="AC168" i="1"/>
  <c r="Z168" i="1"/>
  <c r="O168" i="1"/>
  <c r="AC167" i="1"/>
  <c r="AE167" i="1" s="1"/>
  <c r="Z167" i="1"/>
  <c r="X167" i="1"/>
  <c r="U167" i="1"/>
  <c r="S167" i="1"/>
  <c r="O167" i="1"/>
  <c r="O344" i="1" s="1"/>
  <c r="AE166" i="1"/>
  <c r="AB166" i="1"/>
  <c r="Z166" i="1"/>
  <c r="X166" i="1"/>
  <c r="AC166" i="1" s="1"/>
  <c r="U166" i="1"/>
  <c r="S166" i="1"/>
  <c r="O166" i="1"/>
  <c r="O350" i="1" s="1"/>
  <c r="AE165" i="1"/>
  <c r="AC165" i="1"/>
  <c r="U165" i="1"/>
  <c r="T165" i="1"/>
  <c r="O165" i="1"/>
  <c r="X164" i="1"/>
  <c r="AC164" i="1" s="1"/>
  <c r="AE164" i="1" s="1"/>
  <c r="S164" i="1"/>
  <c r="U164" i="1" s="1"/>
  <c r="U338" i="1" s="1"/>
  <c r="O164" i="1"/>
  <c r="R163" i="1"/>
  <c r="AD162" i="1"/>
  <c r="AE162" i="1" s="1"/>
  <c r="R162" i="1"/>
  <c r="AC161" i="1"/>
  <c r="AE161" i="1" s="1"/>
  <c r="S161" i="1"/>
  <c r="O161" i="1"/>
  <c r="X160" i="1"/>
  <c r="AC160" i="1" s="1"/>
  <c r="AE160" i="1" s="1"/>
  <c r="S160" i="1"/>
  <c r="U160" i="1" s="1"/>
  <c r="O160" i="1"/>
  <c r="O323" i="1" s="1"/>
  <c r="Z159" i="1"/>
  <c r="X159" i="1"/>
  <c r="AC159" i="1" s="1"/>
  <c r="AE159" i="1" s="1"/>
  <c r="O159" i="1"/>
  <c r="S159" i="1" s="1"/>
  <c r="U159" i="1" s="1"/>
  <c r="AE158" i="1"/>
  <c r="AC158" i="1"/>
  <c r="O158" i="1"/>
  <c r="S158" i="1" s="1"/>
  <c r="Z157" i="1"/>
  <c r="X157" i="1"/>
  <c r="S157" i="1"/>
  <c r="U157" i="1" s="1"/>
  <c r="V157" i="1" s="1"/>
  <c r="O157" i="1"/>
  <c r="AC156" i="1"/>
  <c r="AE156" i="1" s="1"/>
  <c r="Z156" i="1"/>
  <c r="S156" i="1"/>
  <c r="O156" i="1"/>
  <c r="AD155" i="1"/>
  <c r="AB155" i="1"/>
  <c r="AA155" i="1"/>
  <c r="AA189" i="1" s="1"/>
  <c r="Z155" i="1"/>
  <c r="Y155" i="1"/>
  <c r="X155" i="1"/>
  <c r="R155" i="1"/>
  <c r="O155" i="1"/>
  <c r="Z153" i="1"/>
  <c r="T153" i="1"/>
  <c r="Q153" i="1"/>
  <c r="P153" i="1"/>
  <c r="N153" i="1"/>
  <c r="M153" i="1"/>
  <c r="L153" i="1"/>
  <c r="K153" i="1"/>
  <c r="J153" i="1"/>
  <c r="AB152" i="1"/>
  <c r="AC152" i="1" s="1"/>
  <c r="AA152" i="1"/>
  <c r="Z152" i="1"/>
  <c r="Y152" i="1"/>
  <c r="X152" i="1"/>
  <c r="R152" i="1"/>
  <c r="O152" i="1"/>
  <c r="AD151" i="1"/>
  <c r="AC151" i="1"/>
  <c r="AE151" i="1" s="1"/>
  <c r="AB151" i="1"/>
  <c r="AA151" i="1"/>
  <c r="Z151" i="1"/>
  <c r="Y151" i="1"/>
  <c r="X151" i="1"/>
  <c r="S151" i="1"/>
  <c r="U151" i="1" s="1"/>
  <c r="V151" i="1" s="1"/>
  <c r="R151" i="1"/>
  <c r="O151" i="1"/>
  <c r="AD150" i="1"/>
  <c r="AC150" i="1"/>
  <c r="AE150" i="1" s="1"/>
  <c r="AB150" i="1"/>
  <c r="AA150" i="1"/>
  <c r="Z150" i="1"/>
  <c r="Y150" i="1"/>
  <c r="X150" i="1"/>
  <c r="R150" i="1"/>
  <c r="R483" i="1" s="1"/>
  <c r="O150" i="1"/>
  <c r="AD149" i="1"/>
  <c r="AC149" i="1"/>
  <c r="AB149" i="1"/>
  <c r="AA149" i="1"/>
  <c r="Z149" i="1"/>
  <c r="Y149" i="1"/>
  <c r="X149" i="1"/>
  <c r="V149" i="1"/>
  <c r="S149" i="1"/>
  <c r="U149" i="1" s="1"/>
  <c r="U482" i="1" s="1"/>
  <c r="R149" i="1"/>
  <c r="R482" i="1" s="1"/>
  <c r="O149" i="1"/>
  <c r="O482" i="1" s="1"/>
  <c r="AD148" i="1"/>
  <c r="AC148" i="1"/>
  <c r="AE148" i="1" s="1"/>
  <c r="AB148" i="1"/>
  <c r="AA148" i="1"/>
  <c r="Z148" i="1"/>
  <c r="Y148" i="1"/>
  <c r="X148" i="1"/>
  <c r="U148" i="1"/>
  <c r="S148" i="1"/>
  <c r="R148" i="1"/>
  <c r="O148" i="1"/>
  <c r="AD147" i="1"/>
  <c r="AC147" i="1"/>
  <c r="AB147" i="1"/>
  <c r="AA147" i="1"/>
  <c r="Z147" i="1"/>
  <c r="Y147" i="1"/>
  <c r="X147" i="1"/>
  <c r="R147" i="1"/>
  <c r="O147" i="1"/>
  <c r="O481" i="1" s="1"/>
  <c r="AD146" i="1"/>
  <c r="AB146" i="1"/>
  <c r="AA146" i="1"/>
  <c r="AA153" i="1" s="1"/>
  <c r="Z146" i="1"/>
  <c r="Y146" i="1"/>
  <c r="X146" i="1"/>
  <c r="R146" i="1"/>
  <c r="R480" i="1" s="1"/>
  <c r="O146" i="1"/>
  <c r="O480" i="1" s="1"/>
  <c r="AB145" i="1"/>
  <c r="AA145" i="1"/>
  <c r="Z145" i="1"/>
  <c r="Y145" i="1"/>
  <c r="X145" i="1"/>
  <c r="S145" i="1"/>
  <c r="U145" i="1" s="1"/>
  <c r="U473" i="1" s="1"/>
  <c r="R145" i="1"/>
  <c r="O145" i="1"/>
  <c r="O473" i="1" s="1"/>
  <c r="AB144" i="1"/>
  <c r="AA144" i="1"/>
  <c r="Z144" i="1"/>
  <c r="Y144" i="1"/>
  <c r="X144" i="1"/>
  <c r="AC144" i="1" s="1"/>
  <c r="S144" i="1"/>
  <c r="U144" i="1" s="1"/>
  <c r="U472" i="1" s="1"/>
  <c r="R144" i="1"/>
  <c r="O144" i="1"/>
  <c r="O472" i="1" s="1"/>
  <c r="AB143" i="1"/>
  <c r="AA143" i="1"/>
  <c r="Z143" i="1"/>
  <c r="Y143" i="1"/>
  <c r="X143" i="1"/>
  <c r="AC143" i="1" s="1"/>
  <c r="R143" i="1"/>
  <c r="O143" i="1"/>
  <c r="O462" i="1" s="1"/>
  <c r="AB142" i="1"/>
  <c r="AA142" i="1"/>
  <c r="Z142" i="1"/>
  <c r="Y142" i="1"/>
  <c r="Y153" i="1" s="1"/>
  <c r="X142" i="1"/>
  <c r="R142" i="1"/>
  <c r="O142" i="1"/>
  <c r="O461" i="1" s="1"/>
  <c r="Q141" i="1"/>
  <c r="P141" i="1"/>
  <c r="N141" i="1"/>
  <c r="M141" i="1"/>
  <c r="L141" i="1"/>
  <c r="K141" i="1"/>
  <c r="J141" i="1"/>
  <c r="AC140" i="1"/>
  <c r="AB140" i="1"/>
  <c r="AA140" i="1"/>
  <c r="Z140" i="1"/>
  <c r="Y140" i="1"/>
  <c r="X140" i="1"/>
  <c r="R140" i="1"/>
  <c r="R651" i="1" s="1"/>
  <c r="O140" i="1"/>
  <c r="AD139" i="1"/>
  <c r="AB139" i="1"/>
  <c r="AA139" i="1"/>
  <c r="Z139" i="1"/>
  <c r="Y139" i="1"/>
  <c r="X139" i="1"/>
  <c r="AC139" i="1" s="1"/>
  <c r="S139" i="1"/>
  <c r="U139" i="1" s="1"/>
  <c r="V139" i="1" s="1"/>
  <c r="R139" i="1"/>
  <c r="O139" i="1"/>
  <c r="R138" i="1"/>
  <c r="O138" i="1"/>
  <c r="AB137" i="1"/>
  <c r="AA137" i="1"/>
  <c r="Z137" i="1"/>
  <c r="Y137" i="1"/>
  <c r="X137" i="1"/>
  <c r="R137" i="1"/>
  <c r="O137" i="1"/>
  <c r="AB136" i="1"/>
  <c r="AA136" i="1"/>
  <c r="Z136" i="1"/>
  <c r="Y136" i="1"/>
  <c r="X136" i="1"/>
  <c r="R136" i="1"/>
  <c r="R135" i="1"/>
  <c r="AC134" i="1"/>
  <c r="AE134" i="1" s="1"/>
  <c r="R134" i="1"/>
  <c r="R493" i="1" s="1"/>
  <c r="O134" i="1"/>
  <c r="AB133" i="1"/>
  <c r="AA133" i="1"/>
  <c r="Z133" i="1"/>
  <c r="Y133" i="1"/>
  <c r="X133" i="1"/>
  <c r="R133" i="1"/>
  <c r="O133" i="1"/>
  <c r="O132" i="1"/>
  <c r="AB131" i="1"/>
  <c r="AA131" i="1"/>
  <c r="Z131" i="1"/>
  <c r="Y131" i="1"/>
  <c r="X131" i="1"/>
  <c r="R131" i="1"/>
  <c r="R495" i="1" s="1"/>
  <c r="O131" i="1"/>
  <c r="AD130" i="1"/>
  <c r="AB130" i="1"/>
  <c r="AA130" i="1"/>
  <c r="Z130" i="1"/>
  <c r="Y130" i="1"/>
  <c r="X130" i="1"/>
  <c r="R130" i="1"/>
  <c r="O130" i="1"/>
  <c r="O494" i="1" s="1"/>
  <c r="AD129" i="1"/>
  <c r="AB129" i="1"/>
  <c r="AA129" i="1"/>
  <c r="Z129" i="1"/>
  <c r="Y129" i="1"/>
  <c r="X129" i="1"/>
  <c r="R129" i="1"/>
  <c r="R648" i="1" s="1"/>
  <c r="O129" i="1"/>
  <c r="O648" i="1" s="1"/>
  <c r="AB128" i="1"/>
  <c r="AC128" i="1" s="1"/>
  <c r="AE128" i="1" s="1"/>
  <c r="AA128" i="1"/>
  <c r="Z128" i="1"/>
  <c r="Y128" i="1"/>
  <c r="X128" i="1"/>
  <c r="R128" i="1"/>
  <c r="AD128" i="1" s="1"/>
  <c r="O128" i="1"/>
  <c r="R127" i="1"/>
  <c r="O127" i="1"/>
  <c r="AB126" i="1"/>
  <c r="AA126" i="1"/>
  <c r="Z126" i="1"/>
  <c r="Y126" i="1"/>
  <c r="X126" i="1"/>
  <c r="R126" i="1"/>
  <c r="O126" i="1"/>
  <c r="AD125" i="1"/>
  <c r="AB125" i="1"/>
  <c r="AA125" i="1"/>
  <c r="Z125" i="1"/>
  <c r="Y125" i="1"/>
  <c r="X125" i="1"/>
  <c r="AC125" i="1" s="1"/>
  <c r="S125" i="1"/>
  <c r="U125" i="1" s="1"/>
  <c r="V125" i="1" s="1"/>
  <c r="R125" i="1"/>
  <c r="R124" i="1"/>
  <c r="T124" i="1" s="1"/>
  <c r="U124" i="1" s="1"/>
  <c r="V124" i="1" s="1"/>
  <c r="R123" i="1"/>
  <c r="O123" i="1"/>
  <c r="T123" i="1" s="1"/>
  <c r="U123" i="1" s="1"/>
  <c r="AD122" i="1"/>
  <c r="AC122" i="1"/>
  <c r="AE122" i="1" s="1"/>
  <c r="AB122" i="1"/>
  <c r="AA122" i="1"/>
  <c r="Z122" i="1"/>
  <c r="Y122" i="1"/>
  <c r="X122" i="1"/>
  <c r="R122" i="1"/>
  <c r="R649" i="1" s="1"/>
  <c r="O122" i="1"/>
  <c r="S122" i="1" s="1"/>
  <c r="U122" i="1" s="1"/>
  <c r="U649" i="1" s="1"/>
  <c r="AD121" i="1"/>
  <c r="AB121" i="1"/>
  <c r="AA121" i="1"/>
  <c r="Z121" i="1"/>
  <c r="Y121" i="1"/>
  <c r="AC121" i="1" s="1"/>
  <c r="AE121" i="1" s="1"/>
  <c r="X121" i="1"/>
  <c r="R121" i="1"/>
  <c r="O121" i="1"/>
  <c r="AD120" i="1"/>
  <c r="AC120" i="1"/>
  <c r="AE120" i="1" s="1"/>
  <c r="AB120" i="1"/>
  <c r="AA120" i="1"/>
  <c r="Z120" i="1"/>
  <c r="Y120" i="1"/>
  <c r="X120" i="1"/>
  <c r="R120" i="1"/>
  <c r="O120" i="1"/>
  <c r="O119" i="1"/>
  <c r="O489" i="1" s="1"/>
  <c r="O118" i="1"/>
  <c r="V117" i="1"/>
  <c r="U117" i="1"/>
  <c r="R117" i="1"/>
  <c r="T117" i="1" s="1"/>
  <c r="AD116" i="1"/>
  <c r="AE116" i="1" s="1"/>
  <c r="V116" i="1"/>
  <c r="R116" i="1"/>
  <c r="S116" i="1" s="1"/>
  <c r="U116" i="1" s="1"/>
  <c r="R115" i="1"/>
  <c r="R114" i="1"/>
  <c r="R487" i="1" s="1"/>
  <c r="AD113" i="1"/>
  <c r="AC113" i="1"/>
  <c r="AB113" i="1"/>
  <c r="AA113" i="1"/>
  <c r="Z113" i="1"/>
  <c r="Y113" i="1"/>
  <c r="X113" i="1"/>
  <c r="S113" i="1"/>
  <c r="U113" i="1" s="1"/>
  <c r="R113" i="1"/>
  <c r="R646" i="1" s="1"/>
  <c r="AB112" i="1"/>
  <c r="AA112" i="1"/>
  <c r="Z112" i="1"/>
  <c r="Y112" i="1"/>
  <c r="X112" i="1"/>
  <c r="AC112" i="1" s="1"/>
  <c r="R112" i="1"/>
  <c r="R486" i="1" s="1"/>
  <c r="O112" i="1"/>
  <c r="O111" i="1"/>
  <c r="T111" i="1" s="1"/>
  <c r="U111" i="1" s="1"/>
  <c r="AE110" i="1"/>
  <c r="AC110" i="1"/>
  <c r="R110" i="1"/>
  <c r="R642" i="1" s="1"/>
  <c r="O110" i="1"/>
  <c r="O642" i="1" s="1"/>
  <c r="AC109" i="1"/>
  <c r="AB109" i="1"/>
  <c r="AA109" i="1"/>
  <c r="Z109" i="1"/>
  <c r="Y109" i="1"/>
  <c r="X109" i="1"/>
  <c r="R109" i="1"/>
  <c r="R485" i="1" s="1"/>
  <c r="AD108" i="1"/>
  <c r="AB108" i="1"/>
  <c r="AA108" i="1"/>
  <c r="Z108" i="1"/>
  <c r="Z141" i="1" s="1"/>
  <c r="Y108" i="1"/>
  <c r="X108" i="1"/>
  <c r="AC108" i="1" s="1"/>
  <c r="R108" i="1"/>
  <c r="O108" i="1"/>
  <c r="O484" i="1" s="1"/>
  <c r="Q107" i="1"/>
  <c r="P107" i="1"/>
  <c r="N107" i="1"/>
  <c r="M107" i="1"/>
  <c r="L107" i="1"/>
  <c r="K107" i="1"/>
  <c r="J107" i="1"/>
  <c r="AD106" i="1"/>
  <c r="AB106" i="1"/>
  <c r="AA106" i="1"/>
  <c r="AC106" i="1" s="1"/>
  <c r="AE106" i="1" s="1"/>
  <c r="Z106" i="1"/>
  <c r="Y106" i="1"/>
  <c r="X106" i="1"/>
  <c r="R106" i="1"/>
  <c r="O106" i="1"/>
  <c r="AD105" i="1"/>
  <c r="AC105" i="1"/>
  <c r="AE105" i="1" s="1"/>
  <c r="AB105" i="1"/>
  <c r="AA105" i="1"/>
  <c r="Z105" i="1"/>
  <c r="Y105" i="1"/>
  <c r="X105" i="1"/>
  <c r="R105" i="1"/>
  <c r="R437" i="1" s="1"/>
  <c r="O105" i="1"/>
  <c r="AD104" i="1"/>
  <c r="AB104" i="1"/>
  <c r="AA104" i="1"/>
  <c r="Z104" i="1"/>
  <c r="Y104" i="1"/>
  <c r="X104" i="1"/>
  <c r="AC104" i="1" s="1"/>
  <c r="AE104" i="1" s="1"/>
  <c r="R104" i="1"/>
  <c r="O104" i="1"/>
  <c r="AC103" i="1"/>
  <c r="AB103" i="1"/>
  <c r="AA103" i="1"/>
  <c r="Z103" i="1"/>
  <c r="Y103" i="1"/>
  <c r="X103" i="1"/>
  <c r="R103" i="1"/>
  <c r="AD103" i="1" s="1"/>
  <c r="O103" i="1"/>
  <c r="AB102" i="1"/>
  <c r="AA102" i="1"/>
  <c r="Z102" i="1"/>
  <c r="Y102" i="1"/>
  <c r="X102" i="1"/>
  <c r="R102" i="1"/>
  <c r="AD102" i="1" s="1"/>
  <c r="O102" i="1"/>
  <c r="AB101" i="1"/>
  <c r="AA101" i="1"/>
  <c r="Z101" i="1"/>
  <c r="Y101" i="1"/>
  <c r="AC101" i="1" s="1"/>
  <c r="X101" i="1"/>
  <c r="R101" i="1"/>
  <c r="O101" i="1"/>
  <c r="AB100" i="1"/>
  <c r="AC100" i="1" s="1"/>
  <c r="AA100" i="1"/>
  <c r="Z100" i="1"/>
  <c r="Y100" i="1"/>
  <c r="X100" i="1"/>
  <c r="R100" i="1"/>
  <c r="R433" i="1" s="1"/>
  <c r="O100" i="1"/>
  <c r="AD99" i="1"/>
  <c r="AC99" i="1"/>
  <c r="AE99" i="1" s="1"/>
  <c r="AB99" i="1"/>
  <c r="AA99" i="1"/>
  <c r="Z99" i="1"/>
  <c r="Y99" i="1"/>
  <c r="X99" i="1"/>
  <c r="R99" i="1"/>
  <c r="S99" i="1" s="1"/>
  <c r="U99" i="1" s="1"/>
  <c r="O99" i="1"/>
  <c r="AC98" i="1"/>
  <c r="AB98" i="1"/>
  <c r="AA98" i="1"/>
  <c r="Z98" i="1"/>
  <c r="Y98" i="1"/>
  <c r="X98" i="1"/>
  <c r="R98" i="1"/>
  <c r="R435" i="1" s="1"/>
  <c r="O98" i="1"/>
  <c r="AB97" i="1"/>
  <c r="AA97" i="1"/>
  <c r="Z97" i="1"/>
  <c r="Y97" i="1"/>
  <c r="X97" i="1"/>
  <c r="R97" i="1"/>
  <c r="S97" i="1" s="1"/>
  <c r="U97" i="1" s="1"/>
  <c r="V97" i="1" s="1"/>
  <c r="O97" i="1"/>
  <c r="AB96" i="1"/>
  <c r="AA96" i="1"/>
  <c r="Z96" i="1"/>
  <c r="Y96" i="1"/>
  <c r="X96" i="1"/>
  <c r="AC96" i="1" s="1"/>
  <c r="AE96" i="1" s="1"/>
  <c r="R96" i="1"/>
  <c r="AD96" i="1" s="1"/>
  <c r="O96" i="1"/>
  <c r="AD95" i="1"/>
  <c r="AB95" i="1"/>
  <c r="AA95" i="1"/>
  <c r="Z95" i="1"/>
  <c r="Y95" i="1"/>
  <c r="X95" i="1"/>
  <c r="AC95" i="1" s="1"/>
  <c r="AE95" i="1" s="1"/>
  <c r="R95" i="1"/>
  <c r="O95" i="1"/>
  <c r="S95" i="1" s="1"/>
  <c r="U95" i="1" s="1"/>
  <c r="V95" i="1" s="1"/>
  <c r="AB94" i="1"/>
  <c r="AC94" i="1" s="1"/>
  <c r="AA94" i="1"/>
  <c r="Z94" i="1"/>
  <c r="Y94" i="1"/>
  <c r="X94" i="1"/>
  <c r="U94" i="1"/>
  <c r="S94" i="1"/>
  <c r="R94" i="1"/>
  <c r="O94" i="1"/>
  <c r="AB93" i="1"/>
  <c r="AA93" i="1"/>
  <c r="Z93" i="1"/>
  <c r="Y93" i="1"/>
  <c r="X93" i="1"/>
  <c r="AC93" i="1" s="1"/>
  <c r="AE93" i="1" s="1"/>
  <c r="S93" i="1"/>
  <c r="U93" i="1" s="1"/>
  <c r="R93" i="1"/>
  <c r="AD93" i="1" s="1"/>
  <c r="O93" i="1"/>
  <c r="AD92" i="1"/>
  <c r="AB92" i="1"/>
  <c r="AA92" i="1"/>
  <c r="Z92" i="1"/>
  <c r="Y92" i="1"/>
  <c r="X92" i="1"/>
  <c r="AC92" i="1" s="1"/>
  <c r="AE92" i="1" s="1"/>
  <c r="S92" i="1"/>
  <c r="U92" i="1" s="1"/>
  <c r="R92" i="1"/>
  <c r="O92" i="1"/>
  <c r="O432" i="1" s="1"/>
  <c r="AB91" i="1"/>
  <c r="AA91" i="1"/>
  <c r="Z91" i="1"/>
  <c r="Y91" i="1"/>
  <c r="X91" i="1"/>
  <c r="AC91" i="1" s="1"/>
  <c r="R91" i="1"/>
  <c r="O91" i="1"/>
  <c r="AB90" i="1"/>
  <c r="AA90" i="1"/>
  <c r="Z90" i="1"/>
  <c r="Y90" i="1"/>
  <c r="X90" i="1"/>
  <c r="AC90" i="1" s="1"/>
  <c r="AE90" i="1" s="1"/>
  <c r="R90" i="1"/>
  <c r="AD90" i="1" s="1"/>
  <c r="O90" i="1"/>
  <c r="O430" i="1" s="1"/>
  <c r="AD89" i="1"/>
  <c r="AB89" i="1"/>
  <c r="AA89" i="1"/>
  <c r="Z89" i="1"/>
  <c r="Y89" i="1"/>
  <c r="X89" i="1"/>
  <c r="S89" i="1"/>
  <c r="U89" i="1" s="1"/>
  <c r="R89" i="1"/>
  <c r="O89" i="1"/>
  <c r="AD88" i="1"/>
  <c r="AB88" i="1"/>
  <c r="AA88" i="1"/>
  <c r="Z88" i="1"/>
  <c r="Y88" i="1"/>
  <c r="X88" i="1"/>
  <c r="S88" i="1"/>
  <c r="U88" i="1" s="1"/>
  <c r="U431" i="1" s="1"/>
  <c r="R88" i="1"/>
  <c r="O88" i="1"/>
  <c r="O431" i="1" s="1"/>
  <c r="AB87" i="1"/>
  <c r="AA87" i="1"/>
  <c r="Z87" i="1"/>
  <c r="Y87" i="1"/>
  <c r="X87" i="1"/>
  <c r="R87" i="1"/>
  <c r="O87" i="1"/>
  <c r="AB86" i="1"/>
  <c r="AA86" i="1"/>
  <c r="Z86" i="1"/>
  <c r="Y86" i="1"/>
  <c r="X86" i="1"/>
  <c r="R86" i="1"/>
  <c r="O86" i="1"/>
  <c r="O463" i="1" s="1"/>
  <c r="AD85" i="1"/>
  <c r="AB85" i="1"/>
  <c r="AA85" i="1"/>
  <c r="Z85" i="1"/>
  <c r="Y85" i="1"/>
  <c r="X85" i="1"/>
  <c r="R85" i="1"/>
  <c r="R471" i="1" s="1"/>
  <c r="O85" i="1"/>
  <c r="S85" i="1" s="1"/>
  <c r="U85" i="1" s="1"/>
  <c r="V85" i="1" s="1"/>
  <c r="AC84" i="1"/>
  <c r="AE84" i="1" s="1"/>
  <c r="X84" i="1"/>
  <c r="S84" i="1"/>
  <c r="U84" i="1" s="1"/>
  <c r="U468" i="1" s="1"/>
  <c r="O84" i="1"/>
  <c r="T83" i="1"/>
  <c r="U83" i="1" s="1"/>
  <c r="O83" i="1"/>
  <c r="AB82" i="1"/>
  <c r="AA82" i="1"/>
  <c r="Z82" i="1"/>
  <c r="Y82" i="1"/>
  <c r="X82" i="1"/>
  <c r="R82" i="1"/>
  <c r="AD82" i="1" s="1"/>
  <c r="R81" i="1"/>
  <c r="AC80" i="1"/>
  <c r="AB80" i="1"/>
  <c r="AA80" i="1"/>
  <c r="Z80" i="1"/>
  <c r="Y80" i="1"/>
  <c r="X80" i="1"/>
  <c r="R80" i="1"/>
  <c r="S80" i="1" s="1"/>
  <c r="U80" i="1" s="1"/>
  <c r="T79" i="1"/>
  <c r="U79" i="1" s="1"/>
  <c r="R79" i="1"/>
  <c r="R469" i="1" s="1"/>
  <c r="O79" i="1"/>
  <c r="AD78" i="1"/>
  <c r="AB78" i="1"/>
  <c r="AA78" i="1"/>
  <c r="Z78" i="1"/>
  <c r="Y78" i="1"/>
  <c r="X78" i="1"/>
  <c r="S78" i="1"/>
  <c r="U78" i="1" s="1"/>
  <c r="R78" i="1"/>
  <c r="R467" i="1" s="1"/>
  <c r="O78" i="1"/>
  <c r="O77" i="1"/>
  <c r="AB76" i="1"/>
  <c r="AA76" i="1"/>
  <c r="Z76" i="1"/>
  <c r="Y76" i="1"/>
  <c r="X76" i="1"/>
  <c r="AC76" i="1" s="1"/>
  <c r="R76" i="1"/>
  <c r="O76" i="1"/>
  <c r="O459" i="1" s="1"/>
  <c r="AB75" i="1"/>
  <c r="AA75" i="1"/>
  <c r="Z75" i="1"/>
  <c r="Y75" i="1"/>
  <c r="X75" i="1"/>
  <c r="S75" i="1"/>
  <c r="U75" i="1" s="1"/>
  <c r="O75" i="1"/>
  <c r="O631" i="1" s="1"/>
  <c r="AB74" i="1"/>
  <c r="AA74" i="1"/>
  <c r="Z74" i="1"/>
  <c r="Y74" i="1"/>
  <c r="X74" i="1"/>
  <c r="R74" i="1"/>
  <c r="R458" i="1" s="1"/>
  <c r="O74" i="1"/>
  <c r="O458" i="1" s="1"/>
  <c r="AB73" i="1"/>
  <c r="AA73" i="1"/>
  <c r="Z73" i="1"/>
  <c r="Y73" i="1"/>
  <c r="X73" i="1"/>
  <c r="R73" i="1"/>
  <c r="AD73" i="1" s="1"/>
  <c r="O73" i="1"/>
  <c r="AB72" i="1"/>
  <c r="AA72" i="1"/>
  <c r="Z72" i="1"/>
  <c r="Y72" i="1"/>
  <c r="X72" i="1"/>
  <c r="R72" i="1"/>
  <c r="O72" i="1"/>
  <c r="AC71" i="1"/>
  <c r="AB71" i="1"/>
  <c r="AA71" i="1"/>
  <c r="Z71" i="1"/>
  <c r="Y71" i="1"/>
  <c r="X71" i="1"/>
  <c r="S71" i="1"/>
  <c r="U71" i="1" s="1"/>
  <c r="V71" i="1" s="1"/>
  <c r="R71" i="1"/>
  <c r="AD71" i="1" s="1"/>
  <c r="R70" i="1"/>
  <c r="T70" i="1" s="1"/>
  <c r="U70" i="1" s="1"/>
  <c r="AB69" i="1"/>
  <c r="AA69" i="1"/>
  <c r="AC69" i="1" s="1"/>
  <c r="Z69" i="1"/>
  <c r="Y69" i="1"/>
  <c r="X69" i="1"/>
  <c r="R69" i="1"/>
  <c r="AD68" i="1"/>
  <c r="AC68" i="1"/>
  <c r="AE68" i="1" s="1"/>
  <c r="AB68" i="1"/>
  <c r="AA68" i="1"/>
  <c r="Z68" i="1"/>
  <c r="Y68" i="1"/>
  <c r="X68" i="1"/>
  <c r="R68" i="1"/>
  <c r="R67" i="1"/>
  <c r="R636" i="1" s="1"/>
  <c r="T66" i="1"/>
  <c r="U66" i="1" s="1"/>
  <c r="V66" i="1" s="1"/>
  <c r="R66" i="1"/>
  <c r="AD65" i="1"/>
  <c r="AB65" i="1"/>
  <c r="AA65" i="1"/>
  <c r="Z65" i="1"/>
  <c r="Y65" i="1"/>
  <c r="AC65" i="1" s="1"/>
  <c r="AE65" i="1" s="1"/>
  <c r="X65" i="1"/>
  <c r="U65" i="1"/>
  <c r="S65" i="1"/>
  <c r="R65" i="1"/>
  <c r="R633" i="1" s="1"/>
  <c r="O65" i="1"/>
  <c r="O633" i="1" s="1"/>
  <c r="AD64" i="1"/>
  <c r="AB64" i="1"/>
  <c r="AA64" i="1"/>
  <c r="Z64" i="1"/>
  <c r="Y64" i="1"/>
  <c r="AC64" i="1" s="1"/>
  <c r="AE64" i="1" s="1"/>
  <c r="X64" i="1"/>
  <c r="U64" i="1"/>
  <c r="V64" i="1" s="1"/>
  <c r="R64" i="1"/>
  <c r="O64" i="1"/>
  <c r="S64" i="1" s="1"/>
  <c r="AD63" i="1"/>
  <c r="AB63" i="1"/>
  <c r="AA63" i="1"/>
  <c r="Z63" i="1"/>
  <c r="Y63" i="1"/>
  <c r="X63" i="1"/>
  <c r="R63" i="1"/>
  <c r="R457" i="1" s="1"/>
  <c r="O63" i="1"/>
  <c r="S63" i="1" s="1"/>
  <c r="U63" i="1" s="1"/>
  <c r="O62" i="1"/>
  <c r="T62" i="1" s="1"/>
  <c r="U62" i="1" s="1"/>
  <c r="AC61" i="1"/>
  <c r="AE61" i="1" s="1"/>
  <c r="X61" i="1"/>
  <c r="O61" i="1"/>
  <c r="AD60" i="1"/>
  <c r="AB60" i="1"/>
  <c r="AA60" i="1"/>
  <c r="Z60" i="1"/>
  <c r="Y60" i="1"/>
  <c r="X60" i="1"/>
  <c r="AC60" i="1" s="1"/>
  <c r="AE60" i="1" s="1"/>
  <c r="R60" i="1"/>
  <c r="R456" i="1" s="1"/>
  <c r="O60" i="1"/>
  <c r="AD59" i="1"/>
  <c r="AC59" i="1"/>
  <c r="AE59" i="1" s="1"/>
  <c r="AB59" i="1"/>
  <c r="AA59" i="1"/>
  <c r="Z59" i="1"/>
  <c r="Y59" i="1"/>
  <c r="X59" i="1"/>
  <c r="O59" i="1"/>
  <c r="AB58" i="1"/>
  <c r="AA58" i="1"/>
  <c r="Z58" i="1"/>
  <c r="Y58" i="1"/>
  <c r="X58" i="1"/>
  <c r="AC58" i="1" s="1"/>
  <c r="S58" i="1"/>
  <c r="U58" i="1" s="1"/>
  <c r="O58" i="1"/>
  <c r="O453" i="1" s="1"/>
  <c r="AD57" i="1"/>
  <c r="AB57" i="1"/>
  <c r="AA57" i="1"/>
  <c r="Z57" i="1"/>
  <c r="Y57" i="1"/>
  <c r="X57" i="1"/>
  <c r="AC57" i="1" s="1"/>
  <c r="AE57" i="1" s="1"/>
  <c r="S57" i="1"/>
  <c r="U57" i="1" s="1"/>
  <c r="R57" i="1"/>
  <c r="R627" i="1" s="1"/>
  <c r="O57" i="1"/>
  <c r="O627" i="1" s="1"/>
  <c r="AD56" i="1"/>
  <c r="AB56" i="1"/>
  <c r="AA56" i="1"/>
  <c r="Z56" i="1"/>
  <c r="Y56" i="1"/>
  <c r="X56" i="1"/>
  <c r="AC56" i="1" s="1"/>
  <c r="AE56" i="1" s="1"/>
  <c r="S56" i="1"/>
  <c r="U56" i="1" s="1"/>
  <c r="R56" i="1"/>
  <c r="O56" i="1"/>
  <c r="V56" i="1" s="1"/>
  <c r="AB55" i="1"/>
  <c r="AA55" i="1"/>
  <c r="Z55" i="1"/>
  <c r="Y55" i="1"/>
  <c r="X55" i="1"/>
  <c r="AC55" i="1" s="1"/>
  <c r="R55" i="1"/>
  <c r="R626" i="1" s="1"/>
  <c r="O55" i="1"/>
  <c r="AB54" i="1"/>
  <c r="AA54" i="1"/>
  <c r="Z54" i="1"/>
  <c r="Y54" i="1"/>
  <c r="X54" i="1"/>
  <c r="AC54" i="1" s="1"/>
  <c r="S54" i="1"/>
  <c r="U54" i="1" s="1"/>
  <c r="U625" i="1" s="1"/>
  <c r="R54" i="1"/>
  <c r="R625" i="1" s="1"/>
  <c r="O54" i="1"/>
  <c r="O625" i="1" s="1"/>
  <c r="AB53" i="1"/>
  <c r="AA53" i="1"/>
  <c r="Z53" i="1"/>
  <c r="Y53" i="1"/>
  <c r="X53" i="1"/>
  <c r="AC53" i="1" s="1"/>
  <c r="R53" i="1"/>
  <c r="AD53" i="1" s="1"/>
  <c r="R52" i="1"/>
  <c r="T52" i="1" s="1"/>
  <c r="U52" i="1" s="1"/>
  <c r="U51" i="1"/>
  <c r="V51" i="1" s="1"/>
  <c r="R51" i="1"/>
  <c r="AD51" i="1" s="1"/>
  <c r="AE51" i="1" s="1"/>
  <c r="O51" i="1"/>
  <c r="S51" i="1" s="1"/>
  <c r="AE50" i="1"/>
  <c r="AC50" i="1"/>
  <c r="T50" i="1"/>
  <c r="U50" i="1" s="1"/>
  <c r="R50" i="1"/>
  <c r="O50" i="1"/>
  <c r="AC49" i="1"/>
  <c r="AE49" i="1" s="1"/>
  <c r="R49" i="1"/>
  <c r="R450" i="1" s="1"/>
  <c r="O49" i="1"/>
  <c r="AD48" i="1"/>
  <c r="AB48" i="1"/>
  <c r="AA48" i="1"/>
  <c r="Z48" i="1"/>
  <c r="Y48" i="1"/>
  <c r="X48" i="1"/>
  <c r="O48" i="1"/>
  <c r="S48" i="1" s="1"/>
  <c r="U48" i="1" s="1"/>
  <c r="V48" i="1" s="1"/>
  <c r="O47" i="1"/>
  <c r="U46" i="1"/>
  <c r="V46" i="1" s="1"/>
  <c r="T46" i="1"/>
  <c r="O46" i="1"/>
  <c r="X45" i="1"/>
  <c r="AC45" i="1" s="1"/>
  <c r="AE45" i="1" s="1"/>
  <c r="V45" i="1"/>
  <c r="U45" i="1"/>
  <c r="U452" i="1" s="1"/>
  <c r="S45" i="1"/>
  <c r="O45" i="1"/>
  <c r="O452" i="1" s="1"/>
  <c r="O44" i="1"/>
  <c r="T44" i="1" s="1"/>
  <c r="U44" i="1" s="1"/>
  <c r="O43" i="1"/>
  <c r="T43" i="1" s="1"/>
  <c r="Y42" i="1"/>
  <c r="X42" i="1"/>
  <c r="AC42" i="1" s="1"/>
  <c r="AE42" i="1" s="1"/>
  <c r="O42" i="1"/>
  <c r="S42" i="1" s="1"/>
  <c r="U42" i="1" s="1"/>
  <c r="AE41" i="1"/>
  <c r="X41" i="1"/>
  <c r="AC41" i="1" s="1"/>
  <c r="O41" i="1"/>
  <c r="O624" i="1" s="1"/>
  <c r="AD40" i="1"/>
  <c r="AB40" i="1"/>
  <c r="AA40" i="1"/>
  <c r="Z40" i="1"/>
  <c r="Y40" i="1"/>
  <c r="X40" i="1"/>
  <c r="R40" i="1"/>
  <c r="R449" i="1" s="1"/>
  <c r="O40" i="1"/>
  <c r="Q39" i="1"/>
  <c r="P39" i="1"/>
  <c r="N39" i="1"/>
  <c r="M39" i="1"/>
  <c r="L39" i="1"/>
  <c r="K39" i="1"/>
  <c r="J39" i="1"/>
  <c r="AD38" i="1"/>
  <c r="AB38" i="1"/>
  <c r="AA38" i="1"/>
  <c r="AC38" i="1" s="1"/>
  <c r="AE38" i="1" s="1"/>
  <c r="Z38" i="1"/>
  <c r="Y38" i="1"/>
  <c r="X38" i="1"/>
  <c r="R38" i="1"/>
  <c r="O38" i="1"/>
  <c r="R37" i="1"/>
  <c r="R447" i="1" s="1"/>
  <c r="R36" i="1"/>
  <c r="S36" i="1" s="1"/>
  <c r="U36" i="1" s="1"/>
  <c r="V36" i="1" s="1"/>
  <c r="R35" i="1"/>
  <c r="R622" i="1" s="1"/>
  <c r="R34" i="1"/>
  <c r="R621" i="1" s="1"/>
  <c r="R33" i="1"/>
  <c r="R32" i="1"/>
  <c r="O32" i="1"/>
  <c r="O623" i="1" s="1"/>
  <c r="AD31" i="1"/>
  <c r="AB31" i="1"/>
  <c r="AA31" i="1"/>
  <c r="Z31" i="1"/>
  <c r="Y31" i="1"/>
  <c r="X31" i="1"/>
  <c r="AC31" i="1" s="1"/>
  <c r="AE31" i="1" s="1"/>
  <c r="O31" i="1"/>
  <c r="S31" i="1" s="1"/>
  <c r="U31" i="1" s="1"/>
  <c r="V31" i="1" s="1"/>
  <c r="U30" i="1"/>
  <c r="T30" i="1"/>
  <c r="O30" i="1"/>
  <c r="AB29" i="1"/>
  <c r="AA29" i="1"/>
  <c r="Z29" i="1"/>
  <c r="Y29" i="1"/>
  <c r="X29" i="1"/>
  <c r="AC29" i="1" s="1"/>
  <c r="AE29" i="1" s="1"/>
  <c r="U29" i="1"/>
  <c r="S29" i="1"/>
  <c r="R29" i="1"/>
  <c r="AD29" i="1" s="1"/>
  <c r="O29" i="1"/>
  <c r="R28" i="1"/>
  <c r="O28" i="1"/>
  <c r="O446" i="1" s="1"/>
  <c r="R27" i="1"/>
  <c r="S27" i="1" s="1"/>
  <c r="U27" i="1" s="1"/>
  <c r="R26" i="1"/>
  <c r="R619" i="1" s="1"/>
  <c r="AE25" i="1"/>
  <c r="R25" i="1"/>
  <c r="AD24" i="1"/>
  <c r="AB24" i="1"/>
  <c r="AA24" i="1"/>
  <c r="Z24" i="1"/>
  <c r="Y24" i="1"/>
  <c r="X24" i="1"/>
  <c r="S24" i="1"/>
  <c r="U24" i="1" s="1"/>
  <c r="U454" i="1" s="1"/>
  <c r="R24" i="1"/>
  <c r="R454" i="1" s="1"/>
  <c r="O24" i="1"/>
  <c r="O454" i="1" s="1"/>
  <c r="X23" i="1"/>
  <c r="O23" i="1"/>
  <c r="O618" i="1" s="1"/>
  <c r="AD22" i="1"/>
  <c r="AB22" i="1"/>
  <c r="AA22" i="1"/>
  <c r="Z22" i="1"/>
  <c r="Y22" i="1"/>
  <c r="X22" i="1"/>
  <c r="O22" i="1"/>
  <c r="S22" i="1" s="1"/>
  <c r="U22" i="1" s="1"/>
  <c r="V22" i="1" s="1"/>
  <c r="U21" i="1"/>
  <c r="V21" i="1" s="1"/>
  <c r="T21" i="1"/>
  <c r="O21" i="1"/>
  <c r="AC20" i="1"/>
  <c r="AB20" i="1"/>
  <c r="AA20" i="1"/>
  <c r="Z20" i="1"/>
  <c r="Y20" i="1"/>
  <c r="X20" i="1"/>
  <c r="O20" i="1"/>
  <c r="O445" i="1" s="1"/>
  <c r="AD19" i="1"/>
  <c r="AC19" i="1"/>
  <c r="AE19" i="1" s="1"/>
  <c r="AB19" i="1"/>
  <c r="AA19" i="1"/>
  <c r="Z19" i="1"/>
  <c r="Y19" i="1"/>
  <c r="X19" i="1"/>
  <c r="R19" i="1"/>
  <c r="R443" i="1" s="1"/>
  <c r="O19" i="1"/>
  <c r="AB18" i="1"/>
  <c r="AA18" i="1"/>
  <c r="Z18" i="1"/>
  <c r="Y18" i="1"/>
  <c r="X18" i="1"/>
  <c r="AC18" i="1" s="1"/>
  <c r="R18" i="1"/>
  <c r="R615" i="1" s="1"/>
  <c r="O18" i="1"/>
  <c r="O615" i="1" s="1"/>
  <c r="AB17" i="1"/>
  <c r="AA17" i="1"/>
  <c r="AC17" i="1" s="1"/>
  <c r="Z17" i="1"/>
  <c r="Y17" i="1"/>
  <c r="X17" i="1"/>
  <c r="R17" i="1"/>
  <c r="R441" i="1" s="1"/>
  <c r="O17" i="1"/>
  <c r="O441" i="1" s="1"/>
  <c r="AD16" i="1"/>
  <c r="AC16" i="1"/>
  <c r="AE16" i="1" s="1"/>
  <c r="AB16" i="1"/>
  <c r="AB39" i="1" s="1"/>
  <c r="AA16" i="1"/>
  <c r="Z16" i="1"/>
  <c r="Y16" i="1"/>
  <c r="X16" i="1"/>
  <c r="O16" i="1"/>
  <c r="S16" i="1" s="1"/>
  <c r="U16" i="1" s="1"/>
  <c r="T15" i="1"/>
  <c r="O15" i="1"/>
  <c r="AB14" i="1"/>
  <c r="AA14" i="1"/>
  <c r="Z14" i="1"/>
  <c r="Y14" i="1"/>
  <c r="AC14" i="1" s="1"/>
  <c r="X14" i="1"/>
  <c r="O14" i="1"/>
  <c r="O440" i="1" s="1"/>
  <c r="AD13" i="1"/>
  <c r="AB13" i="1"/>
  <c r="AA13" i="1"/>
  <c r="Z13" i="1"/>
  <c r="Y13" i="1"/>
  <c r="AC13" i="1" s="1"/>
  <c r="AE13" i="1" s="1"/>
  <c r="X13" i="1"/>
  <c r="S13" i="1"/>
  <c r="U13" i="1" s="1"/>
  <c r="R13" i="1"/>
  <c r="O13" i="1"/>
  <c r="AD12" i="1"/>
  <c r="AB12" i="1"/>
  <c r="AA12" i="1"/>
  <c r="Z12" i="1"/>
  <c r="Y12" i="1"/>
  <c r="AC12" i="1" s="1"/>
  <c r="AE12" i="1" s="1"/>
  <c r="X12" i="1"/>
  <c r="S12" i="1"/>
  <c r="U12" i="1" s="1"/>
  <c r="R12" i="1"/>
  <c r="R439" i="1" s="1"/>
  <c r="O12" i="1"/>
  <c r="AD11" i="1"/>
  <c r="AB11" i="1"/>
  <c r="AA11" i="1"/>
  <c r="Z11" i="1"/>
  <c r="Y11" i="1"/>
  <c r="AC11" i="1" s="1"/>
  <c r="AE11" i="1" s="1"/>
  <c r="X11" i="1"/>
  <c r="S11" i="1"/>
  <c r="U11" i="1" s="1"/>
  <c r="R11" i="1"/>
  <c r="O11" i="1"/>
  <c r="AD10" i="1"/>
  <c r="AB10" i="1"/>
  <c r="AA10" i="1"/>
  <c r="AA39" i="1" s="1"/>
  <c r="Z10" i="1"/>
  <c r="Y10" i="1"/>
  <c r="AC10" i="1" s="1"/>
  <c r="X10" i="1"/>
  <c r="S10" i="1"/>
  <c r="R10" i="1"/>
  <c r="R438" i="1" s="1"/>
  <c r="O10" i="1"/>
  <c r="O438" i="1" s="1"/>
  <c r="V324" i="3" l="1"/>
  <c r="U669" i="3"/>
  <c r="O511" i="2"/>
  <c r="O502" i="2"/>
  <c r="R568" i="2"/>
  <c r="S238" i="2"/>
  <c r="T232" i="2"/>
  <c r="AD38" i="2"/>
  <c r="AE38" i="2" s="1"/>
  <c r="S209" i="2"/>
  <c r="U209" i="2" s="1"/>
  <c r="U632" i="2" s="1"/>
  <c r="AC335" i="2"/>
  <c r="AE335" i="2" s="1"/>
  <c r="S213" i="2"/>
  <c r="U213" i="2" s="1"/>
  <c r="V213" i="2" s="1"/>
  <c r="S292" i="2"/>
  <c r="U292" i="2" s="1"/>
  <c r="U410" i="2" s="1"/>
  <c r="T219" i="2"/>
  <c r="T223" i="2"/>
  <c r="T227" i="2"/>
  <c r="S310" i="2"/>
  <c r="U310" i="2" s="1"/>
  <c r="V310" i="2" s="1"/>
  <c r="AD356" i="2"/>
  <c r="S362" i="2"/>
  <c r="U362" i="2" s="1"/>
  <c r="V362" i="2" s="1"/>
  <c r="S201" i="2"/>
  <c r="U201" i="2" s="1"/>
  <c r="V201" i="2" s="1"/>
  <c r="S357" i="2"/>
  <c r="U357" i="2" s="1"/>
  <c r="AC350" i="2"/>
  <c r="AE350" i="2" s="1"/>
  <c r="AD62" i="2"/>
  <c r="S96" i="2"/>
  <c r="U96" i="2" s="1"/>
  <c r="V96" i="2" s="1"/>
  <c r="S221" i="2"/>
  <c r="V725" i="2"/>
  <c r="S326" i="2"/>
  <c r="U326" i="2" s="1"/>
  <c r="U591" i="2" s="1"/>
  <c r="V591" i="2" s="1"/>
  <c r="S284" i="2"/>
  <c r="U284" i="2" s="1"/>
  <c r="V284" i="2" s="1"/>
  <c r="AD358" i="2"/>
  <c r="AD93" i="2"/>
  <c r="S75" i="2"/>
  <c r="U75" i="2" s="1"/>
  <c r="U525" i="2" s="1"/>
  <c r="V525" i="2" s="1"/>
  <c r="AC209" i="2"/>
  <c r="AC323" i="2"/>
  <c r="S223" i="2"/>
  <c r="O486" i="2"/>
  <c r="AC189" i="2"/>
  <c r="AE189" i="2" s="1"/>
  <c r="R657" i="2"/>
  <c r="AD321" i="2"/>
  <c r="AC14" i="2"/>
  <c r="AD287" i="2"/>
  <c r="AD362" i="2"/>
  <c r="S140" i="2"/>
  <c r="U140" i="2" s="1"/>
  <c r="V140" i="2" s="1"/>
  <c r="T218" i="2"/>
  <c r="U218" i="2" s="1"/>
  <c r="U641" i="2" s="1"/>
  <c r="V641" i="2" s="1"/>
  <c r="T226" i="2"/>
  <c r="S306" i="2"/>
  <c r="U306" i="2" s="1"/>
  <c r="V306" i="2" s="1"/>
  <c r="S226" i="2"/>
  <c r="AD111" i="2"/>
  <c r="AE111" i="2" s="1"/>
  <c r="AC304" i="2"/>
  <c r="AE304" i="2" s="1"/>
  <c r="AD286" i="2"/>
  <c r="Q254" i="2"/>
  <c r="AC79" i="2"/>
  <c r="AE79" i="2" s="1"/>
  <c r="S137" i="2"/>
  <c r="U137" i="2" s="1"/>
  <c r="V137" i="2" s="1"/>
  <c r="AD181" i="2"/>
  <c r="T229" i="2"/>
  <c r="AC316" i="2"/>
  <c r="AE316" i="2" s="1"/>
  <c r="AD119" i="2"/>
  <c r="S195" i="2"/>
  <c r="U195" i="2" s="1"/>
  <c r="U453" i="2" s="1"/>
  <c r="AD219" i="2"/>
  <c r="S236" i="2"/>
  <c r="AC287" i="2"/>
  <c r="AC315" i="2"/>
  <c r="AD209" i="2"/>
  <c r="AC93" i="2"/>
  <c r="Z41" i="2"/>
  <c r="AC101" i="2"/>
  <c r="AE101" i="2" s="1"/>
  <c r="AC317" i="2"/>
  <c r="AE317" i="2" s="1"/>
  <c r="T235" i="2"/>
  <c r="S323" i="2"/>
  <c r="U323" i="2" s="1"/>
  <c r="U484" i="2" s="1"/>
  <c r="V484" i="2" s="1"/>
  <c r="AC88" i="2"/>
  <c r="S18" i="2"/>
  <c r="U18" i="2" s="1"/>
  <c r="V18" i="2" s="1"/>
  <c r="S151" i="2"/>
  <c r="U151" i="2" s="1"/>
  <c r="U380" i="2" s="1"/>
  <c r="V380" i="2" s="1"/>
  <c r="AC205" i="2"/>
  <c r="AC227" i="2"/>
  <c r="AE227" i="2" s="1"/>
  <c r="U419" i="2"/>
  <c r="S289" i="2"/>
  <c r="U289" i="2" s="1"/>
  <c r="V289" i="2" s="1"/>
  <c r="AC358" i="2"/>
  <c r="S181" i="2"/>
  <c r="U181" i="2" s="1"/>
  <c r="V181" i="2" s="1"/>
  <c r="AC251" i="2"/>
  <c r="AC273" i="2"/>
  <c r="AE273" i="2" s="1"/>
  <c r="AC321" i="2"/>
  <c r="S20" i="2"/>
  <c r="U20" i="2" s="1"/>
  <c r="U673" i="2" s="1"/>
  <c r="V673" i="2" s="1"/>
  <c r="S26" i="2"/>
  <c r="U26" i="2" s="1"/>
  <c r="U677" i="2" s="1"/>
  <c r="V677" i="2" s="1"/>
  <c r="AC67" i="2"/>
  <c r="AE67" i="2" s="1"/>
  <c r="R487" i="2"/>
  <c r="S90" i="2"/>
  <c r="U90" i="2" s="1"/>
  <c r="V90" i="2" s="1"/>
  <c r="O492" i="2"/>
  <c r="S129" i="2"/>
  <c r="U129" i="2" s="1"/>
  <c r="V129" i="2" s="1"/>
  <c r="AC198" i="2"/>
  <c r="AC252" i="2"/>
  <c r="AC258" i="2"/>
  <c r="AE258" i="2" s="1"/>
  <c r="S283" i="2"/>
  <c r="U283" i="2" s="1"/>
  <c r="U627" i="2" s="1"/>
  <c r="S286" i="2"/>
  <c r="U286" i="2" s="1"/>
  <c r="AC290" i="2"/>
  <c r="S299" i="2"/>
  <c r="U299" i="2" s="1"/>
  <c r="V299" i="2" s="1"/>
  <c r="AD322" i="2"/>
  <c r="AC334" i="2"/>
  <c r="AE334" i="2" s="1"/>
  <c r="O572" i="2"/>
  <c r="AC362" i="2"/>
  <c r="T369" i="2"/>
  <c r="U369" i="2" s="1"/>
  <c r="V369" i="2" s="1"/>
  <c r="O489" i="2"/>
  <c r="AC187" i="2"/>
  <c r="AD204" i="2"/>
  <c r="S308" i="2"/>
  <c r="U308" i="2" s="1"/>
  <c r="V308" i="2" s="1"/>
  <c r="R572" i="2"/>
  <c r="R574" i="2"/>
  <c r="AC12" i="2"/>
  <c r="AE12" i="2" s="1"/>
  <c r="AD26" i="2"/>
  <c r="AE26" i="2" s="1"/>
  <c r="AC221" i="2"/>
  <c r="AE221" i="2" s="1"/>
  <c r="AD224" i="2"/>
  <c r="AC226" i="2"/>
  <c r="AC82" i="2"/>
  <c r="AE82" i="2" s="1"/>
  <c r="AD135" i="2"/>
  <c r="AC192" i="2"/>
  <c r="AE192" i="2" s="1"/>
  <c r="AC206" i="2"/>
  <c r="AE206" i="2" s="1"/>
  <c r="T233" i="2"/>
  <c r="AC283" i="2"/>
  <c r="AC308" i="2"/>
  <c r="AE308" i="2" s="1"/>
  <c r="AC332" i="2"/>
  <c r="AE332" i="2" s="1"/>
  <c r="S11" i="2"/>
  <c r="U11" i="2" s="1"/>
  <c r="S84" i="2"/>
  <c r="U84" i="2" s="1"/>
  <c r="V84" i="2" s="1"/>
  <c r="S183" i="2"/>
  <c r="U183" i="2" s="1"/>
  <c r="V183" i="2" s="1"/>
  <c r="T230" i="2"/>
  <c r="AC277" i="2"/>
  <c r="S280" i="2"/>
  <c r="U280" i="2" s="1"/>
  <c r="V280" i="2" s="1"/>
  <c r="R483" i="2"/>
  <c r="S370" i="2"/>
  <c r="U370" i="2" s="1"/>
  <c r="V370" i="2" s="1"/>
  <c r="S89" i="2"/>
  <c r="U89" i="2" s="1"/>
  <c r="V89" i="2" s="1"/>
  <c r="V271" i="2"/>
  <c r="AD290" i="2"/>
  <c r="AD359" i="2"/>
  <c r="S170" i="2"/>
  <c r="U170" i="2" s="1"/>
  <c r="U386" i="2" s="1"/>
  <c r="V386" i="2" s="1"/>
  <c r="AC179" i="2"/>
  <c r="AD195" i="2"/>
  <c r="AB331" i="2"/>
  <c r="AC348" i="2"/>
  <c r="AE348" i="2" s="1"/>
  <c r="U674" i="2"/>
  <c r="V674" i="2" s="1"/>
  <c r="O493" i="2"/>
  <c r="AC77" i="2"/>
  <c r="AE77" i="2" s="1"/>
  <c r="S176" i="2"/>
  <c r="U176" i="2" s="1"/>
  <c r="U394" i="2" s="1"/>
  <c r="V394" i="2" s="1"/>
  <c r="AC199" i="2"/>
  <c r="S229" i="2"/>
  <c r="T237" i="2"/>
  <c r="AC312" i="2"/>
  <c r="AC322" i="2"/>
  <c r="AC357" i="2"/>
  <c r="AE357" i="2" s="1"/>
  <c r="R493" i="2"/>
  <c r="AC91" i="2"/>
  <c r="AC194" i="2"/>
  <c r="AC224" i="2"/>
  <c r="R649" i="2"/>
  <c r="AC282" i="2"/>
  <c r="AC291" i="2"/>
  <c r="AC319" i="2"/>
  <c r="AC360" i="2"/>
  <c r="Y376" i="2"/>
  <c r="AC138" i="2"/>
  <c r="AC10" i="2"/>
  <c r="AE10" i="2" s="1"/>
  <c r="S103" i="2"/>
  <c r="U103" i="2" s="1"/>
  <c r="V103" i="2" s="1"/>
  <c r="AD173" i="2"/>
  <c r="AC222" i="2"/>
  <c r="AD251" i="2"/>
  <c r="O331" i="2"/>
  <c r="AC340" i="2"/>
  <c r="AE340" i="2" s="1"/>
  <c r="AC366" i="2"/>
  <c r="AC11" i="2"/>
  <c r="AE11" i="2" s="1"/>
  <c r="AC22" i="2"/>
  <c r="AC13" i="2"/>
  <c r="AE13" i="2" s="1"/>
  <c r="AC61" i="2"/>
  <c r="R522" i="2"/>
  <c r="S193" i="2"/>
  <c r="U193" i="2" s="1"/>
  <c r="V193" i="2" s="1"/>
  <c r="AD213" i="2"/>
  <c r="N254" i="2"/>
  <c r="AD315" i="2"/>
  <c r="AC354" i="2"/>
  <c r="AE354" i="2" s="1"/>
  <c r="T45" i="2"/>
  <c r="AC212" i="2"/>
  <c r="AE212" i="2" s="1"/>
  <c r="AC219" i="2"/>
  <c r="AC234" i="2"/>
  <c r="AE234" i="2" s="1"/>
  <c r="T239" i="2"/>
  <c r="V262" i="2"/>
  <c r="V276" i="2"/>
  <c r="AC278" i="2"/>
  <c r="S287" i="2"/>
  <c r="U287" i="2" s="1"/>
  <c r="U430" i="2" s="1"/>
  <c r="V430" i="2" s="1"/>
  <c r="S316" i="2"/>
  <c r="U316" i="2" s="1"/>
  <c r="V316" i="2" s="1"/>
  <c r="AC356" i="2"/>
  <c r="AE356" i="2" s="1"/>
  <c r="V259" i="2"/>
  <c r="O442" i="2"/>
  <c r="S210" i="2"/>
  <c r="U210" i="2" s="1"/>
  <c r="V210" i="2" s="1"/>
  <c r="S79" i="2"/>
  <c r="U79" i="2" s="1"/>
  <c r="R486" i="2"/>
  <c r="AC85" i="2"/>
  <c r="AC131" i="2"/>
  <c r="AD161" i="2"/>
  <c r="AE161" i="2" s="1"/>
  <c r="AC176" i="2"/>
  <c r="AE176" i="2" s="1"/>
  <c r="S241" i="2"/>
  <c r="AD331" i="2"/>
  <c r="AD367" i="2"/>
  <c r="R717" i="2"/>
  <c r="O473" i="2"/>
  <c r="S300" i="2"/>
  <c r="U300" i="2" s="1"/>
  <c r="U473" i="2" s="1"/>
  <c r="AC30" i="2"/>
  <c r="R693" i="2"/>
  <c r="AC81" i="2"/>
  <c r="AE81" i="2" s="1"/>
  <c r="AC87" i="2"/>
  <c r="AE87" i="2" s="1"/>
  <c r="AD89" i="2"/>
  <c r="AC97" i="2"/>
  <c r="N143" i="2"/>
  <c r="AD105" i="2"/>
  <c r="Y142" i="2"/>
  <c r="AC136" i="2"/>
  <c r="AE136" i="2" s="1"/>
  <c r="S171" i="2"/>
  <c r="U171" i="2" s="1"/>
  <c r="U390" i="2" s="1"/>
  <c r="V390" i="2" s="1"/>
  <c r="AD199" i="2"/>
  <c r="AC215" i="2"/>
  <c r="AD216" i="2"/>
  <c r="S227" i="2"/>
  <c r="O447" i="2"/>
  <c r="S230" i="2"/>
  <c r="T241" i="2"/>
  <c r="X294" i="2"/>
  <c r="O408" i="2"/>
  <c r="S290" i="2"/>
  <c r="U290" i="2" s="1"/>
  <c r="U408" i="2" s="1"/>
  <c r="AC313" i="2"/>
  <c r="O483" i="2"/>
  <c r="AC318" i="2"/>
  <c r="AE318" i="2" s="1"/>
  <c r="O593" i="2"/>
  <c r="AA371" i="2"/>
  <c r="AC345" i="2"/>
  <c r="AE345" i="2" s="1"/>
  <c r="AC352" i="2"/>
  <c r="AD353" i="2"/>
  <c r="AC355" i="2"/>
  <c r="AE355" i="2" s="1"/>
  <c r="AD361" i="2"/>
  <c r="T363" i="2"/>
  <c r="U363" i="2" s="1"/>
  <c r="U578" i="2" s="1"/>
  <c r="V578" i="2" s="1"/>
  <c r="AC34" i="2"/>
  <c r="S99" i="2"/>
  <c r="U99" i="2" s="1"/>
  <c r="V99" i="2" s="1"/>
  <c r="O707" i="2"/>
  <c r="T106" i="2"/>
  <c r="U106" i="2" s="1"/>
  <c r="U707" i="2" s="1"/>
  <c r="AD112" i="2"/>
  <c r="AE112" i="2" s="1"/>
  <c r="AD120" i="2"/>
  <c r="AC124" i="2"/>
  <c r="AE124" i="2" s="1"/>
  <c r="Z142" i="2"/>
  <c r="AC133" i="2"/>
  <c r="AD134" i="2"/>
  <c r="AD137" i="2"/>
  <c r="AD162" i="2"/>
  <c r="AE162" i="2" s="1"/>
  <c r="R389" i="2"/>
  <c r="R397" i="2"/>
  <c r="AD178" i="2"/>
  <c r="AC195" i="2"/>
  <c r="O456" i="2"/>
  <c r="S197" i="2"/>
  <c r="U197" i="2" s="1"/>
  <c r="U456" i="2" s="1"/>
  <c r="AD211" i="2"/>
  <c r="AC213" i="2"/>
  <c r="T221" i="2"/>
  <c r="S233" i="2"/>
  <c r="AC237" i="2"/>
  <c r="T269" i="2"/>
  <c r="U269" i="2" s="1"/>
  <c r="U629" i="2" s="1"/>
  <c r="V629" i="2" s="1"/>
  <c r="AC310" i="2"/>
  <c r="AC320" i="2"/>
  <c r="AE320" i="2" s="1"/>
  <c r="AD323" i="2"/>
  <c r="AE323" i="2" s="1"/>
  <c r="T327" i="2"/>
  <c r="AB371" i="2"/>
  <c r="AC342" i="2"/>
  <c r="AE342" i="2" s="1"/>
  <c r="P143" i="2"/>
  <c r="AC178" i="2"/>
  <c r="O451" i="2"/>
  <c r="S191" i="2"/>
  <c r="U191" i="2" s="1"/>
  <c r="S285" i="2"/>
  <c r="U285" i="2" s="1"/>
  <c r="O559" i="2"/>
  <c r="S358" i="2"/>
  <c r="U358" i="2" s="1"/>
  <c r="U559" i="2" s="1"/>
  <c r="AC99" i="2"/>
  <c r="AE99" i="2" s="1"/>
  <c r="AC109" i="2"/>
  <c r="AE109" i="2" s="1"/>
  <c r="S33" i="2"/>
  <c r="U33" i="2" s="1"/>
  <c r="S54" i="2"/>
  <c r="U54" i="2" s="1"/>
  <c r="V54" i="2" s="1"/>
  <c r="AC57" i="2"/>
  <c r="AE57" i="2" s="1"/>
  <c r="AD61" i="2"/>
  <c r="S78" i="2"/>
  <c r="U78" i="2" s="1"/>
  <c r="V78" i="2" s="1"/>
  <c r="O531" i="2"/>
  <c r="AC94" i="2"/>
  <c r="AE94" i="2" s="1"/>
  <c r="O544" i="2"/>
  <c r="T113" i="2"/>
  <c r="U113" i="2" s="1"/>
  <c r="V113" i="2" s="1"/>
  <c r="AB142" i="2"/>
  <c r="R540" i="2"/>
  <c r="AD138" i="2"/>
  <c r="AC141" i="2"/>
  <c r="AE141" i="2" s="1"/>
  <c r="AC155" i="2"/>
  <c r="AE155" i="2" s="1"/>
  <c r="S175" i="2"/>
  <c r="U175" i="2" s="1"/>
  <c r="U401" i="2" s="1"/>
  <c r="V401" i="2" s="1"/>
  <c r="AD179" i="2"/>
  <c r="S182" i="2"/>
  <c r="U182" i="2" s="1"/>
  <c r="V182" i="2" s="1"/>
  <c r="AC201" i="2"/>
  <c r="AE201" i="2" s="1"/>
  <c r="AC210" i="2"/>
  <c r="AE210" i="2" s="1"/>
  <c r="T217" i="2"/>
  <c r="U217" i="2" s="1"/>
  <c r="U638" i="2" s="1"/>
  <c r="V638" i="2" s="1"/>
  <c r="AC233" i="2"/>
  <c r="R653" i="2"/>
  <c r="T245" i="2"/>
  <c r="U245" i="2" s="1"/>
  <c r="U653" i="2" s="1"/>
  <c r="O428" i="2"/>
  <c r="S277" i="2"/>
  <c r="U277" i="2" s="1"/>
  <c r="AD283" i="2"/>
  <c r="R476" i="2"/>
  <c r="AD312" i="2"/>
  <c r="R464" i="2"/>
  <c r="AD324" i="2"/>
  <c r="S328" i="2"/>
  <c r="U328" i="2" s="1"/>
  <c r="V328" i="2" s="1"/>
  <c r="AC347" i="2"/>
  <c r="AE347" i="2" s="1"/>
  <c r="AD360" i="2"/>
  <c r="AE88" i="2"/>
  <c r="O631" i="2"/>
  <c r="S204" i="2"/>
  <c r="U204" i="2" s="1"/>
  <c r="U631" i="2" s="1"/>
  <c r="AC50" i="2"/>
  <c r="AE50" i="2" s="1"/>
  <c r="AC80" i="2"/>
  <c r="AE80" i="2" s="1"/>
  <c r="S95" i="2"/>
  <c r="U95" i="2" s="1"/>
  <c r="V95" i="2" s="1"/>
  <c r="U543" i="2"/>
  <c r="O547" i="2"/>
  <c r="AC135" i="2"/>
  <c r="S138" i="2"/>
  <c r="U138" i="2" s="1"/>
  <c r="U540" i="2" s="1"/>
  <c r="AC160" i="2"/>
  <c r="AE160" i="2" s="1"/>
  <c r="AC164" i="2"/>
  <c r="AC175" i="2"/>
  <c r="AE175" i="2" s="1"/>
  <c r="S177" i="2"/>
  <c r="U177" i="2" s="1"/>
  <c r="V177" i="2" s="1"/>
  <c r="AC197" i="2"/>
  <c r="AE197" i="2" s="1"/>
  <c r="AC200" i="2"/>
  <c r="AE200" i="2" s="1"/>
  <c r="S212" i="2"/>
  <c r="U212" i="2" s="1"/>
  <c r="V212" i="2" s="1"/>
  <c r="S232" i="2"/>
  <c r="U232" i="2" s="1"/>
  <c r="V232" i="2" s="1"/>
  <c r="S235" i="2"/>
  <c r="R428" i="2"/>
  <c r="Z325" i="2"/>
  <c r="AC299" i="2"/>
  <c r="AE299" i="2" s="1"/>
  <c r="AC301" i="2"/>
  <c r="AE301" i="2" s="1"/>
  <c r="S309" i="2"/>
  <c r="U309" i="2" s="1"/>
  <c r="U469" i="2" s="1"/>
  <c r="V469" i="2" s="1"/>
  <c r="S312" i="2"/>
  <c r="U312" i="2" s="1"/>
  <c r="V312" i="2" s="1"/>
  <c r="AC324" i="2"/>
  <c r="AC328" i="2"/>
  <c r="AE328" i="2" s="1"/>
  <c r="AC86" i="2"/>
  <c r="AE86" i="2" s="1"/>
  <c r="AC92" i="2"/>
  <c r="AE92" i="2" s="1"/>
  <c r="AC96" i="2"/>
  <c r="AE96" i="2" s="1"/>
  <c r="X130" i="2"/>
  <c r="AC116" i="2"/>
  <c r="Y190" i="2"/>
  <c r="AC188" i="2"/>
  <c r="AE188" i="2" s="1"/>
  <c r="Y202" i="2"/>
  <c r="Z202" i="2"/>
  <c r="V196" i="2"/>
  <c r="AC229" i="2"/>
  <c r="AA325" i="2"/>
  <c r="AC309" i="2"/>
  <c r="R594" i="2"/>
  <c r="R331" i="2"/>
  <c r="O583" i="2"/>
  <c r="S336" i="2"/>
  <c r="U336" i="2" s="1"/>
  <c r="U583" i="2" s="1"/>
  <c r="AC33" i="2"/>
  <c r="AE33" i="2" s="1"/>
  <c r="O524" i="2"/>
  <c r="AC73" i="2"/>
  <c r="AE73" i="2" s="1"/>
  <c r="AC78" i="2"/>
  <c r="S82" i="2"/>
  <c r="U82" i="2" s="1"/>
  <c r="V82" i="2" s="1"/>
  <c r="S88" i="2"/>
  <c r="U88" i="2" s="1"/>
  <c r="V88" i="2" s="1"/>
  <c r="AC119" i="2"/>
  <c r="AE119" i="2" s="1"/>
  <c r="AC167" i="2"/>
  <c r="AE167" i="2" s="1"/>
  <c r="AC177" i="2"/>
  <c r="AE177" i="2" s="1"/>
  <c r="AC184" i="2"/>
  <c r="AC220" i="2"/>
  <c r="AC289" i="2"/>
  <c r="AE289" i="2" s="1"/>
  <c r="AC292" i="2"/>
  <c r="S322" i="2"/>
  <c r="U322" i="2" s="1"/>
  <c r="U482" i="2" s="1"/>
  <c r="AC330" i="2"/>
  <c r="AE330" i="2" s="1"/>
  <c r="AC42" i="2"/>
  <c r="AC89" i="2"/>
  <c r="O643" i="2"/>
  <c r="S224" i="2"/>
  <c r="AC346" i="2"/>
  <c r="AE346" i="2" s="1"/>
  <c r="S29" i="2"/>
  <c r="U29" i="2" s="1"/>
  <c r="V29" i="2" s="1"/>
  <c r="V71" i="2"/>
  <c r="AC115" i="2"/>
  <c r="AE115" i="2" s="1"/>
  <c r="AC120" i="2"/>
  <c r="Q143" i="2"/>
  <c r="AC140" i="2"/>
  <c r="AE140" i="2" s="1"/>
  <c r="R382" i="2"/>
  <c r="S153" i="2"/>
  <c r="U153" i="2" s="1"/>
  <c r="U382" i="2" s="1"/>
  <c r="AB202" i="2"/>
  <c r="AC193" i="2"/>
  <c r="T214" i="2"/>
  <c r="U214" i="2" s="1"/>
  <c r="AC216" i="2"/>
  <c r="AC235" i="2"/>
  <c r="T238" i="2"/>
  <c r="U238" i="2" s="1"/>
  <c r="V238" i="2" s="1"/>
  <c r="S272" i="2"/>
  <c r="U272" i="2" s="1"/>
  <c r="U427" i="2" s="1"/>
  <c r="V427" i="2" s="1"/>
  <c r="S288" i="2"/>
  <c r="U288" i="2" s="1"/>
  <c r="U436" i="2" s="1"/>
  <c r="AB325" i="2"/>
  <c r="S311" i="2"/>
  <c r="U311" i="2" s="1"/>
  <c r="U468" i="2" s="1"/>
  <c r="V468" i="2" s="1"/>
  <c r="AC314" i="2"/>
  <c r="AC338" i="2"/>
  <c r="AE338" i="2" s="1"/>
  <c r="S350" i="2"/>
  <c r="U350" i="2" s="1"/>
  <c r="U564" i="2" s="1"/>
  <c r="V564" i="2" s="1"/>
  <c r="AC361" i="2"/>
  <c r="S374" i="2"/>
  <c r="U374" i="2" s="1"/>
  <c r="U590" i="2" s="1"/>
  <c r="V590" i="2" s="1"/>
  <c r="O418" i="2"/>
  <c r="S260" i="2"/>
  <c r="U260" i="2" s="1"/>
  <c r="U418" i="2" s="1"/>
  <c r="R494" i="2"/>
  <c r="AC18" i="2"/>
  <c r="AE18" i="2" s="1"/>
  <c r="AC71" i="2"/>
  <c r="AE71" i="2" s="1"/>
  <c r="AD78" i="2"/>
  <c r="O491" i="2"/>
  <c r="AC95" i="2"/>
  <c r="AE95" i="2" s="1"/>
  <c r="S111" i="2"/>
  <c r="U111" i="2" s="1"/>
  <c r="V111" i="2" s="1"/>
  <c r="AA130" i="2"/>
  <c r="O551" i="2"/>
  <c r="AA142" i="2"/>
  <c r="AC134" i="2"/>
  <c r="AC137" i="2"/>
  <c r="AD153" i="2"/>
  <c r="AE153" i="2" s="1"/>
  <c r="O455" i="2"/>
  <c r="AC196" i="2"/>
  <c r="AE196" i="2" s="1"/>
  <c r="AC208" i="2"/>
  <c r="T224" i="2"/>
  <c r="AC231" i="2"/>
  <c r="R659" i="2"/>
  <c r="R668" i="2"/>
  <c r="AD252" i="2"/>
  <c r="AC288" i="2"/>
  <c r="X371" i="2"/>
  <c r="AC343" i="2"/>
  <c r="AE343" i="2" s="1"/>
  <c r="AC367" i="2"/>
  <c r="V672" i="2"/>
  <c r="V634" i="2"/>
  <c r="AC186" i="2"/>
  <c r="AE186" i="2" s="1"/>
  <c r="O452" i="2"/>
  <c r="O429" i="2"/>
  <c r="AC307" i="2"/>
  <c r="AE307" i="2" s="1"/>
  <c r="Y331" i="2"/>
  <c r="AA331" i="2"/>
  <c r="AC339" i="2"/>
  <c r="AE339" i="2" s="1"/>
  <c r="AC344" i="2"/>
  <c r="AE344" i="2" s="1"/>
  <c r="S13" i="2"/>
  <c r="U13" i="2" s="1"/>
  <c r="AC20" i="2"/>
  <c r="AC62" i="2"/>
  <c r="AE62" i="2" s="1"/>
  <c r="R485" i="2"/>
  <c r="AC84" i="2"/>
  <c r="AE84" i="2" s="1"/>
  <c r="AC90" i="2"/>
  <c r="O539" i="2"/>
  <c r="AC173" i="2"/>
  <c r="AE173" i="2" s="1"/>
  <c r="R463" i="2"/>
  <c r="R452" i="2"/>
  <c r="R202" i="2"/>
  <c r="AC204" i="2"/>
  <c r="AC211" i="2"/>
  <c r="R443" i="2"/>
  <c r="V228" i="2"/>
  <c r="AC232" i="2"/>
  <c r="AE232" i="2" s="1"/>
  <c r="AC241" i="2"/>
  <c r="AC255" i="2"/>
  <c r="AE255" i="2" s="1"/>
  <c r="R429" i="2"/>
  <c r="AC293" i="2"/>
  <c r="T298" i="2"/>
  <c r="U298" i="2" s="1"/>
  <c r="U669" i="2" s="1"/>
  <c r="V669" i="2" s="1"/>
  <c r="Z331" i="2"/>
  <c r="AC336" i="2"/>
  <c r="AE336" i="2" s="1"/>
  <c r="AC341" i="2"/>
  <c r="AC349" i="2"/>
  <c r="AE349" i="2" s="1"/>
  <c r="AC351" i="2"/>
  <c r="AE351" i="2" s="1"/>
  <c r="AC359" i="2"/>
  <c r="V704" i="2"/>
  <c r="V665" i="2"/>
  <c r="L143" i="2"/>
  <c r="AC60" i="2"/>
  <c r="AE60" i="2" s="1"/>
  <c r="V666" i="2"/>
  <c r="AC55" i="2"/>
  <c r="AB100" i="2"/>
  <c r="V697" i="2"/>
  <c r="V512" i="2"/>
  <c r="V533" i="2"/>
  <c r="X41" i="2"/>
  <c r="V692" i="2"/>
  <c r="O498" i="2"/>
  <c r="V642" i="2"/>
  <c r="V609" i="2"/>
  <c r="M730" i="2"/>
  <c r="K143" i="2"/>
  <c r="V652" i="2"/>
  <c r="V433" i="2"/>
  <c r="V424" i="2"/>
  <c r="V497" i="2"/>
  <c r="V654" i="2"/>
  <c r="V663" i="2"/>
  <c r="V416" i="2"/>
  <c r="V546" i="2"/>
  <c r="V537" i="2"/>
  <c r="V607" i="2"/>
  <c r="V660" i="2"/>
  <c r="V687" i="2"/>
  <c r="T21" i="2"/>
  <c r="U21" i="2" s="1"/>
  <c r="V21" i="2" s="1"/>
  <c r="N730" i="2"/>
  <c r="V534" i="2"/>
  <c r="V606" i="2"/>
  <c r="V532" i="2"/>
  <c r="V598" i="2"/>
  <c r="V610" i="2"/>
  <c r="V612" i="2"/>
  <c r="V686" i="2"/>
  <c r="V691" i="2"/>
  <c r="V701" i="2"/>
  <c r="V726" i="2"/>
  <c r="V702" i="2"/>
  <c r="V724" i="2"/>
  <c r="V417" i="2"/>
  <c r="V421" i="2"/>
  <c r="V505" i="2"/>
  <c r="V662" i="2"/>
  <c r="V566" i="2"/>
  <c r="V388" i="2"/>
  <c r="V438" i="2"/>
  <c r="V618" i="2"/>
  <c r="V721" i="2"/>
  <c r="V723" i="2"/>
  <c r="V381" i="2"/>
  <c r="V615" i="2"/>
  <c r="V728" i="2"/>
  <c r="V601" i="2"/>
  <c r="V699" i="2"/>
  <c r="V523" i="2"/>
  <c r="V616" i="2"/>
  <c r="V414" i="2"/>
  <c r="V605" i="2"/>
  <c r="V622" i="2"/>
  <c r="V624" i="2"/>
  <c r="V600" i="2"/>
  <c r="V617" i="2"/>
  <c r="V661" i="2"/>
  <c r="V709" i="2"/>
  <c r="V604" i="2"/>
  <c r="V621" i="2"/>
  <c r="V690" i="2"/>
  <c r="V695" i="2"/>
  <c r="V710" i="2"/>
  <c r="V729" i="2"/>
  <c r="V457" i="2"/>
  <c r="V536" i="2"/>
  <c r="V620" i="2"/>
  <c r="V656" i="2"/>
  <c r="V688" i="2"/>
  <c r="V596" i="2"/>
  <c r="V639" i="2"/>
  <c r="V422" i="2"/>
  <c r="V459" i="2"/>
  <c r="V462" i="2"/>
  <c r="V535" i="2"/>
  <c r="V597" i="2"/>
  <c r="V619" i="2"/>
  <c r="V628" i="2"/>
  <c r="V655" i="2"/>
  <c r="V708" i="2"/>
  <c r="V722" i="2"/>
  <c r="V727" i="2"/>
  <c r="V420" i="2"/>
  <c r="V549" i="2"/>
  <c r="V595" i="2"/>
  <c r="V603" i="2"/>
  <c r="V608" i="2"/>
  <c r="V640" i="2"/>
  <c r="V651" i="2"/>
  <c r="V675" i="2"/>
  <c r="V602" i="2"/>
  <c r="V633" i="2"/>
  <c r="V698" i="2"/>
  <c r="V703" i="2"/>
  <c r="U469" i="1"/>
  <c r="AC238" i="1"/>
  <c r="L205" i="1"/>
  <c r="S244" i="1"/>
  <c r="U244" i="1" s="1"/>
  <c r="S212" i="1"/>
  <c r="U212" i="1" s="1"/>
  <c r="V212" i="1" s="1"/>
  <c r="Y237" i="1"/>
  <c r="AC206" i="1"/>
  <c r="AC196" i="1"/>
  <c r="V196" i="1"/>
  <c r="S318" i="1"/>
  <c r="U318" i="1" s="1"/>
  <c r="O319" i="1"/>
  <c r="Y319" i="1"/>
  <c r="T246" i="1"/>
  <c r="U246" i="1" s="1"/>
  <c r="V246" i="1" s="1"/>
  <c r="K154" i="1"/>
  <c r="K320" i="1" s="1"/>
  <c r="AC24" i="1"/>
  <c r="AE24" i="1" s="1"/>
  <c r="M154" i="1"/>
  <c r="S249" i="1"/>
  <c r="U249" i="1" s="1"/>
  <c r="V249" i="1" s="1"/>
  <c r="V242" i="1"/>
  <c r="AD242" i="1"/>
  <c r="R412" i="1"/>
  <c r="S179" i="1"/>
  <c r="U179" i="1" s="1"/>
  <c r="U549" i="1" s="1"/>
  <c r="AD179" i="1"/>
  <c r="AE179" i="1" s="1"/>
  <c r="S188" i="1"/>
  <c r="U188" i="1" s="1"/>
  <c r="U348" i="1" s="1"/>
  <c r="M205" i="1"/>
  <c r="Q205" i="1"/>
  <c r="AE125" i="1"/>
  <c r="R491" i="1"/>
  <c r="AD80" i="1"/>
  <c r="AE80" i="1" s="1"/>
  <c r="V80" i="1"/>
  <c r="AE71" i="1"/>
  <c r="U465" i="1"/>
  <c r="S53" i="1"/>
  <c r="U53" i="1" s="1"/>
  <c r="AD36" i="1"/>
  <c r="AE36" i="1" s="1"/>
  <c r="R623" i="1"/>
  <c r="AD34" i="1"/>
  <c r="AE34" i="1" s="1"/>
  <c r="S26" i="1"/>
  <c r="U26" i="1" s="1"/>
  <c r="U619" i="1" s="1"/>
  <c r="AD26" i="1"/>
  <c r="AE26" i="1" s="1"/>
  <c r="AD18" i="1"/>
  <c r="AE18" i="1" s="1"/>
  <c r="V221" i="1"/>
  <c r="X189" i="1"/>
  <c r="T158" i="1"/>
  <c r="U158" i="1" s="1"/>
  <c r="Y141" i="1"/>
  <c r="Q661" i="1"/>
  <c r="P154" i="1"/>
  <c r="X141" i="1"/>
  <c r="S108" i="1"/>
  <c r="U108" i="1" s="1"/>
  <c r="S86" i="1"/>
  <c r="U86" i="1" s="1"/>
  <c r="U463" i="1" s="1"/>
  <c r="L154" i="1"/>
  <c r="L320" i="1" s="1"/>
  <c r="O471" i="1"/>
  <c r="U471" i="1"/>
  <c r="AC85" i="1"/>
  <c r="AE85" i="1" s="1"/>
  <c r="T77" i="1"/>
  <c r="U77" i="1" s="1"/>
  <c r="V77" i="1" s="1"/>
  <c r="AC48" i="1"/>
  <c r="AE48" i="1" s="1"/>
  <c r="O457" i="1"/>
  <c r="V63" i="1"/>
  <c r="AC63" i="1"/>
  <c r="AE63" i="1" s="1"/>
  <c r="X39" i="1"/>
  <c r="AC22" i="1"/>
  <c r="AE22" i="1" s="1"/>
  <c r="J154" i="1"/>
  <c r="V49" i="2"/>
  <c r="Z130" i="2"/>
  <c r="T15" i="2"/>
  <c r="Y100" i="2"/>
  <c r="S61" i="2"/>
  <c r="U61" i="2" s="1"/>
  <c r="V61" i="2" s="1"/>
  <c r="U716" i="2"/>
  <c r="V116" i="2"/>
  <c r="U455" i="2"/>
  <c r="V192" i="2"/>
  <c r="O506" i="2"/>
  <c r="S42" i="2"/>
  <c r="R700" i="2"/>
  <c r="T65" i="2"/>
  <c r="U65" i="2" s="1"/>
  <c r="V65" i="2" s="1"/>
  <c r="R506" i="2"/>
  <c r="AD42" i="2"/>
  <c r="R100" i="2"/>
  <c r="AD90" i="2"/>
  <c r="O529" i="2"/>
  <c r="S133" i="2"/>
  <c r="U133" i="2" s="1"/>
  <c r="U529" i="2" s="1"/>
  <c r="O679" i="2"/>
  <c r="Z100" i="2"/>
  <c r="S92" i="2"/>
  <c r="U92" i="2" s="1"/>
  <c r="V92" i="2" s="1"/>
  <c r="Y130" i="2"/>
  <c r="U391" i="2"/>
  <c r="V167" i="2"/>
  <c r="U717" i="2"/>
  <c r="R518" i="2"/>
  <c r="AD131" i="2"/>
  <c r="R142" i="2"/>
  <c r="R679" i="2"/>
  <c r="T27" i="2"/>
  <c r="U27" i="2" s="1"/>
  <c r="AA100" i="2"/>
  <c r="S47" i="2"/>
  <c r="U47" i="2" s="1"/>
  <c r="V47" i="2" s="1"/>
  <c r="AC66" i="2"/>
  <c r="AE66" i="2" s="1"/>
  <c r="U520" i="2"/>
  <c r="V520" i="2" s="1"/>
  <c r="V79" i="2"/>
  <c r="AC83" i="2"/>
  <c r="AE83" i="2" s="1"/>
  <c r="O100" i="2"/>
  <c r="O499" i="2"/>
  <c r="T31" i="2"/>
  <c r="U31" i="2" s="1"/>
  <c r="V31" i="2" s="1"/>
  <c r="O519" i="2"/>
  <c r="S132" i="2"/>
  <c r="U132" i="2" s="1"/>
  <c r="U519" i="2" s="1"/>
  <c r="O142" i="2"/>
  <c r="S60" i="2"/>
  <c r="U60" i="2" s="1"/>
  <c r="V60" i="2" s="1"/>
  <c r="AA41" i="2"/>
  <c r="AC16" i="2"/>
  <c r="AE16" i="2" s="1"/>
  <c r="O685" i="2"/>
  <c r="S43" i="2"/>
  <c r="U43" i="2" s="1"/>
  <c r="U685" i="2" s="1"/>
  <c r="O490" i="2"/>
  <c r="S91" i="2"/>
  <c r="U91" i="2" s="1"/>
  <c r="O402" i="2"/>
  <c r="S158" i="2"/>
  <c r="U158" i="2" s="1"/>
  <c r="U402" i="2" s="1"/>
  <c r="AB41" i="2"/>
  <c r="AC25" i="2"/>
  <c r="AE25" i="2" s="1"/>
  <c r="O526" i="2"/>
  <c r="S73" i="2"/>
  <c r="U73" i="2" s="1"/>
  <c r="V73" i="2" s="1"/>
  <c r="R490" i="2"/>
  <c r="AD91" i="2"/>
  <c r="AC98" i="2"/>
  <c r="AE98" i="2" s="1"/>
  <c r="AC181" i="2"/>
  <c r="R496" i="2"/>
  <c r="T17" i="2"/>
  <c r="U17" i="2" s="1"/>
  <c r="U496" i="2" s="1"/>
  <c r="O676" i="2"/>
  <c r="S30" i="2"/>
  <c r="U30" i="2" s="1"/>
  <c r="U676" i="2" s="1"/>
  <c r="O439" i="2"/>
  <c r="O253" i="2"/>
  <c r="S203" i="2"/>
  <c r="S206" i="2"/>
  <c r="U206" i="2" s="1"/>
  <c r="V206" i="2" s="1"/>
  <c r="Y41" i="2"/>
  <c r="R676" i="2"/>
  <c r="AD30" i="2"/>
  <c r="AC32" i="2"/>
  <c r="AE32" i="2" s="1"/>
  <c r="AC44" i="2"/>
  <c r="AE44" i="2" s="1"/>
  <c r="T76" i="2"/>
  <c r="U76" i="2" s="1"/>
  <c r="V76" i="2" s="1"/>
  <c r="R543" i="2"/>
  <c r="V104" i="2"/>
  <c r="O518" i="2"/>
  <c r="S131" i="2"/>
  <c r="O528" i="2"/>
  <c r="R714" i="2"/>
  <c r="T122" i="2"/>
  <c r="U122" i="2" s="1"/>
  <c r="V122" i="2" s="1"/>
  <c r="R719" i="2"/>
  <c r="R554" i="2"/>
  <c r="U554" i="2"/>
  <c r="O538" i="2"/>
  <c r="S139" i="2"/>
  <c r="U139" i="2" s="1"/>
  <c r="U541" i="2" s="1"/>
  <c r="O379" i="2"/>
  <c r="O190" i="2"/>
  <c r="S144" i="2"/>
  <c r="O395" i="2"/>
  <c r="O404" i="2"/>
  <c r="S189" i="2"/>
  <c r="U189" i="2" s="1"/>
  <c r="V189" i="2" s="1"/>
  <c r="O460" i="2"/>
  <c r="S194" i="2"/>
  <c r="U194" i="2" s="1"/>
  <c r="U460" i="2" s="1"/>
  <c r="O440" i="2"/>
  <c r="S208" i="2"/>
  <c r="U208" i="2" s="1"/>
  <c r="U440" i="2" s="1"/>
  <c r="O494" i="2"/>
  <c r="T24" i="2"/>
  <c r="U24" i="2" s="1"/>
  <c r="U498" i="2" s="1"/>
  <c r="S57" i="2"/>
  <c r="U57" i="2" s="1"/>
  <c r="U513" i="2" s="1"/>
  <c r="V513" i="2" s="1"/>
  <c r="S58" i="2"/>
  <c r="U58" i="2" s="1"/>
  <c r="U517" i="2" s="1"/>
  <c r="V517" i="2" s="1"/>
  <c r="S62" i="2"/>
  <c r="U62" i="2" s="1"/>
  <c r="U696" i="2" s="1"/>
  <c r="V696" i="2" s="1"/>
  <c r="S63" i="2"/>
  <c r="U63" i="2" s="1"/>
  <c r="U522" i="2" s="1"/>
  <c r="T74" i="2"/>
  <c r="U74" i="2" s="1"/>
  <c r="V74" i="2" s="1"/>
  <c r="S80" i="2"/>
  <c r="U80" i="2" s="1"/>
  <c r="R705" i="2"/>
  <c r="R130" i="2"/>
  <c r="T118" i="2"/>
  <c r="U118" i="2" s="1"/>
  <c r="U714" i="2" s="1"/>
  <c r="R712" i="2"/>
  <c r="R713" i="2"/>
  <c r="S121" i="2"/>
  <c r="U121" i="2" s="1"/>
  <c r="U553" i="2" s="1"/>
  <c r="V553" i="2" s="1"/>
  <c r="T126" i="2"/>
  <c r="U126" i="2" s="1"/>
  <c r="S134" i="2"/>
  <c r="U134" i="2" s="1"/>
  <c r="U530" i="2" s="1"/>
  <c r="V530" i="2" s="1"/>
  <c r="X190" i="2"/>
  <c r="T180" i="2"/>
  <c r="U180" i="2" s="1"/>
  <c r="AC191" i="2"/>
  <c r="X202" i="2"/>
  <c r="R460" i="2"/>
  <c r="AD194" i="2"/>
  <c r="S14" i="2"/>
  <c r="U14" i="2" s="1"/>
  <c r="U495" i="2" s="1"/>
  <c r="V495" i="2" s="1"/>
  <c r="AD20" i="2"/>
  <c r="S37" i="2"/>
  <c r="U37" i="2" s="1"/>
  <c r="U680" i="2" s="1"/>
  <c r="V680" i="2" s="1"/>
  <c r="S40" i="2"/>
  <c r="U40" i="2" s="1"/>
  <c r="V40" i="2" s="1"/>
  <c r="S50" i="2"/>
  <c r="U50" i="2" s="1"/>
  <c r="V50" i="2" s="1"/>
  <c r="S81" i="2"/>
  <c r="U81" i="2" s="1"/>
  <c r="O485" i="2"/>
  <c r="S93" i="2"/>
  <c r="U93" i="2" s="1"/>
  <c r="U488" i="2" s="1"/>
  <c r="V488" i="2" s="1"/>
  <c r="R491" i="2"/>
  <c r="O542" i="2"/>
  <c r="V542" i="2" s="1"/>
  <c r="O130" i="2"/>
  <c r="T102" i="2"/>
  <c r="T114" i="2"/>
  <c r="U114" i="2" s="1"/>
  <c r="U547" i="2" s="1"/>
  <c r="U713" i="2"/>
  <c r="S120" i="2"/>
  <c r="U120" i="2" s="1"/>
  <c r="U552" i="2" s="1"/>
  <c r="V552" i="2" s="1"/>
  <c r="S135" i="2"/>
  <c r="U135" i="2" s="1"/>
  <c r="U538" i="2" s="1"/>
  <c r="S136" i="2"/>
  <c r="U136" i="2" s="1"/>
  <c r="V136" i="2" s="1"/>
  <c r="AC139" i="2"/>
  <c r="O400" i="2"/>
  <c r="V156" i="2"/>
  <c r="O396" i="2"/>
  <c r="S159" i="2"/>
  <c r="U159" i="2" s="1"/>
  <c r="U396" i="2" s="1"/>
  <c r="S172" i="2"/>
  <c r="U172" i="2" s="1"/>
  <c r="U389" i="2" s="1"/>
  <c r="S178" i="2"/>
  <c r="U178" i="2" s="1"/>
  <c r="U397" i="2" s="1"/>
  <c r="S179" i="2"/>
  <c r="U179" i="2" s="1"/>
  <c r="U395" i="2" s="1"/>
  <c r="R458" i="2"/>
  <c r="S198" i="2"/>
  <c r="U198" i="2" s="1"/>
  <c r="U458" i="2" s="1"/>
  <c r="S10" i="2"/>
  <c r="S12" i="2"/>
  <c r="U12" i="2" s="1"/>
  <c r="R671" i="2"/>
  <c r="O504" i="2"/>
  <c r="AD34" i="2"/>
  <c r="T51" i="2"/>
  <c r="U51" i="2" s="1"/>
  <c r="V51" i="2" s="1"/>
  <c r="AD85" i="2"/>
  <c r="S94" i="2"/>
  <c r="U94" i="2" s="1"/>
  <c r="AD97" i="2"/>
  <c r="O550" i="2"/>
  <c r="R720" i="2"/>
  <c r="AC132" i="2"/>
  <c r="X142" i="2"/>
  <c r="U400" i="2"/>
  <c r="S164" i="2"/>
  <c r="U164" i="2" s="1"/>
  <c r="V164" i="2" s="1"/>
  <c r="AD164" i="2"/>
  <c r="AC183" i="2"/>
  <c r="AE183" i="2" s="1"/>
  <c r="L254" i="2"/>
  <c r="R441" i="2"/>
  <c r="AD205" i="2"/>
  <c r="S205" i="2"/>
  <c r="U205" i="2" s="1"/>
  <c r="U441" i="2" s="1"/>
  <c r="R541" i="2"/>
  <c r="AD139" i="2"/>
  <c r="O387" i="2"/>
  <c r="S165" i="2"/>
  <c r="U165" i="2" s="1"/>
  <c r="U387" i="2" s="1"/>
  <c r="R253" i="2"/>
  <c r="AD203" i="2"/>
  <c r="R439" i="2"/>
  <c r="S16" i="2"/>
  <c r="U16" i="2" s="1"/>
  <c r="V16" i="2" s="1"/>
  <c r="S32" i="2"/>
  <c r="U32" i="2" s="1"/>
  <c r="V32" i="2" s="1"/>
  <c r="R504" i="2"/>
  <c r="U45" i="2"/>
  <c r="S66" i="2"/>
  <c r="U66" i="2" s="1"/>
  <c r="V66" i="2" s="1"/>
  <c r="S67" i="2"/>
  <c r="U67" i="2" s="1"/>
  <c r="U515" i="2" s="1"/>
  <c r="V515" i="2" s="1"/>
  <c r="U516" i="2"/>
  <c r="V516" i="2" s="1"/>
  <c r="T70" i="2"/>
  <c r="U70" i="2" s="1"/>
  <c r="U524" i="2" s="1"/>
  <c r="S77" i="2"/>
  <c r="U77" i="2" s="1"/>
  <c r="V77" i="2" s="1"/>
  <c r="S83" i="2"/>
  <c r="U83" i="2" s="1"/>
  <c r="O487" i="2"/>
  <c r="V101" i="2"/>
  <c r="V112" i="2"/>
  <c r="R715" i="2"/>
  <c r="AC121" i="2"/>
  <c r="AE121" i="2" s="1"/>
  <c r="T123" i="2"/>
  <c r="U123" i="2" s="1"/>
  <c r="T127" i="2"/>
  <c r="U127" i="2" s="1"/>
  <c r="AA190" i="2"/>
  <c r="O393" i="2"/>
  <c r="V157" i="2"/>
  <c r="O392" i="2"/>
  <c r="V392" i="2" s="1"/>
  <c r="V166" i="2"/>
  <c r="V170" i="2"/>
  <c r="O614" i="2"/>
  <c r="S188" i="2"/>
  <c r="U188" i="2" s="1"/>
  <c r="R455" i="2"/>
  <c r="AD193" i="2"/>
  <c r="U255" i="2"/>
  <c r="R683" i="2"/>
  <c r="AD37" i="2"/>
  <c r="AE37" i="2" s="1"/>
  <c r="AD63" i="2"/>
  <c r="AE63" i="2" s="1"/>
  <c r="AC108" i="2"/>
  <c r="AE108" i="2" s="1"/>
  <c r="J143" i="2"/>
  <c r="AB190" i="2"/>
  <c r="Z190" i="2"/>
  <c r="AC170" i="2"/>
  <c r="R614" i="2"/>
  <c r="AD187" i="2"/>
  <c r="O630" i="2"/>
  <c r="S207" i="2"/>
  <c r="U207" i="2" s="1"/>
  <c r="U630" i="2" s="1"/>
  <c r="S34" i="2"/>
  <c r="U34" i="2" s="1"/>
  <c r="T35" i="2"/>
  <c r="U35" i="2" s="1"/>
  <c r="V35" i="2" s="1"/>
  <c r="O41" i="2"/>
  <c r="O509" i="2"/>
  <c r="T48" i="2"/>
  <c r="U48" i="2" s="1"/>
  <c r="V48" i="2" s="1"/>
  <c r="S85" i="2"/>
  <c r="U85" i="2" s="1"/>
  <c r="S97" i="2"/>
  <c r="U97" i="2" s="1"/>
  <c r="V97" i="2" s="1"/>
  <c r="X100" i="2"/>
  <c r="AC105" i="2"/>
  <c r="T107" i="2"/>
  <c r="U107" i="2" s="1"/>
  <c r="U544" i="2" s="1"/>
  <c r="U718" i="2"/>
  <c r="V718" i="2" s="1"/>
  <c r="AC144" i="2"/>
  <c r="AC146" i="2"/>
  <c r="AE146" i="2" s="1"/>
  <c r="U154" i="2"/>
  <c r="V154" i="2" s="1"/>
  <c r="AC182" i="2"/>
  <c r="AE182" i="2" s="1"/>
  <c r="S187" i="2"/>
  <c r="U187" i="2" s="1"/>
  <c r="U614" i="2" s="1"/>
  <c r="S23" i="2"/>
  <c r="U23" i="2" s="1"/>
  <c r="V33" i="2"/>
  <c r="S44" i="2"/>
  <c r="U44" i="2" s="1"/>
  <c r="U508" i="2" s="1"/>
  <c r="V508" i="2" s="1"/>
  <c r="T46" i="2"/>
  <c r="U46" i="2" s="1"/>
  <c r="V46" i="2" s="1"/>
  <c r="S56" i="2"/>
  <c r="U56" i="2" s="1"/>
  <c r="U521" i="2" s="1"/>
  <c r="V521" i="2" s="1"/>
  <c r="O514" i="2"/>
  <c r="R526" i="2"/>
  <c r="S86" i="2"/>
  <c r="U86" i="2" s="1"/>
  <c r="V86" i="2" s="1"/>
  <c r="R489" i="2"/>
  <c r="S98" i="2"/>
  <c r="U98" i="2" s="1"/>
  <c r="R711" i="2"/>
  <c r="T110" i="2"/>
  <c r="U110" i="2" s="1"/>
  <c r="U711" i="2" s="1"/>
  <c r="V115" i="2"/>
  <c r="T125" i="2"/>
  <c r="U125" i="2" s="1"/>
  <c r="V125" i="2" s="1"/>
  <c r="S128" i="2"/>
  <c r="U128" i="2" s="1"/>
  <c r="V128" i="2" s="1"/>
  <c r="AC129" i="2"/>
  <c r="AE129" i="2" s="1"/>
  <c r="S141" i="2"/>
  <c r="U141" i="2" s="1"/>
  <c r="V141" i="2" s="1"/>
  <c r="R664" i="2"/>
  <c r="T249" i="2"/>
  <c r="U249" i="2" s="1"/>
  <c r="U664" i="2" s="1"/>
  <c r="S38" i="2"/>
  <c r="U38" i="2" s="1"/>
  <c r="T59" i="2"/>
  <c r="U59" i="2" s="1"/>
  <c r="T72" i="2"/>
  <c r="U72" i="2" s="1"/>
  <c r="S87" i="2"/>
  <c r="U87" i="2" s="1"/>
  <c r="R545" i="2"/>
  <c r="S109" i="2"/>
  <c r="V124" i="2"/>
  <c r="AD132" i="2"/>
  <c r="M143" i="2"/>
  <c r="R383" i="2"/>
  <c r="R190" i="2"/>
  <c r="AD152" i="2"/>
  <c r="AE152" i="2" s="1"/>
  <c r="S160" i="2"/>
  <c r="U160" i="2" s="1"/>
  <c r="V160" i="2" s="1"/>
  <c r="S186" i="2"/>
  <c r="U186" i="2" s="1"/>
  <c r="V186" i="2" s="1"/>
  <c r="S22" i="2"/>
  <c r="U22" i="2" s="1"/>
  <c r="R41" i="2"/>
  <c r="O507" i="2"/>
  <c r="T52" i="2"/>
  <c r="U52" i="2" s="1"/>
  <c r="S55" i="2"/>
  <c r="U55" i="2" s="1"/>
  <c r="AB130" i="2"/>
  <c r="R716" i="2"/>
  <c r="AD116" i="2"/>
  <c r="AD133" i="2"/>
  <c r="AE133" i="2" s="1"/>
  <c r="O385" i="2"/>
  <c r="S145" i="2"/>
  <c r="U145" i="2" s="1"/>
  <c r="U385" i="2" s="1"/>
  <c r="S152" i="2"/>
  <c r="U152" i="2" s="1"/>
  <c r="U383" i="2" s="1"/>
  <c r="S162" i="2"/>
  <c r="U162" i="2" s="1"/>
  <c r="V175" i="2"/>
  <c r="O453" i="2"/>
  <c r="V195" i="2"/>
  <c r="AD198" i="2"/>
  <c r="O632" i="2"/>
  <c r="V632" i="2" s="1"/>
  <c r="V209" i="2"/>
  <c r="O444" i="2"/>
  <c r="S211" i="2"/>
  <c r="U211" i="2" s="1"/>
  <c r="U444" i="2" s="1"/>
  <c r="AC263" i="2"/>
  <c r="AE263" i="2" s="1"/>
  <c r="R442" i="2"/>
  <c r="R446" i="2"/>
  <c r="AD226" i="2"/>
  <c r="AE226" i="2" s="1"/>
  <c r="AC230" i="2"/>
  <c r="AE230" i="2" s="1"/>
  <c r="O648" i="2"/>
  <c r="T242" i="2"/>
  <c r="S242" i="2"/>
  <c r="O450" i="2"/>
  <c r="T250" i="2"/>
  <c r="U250" i="2" s="1"/>
  <c r="V277" i="2"/>
  <c r="R477" i="2"/>
  <c r="AD313" i="2"/>
  <c r="S313" i="2"/>
  <c r="U313" i="2" s="1"/>
  <c r="U477" i="2" s="1"/>
  <c r="R644" i="2"/>
  <c r="S225" i="2"/>
  <c r="AD225" i="2"/>
  <c r="V258" i="2"/>
  <c r="R411" i="2"/>
  <c r="S293" i="2"/>
  <c r="U293" i="2" s="1"/>
  <c r="U411" i="2" s="1"/>
  <c r="O560" i="2"/>
  <c r="S344" i="2"/>
  <c r="U344" i="2" s="1"/>
  <c r="U560" i="2" s="1"/>
  <c r="S354" i="2"/>
  <c r="U354" i="2" s="1"/>
  <c r="V354" i="2" s="1"/>
  <c r="R539" i="2"/>
  <c r="R393" i="2"/>
  <c r="R398" i="2"/>
  <c r="AC203" i="2"/>
  <c r="T225" i="2"/>
  <c r="AE229" i="2"/>
  <c r="AD237" i="2"/>
  <c r="J254" i="2"/>
  <c r="AC262" i="2"/>
  <c r="AE262" i="2" s="1"/>
  <c r="O431" i="2"/>
  <c r="T266" i="2"/>
  <c r="U266" i="2" s="1"/>
  <c r="U431" i="2" s="1"/>
  <c r="O437" i="2"/>
  <c r="S274" i="2"/>
  <c r="U274" i="2" s="1"/>
  <c r="U437" i="2" s="1"/>
  <c r="O384" i="2"/>
  <c r="S161" i="2"/>
  <c r="U161" i="2" s="1"/>
  <c r="T163" i="2"/>
  <c r="U163" i="2" s="1"/>
  <c r="AD170" i="2"/>
  <c r="V197" i="2"/>
  <c r="S199" i="2"/>
  <c r="U199" i="2" s="1"/>
  <c r="U461" i="2" s="1"/>
  <c r="V461" i="2" s="1"/>
  <c r="AC207" i="2"/>
  <c r="AD220" i="2"/>
  <c r="AD222" i="2"/>
  <c r="O668" i="2"/>
  <c r="S252" i="2"/>
  <c r="U252" i="2" s="1"/>
  <c r="R294" i="2"/>
  <c r="R431" i="2"/>
  <c r="AE277" i="2"/>
  <c r="R625" i="2"/>
  <c r="S281" i="2"/>
  <c r="U281" i="2" s="1"/>
  <c r="U625" i="2" s="1"/>
  <c r="AD281" i="2"/>
  <c r="V286" i="2"/>
  <c r="V288" i="2"/>
  <c r="O410" i="2"/>
  <c r="AE341" i="2"/>
  <c r="S147" i="2"/>
  <c r="U147" i="2" s="1"/>
  <c r="S155" i="2"/>
  <c r="U155" i="2" s="1"/>
  <c r="S174" i="2"/>
  <c r="U174" i="2" s="1"/>
  <c r="O405" i="2"/>
  <c r="V198" i="2"/>
  <c r="S200" i="2"/>
  <c r="U200" i="2" s="1"/>
  <c r="K254" i="2"/>
  <c r="AD215" i="2"/>
  <c r="O645" i="2"/>
  <c r="S239" i="2"/>
  <c r="R448" i="2"/>
  <c r="T246" i="2"/>
  <c r="U246" i="2" s="1"/>
  <c r="AA294" i="2"/>
  <c r="Z294" i="2"/>
  <c r="T279" i="2"/>
  <c r="U279" i="2" s="1"/>
  <c r="V279" i="2" s="1"/>
  <c r="AC281" i="2"/>
  <c r="R475" i="2"/>
  <c r="T305" i="2"/>
  <c r="U305" i="2" s="1"/>
  <c r="U476" i="2"/>
  <c r="V476" i="2" s="1"/>
  <c r="X331" i="2"/>
  <c r="AC329" i="2"/>
  <c r="AE329" i="2" s="1"/>
  <c r="AC368" i="2"/>
  <c r="AE368" i="2" s="1"/>
  <c r="R405" i="2"/>
  <c r="O635" i="2"/>
  <c r="O636" i="2"/>
  <c r="T220" i="2"/>
  <c r="O443" i="2"/>
  <c r="S222" i="2"/>
  <c r="AC225" i="2"/>
  <c r="AD231" i="2"/>
  <c r="O667" i="2"/>
  <c r="M254" i="2"/>
  <c r="AB294" i="2"/>
  <c r="Y294" i="2"/>
  <c r="S353" i="2"/>
  <c r="U353" i="2" s="1"/>
  <c r="V353" i="2" s="1"/>
  <c r="O589" i="2"/>
  <c r="S372" i="2"/>
  <c r="O376" i="2"/>
  <c r="AA202" i="2"/>
  <c r="O637" i="2"/>
  <c r="S216" i="2"/>
  <c r="O659" i="2"/>
  <c r="T234" i="2"/>
  <c r="S234" i="2"/>
  <c r="T247" i="2"/>
  <c r="U247" i="2" s="1"/>
  <c r="V247" i="2" s="1"/>
  <c r="O434" i="2"/>
  <c r="T264" i="2"/>
  <c r="U264" i="2" s="1"/>
  <c r="U434" i="2" s="1"/>
  <c r="T270" i="2"/>
  <c r="U270" i="2" s="1"/>
  <c r="V270" i="2" s="1"/>
  <c r="O478" i="2"/>
  <c r="S314" i="2"/>
  <c r="U314" i="2" s="1"/>
  <c r="U478" i="2" s="1"/>
  <c r="O480" i="2"/>
  <c r="S319" i="2"/>
  <c r="U319" i="2" s="1"/>
  <c r="V319" i="2" s="1"/>
  <c r="AE372" i="2"/>
  <c r="AE376" i="2" s="1"/>
  <c r="AC376" i="2"/>
  <c r="R492" i="2"/>
  <c r="O391" i="2"/>
  <c r="S184" i="2"/>
  <c r="U184" i="2" s="1"/>
  <c r="AD191" i="2"/>
  <c r="S215" i="2"/>
  <c r="S219" i="2"/>
  <c r="S220" i="2"/>
  <c r="T222" i="2"/>
  <c r="O657" i="2"/>
  <c r="S231" i="2"/>
  <c r="T231" i="2"/>
  <c r="T236" i="2"/>
  <c r="T243" i="2"/>
  <c r="U243" i="2" s="1"/>
  <c r="V243" i="2" s="1"/>
  <c r="R449" i="2"/>
  <c r="T248" i="2"/>
  <c r="U248" i="2" s="1"/>
  <c r="S251" i="2"/>
  <c r="U251" i="2" s="1"/>
  <c r="U667" i="2" s="1"/>
  <c r="P254" i="2"/>
  <c r="O435" i="2"/>
  <c r="S267" i="2"/>
  <c r="U267" i="2" s="1"/>
  <c r="U435" i="2" s="1"/>
  <c r="AC286" i="2"/>
  <c r="R409" i="2"/>
  <c r="S291" i="2"/>
  <c r="U291" i="2" s="1"/>
  <c r="AD291" i="2"/>
  <c r="AE291" i="2" s="1"/>
  <c r="AD293" i="2"/>
  <c r="AC337" i="2"/>
  <c r="AE337" i="2" s="1"/>
  <c r="O202" i="2"/>
  <c r="AD207" i="2"/>
  <c r="T215" i="2"/>
  <c r="T216" i="2"/>
  <c r="R658" i="2"/>
  <c r="AD233" i="2"/>
  <c r="AC238" i="2"/>
  <c r="AE238" i="2" s="1"/>
  <c r="AD278" i="2"/>
  <c r="AE278" i="2" s="1"/>
  <c r="S278" i="2"/>
  <c r="U278" i="2" s="1"/>
  <c r="AC285" i="2"/>
  <c r="AE285" i="2" s="1"/>
  <c r="AC295" i="2"/>
  <c r="Y325" i="2"/>
  <c r="O463" i="2"/>
  <c r="AD208" i="2"/>
  <c r="U230" i="2"/>
  <c r="V230" i="2" s="1"/>
  <c r="AC236" i="2"/>
  <c r="AE236" i="2" s="1"/>
  <c r="O425" i="2"/>
  <c r="S263" i="2"/>
  <c r="U263" i="2" s="1"/>
  <c r="AC280" i="2"/>
  <c r="AE280" i="2" s="1"/>
  <c r="O626" i="2"/>
  <c r="S282" i="2"/>
  <c r="U282" i="2" s="1"/>
  <c r="AC284" i="2"/>
  <c r="AE284" i="2" s="1"/>
  <c r="S352" i="2"/>
  <c r="U352" i="2" s="1"/>
  <c r="V352" i="2" s="1"/>
  <c r="R581" i="2"/>
  <c r="T365" i="2"/>
  <c r="U365" i="2" s="1"/>
  <c r="U581" i="2" s="1"/>
  <c r="R480" i="2"/>
  <c r="O573" i="2"/>
  <c r="S333" i="2"/>
  <c r="U333" i="2" s="1"/>
  <c r="R562" i="2"/>
  <c r="AD352" i="2"/>
  <c r="O557" i="2"/>
  <c r="S361" i="2"/>
  <c r="U361" i="2" s="1"/>
  <c r="U557" i="2" s="1"/>
  <c r="R467" i="2"/>
  <c r="T297" i="2"/>
  <c r="S304" i="2"/>
  <c r="U304" i="2" s="1"/>
  <c r="V304" i="2" s="1"/>
  <c r="O558" i="2"/>
  <c r="S343" i="2"/>
  <c r="U343" i="2" s="1"/>
  <c r="V343" i="2" s="1"/>
  <c r="S360" i="2"/>
  <c r="U360" i="2" s="1"/>
  <c r="U556" i="2" s="1"/>
  <c r="O556" i="2"/>
  <c r="AC370" i="2"/>
  <c r="AE370" i="2" s="1"/>
  <c r="O423" i="2"/>
  <c r="S261" i="2"/>
  <c r="U261" i="2" s="1"/>
  <c r="U412" i="2" s="1"/>
  <c r="V412" i="2" s="1"/>
  <c r="AC311" i="2"/>
  <c r="S315" i="2"/>
  <c r="U315" i="2" s="1"/>
  <c r="O479" i="2"/>
  <c r="S318" i="2"/>
  <c r="U318" i="2" s="1"/>
  <c r="V318" i="2" s="1"/>
  <c r="S320" i="2"/>
  <c r="U320" i="2" s="1"/>
  <c r="V320" i="2" s="1"/>
  <c r="O482" i="2"/>
  <c r="O568" i="2"/>
  <c r="O371" i="2"/>
  <c r="S332" i="2"/>
  <c r="S335" i="2"/>
  <c r="U335" i="2" s="1"/>
  <c r="U582" i="2" s="1"/>
  <c r="V582" i="2" s="1"/>
  <c r="O571" i="2"/>
  <c r="S342" i="2"/>
  <c r="U342" i="2" s="1"/>
  <c r="V342" i="2" s="1"/>
  <c r="S351" i="2"/>
  <c r="U351" i="2" s="1"/>
  <c r="U565" i="2" s="1"/>
  <c r="V565" i="2" s="1"/>
  <c r="S355" i="2"/>
  <c r="U355" i="2" s="1"/>
  <c r="V357" i="2"/>
  <c r="O555" i="2"/>
  <c r="S359" i="2"/>
  <c r="U359" i="2" s="1"/>
  <c r="AD366" i="2"/>
  <c r="R371" i="2"/>
  <c r="AD241" i="2"/>
  <c r="T257" i="2"/>
  <c r="U257" i="2" s="1"/>
  <c r="U423" i="2" s="1"/>
  <c r="O419" i="2"/>
  <c r="S301" i="2"/>
  <c r="U301" i="2" s="1"/>
  <c r="S302" i="2"/>
  <c r="U302" i="2" s="1"/>
  <c r="S317" i="2"/>
  <c r="U317" i="2" s="1"/>
  <c r="S321" i="2"/>
  <c r="U321" i="2" s="1"/>
  <c r="O570" i="2"/>
  <c r="V570" i="2" s="1"/>
  <c r="V340" i="2"/>
  <c r="S341" i="2"/>
  <c r="U341" i="2" s="1"/>
  <c r="U571" i="2" s="1"/>
  <c r="S356" i="2"/>
  <c r="U356" i="2" s="1"/>
  <c r="O588" i="2"/>
  <c r="V588" i="2" s="1"/>
  <c r="V373" i="2"/>
  <c r="O587" i="2"/>
  <c r="S375" i="2"/>
  <c r="U375" i="2" s="1"/>
  <c r="P730" i="2"/>
  <c r="AD282" i="2"/>
  <c r="AC326" i="2"/>
  <c r="O586" i="2"/>
  <c r="V586" i="2" s="1"/>
  <c r="V339" i="2"/>
  <c r="AC353" i="2"/>
  <c r="AE353" i="2" s="1"/>
  <c r="O579" i="2"/>
  <c r="S366" i="2"/>
  <c r="U366" i="2" s="1"/>
  <c r="U580" i="2" s="1"/>
  <c r="O580" i="2"/>
  <c r="Q730" i="2"/>
  <c r="O585" i="2"/>
  <c r="O426" i="2"/>
  <c r="O627" i="2"/>
  <c r="O325" i="2"/>
  <c r="Z371" i="2"/>
  <c r="S334" i="2"/>
  <c r="U334" i="2" s="1"/>
  <c r="U584" i="2" s="1"/>
  <c r="V584" i="2" s="1"/>
  <c r="O569" i="2"/>
  <c r="S338" i="2"/>
  <c r="U338" i="2" s="1"/>
  <c r="U585" i="2" s="1"/>
  <c r="O562" i="2"/>
  <c r="T364" i="2"/>
  <c r="U364" i="2" s="1"/>
  <c r="U579" i="2" s="1"/>
  <c r="S367" i="2"/>
  <c r="U367" i="2" s="1"/>
  <c r="U577" i="2" s="1"/>
  <c r="V577" i="2" s="1"/>
  <c r="R576" i="2"/>
  <c r="Y371" i="2"/>
  <c r="AD235" i="2"/>
  <c r="R650" i="2"/>
  <c r="T244" i="2"/>
  <c r="U244" i="2" s="1"/>
  <c r="S268" i="2"/>
  <c r="U268" i="2" s="1"/>
  <c r="S295" i="2"/>
  <c r="S296" i="2"/>
  <c r="U296" i="2" s="1"/>
  <c r="AD311" i="2"/>
  <c r="S337" i="2"/>
  <c r="U337" i="2" s="1"/>
  <c r="U569" i="2" s="1"/>
  <c r="S348" i="2"/>
  <c r="U348" i="2" s="1"/>
  <c r="S349" i="2"/>
  <c r="U349" i="2" s="1"/>
  <c r="S368" i="2"/>
  <c r="U368" i="2" s="1"/>
  <c r="U576" i="2" s="1"/>
  <c r="V432" i="2"/>
  <c r="O646" i="2"/>
  <c r="S240" i="2"/>
  <c r="R436" i="2"/>
  <c r="AD288" i="2"/>
  <c r="AD292" i="2"/>
  <c r="AE292" i="2" s="1"/>
  <c r="AD309" i="2"/>
  <c r="AE309" i="2" s="1"/>
  <c r="T331" i="2"/>
  <c r="U327" i="2"/>
  <c r="O592" i="2"/>
  <c r="S329" i="2"/>
  <c r="U329" i="2" s="1"/>
  <c r="U592" i="2" s="1"/>
  <c r="S330" i="2"/>
  <c r="U330" i="2" s="1"/>
  <c r="U594" i="2" s="1"/>
  <c r="O561" i="2"/>
  <c r="V561" i="2" s="1"/>
  <c r="V347" i="2"/>
  <c r="R472" i="2"/>
  <c r="O474" i="2"/>
  <c r="S307" i="2"/>
  <c r="U307" i="2" s="1"/>
  <c r="R325" i="2"/>
  <c r="O567" i="2"/>
  <c r="J730" i="2"/>
  <c r="O446" i="2"/>
  <c r="R447" i="2"/>
  <c r="R645" i="2"/>
  <c r="O649" i="2"/>
  <c r="S237" i="2"/>
  <c r="T240" i="2"/>
  <c r="O413" i="2"/>
  <c r="O294" i="2"/>
  <c r="V273" i="2"/>
  <c r="X325" i="2"/>
  <c r="T303" i="2"/>
  <c r="U303" i="2" s="1"/>
  <c r="R474" i="2"/>
  <c r="AD310" i="2"/>
  <c r="AD314" i="2"/>
  <c r="AD319" i="2"/>
  <c r="V345" i="2"/>
  <c r="S346" i="2"/>
  <c r="U346" i="2" s="1"/>
  <c r="U567" i="2" s="1"/>
  <c r="K730" i="2"/>
  <c r="L730" i="2"/>
  <c r="V503" i="2"/>
  <c r="S324" i="2"/>
  <c r="U324" i="2" s="1"/>
  <c r="V670" i="2"/>
  <c r="V415" i="2"/>
  <c r="V454" i="2"/>
  <c r="V599" i="2"/>
  <c r="V623" i="2"/>
  <c r="V527" i="2"/>
  <c r="V611" i="2"/>
  <c r="O574" i="2"/>
  <c r="AE98" i="1"/>
  <c r="U455" i="1"/>
  <c r="V52" i="1"/>
  <c r="U484" i="1"/>
  <c r="V108" i="1"/>
  <c r="V73" i="1"/>
  <c r="V87" i="1"/>
  <c r="AE103" i="1"/>
  <c r="AE108" i="1"/>
  <c r="AE185" i="1"/>
  <c r="AE10" i="1"/>
  <c r="AC39" i="1"/>
  <c r="V42" i="1"/>
  <c r="AE53" i="1"/>
  <c r="AE100" i="1"/>
  <c r="U631" i="1"/>
  <c r="V75" i="1"/>
  <c r="U630" i="1"/>
  <c r="V50" i="1"/>
  <c r="U43" i="1"/>
  <c r="V43" i="1" s="1"/>
  <c r="U453" i="1"/>
  <c r="V58" i="1"/>
  <c r="U432" i="1"/>
  <c r="V92" i="1"/>
  <c r="U646" i="1"/>
  <c r="V113" i="1"/>
  <c r="AE152" i="1"/>
  <c r="AE17" i="1"/>
  <c r="V78" i="1"/>
  <c r="U627" i="1"/>
  <c r="V57" i="1"/>
  <c r="V91" i="1"/>
  <c r="S74" i="1"/>
  <c r="U74" i="1" s="1"/>
  <c r="U458" i="1" s="1"/>
  <c r="R474" i="1"/>
  <c r="AD87" i="1"/>
  <c r="R436" i="1"/>
  <c r="AD101" i="1"/>
  <c r="AE101" i="1" s="1"/>
  <c r="S171" i="1"/>
  <c r="U171" i="1" s="1"/>
  <c r="U340" i="1" s="1"/>
  <c r="R337" i="1"/>
  <c r="AD185" i="1"/>
  <c r="S17" i="1"/>
  <c r="U17" i="1" s="1"/>
  <c r="U441" i="1" s="1"/>
  <c r="O443" i="1"/>
  <c r="R446" i="1"/>
  <c r="T33" i="1"/>
  <c r="U33" i="1" s="1"/>
  <c r="V33" i="1" s="1"/>
  <c r="AD35" i="1"/>
  <c r="AE35" i="1" s="1"/>
  <c r="O460" i="1"/>
  <c r="S61" i="1"/>
  <c r="U61" i="1" s="1"/>
  <c r="T67" i="1"/>
  <c r="U67" i="1" s="1"/>
  <c r="S73" i="1"/>
  <c r="U73" i="1" s="1"/>
  <c r="V88" i="1"/>
  <c r="AC89" i="1"/>
  <c r="AE89" i="1" s="1"/>
  <c r="AD97" i="1"/>
  <c r="AD98" i="1"/>
  <c r="O437" i="1"/>
  <c r="S105" i="1"/>
  <c r="U105" i="1" s="1"/>
  <c r="U437" i="1" s="1"/>
  <c r="N154" i="1"/>
  <c r="R484" i="1"/>
  <c r="R141" i="1"/>
  <c r="S109" i="1"/>
  <c r="U109" i="1" s="1"/>
  <c r="U485" i="1" s="1"/>
  <c r="T110" i="1"/>
  <c r="R643" i="1"/>
  <c r="S115" i="1"/>
  <c r="U115" i="1" s="1"/>
  <c r="U643" i="1" s="1"/>
  <c r="O491" i="1"/>
  <c r="R494" i="1"/>
  <c r="S130" i="1"/>
  <c r="U130" i="1" s="1"/>
  <c r="AC131" i="1"/>
  <c r="AC137" i="1"/>
  <c r="R472" i="1"/>
  <c r="AD144" i="1"/>
  <c r="AC145" i="1"/>
  <c r="AE149" i="1"/>
  <c r="AC155" i="1"/>
  <c r="AC157" i="1"/>
  <c r="AE157" i="1" s="1"/>
  <c r="U333" i="1"/>
  <c r="AC182" i="1"/>
  <c r="AE182" i="1" s="1"/>
  <c r="AE191" i="1"/>
  <c r="AE234" i="1"/>
  <c r="O447" i="1"/>
  <c r="V16" i="1"/>
  <c r="S18" i="1"/>
  <c r="U18" i="1" s="1"/>
  <c r="U615" i="1" s="1"/>
  <c r="T28" i="1"/>
  <c r="U28" i="1" s="1"/>
  <c r="U446" i="1" s="1"/>
  <c r="S38" i="1"/>
  <c r="U38" i="1" s="1"/>
  <c r="V38" i="1" s="1"/>
  <c r="Y39" i="1"/>
  <c r="O630" i="1"/>
  <c r="O456" i="1"/>
  <c r="S60" i="1"/>
  <c r="U60" i="1" s="1"/>
  <c r="R466" i="1"/>
  <c r="R632" i="1"/>
  <c r="AD72" i="1"/>
  <c r="V74" i="1"/>
  <c r="AC75" i="1"/>
  <c r="AE75" i="1" s="1"/>
  <c r="AC82" i="1"/>
  <c r="AE82" i="1" s="1"/>
  <c r="O433" i="1"/>
  <c r="S100" i="1"/>
  <c r="U100" i="1" s="1"/>
  <c r="U433" i="1" s="1"/>
  <c r="V123" i="1"/>
  <c r="AE139" i="1"/>
  <c r="V152" i="1"/>
  <c r="AD152" i="1"/>
  <c r="V195" i="1"/>
  <c r="U415" i="1"/>
  <c r="V244" i="1"/>
  <c r="O474" i="1"/>
  <c r="S87" i="1"/>
  <c r="U87" i="1" s="1"/>
  <c r="U474" i="1" s="1"/>
  <c r="R492" i="1"/>
  <c r="AD133" i="1"/>
  <c r="O237" i="1"/>
  <c r="T210" i="1"/>
  <c r="V24" i="1"/>
  <c r="S112" i="1"/>
  <c r="U112" i="1" s="1"/>
  <c r="V112" i="1" s="1"/>
  <c r="O649" i="1"/>
  <c r="S133" i="1"/>
  <c r="U133" i="1" s="1"/>
  <c r="V133" i="1" s="1"/>
  <c r="Z39" i="1"/>
  <c r="S19" i="1"/>
  <c r="U19" i="1" s="1"/>
  <c r="U443" i="1" s="1"/>
  <c r="S20" i="1"/>
  <c r="U20" i="1" s="1"/>
  <c r="U445" i="1" s="1"/>
  <c r="Z107" i="1"/>
  <c r="Z154" i="1" s="1"/>
  <c r="O451" i="1"/>
  <c r="R630" i="1"/>
  <c r="R455" i="1"/>
  <c r="V67" i="1"/>
  <c r="S69" i="1"/>
  <c r="U69" i="1" s="1"/>
  <c r="U466" i="1" s="1"/>
  <c r="S72" i="1"/>
  <c r="U72" i="1" s="1"/>
  <c r="U632" i="1" s="1"/>
  <c r="AC74" i="1"/>
  <c r="R463" i="1"/>
  <c r="AD86" i="1"/>
  <c r="AC87" i="1"/>
  <c r="AE87" i="1" s="1"/>
  <c r="AC88" i="1"/>
  <c r="AE88" i="1" s="1"/>
  <c r="O435" i="1"/>
  <c r="V99" i="1"/>
  <c r="V104" i="1"/>
  <c r="S104" i="1"/>
  <c r="U104" i="1" s="1"/>
  <c r="Q154" i="1"/>
  <c r="Q320" i="1" s="1"/>
  <c r="V109" i="1"/>
  <c r="R489" i="1"/>
  <c r="S120" i="1"/>
  <c r="U120" i="1" s="1"/>
  <c r="V120" i="1" s="1"/>
  <c r="S121" i="1"/>
  <c r="U121" i="1" s="1"/>
  <c r="U491" i="1" s="1"/>
  <c r="V122" i="1"/>
  <c r="S129" i="1"/>
  <c r="U129" i="1" s="1"/>
  <c r="AC130" i="1"/>
  <c r="AE130" i="1" s="1"/>
  <c r="AD136" i="1"/>
  <c r="AD141" i="1" s="1"/>
  <c r="S136" i="1"/>
  <c r="U136" i="1" s="1"/>
  <c r="V136" i="1" s="1"/>
  <c r="V144" i="1"/>
  <c r="AE147" i="1"/>
  <c r="S152" i="1"/>
  <c r="U152" i="1" s="1"/>
  <c r="O153" i="1"/>
  <c r="V169" i="1"/>
  <c r="R335" i="1"/>
  <c r="V184" i="1"/>
  <c r="S184" i="1"/>
  <c r="U184" i="1" s="1"/>
  <c r="U335" i="1" s="1"/>
  <c r="R349" i="1"/>
  <c r="V187" i="1"/>
  <c r="AD187" i="1"/>
  <c r="AE187" i="1" s="1"/>
  <c r="O398" i="1"/>
  <c r="S194" i="1"/>
  <c r="U194" i="1" s="1"/>
  <c r="AE198" i="1"/>
  <c r="O351" i="1"/>
  <c r="S233" i="1"/>
  <c r="U233" i="1" s="1"/>
  <c r="U351" i="1" s="1"/>
  <c r="V233" i="1"/>
  <c r="U633" i="1"/>
  <c r="O436" i="1"/>
  <c r="S101" i="1"/>
  <c r="U101" i="1" s="1"/>
  <c r="S106" i="1"/>
  <c r="U106" i="1" s="1"/>
  <c r="V106" i="1"/>
  <c r="R340" i="1"/>
  <c r="O381" i="1"/>
  <c r="S227" i="1"/>
  <c r="U227" i="1" s="1"/>
  <c r="U381" i="1" s="1"/>
  <c r="V227" i="1"/>
  <c r="AE238" i="1"/>
  <c r="U10" i="1"/>
  <c r="AD234" i="1"/>
  <c r="R352" i="1"/>
  <c r="V18" i="1"/>
  <c r="V28" i="1"/>
  <c r="AA107" i="1"/>
  <c r="O450" i="1"/>
  <c r="AD54" i="1"/>
  <c r="AE54" i="1" s="1"/>
  <c r="AD55" i="1"/>
  <c r="AE55" i="1" s="1"/>
  <c r="AC73" i="1"/>
  <c r="AE73" i="1" s="1"/>
  <c r="AD91" i="1"/>
  <c r="AE91" i="1" s="1"/>
  <c r="R107" i="1"/>
  <c r="AD126" i="1"/>
  <c r="R647" i="1"/>
  <c r="AE144" i="1"/>
  <c r="U325" i="1"/>
  <c r="V158" i="1"/>
  <c r="X201" i="1"/>
  <c r="X205" i="1" s="1"/>
  <c r="V65" i="1"/>
  <c r="R465" i="1"/>
  <c r="V70" i="1"/>
  <c r="S82" i="1"/>
  <c r="U82" i="1" s="1"/>
  <c r="V82" i="1" s="1"/>
  <c r="T127" i="1"/>
  <c r="U127" i="1" s="1"/>
  <c r="V127" i="1" s="1"/>
  <c r="V19" i="1"/>
  <c r="S23" i="1"/>
  <c r="U23" i="1" s="1"/>
  <c r="V29" i="1"/>
  <c r="O444" i="1"/>
  <c r="V30" i="1"/>
  <c r="S34" i="1"/>
  <c r="U34" i="1" s="1"/>
  <c r="U621" i="1" s="1"/>
  <c r="O39" i="1"/>
  <c r="AB107" i="1"/>
  <c r="T47" i="1"/>
  <c r="U47" i="1" s="1"/>
  <c r="O464" i="1"/>
  <c r="S59" i="1"/>
  <c r="U59" i="1" s="1"/>
  <c r="U464" i="1" s="1"/>
  <c r="S68" i="1"/>
  <c r="U68" i="1" s="1"/>
  <c r="V68" i="1" s="1"/>
  <c r="V72" i="1"/>
  <c r="O467" i="1"/>
  <c r="AC78" i="1"/>
  <c r="AE78" i="1" s="1"/>
  <c r="V86" i="1"/>
  <c r="O434" i="1"/>
  <c r="S96" i="1"/>
  <c r="U96" i="1" s="1"/>
  <c r="V96" i="1" s="1"/>
  <c r="S98" i="1"/>
  <c r="U98" i="1" s="1"/>
  <c r="U435" i="1" s="1"/>
  <c r="V103" i="1"/>
  <c r="S103" i="1"/>
  <c r="U103" i="1" s="1"/>
  <c r="S126" i="1"/>
  <c r="U126" i="1" s="1"/>
  <c r="S128" i="1"/>
  <c r="U128" i="1" s="1"/>
  <c r="AC129" i="1"/>
  <c r="AE129" i="1" s="1"/>
  <c r="AC136" i="1"/>
  <c r="R462" i="1"/>
  <c r="AD143" i="1"/>
  <c r="AE143" i="1" s="1"/>
  <c r="R153" i="1"/>
  <c r="V143" i="1"/>
  <c r="S143" i="1"/>
  <c r="U143" i="1" s="1"/>
  <c r="U462" i="1" s="1"/>
  <c r="S326" i="1"/>
  <c r="U156" i="1"/>
  <c r="Z237" i="1"/>
  <c r="R650" i="1"/>
  <c r="AD137" i="1"/>
  <c r="S137" i="1"/>
  <c r="U137" i="1" s="1"/>
  <c r="V137" i="1" s="1"/>
  <c r="AC40" i="1"/>
  <c r="O626" i="1"/>
  <c r="S55" i="1"/>
  <c r="U55" i="1" s="1"/>
  <c r="U626" i="1" s="1"/>
  <c r="AC72" i="1"/>
  <c r="AE72" i="1" s="1"/>
  <c r="AC86" i="1"/>
  <c r="AE86" i="1" s="1"/>
  <c r="R434" i="1"/>
  <c r="AD94" i="1"/>
  <c r="AE94" i="1" s="1"/>
  <c r="V126" i="1"/>
  <c r="V128" i="1"/>
  <c r="AD131" i="1"/>
  <c r="O322" i="1"/>
  <c r="S155" i="1"/>
  <c r="O189" i="1"/>
  <c r="O405" i="1"/>
  <c r="S193" i="1"/>
  <c r="U193" i="1" s="1"/>
  <c r="AE194" i="1"/>
  <c r="O380" i="1"/>
  <c r="S230" i="1"/>
  <c r="U230" i="1" s="1"/>
  <c r="U380" i="1" s="1"/>
  <c r="X237" i="1"/>
  <c r="V27" i="1"/>
  <c r="U444" i="1"/>
  <c r="V53" i="1"/>
  <c r="U467" i="1"/>
  <c r="AE113" i="1"/>
  <c r="V159" i="1"/>
  <c r="O325" i="1"/>
  <c r="R346" i="1"/>
  <c r="S162" i="1"/>
  <c r="U162" i="1" s="1"/>
  <c r="U346" i="1" s="1"/>
  <c r="O347" i="1"/>
  <c r="S186" i="1"/>
  <c r="U186" i="1" s="1"/>
  <c r="U347" i="1" s="1"/>
  <c r="AE196" i="1"/>
  <c r="U529" i="1"/>
  <c r="V318" i="1"/>
  <c r="R39" i="1"/>
  <c r="O449" i="1"/>
  <c r="O107" i="1"/>
  <c r="U457" i="1"/>
  <c r="AD74" i="1"/>
  <c r="R459" i="1"/>
  <c r="AD76" i="1"/>
  <c r="AE76" i="1" s="1"/>
  <c r="AC97" i="1"/>
  <c r="S102" i="1"/>
  <c r="U102" i="1" s="1"/>
  <c r="V102" i="1" s="1"/>
  <c r="AE112" i="1"/>
  <c r="AC126" i="1"/>
  <c r="AE126" i="1" s="1"/>
  <c r="O651" i="1"/>
  <c r="O342" i="1"/>
  <c r="S168" i="1"/>
  <c r="U168" i="1" s="1"/>
  <c r="U342" i="1" s="1"/>
  <c r="O334" i="1"/>
  <c r="V175" i="1"/>
  <c r="S175" i="1"/>
  <c r="U175" i="1" s="1"/>
  <c r="U334" i="1" s="1"/>
  <c r="AE206" i="1"/>
  <c r="AB237" i="1"/>
  <c r="AC228" i="1"/>
  <c r="AE228" i="1" s="1"/>
  <c r="U15" i="1"/>
  <c r="V15" i="1" s="1"/>
  <c r="R620" i="1"/>
  <c r="T32" i="1"/>
  <c r="U32" i="1" s="1"/>
  <c r="V54" i="1"/>
  <c r="V62" i="1"/>
  <c r="S76" i="1"/>
  <c r="U76" i="1" s="1"/>
  <c r="O469" i="1"/>
  <c r="V79" i="1"/>
  <c r="V83" i="1"/>
  <c r="R430" i="1"/>
  <c r="V94" i="1"/>
  <c r="X107" i="1"/>
  <c r="AB141" i="1"/>
  <c r="AE109" i="1"/>
  <c r="V111" i="1"/>
  <c r="AD112" i="1"/>
  <c r="AA141" i="1"/>
  <c r="AA154" i="1" s="1"/>
  <c r="S142" i="1"/>
  <c r="U350" i="1"/>
  <c r="V166" i="1"/>
  <c r="V179" i="1"/>
  <c r="AC201" i="1"/>
  <c r="V266" i="1"/>
  <c r="O439" i="1"/>
  <c r="T37" i="1"/>
  <c r="U37" i="1" s="1"/>
  <c r="S14" i="1"/>
  <c r="U14" i="1" s="1"/>
  <c r="AD17" i="1"/>
  <c r="T25" i="1"/>
  <c r="U25" i="1" s="1"/>
  <c r="AD27" i="1"/>
  <c r="AE27" i="1" s="1"/>
  <c r="S35" i="1"/>
  <c r="U35" i="1" s="1"/>
  <c r="S40" i="1"/>
  <c r="S41" i="1"/>
  <c r="U41" i="1" s="1"/>
  <c r="T49" i="1"/>
  <c r="U49" i="1" s="1"/>
  <c r="V49" i="1" s="1"/>
  <c r="AD69" i="1"/>
  <c r="AE69" i="1" s="1"/>
  <c r="R476" i="1"/>
  <c r="V81" i="1"/>
  <c r="T81" i="1"/>
  <c r="U81" i="1" s="1"/>
  <c r="U476" i="1" s="1"/>
  <c r="O468" i="1"/>
  <c r="V84" i="1"/>
  <c r="S90" i="1"/>
  <c r="U90" i="1" s="1"/>
  <c r="V93" i="1"/>
  <c r="AD100" i="1"/>
  <c r="AD109" i="1"/>
  <c r="T114" i="1"/>
  <c r="U114" i="1" s="1"/>
  <c r="S140" i="1"/>
  <c r="U140" i="1" s="1"/>
  <c r="U651" i="1" s="1"/>
  <c r="Z189" i="1"/>
  <c r="Z205" i="1" s="1"/>
  <c r="R341" i="1"/>
  <c r="S170" i="1"/>
  <c r="U170" i="1" s="1"/>
  <c r="U341" i="1" s="1"/>
  <c r="AD170" i="1"/>
  <c r="AE170" i="1" s="1"/>
  <c r="V170" i="1"/>
  <c r="O329" i="1"/>
  <c r="T173" i="1"/>
  <c r="U173" i="1" s="1"/>
  <c r="O400" i="1"/>
  <c r="S191" i="1"/>
  <c r="U191" i="1" s="1"/>
  <c r="AE200" i="1"/>
  <c r="R431" i="1"/>
  <c r="V89" i="1"/>
  <c r="S91" i="1"/>
  <c r="U91" i="1" s="1"/>
  <c r="O495" i="1"/>
  <c r="S131" i="1"/>
  <c r="U131" i="1" s="1"/>
  <c r="U495" i="1" s="1"/>
  <c r="O492" i="1"/>
  <c r="T132" i="1"/>
  <c r="U132" i="1" s="1"/>
  <c r="R461" i="1"/>
  <c r="AD142" i="1"/>
  <c r="V145" i="1"/>
  <c r="AC146" i="1"/>
  <c r="AE146" i="1" s="1"/>
  <c r="AC169" i="1"/>
  <c r="AE169" i="1" s="1"/>
  <c r="O337" i="1"/>
  <c r="V185" i="1"/>
  <c r="S185" i="1"/>
  <c r="U185" i="1" s="1"/>
  <c r="U337" i="1" s="1"/>
  <c r="O362" i="1"/>
  <c r="S207" i="1"/>
  <c r="U207" i="1" s="1"/>
  <c r="AD214" i="1"/>
  <c r="AE214" i="1" s="1"/>
  <c r="O378" i="1"/>
  <c r="V216" i="1"/>
  <c r="O370" i="1"/>
  <c r="T219" i="1"/>
  <c r="U219" i="1" s="1"/>
  <c r="R380" i="1"/>
  <c r="AD230" i="1"/>
  <c r="Z268" i="1"/>
  <c r="AE250" i="1"/>
  <c r="O414" i="1"/>
  <c r="V252" i="1"/>
  <c r="S252" i="1"/>
  <c r="U252" i="1" s="1"/>
  <c r="U414" i="1" s="1"/>
  <c r="R423" i="1"/>
  <c r="AD257" i="1"/>
  <c r="AE257" i="1" s="1"/>
  <c r="V257" i="1"/>
  <c r="S257" i="1"/>
  <c r="U257" i="1" s="1"/>
  <c r="U423" i="1" s="1"/>
  <c r="S260" i="1"/>
  <c r="U260" i="1" s="1"/>
  <c r="U424" i="1" s="1"/>
  <c r="O424" i="1"/>
  <c r="V260" i="1"/>
  <c r="AE263" i="1"/>
  <c r="R427" i="1"/>
  <c r="AD265" i="1"/>
  <c r="AE265" i="1" s="1"/>
  <c r="R499" i="1"/>
  <c r="AD304" i="1"/>
  <c r="O523" i="1"/>
  <c r="V308" i="1"/>
  <c r="T308" i="1"/>
  <c r="U308" i="1" s="1"/>
  <c r="U523" i="1" s="1"/>
  <c r="R414" i="1"/>
  <c r="AD252" i="1"/>
  <c r="AD268" i="1" s="1"/>
  <c r="R528" i="1"/>
  <c r="AD282" i="1"/>
  <c r="U500" i="1"/>
  <c r="V285" i="1"/>
  <c r="AD288" i="1"/>
  <c r="S288" i="1"/>
  <c r="U288" i="1" s="1"/>
  <c r="O498" i="1"/>
  <c r="S303" i="1"/>
  <c r="U303" i="1" s="1"/>
  <c r="U498" i="1" s="1"/>
  <c r="AE315" i="1"/>
  <c r="AE319" i="1" s="1"/>
  <c r="AC319" i="1"/>
  <c r="O493" i="1"/>
  <c r="T134" i="1"/>
  <c r="U134" i="1" s="1"/>
  <c r="AD140" i="1"/>
  <c r="AE140" i="1" s="1"/>
  <c r="O396" i="1"/>
  <c r="S190" i="1"/>
  <c r="O201" i="1"/>
  <c r="R405" i="1"/>
  <c r="AD193" i="1"/>
  <c r="AE193" i="1" s="1"/>
  <c r="J205" i="1"/>
  <c r="AA205" i="1"/>
  <c r="O357" i="1"/>
  <c r="S206" i="1"/>
  <c r="O369" i="1"/>
  <c r="S215" i="1"/>
  <c r="U215" i="1" s="1"/>
  <c r="O374" i="1"/>
  <c r="S229" i="1"/>
  <c r="U229" i="1" s="1"/>
  <c r="AC230" i="1"/>
  <c r="AE230" i="1" s="1"/>
  <c r="O410" i="1"/>
  <c r="S238" i="1"/>
  <c r="O268" i="1"/>
  <c r="O420" i="1"/>
  <c r="V251" i="1"/>
  <c r="S251" i="1"/>
  <c r="U251" i="1" s="1"/>
  <c r="R426" i="1"/>
  <c r="AD264" i="1"/>
  <c r="M320" i="1"/>
  <c r="S282" i="1"/>
  <c r="U282" i="1" s="1"/>
  <c r="U528" i="1" s="1"/>
  <c r="AE304" i="1"/>
  <c r="R396" i="1"/>
  <c r="AD190" i="1"/>
  <c r="AD201" i="1" s="1"/>
  <c r="R201" i="1"/>
  <c r="O403" i="1"/>
  <c r="V197" i="1"/>
  <c r="O397" i="1"/>
  <c r="S199" i="1"/>
  <c r="U199" i="1" s="1"/>
  <c r="O610" i="1"/>
  <c r="S203" i="1"/>
  <c r="U203" i="1" s="1"/>
  <c r="R357" i="1"/>
  <c r="R237" i="1"/>
  <c r="O367" i="1"/>
  <c r="V211" i="1"/>
  <c r="V214" i="1"/>
  <c r="S214" i="1"/>
  <c r="U214" i="1" s="1"/>
  <c r="V219" i="1"/>
  <c r="S264" i="1"/>
  <c r="U264" i="1" s="1"/>
  <c r="U426" i="1" s="1"/>
  <c r="AC282" i="1"/>
  <c r="X314" i="1"/>
  <c r="AE286" i="1"/>
  <c r="AE298" i="1"/>
  <c r="AC142" i="1"/>
  <c r="V165" i="1"/>
  <c r="U553" i="1"/>
  <c r="V172" i="1"/>
  <c r="V200" i="1"/>
  <c r="V220" i="1"/>
  <c r="S220" i="1"/>
  <c r="U220" i="1" s="1"/>
  <c r="R354" i="1"/>
  <c r="V236" i="1"/>
  <c r="T268" i="1"/>
  <c r="R421" i="1"/>
  <c r="AD255" i="1"/>
  <c r="AE255" i="1" s="1"/>
  <c r="V263" i="1"/>
  <c r="O527" i="1"/>
  <c r="V281" i="1"/>
  <c r="Y314" i="1"/>
  <c r="O609" i="1"/>
  <c r="S202" i="1"/>
  <c r="U367" i="1"/>
  <c r="V228" i="1"/>
  <c r="O353" i="1"/>
  <c r="V235" i="1"/>
  <c r="U412" i="1"/>
  <c r="V240" i="1"/>
  <c r="AC293" i="1"/>
  <c r="AE293" i="1" s="1"/>
  <c r="P661" i="1"/>
  <c r="T241" i="1"/>
  <c r="U241" i="1" s="1"/>
  <c r="U611" i="1" s="1"/>
  <c r="R611" i="1"/>
  <c r="U419" i="1"/>
  <c r="R413" i="1"/>
  <c r="AD254" i="1"/>
  <c r="AE254" i="1" s="1"/>
  <c r="O428" i="1"/>
  <c r="S258" i="1"/>
  <c r="U258" i="1" s="1"/>
  <c r="U428" i="1" s="1"/>
  <c r="AC279" i="1"/>
  <c r="AE279" i="1" s="1"/>
  <c r="Z314" i="1"/>
  <c r="S295" i="1"/>
  <c r="U295" i="1" s="1"/>
  <c r="V295" i="1" s="1"/>
  <c r="AD295" i="1"/>
  <c r="AE295" i="1" s="1"/>
  <c r="AC133" i="1"/>
  <c r="AE133" i="1" s="1"/>
  <c r="R327" i="1"/>
  <c r="N205" i="1"/>
  <c r="N320" i="1" s="1"/>
  <c r="V224" i="1"/>
  <c r="S235" i="1"/>
  <c r="U235" i="1" s="1"/>
  <c r="U353" i="1" s="1"/>
  <c r="AA268" i="1"/>
  <c r="S254" i="1"/>
  <c r="U254" i="1" s="1"/>
  <c r="U413" i="1" s="1"/>
  <c r="R534" i="1"/>
  <c r="AD272" i="1"/>
  <c r="R274" i="1"/>
  <c r="Y107" i="1"/>
  <c r="Y154" i="1" s="1"/>
  <c r="R496" i="1"/>
  <c r="AB153" i="1"/>
  <c r="R481" i="1"/>
  <c r="V148" i="1"/>
  <c r="O483" i="1"/>
  <c r="S150" i="1"/>
  <c r="U150" i="1" s="1"/>
  <c r="X153" i="1"/>
  <c r="S163" i="1"/>
  <c r="U163" i="1" s="1"/>
  <c r="U327" i="1" s="1"/>
  <c r="U344" i="1"/>
  <c r="V167" i="1"/>
  <c r="R331" i="1"/>
  <c r="S180" i="1"/>
  <c r="U180" i="1" s="1"/>
  <c r="U331" i="1" s="1"/>
  <c r="AD186" i="1"/>
  <c r="AE186" i="1" s="1"/>
  <c r="O204" i="1"/>
  <c r="AC235" i="1"/>
  <c r="AE235" i="1" s="1"/>
  <c r="AB268" i="1"/>
  <c r="O419" i="1"/>
  <c r="V253" i="1"/>
  <c r="R425" i="1"/>
  <c r="V262" i="1"/>
  <c r="S262" i="1"/>
  <c r="U262" i="1" s="1"/>
  <c r="U425" i="1" s="1"/>
  <c r="R510" i="1"/>
  <c r="R314" i="1"/>
  <c r="AD275" i="1"/>
  <c r="O524" i="1"/>
  <c r="S277" i="1"/>
  <c r="U277" i="1" s="1"/>
  <c r="U524" i="1" s="1"/>
  <c r="O518" i="1"/>
  <c r="V311" i="1"/>
  <c r="O632" i="1"/>
  <c r="T119" i="1"/>
  <c r="U119" i="1" s="1"/>
  <c r="O647" i="1"/>
  <c r="T135" i="1"/>
  <c r="U135" i="1" s="1"/>
  <c r="U496" i="1" s="1"/>
  <c r="O141" i="1"/>
  <c r="R473" i="1"/>
  <c r="AD145" i="1"/>
  <c r="S146" i="1"/>
  <c r="U146" i="1" s="1"/>
  <c r="S147" i="1"/>
  <c r="U147" i="1" s="1"/>
  <c r="T161" i="1"/>
  <c r="T189" i="1" s="1"/>
  <c r="T205" i="1" s="1"/>
  <c r="AD163" i="1"/>
  <c r="S224" i="1"/>
  <c r="U224" i="1" s="1"/>
  <c r="S226" i="1"/>
  <c r="U226" i="1" s="1"/>
  <c r="V226" i="1" s="1"/>
  <c r="O352" i="1"/>
  <c r="S234" i="1"/>
  <c r="U234" i="1" s="1"/>
  <c r="U352" i="1" s="1"/>
  <c r="V234" i="1"/>
  <c r="R268" i="1"/>
  <c r="U275" i="1"/>
  <c r="V275" i="1" s="1"/>
  <c r="AB314" i="1"/>
  <c r="S286" i="1"/>
  <c r="U286" i="1" s="1"/>
  <c r="V286" i="1" s="1"/>
  <c r="AD286" i="1"/>
  <c r="AC287" i="1"/>
  <c r="U509" i="1"/>
  <c r="V289" i="1"/>
  <c r="O505" i="1"/>
  <c r="S292" i="1"/>
  <c r="U292" i="1" s="1"/>
  <c r="U505" i="1" s="1"/>
  <c r="V292" i="1"/>
  <c r="V313" i="1"/>
  <c r="S313" i="1"/>
  <c r="U313" i="1" s="1"/>
  <c r="R374" i="1"/>
  <c r="AD229" i="1"/>
  <c r="AE229" i="1" s="1"/>
  <c r="O383" i="1"/>
  <c r="V232" i="1"/>
  <c r="R351" i="1"/>
  <c r="AD233" i="1"/>
  <c r="AE233" i="1" s="1"/>
  <c r="O411" i="1"/>
  <c r="S239" i="1"/>
  <c r="U239" i="1" s="1"/>
  <c r="U411" i="1" s="1"/>
  <c r="V239" i="1"/>
  <c r="AC242" i="1"/>
  <c r="AE242" i="1" s="1"/>
  <c r="AC266" i="1"/>
  <c r="AA274" i="1"/>
  <c r="O519" i="1"/>
  <c r="S310" i="1"/>
  <c r="U310" i="1" s="1"/>
  <c r="U519" i="1" s="1"/>
  <c r="R432" i="1"/>
  <c r="AC102" i="1"/>
  <c r="AE102" i="1" s="1"/>
  <c r="O490" i="1"/>
  <c r="T118" i="1"/>
  <c r="U118" i="1" s="1"/>
  <c r="O650" i="1"/>
  <c r="T138" i="1"/>
  <c r="U138" i="1" s="1"/>
  <c r="V138" i="1" s="1"/>
  <c r="R322" i="1"/>
  <c r="R189" i="1"/>
  <c r="O326" i="1"/>
  <c r="R553" i="1"/>
  <c r="AD172" i="1"/>
  <c r="AE172" i="1" s="1"/>
  <c r="O343" i="1"/>
  <c r="V182" i="1"/>
  <c r="AD188" i="1"/>
  <c r="AE188" i="1" s="1"/>
  <c r="Y201" i="1"/>
  <c r="Y205" i="1" s="1"/>
  <c r="O356" i="1"/>
  <c r="S209" i="1"/>
  <c r="U209" i="1" s="1"/>
  <c r="U356" i="1" s="1"/>
  <c r="T222" i="1"/>
  <c r="U222" i="1" s="1"/>
  <c r="AC224" i="1"/>
  <c r="AE224" i="1" s="1"/>
  <c r="R383" i="1"/>
  <c r="AD232" i="1"/>
  <c r="AE232" i="1" s="1"/>
  <c r="V245" i="1"/>
  <c r="R419" i="1"/>
  <c r="V250" i="1"/>
  <c r="V273" i="1"/>
  <c r="AA314" i="1"/>
  <c r="R511" i="1"/>
  <c r="V280" i="1"/>
  <c r="AC285" i="1"/>
  <c r="AE285" i="1" s="1"/>
  <c r="R507" i="1"/>
  <c r="S294" i="1"/>
  <c r="U294" i="1" s="1"/>
  <c r="U507" i="1" s="1"/>
  <c r="R497" i="1"/>
  <c r="AD302" i="1"/>
  <c r="R519" i="1"/>
  <c r="AD310" i="1"/>
  <c r="AE310" i="1" s="1"/>
  <c r="O335" i="1"/>
  <c r="O375" i="1"/>
  <c r="V218" i="1"/>
  <c r="O371" i="1"/>
  <c r="S223" i="1"/>
  <c r="U223" i="1" s="1"/>
  <c r="AE256" i="1"/>
  <c r="R428" i="1"/>
  <c r="AD258" i="1"/>
  <c r="AE258" i="1" s="1"/>
  <c r="AD266" i="1"/>
  <c r="U535" i="1"/>
  <c r="AC275" i="1"/>
  <c r="O504" i="1"/>
  <c r="S291" i="1"/>
  <c r="U291" i="1" s="1"/>
  <c r="V291" i="1"/>
  <c r="V294" i="1"/>
  <c r="V302" i="1"/>
  <c r="V305" i="1"/>
  <c r="AC313" i="1"/>
  <c r="AE313" i="1" s="1"/>
  <c r="O338" i="1"/>
  <c r="AB201" i="1"/>
  <c r="AB205" i="1" s="1"/>
  <c r="AC244" i="1"/>
  <c r="AE244" i="1" s="1"/>
  <c r="AC272" i="1"/>
  <c r="AE272" i="1" s="1"/>
  <c r="AC273" i="1"/>
  <c r="AE273" i="1" s="1"/>
  <c r="O525" i="1"/>
  <c r="V278" i="1"/>
  <c r="R512" i="1"/>
  <c r="S283" i="1"/>
  <c r="U283" i="1" s="1"/>
  <c r="AD283" i="1"/>
  <c r="AC288" i="1"/>
  <c r="AE288" i="1" s="1"/>
  <c r="O501" i="1"/>
  <c r="V301" i="1"/>
  <c r="S301" i="1"/>
  <c r="U301" i="1" s="1"/>
  <c r="U501" i="1" s="1"/>
  <c r="T314" i="1"/>
  <c r="U306" i="1"/>
  <c r="U363" i="1"/>
  <c r="X268" i="1"/>
  <c r="AC261" i="1"/>
  <c r="AE261" i="1" s="1"/>
  <c r="O515" i="1"/>
  <c r="V276" i="1"/>
  <c r="R502" i="1"/>
  <c r="AD287" i="1"/>
  <c r="S287" i="1"/>
  <c r="U287" i="1" s="1"/>
  <c r="AE289" i="1"/>
  <c r="AC294" i="1"/>
  <c r="AE294" i="1" s="1"/>
  <c r="R501" i="1"/>
  <c r="AD301" i="1"/>
  <c r="R522" i="1"/>
  <c r="AD309" i="1"/>
  <c r="AE309" i="1" s="1"/>
  <c r="S309" i="1"/>
  <c r="U309" i="1" s="1"/>
  <c r="U522" i="1" s="1"/>
  <c r="AC283" i="1"/>
  <c r="AC291" i="1"/>
  <c r="AE291" i="1" s="1"/>
  <c r="AE236" i="1"/>
  <c r="AE262" i="1"/>
  <c r="U269" i="1"/>
  <c r="O510" i="1"/>
  <c r="O314" i="1"/>
  <c r="O506" i="1"/>
  <c r="S293" i="1"/>
  <c r="U293" i="1" s="1"/>
  <c r="U506" i="1" s="1"/>
  <c r="S296" i="1"/>
  <c r="U296" i="1" s="1"/>
  <c r="AD296" i="1"/>
  <c r="AE296" i="1" s="1"/>
  <c r="AC305" i="1"/>
  <c r="AE305" i="1" s="1"/>
  <c r="O521" i="1"/>
  <c r="V307" i="1"/>
  <c r="T307" i="1"/>
  <c r="U307" i="1" s="1"/>
  <c r="U521" i="1" s="1"/>
  <c r="O365" i="1"/>
  <c r="V231" i="1"/>
  <c r="R420" i="1"/>
  <c r="V256" i="1"/>
  <c r="AC259" i="1"/>
  <c r="AE259" i="1" s="1"/>
  <c r="R504" i="1"/>
  <c r="O517" i="1"/>
  <c r="V299" i="1"/>
  <c r="AC302" i="1"/>
  <c r="AE302" i="1" s="1"/>
  <c r="J661" i="1"/>
  <c r="U417" i="1"/>
  <c r="AC252" i="1"/>
  <c r="AE252" i="1" s="1"/>
  <c r="O535" i="1"/>
  <c r="T274" i="1"/>
  <c r="AC280" i="1"/>
  <c r="AE280" i="1" s="1"/>
  <c r="O503" i="1"/>
  <c r="S290" i="1"/>
  <c r="U290" i="1" s="1"/>
  <c r="S298" i="1"/>
  <c r="U298" i="1" s="1"/>
  <c r="O514" i="1"/>
  <c r="U420" i="1"/>
  <c r="AC264" i="1"/>
  <c r="AE264" i="1" s="1"/>
  <c r="O533" i="1"/>
  <c r="O274" i="1"/>
  <c r="O513" i="1"/>
  <c r="S284" i="1"/>
  <c r="U284" i="1" s="1"/>
  <c r="U513" i="1" s="1"/>
  <c r="R514" i="1"/>
  <c r="S299" i="1"/>
  <c r="U299" i="1" s="1"/>
  <c r="U517" i="1" s="1"/>
  <c r="S300" i="1"/>
  <c r="U300" i="1" s="1"/>
  <c r="V300" i="1" s="1"/>
  <c r="AC301" i="1"/>
  <c r="L661" i="1"/>
  <c r="O486" i="1"/>
  <c r="R400" i="1"/>
  <c r="O363" i="1"/>
  <c r="V247" i="1"/>
  <c r="V248" i="1"/>
  <c r="R533" i="1"/>
  <c r="AD269" i="1"/>
  <c r="AD274" i="1" s="1"/>
  <c r="O534" i="1"/>
  <c r="S272" i="1"/>
  <c r="U272" i="1" s="1"/>
  <c r="U534" i="1" s="1"/>
  <c r="V288" i="1"/>
  <c r="R509" i="1"/>
  <c r="AD289" i="1"/>
  <c r="V296" i="1"/>
  <c r="P320" i="1"/>
  <c r="N661" i="1"/>
  <c r="V317" i="1"/>
  <c r="O421" i="1"/>
  <c r="S255" i="1"/>
  <c r="U255" i="1" s="1"/>
  <c r="O427" i="1"/>
  <c r="V265" i="1"/>
  <c r="O409" i="1"/>
  <c r="S267" i="1"/>
  <c r="U267" i="1" s="1"/>
  <c r="AD281" i="1"/>
  <c r="AE281" i="1" s="1"/>
  <c r="R527" i="1"/>
  <c r="V282" i="1"/>
  <c r="AC269" i="1"/>
  <c r="S316" i="1"/>
  <c r="U316" i="1" s="1"/>
  <c r="O516" i="1"/>
  <c r="K661" i="1"/>
  <c r="R397" i="1"/>
  <c r="O425" i="1"/>
  <c r="R500" i="1"/>
  <c r="S304" i="1"/>
  <c r="U304" i="1" s="1"/>
  <c r="U499" i="1" s="1"/>
  <c r="T312" i="1"/>
  <c r="U312" i="1" s="1"/>
  <c r="O531" i="1"/>
  <c r="S315" i="1"/>
  <c r="M661" i="1"/>
  <c r="U511" i="2" l="1"/>
  <c r="V511" i="2" s="1"/>
  <c r="U502" i="2"/>
  <c r="V502" i="2" s="1"/>
  <c r="V298" i="2"/>
  <c r="U223" i="2"/>
  <c r="V223" i="2" s="1"/>
  <c r="V326" i="2"/>
  <c r="U719" i="2"/>
  <c r="V719" i="2" s="1"/>
  <c r="V334" i="2"/>
  <c r="AE287" i="2"/>
  <c r="U486" i="2"/>
  <c r="V486" i="2" s="1"/>
  <c r="U429" i="2"/>
  <c r="V429" i="2" s="1"/>
  <c r="AE20" i="2"/>
  <c r="AE181" i="2"/>
  <c r="U227" i="2"/>
  <c r="V227" i="2" s="1"/>
  <c r="AE194" i="2"/>
  <c r="U531" i="2"/>
  <c r="V531" i="2" s="1"/>
  <c r="AE314" i="2"/>
  <c r="AE187" i="2"/>
  <c r="L377" i="2"/>
  <c r="U492" i="2"/>
  <c r="V492" i="2" s="1"/>
  <c r="Y254" i="2"/>
  <c r="AE313" i="2"/>
  <c r="V62" i="2"/>
  <c r="AE213" i="2"/>
  <c r="Z254" i="2"/>
  <c r="V283" i="2"/>
  <c r="V309" i="2"/>
  <c r="V153" i="2"/>
  <c r="AE164" i="2"/>
  <c r="AE251" i="2"/>
  <c r="AE34" i="2"/>
  <c r="V290" i="2"/>
  <c r="U548" i="2"/>
  <c r="V548" i="2" s="1"/>
  <c r="AE310" i="2"/>
  <c r="AE208" i="2"/>
  <c r="V322" i="2"/>
  <c r="U706" i="2"/>
  <c r="V706" i="2" s="1"/>
  <c r="V311" i="2"/>
  <c r="AE252" i="2"/>
  <c r="Q377" i="2"/>
  <c r="U239" i="2"/>
  <c r="V239" i="2" s="1"/>
  <c r="V292" i="2"/>
  <c r="U219" i="2"/>
  <c r="U635" i="2" s="1"/>
  <c r="V635" i="2" s="1"/>
  <c r="V410" i="2"/>
  <c r="AE286" i="2"/>
  <c r="AE211" i="2"/>
  <c r="AE288" i="2"/>
  <c r="AE195" i="2"/>
  <c r="AE138" i="2"/>
  <c r="AE178" i="2"/>
  <c r="AE209" i="2"/>
  <c r="U241" i="2"/>
  <c r="U647" i="2" s="1"/>
  <c r="V647" i="2" s="1"/>
  <c r="U235" i="2"/>
  <c r="V235" i="2" s="1"/>
  <c r="U573" i="2"/>
  <c r="V573" i="2" s="1"/>
  <c r="V75" i="2"/>
  <c r="AE358" i="2"/>
  <c r="AE362" i="2"/>
  <c r="AE93" i="2"/>
  <c r="V364" i="2"/>
  <c r="V218" i="2"/>
  <c r="M377" i="2"/>
  <c r="AE89" i="2"/>
  <c r="V336" i="2"/>
  <c r="P377" i="2"/>
  <c r="V389" i="2"/>
  <c r="V594" i="2"/>
  <c r="V627" i="2"/>
  <c r="AE315" i="2"/>
  <c r="AE179" i="2"/>
  <c r="AE97" i="2"/>
  <c r="AE205" i="2"/>
  <c r="AE359" i="2"/>
  <c r="AE204" i="2"/>
  <c r="V24" i="2"/>
  <c r="AE361" i="2"/>
  <c r="U442" i="2"/>
  <c r="V442" i="2" s="1"/>
  <c r="V114" i="2"/>
  <c r="U221" i="2"/>
  <c r="V221" i="2" s="1"/>
  <c r="U233" i="2"/>
  <c r="U658" i="2" s="1"/>
  <c r="V658" i="2" s="1"/>
  <c r="AE321" i="2"/>
  <c r="U226" i="2"/>
  <c r="V226" i="2" s="1"/>
  <c r="V217" i="2"/>
  <c r="AE220" i="2"/>
  <c r="V269" i="2"/>
  <c r="K377" i="2"/>
  <c r="AE224" i="2"/>
  <c r="V26" i="2"/>
  <c r="AE135" i="2"/>
  <c r="AE293" i="2"/>
  <c r="V138" i="2"/>
  <c r="V14" i="2"/>
  <c r="U679" i="2"/>
  <c r="V679" i="2" s="1"/>
  <c r="V374" i="2"/>
  <c r="AE367" i="2"/>
  <c r="AE235" i="2"/>
  <c r="U237" i="2"/>
  <c r="U649" i="2" s="1"/>
  <c r="V649" i="2" s="1"/>
  <c r="AE366" i="2"/>
  <c r="V363" i="2"/>
  <c r="V57" i="2"/>
  <c r="AE319" i="2"/>
  <c r="U712" i="2"/>
  <c r="V712" i="2" s="1"/>
  <c r="AE90" i="2"/>
  <c r="AE134" i="2"/>
  <c r="AE312" i="2"/>
  <c r="V397" i="2"/>
  <c r="V382" i="2"/>
  <c r="N377" i="2"/>
  <c r="V458" i="2"/>
  <c r="V418" i="2"/>
  <c r="V547" i="2"/>
  <c r="V419" i="2"/>
  <c r="V159" i="2"/>
  <c r="V543" i="2"/>
  <c r="V453" i="2"/>
  <c r="V121" i="2"/>
  <c r="V473" i="2"/>
  <c r="V436" i="2"/>
  <c r="V524" i="2"/>
  <c r="V482" i="2"/>
  <c r="V544" i="2"/>
  <c r="V540" i="2"/>
  <c r="V559" i="2"/>
  <c r="V245" i="2"/>
  <c r="AE290" i="2"/>
  <c r="U236" i="2"/>
  <c r="V236" i="2" s="1"/>
  <c r="AE198" i="2"/>
  <c r="AE199" i="2"/>
  <c r="AE85" i="2"/>
  <c r="U404" i="2"/>
  <c r="V404" i="2" s="1"/>
  <c r="AE216" i="2"/>
  <c r="V214" i="2"/>
  <c r="U475" i="2"/>
  <c r="V475" i="2" s="1"/>
  <c r="AE91" i="2"/>
  <c r="V366" i="2"/>
  <c r="V522" i="2"/>
  <c r="V300" i="2"/>
  <c r="V37" i="2"/>
  <c r="V171" i="2"/>
  <c r="U229" i="2"/>
  <c r="V229" i="2" s="1"/>
  <c r="V456" i="2"/>
  <c r="V707" i="2"/>
  <c r="V350" i="2"/>
  <c r="AE233" i="2"/>
  <c r="AE61" i="2"/>
  <c r="AE219" i="2"/>
  <c r="AE283" i="2"/>
  <c r="AE360" i="2"/>
  <c r="AE215" i="2"/>
  <c r="AE222" i="2"/>
  <c r="V631" i="2"/>
  <c r="V346" i="2"/>
  <c r="AE241" i="2"/>
  <c r="V341" i="2"/>
  <c r="U483" i="2"/>
  <c r="V483" i="2" s="1"/>
  <c r="V287" i="2"/>
  <c r="V172" i="2"/>
  <c r="V27" i="2"/>
  <c r="AE231" i="2"/>
  <c r="V133" i="2"/>
  <c r="U224" i="2"/>
  <c r="AD371" i="2"/>
  <c r="V323" i="2"/>
  <c r="V20" i="2"/>
  <c r="V106" i="2"/>
  <c r="U428" i="2"/>
  <c r="V428" i="2" s="1"/>
  <c r="V151" i="2"/>
  <c r="V58" i="2"/>
  <c r="AE30" i="2"/>
  <c r="V176" i="2"/>
  <c r="V93" i="2"/>
  <c r="V653" i="2"/>
  <c r="AE282" i="2"/>
  <c r="AE193" i="2"/>
  <c r="U490" i="2"/>
  <c r="V490" i="2" s="1"/>
  <c r="V358" i="2"/>
  <c r="U501" i="2"/>
  <c r="V501" i="2" s="1"/>
  <c r="V274" i="2"/>
  <c r="V110" i="2"/>
  <c r="V329" i="2"/>
  <c r="V335" i="2"/>
  <c r="V249" i="2"/>
  <c r="U574" i="2"/>
  <c r="V574" i="2" s="1"/>
  <c r="AE322" i="2"/>
  <c r="R254" i="2"/>
  <c r="V132" i="2"/>
  <c r="U231" i="2"/>
  <c r="V231" i="2" s="1"/>
  <c r="V145" i="2"/>
  <c r="V80" i="2"/>
  <c r="AE139" i="2"/>
  <c r="V208" i="2"/>
  <c r="U504" i="2"/>
  <c r="V504" i="2" s="1"/>
  <c r="AE78" i="2"/>
  <c r="V44" i="2"/>
  <c r="V583" i="2"/>
  <c r="V204" i="2"/>
  <c r="V408" i="2"/>
  <c r="V43" i="2"/>
  <c r="AA143" i="2"/>
  <c r="U472" i="2"/>
  <c r="V472" i="2" s="1"/>
  <c r="V338" i="2"/>
  <c r="AE225" i="2"/>
  <c r="AE352" i="2"/>
  <c r="AE281" i="2"/>
  <c r="V23" i="2"/>
  <c r="AE105" i="2"/>
  <c r="V207" i="2"/>
  <c r="V180" i="2"/>
  <c r="V158" i="2"/>
  <c r="V107" i="2"/>
  <c r="AE137" i="2"/>
  <c r="U222" i="2"/>
  <c r="U443" i="2" s="1"/>
  <c r="V443" i="2" s="1"/>
  <c r="AD130" i="2"/>
  <c r="AE120" i="2"/>
  <c r="V267" i="2"/>
  <c r="U487" i="2"/>
  <c r="V487" i="2" s="1"/>
  <c r="V285" i="2"/>
  <c r="V477" i="2"/>
  <c r="V67" i="2"/>
  <c r="V264" i="2"/>
  <c r="U220" i="2"/>
  <c r="U636" i="2" s="1"/>
  <c r="V636" i="2" s="1"/>
  <c r="AB143" i="2"/>
  <c r="V81" i="2"/>
  <c r="U671" i="2"/>
  <c r="V671" i="2" s="1"/>
  <c r="V134" i="2"/>
  <c r="V63" i="2"/>
  <c r="X254" i="2"/>
  <c r="V91" i="2"/>
  <c r="Z143" i="2"/>
  <c r="AE324" i="2"/>
  <c r="V98" i="2"/>
  <c r="U405" i="2"/>
  <c r="V405" i="2" s="1"/>
  <c r="V441" i="2"/>
  <c r="V717" i="2"/>
  <c r="AD325" i="2"/>
  <c r="U215" i="2"/>
  <c r="AE237" i="2"/>
  <c r="V411" i="2"/>
  <c r="AB254" i="2"/>
  <c r="V205" i="2"/>
  <c r="V194" i="2"/>
  <c r="V541" i="2"/>
  <c r="V368" i="2"/>
  <c r="T371" i="2"/>
  <c r="V365" i="2"/>
  <c r="U216" i="2"/>
  <c r="V216" i="2" s="1"/>
  <c r="V199" i="2"/>
  <c r="V293" i="2"/>
  <c r="U683" i="2"/>
  <c r="V683" i="2" s="1"/>
  <c r="J377" i="2"/>
  <c r="V135" i="2"/>
  <c r="V498" i="2"/>
  <c r="Y143" i="2"/>
  <c r="X143" i="2"/>
  <c r="V437" i="2"/>
  <c r="V455" i="2"/>
  <c r="V434" i="2"/>
  <c r="V581" i="2"/>
  <c r="R730" i="2"/>
  <c r="V713" i="2"/>
  <c r="V711" i="2"/>
  <c r="V435" i="2"/>
  <c r="V716" i="2"/>
  <c r="V585" i="2"/>
  <c r="V496" i="2"/>
  <c r="V519" i="2"/>
  <c r="V625" i="2"/>
  <c r="V685" i="2"/>
  <c r="V630" i="2"/>
  <c r="V402" i="2"/>
  <c r="V667" i="2"/>
  <c r="V557" i="2"/>
  <c r="V580" i="2"/>
  <c r="V478" i="2"/>
  <c r="V440" i="2"/>
  <c r="V567" i="2"/>
  <c r="V387" i="2"/>
  <c r="V579" i="2"/>
  <c r="V614" i="2"/>
  <c r="V576" i="2"/>
  <c r="V538" i="2"/>
  <c r="V664" i="2"/>
  <c r="V554" i="2"/>
  <c r="T107" i="1"/>
  <c r="V135" i="1"/>
  <c r="V26" i="1"/>
  <c r="V188" i="1"/>
  <c r="R205" i="1"/>
  <c r="AE136" i="1"/>
  <c r="AD39" i="1"/>
  <c r="V20" i="1"/>
  <c r="V131" i="1"/>
  <c r="AB154" i="1"/>
  <c r="U486" i="1"/>
  <c r="J320" i="1"/>
  <c r="X154" i="1"/>
  <c r="X320" i="1" s="1"/>
  <c r="U399" i="2"/>
  <c r="V399" i="2" s="1"/>
  <c r="V161" i="2"/>
  <c r="U510" i="2"/>
  <c r="V510" i="2" s="1"/>
  <c r="V55" i="2"/>
  <c r="U489" i="2"/>
  <c r="V489" i="2" s="1"/>
  <c r="V87" i="2"/>
  <c r="AC190" i="2"/>
  <c r="AE144" i="2"/>
  <c r="U720" i="2"/>
  <c r="V720" i="2" s="1"/>
  <c r="V127" i="2"/>
  <c r="AC202" i="2"/>
  <c r="AE191" i="2"/>
  <c r="U398" i="2"/>
  <c r="V398" i="2" s="1"/>
  <c r="V163" i="2"/>
  <c r="V303" i="2"/>
  <c r="S331" i="2"/>
  <c r="V360" i="2"/>
  <c r="V423" i="2"/>
  <c r="V333" i="2"/>
  <c r="V278" i="2"/>
  <c r="AA254" i="2"/>
  <c r="U668" i="2"/>
  <c r="V668" i="2" s="1"/>
  <c r="V252" i="2"/>
  <c r="V431" i="2"/>
  <c r="V313" i="2"/>
  <c r="V444" i="2"/>
  <c r="U613" i="2"/>
  <c r="V613" i="2" s="1"/>
  <c r="V162" i="2"/>
  <c r="U693" i="2"/>
  <c r="V693" i="2" s="1"/>
  <c r="V52" i="2"/>
  <c r="V152" i="2"/>
  <c r="V85" i="2"/>
  <c r="V178" i="2"/>
  <c r="U550" i="2"/>
  <c r="V550" i="2" s="1"/>
  <c r="V123" i="2"/>
  <c r="U485" i="2"/>
  <c r="V485" i="2" s="1"/>
  <c r="V83" i="2"/>
  <c r="AE132" i="2"/>
  <c r="V179" i="2"/>
  <c r="AE116" i="2"/>
  <c r="V34" i="2"/>
  <c r="T100" i="2"/>
  <c r="S325" i="2"/>
  <c r="U295" i="2"/>
  <c r="U426" i="2"/>
  <c r="V426" i="2" s="1"/>
  <c r="V268" i="2"/>
  <c r="AE326" i="2"/>
  <c r="AE331" i="2" s="1"/>
  <c r="AC331" i="2"/>
  <c r="U575" i="2"/>
  <c r="V575" i="2" s="1"/>
  <c r="V356" i="2"/>
  <c r="U297" i="2"/>
  <c r="T325" i="2"/>
  <c r="V266" i="2"/>
  <c r="U452" i="2"/>
  <c r="V452" i="2" s="1"/>
  <c r="V200" i="2"/>
  <c r="U526" i="2"/>
  <c r="V526" i="2" s="1"/>
  <c r="V72" i="2"/>
  <c r="V395" i="2"/>
  <c r="S253" i="2"/>
  <c r="U203" i="2"/>
  <c r="O143" i="2"/>
  <c r="AD41" i="2"/>
  <c r="AD100" i="2"/>
  <c r="AE42" i="2"/>
  <c r="U15" i="2"/>
  <c r="V15" i="2" s="1"/>
  <c r="T41" i="2"/>
  <c r="U464" i="2"/>
  <c r="V464" i="2" s="1"/>
  <c r="V324" i="2"/>
  <c r="V367" i="2"/>
  <c r="U650" i="2"/>
  <c r="V650" i="2" s="1"/>
  <c r="V244" i="2"/>
  <c r="V315" i="2"/>
  <c r="U572" i="2"/>
  <c r="V572" i="2" s="1"/>
  <c r="V355" i="2"/>
  <c r="U626" i="2"/>
  <c r="V626" i="2" s="1"/>
  <c r="V282" i="2"/>
  <c r="AD294" i="2"/>
  <c r="U514" i="2"/>
  <c r="V514" i="2" s="1"/>
  <c r="V59" i="2"/>
  <c r="AD190" i="2"/>
  <c r="V120" i="2"/>
  <c r="V396" i="2"/>
  <c r="V126" i="2"/>
  <c r="O254" i="2"/>
  <c r="R143" i="2"/>
  <c r="U555" i="2"/>
  <c r="V555" i="2" s="1"/>
  <c r="V359" i="2"/>
  <c r="U563" i="2"/>
  <c r="V563" i="2" s="1"/>
  <c r="V349" i="2"/>
  <c r="U449" i="2"/>
  <c r="V449" i="2" s="1"/>
  <c r="V248" i="2"/>
  <c r="AC371" i="2"/>
  <c r="S376" i="2"/>
  <c r="U372" i="2"/>
  <c r="V383" i="2"/>
  <c r="U413" i="2"/>
  <c r="V413" i="2" s="1"/>
  <c r="U294" i="2"/>
  <c r="V294" i="2" s="1"/>
  <c r="V255" i="2"/>
  <c r="U10" i="2"/>
  <c r="S41" i="2"/>
  <c r="U102" i="2"/>
  <c r="T130" i="2"/>
  <c r="AD142" i="2"/>
  <c r="U470" i="2"/>
  <c r="V470" i="2" s="1"/>
  <c r="V301" i="2"/>
  <c r="V330" i="2"/>
  <c r="U562" i="2"/>
  <c r="V562" i="2" s="1"/>
  <c r="V348" i="2"/>
  <c r="U558" i="2"/>
  <c r="V558" i="2" s="1"/>
  <c r="V556" i="2"/>
  <c r="V361" i="2"/>
  <c r="AD202" i="2"/>
  <c r="U480" i="2"/>
  <c r="V480" i="2" s="1"/>
  <c r="V251" i="2"/>
  <c r="U448" i="2"/>
  <c r="V448" i="2" s="1"/>
  <c r="V246" i="2"/>
  <c r="U403" i="2"/>
  <c r="V403" i="2" s="1"/>
  <c r="V174" i="2"/>
  <c r="AC294" i="2"/>
  <c r="V385" i="2"/>
  <c r="U509" i="2"/>
  <c r="V509" i="2" s="1"/>
  <c r="AE170" i="2"/>
  <c r="S294" i="2"/>
  <c r="U715" i="2"/>
  <c r="V715" i="2" s="1"/>
  <c r="V400" i="2"/>
  <c r="U528" i="2"/>
  <c r="V528" i="2" s="1"/>
  <c r="U144" i="2"/>
  <c r="S190" i="2"/>
  <c r="U551" i="2"/>
  <c r="V551" i="2" s="1"/>
  <c r="AC130" i="2"/>
  <c r="V529" i="2"/>
  <c r="V139" i="2"/>
  <c r="AC41" i="2"/>
  <c r="V337" i="2"/>
  <c r="U425" i="2"/>
  <c r="V425" i="2" s="1"/>
  <c r="V263" i="2"/>
  <c r="U409" i="2"/>
  <c r="V409" i="2" s="1"/>
  <c r="V291" i="2"/>
  <c r="U406" i="2"/>
  <c r="V406" i="2" s="1"/>
  <c r="V184" i="2"/>
  <c r="U645" i="2"/>
  <c r="V645" i="2" s="1"/>
  <c r="AE207" i="2"/>
  <c r="U681" i="2"/>
  <c r="V681" i="2" s="1"/>
  <c r="V38" i="2"/>
  <c r="T190" i="2"/>
  <c r="AC142" i="2"/>
  <c r="U700" i="2"/>
  <c r="V700" i="2" s="1"/>
  <c r="V569" i="2"/>
  <c r="U481" i="2"/>
  <c r="V481" i="2" s="1"/>
  <c r="V321" i="2"/>
  <c r="V571" i="2"/>
  <c r="V391" i="2"/>
  <c r="U234" i="2"/>
  <c r="U407" i="2"/>
  <c r="V407" i="2" s="1"/>
  <c r="V155" i="2"/>
  <c r="V281" i="2"/>
  <c r="V560" i="2"/>
  <c r="U225" i="2"/>
  <c r="U450" i="2"/>
  <c r="V450" i="2" s="1"/>
  <c r="V250" i="2"/>
  <c r="U500" i="2"/>
  <c r="V500" i="2" s="1"/>
  <c r="V22" i="2"/>
  <c r="U539" i="2"/>
  <c r="V539" i="2" s="1"/>
  <c r="V460" i="2"/>
  <c r="S202" i="2"/>
  <c r="V30" i="2"/>
  <c r="AE131" i="2"/>
  <c r="U507" i="2"/>
  <c r="V507" i="2" s="1"/>
  <c r="U587" i="2"/>
  <c r="V587" i="2" s="1"/>
  <c r="V375" i="2"/>
  <c r="U479" i="2"/>
  <c r="V479" i="2" s="1"/>
  <c r="V317" i="2"/>
  <c r="T294" i="2"/>
  <c r="V211" i="2"/>
  <c r="V344" i="2"/>
  <c r="U451" i="2"/>
  <c r="V451" i="2" s="1"/>
  <c r="U202" i="2"/>
  <c r="V202" i="2" s="1"/>
  <c r="V191" i="2"/>
  <c r="O730" i="2"/>
  <c r="V676" i="2"/>
  <c r="V237" i="2"/>
  <c r="V592" i="2"/>
  <c r="U240" i="2"/>
  <c r="V351" i="2"/>
  <c r="S371" i="2"/>
  <c r="U332" i="2"/>
  <c r="AE311" i="2"/>
  <c r="AC325" i="2"/>
  <c r="AE295" i="2"/>
  <c r="T253" i="2"/>
  <c r="V314" i="2"/>
  <c r="V305" i="2"/>
  <c r="U384" i="2"/>
  <c r="V384" i="2" s="1"/>
  <c r="V147" i="2"/>
  <c r="U242" i="2"/>
  <c r="U109" i="2"/>
  <c r="S130" i="2"/>
  <c r="V70" i="2"/>
  <c r="U463" i="2"/>
  <c r="V463" i="2" s="1"/>
  <c r="V188" i="2"/>
  <c r="U491" i="2"/>
  <c r="V491" i="2" s="1"/>
  <c r="V94" i="2"/>
  <c r="V118" i="2"/>
  <c r="V17" i="2"/>
  <c r="U474" i="2"/>
  <c r="V474" i="2" s="1"/>
  <c r="V307" i="2"/>
  <c r="U593" i="2"/>
  <c r="V593" i="2" s="1"/>
  <c r="V327" i="2"/>
  <c r="U331" i="2"/>
  <c r="V331" i="2" s="1"/>
  <c r="U466" i="2"/>
  <c r="V466" i="2" s="1"/>
  <c r="V296" i="2"/>
  <c r="U471" i="2"/>
  <c r="V471" i="2" s="1"/>
  <c r="V302" i="2"/>
  <c r="AE203" i="2"/>
  <c r="U393" i="2"/>
  <c r="V393" i="2" s="1"/>
  <c r="V187" i="2"/>
  <c r="U684" i="2"/>
  <c r="V684" i="2" s="1"/>
  <c r="V45" i="2"/>
  <c r="V714" i="2"/>
  <c r="S142" i="2"/>
  <c r="U131" i="2"/>
  <c r="U499" i="2"/>
  <c r="V499" i="2" s="1"/>
  <c r="S100" i="2"/>
  <c r="U42" i="2"/>
  <c r="AC100" i="2"/>
  <c r="U623" i="1"/>
  <c r="V32" i="1"/>
  <c r="AC189" i="1"/>
  <c r="AC205" i="1" s="1"/>
  <c r="AE155" i="1"/>
  <c r="AE283" i="1"/>
  <c r="U512" i="1"/>
  <c r="V283" i="1"/>
  <c r="U490" i="1"/>
  <c r="V118" i="1"/>
  <c r="V180" i="1"/>
  <c r="V258" i="1"/>
  <c r="T39" i="1"/>
  <c r="S39" i="1"/>
  <c r="U315" i="1"/>
  <c r="S319" i="1"/>
  <c r="U374" i="1"/>
  <c r="V229" i="1"/>
  <c r="V115" i="1"/>
  <c r="U516" i="1"/>
  <c r="V312" i="1"/>
  <c r="U409" i="1"/>
  <c r="V267" i="1"/>
  <c r="U514" i="1"/>
  <c r="V298" i="1"/>
  <c r="V163" i="1"/>
  <c r="AE282" i="1"/>
  <c r="U397" i="1"/>
  <c r="V199" i="1"/>
  <c r="V264" i="1"/>
  <c r="U369" i="1"/>
  <c r="V215" i="1"/>
  <c r="U493" i="1"/>
  <c r="V134" i="1"/>
  <c r="AE190" i="1"/>
  <c r="AE201" i="1" s="1"/>
  <c r="V140" i="1"/>
  <c r="V162" i="1"/>
  <c r="U647" i="1"/>
  <c r="U436" i="1"/>
  <c r="AE145" i="1"/>
  <c r="T141" i="1"/>
  <c r="U110" i="1"/>
  <c r="U439" i="1"/>
  <c r="U451" i="1"/>
  <c r="U161" i="1"/>
  <c r="S201" i="1"/>
  <c r="U190" i="1"/>
  <c r="O661" i="1"/>
  <c r="U398" i="1"/>
  <c r="V194" i="1"/>
  <c r="U610" i="1"/>
  <c r="V203" i="1"/>
  <c r="V168" i="1"/>
  <c r="AE301" i="1"/>
  <c r="U503" i="1"/>
  <c r="V290" i="1"/>
  <c r="V293" i="1"/>
  <c r="V309" i="1"/>
  <c r="U504" i="1"/>
  <c r="V209" i="1"/>
  <c r="AA320" i="1"/>
  <c r="U489" i="1"/>
  <c r="V119" i="1"/>
  <c r="V272" i="1"/>
  <c r="U370" i="1"/>
  <c r="U487" i="1"/>
  <c r="V114" i="1"/>
  <c r="U624" i="1"/>
  <c r="V41" i="1"/>
  <c r="V230" i="1"/>
  <c r="U450" i="1"/>
  <c r="V47" i="1"/>
  <c r="U438" i="1"/>
  <c r="U39" i="1"/>
  <c r="V39" i="1" s="1"/>
  <c r="V101" i="1"/>
  <c r="AD107" i="1"/>
  <c r="U141" i="1"/>
  <c r="V141" i="1" s="1"/>
  <c r="AE287" i="1"/>
  <c r="U202" i="1"/>
  <c r="S204" i="1"/>
  <c r="S237" i="1"/>
  <c r="U206" i="1"/>
  <c r="AD153" i="1"/>
  <c r="U400" i="1"/>
  <c r="V191" i="1"/>
  <c r="S107" i="1"/>
  <c r="U40" i="1"/>
  <c r="V186" i="1"/>
  <c r="U326" i="1"/>
  <c r="V156" i="1"/>
  <c r="AE268" i="1"/>
  <c r="V98" i="1"/>
  <c r="T237" i="1"/>
  <c r="U210" i="1"/>
  <c r="V210" i="1" s="1"/>
  <c r="U636" i="1"/>
  <c r="AE39" i="1"/>
  <c r="AE275" i="1"/>
  <c r="AC314" i="1"/>
  <c r="AE163" i="1"/>
  <c r="AD189" i="1"/>
  <c r="AD205" i="1" s="1"/>
  <c r="V254" i="1"/>
  <c r="U622" i="1"/>
  <c r="V35" i="1"/>
  <c r="AC268" i="1"/>
  <c r="U648" i="1"/>
  <c r="V129" i="1"/>
  <c r="S141" i="1"/>
  <c r="V69" i="1"/>
  <c r="AE137" i="1"/>
  <c r="U460" i="1"/>
  <c r="V61" i="1"/>
  <c r="U421" i="1"/>
  <c r="V255" i="1"/>
  <c r="U520" i="1"/>
  <c r="V306" i="1"/>
  <c r="V310" i="1"/>
  <c r="Y320" i="1"/>
  <c r="U492" i="1"/>
  <c r="V132" i="1"/>
  <c r="U329" i="1"/>
  <c r="V173" i="1"/>
  <c r="AC237" i="1"/>
  <c r="U405" i="1"/>
  <c r="V193" i="1"/>
  <c r="AD237" i="1"/>
  <c r="AE131" i="1"/>
  <c r="AE141" i="1" s="1"/>
  <c r="AB320" i="1"/>
  <c r="U483" i="1"/>
  <c r="V150" i="1"/>
  <c r="U430" i="1"/>
  <c r="V90" i="1"/>
  <c r="U620" i="1"/>
  <c r="V25" i="1"/>
  <c r="AE237" i="1"/>
  <c r="U456" i="1"/>
  <c r="V60" i="1"/>
  <c r="U494" i="1"/>
  <c r="V130" i="1"/>
  <c r="S274" i="1"/>
  <c r="S314" i="1"/>
  <c r="U481" i="1"/>
  <c r="V147" i="1"/>
  <c r="V277" i="1"/>
  <c r="V241" i="1"/>
  <c r="V304" i="1"/>
  <c r="U362" i="1"/>
  <c r="V207" i="1"/>
  <c r="U142" i="1"/>
  <c r="S153" i="1"/>
  <c r="U459" i="1"/>
  <c r="V76" i="1"/>
  <c r="R154" i="1"/>
  <c r="R320" i="1" s="1"/>
  <c r="V17" i="1"/>
  <c r="V105" i="1"/>
  <c r="U571" i="1"/>
  <c r="V222" i="1"/>
  <c r="U530" i="1"/>
  <c r="V316" i="1"/>
  <c r="V284" i="1"/>
  <c r="U533" i="1"/>
  <c r="U274" i="1"/>
  <c r="V274" i="1" s="1"/>
  <c r="V269" i="1"/>
  <c r="AE266" i="1"/>
  <c r="U510" i="1"/>
  <c r="U314" i="1"/>
  <c r="V314" i="1" s="1"/>
  <c r="U480" i="1"/>
  <c r="V146" i="1"/>
  <c r="AE142" i="1"/>
  <c r="AE153" i="1" s="1"/>
  <c r="AC153" i="1"/>
  <c r="S268" i="1"/>
  <c r="U238" i="1"/>
  <c r="U440" i="1"/>
  <c r="V14" i="1"/>
  <c r="AE97" i="1"/>
  <c r="U155" i="1"/>
  <c r="S189" i="1"/>
  <c r="AC107" i="1"/>
  <c r="AE40" i="1"/>
  <c r="O154" i="1"/>
  <c r="V121" i="1"/>
  <c r="AC141" i="1"/>
  <c r="U371" i="1"/>
  <c r="V223" i="1"/>
  <c r="AD314" i="1"/>
  <c r="U650" i="1"/>
  <c r="AC274" i="1"/>
  <c r="AE269" i="1"/>
  <c r="AE274" i="1" s="1"/>
  <c r="U502" i="1"/>
  <c r="V287" i="1"/>
  <c r="R661" i="1"/>
  <c r="O205" i="1"/>
  <c r="Z320" i="1"/>
  <c r="V303" i="1"/>
  <c r="U447" i="1"/>
  <c r="V37" i="1"/>
  <c r="V55" i="1"/>
  <c r="U434" i="1"/>
  <c r="V34" i="1"/>
  <c r="U618" i="1"/>
  <c r="V23" i="1"/>
  <c r="V171" i="1"/>
  <c r="AE74" i="1"/>
  <c r="V100" i="1"/>
  <c r="Y377" i="2" l="1"/>
  <c r="Z377" i="2"/>
  <c r="U447" i="2"/>
  <c r="V447" i="2" s="1"/>
  <c r="U446" i="2"/>
  <c r="V446" i="2" s="1"/>
  <c r="V219" i="2"/>
  <c r="AE41" i="2"/>
  <c r="V241" i="2"/>
  <c r="U657" i="2"/>
  <c r="V657" i="2" s="1"/>
  <c r="AE142" i="2"/>
  <c r="T254" i="2"/>
  <c r="V233" i="2"/>
  <c r="AE371" i="2"/>
  <c r="AA377" i="2"/>
  <c r="AD254" i="2"/>
  <c r="V220" i="2"/>
  <c r="O377" i="2"/>
  <c r="U643" i="2"/>
  <c r="V643" i="2" s="1"/>
  <c r="V224" i="2"/>
  <c r="AE130" i="2"/>
  <c r="AB377" i="2"/>
  <c r="AE202" i="2"/>
  <c r="U637" i="2"/>
  <c r="V637" i="2" s="1"/>
  <c r="R377" i="2"/>
  <c r="AE294" i="2"/>
  <c r="AE100" i="2"/>
  <c r="V222" i="2"/>
  <c r="U445" i="2"/>
  <c r="V445" i="2" s="1"/>
  <c r="V215" i="2"/>
  <c r="X377" i="2"/>
  <c r="AD143" i="2"/>
  <c r="S143" i="2"/>
  <c r="T143" i="2"/>
  <c r="U494" i="2"/>
  <c r="V494" i="2" s="1"/>
  <c r="AE107" i="1"/>
  <c r="AE154" i="1" s="1"/>
  <c r="AD154" i="1"/>
  <c r="AD320" i="1" s="1"/>
  <c r="S205" i="1"/>
  <c r="S154" i="1"/>
  <c r="O320" i="1"/>
  <c r="U439" i="2"/>
  <c r="V439" i="2" s="1"/>
  <c r="U253" i="2"/>
  <c r="V203" i="2"/>
  <c r="AC143" i="2"/>
  <c r="S254" i="2"/>
  <c r="U589" i="2"/>
  <c r="V589" i="2" s="1"/>
  <c r="U376" i="2"/>
  <c r="V376" i="2" s="1"/>
  <c r="V372" i="2"/>
  <c r="U465" i="2"/>
  <c r="V465" i="2" s="1"/>
  <c r="U325" i="2"/>
  <c r="V325" i="2" s="1"/>
  <c r="V295" i="2"/>
  <c r="U646" i="2"/>
  <c r="V646" i="2" s="1"/>
  <c r="V240" i="2"/>
  <c r="U659" i="2"/>
  <c r="V659" i="2" s="1"/>
  <c r="V234" i="2"/>
  <c r="U506" i="2"/>
  <c r="V506" i="2" s="1"/>
  <c r="U100" i="2"/>
  <c r="V100" i="2" s="1"/>
  <c r="V42" i="2"/>
  <c r="U705" i="2"/>
  <c r="V705" i="2" s="1"/>
  <c r="U130" i="2"/>
  <c r="V130" i="2" s="1"/>
  <c r="V102" i="2"/>
  <c r="AE325" i="2"/>
  <c r="U379" i="2"/>
  <c r="U190" i="2"/>
  <c r="V190" i="2" s="1"/>
  <c r="V144" i="2"/>
  <c r="U493" i="2"/>
  <c r="V493" i="2" s="1"/>
  <c r="U41" i="2"/>
  <c r="V41" i="2" s="1"/>
  <c r="U467" i="2"/>
  <c r="V467" i="2" s="1"/>
  <c r="V297" i="2"/>
  <c r="U518" i="2"/>
  <c r="V518" i="2" s="1"/>
  <c r="U142" i="2"/>
  <c r="V131" i="2"/>
  <c r="AC254" i="2"/>
  <c r="U568" i="2"/>
  <c r="V568" i="2" s="1"/>
  <c r="U371" i="2"/>
  <c r="V332" i="2"/>
  <c r="U545" i="2"/>
  <c r="V545" i="2" s="1"/>
  <c r="V109" i="2"/>
  <c r="U648" i="2"/>
  <c r="V648" i="2" s="1"/>
  <c r="V242" i="2"/>
  <c r="U644" i="2"/>
  <c r="V644" i="2" s="1"/>
  <c r="V225" i="2"/>
  <c r="AE190" i="2"/>
  <c r="AE254" i="2" s="1"/>
  <c r="U322" i="1"/>
  <c r="U189" i="1"/>
  <c r="V189" i="1" s="1"/>
  <c r="V155" i="1"/>
  <c r="U323" i="1"/>
  <c r="V161" i="1"/>
  <c r="AE314" i="1"/>
  <c r="U449" i="1"/>
  <c r="U107" i="1"/>
  <c r="V107" i="1" s="1"/>
  <c r="V40" i="1"/>
  <c r="U642" i="1"/>
  <c r="V110" i="1"/>
  <c r="U410" i="1"/>
  <c r="U268" i="1"/>
  <c r="V268" i="1" s="1"/>
  <c r="V238" i="1"/>
  <c r="T154" i="1"/>
  <c r="T320" i="1" s="1"/>
  <c r="AE189" i="1"/>
  <c r="AE205" i="1" s="1"/>
  <c r="AC154" i="1"/>
  <c r="AC320" i="1" s="1"/>
  <c r="U461" i="1"/>
  <c r="U153" i="1"/>
  <c r="V142" i="1"/>
  <c r="U531" i="1"/>
  <c r="U319" i="1"/>
  <c r="V319" i="1" s="1"/>
  <c r="V315" i="1"/>
  <c r="U201" i="1"/>
  <c r="V201" i="1" s="1"/>
  <c r="U396" i="1"/>
  <c r="V190" i="1"/>
  <c r="U609" i="1"/>
  <c r="U204" i="1"/>
  <c r="V202" i="1"/>
  <c r="U357" i="1"/>
  <c r="U237" i="1"/>
  <c r="V237" i="1" s="1"/>
  <c r="V206" i="1"/>
  <c r="AD377" i="2" l="1"/>
  <c r="T377" i="2"/>
  <c r="AE143" i="2"/>
  <c r="AE377" i="2" s="1"/>
  <c r="S377" i="2"/>
  <c r="AC377" i="2"/>
  <c r="S320" i="1"/>
  <c r="V371" i="2"/>
  <c r="U730" i="2"/>
  <c r="V379" i="2"/>
  <c r="U254" i="2"/>
  <c r="V254" i="2" s="1"/>
  <c r="V253" i="2"/>
  <c r="U143" i="2"/>
  <c r="V143" i="2" s="1"/>
  <c r="V142" i="2"/>
  <c r="AE320" i="1"/>
  <c r="U205" i="1"/>
  <c r="V204" i="1"/>
  <c r="U154" i="1"/>
  <c r="V154" i="1" s="1"/>
  <c r="V153" i="1"/>
  <c r="U661" i="1"/>
  <c r="U377" i="2" l="1"/>
  <c r="V377" i="2" s="1"/>
  <c r="V730" i="2"/>
  <c r="U320" i="1"/>
  <c r="V320" i="1" s="1"/>
  <c r="V205" i="1"/>
  <c r="U731" i="2" l="1"/>
  <c r="V731" i="2" s="1"/>
  <c r="U662" i="1"/>
</calcChain>
</file>

<file path=xl/sharedStrings.xml><?xml version="1.0" encoding="utf-8"?>
<sst xmlns="http://schemas.openxmlformats.org/spreadsheetml/2006/main" count="12988" uniqueCount="513">
  <si>
    <t>C.P. VIETNAM CORPORATION</t>
  </si>
  <si>
    <r>
      <rPr>
        <b/>
        <sz val="12"/>
        <color indexed="60"/>
        <rFont val="Arial"/>
        <family val="2"/>
      </rPr>
      <t xml:space="preserve">BINH DUONG </t>
    </r>
    <r>
      <rPr>
        <b/>
        <sz val="12"/>
        <rFont val="Arial"/>
        <family val="2"/>
      </rPr>
      <t>SALES DEPARTMENT</t>
    </r>
  </si>
  <si>
    <t>SALES FORECAST</t>
  </si>
  <si>
    <t>ATTN.      :Mr. JITTISART / Mr. LOC/ Mr .VINH/Mr.THÔNG/Mr.ÁNH/Mrs.Oanh/ Mrs.Luynh</t>
  </si>
  <si>
    <t>From      : Mr Tuan</t>
  </si>
  <si>
    <t xml:space="preserve"> </t>
  </si>
  <si>
    <t>CODE</t>
  </si>
  <si>
    <t>FEED (tons)</t>
  </si>
  <si>
    <t>BAG (unit)</t>
  </si>
  <si>
    <t>FORMULAR CODE</t>
  </si>
  <si>
    <t>DIE (Size)</t>
  </si>
  <si>
    <t>PACKING SIZE
(kg)</t>
  </si>
  <si>
    <t>FEED CODE</t>
  </si>
  <si>
    <t>DEALER</t>
  </si>
  <si>
    <t xml:space="preserve"> FARM</t>
  </si>
  <si>
    <t>GRAND TOTAL</t>
  </si>
  <si>
    <t>REMARK</t>
  </si>
  <si>
    <t>HIGRO</t>
  </si>
  <si>
    <t>CP</t>
  </si>
  <si>
    <t>STAR</t>
  </si>
  <si>
    <t>NUVO</t>
  </si>
  <si>
    <t>NASA</t>
  </si>
  <si>
    <t>FARM</t>
  </si>
  <si>
    <t>TOTAL</t>
  </si>
  <si>
    <t>SWINE</t>
  </si>
  <si>
    <t>INTEGRATE</t>
  </si>
  <si>
    <t>TONS</t>
  </si>
  <si>
    <t>SILO</t>
  </si>
  <si>
    <t>550LAC</t>
  </si>
  <si>
    <t>550S</t>
  </si>
  <si>
    <t>950S</t>
  </si>
  <si>
    <t>HS11</t>
  </si>
  <si>
    <t>9650S</t>
  </si>
  <si>
    <t>8650S</t>
  </si>
  <si>
    <t>550PRO</t>
  </si>
  <si>
    <t>CHỜ ĐẠI LÝ ĐẶT THÊM</t>
  </si>
  <si>
    <t>550SF</t>
  </si>
  <si>
    <t>550SFS31</t>
  </si>
  <si>
    <t>HT11</t>
  </si>
  <si>
    <t>551PRO</t>
  </si>
  <si>
    <t>HT11 CHỜ ĐẠI LÝ ĐẶT THÊM</t>
  </si>
  <si>
    <t>551X26</t>
  </si>
  <si>
    <t>551FS54</t>
  </si>
  <si>
    <t>551FS25</t>
  </si>
  <si>
    <t>551F(SILO)</t>
  </si>
  <si>
    <t>551F</t>
  </si>
  <si>
    <t>551GP</t>
  </si>
  <si>
    <t>951GP</t>
  </si>
  <si>
    <t>HT11GP</t>
  </si>
  <si>
    <t>CHỞ ĐẠI LÝ ĐẶT THÊM HT11GP</t>
  </si>
  <si>
    <t>551GPFS54</t>
  </si>
  <si>
    <t>551GPFS11</t>
  </si>
  <si>
    <t>551GPFS13</t>
  </si>
  <si>
    <t>551GPFS25</t>
  </si>
  <si>
    <t>551GPF(SILO)</t>
  </si>
  <si>
    <t>551GPF</t>
  </si>
  <si>
    <t>PRE-STARTER</t>
  </si>
  <si>
    <t>M</t>
  </si>
  <si>
    <t>352S</t>
  </si>
  <si>
    <t>852S</t>
  </si>
  <si>
    <t>9452S</t>
  </si>
  <si>
    <t>8452S</t>
  </si>
  <si>
    <t>552SS90</t>
  </si>
  <si>
    <t>952SS90</t>
  </si>
  <si>
    <t>552SX</t>
  </si>
  <si>
    <t>952SX</t>
  </si>
  <si>
    <t>HT12SX</t>
  </si>
  <si>
    <t>552SXS46</t>
  </si>
  <si>
    <t>552SPRO</t>
  </si>
  <si>
    <t>552S PRO(silo)</t>
  </si>
  <si>
    <t>552S</t>
  </si>
  <si>
    <t>952S</t>
  </si>
  <si>
    <t>HT12S</t>
  </si>
  <si>
    <t>9652S</t>
  </si>
  <si>
    <t>HT12S CHỜ KHÁCH HÀNG ĐẶT</t>
  </si>
  <si>
    <t>Silo</t>
  </si>
  <si>
    <t>552SFS90(SILO)</t>
  </si>
  <si>
    <t>552SFS90</t>
  </si>
  <si>
    <t>552SF</t>
  </si>
  <si>
    <t>552SFX04</t>
  </si>
  <si>
    <t>552SFX08</t>
  </si>
  <si>
    <t>552SFX31</t>
  </si>
  <si>
    <t>CHỜ HẾT TỒN KHO MỚI SX</t>
  </si>
  <si>
    <t>552E</t>
  </si>
  <si>
    <t>HT02</t>
  </si>
  <si>
    <t>CHỜ ĐẠI LÝ ĐẶT HÀNG</t>
  </si>
  <si>
    <t>552PRO</t>
  </si>
  <si>
    <t>HT12</t>
  </si>
  <si>
    <t>552FS11</t>
  </si>
  <si>
    <t>552FS11(silo)</t>
  </si>
  <si>
    <t>552FS90(silo)</t>
  </si>
  <si>
    <t>552FS90</t>
  </si>
  <si>
    <t>552BSF</t>
  </si>
  <si>
    <t>552F</t>
  </si>
  <si>
    <t>552FX08</t>
  </si>
  <si>
    <t>552M</t>
  </si>
  <si>
    <t>952M</t>
  </si>
  <si>
    <t>HT12M</t>
  </si>
  <si>
    <t>9652M</t>
  </si>
  <si>
    <t>552MXS70</t>
  </si>
  <si>
    <t>552MX</t>
  </si>
  <si>
    <t>952MX</t>
  </si>
  <si>
    <t>HẾT TỒN KHO MỚI SX</t>
  </si>
  <si>
    <t>553S</t>
  </si>
  <si>
    <t>953S</t>
  </si>
  <si>
    <t>HT13S</t>
  </si>
  <si>
    <t>9653S</t>
  </si>
  <si>
    <t>553MF(silo)</t>
  </si>
  <si>
    <t>553MF</t>
  </si>
  <si>
    <t>553WDF(SILO)</t>
  </si>
  <si>
    <t>553WDF</t>
  </si>
  <si>
    <t>553(silo)</t>
  </si>
  <si>
    <t>553SPRO</t>
  </si>
  <si>
    <t>HT13</t>
  </si>
  <si>
    <t>C</t>
  </si>
  <si>
    <t>150S</t>
  </si>
  <si>
    <t>750S</t>
  </si>
  <si>
    <t>HT20S</t>
  </si>
  <si>
    <t>9250S</t>
  </si>
  <si>
    <t>8250S</t>
  </si>
  <si>
    <t>HT20</t>
  </si>
  <si>
    <t>150M</t>
  </si>
  <si>
    <t>750M</t>
  </si>
  <si>
    <t>HT20M</t>
  </si>
  <si>
    <t>9250M</t>
  </si>
  <si>
    <t>8250M</t>
  </si>
  <si>
    <t>151SN</t>
  </si>
  <si>
    <t>HT21</t>
  </si>
  <si>
    <t>151S</t>
  </si>
  <si>
    <t>HG27</t>
  </si>
  <si>
    <t>157S</t>
  </si>
  <si>
    <t>157M</t>
  </si>
  <si>
    <t>FATTENNING</t>
  </si>
  <si>
    <t>562F</t>
  </si>
  <si>
    <t>562PXS72</t>
  </si>
  <si>
    <t>562P</t>
  </si>
  <si>
    <t>562PFS76</t>
  </si>
  <si>
    <t>562PF</t>
  </si>
  <si>
    <t>562PS90</t>
  </si>
  <si>
    <t>562PF(SILO)</t>
  </si>
  <si>
    <t>566XS74</t>
  </si>
  <si>
    <t>HG16</t>
  </si>
  <si>
    <t>HG16 CHỜ ĐẠI LÝ ĐẶT THÊM</t>
  </si>
  <si>
    <t>566F</t>
  </si>
  <si>
    <t>566FS90</t>
  </si>
  <si>
    <t>566FS90(Silo)</t>
  </si>
  <si>
    <t>566FX04</t>
  </si>
  <si>
    <t>566FX-04</t>
  </si>
  <si>
    <t>566FX07</t>
  </si>
  <si>
    <t>HG07</t>
  </si>
  <si>
    <t>HG17</t>
  </si>
  <si>
    <t>567S</t>
  </si>
  <si>
    <t>967S</t>
  </si>
  <si>
    <t>HG17S</t>
  </si>
  <si>
    <t>9667S</t>
  </si>
  <si>
    <t>HG17S CHỜ ĐAI LÝ ĐẶT THÊM</t>
  </si>
  <si>
    <t>567SXS74</t>
  </si>
  <si>
    <t>567SF</t>
  </si>
  <si>
    <t>567SFX04</t>
  </si>
  <si>
    <t>567SFX-04</t>
  </si>
  <si>
    <t>567SFX07</t>
  </si>
  <si>
    <t>BREEDER</t>
  </si>
  <si>
    <t>352L</t>
  </si>
  <si>
    <t>852L</t>
  </si>
  <si>
    <t>HL02</t>
  </si>
  <si>
    <t>9452A</t>
  </si>
  <si>
    <t>8452A</t>
  </si>
  <si>
    <t>552L</t>
  </si>
  <si>
    <t>952L</t>
  </si>
  <si>
    <t>HL12</t>
  </si>
  <si>
    <t>9652L</t>
  </si>
  <si>
    <t>8652A</t>
  </si>
  <si>
    <t>353L</t>
  </si>
  <si>
    <t>853L</t>
  </si>
  <si>
    <t>HL03</t>
  </si>
  <si>
    <t>9453A</t>
  </si>
  <si>
    <t>8453A</t>
  </si>
  <si>
    <t>553L</t>
  </si>
  <si>
    <t>953L</t>
  </si>
  <si>
    <t>HL13</t>
  </si>
  <si>
    <t>9653L</t>
  </si>
  <si>
    <t>8653A</t>
  </si>
  <si>
    <t>354L</t>
  </si>
  <si>
    <t>854L</t>
  </si>
  <si>
    <t>HL04</t>
  </si>
  <si>
    <t>9454A</t>
  </si>
  <si>
    <t>8454A</t>
  </si>
  <si>
    <t>554L</t>
  </si>
  <si>
    <t>954L</t>
  </si>
  <si>
    <t>HL14</t>
  </si>
  <si>
    <t>9654L</t>
  </si>
  <si>
    <t>8654A</t>
  </si>
  <si>
    <t>F1</t>
  </si>
  <si>
    <t>F2</t>
  </si>
  <si>
    <t>366L</t>
  </si>
  <si>
    <t>866L</t>
  </si>
  <si>
    <t>HG06L</t>
  </si>
  <si>
    <t>9466A</t>
  </si>
  <si>
    <t>8466A</t>
  </si>
  <si>
    <t>367L</t>
  </si>
  <si>
    <t>867L</t>
  </si>
  <si>
    <t>HG07L</t>
  </si>
  <si>
    <t>9467A</t>
  </si>
  <si>
    <t>8467A</t>
  </si>
  <si>
    <t xml:space="preserve">LOCAL </t>
  </si>
  <si>
    <t>TOTAL HOG</t>
  </si>
  <si>
    <t>SC</t>
  </si>
  <si>
    <t>GT11C</t>
  </si>
  <si>
    <t>GT11</t>
  </si>
  <si>
    <t>GT11S</t>
  </si>
  <si>
    <t>510S</t>
  </si>
  <si>
    <t>510NFTL3</t>
  </si>
  <si>
    <t>510NF</t>
  </si>
  <si>
    <t>511S</t>
  </si>
  <si>
    <t>GT12S</t>
  </si>
  <si>
    <t>GT12</t>
  </si>
  <si>
    <t>511NFTL3</t>
  </si>
  <si>
    <t>511NF</t>
  </si>
  <si>
    <t>511NFP32</t>
  </si>
  <si>
    <t>511AS</t>
  </si>
  <si>
    <t>MC</t>
  </si>
  <si>
    <t>GT12AS</t>
  </si>
  <si>
    <t>MẢNH</t>
  </si>
  <si>
    <t xml:space="preserve">GT12A </t>
  </si>
  <si>
    <t>VIÊN</t>
  </si>
  <si>
    <t>511A</t>
  </si>
  <si>
    <t>911A</t>
  </si>
  <si>
    <t>GT 12A</t>
  </si>
  <si>
    <t>9611A</t>
  </si>
  <si>
    <t>8611A</t>
  </si>
  <si>
    <t>511ANFTL3</t>
  </si>
  <si>
    <t>511ANF</t>
  </si>
  <si>
    <t>114701B</t>
  </si>
  <si>
    <t>GT12BS</t>
  </si>
  <si>
    <t>114601B</t>
  </si>
  <si>
    <t>GT12B</t>
  </si>
  <si>
    <t>114001B</t>
  </si>
  <si>
    <t>511B</t>
  </si>
  <si>
    <t>911B</t>
  </si>
  <si>
    <t>BC</t>
  </si>
  <si>
    <t>511C</t>
  </si>
  <si>
    <t>911C</t>
  </si>
  <si>
    <t>GT 12C</t>
  </si>
  <si>
    <t>9611C</t>
  </si>
  <si>
    <t>8611C</t>
  </si>
  <si>
    <t>GT13</t>
  </si>
  <si>
    <t>513FTL3</t>
  </si>
  <si>
    <t>513F</t>
  </si>
  <si>
    <t>BROILER CHICKEN</t>
  </si>
  <si>
    <t>510L</t>
  </si>
  <si>
    <t>910L</t>
  </si>
  <si>
    <t>GT11L</t>
  </si>
  <si>
    <t>9610L</t>
  </si>
  <si>
    <t>8610L</t>
  </si>
  <si>
    <t>511L</t>
  </si>
  <si>
    <t>911L</t>
  </si>
  <si>
    <t>GT12L</t>
  </si>
  <si>
    <t>9611L</t>
  </si>
  <si>
    <t>8611L</t>
  </si>
  <si>
    <t>511LF</t>
  </si>
  <si>
    <t>513L</t>
  </si>
  <si>
    <t>913L</t>
  </si>
  <si>
    <t>GT13L</t>
  </si>
  <si>
    <t>9613L</t>
  </si>
  <si>
    <t>8613L</t>
  </si>
  <si>
    <t>513LF</t>
  </si>
  <si>
    <t>510M</t>
  </si>
  <si>
    <t>910M</t>
  </si>
  <si>
    <t>511M</t>
  </si>
  <si>
    <t>911M</t>
  </si>
  <si>
    <t>512M</t>
  </si>
  <si>
    <t>912M</t>
  </si>
  <si>
    <t>513M</t>
  </si>
  <si>
    <t>913M</t>
  </si>
  <si>
    <t>GT123</t>
  </si>
  <si>
    <t>LOCAL CHICKEN</t>
  </si>
  <si>
    <t>535NFZ09</t>
  </si>
  <si>
    <t>535NFZ45</t>
  </si>
  <si>
    <t>BREEDER CHICKEN</t>
  </si>
  <si>
    <t>TOTAL BROILER</t>
  </si>
  <si>
    <t>GD11</t>
  </si>
  <si>
    <t>521PRO</t>
  </si>
  <si>
    <t>521SPRO</t>
  </si>
  <si>
    <t>521NSPRO</t>
  </si>
  <si>
    <r>
      <t>521(</t>
    </r>
    <r>
      <rPr>
        <b/>
        <sz val="10"/>
        <color indexed="10"/>
        <rFont val="Arial"/>
        <family val="2"/>
      </rPr>
      <t>SILO</t>
    </r>
    <r>
      <rPr>
        <b/>
        <sz val="11"/>
        <color indexed="10"/>
        <rFont val="Arial"/>
        <family val="2"/>
      </rPr>
      <t>)</t>
    </r>
  </si>
  <si>
    <t>522PRO</t>
  </si>
  <si>
    <t>GD12</t>
  </si>
  <si>
    <t>522P32 PRO</t>
  </si>
  <si>
    <t>CHỜ KHÁCH HÀNG ĐẶT</t>
  </si>
  <si>
    <t>324P</t>
  </si>
  <si>
    <t>GD04P</t>
  </si>
  <si>
    <t>GD04A(SILO)</t>
  </si>
  <si>
    <t>GD14</t>
  </si>
  <si>
    <t>524 MẢNH CHỜ KHÁCH HÀNG ĐĂT</t>
  </si>
  <si>
    <t>GD14AP32</t>
  </si>
  <si>
    <t>GD14P</t>
  </si>
  <si>
    <r>
      <t>524(</t>
    </r>
    <r>
      <rPr>
        <b/>
        <sz val="10"/>
        <color indexed="10"/>
        <rFont val="Arial"/>
        <family val="2"/>
      </rPr>
      <t>SILO)</t>
    </r>
  </si>
  <si>
    <t>GD15</t>
  </si>
  <si>
    <t>524C</t>
  </si>
  <si>
    <t>524M</t>
  </si>
  <si>
    <t>GD05</t>
  </si>
  <si>
    <t>322F(Silo)</t>
  </si>
  <si>
    <t>026</t>
  </si>
  <si>
    <t>GD24</t>
  </si>
  <si>
    <t>GD26</t>
  </si>
  <si>
    <t>TOTAL LAYER</t>
  </si>
  <si>
    <t>VT11</t>
  </si>
  <si>
    <t>548M</t>
  </si>
  <si>
    <t>548F</t>
  </si>
  <si>
    <t>548FP35(SILO)</t>
  </si>
  <si>
    <t>VT12</t>
  </si>
  <si>
    <t>549M</t>
  </si>
  <si>
    <t>549F</t>
  </si>
  <si>
    <t>540F</t>
  </si>
  <si>
    <t>VT13</t>
  </si>
  <si>
    <t>548L</t>
  </si>
  <si>
    <t>549L</t>
  </si>
  <si>
    <t>949L</t>
  </si>
  <si>
    <t>VT 13L</t>
  </si>
  <si>
    <t>8649L</t>
  </si>
  <si>
    <t>9649L</t>
  </si>
  <si>
    <t>VT11L</t>
  </si>
  <si>
    <t>9648L</t>
  </si>
  <si>
    <t>8648L</t>
  </si>
  <si>
    <t>542P</t>
  </si>
  <si>
    <t>VD14</t>
  </si>
  <si>
    <t>VD15</t>
  </si>
  <si>
    <t>PP1</t>
  </si>
  <si>
    <t>PP2</t>
  </si>
  <si>
    <t>PP20</t>
  </si>
  <si>
    <t>VD24</t>
  </si>
  <si>
    <t>TOTAL DUCK</t>
  </si>
  <si>
    <t>CD01</t>
  </si>
  <si>
    <t>CD02</t>
  </si>
  <si>
    <t>0302A</t>
  </si>
  <si>
    <t>TOTAL QUAIL</t>
  </si>
  <si>
    <t>BS04</t>
  </si>
  <si>
    <t>BS04A</t>
  </si>
  <si>
    <t>385S</t>
  </si>
  <si>
    <t>885S</t>
  </si>
  <si>
    <t>585S</t>
  </si>
  <si>
    <t>985S</t>
  </si>
  <si>
    <t>005</t>
  </si>
  <si>
    <t>005TH</t>
  </si>
  <si>
    <t>005THH</t>
  </si>
  <si>
    <t>005 (th)Q</t>
  </si>
  <si>
    <t>005THP</t>
  </si>
  <si>
    <t>005GR</t>
  </si>
  <si>
    <t>005PR</t>
  </si>
  <si>
    <t>005DR</t>
  </si>
  <si>
    <t>005THY</t>
  </si>
  <si>
    <t>305THM</t>
  </si>
  <si>
    <t>305THML</t>
  </si>
  <si>
    <t>305THMC</t>
  </si>
  <si>
    <t>005THM</t>
  </si>
  <si>
    <t>005(TH)S</t>
  </si>
  <si>
    <t>005THT</t>
  </si>
  <si>
    <t>305THR</t>
  </si>
  <si>
    <t>005THR</t>
  </si>
  <si>
    <t>TOTAL COW</t>
  </si>
  <si>
    <t>991-14</t>
  </si>
  <si>
    <t>991-16</t>
  </si>
  <si>
    <t>991-18</t>
  </si>
  <si>
    <t>TOTAL GOAT</t>
  </si>
  <si>
    <t>Laboratory</t>
  </si>
  <si>
    <t>QT-KD-01/BM01</t>
  </si>
  <si>
    <t>Lần ban hành :03</t>
  </si>
  <si>
    <t>Ngày ban hành : 15/06/2017</t>
  </si>
  <si>
    <t>NOVO</t>
  </si>
  <si>
    <t>550S CHỜ KHÁCH HÀNG ĐẶT</t>
  </si>
  <si>
    <t>550SF(SILO)</t>
  </si>
  <si>
    <t>550S F</t>
  </si>
  <si>
    <t>550S FS31</t>
  </si>
  <si>
    <t>551XPRO</t>
  </si>
  <si>
    <t>HT11 CHỜ KHÁCH HÀNG ĐẶT</t>
  </si>
  <si>
    <t>HT11GP CHỜ KHÁCH HÀNG ĐẶT</t>
  </si>
  <si>
    <t>551GPFS11(SILO)</t>
  </si>
  <si>
    <t>552 SX</t>
  </si>
  <si>
    <t>952 SX</t>
  </si>
  <si>
    <t>HT12 SX</t>
  </si>
  <si>
    <t>552 SXS46</t>
  </si>
  <si>
    <t>552FS13</t>
  </si>
  <si>
    <t xml:space="preserve">553S </t>
  </si>
  <si>
    <t>`</t>
  </si>
  <si>
    <r>
      <t>562F</t>
    </r>
    <r>
      <rPr>
        <b/>
        <sz val="11"/>
        <color indexed="10"/>
        <rFont val="Arial"/>
        <family val="2"/>
      </rPr>
      <t>S-31</t>
    </r>
    <r>
      <rPr>
        <b/>
        <sz val="11"/>
        <color indexed="40"/>
        <rFont val="Arial"/>
        <family val="2"/>
      </rPr>
      <t>(Silo)</t>
    </r>
  </si>
  <si>
    <t>562FS-31</t>
  </si>
  <si>
    <t>562F(Silo)</t>
  </si>
  <si>
    <t>562PFS90</t>
  </si>
  <si>
    <t>562PFS37</t>
  </si>
  <si>
    <t>HG16 CHỜ KHÁCH HÀNG ĐẶT</t>
  </si>
  <si>
    <t>566FS31</t>
  </si>
  <si>
    <t>566FS25</t>
  </si>
  <si>
    <t>HG17S CHỜ KHÁCH HÀNG ĐĂT</t>
  </si>
  <si>
    <t>567SXS77</t>
  </si>
  <si>
    <t>567SFS25</t>
  </si>
  <si>
    <t>567SFS31</t>
  </si>
  <si>
    <t>GT11CN</t>
  </si>
  <si>
    <t>511(SILO)</t>
  </si>
  <si>
    <t>GT12 SILO</t>
  </si>
  <si>
    <t>511NFP33</t>
  </si>
  <si>
    <t>511NF(SILO)</t>
  </si>
  <si>
    <t xml:space="preserve">MẢNH </t>
  </si>
  <si>
    <t>GT12A</t>
  </si>
  <si>
    <t>511CF</t>
  </si>
  <si>
    <t>513NFTL3</t>
  </si>
  <si>
    <t>513F(Silo)</t>
  </si>
  <si>
    <t>513FZ30</t>
  </si>
  <si>
    <t>GT 23</t>
  </si>
  <si>
    <t>531NF</t>
  </si>
  <si>
    <t>531NFZ30</t>
  </si>
  <si>
    <t>531F</t>
  </si>
  <si>
    <t>531NFZ09</t>
  </si>
  <si>
    <t>531NTF</t>
  </si>
  <si>
    <t>531NTFZ30</t>
  </si>
  <si>
    <t>532NF</t>
  </si>
  <si>
    <t>532F</t>
  </si>
  <si>
    <t>532NP</t>
  </si>
  <si>
    <t>532NFZ45</t>
  </si>
  <si>
    <t>532NFP08</t>
  </si>
  <si>
    <t>532NFP44</t>
  </si>
  <si>
    <t>532NFZ30</t>
  </si>
  <si>
    <t>532NFZ40</t>
  </si>
  <si>
    <t>532NFZ44</t>
  </si>
  <si>
    <t>532NTF</t>
  </si>
  <si>
    <t>532NTFZ09</t>
  </si>
  <si>
    <t>532NTFZ30</t>
  </si>
  <si>
    <t>534NF</t>
  </si>
  <si>
    <t>534NHF</t>
  </si>
  <si>
    <t>534NHFZ09</t>
  </si>
  <si>
    <t>534NHFZ30</t>
  </si>
  <si>
    <t>534NHFZ45</t>
  </si>
  <si>
    <t>534NFZ09</t>
  </si>
  <si>
    <t>534NFZ45</t>
  </si>
  <si>
    <t>534NFZ27</t>
  </si>
  <si>
    <t>534NFZ30</t>
  </si>
  <si>
    <t>534NFZ43</t>
  </si>
  <si>
    <t>534NFZ-45</t>
  </si>
  <si>
    <t>534NFP08</t>
  </si>
  <si>
    <t>534NFP44</t>
  </si>
  <si>
    <t>536N</t>
  </si>
  <si>
    <t>536NFP08</t>
  </si>
  <si>
    <t>537NF</t>
  </si>
  <si>
    <t>537NFP08</t>
  </si>
  <si>
    <t>535NF</t>
  </si>
  <si>
    <t>GD11 SILO</t>
  </si>
  <si>
    <t>522P32PRO</t>
  </si>
  <si>
    <t xml:space="preserve">GD12 </t>
  </si>
  <si>
    <t>521NPRO</t>
  </si>
  <si>
    <t>GD04</t>
  </si>
  <si>
    <t>GĐ14AP32</t>
  </si>
  <si>
    <t>GĐ14</t>
  </si>
  <si>
    <t>GĐ15</t>
  </si>
  <si>
    <t>524A</t>
  </si>
  <si>
    <t>324F</t>
  </si>
  <si>
    <t>324F(Silo)</t>
  </si>
  <si>
    <t>324FZ09</t>
  </si>
  <si>
    <t>324FZ18</t>
  </si>
  <si>
    <t>324FZ22</t>
  </si>
  <si>
    <t>524F</t>
  </si>
  <si>
    <t>KHÁCH HÀNG ĐẶT MỚI SX</t>
  </si>
  <si>
    <t>From 29/12/2025  to 03/01/2026</t>
  </si>
  <si>
    <t>From 05/01/2026  to 10/01/2026</t>
  </si>
  <si>
    <t>550SFS25</t>
  </si>
  <si>
    <t>551FS31</t>
  </si>
  <si>
    <t>551GPFS31</t>
  </si>
  <si>
    <t>552SFS13</t>
  </si>
  <si>
    <t>From 12/01/2026  to 17/01/2026</t>
  </si>
  <si>
    <t xml:space="preserve">550SF </t>
  </si>
  <si>
    <t>From 19/01/2026  to 24/01/2026</t>
  </si>
  <si>
    <t>From 25/01/2026  to 31/01/2026</t>
  </si>
  <si>
    <t>510NFP92</t>
  </si>
  <si>
    <t>511ANFP92</t>
  </si>
  <si>
    <t>From 01/02/2026  to 07/02/2026</t>
  </si>
  <si>
    <t>562FS90</t>
  </si>
  <si>
    <t>From 20/02/2026  to 21/02/2026</t>
  </si>
  <si>
    <t>From 02/03/2026  to 07/03/2026</t>
  </si>
  <si>
    <t>550SX</t>
  </si>
  <si>
    <t>551X</t>
  </si>
  <si>
    <t>551GPX</t>
  </si>
  <si>
    <t>562PXS34</t>
  </si>
  <si>
    <t>566XS34</t>
  </si>
  <si>
    <t>567SXS34</t>
  </si>
  <si>
    <t>511NFP35</t>
  </si>
  <si>
    <t>From 09/03/2026  to 14/03/2026</t>
  </si>
  <si>
    <t>BS07TA</t>
  </si>
  <si>
    <t>BS09TA</t>
  </si>
  <si>
    <t>BS10TA</t>
  </si>
  <si>
    <t>550S(5*5)</t>
  </si>
  <si>
    <t>551(5*5)</t>
  </si>
  <si>
    <t>HT11XS72</t>
  </si>
  <si>
    <t>567SFS34</t>
  </si>
  <si>
    <t>GD14AP</t>
  </si>
  <si>
    <t>From 16/03/2026  to 21/03/2026</t>
  </si>
  <si>
    <t>GĐ14AP</t>
  </si>
  <si>
    <t>BS06TA</t>
  </si>
  <si>
    <t>GT12BSP</t>
  </si>
  <si>
    <t>114708B</t>
  </si>
  <si>
    <t>From 23/03/2026  to 28/03/2026</t>
  </si>
  <si>
    <t>BS06LD</t>
  </si>
  <si>
    <t>BS07LD</t>
  </si>
  <si>
    <t>BS10LD</t>
  </si>
  <si>
    <t>From 30/03/2026  to 04/04/2026</t>
  </si>
  <si>
    <t>511S(KMAU)</t>
  </si>
  <si>
    <t>From 06/04/2026  to 11/04/2026</t>
  </si>
  <si>
    <t>552WDF</t>
  </si>
  <si>
    <t>M.C</t>
  </si>
  <si>
    <t>ATTN.      :Mr. PEERAPHOL PUAPUNT / Mr. LOC/ Mr .VINH/Mr.THÔNG/Mr.ÁNH/Mrs.Oanh/ Mrs.Luynh</t>
  </si>
  <si>
    <t>ATTN.      :Mr.  PEERAPHOL PUAPUNT / Mr. LOC/ Mr .VINH/Mr.THÔNG/Mr.ÁNH/Mrs.Oanh/ Mrs.Luynh</t>
  </si>
  <si>
    <t>From 13/04/2026  to 18/04/2026</t>
  </si>
  <si>
    <t xml:space="preserve">MANH </t>
  </si>
  <si>
    <t>From 20/04/2026  to 25/04/2026</t>
  </si>
  <si>
    <t>From 27/04/2026  to 03/05/2026</t>
  </si>
  <si>
    <t>From 04/05/2026  to 09/05/2026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</si>
</sst>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\ _);_(* \(#,##0\ \);_(* &quot;-    &quot;_);_(@_)"/>
    <numFmt numFmtId="165" formatCode="#,##0\ \ \ \ \ \ \ \ \ "/>
    <numFmt numFmtId="166" formatCode="0.0"/>
    <numFmt numFmtId="167" formatCode="_(* #,##0_);_(* \(#,##0\);_(* &quot;-&quot;??_);_(@_)"/>
  </numFmts>
  <fonts count="5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name val="VNI-Souvir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60"/>
      <name val="Arial"/>
      <family val="2"/>
    </font>
    <font>
      <b/>
      <sz val="16"/>
      <name val="Arial"/>
      <family val="2"/>
    </font>
    <font>
      <b/>
      <i/>
      <sz val="14"/>
      <name val="Arial"/>
      <family val="2"/>
    </font>
    <font>
      <b/>
      <sz val="11"/>
      <name val="VNI-Times"/>
    </font>
    <font>
      <b/>
      <sz val="14"/>
      <name val="Arial"/>
      <family val="2"/>
    </font>
    <font>
      <sz val="14"/>
      <name val="Cordia New"/>
      <family val="2"/>
    </font>
    <font>
      <b/>
      <sz val="11"/>
      <color theme="5" tint="-0.249977111117893"/>
      <name val="Arial"/>
      <family val="2"/>
    </font>
    <font>
      <b/>
      <sz val="11"/>
      <color rgb="FFFF0000"/>
      <name val="Arial"/>
      <family val="2"/>
    </font>
    <font>
      <b/>
      <sz val="11"/>
      <color rgb="FF00B0F0"/>
      <name val="Arial"/>
      <family val="2"/>
    </font>
    <font>
      <sz val="14"/>
      <name val=".VnTime"/>
      <family val="2"/>
    </font>
    <font>
      <sz val="11"/>
      <color rgb="FF00B0F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0"/>
      <color rgb="FF0070C0"/>
      <name val="Arial"/>
      <family val="2"/>
    </font>
    <font>
      <sz val="11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b/>
      <i/>
      <sz val="11"/>
      <name val="Arial"/>
      <family val="2"/>
    </font>
    <font>
      <b/>
      <i/>
      <sz val="11"/>
      <color rgb="FFFF0000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b/>
      <sz val="11"/>
      <color rgb="FF0070C0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Arial"/>
      <family val="2"/>
    </font>
    <font>
      <b/>
      <sz val="11"/>
      <color theme="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theme="8"/>
      <name val="Arial"/>
      <family val="2"/>
    </font>
    <font>
      <b/>
      <sz val="14"/>
      <color rgb="FFC00000"/>
      <name val="Arial"/>
      <family val="2"/>
    </font>
    <font>
      <b/>
      <sz val="12"/>
      <color rgb="FFC00000"/>
      <name val="Arial"/>
      <family val="2"/>
    </font>
    <font>
      <sz val="12"/>
      <color rgb="FFC00000"/>
      <name val="Arial"/>
      <family val="2"/>
    </font>
    <font>
      <b/>
      <sz val="11"/>
      <color indexed="40"/>
      <name val="Arial"/>
      <family val="2"/>
    </font>
    <font>
      <b/>
      <sz val="11"/>
      <color rgb="FFFFFF00"/>
      <name val="Arial"/>
      <family val="2"/>
    </font>
    <font>
      <b/>
      <sz val="11"/>
      <color theme="3" tint="0.39997558519241921"/>
      <name val="Arial"/>
      <family val="2"/>
    </font>
    <font>
      <b/>
      <sz val="11"/>
      <color rgb="FF002060"/>
      <name val="Arial"/>
      <family val="2"/>
    </font>
    <font>
      <b/>
      <sz val="11"/>
      <color theme="8" tint="-0.249977111117893"/>
      <name val="Arial"/>
      <family val="2"/>
    </font>
    <font>
      <sz val="11"/>
      <color theme="9" tint="0.79998168889431442"/>
      <name val="Arial"/>
      <family val="2"/>
    </font>
    <font>
      <b/>
      <sz val="11"/>
      <color theme="9" tint="0.79998168889431442"/>
      <name val="Arial"/>
      <family val="2"/>
    </font>
    <font>
      <b/>
      <sz val="14"/>
      <color rgb="FFFF0000"/>
      <name val="Arial"/>
      <family val="2"/>
    </font>
    <font>
      <b/>
      <sz val="14"/>
      <color rgb="FFFFFF00"/>
      <name val="Arial"/>
      <family val="2"/>
    </font>
    <font>
      <sz val="8"/>
      <name val="Arial"/>
      <family val="2"/>
      <scheme val="minor"/>
    </font>
    <font>
      <b/>
      <sz val="11"/>
      <color theme="0"/>
      <name val="Arial"/>
      <family val="2"/>
    </font>
    <font>
      <b/>
      <sz val="11"/>
      <color theme="6" tint="0.3999755851924192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13" fillId="0" borderId="0"/>
    <xf numFmtId="0" fontId="17" fillId="0" borderId="0"/>
  </cellStyleXfs>
  <cellXfs count="986">
    <xf numFmtId="0" fontId="0" fillId="0" borderId="0" xfId="0"/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164" fontId="5" fillId="0" borderId="0" xfId="2" applyNumberFormat="1" applyFont="1" applyAlignment="1">
      <alignment horizontal="left" vertical="center"/>
    </xf>
    <xf numFmtId="164" fontId="5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164" fontId="6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0" fontId="7" fillId="0" borderId="0" xfId="2" applyFont="1" applyAlignment="1">
      <alignment vertical="center"/>
    </xf>
    <xf numFmtId="0" fontId="11" fillId="0" borderId="0" xfId="2" quotePrefix="1" applyFont="1"/>
    <xf numFmtId="0" fontId="5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3" borderId="8" xfId="2" applyFont="1" applyFill="1" applyBorder="1" applyAlignment="1">
      <alignment horizontal="center" vertical="center" wrapText="1"/>
    </xf>
    <xf numFmtId="0" fontId="7" fillId="5" borderId="10" xfId="2" applyFont="1" applyFill="1" applyBorder="1" applyAlignment="1">
      <alignment horizontal="center" vertical="center"/>
    </xf>
    <xf numFmtId="0" fontId="7" fillId="5" borderId="11" xfId="2" applyFont="1" applyFill="1" applyBorder="1" applyAlignment="1">
      <alignment horizontal="center" vertical="center"/>
    </xf>
    <xf numFmtId="0" fontId="7" fillId="5" borderId="12" xfId="2" applyFont="1" applyFill="1" applyBorder="1" applyAlignment="1">
      <alignment horizontal="center" vertical="center"/>
    </xf>
    <xf numFmtId="0" fontId="7" fillId="3" borderId="10" xfId="2" applyFont="1" applyFill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/>
    </xf>
    <xf numFmtId="0" fontId="7" fillId="3" borderId="13" xfId="2" applyFont="1" applyFill="1" applyBorder="1" applyAlignment="1">
      <alignment horizontal="center" vertical="center" wrapText="1"/>
    </xf>
    <xf numFmtId="0" fontId="7" fillId="3" borderId="14" xfId="2" applyFont="1" applyFill="1" applyBorder="1" applyAlignment="1">
      <alignment horizontal="center" vertical="center" wrapText="1"/>
    </xf>
    <xf numFmtId="0" fontId="4" fillId="3" borderId="11" xfId="2" applyFont="1" applyFill="1" applyBorder="1" applyAlignment="1">
      <alignment horizontal="center" vertical="center" wrapText="1"/>
    </xf>
    <xf numFmtId="0" fontId="7" fillId="3" borderId="15" xfId="2" applyFont="1" applyFill="1" applyBorder="1" applyAlignment="1">
      <alignment horizontal="center" vertical="center" wrapText="1"/>
    </xf>
    <xf numFmtId="0" fontId="7" fillId="3" borderId="10" xfId="2" applyFont="1" applyFill="1" applyBorder="1" applyAlignment="1">
      <alignment horizontal="center" vertical="center" wrapText="1"/>
    </xf>
    <xf numFmtId="0" fontId="7" fillId="3" borderId="11" xfId="2" applyFont="1" applyFill="1" applyBorder="1" applyAlignment="1">
      <alignment horizontal="center" vertical="center" wrapText="1"/>
    </xf>
    <xf numFmtId="0" fontId="7" fillId="3" borderId="16" xfId="2" applyFont="1" applyFill="1" applyBorder="1" applyAlignment="1">
      <alignment horizontal="center" vertical="center" wrapText="1"/>
    </xf>
    <xf numFmtId="0" fontId="7" fillId="4" borderId="10" xfId="2" applyFont="1" applyFill="1" applyBorder="1" applyAlignment="1">
      <alignment horizontal="center" vertical="center"/>
    </xf>
    <xf numFmtId="0" fontId="7" fillId="4" borderId="11" xfId="2" applyFont="1" applyFill="1" applyBorder="1" applyAlignment="1">
      <alignment horizontal="center" vertical="center"/>
    </xf>
    <xf numFmtId="0" fontId="7" fillId="4" borderId="13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shrinkToFit="1"/>
    </xf>
    <xf numFmtId="0" fontId="5" fillId="0" borderId="17" xfId="3" applyFont="1" applyBorder="1" applyAlignment="1">
      <alignment horizontal="center" vertical="center" shrinkToFit="1"/>
    </xf>
    <xf numFmtId="0" fontId="5" fillId="0" borderId="7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/>
    </xf>
    <xf numFmtId="0" fontId="4" fillId="0" borderId="20" xfId="3" applyFont="1" applyBorder="1" applyAlignment="1">
      <alignment horizontal="center" vertical="center"/>
    </xf>
    <xf numFmtId="0" fontId="4" fillId="0" borderId="21" xfId="3" applyFont="1" applyBorder="1" applyAlignment="1">
      <alignment horizontal="center" vertical="center"/>
    </xf>
    <xf numFmtId="3" fontId="4" fillId="0" borderId="22" xfId="3" applyNumberFormat="1" applyFont="1" applyBorder="1" applyAlignment="1">
      <alignment horizontal="center" vertical="center" shrinkToFit="1"/>
    </xf>
    <xf numFmtId="3" fontId="4" fillId="0" borderId="23" xfId="3" applyNumberFormat="1" applyFont="1" applyBorder="1" applyAlignment="1">
      <alignment horizontal="center" vertical="center" shrinkToFit="1"/>
    </xf>
    <xf numFmtId="3" fontId="4" fillId="0" borderId="6" xfId="3" applyNumberFormat="1" applyFont="1" applyBorder="1" applyAlignment="1">
      <alignment horizontal="center" vertical="center" shrinkToFit="1"/>
    </xf>
    <xf numFmtId="3" fontId="4" fillId="0" borderId="24" xfId="3" applyNumberFormat="1" applyFont="1" applyBorder="1" applyAlignment="1">
      <alignment horizontal="center" vertical="center" shrinkToFit="1"/>
    </xf>
    <xf numFmtId="3" fontId="7" fillId="0" borderId="6" xfId="3" applyNumberFormat="1" applyFont="1" applyBorder="1" applyAlignment="1">
      <alignment horizontal="center" vertical="center" shrinkToFit="1"/>
    </xf>
    <xf numFmtId="3" fontId="7" fillId="0" borderId="23" xfId="3" applyNumberFormat="1" applyFont="1" applyBorder="1" applyAlignment="1">
      <alignment horizontal="center" vertical="center" shrinkToFit="1"/>
    </xf>
    <xf numFmtId="3" fontId="6" fillId="0" borderId="6" xfId="3" applyNumberFormat="1" applyFont="1" applyBorder="1" applyAlignment="1">
      <alignment horizontal="center" vertical="center" shrinkToFit="1"/>
    </xf>
    <xf numFmtId="3" fontId="4" fillId="0" borderId="22" xfId="3" applyNumberFormat="1" applyFont="1" applyBorder="1" applyAlignment="1">
      <alignment horizontal="right" vertical="center" shrinkToFit="1"/>
    </xf>
    <xf numFmtId="3" fontId="4" fillId="0" borderId="23" xfId="3" applyNumberFormat="1" applyFont="1" applyBorder="1" applyAlignment="1">
      <alignment horizontal="right" vertical="center" shrinkToFit="1"/>
    </xf>
    <xf numFmtId="3" fontId="4" fillId="0" borderId="24" xfId="3" applyNumberFormat="1" applyFont="1" applyBorder="1" applyAlignment="1">
      <alignment horizontal="right" vertical="center" shrinkToFit="1"/>
    </xf>
    <xf numFmtId="3" fontId="4" fillId="0" borderId="7" xfId="3" applyNumberFormat="1" applyFont="1" applyBorder="1" applyAlignment="1">
      <alignment horizontal="right" vertical="center" shrinkToFit="1"/>
    </xf>
    <xf numFmtId="3" fontId="5" fillId="0" borderId="7" xfId="3" applyNumberFormat="1" applyFont="1" applyBorder="1" applyAlignment="1">
      <alignment horizontal="right" vertical="center" shrinkToFit="1"/>
    </xf>
    <xf numFmtId="3" fontId="5" fillId="6" borderId="5" xfId="3" applyNumberFormat="1" applyFont="1" applyFill="1" applyBorder="1" applyAlignment="1">
      <alignment horizontal="right" vertical="center" shrinkToFit="1"/>
    </xf>
    <xf numFmtId="3" fontId="5" fillId="6" borderId="23" xfId="3" applyNumberFormat="1" applyFont="1" applyFill="1" applyBorder="1" applyAlignment="1">
      <alignment horizontal="right" vertical="center" shrinkToFit="1"/>
    </xf>
    <xf numFmtId="3" fontId="5" fillId="6" borderId="6" xfId="3" applyNumberFormat="1" applyFont="1" applyFill="1" applyBorder="1" applyAlignment="1">
      <alignment horizontal="right" vertical="center" shrinkToFit="1"/>
    </xf>
    <xf numFmtId="3" fontId="4" fillId="6" borderId="24" xfId="3" applyNumberFormat="1" applyFont="1" applyFill="1" applyBorder="1" applyAlignment="1">
      <alignment horizontal="right" vertical="center" shrinkToFit="1"/>
    </xf>
    <xf numFmtId="3" fontId="4" fillId="6" borderId="6" xfId="3" applyNumberFormat="1" applyFont="1" applyFill="1" applyBorder="1" applyAlignment="1">
      <alignment horizontal="right" vertical="center" shrinkToFit="1"/>
    </xf>
    <xf numFmtId="3" fontId="4" fillId="6" borderId="17" xfId="3" applyNumberFormat="1" applyFont="1" applyFill="1" applyBorder="1" applyAlignment="1">
      <alignment horizontal="right" vertical="center" shrinkToFit="1"/>
    </xf>
    <xf numFmtId="0" fontId="5" fillId="0" borderId="0" xfId="3" applyFont="1" applyAlignment="1">
      <alignment vertical="center"/>
    </xf>
    <xf numFmtId="0" fontId="15" fillId="7" borderId="18" xfId="3" applyFont="1" applyFill="1" applyBorder="1" applyAlignment="1">
      <alignment horizontal="center" vertical="center"/>
    </xf>
    <xf numFmtId="3" fontId="15" fillId="7" borderId="22" xfId="3" applyNumberFormat="1" applyFont="1" applyFill="1" applyBorder="1" applyAlignment="1">
      <alignment horizontal="center" vertical="center" shrinkToFit="1"/>
    </xf>
    <xf numFmtId="3" fontId="4" fillId="7" borderId="23" xfId="3" applyNumberFormat="1" applyFont="1" applyFill="1" applyBorder="1" applyAlignment="1">
      <alignment horizontal="center" vertical="center" shrinkToFit="1"/>
    </xf>
    <xf numFmtId="3" fontId="4" fillId="7" borderId="6" xfId="3" applyNumberFormat="1" applyFont="1" applyFill="1" applyBorder="1" applyAlignment="1">
      <alignment horizontal="center" vertical="center" shrinkToFit="1"/>
    </xf>
    <xf numFmtId="3" fontId="4" fillId="7" borderId="24" xfId="3" applyNumberFormat="1" applyFont="1" applyFill="1" applyBorder="1" applyAlignment="1">
      <alignment horizontal="center" vertical="center" shrinkToFit="1"/>
    </xf>
    <xf numFmtId="3" fontId="7" fillId="7" borderId="6" xfId="3" applyNumberFormat="1" applyFont="1" applyFill="1" applyBorder="1" applyAlignment="1">
      <alignment horizontal="center" vertical="center" shrinkToFit="1"/>
    </xf>
    <xf numFmtId="3" fontId="7" fillId="7" borderId="23" xfId="3" applyNumberFormat="1" applyFont="1" applyFill="1" applyBorder="1" applyAlignment="1">
      <alignment horizontal="center" vertical="center" shrinkToFit="1"/>
    </xf>
    <xf numFmtId="3" fontId="4" fillId="7" borderId="22" xfId="3" applyNumberFormat="1" applyFont="1" applyFill="1" applyBorder="1" applyAlignment="1">
      <alignment horizontal="right" vertical="center" shrinkToFit="1"/>
    </xf>
    <xf numFmtId="3" fontId="16" fillId="7" borderId="23" xfId="3" applyNumberFormat="1" applyFont="1" applyFill="1" applyBorder="1" applyAlignment="1">
      <alignment horizontal="right" vertical="center" shrinkToFit="1"/>
    </xf>
    <xf numFmtId="3" fontId="4" fillId="7" borderId="24" xfId="3" applyNumberFormat="1" applyFont="1" applyFill="1" applyBorder="1" applyAlignment="1">
      <alignment horizontal="right" vertical="center" shrinkToFit="1"/>
    </xf>
    <xf numFmtId="3" fontId="4" fillId="7" borderId="7" xfId="3" applyNumberFormat="1" applyFont="1" applyFill="1" applyBorder="1" applyAlignment="1">
      <alignment horizontal="right" vertical="center" shrinkToFit="1"/>
    </xf>
    <xf numFmtId="0" fontId="18" fillId="2" borderId="17" xfId="4" applyFont="1" applyFill="1" applyBorder="1" applyAlignment="1">
      <alignment horizontal="center" vertical="center"/>
    </xf>
    <xf numFmtId="0" fontId="15" fillId="2" borderId="22" xfId="3" applyFont="1" applyFill="1" applyBorder="1" applyAlignment="1">
      <alignment horizontal="center" vertical="center"/>
    </xf>
    <xf numFmtId="3" fontId="4" fillId="2" borderId="22" xfId="3" applyNumberFormat="1" applyFont="1" applyFill="1" applyBorder="1" applyAlignment="1">
      <alignment horizontal="center" vertical="center" shrinkToFit="1"/>
    </xf>
    <xf numFmtId="3" fontId="15" fillId="7" borderId="23" xfId="3" applyNumberFormat="1" applyFont="1" applyFill="1" applyBorder="1" applyAlignment="1">
      <alignment horizontal="right" vertical="center" shrinkToFit="1"/>
    </xf>
    <xf numFmtId="3" fontId="4" fillId="7" borderId="22" xfId="3" applyNumberFormat="1" applyFont="1" applyFill="1" applyBorder="1" applyAlignment="1">
      <alignment horizontal="center" vertical="center" shrinkToFit="1"/>
    </xf>
    <xf numFmtId="0" fontId="4" fillId="0" borderId="22" xfId="3" applyFont="1" applyBorder="1" applyAlignment="1">
      <alignment horizontal="center" vertical="center"/>
    </xf>
    <xf numFmtId="0" fontId="4" fillId="0" borderId="23" xfId="3" applyFont="1" applyBorder="1" applyAlignment="1">
      <alignment horizontal="center" vertical="center"/>
    </xf>
    <xf numFmtId="0" fontId="15" fillId="0" borderId="22" xfId="3" applyFont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 shrinkToFit="1"/>
    </xf>
    <xf numFmtId="0" fontId="19" fillId="7" borderId="0" xfId="3" applyFont="1" applyFill="1" applyAlignment="1">
      <alignment horizontal="center" vertical="center"/>
    </xf>
    <xf numFmtId="0" fontId="14" fillId="0" borderId="25" xfId="3" applyFont="1" applyBorder="1" applyAlignment="1">
      <alignment horizontal="center" vertical="center" shrinkToFit="1"/>
    </xf>
    <xf numFmtId="0" fontId="5" fillId="0" borderId="26" xfId="3" applyFont="1" applyBorder="1" applyAlignment="1">
      <alignment horizontal="center" vertical="center"/>
    </xf>
    <xf numFmtId="0" fontId="4" fillId="0" borderId="27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14" fillId="0" borderId="30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4" fillId="0" borderId="32" xfId="4" applyFont="1" applyBorder="1" applyAlignment="1">
      <alignment horizontal="center" vertical="center"/>
    </xf>
    <xf numFmtId="0" fontId="4" fillId="0" borderId="33" xfId="4" applyFont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3" fontId="4" fillId="2" borderId="6" xfId="3" applyNumberFormat="1" applyFont="1" applyFill="1" applyBorder="1" applyAlignment="1">
      <alignment horizontal="center" vertical="center" shrinkToFit="1"/>
    </xf>
    <xf numFmtId="0" fontId="15" fillId="2" borderId="21" xfId="3" applyFont="1" applyFill="1" applyBorder="1" applyAlignment="1">
      <alignment horizontal="center" vertical="center"/>
    </xf>
    <xf numFmtId="3" fontId="15" fillId="7" borderId="23" xfId="3" applyNumberFormat="1" applyFont="1" applyFill="1" applyBorder="1" applyAlignment="1">
      <alignment horizontal="center" vertical="center" shrinkToFit="1"/>
    </xf>
    <xf numFmtId="3" fontId="15" fillId="7" borderId="6" xfId="3" applyNumberFormat="1" applyFont="1" applyFill="1" applyBorder="1" applyAlignment="1">
      <alignment horizontal="center" vertical="center" shrinkToFit="1"/>
    </xf>
    <xf numFmtId="3" fontId="20" fillId="7" borderId="6" xfId="3" applyNumberFormat="1" applyFont="1" applyFill="1" applyBorder="1" applyAlignment="1">
      <alignment horizontal="center" vertical="center" shrinkToFit="1"/>
    </xf>
    <xf numFmtId="3" fontId="15" fillId="7" borderId="6" xfId="3" applyNumberFormat="1" applyFont="1" applyFill="1" applyBorder="1" applyAlignment="1">
      <alignment horizontal="right" vertical="center" shrinkToFit="1"/>
    </xf>
    <xf numFmtId="0" fontId="2" fillId="7" borderId="7" xfId="4" applyFont="1" applyFill="1" applyBorder="1" applyAlignment="1">
      <alignment horizontal="center" vertical="center"/>
    </xf>
    <xf numFmtId="0" fontId="19" fillId="7" borderId="21" xfId="3" applyFont="1" applyFill="1" applyBorder="1" applyAlignment="1">
      <alignment horizontal="center" vertical="center"/>
    </xf>
    <xf numFmtId="0" fontId="5" fillId="0" borderId="7" xfId="4" applyFont="1" applyBorder="1" applyAlignment="1">
      <alignment horizontal="center" vertical="center"/>
    </xf>
    <xf numFmtId="0" fontId="4" fillId="7" borderId="21" xfId="3" applyFont="1" applyFill="1" applyBorder="1" applyAlignment="1">
      <alignment horizontal="center" vertical="center"/>
    </xf>
    <xf numFmtId="0" fontId="4" fillId="2" borderId="21" xfId="3" applyFont="1" applyFill="1" applyBorder="1" applyAlignment="1">
      <alignment horizontal="center" vertical="center"/>
    </xf>
    <xf numFmtId="0" fontId="4" fillId="8" borderId="21" xfId="3" applyFont="1" applyFill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15" fillId="2" borderId="22" xfId="4" applyFont="1" applyFill="1" applyBorder="1" applyAlignment="1">
      <alignment horizontal="center" vertical="center"/>
    </xf>
    <xf numFmtId="0" fontId="4" fillId="0" borderId="23" xfId="4" applyFont="1" applyBorder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7" borderId="21" xfId="4" applyFont="1" applyFill="1" applyBorder="1" applyAlignment="1">
      <alignment horizontal="center" vertical="center"/>
    </xf>
    <xf numFmtId="0" fontId="5" fillId="0" borderId="17" xfId="3" applyFont="1" applyBorder="1" applyAlignment="1">
      <alignment horizontal="center" vertical="center"/>
    </xf>
    <xf numFmtId="3" fontId="4" fillId="9" borderId="23" xfId="3" applyNumberFormat="1" applyFont="1" applyFill="1" applyBorder="1" applyAlignment="1">
      <alignment horizontal="center" vertical="center" shrinkToFit="1"/>
    </xf>
    <xf numFmtId="166" fontId="5" fillId="0" borderId="17" xfId="3" applyNumberFormat="1" applyFont="1" applyBorder="1" applyAlignment="1">
      <alignment horizontal="center" vertical="center" shrinkToFit="1"/>
    </xf>
    <xf numFmtId="3" fontId="20" fillId="7" borderId="23" xfId="3" applyNumberFormat="1" applyFont="1" applyFill="1" applyBorder="1" applyAlignment="1">
      <alignment horizontal="center" vertical="center" shrinkToFit="1"/>
    </xf>
    <xf numFmtId="3" fontId="4" fillId="8" borderId="22" xfId="3" applyNumberFormat="1" applyFont="1" applyFill="1" applyBorder="1" applyAlignment="1">
      <alignment horizontal="center" vertical="center" shrinkToFit="1"/>
    </xf>
    <xf numFmtId="3" fontId="4" fillId="8" borderId="23" xfId="3" applyNumberFormat="1" applyFont="1" applyFill="1" applyBorder="1" applyAlignment="1">
      <alignment horizontal="center" vertical="center" shrinkToFit="1"/>
    </xf>
    <xf numFmtId="3" fontId="4" fillId="8" borderId="6" xfId="3" applyNumberFormat="1" applyFont="1" applyFill="1" applyBorder="1" applyAlignment="1">
      <alignment horizontal="center" vertical="center" shrinkToFit="1"/>
    </xf>
    <xf numFmtId="3" fontId="4" fillId="8" borderId="24" xfId="3" applyNumberFormat="1" applyFont="1" applyFill="1" applyBorder="1" applyAlignment="1">
      <alignment horizontal="center" vertical="center" shrinkToFit="1"/>
    </xf>
    <xf numFmtId="3" fontId="7" fillId="2" borderId="6" xfId="3" applyNumberFormat="1" applyFont="1" applyFill="1" applyBorder="1" applyAlignment="1">
      <alignment horizontal="center" vertical="center" shrinkToFit="1"/>
    </xf>
    <xf numFmtId="3" fontId="7" fillId="8" borderId="23" xfId="3" applyNumberFormat="1" applyFont="1" applyFill="1" applyBorder="1" applyAlignment="1">
      <alignment horizontal="center" vertical="center" shrinkToFit="1"/>
    </xf>
    <xf numFmtId="3" fontId="4" fillId="8" borderId="22" xfId="3" applyNumberFormat="1" applyFont="1" applyFill="1" applyBorder="1" applyAlignment="1">
      <alignment horizontal="right" vertical="center" shrinkToFit="1"/>
    </xf>
    <xf numFmtId="3" fontId="16" fillId="2" borderId="23" xfId="3" applyNumberFormat="1" applyFont="1" applyFill="1" applyBorder="1" applyAlignment="1">
      <alignment horizontal="right" vertical="center" shrinkToFit="1"/>
    </xf>
    <xf numFmtId="3" fontId="7" fillId="8" borderId="6" xfId="3" applyNumberFormat="1" applyFont="1" applyFill="1" applyBorder="1" applyAlignment="1">
      <alignment horizontal="center" vertical="center" shrinkToFit="1"/>
    </xf>
    <xf numFmtId="0" fontId="4" fillId="10" borderId="5" xfId="3" applyFont="1" applyFill="1" applyBorder="1" applyAlignment="1">
      <alignment vertical="center"/>
    </xf>
    <xf numFmtId="0" fontId="4" fillId="10" borderId="6" xfId="3" applyFont="1" applyFill="1" applyBorder="1" applyAlignment="1">
      <alignment vertical="center"/>
    </xf>
    <xf numFmtId="0" fontId="5" fillId="10" borderId="7" xfId="3" applyFont="1" applyFill="1" applyBorder="1" applyAlignment="1">
      <alignment vertical="center"/>
    </xf>
    <xf numFmtId="3" fontId="4" fillId="10" borderId="22" xfId="3" applyNumberFormat="1" applyFont="1" applyFill="1" applyBorder="1" applyAlignment="1">
      <alignment horizontal="center" vertical="center" shrinkToFit="1"/>
    </xf>
    <xf numFmtId="3" fontId="4" fillId="10" borderId="23" xfId="3" applyNumberFormat="1" applyFont="1" applyFill="1" applyBorder="1" applyAlignment="1">
      <alignment horizontal="center" vertical="center" shrinkToFit="1"/>
    </xf>
    <xf numFmtId="3" fontId="4" fillId="10" borderId="6" xfId="3" applyNumberFormat="1" applyFont="1" applyFill="1" applyBorder="1" applyAlignment="1">
      <alignment horizontal="center" vertical="center" shrinkToFit="1"/>
    </xf>
    <xf numFmtId="3" fontId="4" fillId="10" borderId="24" xfId="3" applyNumberFormat="1" applyFont="1" applyFill="1" applyBorder="1" applyAlignment="1">
      <alignment horizontal="center" vertical="center" shrinkToFit="1"/>
    </xf>
    <xf numFmtId="3" fontId="7" fillId="10" borderId="6" xfId="3" applyNumberFormat="1" applyFont="1" applyFill="1" applyBorder="1" applyAlignment="1">
      <alignment horizontal="center" vertical="center" shrinkToFit="1"/>
    </xf>
    <xf numFmtId="3" fontId="7" fillId="10" borderId="23" xfId="3" applyNumberFormat="1" applyFont="1" applyFill="1" applyBorder="1" applyAlignment="1">
      <alignment horizontal="center" vertical="center" shrinkToFit="1"/>
    </xf>
    <xf numFmtId="3" fontId="4" fillId="10" borderId="22" xfId="3" applyNumberFormat="1" applyFont="1" applyFill="1" applyBorder="1" applyAlignment="1">
      <alignment horizontal="right" vertical="center" shrinkToFit="1"/>
    </xf>
    <xf numFmtId="3" fontId="4" fillId="10" borderId="23" xfId="3" applyNumberFormat="1" applyFont="1" applyFill="1" applyBorder="1" applyAlignment="1">
      <alignment horizontal="right" vertical="center" shrinkToFit="1"/>
    </xf>
    <xf numFmtId="3" fontId="4" fillId="10" borderId="24" xfId="3" applyNumberFormat="1" applyFont="1" applyFill="1" applyBorder="1" applyAlignment="1">
      <alignment horizontal="right" vertical="center" shrinkToFit="1"/>
    </xf>
    <xf numFmtId="3" fontId="4" fillId="10" borderId="7" xfId="3" applyNumberFormat="1" applyFont="1" applyFill="1" applyBorder="1" applyAlignment="1">
      <alignment horizontal="right" vertical="center" shrinkToFit="1"/>
    </xf>
    <xf numFmtId="3" fontId="4" fillId="10" borderId="5" xfId="3" applyNumberFormat="1" applyFont="1" applyFill="1" applyBorder="1" applyAlignment="1">
      <alignment horizontal="right" vertical="center" shrinkToFit="1"/>
    </xf>
    <xf numFmtId="3" fontId="4" fillId="10" borderId="6" xfId="3" applyNumberFormat="1" applyFont="1" applyFill="1" applyBorder="1" applyAlignment="1">
      <alignment horizontal="right" vertical="center" shrinkToFit="1"/>
    </xf>
    <xf numFmtId="3" fontId="4" fillId="10" borderId="17" xfId="3" applyNumberFormat="1" applyFont="1" applyFill="1" applyBorder="1" applyAlignment="1">
      <alignment horizontal="right" vertical="center" shrinkToFit="1"/>
    </xf>
    <xf numFmtId="0" fontId="15" fillId="2" borderId="23" xfId="3" applyFont="1" applyFill="1" applyBorder="1" applyAlignment="1">
      <alignment horizontal="center" vertical="center"/>
    </xf>
    <xf numFmtId="3" fontId="4" fillId="2" borderId="23" xfId="3" applyNumberFormat="1" applyFont="1" applyFill="1" applyBorder="1" applyAlignment="1">
      <alignment horizontal="center" vertical="center" shrinkToFit="1"/>
    </xf>
    <xf numFmtId="0" fontId="4" fillId="7" borderId="22" xfId="3" applyFont="1" applyFill="1" applyBorder="1" applyAlignment="1">
      <alignment horizontal="center" vertical="center"/>
    </xf>
    <xf numFmtId="0" fontId="4" fillId="7" borderId="23" xfId="3" applyFont="1" applyFill="1" applyBorder="1" applyAlignment="1">
      <alignment horizontal="center" vertical="center"/>
    </xf>
    <xf numFmtId="3" fontId="4" fillId="7" borderId="23" xfId="3" applyNumberFormat="1" applyFont="1" applyFill="1" applyBorder="1" applyAlignment="1">
      <alignment horizontal="right" vertical="center" shrinkToFit="1"/>
    </xf>
    <xf numFmtId="3" fontId="15" fillId="7" borderId="22" xfId="3" applyNumberFormat="1" applyFont="1" applyFill="1" applyBorder="1" applyAlignment="1">
      <alignment horizontal="right" vertical="center" shrinkToFit="1"/>
    </xf>
    <xf numFmtId="0" fontId="15" fillId="7" borderId="22" xfId="3" applyFont="1" applyFill="1" applyBorder="1" applyAlignment="1">
      <alignment horizontal="center" vertical="center"/>
    </xf>
    <xf numFmtId="3" fontId="19" fillId="0" borderId="22" xfId="3" applyNumberFormat="1" applyFont="1" applyBorder="1" applyAlignment="1">
      <alignment horizontal="center" vertical="center" shrinkToFit="1"/>
    </xf>
    <xf numFmtId="3" fontId="4" fillId="7" borderId="35" xfId="3" applyNumberFormat="1" applyFont="1" applyFill="1" applyBorder="1" applyAlignment="1">
      <alignment horizontal="right" vertical="center" shrinkToFit="1"/>
    </xf>
    <xf numFmtId="0" fontId="21" fillId="2" borderId="22" xfId="3" applyFont="1" applyFill="1" applyBorder="1" applyAlignment="1">
      <alignment horizontal="center" vertical="center"/>
    </xf>
    <xf numFmtId="3" fontId="16" fillId="7" borderId="22" xfId="3" applyNumberFormat="1" applyFont="1" applyFill="1" applyBorder="1" applyAlignment="1">
      <alignment horizontal="right" vertical="center" shrinkToFit="1"/>
    </xf>
    <xf numFmtId="0" fontId="20" fillId="2" borderId="22" xfId="3" applyFont="1" applyFill="1" applyBorder="1" applyAlignment="1">
      <alignment horizontal="center" vertical="center"/>
    </xf>
    <xf numFmtId="0" fontId="15" fillId="7" borderId="23" xfId="3" applyFont="1" applyFill="1" applyBorder="1" applyAlignment="1">
      <alignment horizontal="center" vertical="center"/>
    </xf>
    <xf numFmtId="0" fontId="22" fillId="0" borderId="5" xfId="3" applyFont="1" applyBorder="1" applyAlignment="1">
      <alignment horizontal="center" vertical="center" shrinkToFit="1"/>
    </xf>
    <xf numFmtId="0" fontId="5" fillId="0" borderId="21" xfId="3" applyFont="1" applyBorder="1" applyAlignment="1">
      <alignment horizontal="center" vertical="center"/>
    </xf>
    <xf numFmtId="0" fontId="4" fillId="7" borderId="0" xfId="3" applyFont="1" applyFill="1" applyAlignment="1">
      <alignment horizontal="center" vertical="center"/>
    </xf>
    <xf numFmtId="3" fontId="6" fillId="7" borderId="6" xfId="3" applyNumberFormat="1" applyFont="1" applyFill="1" applyBorder="1" applyAlignment="1">
      <alignment horizontal="center" vertical="center" shrinkToFit="1"/>
    </xf>
    <xf numFmtId="3" fontId="6" fillId="7" borderId="23" xfId="3" applyNumberFormat="1" applyFont="1" applyFill="1" applyBorder="1" applyAlignment="1">
      <alignment horizontal="center" vertical="center" shrinkToFit="1"/>
    </xf>
    <xf numFmtId="3" fontId="5" fillId="7" borderId="24" xfId="3" applyNumberFormat="1" applyFont="1" applyFill="1" applyBorder="1" applyAlignment="1">
      <alignment horizontal="right" vertical="center" shrinkToFit="1"/>
    </xf>
    <xf numFmtId="3" fontId="5" fillId="6" borderId="24" xfId="3" applyNumberFormat="1" applyFont="1" applyFill="1" applyBorder="1" applyAlignment="1">
      <alignment horizontal="right" vertical="center" shrinkToFit="1"/>
    </xf>
    <xf numFmtId="3" fontId="5" fillId="6" borderId="17" xfId="3" applyNumberFormat="1" applyFont="1" applyFill="1" applyBorder="1" applyAlignment="1">
      <alignment horizontal="right" vertical="center" shrinkToFit="1"/>
    </xf>
    <xf numFmtId="0" fontId="22" fillId="0" borderId="30" xfId="4" applyFont="1" applyBorder="1" applyAlignment="1">
      <alignment horizontal="center" vertical="center"/>
    </xf>
    <xf numFmtId="0" fontId="5" fillId="0" borderId="30" xfId="4" applyFont="1" applyBorder="1" applyAlignment="1">
      <alignment horizontal="center" vertical="center"/>
    </xf>
    <xf numFmtId="0" fontId="5" fillId="0" borderId="32" xfId="4" applyFont="1" applyBorder="1" applyAlignment="1">
      <alignment horizontal="center" vertical="center"/>
    </xf>
    <xf numFmtId="0" fontId="5" fillId="0" borderId="33" xfId="4" applyFont="1" applyBorder="1" applyAlignment="1">
      <alignment horizontal="center" vertical="center"/>
    </xf>
    <xf numFmtId="0" fontId="5" fillId="0" borderId="34" xfId="4" applyFont="1" applyBorder="1" applyAlignment="1">
      <alignment horizontal="center" vertical="center"/>
    </xf>
    <xf numFmtId="0" fontId="22" fillId="0" borderId="5" xfId="4" applyFont="1" applyBorder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4" fillId="2" borderId="21" xfId="4" applyFont="1" applyFill="1" applyBorder="1" applyAlignment="1">
      <alignment horizontal="center" vertical="center"/>
    </xf>
    <xf numFmtId="0" fontId="4" fillId="0" borderId="22" xfId="4" applyFont="1" applyBorder="1" applyAlignment="1">
      <alignment horizontal="center" vertical="center"/>
    </xf>
    <xf numFmtId="0" fontId="15" fillId="2" borderId="21" xfId="4" applyFont="1" applyFill="1" applyBorder="1" applyAlignment="1">
      <alignment horizontal="center" vertical="center"/>
    </xf>
    <xf numFmtId="0" fontId="14" fillId="0" borderId="36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4" fillId="0" borderId="27" xfId="4" applyFont="1" applyBorder="1" applyAlignment="1">
      <alignment horizontal="center" vertical="center"/>
    </xf>
    <xf numFmtId="0" fontId="4" fillId="0" borderId="28" xfId="4" applyFont="1" applyBorder="1" applyAlignment="1">
      <alignment horizontal="center" vertical="center"/>
    </xf>
    <xf numFmtId="0" fontId="4" fillId="0" borderId="29" xfId="4" applyFont="1" applyBorder="1" applyAlignment="1">
      <alignment horizontal="center" vertical="center"/>
    </xf>
    <xf numFmtId="0" fontId="14" fillId="0" borderId="17" xfId="4" applyFont="1" applyBorder="1" applyAlignment="1">
      <alignment horizontal="center" vertical="center"/>
    </xf>
    <xf numFmtId="3" fontId="19" fillId="7" borderId="6" xfId="3" applyNumberFormat="1" applyFont="1" applyFill="1" applyBorder="1" applyAlignment="1">
      <alignment horizontal="center" vertical="center" shrinkToFit="1"/>
    </xf>
    <xf numFmtId="3" fontId="5" fillId="9" borderId="7" xfId="3" applyNumberFormat="1" applyFont="1" applyFill="1" applyBorder="1" applyAlignment="1">
      <alignment horizontal="right" vertical="center" shrinkToFit="1"/>
    </xf>
    <xf numFmtId="0" fontId="4" fillId="3" borderId="22" xfId="3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3" fontId="5" fillId="7" borderId="7" xfId="3" applyNumberFormat="1" applyFont="1" applyFill="1" applyBorder="1" applyAlignment="1">
      <alignment horizontal="right" vertical="center" shrinkToFit="1"/>
    </xf>
    <xf numFmtId="3" fontId="19" fillId="7" borderId="22" xfId="3" applyNumberFormat="1" applyFont="1" applyFill="1" applyBorder="1" applyAlignment="1">
      <alignment horizontal="center" vertical="center" shrinkToFit="1"/>
    </xf>
    <xf numFmtId="0" fontId="5" fillId="0" borderId="27" xfId="3" applyFont="1" applyBorder="1" applyAlignment="1">
      <alignment horizontal="center" vertical="center"/>
    </xf>
    <xf numFmtId="0" fontId="5" fillId="0" borderId="23" xfId="3" applyFont="1" applyBorder="1" applyAlignment="1">
      <alignment horizontal="center" vertical="center"/>
    </xf>
    <xf numFmtId="0" fontId="5" fillId="0" borderId="29" xfId="3" applyFont="1" applyBorder="1" applyAlignment="1">
      <alignment horizontal="center" vertical="center"/>
    </xf>
    <xf numFmtId="0" fontId="14" fillId="0" borderId="0" xfId="4" applyFont="1" applyAlignment="1">
      <alignment horizontal="center" vertical="center"/>
    </xf>
    <xf numFmtId="166" fontId="5" fillId="0" borderId="4" xfId="3" applyNumberFormat="1" applyFont="1" applyBorder="1" applyAlignment="1">
      <alignment horizontal="center" vertical="center" shrinkToFit="1"/>
    </xf>
    <xf numFmtId="0" fontId="4" fillId="2" borderId="23" xfId="4" applyFont="1" applyFill="1" applyBorder="1" applyAlignment="1">
      <alignment horizontal="center" vertical="center"/>
    </xf>
    <xf numFmtId="3" fontId="4" fillId="7" borderId="37" xfId="3" applyNumberFormat="1" applyFont="1" applyFill="1" applyBorder="1" applyAlignment="1">
      <alignment horizontal="center" vertical="center" shrinkToFit="1"/>
    </xf>
    <xf numFmtId="3" fontId="4" fillId="7" borderId="38" xfId="3" applyNumberFormat="1" applyFont="1" applyFill="1" applyBorder="1" applyAlignment="1">
      <alignment horizontal="center" vertical="center" shrinkToFit="1"/>
    </xf>
    <xf numFmtId="3" fontId="4" fillId="7" borderId="39" xfId="3" applyNumberFormat="1" applyFont="1" applyFill="1" applyBorder="1" applyAlignment="1">
      <alignment horizontal="center" vertical="center" shrinkToFit="1"/>
    </xf>
    <xf numFmtId="0" fontId="18" fillId="2" borderId="5" xfId="4" applyFont="1" applyFill="1" applyBorder="1" applyAlignment="1">
      <alignment horizontal="center" vertical="center"/>
    </xf>
    <xf numFmtId="3" fontId="4" fillId="7" borderId="40" xfId="3" applyNumberFormat="1" applyFont="1" applyFill="1" applyBorder="1" applyAlignment="1">
      <alignment horizontal="center" vertical="center" shrinkToFit="1"/>
    </xf>
    <xf numFmtId="0" fontId="14" fillId="0" borderId="23" xfId="4" applyFont="1" applyBorder="1" applyAlignment="1">
      <alignment horizontal="center" vertical="center"/>
    </xf>
    <xf numFmtId="166" fontId="5" fillId="0" borderId="23" xfId="3" applyNumberFormat="1" applyFont="1" applyBorder="1" applyAlignment="1">
      <alignment horizontal="center" vertical="center" shrinkToFit="1"/>
    </xf>
    <xf numFmtId="0" fontId="14" fillId="0" borderId="41" xfId="3" applyFont="1" applyBorder="1" applyAlignment="1">
      <alignment horizontal="center" vertical="center" shrinkToFit="1"/>
    </xf>
    <xf numFmtId="166" fontId="5" fillId="0" borderId="42" xfId="3" applyNumberFormat="1" applyFont="1" applyBorder="1" applyAlignment="1">
      <alignment horizontal="center" vertical="center" shrinkToFit="1"/>
    </xf>
    <xf numFmtId="0" fontId="4" fillId="0" borderId="18" xfId="4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11" borderId="43" xfId="3" applyFont="1" applyFill="1" applyBorder="1" applyAlignment="1">
      <alignment horizontal="center" vertical="center"/>
    </xf>
    <xf numFmtId="3" fontId="4" fillId="7" borderId="18" xfId="3" applyNumberFormat="1" applyFont="1" applyFill="1" applyBorder="1" applyAlignment="1">
      <alignment horizontal="center" vertical="center" shrinkToFit="1"/>
    </xf>
    <xf numFmtId="3" fontId="4" fillId="7" borderId="19" xfId="3" applyNumberFormat="1" applyFont="1" applyFill="1" applyBorder="1" applyAlignment="1">
      <alignment horizontal="center" vertical="center" shrinkToFit="1"/>
    </xf>
    <xf numFmtId="3" fontId="4" fillId="7" borderId="44" xfId="3" applyNumberFormat="1" applyFont="1" applyFill="1" applyBorder="1" applyAlignment="1">
      <alignment horizontal="center" vertical="center" shrinkToFit="1"/>
    </xf>
    <xf numFmtId="0" fontId="23" fillId="0" borderId="25" xfId="4" applyFont="1" applyBorder="1" applyAlignment="1">
      <alignment horizontal="center" vertical="center"/>
    </xf>
    <xf numFmtId="0" fontId="24" fillId="0" borderId="27" xfId="4" applyFont="1" applyBorder="1" applyAlignment="1">
      <alignment horizontal="center" vertical="center"/>
    </xf>
    <xf numFmtId="0" fontId="24" fillId="0" borderId="28" xfId="4" applyFont="1" applyBorder="1" applyAlignment="1">
      <alignment horizontal="center" vertical="center"/>
    </xf>
    <xf numFmtId="0" fontId="24" fillId="0" borderId="29" xfId="4" applyFont="1" applyBorder="1" applyAlignment="1">
      <alignment horizontal="center" vertical="center"/>
    </xf>
    <xf numFmtId="3" fontId="25" fillId="7" borderId="22" xfId="3" applyNumberFormat="1" applyFont="1" applyFill="1" applyBorder="1" applyAlignment="1">
      <alignment horizontal="center" vertical="center" shrinkToFit="1"/>
    </xf>
    <xf numFmtId="3" fontId="25" fillId="7" borderId="23" xfId="3" applyNumberFormat="1" applyFont="1" applyFill="1" applyBorder="1" applyAlignment="1">
      <alignment horizontal="center" vertical="center" shrinkToFit="1"/>
    </xf>
    <xf numFmtId="3" fontId="25" fillId="7" borderId="6" xfId="3" applyNumberFormat="1" applyFont="1" applyFill="1" applyBorder="1" applyAlignment="1">
      <alignment horizontal="center" vertical="center" shrinkToFit="1"/>
    </xf>
    <xf numFmtId="3" fontId="25" fillId="7" borderId="24" xfId="3" applyNumberFormat="1" applyFont="1" applyFill="1" applyBorder="1" applyAlignment="1">
      <alignment horizontal="center" vertical="center" shrinkToFit="1"/>
    </xf>
    <xf numFmtId="3" fontId="24" fillId="7" borderId="22" xfId="3" applyNumberFormat="1" applyFont="1" applyFill="1" applyBorder="1" applyAlignment="1">
      <alignment horizontal="right" vertical="center" shrinkToFit="1"/>
    </xf>
    <xf numFmtId="3" fontId="24" fillId="7" borderId="24" xfId="3" applyNumberFormat="1" applyFont="1" applyFill="1" applyBorder="1" applyAlignment="1">
      <alignment horizontal="right" vertical="center" shrinkToFit="1"/>
    </xf>
    <xf numFmtId="3" fontId="26" fillId="0" borderId="7" xfId="3" applyNumberFormat="1" applyFont="1" applyBorder="1" applyAlignment="1">
      <alignment horizontal="right" vertical="center" shrinkToFit="1"/>
    </xf>
    <xf numFmtId="3" fontId="26" fillId="6" borderId="5" xfId="3" applyNumberFormat="1" applyFont="1" applyFill="1" applyBorder="1" applyAlignment="1">
      <alignment horizontal="right" vertical="center" shrinkToFit="1"/>
    </xf>
    <xf numFmtId="3" fontId="26" fillId="6" borderId="23" xfId="3" applyNumberFormat="1" applyFont="1" applyFill="1" applyBorder="1" applyAlignment="1">
      <alignment horizontal="right" vertical="center" shrinkToFit="1"/>
    </xf>
    <xf numFmtId="3" fontId="26" fillId="6" borderId="6" xfId="3" applyNumberFormat="1" applyFont="1" applyFill="1" applyBorder="1" applyAlignment="1">
      <alignment horizontal="right" vertical="center" shrinkToFit="1"/>
    </xf>
    <xf numFmtId="3" fontId="24" fillId="6" borderId="24" xfId="3" applyNumberFormat="1" applyFont="1" applyFill="1" applyBorder="1" applyAlignment="1">
      <alignment horizontal="right" vertical="center" shrinkToFit="1"/>
    </xf>
    <xf numFmtId="3" fontId="24" fillId="6" borderId="6" xfId="3" applyNumberFormat="1" applyFont="1" applyFill="1" applyBorder="1" applyAlignment="1">
      <alignment horizontal="right" vertical="center" shrinkToFit="1"/>
    </xf>
    <xf numFmtId="3" fontId="24" fillId="6" borderId="17" xfId="3" applyNumberFormat="1" applyFont="1" applyFill="1" applyBorder="1" applyAlignment="1">
      <alignment horizontal="right" vertical="center" shrinkToFit="1"/>
    </xf>
    <xf numFmtId="0" fontId="26" fillId="0" borderId="0" xfId="3" applyFont="1" applyAlignment="1">
      <alignment vertical="center"/>
    </xf>
    <xf numFmtId="0" fontId="14" fillId="0" borderId="45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4" fillId="0" borderId="47" xfId="4" applyFont="1" applyBorder="1" applyAlignment="1">
      <alignment horizontal="center" vertical="center"/>
    </xf>
    <xf numFmtId="0" fontId="4" fillId="0" borderId="48" xfId="4" applyFont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4" fillId="0" borderId="35" xfId="4" applyFont="1" applyBorder="1" applyAlignment="1">
      <alignment horizontal="center" vertical="center"/>
    </xf>
    <xf numFmtId="3" fontId="4" fillId="7" borderId="35" xfId="3" applyNumberFormat="1" applyFont="1" applyFill="1" applyBorder="1" applyAlignment="1">
      <alignment horizontal="center" vertical="center" shrinkToFit="1"/>
    </xf>
    <xf numFmtId="0" fontId="5" fillId="0" borderId="6" xfId="3" applyFont="1" applyBorder="1" applyAlignment="1">
      <alignment horizontal="center" vertical="center"/>
    </xf>
    <xf numFmtId="0" fontId="6" fillId="0" borderId="23" xfId="3" applyFont="1" applyBorder="1" applyAlignment="1">
      <alignment horizontal="center" vertical="center"/>
    </xf>
    <xf numFmtId="3" fontId="16" fillId="7" borderId="35" xfId="3" applyNumberFormat="1" applyFont="1" applyFill="1" applyBorder="1" applyAlignment="1">
      <alignment horizontal="right" vertical="center" shrinkToFit="1"/>
    </xf>
    <xf numFmtId="3" fontId="4" fillId="9" borderId="6" xfId="3" applyNumberFormat="1" applyFont="1" applyFill="1" applyBorder="1" applyAlignment="1">
      <alignment horizontal="center" vertical="center" shrinkToFit="1"/>
    </xf>
    <xf numFmtId="0" fontId="5" fillId="0" borderId="36" xfId="3" applyFont="1" applyBorder="1" applyAlignment="1">
      <alignment horizontal="center" vertical="center" shrinkToFit="1"/>
    </xf>
    <xf numFmtId="0" fontId="14" fillId="0" borderId="50" xfId="4" applyFont="1" applyBorder="1" applyAlignment="1">
      <alignment horizontal="center" vertical="center"/>
    </xf>
    <xf numFmtId="0" fontId="4" fillId="0" borderId="51" xfId="4" applyFont="1" applyBorder="1" applyAlignment="1">
      <alignment horizontal="center" vertical="center"/>
    </xf>
    <xf numFmtId="0" fontId="4" fillId="0" borderId="52" xfId="4" applyFont="1" applyBorder="1" applyAlignment="1">
      <alignment horizontal="center" vertical="center"/>
    </xf>
    <xf numFmtId="0" fontId="18" fillId="2" borderId="26" xfId="4" applyFont="1" applyFill="1" applyBorder="1" applyAlignment="1">
      <alignment horizontal="center" vertical="center"/>
    </xf>
    <xf numFmtId="0" fontId="4" fillId="2" borderId="27" xfId="4" applyFont="1" applyFill="1" applyBorder="1" applyAlignment="1">
      <alignment horizontal="center" vertical="center"/>
    </xf>
    <xf numFmtId="0" fontId="4" fillId="8" borderId="29" xfId="4" applyFont="1" applyFill="1" applyBorder="1" applyAlignment="1">
      <alignment horizontal="center" vertical="center"/>
    </xf>
    <xf numFmtId="0" fontId="14" fillId="0" borderId="25" xfId="4" applyFont="1" applyBorder="1" applyAlignment="1">
      <alignment horizontal="center" vertical="center"/>
    </xf>
    <xf numFmtId="0" fontId="4" fillId="7" borderId="29" xfId="4" applyFont="1" applyFill="1" applyBorder="1" applyAlignment="1">
      <alignment horizontal="center" vertical="center"/>
    </xf>
    <xf numFmtId="0" fontId="5" fillId="0" borderId="53" xfId="3" applyFont="1" applyBorder="1" applyAlignment="1">
      <alignment horizontal="center" vertical="center"/>
    </xf>
    <xf numFmtId="0" fontId="4" fillId="3" borderId="54" xfId="4" applyFont="1" applyFill="1" applyBorder="1" applyAlignment="1">
      <alignment horizontal="center" vertical="center"/>
    </xf>
    <xf numFmtId="3" fontId="7" fillId="3" borderId="6" xfId="3" applyNumberFormat="1" applyFont="1" applyFill="1" applyBorder="1" applyAlignment="1">
      <alignment horizontal="center" vertical="center" shrinkToFit="1"/>
    </xf>
    <xf numFmtId="0" fontId="4" fillId="7" borderId="18" xfId="3" applyFont="1" applyFill="1" applyBorder="1" applyAlignment="1">
      <alignment horizontal="center" vertical="center"/>
    </xf>
    <xf numFmtId="0" fontId="4" fillId="7" borderId="19" xfId="3" applyFont="1" applyFill="1" applyBorder="1" applyAlignment="1">
      <alignment horizontal="center" vertical="center"/>
    </xf>
    <xf numFmtId="0" fontId="4" fillId="7" borderId="20" xfId="3" applyFont="1" applyFill="1" applyBorder="1" applyAlignment="1">
      <alignment horizontal="center" vertical="center"/>
    </xf>
    <xf numFmtId="0" fontId="18" fillId="2" borderId="23" xfId="4" applyFont="1" applyFill="1" applyBorder="1" applyAlignment="1">
      <alignment horizontal="center" vertical="center"/>
    </xf>
    <xf numFmtId="3" fontId="15" fillId="2" borderId="24" xfId="3" applyNumberFormat="1" applyFont="1" applyFill="1" applyBorder="1" applyAlignment="1">
      <alignment horizontal="center" vertical="center" shrinkToFit="1"/>
    </xf>
    <xf numFmtId="3" fontId="7" fillId="7" borderId="22" xfId="3" applyNumberFormat="1" applyFont="1" applyFill="1" applyBorder="1" applyAlignment="1">
      <alignment horizontal="center" vertical="center" shrinkToFit="1"/>
    </xf>
    <xf numFmtId="3" fontId="27" fillId="0" borderId="7" xfId="3" applyNumberFormat="1" applyFont="1" applyBorder="1" applyAlignment="1">
      <alignment horizontal="right" vertical="center" shrinkToFit="1"/>
    </xf>
    <xf numFmtId="0" fontId="4" fillId="8" borderId="34" xfId="4" applyFont="1" applyFill="1" applyBorder="1" applyAlignment="1">
      <alignment horizontal="center" vertical="center"/>
    </xf>
    <xf numFmtId="166" fontId="5" fillId="0" borderId="5" xfId="3" applyNumberFormat="1" applyFont="1" applyBorder="1" applyAlignment="1">
      <alignment horizontal="center" vertical="center" shrinkToFit="1"/>
    </xf>
    <xf numFmtId="3" fontId="28" fillId="7" borderId="22" xfId="3" applyNumberFormat="1" applyFont="1" applyFill="1" applyBorder="1" applyAlignment="1">
      <alignment horizontal="right" vertical="center" shrinkToFit="1"/>
    </xf>
    <xf numFmtId="0" fontId="16" fillId="7" borderId="27" xfId="4" applyFont="1" applyFill="1" applyBorder="1" applyAlignment="1">
      <alignment horizontal="center" vertical="center"/>
    </xf>
    <xf numFmtId="0" fontId="16" fillId="7" borderId="28" xfId="4" applyFont="1" applyFill="1" applyBorder="1" applyAlignment="1">
      <alignment horizontal="center" vertical="center"/>
    </xf>
    <xf numFmtId="0" fontId="16" fillId="7" borderId="29" xfId="4" applyFont="1" applyFill="1" applyBorder="1" applyAlignment="1">
      <alignment horizontal="center" vertical="center"/>
    </xf>
    <xf numFmtId="0" fontId="15" fillId="2" borderId="29" xfId="4" applyFont="1" applyFill="1" applyBorder="1" applyAlignment="1">
      <alignment horizontal="center" vertical="center"/>
    </xf>
    <xf numFmtId="0" fontId="16" fillId="2" borderId="27" xfId="4" applyFont="1" applyFill="1" applyBorder="1" applyAlignment="1">
      <alignment horizontal="center" vertical="center"/>
    </xf>
    <xf numFmtId="0" fontId="16" fillId="2" borderId="28" xfId="4" applyFont="1" applyFill="1" applyBorder="1" applyAlignment="1">
      <alignment horizontal="center" vertical="center"/>
    </xf>
    <xf numFmtId="0" fontId="16" fillId="2" borderId="29" xfId="4" applyFont="1" applyFill="1" applyBorder="1" applyAlignment="1">
      <alignment horizontal="center" vertical="center"/>
    </xf>
    <xf numFmtId="3" fontId="19" fillId="7" borderId="23" xfId="3" applyNumberFormat="1" applyFont="1" applyFill="1" applyBorder="1" applyAlignment="1">
      <alignment horizontal="center" vertical="center" shrinkToFit="1"/>
    </xf>
    <xf numFmtId="0" fontId="15" fillId="2" borderId="32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center" vertical="center"/>
    </xf>
    <xf numFmtId="0" fontId="15" fillId="2" borderId="23" xfId="4" applyFont="1" applyFill="1" applyBorder="1" applyAlignment="1">
      <alignment horizontal="center" vertical="center"/>
    </xf>
    <xf numFmtId="3" fontId="15" fillId="7" borderId="35" xfId="3" applyNumberFormat="1" applyFont="1" applyFill="1" applyBorder="1" applyAlignment="1">
      <alignment horizontal="center" vertical="center" shrinkToFit="1"/>
    </xf>
    <xf numFmtId="0" fontId="4" fillId="2" borderId="29" xfId="4" applyFont="1" applyFill="1" applyBorder="1" applyAlignment="1">
      <alignment horizontal="center" vertical="center"/>
    </xf>
    <xf numFmtId="3" fontId="7" fillId="2" borderId="23" xfId="3" applyNumberFormat="1" applyFont="1" applyFill="1" applyBorder="1" applyAlignment="1">
      <alignment horizontal="center" vertical="center" shrinkToFit="1"/>
    </xf>
    <xf numFmtId="3" fontId="4" fillId="2" borderId="22" xfId="3" applyNumberFormat="1" applyFont="1" applyFill="1" applyBorder="1" applyAlignment="1">
      <alignment horizontal="right" vertical="center" shrinkToFit="1"/>
    </xf>
    <xf numFmtId="3" fontId="16" fillId="2" borderId="22" xfId="3" applyNumberFormat="1" applyFont="1" applyFill="1" applyBorder="1" applyAlignment="1">
      <alignment horizontal="right" vertical="center" shrinkToFit="1"/>
    </xf>
    <xf numFmtId="0" fontId="5" fillId="0" borderId="7" xfId="4" quotePrefix="1" applyFont="1" applyBorder="1" applyAlignment="1">
      <alignment horizontal="center" vertical="center"/>
    </xf>
    <xf numFmtId="3" fontId="4" fillId="10" borderId="37" xfId="3" applyNumberFormat="1" applyFont="1" applyFill="1" applyBorder="1" applyAlignment="1">
      <alignment horizontal="center" vertical="center" shrinkToFit="1"/>
    </xf>
    <xf numFmtId="3" fontId="4" fillId="10" borderId="38" xfId="3" applyNumberFormat="1" applyFont="1" applyFill="1" applyBorder="1" applyAlignment="1">
      <alignment horizontal="center" vertical="center" shrinkToFit="1"/>
    </xf>
    <xf numFmtId="3" fontId="4" fillId="10" borderId="39" xfId="3" applyNumberFormat="1" applyFont="1" applyFill="1" applyBorder="1" applyAlignment="1">
      <alignment horizontal="center" vertical="center" shrinkToFit="1"/>
    </xf>
    <xf numFmtId="3" fontId="4" fillId="10" borderId="55" xfId="3" applyNumberFormat="1" applyFont="1" applyFill="1" applyBorder="1" applyAlignment="1">
      <alignment horizontal="center" vertical="center" shrinkToFit="1"/>
    </xf>
    <xf numFmtId="3" fontId="7" fillId="10" borderId="39" xfId="3" applyNumberFormat="1" applyFont="1" applyFill="1" applyBorder="1" applyAlignment="1">
      <alignment horizontal="center" vertical="center" shrinkToFit="1"/>
    </xf>
    <xf numFmtId="3" fontId="7" fillId="10" borderId="38" xfId="3" applyNumberFormat="1" applyFont="1" applyFill="1" applyBorder="1" applyAlignment="1">
      <alignment horizontal="center" vertical="center" shrinkToFit="1"/>
    </xf>
    <xf numFmtId="3" fontId="4" fillId="10" borderId="37" xfId="3" applyNumberFormat="1" applyFont="1" applyFill="1" applyBorder="1" applyAlignment="1">
      <alignment horizontal="right" vertical="center" shrinkToFit="1"/>
    </xf>
    <xf numFmtId="3" fontId="4" fillId="10" borderId="38" xfId="3" applyNumberFormat="1" applyFont="1" applyFill="1" applyBorder="1" applyAlignment="1">
      <alignment horizontal="right" vertical="center" shrinkToFit="1"/>
    </xf>
    <xf numFmtId="3" fontId="4" fillId="10" borderId="55" xfId="3" applyNumberFormat="1" applyFont="1" applyFill="1" applyBorder="1" applyAlignment="1">
      <alignment horizontal="right" vertical="center" shrinkToFit="1"/>
    </xf>
    <xf numFmtId="3" fontId="4" fillId="10" borderId="8" xfId="3" applyNumberFormat="1" applyFont="1" applyFill="1" applyBorder="1" applyAlignment="1">
      <alignment horizontal="right" vertical="center" shrinkToFit="1"/>
    </xf>
    <xf numFmtId="3" fontId="4" fillId="10" borderId="56" xfId="3" applyNumberFormat="1" applyFont="1" applyFill="1" applyBorder="1" applyAlignment="1">
      <alignment horizontal="right" vertical="center" shrinkToFit="1"/>
    </xf>
    <xf numFmtId="3" fontId="4" fillId="10" borderId="39" xfId="3" applyNumberFormat="1" applyFont="1" applyFill="1" applyBorder="1" applyAlignment="1">
      <alignment horizontal="right" vertical="center" shrinkToFit="1"/>
    </xf>
    <xf numFmtId="3" fontId="4" fillId="10" borderId="4" xfId="3" applyNumberFormat="1" applyFont="1" applyFill="1" applyBorder="1" applyAlignment="1">
      <alignment horizontal="right" vertical="center" shrinkToFit="1"/>
    </xf>
    <xf numFmtId="0" fontId="4" fillId="5" borderId="14" xfId="3" applyFont="1" applyFill="1" applyBorder="1" applyAlignment="1">
      <alignment vertical="center"/>
    </xf>
    <xf numFmtId="0" fontId="4" fillId="5" borderId="15" xfId="3" applyFont="1" applyFill="1" applyBorder="1" applyAlignment="1">
      <alignment vertical="center"/>
    </xf>
    <xf numFmtId="0" fontId="5" fillId="5" borderId="57" xfId="3" applyFont="1" applyFill="1" applyBorder="1" applyAlignment="1">
      <alignment vertical="center"/>
    </xf>
    <xf numFmtId="3" fontId="4" fillId="5" borderId="10" xfId="3" applyNumberFormat="1" applyFont="1" applyFill="1" applyBorder="1" applyAlignment="1">
      <alignment horizontal="center" vertical="center" shrinkToFit="1"/>
    </xf>
    <xf numFmtId="3" fontId="4" fillId="5" borderId="11" xfId="3" applyNumberFormat="1" applyFont="1" applyFill="1" applyBorder="1" applyAlignment="1">
      <alignment horizontal="center" vertical="center" shrinkToFit="1"/>
    </xf>
    <xf numFmtId="3" fontId="4" fillId="5" borderId="15" xfId="3" applyNumberFormat="1" applyFont="1" applyFill="1" applyBorder="1" applyAlignment="1">
      <alignment horizontal="center" vertical="center" shrinkToFit="1"/>
    </xf>
    <xf numFmtId="3" fontId="4" fillId="5" borderId="13" xfId="3" applyNumberFormat="1" applyFont="1" applyFill="1" applyBorder="1" applyAlignment="1">
      <alignment horizontal="center" vertical="center" shrinkToFit="1"/>
    </xf>
    <xf numFmtId="3" fontId="7" fillId="5" borderId="15" xfId="3" applyNumberFormat="1" applyFont="1" applyFill="1" applyBorder="1" applyAlignment="1">
      <alignment horizontal="center" vertical="center" shrinkToFit="1"/>
    </xf>
    <xf numFmtId="3" fontId="7" fillId="5" borderId="11" xfId="3" applyNumberFormat="1" applyFont="1" applyFill="1" applyBorder="1" applyAlignment="1">
      <alignment horizontal="center" vertical="center" shrinkToFit="1"/>
    </xf>
    <xf numFmtId="3" fontId="4" fillId="5" borderId="10" xfId="3" applyNumberFormat="1" applyFont="1" applyFill="1" applyBorder="1" applyAlignment="1">
      <alignment horizontal="right" vertical="center" shrinkToFit="1"/>
    </xf>
    <xf numFmtId="3" fontId="4" fillId="5" borderId="11" xfId="3" applyNumberFormat="1" applyFont="1" applyFill="1" applyBorder="1" applyAlignment="1">
      <alignment horizontal="right" vertical="center" shrinkToFit="1"/>
    </xf>
    <xf numFmtId="3" fontId="4" fillId="5" borderId="13" xfId="3" applyNumberFormat="1" applyFont="1" applyFill="1" applyBorder="1" applyAlignment="1">
      <alignment horizontal="right" vertical="center" shrinkToFit="1"/>
    </xf>
    <xf numFmtId="3" fontId="4" fillId="5" borderId="57" xfId="3" applyNumberFormat="1" applyFont="1" applyFill="1" applyBorder="1" applyAlignment="1">
      <alignment horizontal="right" vertical="center" shrinkToFit="1"/>
    </xf>
    <xf numFmtId="3" fontId="4" fillId="5" borderId="14" xfId="3" applyNumberFormat="1" applyFont="1" applyFill="1" applyBorder="1" applyAlignment="1">
      <alignment horizontal="right" vertical="center" shrinkToFit="1"/>
    </xf>
    <xf numFmtId="3" fontId="4" fillId="5" borderId="15" xfId="3" applyNumberFormat="1" applyFont="1" applyFill="1" applyBorder="1" applyAlignment="1">
      <alignment horizontal="right" vertical="center" shrinkToFit="1"/>
    </xf>
    <xf numFmtId="3" fontId="4" fillId="5" borderId="58" xfId="3" applyNumberFormat="1" applyFont="1" applyFill="1" applyBorder="1" applyAlignment="1">
      <alignment horizontal="right" vertical="center" shrinkToFit="1"/>
    </xf>
    <xf numFmtId="0" fontId="5" fillId="0" borderId="42" xfId="3" applyFont="1" applyBorder="1" applyAlignment="1">
      <alignment horizontal="center" vertical="center" shrinkToFit="1"/>
    </xf>
    <xf numFmtId="3" fontId="4" fillId="7" borderId="43" xfId="3" applyNumberFormat="1" applyFont="1" applyFill="1" applyBorder="1" applyAlignment="1">
      <alignment horizontal="center" vertical="center" shrinkToFit="1"/>
    </xf>
    <xf numFmtId="3" fontId="7" fillId="7" borderId="19" xfId="3" applyNumberFormat="1" applyFont="1" applyFill="1" applyBorder="1" applyAlignment="1">
      <alignment horizontal="center" vertical="center" shrinkToFit="1"/>
    </xf>
    <xf numFmtId="3" fontId="7" fillId="7" borderId="44" xfId="3" applyNumberFormat="1" applyFont="1" applyFill="1" applyBorder="1" applyAlignment="1">
      <alignment horizontal="center" vertical="center" shrinkToFit="1"/>
    </xf>
    <xf numFmtId="3" fontId="4" fillId="0" borderId="19" xfId="3" applyNumberFormat="1" applyFont="1" applyBorder="1" applyAlignment="1">
      <alignment horizontal="right" vertical="center" shrinkToFit="1"/>
    </xf>
    <xf numFmtId="3" fontId="4" fillId="0" borderId="43" xfId="3" applyNumberFormat="1" applyFont="1" applyBorder="1" applyAlignment="1">
      <alignment horizontal="right" vertical="center" shrinkToFit="1"/>
    </xf>
    <xf numFmtId="3" fontId="5" fillId="0" borderId="53" xfId="3" applyNumberFormat="1" applyFont="1" applyBorder="1" applyAlignment="1">
      <alignment horizontal="right" vertical="center" shrinkToFit="1"/>
    </xf>
    <xf numFmtId="3" fontId="5" fillId="6" borderId="41" xfId="3" applyNumberFormat="1" applyFont="1" applyFill="1" applyBorder="1" applyAlignment="1">
      <alignment horizontal="right" vertical="center" shrinkToFit="1"/>
    </xf>
    <xf numFmtId="3" fontId="5" fillId="6" borderId="19" xfId="3" applyNumberFormat="1" applyFont="1" applyFill="1" applyBorder="1" applyAlignment="1">
      <alignment horizontal="right" vertical="center" shrinkToFit="1"/>
    </xf>
    <xf numFmtId="3" fontId="5" fillId="6" borderId="44" xfId="3" applyNumberFormat="1" applyFont="1" applyFill="1" applyBorder="1" applyAlignment="1">
      <alignment horizontal="right" vertical="center" shrinkToFit="1"/>
    </xf>
    <xf numFmtId="3" fontId="4" fillId="6" borderId="43" xfId="3" applyNumberFormat="1" applyFont="1" applyFill="1" applyBorder="1" applyAlignment="1">
      <alignment horizontal="right" vertical="center" shrinkToFit="1"/>
    </xf>
    <xf numFmtId="3" fontId="4" fillId="6" borderId="44" xfId="3" applyNumberFormat="1" applyFont="1" applyFill="1" applyBorder="1" applyAlignment="1">
      <alignment horizontal="right" vertical="center" shrinkToFit="1"/>
    </xf>
    <xf numFmtId="3" fontId="4" fillId="6" borderId="42" xfId="3" applyNumberFormat="1" applyFont="1" applyFill="1" applyBorder="1" applyAlignment="1">
      <alignment horizontal="right" vertical="center" shrinkToFit="1"/>
    </xf>
    <xf numFmtId="0" fontId="29" fillId="7" borderId="19" xfId="3" applyFont="1" applyFill="1" applyBorder="1" applyAlignment="1">
      <alignment horizontal="center" vertical="center"/>
    </xf>
    <xf numFmtId="3" fontId="29" fillId="7" borderId="19" xfId="3" applyNumberFormat="1" applyFont="1" applyFill="1" applyBorder="1" applyAlignment="1">
      <alignment horizontal="center" vertical="center" shrinkToFit="1"/>
    </xf>
    <xf numFmtId="3" fontId="29" fillId="7" borderId="43" xfId="3" applyNumberFormat="1" applyFont="1" applyFill="1" applyBorder="1" applyAlignment="1">
      <alignment horizontal="center" vertical="center" shrinkToFit="1"/>
    </xf>
    <xf numFmtId="0" fontId="5" fillId="2" borderId="53" xfId="3" applyFont="1" applyFill="1" applyBorder="1" applyAlignment="1">
      <alignment horizontal="center" vertical="center"/>
    </xf>
    <xf numFmtId="0" fontId="15" fillId="2" borderId="19" xfId="3" applyFont="1" applyFill="1" applyBorder="1" applyAlignment="1">
      <alignment horizontal="center" vertical="center"/>
    </xf>
    <xf numFmtId="3" fontId="15" fillId="2" borderId="19" xfId="3" applyNumberFormat="1" applyFont="1" applyFill="1" applyBorder="1" applyAlignment="1">
      <alignment horizontal="center" vertical="center" shrinkToFit="1"/>
    </xf>
    <xf numFmtId="0" fontId="30" fillId="2" borderId="53" xfId="3" applyFont="1" applyFill="1" applyBorder="1" applyAlignment="1">
      <alignment horizontal="center" vertical="center"/>
    </xf>
    <xf numFmtId="3" fontId="15" fillId="7" borderId="19" xfId="3" applyNumberFormat="1" applyFont="1" applyFill="1" applyBorder="1" applyAlignment="1">
      <alignment horizontal="center" vertical="center" shrinkToFit="1"/>
    </xf>
    <xf numFmtId="0" fontId="2" fillId="7" borderId="26" xfId="3" applyFont="1" applyFill="1" applyBorder="1" applyAlignment="1">
      <alignment horizontal="center" vertical="center"/>
    </xf>
    <xf numFmtId="3" fontId="4" fillId="0" borderId="59" xfId="3" applyNumberFormat="1" applyFont="1" applyBorder="1" applyAlignment="1">
      <alignment horizontal="right" vertical="center" shrinkToFit="1"/>
    </xf>
    <xf numFmtId="3" fontId="15" fillId="7" borderId="43" xfId="3" applyNumberFormat="1" applyFont="1" applyFill="1" applyBorder="1" applyAlignment="1">
      <alignment horizontal="center" vertical="center" shrinkToFit="1"/>
    </xf>
    <xf numFmtId="0" fontId="15" fillId="2" borderId="18" xfId="3" applyFont="1" applyFill="1" applyBorder="1" applyAlignment="1">
      <alignment horizontal="center" vertical="center"/>
    </xf>
    <xf numFmtId="3" fontId="15" fillId="2" borderId="18" xfId="3" applyNumberFormat="1" applyFont="1" applyFill="1" applyBorder="1" applyAlignment="1">
      <alignment horizontal="center" vertical="center" shrinkToFit="1"/>
    </xf>
    <xf numFmtId="3" fontId="15" fillId="2" borderId="43" xfId="3" applyNumberFormat="1" applyFont="1" applyFill="1" applyBorder="1" applyAlignment="1">
      <alignment horizontal="center" vertical="center" shrinkToFit="1"/>
    </xf>
    <xf numFmtId="0" fontId="4" fillId="7" borderId="23" xfId="4" applyFont="1" applyFill="1" applyBorder="1" applyAlignment="1">
      <alignment horizontal="center" vertical="center"/>
    </xf>
    <xf numFmtId="0" fontId="20" fillId="2" borderId="21" xfId="3" applyFont="1" applyFill="1" applyBorder="1" applyAlignment="1">
      <alignment horizontal="center" vertical="center"/>
    </xf>
    <xf numFmtId="3" fontId="20" fillId="2" borderId="23" xfId="3" applyNumberFormat="1" applyFont="1" applyFill="1" applyBorder="1" applyAlignment="1">
      <alignment horizontal="center" vertical="center" shrinkToFit="1"/>
    </xf>
    <xf numFmtId="3" fontId="20" fillId="2" borderId="6" xfId="3" applyNumberFormat="1" applyFont="1" applyFill="1" applyBorder="1" applyAlignment="1">
      <alignment horizontal="center" vertical="center" shrinkToFit="1"/>
    </xf>
    <xf numFmtId="3" fontId="15" fillId="2" borderId="22" xfId="3" applyNumberFormat="1" applyFont="1" applyFill="1" applyBorder="1" applyAlignment="1">
      <alignment horizontal="right" vertical="center" shrinkToFit="1"/>
    </xf>
    <xf numFmtId="3" fontId="16" fillId="0" borderId="35" xfId="3" applyNumberFormat="1" applyFont="1" applyBorder="1" applyAlignment="1">
      <alignment horizontal="right" vertical="center" shrinkToFit="1"/>
    </xf>
    <xf numFmtId="0" fontId="5" fillId="7" borderId="26" xfId="4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4" fillId="0" borderId="38" xfId="4" applyFont="1" applyBorder="1" applyAlignment="1">
      <alignment horizontal="center" vertical="center"/>
    </xf>
    <xf numFmtId="0" fontId="5" fillId="7" borderId="35" xfId="4" applyFont="1" applyFill="1" applyBorder="1" applyAlignment="1">
      <alignment horizontal="center" vertical="center"/>
    </xf>
    <xf numFmtId="3" fontId="4" fillId="0" borderId="35" xfId="3" applyNumberFormat="1" applyFont="1" applyBorder="1" applyAlignment="1">
      <alignment horizontal="right" vertical="center" shrinkToFit="1"/>
    </xf>
    <xf numFmtId="166" fontId="5" fillId="7" borderId="35" xfId="3" applyNumberFormat="1" applyFont="1" applyFill="1" applyBorder="1" applyAlignment="1">
      <alignment horizontal="center" vertical="center" shrinkToFit="1"/>
    </xf>
    <xf numFmtId="3" fontId="16" fillId="0" borderId="22" xfId="3" applyNumberFormat="1" applyFont="1" applyBorder="1" applyAlignment="1">
      <alignment horizontal="right" vertical="center" shrinkToFit="1"/>
    </xf>
    <xf numFmtId="0" fontId="15" fillId="2" borderId="28" xfId="4" applyFont="1" applyFill="1" applyBorder="1" applyAlignment="1">
      <alignment horizontal="center" vertical="center"/>
    </xf>
    <xf numFmtId="3" fontId="15" fillId="2" borderId="23" xfId="3" applyNumberFormat="1" applyFont="1" applyFill="1" applyBorder="1" applyAlignment="1">
      <alignment horizontal="center" vertical="center" shrinkToFit="1"/>
    </xf>
    <xf numFmtId="3" fontId="5" fillId="0" borderId="6" xfId="3" applyNumberFormat="1" applyFont="1" applyBorder="1" applyAlignment="1">
      <alignment horizontal="right" vertical="center" shrinkToFit="1"/>
    </xf>
    <xf numFmtId="166" fontId="5" fillId="7" borderId="7" xfId="3" applyNumberFormat="1" applyFont="1" applyFill="1" applyBorder="1" applyAlignment="1">
      <alignment horizontal="center" vertical="center" shrinkToFit="1"/>
    </xf>
    <xf numFmtId="166" fontId="5" fillId="7" borderId="17" xfId="3" applyNumberFormat="1" applyFont="1" applyFill="1" applyBorder="1" applyAlignment="1">
      <alignment horizontal="center" vertical="center" shrinkToFit="1"/>
    </xf>
    <xf numFmtId="0" fontId="29" fillId="7" borderId="22" xfId="3" applyFont="1" applyFill="1" applyBorder="1" applyAlignment="1">
      <alignment horizontal="center" vertical="center"/>
    </xf>
    <xf numFmtId="0" fontId="29" fillId="7" borderId="23" xfId="3" applyFont="1" applyFill="1" applyBorder="1" applyAlignment="1">
      <alignment horizontal="center" vertical="center"/>
    </xf>
    <xf numFmtId="0" fontId="29" fillId="7" borderId="2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3" fontId="29" fillId="2" borderId="35" xfId="3" applyNumberFormat="1" applyFont="1" applyFill="1" applyBorder="1" applyAlignment="1">
      <alignment horizontal="right" vertical="center" shrinkToFit="1"/>
    </xf>
    <xf numFmtId="0" fontId="15" fillId="7" borderId="21" xfId="3" applyFont="1" applyFill="1" applyBorder="1" applyAlignment="1">
      <alignment horizontal="center" vertical="center"/>
    </xf>
    <xf numFmtId="0" fontId="14" fillId="0" borderId="23" xfId="3" applyFont="1" applyBorder="1" applyAlignment="1">
      <alignment horizontal="center" vertical="center" shrinkToFit="1"/>
    </xf>
    <xf numFmtId="166" fontId="5" fillId="7" borderId="23" xfId="3" applyNumberFormat="1" applyFont="1" applyFill="1" applyBorder="1" applyAlignment="1">
      <alignment horizontal="center" vertical="center" shrinkToFit="1"/>
    </xf>
    <xf numFmtId="0" fontId="15" fillId="0" borderId="35" xfId="3" applyFont="1" applyBorder="1" applyAlignment="1">
      <alignment horizontal="center" vertical="center"/>
    </xf>
    <xf numFmtId="0" fontId="15" fillId="2" borderId="35" xfId="3" applyFont="1" applyFill="1" applyBorder="1" applyAlignment="1">
      <alignment horizontal="center" vertical="center"/>
    </xf>
    <xf numFmtId="3" fontId="15" fillId="2" borderId="35" xfId="3" applyNumberFormat="1" applyFont="1" applyFill="1" applyBorder="1" applyAlignment="1">
      <alignment horizontal="center" vertical="center" shrinkToFit="1"/>
    </xf>
    <xf numFmtId="0" fontId="5" fillId="2" borderId="23" xfId="4" applyFont="1" applyFill="1" applyBorder="1" applyAlignment="1">
      <alignment horizontal="center" vertical="center"/>
    </xf>
    <xf numFmtId="0" fontId="5" fillId="2" borderId="35" xfId="4" applyFont="1" applyFill="1" applyBorder="1" applyAlignment="1">
      <alignment vertical="center"/>
    </xf>
    <xf numFmtId="0" fontId="5" fillId="2" borderId="23" xfId="4" applyFont="1" applyFill="1" applyBorder="1" applyAlignment="1">
      <alignment vertical="center"/>
    </xf>
    <xf numFmtId="3" fontId="31" fillId="7" borderId="43" xfId="3" applyNumberFormat="1" applyFont="1" applyFill="1" applyBorder="1" applyAlignment="1">
      <alignment horizontal="center" vertical="center" shrinkToFit="1"/>
    </xf>
    <xf numFmtId="0" fontId="4" fillId="0" borderId="60" xfId="4" applyFont="1" applyBorder="1" applyAlignment="1">
      <alignment horizontal="center" vertical="center"/>
    </xf>
    <xf numFmtId="0" fontId="31" fillId="7" borderId="23" xfId="4" applyFont="1" applyFill="1" applyBorder="1" applyAlignment="1">
      <alignment horizontal="center" vertical="center"/>
    </xf>
    <xf numFmtId="0" fontId="31" fillId="0" borderId="23" xfId="4" applyFont="1" applyBorder="1" applyAlignment="1">
      <alignment horizontal="center" vertical="center"/>
    </xf>
    <xf numFmtId="3" fontId="31" fillId="7" borderId="23" xfId="3" applyNumberFormat="1" applyFont="1" applyFill="1" applyBorder="1" applyAlignment="1">
      <alignment horizontal="center" vertical="center" shrinkToFit="1"/>
    </xf>
    <xf numFmtId="0" fontId="15" fillId="4" borderId="25" xfId="4" applyFont="1" applyFill="1" applyBorder="1" applyAlignment="1">
      <alignment horizontal="center" vertical="center"/>
    </xf>
    <xf numFmtId="166" fontId="15" fillId="4" borderId="42" xfId="3" applyNumberFormat="1" applyFont="1" applyFill="1" applyBorder="1" applyAlignment="1">
      <alignment horizontal="center" vertical="center" shrinkToFit="1"/>
    </xf>
    <xf numFmtId="0" fontId="5" fillId="2" borderId="26" xfId="4" applyFont="1" applyFill="1" applyBorder="1" applyAlignment="1">
      <alignment horizontal="center" vertical="center"/>
    </xf>
    <xf numFmtId="0" fontId="4" fillId="4" borderId="27" xfId="4" applyFont="1" applyFill="1" applyBorder="1" applyAlignment="1">
      <alignment horizontal="center" vertical="center"/>
    </xf>
    <xf numFmtId="0" fontId="4" fillId="4" borderId="28" xfId="4" applyFont="1" applyFill="1" applyBorder="1" applyAlignment="1">
      <alignment horizontal="center" vertical="center"/>
    </xf>
    <xf numFmtId="0" fontId="15" fillId="4" borderId="28" xfId="4" applyFont="1" applyFill="1" applyBorder="1" applyAlignment="1">
      <alignment horizontal="center" vertical="center"/>
    </xf>
    <xf numFmtId="0" fontId="15" fillId="4" borderId="29" xfId="4" applyFont="1" applyFill="1" applyBorder="1" applyAlignment="1">
      <alignment horizontal="center" vertical="center"/>
    </xf>
    <xf numFmtId="0" fontId="4" fillId="4" borderId="29" xfId="4" applyFont="1" applyFill="1" applyBorder="1" applyAlignment="1">
      <alignment horizontal="center" vertical="center"/>
    </xf>
    <xf numFmtId="3" fontId="4" fillId="4" borderId="22" xfId="3" applyNumberFormat="1" applyFont="1" applyFill="1" applyBorder="1" applyAlignment="1">
      <alignment horizontal="center" vertical="center" shrinkToFit="1"/>
    </xf>
    <xf numFmtId="3" fontId="4" fillId="4" borderId="23" xfId="3" applyNumberFormat="1" applyFont="1" applyFill="1" applyBorder="1" applyAlignment="1">
      <alignment horizontal="center" vertical="center" shrinkToFit="1"/>
    </xf>
    <xf numFmtId="3" fontId="15" fillId="4" borderId="23" xfId="3" applyNumberFormat="1" applyFont="1" applyFill="1" applyBorder="1" applyAlignment="1">
      <alignment horizontal="center" vertical="center" shrinkToFit="1"/>
    </xf>
    <xf numFmtId="3" fontId="4" fillId="4" borderId="6" xfId="3" applyNumberFormat="1" applyFont="1" applyFill="1" applyBorder="1" applyAlignment="1">
      <alignment horizontal="center" vertical="center" shrinkToFit="1"/>
    </xf>
    <xf numFmtId="3" fontId="15" fillId="4" borderId="43" xfId="3" applyNumberFormat="1" applyFont="1" applyFill="1" applyBorder="1" applyAlignment="1">
      <alignment horizontal="center" vertical="center" shrinkToFit="1"/>
    </xf>
    <xf numFmtId="0" fontId="4" fillId="0" borderId="35" xfId="3" applyFont="1" applyBorder="1" applyAlignment="1">
      <alignment horizontal="center" vertical="center"/>
    </xf>
    <xf numFmtId="3" fontId="29" fillId="0" borderId="35" xfId="3" applyNumberFormat="1" applyFont="1" applyBorder="1" applyAlignment="1">
      <alignment horizontal="right" vertical="center" shrinkToFit="1"/>
    </xf>
    <xf numFmtId="0" fontId="15" fillId="7" borderId="28" xfId="3" applyFont="1" applyFill="1" applyBorder="1" applyAlignment="1">
      <alignment horizontal="center" vertical="center"/>
    </xf>
    <xf numFmtId="0" fontId="4" fillId="7" borderId="22" xfId="4" applyFont="1" applyFill="1" applyBorder="1" applyAlignment="1">
      <alignment horizontal="center" vertical="center"/>
    </xf>
    <xf numFmtId="0" fontId="4" fillId="10" borderId="7" xfId="3" applyFont="1" applyFill="1" applyBorder="1" applyAlignment="1">
      <alignment vertical="center" shrinkToFit="1"/>
    </xf>
    <xf numFmtId="3" fontId="5" fillId="10" borderId="7" xfId="3" applyNumberFormat="1" applyFont="1" applyFill="1" applyBorder="1" applyAlignment="1">
      <alignment horizontal="center" vertical="center" shrinkToFit="1"/>
    </xf>
    <xf numFmtId="3" fontId="4" fillId="10" borderId="21" xfId="3" applyNumberFormat="1" applyFont="1" applyFill="1" applyBorder="1" applyAlignment="1">
      <alignment horizontal="center" vertical="center" shrinkToFit="1"/>
    </xf>
    <xf numFmtId="0" fontId="14" fillId="0" borderId="17" xfId="3" applyFont="1" applyBorder="1" applyAlignment="1">
      <alignment horizontal="center" vertical="center" shrinkToFit="1"/>
    </xf>
    <xf numFmtId="3" fontId="5" fillId="5" borderId="57" xfId="3" applyNumberFormat="1" applyFont="1" applyFill="1" applyBorder="1" applyAlignment="1">
      <alignment horizontal="right" vertical="center" shrinkToFit="1"/>
    </xf>
    <xf numFmtId="3" fontId="19" fillId="7" borderId="18" xfId="3" applyNumberFormat="1" applyFont="1" applyFill="1" applyBorder="1" applyAlignment="1">
      <alignment horizontal="center" vertical="center" shrinkToFit="1"/>
    </xf>
    <xf numFmtId="3" fontId="4" fillId="0" borderId="19" xfId="3" applyNumberFormat="1" applyFont="1" applyBorder="1" applyAlignment="1">
      <alignment horizontal="center" vertical="center" shrinkToFit="1"/>
    </xf>
    <xf numFmtId="3" fontId="4" fillId="0" borderId="44" xfId="3" applyNumberFormat="1" applyFont="1" applyBorder="1" applyAlignment="1">
      <alignment horizontal="center" vertical="center" shrinkToFit="1"/>
    </xf>
    <xf numFmtId="3" fontId="4" fillId="0" borderId="43" xfId="3" applyNumberFormat="1" applyFont="1" applyBorder="1" applyAlignment="1">
      <alignment horizontal="center" vertical="center" shrinkToFit="1"/>
    </xf>
    <xf numFmtId="3" fontId="7" fillId="0" borderId="19" xfId="3" applyNumberFormat="1" applyFont="1" applyBorder="1" applyAlignment="1">
      <alignment horizontal="center" vertical="center" shrinkToFit="1"/>
    </xf>
    <xf numFmtId="3" fontId="7" fillId="0" borderId="44" xfId="3" applyNumberFormat="1" applyFont="1" applyBorder="1" applyAlignment="1">
      <alignment horizontal="center" vertical="center" shrinkToFit="1"/>
    </xf>
    <xf numFmtId="3" fontId="19" fillId="0" borderId="18" xfId="3" applyNumberFormat="1" applyFont="1" applyBorder="1" applyAlignment="1">
      <alignment horizontal="center" vertical="center" shrinkToFit="1"/>
    </xf>
    <xf numFmtId="0" fontId="18" fillId="2" borderId="7" xfId="4" applyFont="1" applyFill="1" applyBorder="1" applyAlignment="1">
      <alignment horizontal="center" vertical="center"/>
    </xf>
    <xf numFmtId="3" fontId="4" fillId="2" borderId="18" xfId="3" applyNumberFormat="1" applyFont="1" applyFill="1" applyBorder="1" applyAlignment="1">
      <alignment horizontal="center" vertical="center" shrinkToFit="1"/>
    </xf>
    <xf numFmtId="3" fontId="15" fillId="0" borderId="22" xfId="3" applyNumberFormat="1" applyFont="1" applyBorder="1" applyAlignment="1">
      <alignment horizontal="center" vertical="center" shrinkToFit="1"/>
    </xf>
    <xf numFmtId="0" fontId="20" fillId="7" borderId="22" xfId="3" applyFont="1" applyFill="1" applyBorder="1" applyAlignment="1">
      <alignment horizontal="center" vertical="center"/>
    </xf>
    <xf numFmtId="0" fontId="4" fillId="2" borderId="23" xfId="3" applyFont="1" applyFill="1" applyBorder="1" applyAlignment="1">
      <alignment horizontal="center" vertical="center"/>
    </xf>
    <xf numFmtId="0" fontId="14" fillId="12" borderId="5" xfId="3" applyFont="1" applyFill="1" applyBorder="1" applyAlignment="1">
      <alignment horizontal="center" vertical="center" shrinkToFit="1"/>
    </xf>
    <xf numFmtId="3" fontId="4" fillId="9" borderId="22" xfId="3" applyNumberFormat="1" applyFont="1" applyFill="1" applyBorder="1" applyAlignment="1">
      <alignment horizontal="center" vertical="center" shrinkToFit="1"/>
    </xf>
    <xf numFmtId="0" fontId="15" fillId="0" borderId="21" xfId="3" applyFont="1" applyBorder="1" applyAlignment="1">
      <alignment horizontal="center" vertical="center"/>
    </xf>
    <xf numFmtId="0" fontId="34" fillId="0" borderId="22" xfId="3" applyFont="1" applyBorder="1" applyAlignment="1">
      <alignment horizontal="center" vertical="center"/>
    </xf>
    <xf numFmtId="0" fontId="34" fillId="2" borderId="22" xfId="3" applyFont="1" applyFill="1" applyBorder="1" applyAlignment="1">
      <alignment horizontal="center" vertical="center"/>
    </xf>
    <xf numFmtId="0" fontId="21" fillId="2" borderId="35" xfId="3" applyFont="1" applyFill="1" applyBorder="1" applyAlignment="1">
      <alignment horizontal="center" vertical="center"/>
    </xf>
    <xf numFmtId="0" fontId="35" fillId="2" borderId="23" xfId="3" applyFont="1" applyFill="1" applyBorder="1" applyAlignment="1">
      <alignment horizontal="center" vertical="center"/>
    </xf>
    <xf numFmtId="3" fontId="35" fillId="2" borderId="23" xfId="3" applyNumberFormat="1" applyFont="1" applyFill="1" applyBorder="1" applyAlignment="1">
      <alignment horizontal="center" vertical="center" shrinkToFit="1"/>
    </xf>
    <xf numFmtId="0" fontId="15" fillId="13" borderId="7" xfId="4" applyFont="1" applyFill="1" applyBorder="1" applyAlignment="1">
      <alignment horizontal="center" vertical="center"/>
    </xf>
    <xf numFmtId="0" fontId="34" fillId="7" borderId="35" xfId="3" applyFont="1" applyFill="1" applyBorder="1" applyAlignment="1">
      <alignment horizontal="center" vertical="center"/>
    </xf>
    <xf numFmtId="0" fontId="15" fillId="13" borderId="23" xfId="3" applyFont="1" applyFill="1" applyBorder="1" applyAlignment="1">
      <alignment horizontal="center" vertical="center"/>
    </xf>
    <xf numFmtId="3" fontId="15" fillId="13" borderId="23" xfId="3" applyNumberFormat="1" applyFont="1" applyFill="1" applyBorder="1" applyAlignment="1">
      <alignment horizontal="center" vertical="center" shrinkToFit="1"/>
    </xf>
    <xf numFmtId="0" fontId="15" fillId="7" borderId="17" xfId="3" applyFont="1" applyFill="1" applyBorder="1" applyAlignment="1">
      <alignment horizontal="center" vertical="center" shrinkToFit="1"/>
    </xf>
    <xf numFmtId="0" fontId="15" fillId="7" borderId="35" xfId="3" applyFont="1" applyFill="1" applyBorder="1" applyAlignment="1">
      <alignment horizontal="center" vertical="center"/>
    </xf>
    <xf numFmtId="0" fontId="15" fillId="0" borderId="23" xfId="3" applyFont="1" applyBorder="1" applyAlignment="1">
      <alignment horizontal="center" vertical="center"/>
    </xf>
    <xf numFmtId="166" fontId="15" fillId="7" borderId="17" xfId="3" applyNumberFormat="1" applyFont="1" applyFill="1" applyBorder="1" applyAlignment="1">
      <alignment horizontal="center" vertical="center" shrinkToFit="1"/>
    </xf>
    <xf numFmtId="0" fontId="16" fillId="0" borderId="23" xfId="3" applyFont="1" applyBorder="1" applyAlignment="1">
      <alignment horizontal="center" vertical="center"/>
    </xf>
    <xf numFmtId="3" fontId="16" fillId="7" borderId="23" xfId="3" applyNumberFormat="1" applyFont="1" applyFill="1" applyBorder="1" applyAlignment="1">
      <alignment horizontal="center" vertical="center" shrinkToFit="1"/>
    </xf>
    <xf numFmtId="0" fontId="2" fillId="7" borderId="26" xfId="4" applyFont="1" applyFill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3" fontId="16" fillId="2" borderId="6" xfId="3" applyNumberFormat="1" applyFont="1" applyFill="1" applyBorder="1" applyAlignment="1">
      <alignment horizontal="right" vertical="center" shrinkToFit="1"/>
    </xf>
    <xf numFmtId="0" fontId="4" fillId="0" borderId="22" xfId="4" quotePrefix="1" applyFont="1" applyBorder="1" applyAlignment="1">
      <alignment horizontal="center" vertical="center"/>
    </xf>
    <xf numFmtId="3" fontId="4" fillId="0" borderId="37" xfId="3" applyNumberFormat="1" applyFont="1" applyBorder="1" applyAlignment="1">
      <alignment horizontal="center" vertical="center" shrinkToFit="1"/>
    </xf>
    <xf numFmtId="3" fontId="4" fillId="0" borderId="38" xfId="3" applyNumberFormat="1" applyFont="1" applyBorder="1" applyAlignment="1">
      <alignment horizontal="center" vertical="center" shrinkToFit="1"/>
    </xf>
    <xf numFmtId="3" fontId="4" fillId="0" borderId="39" xfId="3" applyNumberFormat="1" applyFont="1" applyBorder="1" applyAlignment="1">
      <alignment horizontal="center" vertical="center" shrinkToFit="1"/>
    </xf>
    <xf numFmtId="3" fontId="7" fillId="0" borderId="38" xfId="3" applyNumberFormat="1" applyFont="1" applyBorder="1" applyAlignment="1">
      <alignment horizontal="center" vertical="center" shrinkToFit="1"/>
    </xf>
    <xf numFmtId="3" fontId="7" fillId="0" borderId="39" xfId="3" applyNumberFormat="1" applyFont="1" applyBorder="1" applyAlignment="1">
      <alignment horizontal="center" vertical="center" shrinkToFit="1"/>
    </xf>
    <xf numFmtId="3" fontId="4" fillId="0" borderId="38" xfId="3" applyNumberFormat="1" applyFont="1" applyBorder="1" applyAlignment="1">
      <alignment horizontal="right" vertical="center" shrinkToFit="1"/>
    </xf>
    <xf numFmtId="3" fontId="4" fillId="0" borderId="55" xfId="3" applyNumberFormat="1" applyFont="1" applyBorder="1" applyAlignment="1">
      <alignment horizontal="right" vertical="center" shrinkToFit="1"/>
    </xf>
    <xf numFmtId="3" fontId="5" fillId="0" borderId="8" xfId="3" applyNumberFormat="1" applyFont="1" applyBorder="1" applyAlignment="1">
      <alignment horizontal="right" vertical="center" shrinkToFit="1"/>
    </xf>
    <xf numFmtId="3" fontId="5" fillId="6" borderId="56" xfId="3" applyNumberFormat="1" applyFont="1" applyFill="1" applyBorder="1" applyAlignment="1">
      <alignment horizontal="right" vertical="center" shrinkToFit="1"/>
    </xf>
    <xf numFmtId="3" fontId="5" fillId="6" borderId="38" xfId="3" applyNumberFormat="1" applyFont="1" applyFill="1" applyBorder="1" applyAlignment="1">
      <alignment horizontal="right" vertical="center" shrinkToFit="1"/>
    </xf>
    <xf numFmtId="3" fontId="5" fillId="6" borderId="39" xfId="3" applyNumberFormat="1" applyFont="1" applyFill="1" applyBorder="1" applyAlignment="1">
      <alignment horizontal="right" vertical="center" shrinkToFit="1"/>
    </xf>
    <xf numFmtId="3" fontId="4" fillId="6" borderId="55" xfId="3" applyNumberFormat="1" applyFont="1" applyFill="1" applyBorder="1" applyAlignment="1">
      <alignment horizontal="right" vertical="center" shrinkToFit="1"/>
    </xf>
    <xf numFmtId="3" fontId="4" fillId="6" borderId="39" xfId="3" applyNumberFormat="1" applyFont="1" applyFill="1" applyBorder="1" applyAlignment="1">
      <alignment horizontal="right" vertical="center" shrinkToFit="1"/>
    </xf>
    <xf numFmtId="3" fontId="4" fillId="7" borderId="19" xfId="3" applyNumberFormat="1" applyFont="1" applyFill="1" applyBorder="1" applyAlignment="1">
      <alignment horizontal="right" vertical="center" shrinkToFit="1"/>
    </xf>
    <xf numFmtId="3" fontId="4" fillId="7" borderId="43" xfId="3" applyNumberFormat="1" applyFont="1" applyFill="1" applyBorder="1" applyAlignment="1">
      <alignment horizontal="right" vertical="center" shrinkToFit="1"/>
    </xf>
    <xf numFmtId="0" fontId="15" fillId="0" borderId="18" xfId="3" applyFont="1" applyBorder="1" applyAlignment="1">
      <alignment horizontal="center" vertical="center"/>
    </xf>
    <xf numFmtId="3" fontId="4" fillId="7" borderId="44" xfId="3" applyNumberFormat="1" applyFont="1" applyFill="1" applyBorder="1" applyAlignment="1">
      <alignment horizontal="right" vertical="center" shrinkToFit="1"/>
    </xf>
    <xf numFmtId="0" fontId="15" fillId="2" borderId="20" xfId="3" applyFont="1" applyFill="1" applyBorder="1" applyAlignment="1">
      <alignment horizontal="center" vertical="center"/>
    </xf>
    <xf numFmtId="3" fontId="20" fillId="2" borderId="19" xfId="3" applyNumberFormat="1" applyFont="1" applyFill="1" applyBorder="1" applyAlignment="1">
      <alignment horizontal="center" vertical="center" shrinkToFit="1"/>
    </xf>
    <xf numFmtId="3" fontId="4" fillId="7" borderId="6" xfId="3" applyNumberFormat="1" applyFont="1" applyFill="1" applyBorder="1" applyAlignment="1">
      <alignment horizontal="right" vertical="center" shrinkToFit="1"/>
    </xf>
    <xf numFmtId="3" fontId="4" fillId="6" borderId="4" xfId="3" applyNumberFormat="1" applyFont="1" applyFill="1" applyBorder="1" applyAlignment="1">
      <alignment horizontal="right" vertical="center" shrinkToFit="1"/>
    </xf>
    <xf numFmtId="0" fontId="15" fillId="0" borderId="27" xfId="3" applyFont="1" applyBorder="1" applyAlignment="1">
      <alignment horizontal="center" vertical="center"/>
    </xf>
    <xf numFmtId="3" fontId="4" fillId="0" borderId="18" xfId="3" applyNumberFormat="1" applyFont="1" applyBorder="1" applyAlignment="1">
      <alignment horizontal="center" vertical="center" shrinkToFit="1"/>
    </xf>
    <xf numFmtId="0" fontId="14" fillId="0" borderId="42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3" fontId="4" fillId="0" borderId="55" xfId="3" applyNumberFormat="1" applyFont="1" applyBorder="1" applyAlignment="1">
      <alignment horizontal="center" vertical="center" shrinkToFit="1"/>
    </xf>
    <xf numFmtId="0" fontId="14" fillId="0" borderId="42" xfId="3" applyFont="1" applyBorder="1" applyAlignment="1">
      <alignment horizontal="center" vertical="center" shrinkToFit="1"/>
    </xf>
    <xf numFmtId="3" fontId="4" fillId="2" borderId="19" xfId="3" applyNumberFormat="1" applyFont="1" applyFill="1" applyBorder="1" applyAlignment="1">
      <alignment horizontal="center" vertical="center" shrinkToFit="1"/>
    </xf>
    <xf numFmtId="166" fontId="5" fillId="0" borderId="53" xfId="3" applyNumberFormat="1" applyFont="1" applyBorder="1" applyAlignment="1">
      <alignment horizontal="center" vertical="center" shrinkToFit="1"/>
    </xf>
    <xf numFmtId="3" fontId="19" fillId="7" borderId="44" xfId="3" applyNumberFormat="1" applyFont="1" applyFill="1" applyBorder="1" applyAlignment="1">
      <alignment horizontal="center" vertical="center" shrinkToFit="1"/>
    </xf>
    <xf numFmtId="3" fontId="19" fillId="0" borderId="44" xfId="3" applyNumberFormat="1" applyFont="1" applyBorder="1" applyAlignment="1">
      <alignment horizontal="center" vertical="center" shrinkToFit="1"/>
    </xf>
    <xf numFmtId="166" fontId="5" fillId="0" borderId="7" xfId="3" applyNumberFormat="1" applyFont="1" applyBorder="1" applyAlignment="1">
      <alignment horizontal="center" vertical="center" shrinkToFit="1"/>
    </xf>
    <xf numFmtId="0" fontId="4" fillId="5" borderId="56" xfId="3" applyFont="1" applyFill="1" applyBorder="1" applyAlignment="1">
      <alignment vertical="center"/>
    </xf>
    <xf numFmtId="0" fontId="4" fillId="5" borderId="39" xfId="3" applyFont="1" applyFill="1" applyBorder="1" applyAlignment="1">
      <alignment vertical="center"/>
    </xf>
    <xf numFmtId="0" fontId="5" fillId="5" borderId="8" xfId="3" applyFont="1" applyFill="1" applyBorder="1" applyAlignment="1">
      <alignment vertical="center"/>
    </xf>
    <xf numFmtId="3" fontId="4" fillId="5" borderId="37" xfId="3" applyNumberFormat="1" applyFont="1" applyFill="1" applyBorder="1" applyAlignment="1">
      <alignment horizontal="center" vertical="center" shrinkToFit="1"/>
    </xf>
    <xf numFmtId="3" fontId="4" fillId="5" borderId="38" xfId="3" applyNumberFormat="1" applyFont="1" applyFill="1" applyBorder="1" applyAlignment="1">
      <alignment horizontal="center" vertical="center" shrinkToFit="1"/>
    </xf>
    <xf numFmtId="3" fontId="4" fillId="5" borderId="39" xfId="3" applyNumberFormat="1" applyFont="1" applyFill="1" applyBorder="1" applyAlignment="1">
      <alignment horizontal="center" vertical="center" shrinkToFit="1"/>
    </xf>
    <xf numFmtId="3" fontId="4" fillId="5" borderId="55" xfId="3" applyNumberFormat="1" applyFont="1" applyFill="1" applyBorder="1" applyAlignment="1">
      <alignment horizontal="center" vertical="center" shrinkToFit="1"/>
    </xf>
    <xf numFmtId="3" fontId="7" fillId="5" borderId="39" xfId="3" applyNumberFormat="1" applyFont="1" applyFill="1" applyBorder="1" applyAlignment="1">
      <alignment horizontal="center" vertical="center" shrinkToFit="1"/>
    </xf>
    <xf numFmtId="3" fontId="7" fillId="5" borderId="38" xfId="3" applyNumberFormat="1" applyFont="1" applyFill="1" applyBorder="1" applyAlignment="1">
      <alignment horizontal="center" vertical="center" shrinkToFit="1"/>
    </xf>
    <xf numFmtId="3" fontId="4" fillId="5" borderId="37" xfId="3" applyNumberFormat="1" applyFont="1" applyFill="1" applyBorder="1" applyAlignment="1">
      <alignment horizontal="right" vertical="center" shrinkToFit="1"/>
    </xf>
    <xf numFmtId="3" fontId="4" fillId="5" borderId="38" xfId="3" applyNumberFormat="1" applyFont="1" applyFill="1" applyBorder="1" applyAlignment="1">
      <alignment horizontal="right" vertical="center" shrinkToFit="1"/>
    </xf>
    <xf numFmtId="3" fontId="4" fillId="5" borderId="55" xfId="3" applyNumberFormat="1" applyFont="1" applyFill="1" applyBorder="1" applyAlignment="1">
      <alignment horizontal="right" vertical="center" shrinkToFit="1"/>
    </xf>
    <xf numFmtId="3" fontId="5" fillId="5" borderId="8" xfId="3" applyNumberFormat="1" applyFont="1" applyFill="1" applyBorder="1" applyAlignment="1">
      <alignment horizontal="right" vertical="center" shrinkToFit="1"/>
    </xf>
    <xf numFmtId="3" fontId="4" fillId="5" borderId="56" xfId="3" applyNumberFormat="1" applyFont="1" applyFill="1" applyBorder="1" applyAlignment="1">
      <alignment horizontal="right" vertical="center" shrinkToFit="1"/>
    </xf>
    <xf numFmtId="3" fontId="4" fillId="5" borderId="39" xfId="3" applyNumberFormat="1" applyFont="1" applyFill="1" applyBorder="1" applyAlignment="1">
      <alignment horizontal="right" vertical="center" shrinkToFit="1"/>
    </xf>
    <xf numFmtId="3" fontId="4" fillId="5" borderId="4" xfId="3" applyNumberFormat="1" applyFont="1" applyFill="1" applyBorder="1" applyAlignment="1">
      <alignment horizontal="right" vertical="center" shrinkToFit="1"/>
    </xf>
    <xf numFmtId="0" fontId="4" fillId="0" borderId="23" xfId="3" applyFont="1" applyBorder="1" applyAlignment="1">
      <alignment vertical="center"/>
    </xf>
    <xf numFmtId="3" fontId="19" fillId="0" borderId="23" xfId="3" applyNumberFormat="1" applyFont="1" applyBorder="1" applyAlignment="1">
      <alignment horizontal="center" vertical="center" shrinkToFit="1"/>
    </xf>
    <xf numFmtId="3" fontId="5" fillId="0" borderId="23" xfId="3" applyNumberFormat="1" applyFont="1" applyBorder="1" applyAlignment="1">
      <alignment horizontal="right" vertical="center" shrinkToFit="1"/>
    </xf>
    <xf numFmtId="3" fontId="19" fillId="9" borderId="23" xfId="3" applyNumberFormat="1" applyFont="1" applyFill="1" applyBorder="1" applyAlignment="1">
      <alignment horizontal="center" vertical="center" shrinkToFit="1"/>
    </xf>
    <xf numFmtId="0" fontId="4" fillId="5" borderId="23" xfId="3" applyFont="1" applyFill="1" applyBorder="1" applyAlignment="1">
      <alignment vertical="center"/>
    </xf>
    <xf numFmtId="3" fontId="7" fillId="5" borderId="23" xfId="3" applyNumberFormat="1" applyFont="1" applyFill="1" applyBorder="1" applyAlignment="1">
      <alignment horizontal="center" vertical="center" shrinkToFit="1"/>
    </xf>
    <xf numFmtId="3" fontId="4" fillId="5" borderId="23" xfId="3" applyNumberFormat="1" applyFont="1" applyFill="1" applyBorder="1" applyAlignment="1">
      <alignment horizontal="right" vertical="center" shrinkToFit="1"/>
    </xf>
    <xf numFmtId="3" fontId="5" fillId="5" borderId="23" xfId="3" applyNumberFormat="1" applyFont="1" applyFill="1" applyBorder="1" applyAlignment="1">
      <alignment horizontal="right" vertical="center" shrinkToFit="1"/>
    </xf>
    <xf numFmtId="0" fontId="7" fillId="14" borderId="25" xfId="3" applyFont="1" applyFill="1" applyBorder="1" applyAlignment="1">
      <alignment vertical="center"/>
    </xf>
    <xf numFmtId="0" fontId="7" fillId="14" borderId="0" xfId="3" applyFont="1" applyFill="1" applyAlignment="1">
      <alignment vertical="center"/>
    </xf>
    <xf numFmtId="0" fontId="6" fillId="14" borderId="26" xfId="3" applyFont="1" applyFill="1" applyBorder="1" applyAlignment="1">
      <alignment vertical="center"/>
    </xf>
    <xf numFmtId="3" fontId="7" fillId="14" borderId="28" xfId="3" applyNumberFormat="1" applyFont="1" applyFill="1" applyBorder="1" applyAlignment="1">
      <alignment horizontal="center" vertical="center" shrinkToFit="1"/>
    </xf>
    <xf numFmtId="3" fontId="7" fillId="14" borderId="0" xfId="3" applyNumberFormat="1" applyFont="1" applyFill="1" applyAlignment="1">
      <alignment horizontal="center" vertical="center" shrinkToFit="1"/>
    </xf>
    <xf numFmtId="3" fontId="7" fillId="14" borderId="27" xfId="3" applyNumberFormat="1" applyFont="1" applyFill="1" applyBorder="1" applyAlignment="1">
      <alignment horizontal="right" vertical="center" shrinkToFit="1"/>
    </xf>
    <xf numFmtId="3" fontId="7" fillId="14" borderId="28" xfId="3" applyNumberFormat="1" applyFont="1" applyFill="1" applyBorder="1" applyAlignment="1">
      <alignment horizontal="right" vertical="center" shrinkToFit="1"/>
    </xf>
    <xf numFmtId="3" fontId="7" fillId="14" borderId="61" xfId="3" applyNumberFormat="1" applyFont="1" applyFill="1" applyBorder="1" applyAlignment="1">
      <alignment horizontal="right" vertical="center" shrinkToFit="1"/>
    </xf>
    <xf numFmtId="3" fontId="6" fillId="14" borderId="16" xfId="3" applyNumberFormat="1" applyFont="1" applyFill="1" applyBorder="1" applyAlignment="1">
      <alignment horizontal="right" vertical="center" shrinkToFit="1"/>
    </xf>
    <xf numFmtId="3" fontId="7" fillId="14" borderId="62" xfId="3" applyNumberFormat="1" applyFont="1" applyFill="1" applyBorder="1" applyAlignment="1">
      <alignment horizontal="right" vertical="center" shrinkToFit="1"/>
    </xf>
    <xf numFmtId="3" fontId="7" fillId="14" borderId="63" xfId="3" applyNumberFormat="1" applyFont="1" applyFill="1" applyBorder="1" applyAlignment="1">
      <alignment horizontal="right" vertical="center" shrinkToFit="1"/>
    </xf>
    <xf numFmtId="3" fontId="7" fillId="14" borderId="9" xfId="3" applyNumberFormat="1" applyFont="1" applyFill="1" applyBorder="1" applyAlignment="1">
      <alignment horizontal="right" vertical="center" shrinkToFit="1"/>
    </xf>
    <xf numFmtId="0" fontId="36" fillId="10" borderId="1" xfId="3" applyFont="1" applyFill="1" applyBorder="1" applyAlignment="1">
      <alignment horizontal="left" vertical="center"/>
    </xf>
    <xf numFmtId="0" fontId="5" fillId="10" borderId="2" xfId="3" applyFont="1" applyFill="1" applyBorder="1" applyAlignment="1">
      <alignment horizontal="center" vertical="center" shrinkToFit="1"/>
    </xf>
    <xf numFmtId="0" fontId="5" fillId="10" borderId="2" xfId="3" applyFont="1" applyFill="1" applyBorder="1" applyAlignment="1">
      <alignment vertical="center"/>
    </xf>
    <xf numFmtId="0" fontId="5" fillId="10" borderId="2" xfId="3" applyFont="1" applyFill="1" applyBorder="1" applyAlignment="1">
      <alignment horizontal="center" vertical="center"/>
    </xf>
    <xf numFmtId="0" fontId="4" fillId="10" borderId="1" xfId="3" applyFont="1" applyFill="1" applyBorder="1" applyAlignment="1">
      <alignment horizontal="center" vertical="center"/>
    </xf>
    <xf numFmtId="0" fontId="4" fillId="10" borderId="2" xfId="3" applyFont="1" applyFill="1" applyBorder="1" applyAlignment="1">
      <alignment horizontal="center" vertical="center"/>
    </xf>
    <xf numFmtId="0" fontId="4" fillId="10" borderId="3" xfId="3" applyFont="1" applyFill="1" applyBorder="1" applyAlignment="1">
      <alignment horizontal="center" vertical="center"/>
    </xf>
    <xf numFmtId="0" fontId="6" fillId="10" borderId="1" xfId="3" applyFont="1" applyFill="1" applyBorder="1" applyAlignment="1">
      <alignment horizontal="center" vertical="center"/>
    </xf>
    <xf numFmtId="0" fontId="6" fillId="10" borderId="2" xfId="3" applyFont="1" applyFill="1" applyBorder="1" applyAlignment="1">
      <alignment horizontal="center" vertical="center"/>
    </xf>
    <xf numFmtId="0" fontId="4" fillId="10" borderId="64" xfId="3" applyFont="1" applyFill="1" applyBorder="1" applyAlignment="1">
      <alignment vertical="center"/>
    </xf>
    <xf numFmtId="0" fontId="4" fillId="10" borderId="65" xfId="3" applyFont="1" applyFill="1" applyBorder="1" applyAlignment="1">
      <alignment vertical="center"/>
    </xf>
    <xf numFmtId="0" fontId="5" fillId="10" borderId="66" xfId="3" applyFont="1" applyFill="1" applyBorder="1" applyAlignment="1">
      <alignment vertical="center"/>
    </xf>
    <xf numFmtId="0" fontId="5" fillId="10" borderId="3" xfId="3" applyFont="1" applyFill="1" applyBorder="1" applyAlignment="1">
      <alignment vertical="center"/>
    </xf>
    <xf numFmtId="0" fontId="4" fillId="10" borderId="22" xfId="3" applyFont="1" applyFill="1" applyBorder="1" applyAlignment="1">
      <alignment horizontal="center" vertical="center" shrinkToFit="1"/>
    </xf>
    <xf numFmtId="0" fontId="5" fillId="10" borderId="23" xfId="3" applyFont="1" applyFill="1" applyBorder="1" applyAlignment="1">
      <alignment horizontal="center" vertical="center" shrinkToFit="1"/>
    </xf>
    <xf numFmtId="0" fontId="5" fillId="10" borderId="23" xfId="3" applyFont="1" applyFill="1" applyBorder="1" applyAlignment="1">
      <alignment vertical="center"/>
    </xf>
    <xf numFmtId="0" fontId="5" fillId="10" borderId="23" xfId="3" applyFont="1" applyFill="1" applyBorder="1" applyAlignment="1">
      <alignment horizontal="center" vertical="center"/>
    </xf>
    <xf numFmtId="0" fontId="5" fillId="10" borderId="21" xfId="3" applyFont="1" applyFill="1" applyBorder="1" applyAlignment="1">
      <alignment horizontal="center" vertical="center"/>
    </xf>
    <xf numFmtId="167" fontId="4" fillId="10" borderId="22" xfId="1" applyNumberFormat="1" applyFont="1" applyFill="1" applyBorder="1" applyAlignment="1">
      <alignment horizontal="center" vertical="center"/>
    </xf>
    <xf numFmtId="167" fontId="6" fillId="10" borderId="22" xfId="1" applyNumberFormat="1" applyFont="1" applyFill="1" applyBorder="1" applyAlignment="1">
      <alignment horizontal="center" vertical="center"/>
    </xf>
    <xf numFmtId="167" fontId="6" fillId="10" borderId="23" xfId="1" applyNumberFormat="1" applyFont="1" applyFill="1" applyBorder="1" applyAlignment="1">
      <alignment horizontal="center" vertical="center"/>
    </xf>
    <xf numFmtId="167" fontId="7" fillId="10" borderId="21" xfId="1" applyNumberFormat="1" applyFont="1" applyFill="1" applyBorder="1" applyAlignment="1">
      <alignment horizontal="center" vertical="center"/>
    </xf>
    <xf numFmtId="167" fontId="4" fillId="10" borderId="22" xfId="1" applyNumberFormat="1" applyFont="1" applyFill="1" applyBorder="1" applyAlignment="1">
      <alignment vertical="center"/>
    </xf>
    <xf numFmtId="167" fontId="4" fillId="10" borderId="23" xfId="1" applyNumberFormat="1" applyFont="1" applyFill="1" applyBorder="1" applyAlignment="1">
      <alignment vertical="center"/>
    </xf>
    <xf numFmtId="167" fontId="4" fillId="10" borderId="24" xfId="1" applyNumberFormat="1" applyFont="1" applyFill="1" applyBorder="1" applyAlignment="1">
      <alignment vertical="center"/>
    </xf>
    <xf numFmtId="167" fontId="4" fillId="10" borderId="7" xfId="1" applyNumberFormat="1" applyFont="1" applyFill="1" applyBorder="1" applyAlignment="1">
      <alignment vertical="center"/>
    </xf>
    <xf numFmtId="167" fontId="4" fillId="10" borderId="23" xfId="1" applyNumberFormat="1" applyFont="1" applyFill="1" applyBorder="1" applyAlignment="1">
      <alignment horizontal="center" vertical="center"/>
    </xf>
    <xf numFmtId="167" fontId="4" fillId="10" borderId="35" xfId="1" applyNumberFormat="1" applyFont="1" applyFill="1" applyBorder="1" applyAlignment="1">
      <alignment vertical="center"/>
    </xf>
    <xf numFmtId="167" fontId="4" fillId="10" borderId="6" xfId="1" applyNumberFormat="1" applyFont="1" applyFill="1" applyBorder="1" applyAlignment="1">
      <alignment vertical="center"/>
    </xf>
    <xf numFmtId="167" fontId="4" fillId="10" borderId="6" xfId="1" applyNumberFormat="1" applyFont="1" applyFill="1" applyBorder="1" applyAlignment="1">
      <alignment horizontal="center" vertical="center"/>
    </xf>
    <xf numFmtId="167" fontId="5" fillId="10" borderId="22" xfId="1" applyNumberFormat="1" applyFont="1" applyFill="1" applyBorder="1" applyAlignment="1">
      <alignment vertical="center"/>
    </xf>
    <xf numFmtId="167" fontId="5" fillId="10" borderId="6" xfId="1" applyNumberFormat="1" applyFont="1" applyFill="1" applyBorder="1" applyAlignment="1">
      <alignment vertical="center"/>
    </xf>
    <xf numFmtId="167" fontId="4" fillId="10" borderId="35" xfId="1" applyNumberFormat="1" applyFont="1" applyFill="1" applyBorder="1" applyAlignment="1">
      <alignment horizontal="center" vertical="center"/>
    </xf>
    <xf numFmtId="0" fontId="4" fillId="2" borderId="22" xfId="3" applyFont="1" applyFill="1" applyBorder="1" applyAlignment="1">
      <alignment horizontal="center" vertical="center" shrinkToFit="1"/>
    </xf>
    <xf numFmtId="0" fontId="5" fillId="0" borderId="0" xfId="3" applyFont="1" applyAlignment="1">
      <alignment horizontal="center" vertical="center"/>
    </xf>
    <xf numFmtId="0" fontId="4" fillId="10" borderId="10" xfId="3" applyFont="1" applyFill="1" applyBorder="1" applyAlignment="1">
      <alignment horizontal="center" vertical="center" shrinkToFit="1"/>
    </xf>
    <xf numFmtId="0" fontId="5" fillId="10" borderId="11" xfId="3" applyFont="1" applyFill="1" applyBorder="1" applyAlignment="1">
      <alignment horizontal="center" vertical="center" shrinkToFit="1"/>
    </xf>
    <xf numFmtId="0" fontId="5" fillId="10" borderId="11" xfId="3" applyFont="1" applyFill="1" applyBorder="1" applyAlignment="1">
      <alignment vertical="center"/>
    </xf>
    <xf numFmtId="0" fontId="5" fillId="10" borderId="11" xfId="3" applyFont="1" applyFill="1" applyBorder="1" applyAlignment="1">
      <alignment horizontal="center" vertical="center"/>
    </xf>
    <xf numFmtId="0" fontId="5" fillId="10" borderId="12" xfId="3" applyFont="1" applyFill="1" applyBorder="1" applyAlignment="1">
      <alignment horizontal="center" vertical="center"/>
    </xf>
    <xf numFmtId="167" fontId="4" fillId="10" borderId="11" xfId="1" applyNumberFormat="1" applyFont="1" applyFill="1" applyBorder="1" applyAlignment="1">
      <alignment horizontal="center" vertical="center"/>
    </xf>
    <xf numFmtId="167" fontId="6" fillId="10" borderId="10" xfId="1" applyNumberFormat="1" applyFont="1" applyFill="1" applyBorder="1" applyAlignment="1">
      <alignment horizontal="center" vertical="center"/>
    </xf>
    <xf numFmtId="167" fontId="6" fillId="10" borderId="11" xfId="1" applyNumberFormat="1" applyFont="1" applyFill="1" applyBorder="1" applyAlignment="1">
      <alignment horizontal="center" vertical="center"/>
    </xf>
    <xf numFmtId="167" fontId="7" fillId="10" borderId="12" xfId="1" applyNumberFormat="1" applyFont="1" applyFill="1" applyBorder="1" applyAlignment="1">
      <alignment horizontal="center" vertical="center"/>
    </xf>
    <xf numFmtId="167" fontId="4" fillId="10" borderId="10" xfId="1" applyNumberFormat="1" applyFont="1" applyFill="1" applyBorder="1" applyAlignment="1">
      <alignment vertical="center"/>
    </xf>
    <xf numFmtId="167" fontId="4" fillId="10" borderId="11" xfId="1" applyNumberFormat="1" applyFont="1" applyFill="1" applyBorder="1" applyAlignment="1">
      <alignment vertical="center"/>
    </xf>
    <xf numFmtId="167" fontId="4" fillId="10" borderId="13" xfId="1" applyNumberFormat="1" applyFont="1" applyFill="1" applyBorder="1" applyAlignment="1">
      <alignment vertical="center"/>
    </xf>
    <xf numFmtId="167" fontId="4" fillId="10" borderId="57" xfId="1" applyNumberFormat="1" applyFont="1" applyFill="1" applyBorder="1" applyAlignment="1">
      <alignment vertical="center"/>
    </xf>
    <xf numFmtId="0" fontId="37" fillId="10" borderId="10" xfId="3" applyFont="1" applyFill="1" applyBorder="1" applyAlignment="1">
      <alignment horizontal="center" vertical="center" shrinkToFit="1"/>
    </xf>
    <xf numFmtId="0" fontId="38" fillId="10" borderId="11" xfId="3" applyFont="1" applyFill="1" applyBorder="1" applyAlignment="1">
      <alignment horizontal="center" vertical="center" shrinkToFit="1"/>
    </xf>
    <xf numFmtId="0" fontId="38" fillId="10" borderId="11" xfId="3" applyFont="1" applyFill="1" applyBorder="1" applyAlignment="1">
      <alignment vertical="center"/>
    </xf>
    <xf numFmtId="0" fontId="38" fillId="10" borderId="11" xfId="3" applyFont="1" applyFill="1" applyBorder="1" applyAlignment="1">
      <alignment horizontal="center" vertical="center"/>
    </xf>
    <xf numFmtId="0" fontId="6" fillId="10" borderId="12" xfId="3" applyFont="1" applyFill="1" applyBorder="1" applyAlignment="1">
      <alignment horizontal="center" vertical="center"/>
    </xf>
    <xf numFmtId="167" fontId="7" fillId="10" borderId="10" xfId="1" applyNumberFormat="1" applyFont="1" applyFill="1" applyBorder="1" applyAlignment="1">
      <alignment horizontal="center" vertical="center"/>
    </xf>
    <xf numFmtId="167" fontId="7" fillId="10" borderId="11" xfId="1" applyNumberFormat="1" applyFont="1" applyFill="1" applyBorder="1" applyAlignment="1">
      <alignment horizontal="center" vertical="center"/>
    </xf>
    <xf numFmtId="167" fontId="7" fillId="10" borderId="13" xfId="1" applyNumberFormat="1" applyFont="1" applyFill="1" applyBorder="1" applyAlignment="1">
      <alignment horizontal="center" vertical="center"/>
    </xf>
    <xf numFmtId="167" fontId="7" fillId="10" borderId="10" xfId="1" applyNumberFormat="1" applyFont="1" applyFill="1" applyBorder="1" applyAlignment="1">
      <alignment vertical="center"/>
    </xf>
    <xf numFmtId="167" fontId="37" fillId="10" borderId="11" xfId="1" applyNumberFormat="1" applyFont="1" applyFill="1" applyBorder="1" applyAlignment="1">
      <alignment vertical="center"/>
    </xf>
    <xf numFmtId="167" fontId="37" fillId="10" borderId="13" xfId="1" applyNumberFormat="1" applyFont="1" applyFill="1" applyBorder="1" applyAlignment="1">
      <alignment vertical="center"/>
    </xf>
    <xf numFmtId="167" fontId="37" fillId="10" borderId="57" xfId="1" applyNumberFormat="1" applyFont="1" applyFill="1" applyBorder="1" applyAlignment="1">
      <alignment vertical="center"/>
    </xf>
    <xf numFmtId="0" fontId="5" fillId="0" borderId="0" xfId="3" applyFont="1" applyAlignment="1">
      <alignment horizontal="center" vertical="center" shrinkToFit="1"/>
    </xf>
    <xf numFmtId="0" fontId="4" fillId="0" borderId="0" xfId="3" applyFont="1" applyAlignment="1">
      <alignment vertical="center"/>
    </xf>
    <xf numFmtId="167" fontId="5" fillId="0" borderId="0" xfId="3" applyNumberFormat="1" applyFont="1" applyAlignment="1">
      <alignment vertical="center"/>
    </xf>
    <xf numFmtId="0" fontId="6" fillId="0" borderId="0" xfId="3" applyFont="1" applyAlignment="1">
      <alignment vertical="center" shrinkToFit="1"/>
    </xf>
    <xf numFmtId="0" fontId="5" fillId="0" borderId="0" xfId="2" applyFont="1" applyAlignment="1">
      <alignment horizontal="left" vertical="center"/>
    </xf>
    <xf numFmtId="0" fontId="7" fillId="4" borderId="56" xfId="2" applyFont="1" applyFill="1" applyBorder="1" applyAlignment="1">
      <alignment horizontal="center" vertical="center" wrapText="1"/>
    </xf>
    <xf numFmtId="0" fontId="4" fillId="0" borderId="18" xfId="3" applyFont="1" applyBorder="1" applyAlignment="1">
      <alignment horizontal="left" vertical="center"/>
    </xf>
    <xf numFmtId="0" fontId="4" fillId="0" borderId="21" xfId="3" applyFont="1" applyBorder="1" applyAlignment="1">
      <alignment horizontal="left" vertical="center"/>
    </xf>
    <xf numFmtId="3" fontId="5" fillId="0" borderId="22" xfId="3" applyNumberFormat="1" applyFont="1" applyBorder="1" applyAlignment="1">
      <alignment horizontal="right" vertical="center" shrinkToFit="1"/>
    </xf>
    <xf numFmtId="3" fontId="4" fillId="0" borderId="6" xfId="3" applyNumberFormat="1" applyFont="1" applyBorder="1" applyAlignment="1">
      <alignment horizontal="right" vertical="center" shrinkToFit="1"/>
    </xf>
    <xf numFmtId="0" fontId="4" fillId="7" borderId="18" xfId="3" applyFont="1" applyFill="1" applyBorder="1" applyAlignment="1">
      <alignment horizontal="left" vertical="center"/>
    </xf>
    <xf numFmtId="3" fontId="5" fillId="8" borderId="23" xfId="3" applyNumberFormat="1" applyFont="1" applyFill="1" applyBorder="1" applyAlignment="1">
      <alignment horizontal="right" vertical="center" shrinkToFit="1"/>
    </xf>
    <xf numFmtId="3" fontId="5" fillId="8" borderId="6" xfId="3" applyNumberFormat="1" applyFont="1" applyFill="1" applyBorder="1" applyAlignment="1">
      <alignment horizontal="right" vertical="center" shrinkToFit="1"/>
    </xf>
    <xf numFmtId="3" fontId="4" fillId="8" borderId="24" xfId="3" applyNumberFormat="1" applyFont="1" applyFill="1" applyBorder="1" applyAlignment="1">
      <alignment horizontal="right" vertical="center" shrinkToFit="1"/>
    </xf>
    <xf numFmtId="3" fontId="15" fillId="15" borderId="22" xfId="3" applyNumberFormat="1" applyFont="1" applyFill="1" applyBorder="1" applyAlignment="1">
      <alignment horizontal="right" vertical="center" shrinkToFit="1"/>
    </xf>
    <xf numFmtId="3" fontId="5" fillId="15" borderId="23" xfId="3" applyNumberFormat="1" applyFont="1" applyFill="1" applyBorder="1" applyAlignment="1">
      <alignment horizontal="right" vertical="center" shrinkToFit="1"/>
    </xf>
    <xf numFmtId="3" fontId="5" fillId="15" borderId="6" xfId="3" applyNumberFormat="1" applyFont="1" applyFill="1" applyBorder="1" applyAlignment="1">
      <alignment horizontal="right" vertical="center" shrinkToFit="1"/>
    </xf>
    <xf numFmtId="3" fontId="4" fillId="15" borderId="24" xfId="3" applyNumberFormat="1" applyFont="1" applyFill="1" applyBorder="1" applyAlignment="1">
      <alignment horizontal="right" vertical="center" shrinkToFit="1"/>
    </xf>
    <xf numFmtId="3" fontId="4" fillId="8" borderId="23" xfId="3" applyNumberFormat="1" applyFont="1" applyFill="1" applyBorder="1" applyAlignment="1">
      <alignment horizontal="right" vertical="center" shrinkToFit="1"/>
    </xf>
    <xf numFmtId="0" fontId="15" fillId="2" borderId="21" xfId="3" applyFont="1" applyFill="1" applyBorder="1" applyAlignment="1">
      <alignment horizontal="left" vertical="center"/>
    </xf>
    <xf numFmtId="3" fontId="29" fillId="2" borderId="6" xfId="3" applyNumberFormat="1" applyFont="1" applyFill="1" applyBorder="1" applyAlignment="1">
      <alignment horizontal="right" vertical="center" shrinkToFit="1"/>
    </xf>
    <xf numFmtId="0" fontId="19" fillId="7" borderId="21" xfId="3" applyFont="1" applyFill="1" applyBorder="1" applyAlignment="1">
      <alignment horizontal="left" vertical="center"/>
    </xf>
    <xf numFmtId="3" fontId="15" fillId="8" borderId="6" xfId="3" applyNumberFormat="1" applyFont="1" applyFill="1" applyBorder="1" applyAlignment="1">
      <alignment horizontal="right" vertical="center" shrinkToFit="1"/>
    </xf>
    <xf numFmtId="0" fontId="15" fillId="8" borderId="21" xfId="3" applyFont="1" applyFill="1" applyBorder="1" applyAlignment="1">
      <alignment horizontal="left" vertical="center"/>
    </xf>
    <xf numFmtId="0" fontId="15" fillId="7" borderId="21" xfId="3" applyFont="1" applyFill="1" applyBorder="1" applyAlignment="1">
      <alignment horizontal="left" vertical="center"/>
    </xf>
    <xf numFmtId="3" fontId="15" fillId="8" borderId="22" xfId="3" applyNumberFormat="1" applyFont="1" applyFill="1" applyBorder="1" applyAlignment="1">
      <alignment horizontal="right" vertical="center" shrinkToFit="1"/>
    </xf>
    <xf numFmtId="3" fontId="15" fillId="8" borderId="23" xfId="3" applyNumberFormat="1" applyFont="1" applyFill="1" applyBorder="1" applyAlignment="1">
      <alignment horizontal="right" vertical="center" shrinkToFit="1"/>
    </xf>
    <xf numFmtId="3" fontId="27" fillId="8" borderId="6" xfId="3" applyNumberFormat="1" applyFont="1" applyFill="1" applyBorder="1" applyAlignment="1">
      <alignment horizontal="right" vertical="center" shrinkToFit="1"/>
    </xf>
    <xf numFmtId="3" fontId="15" fillId="8" borderId="24" xfId="3" applyNumberFormat="1" applyFont="1" applyFill="1" applyBorder="1" applyAlignment="1">
      <alignment horizontal="right" vertical="center" shrinkToFit="1"/>
    </xf>
    <xf numFmtId="0" fontId="4" fillId="0" borderId="22" xfId="3" applyFont="1" applyBorder="1" applyAlignment="1">
      <alignment horizontal="left" vertical="center"/>
    </xf>
    <xf numFmtId="0" fontId="15" fillId="2" borderId="22" xfId="3" applyFont="1" applyFill="1" applyBorder="1" applyAlignment="1">
      <alignment horizontal="left" vertical="center"/>
    </xf>
    <xf numFmtId="3" fontId="15" fillId="0" borderId="24" xfId="3" applyNumberFormat="1" applyFont="1" applyBorder="1" applyAlignment="1">
      <alignment horizontal="right" vertical="center" shrinkToFit="1"/>
    </xf>
    <xf numFmtId="3" fontId="16" fillId="15" borderId="23" xfId="3" applyNumberFormat="1" applyFont="1" applyFill="1" applyBorder="1" applyAlignment="1">
      <alignment horizontal="right" vertical="center" shrinkToFit="1"/>
    </xf>
    <xf numFmtId="3" fontId="18" fillId="15" borderId="6" xfId="3" applyNumberFormat="1" applyFont="1" applyFill="1" applyBorder="1" applyAlignment="1">
      <alignment horizontal="right" vertical="center" shrinkToFit="1"/>
    </xf>
    <xf numFmtId="3" fontId="15" fillId="0" borderId="7" xfId="3" applyNumberFormat="1" applyFont="1" applyBorder="1" applyAlignment="1">
      <alignment horizontal="right" vertical="center" shrinkToFit="1"/>
    </xf>
    <xf numFmtId="3" fontId="29" fillId="7" borderId="22" xfId="3" applyNumberFormat="1" applyFont="1" applyFill="1" applyBorder="1" applyAlignment="1">
      <alignment horizontal="right" vertical="center" shrinkToFit="1"/>
    </xf>
    <xf numFmtId="3" fontId="29" fillId="7" borderId="23" xfId="3" applyNumberFormat="1" applyFont="1" applyFill="1" applyBorder="1" applyAlignment="1">
      <alignment horizontal="right" vertical="center" shrinkToFit="1"/>
    </xf>
    <xf numFmtId="3" fontId="30" fillId="7" borderId="6" xfId="3" applyNumberFormat="1" applyFont="1" applyFill="1" applyBorder="1" applyAlignment="1">
      <alignment horizontal="right" vertical="center" shrinkToFit="1"/>
    </xf>
    <xf numFmtId="3" fontId="29" fillId="7" borderId="24" xfId="3" applyNumberFormat="1" applyFont="1" applyFill="1" applyBorder="1" applyAlignment="1">
      <alignment horizontal="right" vertical="center" shrinkToFit="1"/>
    </xf>
    <xf numFmtId="3" fontId="29" fillId="2" borderId="23" xfId="3" applyNumberFormat="1" applyFont="1" applyFill="1" applyBorder="1" applyAlignment="1">
      <alignment horizontal="right" vertical="center" shrinkToFit="1"/>
    </xf>
    <xf numFmtId="0" fontId="4" fillId="0" borderId="5" xfId="3" applyFont="1" applyBorder="1" applyAlignment="1">
      <alignment horizontal="left" vertical="center"/>
    </xf>
    <xf numFmtId="3" fontId="27" fillId="7" borderId="6" xfId="3" applyNumberFormat="1" applyFont="1" applyFill="1" applyBorder="1" applyAlignment="1">
      <alignment horizontal="right" vertical="center" shrinkToFit="1"/>
    </xf>
    <xf numFmtId="3" fontId="15" fillId="7" borderId="24" xfId="3" applyNumberFormat="1" applyFont="1" applyFill="1" applyBorder="1" applyAlignment="1">
      <alignment horizontal="right" vertical="center" shrinkToFit="1"/>
    </xf>
    <xf numFmtId="0" fontId="15" fillId="7" borderId="21" xfId="4" applyFont="1" applyFill="1" applyBorder="1" applyAlignment="1">
      <alignment horizontal="left" vertical="center"/>
    </xf>
    <xf numFmtId="3" fontId="15" fillId="15" borderId="23" xfId="3" applyNumberFormat="1" applyFont="1" applyFill="1" applyBorder="1" applyAlignment="1">
      <alignment horizontal="right" vertical="center" shrinkToFit="1"/>
    </xf>
    <xf numFmtId="3" fontId="27" fillId="15" borderId="6" xfId="3" applyNumberFormat="1" applyFont="1" applyFill="1" applyBorder="1" applyAlignment="1">
      <alignment horizontal="right" vertical="center" shrinkToFit="1"/>
    </xf>
    <xf numFmtId="3" fontId="15" fillId="15" borderId="24" xfId="3" applyNumberFormat="1" applyFont="1" applyFill="1" applyBorder="1" applyAlignment="1">
      <alignment horizontal="right" vertical="center" shrinkToFit="1"/>
    </xf>
    <xf numFmtId="3" fontId="4" fillId="9" borderId="23" xfId="3" applyNumberFormat="1" applyFont="1" applyFill="1" applyBorder="1" applyAlignment="1">
      <alignment horizontal="right" vertical="center" shrinkToFit="1"/>
    </xf>
    <xf numFmtId="3" fontId="27" fillId="8" borderId="22" xfId="3" applyNumberFormat="1" applyFont="1" applyFill="1" applyBorder="1" applyAlignment="1">
      <alignment horizontal="right" vertical="center" shrinkToFit="1"/>
    </xf>
    <xf numFmtId="3" fontId="27" fillId="8" borderId="23" xfId="3" applyNumberFormat="1" applyFont="1" applyFill="1" applyBorder="1" applyAlignment="1">
      <alignment horizontal="right" vertical="center" shrinkToFit="1"/>
    </xf>
    <xf numFmtId="0" fontId="4" fillId="10" borderId="7" xfId="3" applyFont="1" applyFill="1" applyBorder="1" applyAlignment="1">
      <alignment vertical="center"/>
    </xf>
    <xf numFmtId="0" fontId="4" fillId="10" borderId="6" xfId="3" applyFont="1" applyFill="1" applyBorder="1" applyAlignment="1">
      <alignment horizontal="left" vertical="center"/>
    </xf>
    <xf numFmtId="3" fontId="5" fillId="2" borderId="22" xfId="3" applyNumberFormat="1" applyFont="1" applyFill="1" applyBorder="1" applyAlignment="1">
      <alignment horizontal="right" vertical="center" shrinkToFit="1"/>
    </xf>
    <xf numFmtId="3" fontId="5" fillId="2" borderId="23" xfId="3" applyNumberFormat="1" applyFont="1" applyFill="1" applyBorder="1" applyAlignment="1">
      <alignment horizontal="right" vertical="center" shrinkToFit="1"/>
    </xf>
    <xf numFmtId="0" fontId="4" fillId="7" borderId="22" xfId="3" applyFont="1" applyFill="1" applyBorder="1" applyAlignment="1">
      <alignment horizontal="left" vertical="center"/>
    </xf>
    <xf numFmtId="3" fontId="4" fillId="15" borderId="22" xfId="3" applyNumberFormat="1" applyFont="1" applyFill="1" applyBorder="1" applyAlignment="1">
      <alignment horizontal="right" vertical="center" shrinkToFit="1"/>
    </xf>
    <xf numFmtId="3" fontId="4" fillId="15" borderId="23" xfId="3" applyNumberFormat="1" applyFont="1" applyFill="1" applyBorder="1" applyAlignment="1">
      <alignment horizontal="right" vertical="center" shrinkToFit="1"/>
    </xf>
    <xf numFmtId="0" fontId="19" fillId="7" borderId="22" xfId="3" applyFont="1" applyFill="1" applyBorder="1" applyAlignment="1">
      <alignment horizontal="left" vertical="center"/>
    </xf>
    <xf numFmtId="3" fontId="5" fillId="7" borderId="23" xfId="3" applyNumberFormat="1" applyFont="1" applyFill="1" applyBorder="1" applyAlignment="1">
      <alignment horizontal="right" vertical="center" shrinkToFit="1"/>
    </xf>
    <xf numFmtId="0" fontId="21" fillId="2" borderId="22" xfId="3" applyFont="1" applyFill="1" applyBorder="1" applyAlignment="1">
      <alignment horizontal="left" vertical="center"/>
    </xf>
    <xf numFmtId="3" fontId="28" fillId="2" borderId="22" xfId="3" applyNumberFormat="1" applyFont="1" applyFill="1" applyBorder="1" applyAlignment="1">
      <alignment horizontal="right" vertical="center" shrinkToFit="1"/>
    </xf>
    <xf numFmtId="0" fontId="5" fillId="0" borderId="21" xfId="3" applyFont="1" applyBorder="1" applyAlignment="1">
      <alignment horizontal="left" vertical="center"/>
    </xf>
    <xf numFmtId="3" fontId="4" fillId="8" borderId="6" xfId="3" applyNumberFormat="1" applyFont="1" applyFill="1" applyBorder="1" applyAlignment="1">
      <alignment horizontal="right" vertical="center" shrinkToFit="1"/>
    </xf>
    <xf numFmtId="3" fontId="5" fillId="0" borderId="24" xfId="3" applyNumberFormat="1" applyFont="1" applyBorder="1" applyAlignment="1">
      <alignment horizontal="right" vertical="center" shrinkToFit="1"/>
    </xf>
    <xf numFmtId="0" fontId="5" fillId="0" borderId="32" xfId="4" applyFont="1" applyBorder="1" applyAlignment="1">
      <alignment horizontal="left" vertical="center"/>
    </xf>
    <xf numFmtId="0" fontId="5" fillId="0" borderId="34" xfId="4" applyFont="1" applyBorder="1" applyAlignment="1">
      <alignment horizontal="left" vertical="center"/>
    </xf>
    <xf numFmtId="0" fontId="5" fillId="0" borderId="22" xfId="4" applyFont="1" applyBorder="1" applyAlignment="1">
      <alignment horizontal="left" vertical="center"/>
    </xf>
    <xf numFmtId="3" fontId="5" fillId="7" borderId="22" xfId="3" applyNumberFormat="1" applyFont="1" applyFill="1" applyBorder="1" applyAlignment="1">
      <alignment horizontal="right" vertical="center" shrinkToFit="1"/>
    </xf>
    <xf numFmtId="3" fontId="5" fillId="7" borderId="6" xfId="3" applyNumberFormat="1" applyFont="1" applyFill="1" applyBorder="1" applyAlignment="1">
      <alignment horizontal="right" vertical="center" shrinkToFit="1"/>
    </xf>
    <xf numFmtId="0" fontId="4" fillId="0" borderId="22" xfId="4" applyFont="1" applyBorder="1" applyAlignment="1">
      <alignment horizontal="left" vertical="center"/>
    </xf>
    <xf numFmtId="3" fontId="27" fillId="7" borderId="22" xfId="3" applyNumberFormat="1" applyFont="1" applyFill="1" applyBorder="1" applyAlignment="1">
      <alignment horizontal="right" vertical="center" shrinkToFit="1"/>
    </xf>
    <xf numFmtId="3" fontId="27" fillId="7" borderId="23" xfId="3" applyNumberFormat="1" applyFont="1" applyFill="1" applyBorder="1" applyAlignment="1">
      <alignment horizontal="right" vertical="center" shrinkToFit="1"/>
    </xf>
    <xf numFmtId="0" fontId="4" fillId="2" borderId="22" xfId="3" applyFont="1" applyFill="1" applyBorder="1" applyAlignment="1">
      <alignment horizontal="left" vertical="center"/>
    </xf>
    <xf numFmtId="3" fontId="4" fillId="9" borderId="22" xfId="3" applyNumberFormat="1" applyFont="1" applyFill="1" applyBorder="1" applyAlignment="1">
      <alignment horizontal="right" vertical="center" shrinkToFit="1"/>
    </xf>
    <xf numFmtId="3" fontId="4" fillId="8" borderId="21" xfId="3" applyNumberFormat="1" applyFont="1" applyFill="1" applyBorder="1" applyAlignment="1">
      <alignment horizontal="right" vertical="center" shrinkToFit="1"/>
    </xf>
    <xf numFmtId="0" fontId="5" fillId="0" borderId="23" xfId="3" applyFont="1" applyBorder="1" applyAlignment="1">
      <alignment vertical="center"/>
    </xf>
    <xf numFmtId="3" fontId="19" fillId="7" borderId="22" xfId="3" applyNumberFormat="1" applyFont="1" applyFill="1" applyBorder="1" applyAlignment="1">
      <alignment horizontal="right" vertical="center" shrinkToFit="1"/>
    </xf>
    <xf numFmtId="0" fontId="5" fillId="0" borderId="27" xfId="3" applyFont="1" applyBorder="1" applyAlignment="1">
      <alignment horizontal="left" vertical="center"/>
    </xf>
    <xf numFmtId="0" fontId="5" fillId="0" borderId="29" xfId="3" applyFont="1" applyBorder="1" applyAlignment="1">
      <alignment horizontal="left" vertical="center"/>
    </xf>
    <xf numFmtId="3" fontId="5" fillId="0" borderId="37" xfId="3" applyNumberFormat="1" applyFont="1" applyBorder="1" applyAlignment="1">
      <alignment horizontal="right" vertical="center" shrinkToFit="1"/>
    </xf>
    <xf numFmtId="3" fontId="5" fillId="0" borderId="38" xfId="3" applyNumberFormat="1" applyFont="1" applyBorder="1" applyAlignment="1">
      <alignment horizontal="right" vertical="center" shrinkToFit="1"/>
    </xf>
    <xf numFmtId="3" fontId="5" fillId="0" borderId="39" xfId="3" applyNumberFormat="1" applyFont="1" applyBorder="1" applyAlignment="1">
      <alignment horizontal="right" vertical="center" shrinkToFit="1"/>
    </xf>
    <xf numFmtId="0" fontId="5" fillId="0" borderId="60" xfId="4" applyFont="1" applyBorder="1" applyAlignment="1">
      <alignment horizontal="left" vertical="center"/>
    </xf>
    <xf numFmtId="0" fontId="5" fillId="0" borderId="28" xfId="4" applyFont="1" applyBorder="1" applyAlignment="1">
      <alignment horizontal="center" vertical="center"/>
    </xf>
    <xf numFmtId="3" fontId="5" fillId="0" borderId="40" xfId="3" applyNumberFormat="1" applyFont="1" applyBorder="1" applyAlignment="1">
      <alignment horizontal="right" vertical="center" shrinkToFit="1"/>
    </xf>
    <xf numFmtId="0" fontId="4" fillId="0" borderId="23" xfId="4" applyFont="1" applyBorder="1" applyAlignment="1">
      <alignment horizontal="left" vertical="center"/>
    </xf>
    <xf numFmtId="3" fontId="5" fillId="7" borderId="40" xfId="3" applyNumberFormat="1" applyFont="1" applyFill="1" applyBorder="1" applyAlignment="1">
      <alignment horizontal="right" vertical="center" shrinkToFit="1"/>
    </xf>
    <xf numFmtId="3" fontId="5" fillId="7" borderId="38" xfId="3" applyNumberFormat="1" applyFont="1" applyFill="1" applyBorder="1" applyAlignment="1">
      <alignment horizontal="right" vertical="center" shrinkToFit="1"/>
    </xf>
    <xf numFmtId="3" fontId="5" fillId="7" borderId="39" xfId="3" applyNumberFormat="1" applyFont="1" applyFill="1" applyBorder="1" applyAlignment="1">
      <alignment horizontal="right" vertical="center" shrinkToFit="1"/>
    </xf>
    <xf numFmtId="0" fontId="19" fillId="7" borderId="23" xfId="4" applyFont="1" applyFill="1" applyBorder="1" applyAlignment="1">
      <alignment horizontal="left" vertical="center"/>
    </xf>
    <xf numFmtId="0" fontId="4" fillId="0" borderId="35" xfId="4" applyFont="1" applyBorder="1" applyAlignment="1">
      <alignment horizontal="left" vertical="center"/>
    </xf>
    <xf numFmtId="3" fontId="5" fillId="7" borderId="35" xfId="3" applyNumberFormat="1" applyFont="1" applyFill="1" applyBorder="1" applyAlignment="1">
      <alignment horizontal="right" vertical="center" shrinkToFit="1"/>
    </xf>
    <xf numFmtId="3" fontId="4" fillId="2" borderId="6" xfId="3" applyNumberFormat="1" applyFont="1" applyFill="1" applyBorder="1" applyAlignment="1">
      <alignment horizontal="right" vertical="center" shrinkToFit="1"/>
    </xf>
    <xf numFmtId="0" fontId="5" fillId="0" borderId="0" xfId="3" applyFont="1" applyAlignment="1">
      <alignment horizontal="left" vertical="center"/>
    </xf>
    <xf numFmtId="0" fontId="20" fillId="2" borderId="22" xfId="3" applyFont="1" applyFill="1" applyBorder="1" applyAlignment="1">
      <alignment horizontal="left" vertical="center"/>
    </xf>
    <xf numFmtId="3" fontId="27" fillId="2" borderId="22" xfId="3" applyNumberFormat="1" applyFont="1" applyFill="1" applyBorder="1" applyAlignment="1">
      <alignment horizontal="right" vertical="center" shrinkToFit="1"/>
    </xf>
    <xf numFmtId="3" fontId="27" fillId="2" borderId="6" xfId="3" applyNumberFormat="1" applyFont="1" applyFill="1" applyBorder="1" applyAlignment="1">
      <alignment horizontal="right" vertical="center" shrinkToFit="1"/>
    </xf>
    <xf numFmtId="3" fontId="4" fillId="9" borderId="6" xfId="3" applyNumberFormat="1" applyFont="1" applyFill="1" applyBorder="1" applyAlignment="1">
      <alignment horizontal="right" vertical="center" shrinkToFit="1"/>
    </xf>
    <xf numFmtId="0" fontId="4" fillId="0" borderId="27" xfId="3" applyFont="1" applyBorder="1" applyAlignment="1">
      <alignment horizontal="left" vertical="center"/>
    </xf>
    <xf numFmtId="0" fontId="4" fillId="0" borderId="29" xfId="3" applyFont="1" applyBorder="1" applyAlignment="1">
      <alignment horizontal="left" vertical="center"/>
    </xf>
    <xf numFmtId="0" fontId="4" fillId="0" borderId="21" xfId="4" applyFont="1" applyBorder="1" applyAlignment="1">
      <alignment horizontal="left" vertical="center"/>
    </xf>
    <xf numFmtId="0" fontId="4" fillId="0" borderId="51" xfId="4" applyFont="1" applyBorder="1" applyAlignment="1">
      <alignment horizontal="left" vertical="center"/>
    </xf>
    <xf numFmtId="0" fontId="4" fillId="0" borderId="49" xfId="4" applyFont="1" applyBorder="1" applyAlignment="1">
      <alignment horizontal="left" vertical="center"/>
    </xf>
    <xf numFmtId="3" fontId="4" fillId="10" borderId="21" xfId="3" applyNumberFormat="1" applyFont="1" applyFill="1" applyBorder="1" applyAlignment="1">
      <alignment horizontal="right" vertical="center" shrinkToFit="1"/>
    </xf>
    <xf numFmtId="0" fontId="16" fillId="2" borderId="0" xfId="4" applyFont="1" applyFill="1" applyAlignment="1">
      <alignment horizontal="center" vertical="center"/>
    </xf>
    <xf numFmtId="0" fontId="16" fillId="2" borderId="23" xfId="4" applyFont="1" applyFill="1" applyBorder="1" applyAlignment="1">
      <alignment horizontal="left" vertical="center"/>
    </xf>
    <xf numFmtId="0" fontId="16" fillId="2" borderId="23" xfId="4" applyFont="1" applyFill="1" applyBorder="1" applyAlignment="1">
      <alignment horizontal="center" vertical="center"/>
    </xf>
    <xf numFmtId="0" fontId="16" fillId="2" borderId="29" xfId="4" applyFont="1" applyFill="1" applyBorder="1" applyAlignment="1">
      <alignment horizontal="left" vertical="center"/>
    </xf>
    <xf numFmtId="3" fontId="18" fillId="2" borderId="22" xfId="3" applyNumberFormat="1" applyFont="1" applyFill="1" applyBorder="1" applyAlignment="1">
      <alignment horizontal="right" vertical="center" shrinkToFit="1"/>
    </xf>
    <xf numFmtId="3" fontId="18" fillId="2" borderId="23" xfId="3" applyNumberFormat="1" applyFont="1" applyFill="1" applyBorder="1" applyAlignment="1">
      <alignment horizontal="right" vertical="center" shrinkToFit="1"/>
    </xf>
    <xf numFmtId="3" fontId="18" fillId="2" borderId="6" xfId="3" applyNumberFormat="1" applyFont="1" applyFill="1" applyBorder="1" applyAlignment="1">
      <alignment horizontal="right" vertical="center" shrinkToFit="1"/>
    </xf>
    <xf numFmtId="3" fontId="16" fillId="2" borderId="24" xfId="3" applyNumberFormat="1" applyFont="1" applyFill="1" applyBorder="1" applyAlignment="1">
      <alignment horizontal="right" vertical="center" shrinkToFit="1"/>
    </xf>
    <xf numFmtId="0" fontId="4" fillId="0" borderId="0" xfId="4" applyFont="1" applyAlignment="1">
      <alignment horizontal="center" vertical="center"/>
    </xf>
    <xf numFmtId="0" fontId="15" fillId="8" borderId="23" xfId="4" applyFont="1" applyFill="1" applyBorder="1" applyAlignment="1">
      <alignment horizontal="left" vertical="center"/>
    </xf>
    <xf numFmtId="0" fontId="15" fillId="8" borderId="23" xfId="4" applyFont="1" applyFill="1" applyBorder="1" applyAlignment="1">
      <alignment horizontal="center" vertical="center"/>
    </xf>
    <xf numFmtId="0" fontId="15" fillId="2" borderId="29" xfId="4" applyFont="1" applyFill="1" applyBorder="1" applyAlignment="1">
      <alignment horizontal="left" vertical="center"/>
    </xf>
    <xf numFmtId="3" fontId="15" fillId="2" borderId="23" xfId="3" applyNumberFormat="1" applyFont="1" applyFill="1" applyBorder="1" applyAlignment="1">
      <alignment horizontal="right" vertical="center" shrinkToFit="1"/>
    </xf>
    <xf numFmtId="0" fontId="19" fillId="7" borderId="29" xfId="3" applyFont="1" applyFill="1" applyBorder="1" applyAlignment="1">
      <alignment horizontal="left" vertical="center"/>
    </xf>
    <xf numFmtId="0" fontId="15" fillId="7" borderId="29" xfId="4" applyFont="1" applyFill="1" applyBorder="1" applyAlignment="1">
      <alignment horizontal="left" vertical="center"/>
    </xf>
    <xf numFmtId="3" fontId="16" fillId="0" borderId="6" xfId="3" applyNumberFormat="1" applyFont="1" applyBorder="1" applyAlignment="1">
      <alignment horizontal="right" vertical="center" shrinkToFit="1"/>
    </xf>
    <xf numFmtId="3" fontId="16" fillId="0" borderId="23" xfId="3" applyNumberFormat="1" applyFont="1" applyBorder="1" applyAlignment="1">
      <alignment horizontal="right" vertical="center" shrinkToFit="1"/>
    </xf>
    <xf numFmtId="0" fontId="15" fillId="0" borderId="21" xfId="3" applyFont="1" applyBorder="1" applyAlignment="1">
      <alignment horizontal="left" vertical="center"/>
    </xf>
    <xf numFmtId="0" fontId="15" fillId="8" borderId="54" xfId="4" applyFont="1" applyFill="1" applyBorder="1" applyAlignment="1">
      <alignment horizontal="left" vertical="center"/>
    </xf>
    <xf numFmtId="0" fontId="16" fillId="2" borderId="26" xfId="4" applyFont="1" applyFill="1" applyBorder="1" applyAlignment="1">
      <alignment horizontal="center" vertical="center"/>
    </xf>
    <xf numFmtId="166" fontId="5" fillId="0" borderId="41" xfId="3" applyNumberFormat="1" applyFont="1" applyBorder="1" applyAlignment="1">
      <alignment horizontal="center" vertical="center" shrinkToFit="1"/>
    </xf>
    <xf numFmtId="0" fontId="2" fillId="16" borderId="23" xfId="4" applyFont="1" applyFill="1" applyBorder="1" applyAlignment="1">
      <alignment horizontal="center" vertical="center"/>
    </xf>
    <xf numFmtId="0" fontId="4" fillId="7" borderId="59" xfId="3" applyFont="1" applyFill="1" applyBorder="1" applyAlignment="1">
      <alignment horizontal="left" vertical="center"/>
    </xf>
    <xf numFmtId="0" fontId="16" fillId="17" borderId="21" xfId="3" applyFont="1" applyFill="1" applyBorder="1" applyAlignment="1">
      <alignment horizontal="left" vertical="center"/>
    </xf>
    <xf numFmtId="3" fontId="16" fillId="17" borderId="6" xfId="3" applyNumberFormat="1" applyFont="1" applyFill="1" applyBorder="1" applyAlignment="1">
      <alignment horizontal="right" vertical="center" shrinkToFit="1"/>
    </xf>
    <xf numFmtId="3" fontId="15" fillId="17" borderId="23" xfId="3" applyNumberFormat="1" applyFont="1" applyFill="1" applyBorder="1" applyAlignment="1">
      <alignment horizontal="right" vertical="center" shrinkToFit="1"/>
    </xf>
    <xf numFmtId="0" fontId="4" fillId="2" borderId="18" xfId="3" applyFont="1" applyFill="1" applyBorder="1" applyAlignment="1">
      <alignment horizontal="left" vertical="center"/>
    </xf>
    <xf numFmtId="0" fontId="19" fillId="0" borderId="21" xfId="3" applyFont="1" applyBorder="1" applyAlignment="1">
      <alignment horizontal="left" vertical="center"/>
    </xf>
    <xf numFmtId="3" fontId="19" fillId="8" borderId="22" xfId="3" applyNumberFormat="1" applyFont="1" applyFill="1" applyBorder="1" applyAlignment="1">
      <alignment horizontal="right" vertical="center" shrinkToFit="1"/>
    </xf>
    <xf numFmtId="3" fontId="19" fillId="8" borderId="23" xfId="3" applyNumberFormat="1" applyFont="1" applyFill="1" applyBorder="1" applyAlignment="1">
      <alignment horizontal="right" vertical="center" shrinkToFit="1"/>
    </xf>
    <xf numFmtId="3" fontId="2" fillId="8" borderId="23" xfId="3" applyNumberFormat="1" applyFont="1" applyFill="1" applyBorder="1" applyAlignment="1">
      <alignment horizontal="right" vertical="center" shrinkToFit="1"/>
    </xf>
    <xf numFmtId="3" fontId="2" fillId="8" borderId="6" xfId="3" applyNumberFormat="1" applyFont="1" applyFill="1" applyBorder="1" applyAlignment="1">
      <alignment horizontal="right" vertical="center" shrinkToFit="1"/>
    </xf>
    <xf numFmtId="3" fontId="19" fillId="8" borderId="24" xfId="3" applyNumberFormat="1" applyFont="1" applyFill="1" applyBorder="1" applyAlignment="1">
      <alignment horizontal="right" vertical="center" shrinkToFit="1"/>
    </xf>
    <xf numFmtId="3" fontId="19" fillId="0" borderId="6" xfId="3" applyNumberFormat="1" applyFont="1" applyBorder="1" applyAlignment="1">
      <alignment horizontal="right" vertical="center" shrinkToFit="1"/>
    </xf>
    <xf numFmtId="3" fontId="19" fillId="0" borderId="23" xfId="3" applyNumberFormat="1" applyFont="1" applyBorder="1" applyAlignment="1">
      <alignment horizontal="right" vertical="center" shrinkToFit="1"/>
    </xf>
    <xf numFmtId="0" fontId="4" fillId="0" borderId="27" xfId="4" applyFont="1" applyBorder="1" applyAlignment="1">
      <alignment horizontal="left" vertical="center"/>
    </xf>
    <xf numFmtId="0" fontId="4" fillId="7" borderId="23" xfId="4" applyFont="1" applyFill="1" applyBorder="1" applyAlignment="1">
      <alignment horizontal="left" vertical="center"/>
    </xf>
    <xf numFmtId="3" fontId="15" fillId="7" borderId="35" xfId="3" applyNumberFormat="1" applyFont="1" applyFill="1" applyBorder="1" applyAlignment="1">
      <alignment horizontal="right" vertical="center" shrinkToFit="1"/>
    </xf>
    <xf numFmtId="0" fontId="16" fillId="2" borderId="17" xfId="4" applyFont="1" applyFill="1" applyBorder="1" applyAlignment="1">
      <alignment horizontal="center" vertical="center"/>
    </xf>
    <xf numFmtId="0" fontId="16" fillId="7" borderId="27" xfId="4" applyFont="1" applyFill="1" applyBorder="1" applyAlignment="1">
      <alignment horizontal="left" vertical="center"/>
    </xf>
    <xf numFmtId="0" fontId="16" fillId="2" borderId="21" xfId="3" applyFont="1" applyFill="1" applyBorder="1" applyAlignment="1">
      <alignment horizontal="left" vertical="center"/>
    </xf>
    <xf numFmtId="3" fontId="4" fillId="18" borderId="24" xfId="3" applyNumberFormat="1" applyFont="1" applyFill="1" applyBorder="1" applyAlignment="1">
      <alignment horizontal="right" vertical="center" shrinkToFit="1"/>
    </xf>
    <xf numFmtId="3" fontId="15" fillId="18" borderId="22" xfId="3" applyNumberFormat="1" applyFont="1" applyFill="1" applyBorder="1" applyAlignment="1">
      <alignment horizontal="right" vertical="center" shrinkToFit="1"/>
    </xf>
    <xf numFmtId="3" fontId="4" fillId="18" borderId="23" xfId="3" applyNumberFormat="1" applyFont="1" applyFill="1" applyBorder="1" applyAlignment="1">
      <alignment horizontal="right" vertical="center" shrinkToFit="1"/>
    </xf>
    <xf numFmtId="3" fontId="4" fillId="18" borderId="6" xfId="3" applyNumberFormat="1" applyFont="1" applyFill="1" applyBorder="1" applyAlignment="1">
      <alignment horizontal="right" vertical="center" shrinkToFit="1"/>
    </xf>
    <xf numFmtId="0" fontId="15" fillId="2" borderId="32" xfId="4" applyFont="1" applyFill="1" applyBorder="1" applyAlignment="1">
      <alignment horizontal="left" vertical="center"/>
    </xf>
    <xf numFmtId="0" fontId="4" fillId="0" borderId="34" xfId="4" applyFont="1" applyBorder="1" applyAlignment="1">
      <alignment horizontal="left" vertical="center"/>
    </xf>
    <xf numFmtId="0" fontId="4" fillId="0" borderId="60" xfId="4" applyFont="1" applyBorder="1" applyAlignment="1">
      <alignment horizontal="left" vertical="center"/>
    </xf>
    <xf numFmtId="0" fontId="4" fillId="7" borderId="35" xfId="4" applyFont="1" applyFill="1" applyBorder="1" applyAlignment="1">
      <alignment horizontal="left" vertical="center"/>
    </xf>
    <xf numFmtId="0" fontId="15" fillId="7" borderId="23" xfId="4" applyFont="1" applyFill="1" applyBorder="1" applyAlignment="1">
      <alignment horizontal="left" vertical="center"/>
    </xf>
    <xf numFmtId="0" fontId="15" fillId="7" borderId="23" xfId="4" applyFont="1" applyFill="1" applyBorder="1" applyAlignment="1">
      <alignment horizontal="center" vertical="center"/>
    </xf>
    <xf numFmtId="0" fontId="19" fillId="7" borderId="23" xfId="4" applyFont="1" applyFill="1" applyBorder="1" applyAlignment="1">
      <alignment horizontal="center" vertical="center"/>
    </xf>
    <xf numFmtId="3" fontId="27" fillId="7" borderId="35" xfId="3" applyNumberFormat="1" applyFont="1" applyFill="1" applyBorder="1" applyAlignment="1">
      <alignment horizontal="right" vertical="center" shrinkToFit="1"/>
    </xf>
    <xf numFmtId="3" fontId="4" fillId="7" borderId="21" xfId="3" applyNumberFormat="1" applyFont="1" applyFill="1" applyBorder="1" applyAlignment="1">
      <alignment horizontal="right" vertical="center" shrinkToFit="1"/>
    </xf>
    <xf numFmtId="3" fontId="15" fillId="7" borderId="21" xfId="3" applyNumberFormat="1" applyFont="1" applyFill="1" applyBorder="1" applyAlignment="1">
      <alignment horizontal="right" vertical="center" shrinkToFit="1"/>
    </xf>
    <xf numFmtId="0" fontId="4" fillId="0" borderId="32" xfId="4" applyFont="1" applyBorder="1" applyAlignment="1">
      <alignment horizontal="left" vertical="center"/>
    </xf>
    <xf numFmtId="3" fontId="4" fillId="0" borderId="61" xfId="3" applyNumberFormat="1" applyFont="1" applyBorder="1" applyAlignment="1">
      <alignment horizontal="right" vertical="center" shrinkToFit="1"/>
    </xf>
    <xf numFmtId="3" fontId="4" fillId="10" borderId="61" xfId="3" applyNumberFormat="1" applyFont="1" applyFill="1" applyBorder="1" applyAlignment="1">
      <alignment horizontal="right" vertical="center" shrinkToFit="1"/>
    </xf>
    <xf numFmtId="3" fontId="4" fillId="10" borderId="40" xfId="3" applyNumberFormat="1" applyFont="1" applyFill="1" applyBorder="1" applyAlignment="1">
      <alignment horizontal="right" vertical="center" shrinkToFit="1"/>
    </xf>
    <xf numFmtId="0" fontId="4" fillId="5" borderId="57" xfId="3" applyFont="1" applyFill="1" applyBorder="1" applyAlignment="1">
      <alignment vertical="center"/>
    </xf>
    <xf numFmtId="0" fontId="4" fillId="5" borderId="15" xfId="3" applyFont="1" applyFill="1" applyBorder="1" applyAlignment="1">
      <alignment horizontal="left" vertical="center"/>
    </xf>
    <xf numFmtId="3" fontId="4" fillId="5" borderId="70" xfId="3" applyNumberFormat="1" applyFont="1" applyFill="1" applyBorder="1" applyAlignment="1">
      <alignment horizontal="right" vertical="center" shrinkToFit="1"/>
    </xf>
    <xf numFmtId="3" fontId="4" fillId="5" borderId="71" xfId="3" applyNumberFormat="1" applyFont="1" applyFill="1" applyBorder="1" applyAlignment="1">
      <alignment horizontal="right" vertical="center" shrinkToFit="1"/>
    </xf>
    <xf numFmtId="0" fontId="4" fillId="0" borderId="20" xfId="3" applyFont="1" applyBorder="1" applyAlignment="1">
      <alignment horizontal="left" vertical="center"/>
    </xf>
    <xf numFmtId="3" fontId="4" fillId="8" borderId="18" xfId="3" applyNumberFormat="1" applyFont="1" applyFill="1" applyBorder="1" applyAlignment="1">
      <alignment horizontal="right" vertical="center" shrinkToFit="1"/>
    </xf>
    <xf numFmtId="3" fontId="5" fillId="8" borderId="19" xfId="3" applyNumberFormat="1" applyFont="1" applyFill="1" applyBorder="1" applyAlignment="1">
      <alignment horizontal="right" vertical="center" shrinkToFit="1"/>
    </xf>
    <xf numFmtId="3" fontId="5" fillId="8" borderId="44" xfId="3" applyNumberFormat="1" applyFont="1" applyFill="1" applyBorder="1" applyAlignment="1">
      <alignment horizontal="right" vertical="center" shrinkToFit="1"/>
    </xf>
    <xf numFmtId="3" fontId="4" fillId="8" borderId="43" xfId="3" applyNumberFormat="1" applyFont="1" applyFill="1" applyBorder="1" applyAlignment="1">
      <alignment horizontal="right" vertical="center" shrinkToFit="1"/>
    </xf>
    <xf numFmtId="3" fontId="4" fillId="0" borderId="44" xfId="3" applyNumberFormat="1" applyFont="1" applyBorder="1" applyAlignment="1">
      <alignment horizontal="right" vertical="center" shrinkToFit="1"/>
    </xf>
    <xf numFmtId="0" fontId="27" fillId="2" borderId="42" xfId="3" applyFont="1" applyFill="1" applyBorder="1" applyAlignment="1">
      <alignment horizontal="center" vertical="center" shrinkToFit="1"/>
    </xf>
    <xf numFmtId="0" fontId="27" fillId="0" borderId="53" xfId="3" applyFont="1" applyBorder="1" applyAlignment="1">
      <alignment horizontal="center" vertical="center"/>
    </xf>
    <xf numFmtId="3" fontId="4" fillId="7" borderId="59" xfId="3" applyNumberFormat="1" applyFont="1" applyFill="1" applyBorder="1" applyAlignment="1">
      <alignment horizontal="right" vertical="center" shrinkToFit="1"/>
    </xf>
    <xf numFmtId="0" fontId="15" fillId="0" borderId="53" xfId="3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/>
    </xf>
    <xf numFmtId="0" fontId="29" fillId="0" borderId="19" xfId="3" applyFont="1" applyBorder="1" applyAlignment="1">
      <alignment horizontal="center" vertical="center"/>
    </xf>
    <xf numFmtId="3" fontId="29" fillId="8" borderId="19" xfId="3" applyNumberFormat="1" applyFont="1" applyFill="1" applyBorder="1" applyAlignment="1">
      <alignment horizontal="right" vertical="center" shrinkToFit="1"/>
    </xf>
    <xf numFmtId="3" fontId="5" fillId="8" borderId="18" xfId="3" applyNumberFormat="1" applyFont="1" applyFill="1" applyBorder="1" applyAlignment="1">
      <alignment horizontal="right" vertical="center" shrinkToFit="1"/>
    </xf>
    <xf numFmtId="3" fontId="15" fillId="2" borderId="19" xfId="3" applyNumberFormat="1" applyFont="1" applyFill="1" applyBorder="1" applyAlignment="1">
      <alignment horizontal="right" vertical="center" shrinkToFit="1"/>
    </xf>
    <xf numFmtId="0" fontId="40" fillId="9" borderId="18" xfId="3" applyFont="1" applyFill="1" applyBorder="1" applyAlignment="1">
      <alignment horizontal="left" vertical="center"/>
    </xf>
    <xf numFmtId="3" fontId="15" fillId="2" borderId="18" xfId="3" applyNumberFormat="1" applyFont="1" applyFill="1" applyBorder="1" applyAlignment="1">
      <alignment horizontal="right" vertical="center" shrinkToFit="1"/>
    </xf>
    <xf numFmtId="3" fontId="5" fillId="0" borderId="19" xfId="3" applyNumberFormat="1" applyFont="1" applyBorder="1" applyAlignment="1">
      <alignment horizontal="right" vertical="center" shrinkToFit="1"/>
    </xf>
    <xf numFmtId="3" fontId="5" fillId="0" borderId="44" xfId="3" applyNumberFormat="1" applyFont="1" applyBorder="1" applyAlignment="1">
      <alignment horizontal="right" vertical="center" shrinkToFit="1"/>
    </xf>
    <xf numFmtId="0" fontId="2" fillId="7" borderId="23" xfId="4" applyFont="1" applyFill="1" applyBorder="1" applyAlignment="1">
      <alignment horizontal="center" vertical="center"/>
    </xf>
    <xf numFmtId="0" fontId="15" fillId="7" borderId="23" xfId="3" applyFont="1" applyFill="1" applyBorder="1" applyAlignment="1">
      <alignment horizontal="left" vertical="center"/>
    </xf>
    <xf numFmtId="3" fontId="5" fillId="0" borderId="35" xfId="3" applyNumberFormat="1" applyFont="1" applyBorder="1" applyAlignment="1">
      <alignment horizontal="right" vertical="center" shrinkToFit="1"/>
    </xf>
    <xf numFmtId="3" fontId="15" fillId="2" borderId="6" xfId="3" applyNumberFormat="1" applyFont="1" applyFill="1" applyBorder="1" applyAlignment="1">
      <alignment horizontal="right" vertical="center" shrinkToFit="1"/>
    </xf>
    <xf numFmtId="0" fontId="19" fillId="7" borderId="23" xfId="3" applyFont="1" applyFill="1" applyBorder="1" applyAlignment="1">
      <alignment horizontal="left" vertical="center"/>
    </xf>
    <xf numFmtId="0" fontId="16" fillId="2" borderId="7" xfId="4" applyFont="1" applyFill="1" applyBorder="1" applyAlignment="1">
      <alignment horizontal="center" vertical="center"/>
    </xf>
    <xf numFmtId="0" fontId="15" fillId="0" borderId="27" xfId="4" applyFont="1" applyBorder="1" applyAlignment="1">
      <alignment horizontal="left" vertical="center"/>
    </xf>
    <xf numFmtId="0" fontId="15" fillId="0" borderId="20" xfId="3" applyFont="1" applyBorder="1" applyAlignment="1">
      <alignment horizontal="left" vertical="center"/>
    </xf>
    <xf numFmtId="3" fontId="15" fillId="0" borderId="23" xfId="3" applyNumberFormat="1" applyFont="1" applyBorder="1" applyAlignment="1">
      <alignment horizontal="right" vertical="center" shrinkToFit="1"/>
    </xf>
    <xf numFmtId="3" fontId="15" fillId="0" borderId="6" xfId="3" applyNumberFormat="1" applyFont="1" applyBorder="1" applyAlignment="1">
      <alignment horizontal="right" vertical="center" shrinkToFit="1"/>
    </xf>
    <xf numFmtId="166" fontId="27" fillId="2" borderId="17" xfId="3" applyNumberFormat="1" applyFont="1" applyFill="1" applyBorder="1" applyAlignment="1">
      <alignment horizontal="center" vertical="center" shrinkToFit="1"/>
    </xf>
    <xf numFmtId="3" fontId="5" fillId="8" borderId="22" xfId="3" applyNumberFormat="1" applyFont="1" applyFill="1" applyBorder="1" applyAlignment="1">
      <alignment horizontal="right" vertical="center" shrinkToFit="1"/>
    </xf>
    <xf numFmtId="3" fontId="19" fillId="8" borderId="6" xfId="3" applyNumberFormat="1" applyFont="1" applyFill="1" applyBorder="1" applyAlignment="1">
      <alignment horizontal="right" vertical="center" shrinkToFit="1"/>
    </xf>
    <xf numFmtId="166" fontId="27" fillId="2" borderId="7" xfId="3" applyNumberFormat="1" applyFont="1" applyFill="1" applyBorder="1" applyAlignment="1">
      <alignment horizontal="center" vertical="center" shrinkToFit="1"/>
    </xf>
    <xf numFmtId="0" fontId="15" fillId="0" borderId="6" xfId="3" applyFont="1" applyBorder="1" applyAlignment="1">
      <alignment horizontal="center" vertical="center"/>
    </xf>
    <xf numFmtId="0" fontId="15" fillId="0" borderId="60" xfId="4" applyFont="1" applyBorder="1" applyAlignment="1">
      <alignment horizontal="left" vertical="center"/>
    </xf>
    <xf numFmtId="0" fontId="15" fillId="7" borderId="29" xfId="4" applyFont="1" applyFill="1" applyBorder="1" applyAlignment="1">
      <alignment horizontal="center" vertical="center"/>
    </xf>
    <xf numFmtId="0" fontId="15" fillId="0" borderId="23" xfId="4" applyFont="1" applyBorder="1" applyAlignment="1">
      <alignment horizontal="left" vertical="center"/>
    </xf>
    <xf numFmtId="3" fontId="19" fillId="7" borderId="23" xfId="3" applyNumberFormat="1" applyFont="1" applyFill="1" applyBorder="1" applyAlignment="1">
      <alignment horizontal="right" vertical="center" shrinkToFit="1"/>
    </xf>
    <xf numFmtId="166" fontId="27" fillId="2" borderId="6" xfId="3" applyNumberFormat="1" applyFont="1" applyFill="1" applyBorder="1" applyAlignment="1">
      <alignment horizontal="center" vertical="center" shrinkToFit="1"/>
    </xf>
    <xf numFmtId="0" fontId="15" fillId="19" borderId="23" xfId="4" applyFont="1" applyFill="1" applyBorder="1" applyAlignment="1">
      <alignment horizontal="center" vertical="center"/>
    </xf>
    <xf numFmtId="166" fontId="5" fillId="7" borderId="6" xfId="3" applyNumberFormat="1" applyFont="1" applyFill="1" applyBorder="1" applyAlignment="1">
      <alignment horizontal="center" vertical="center" shrinkToFit="1"/>
    </xf>
    <xf numFmtId="0" fontId="20" fillId="2" borderId="23" xfId="4" applyFont="1" applyFill="1" applyBorder="1" applyAlignment="1">
      <alignment horizontal="left" vertical="center"/>
    </xf>
    <xf numFmtId="0" fontId="19" fillId="7" borderId="7" xfId="4" applyFont="1" applyFill="1" applyBorder="1" applyAlignment="1">
      <alignment horizontal="center" vertical="center"/>
    </xf>
    <xf numFmtId="3" fontId="27" fillId="20" borderId="22" xfId="3" applyNumberFormat="1" applyFont="1" applyFill="1" applyBorder="1" applyAlignment="1">
      <alignment horizontal="right" vertical="center" shrinkToFit="1"/>
    </xf>
    <xf numFmtId="3" fontId="27" fillId="20" borderId="23" xfId="3" applyNumberFormat="1" applyFont="1" applyFill="1" applyBorder="1" applyAlignment="1">
      <alignment horizontal="right" vertical="center" shrinkToFit="1"/>
    </xf>
    <xf numFmtId="3" fontId="27" fillId="20" borderId="6" xfId="3" applyNumberFormat="1" applyFont="1" applyFill="1" applyBorder="1" applyAlignment="1">
      <alignment horizontal="right" vertical="center" shrinkToFit="1"/>
    </xf>
    <xf numFmtId="3" fontId="15" fillId="20" borderId="24" xfId="3" applyNumberFormat="1" applyFont="1" applyFill="1" applyBorder="1" applyAlignment="1">
      <alignment horizontal="right" vertical="center" shrinkToFit="1"/>
    </xf>
    <xf numFmtId="0" fontId="29" fillId="2" borderId="22" xfId="3" applyFont="1" applyFill="1" applyBorder="1" applyAlignment="1">
      <alignment horizontal="left" vertical="center"/>
    </xf>
    <xf numFmtId="0" fontId="29" fillId="2" borderId="23" xfId="3" applyFont="1" applyFill="1" applyBorder="1" applyAlignment="1">
      <alignment horizontal="center" vertical="center"/>
    </xf>
    <xf numFmtId="0" fontId="29" fillId="2" borderId="21" xfId="3" applyFont="1" applyFill="1" applyBorder="1" applyAlignment="1">
      <alignment horizontal="center" vertical="center"/>
    </xf>
    <xf numFmtId="3" fontId="30" fillId="2" borderId="22" xfId="3" applyNumberFormat="1" applyFont="1" applyFill="1" applyBorder="1" applyAlignment="1">
      <alignment horizontal="right" vertical="center" shrinkToFit="1"/>
    </xf>
    <xf numFmtId="3" fontId="30" fillId="2" borderId="23" xfId="3" applyNumberFormat="1" applyFont="1" applyFill="1" applyBorder="1" applyAlignment="1">
      <alignment horizontal="right" vertical="center" shrinkToFit="1"/>
    </xf>
    <xf numFmtId="3" fontId="30" fillId="2" borderId="6" xfId="3" applyNumberFormat="1" applyFont="1" applyFill="1" applyBorder="1" applyAlignment="1">
      <alignment horizontal="right" vertical="center" shrinkToFit="1"/>
    </xf>
    <xf numFmtId="3" fontId="29" fillId="2" borderId="24" xfId="3" applyNumberFormat="1" applyFont="1" applyFill="1" applyBorder="1" applyAlignment="1">
      <alignment horizontal="right" vertical="center" shrinkToFit="1"/>
    </xf>
    <xf numFmtId="0" fontId="15" fillId="2" borderId="27" xfId="3" applyFont="1" applyFill="1" applyBorder="1" applyAlignment="1">
      <alignment horizontal="left" vertical="center"/>
    </xf>
    <xf numFmtId="0" fontId="15" fillId="8" borderId="29" xfId="3" applyFont="1" applyFill="1" applyBorder="1" applyAlignment="1">
      <alignment horizontal="left" vertical="center"/>
    </xf>
    <xf numFmtId="3" fontId="15" fillId="8" borderId="37" xfId="3" applyNumberFormat="1" applyFont="1" applyFill="1" applyBorder="1" applyAlignment="1">
      <alignment horizontal="right" vertical="center" shrinkToFit="1"/>
    </xf>
    <xf numFmtId="0" fontId="4" fillId="0" borderId="23" xfId="3" applyFont="1" applyBorder="1" applyAlignment="1">
      <alignment horizontal="left" vertical="center"/>
    </xf>
    <xf numFmtId="0" fontId="16" fillId="21" borderId="23" xfId="4" applyFont="1" applyFill="1" applyBorder="1" applyAlignment="1">
      <alignment horizontal="center" vertical="center"/>
    </xf>
    <xf numFmtId="0" fontId="15" fillId="8" borderId="23" xfId="3" applyFont="1" applyFill="1" applyBorder="1" applyAlignment="1">
      <alignment horizontal="left" vertical="center"/>
    </xf>
    <xf numFmtId="3" fontId="5" fillId="9" borderId="23" xfId="3" applyNumberFormat="1" applyFont="1" applyFill="1" applyBorder="1" applyAlignment="1">
      <alignment horizontal="right" vertical="center" shrinkToFit="1"/>
    </xf>
    <xf numFmtId="0" fontId="4" fillId="21" borderId="23" xfId="4" applyFont="1" applyFill="1" applyBorder="1" applyAlignment="1">
      <alignment horizontal="center" vertical="center"/>
    </xf>
    <xf numFmtId="0" fontId="15" fillId="21" borderId="23" xfId="4" applyFont="1" applyFill="1" applyBorder="1" applyAlignment="1">
      <alignment horizontal="left" vertical="center"/>
    </xf>
    <xf numFmtId="3" fontId="16" fillId="21" borderId="23" xfId="3" applyNumberFormat="1" applyFont="1" applyFill="1" applyBorder="1" applyAlignment="1">
      <alignment horizontal="right" vertical="center" shrinkToFit="1"/>
    </xf>
    <xf numFmtId="3" fontId="27" fillId="21" borderId="23" xfId="3" applyNumberFormat="1" applyFont="1" applyFill="1" applyBorder="1" applyAlignment="1">
      <alignment horizontal="right" vertical="center" shrinkToFit="1"/>
    </xf>
    <xf numFmtId="3" fontId="27" fillId="21" borderId="6" xfId="3" applyNumberFormat="1" applyFont="1" applyFill="1" applyBorder="1" applyAlignment="1">
      <alignment horizontal="right" vertical="center" shrinkToFit="1"/>
    </xf>
    <xf numFmtId="3" fontId="16" fillId="21" borderId="43" xfId="3" applyNumberFormat="1" applyFont="1" applyFill="1" applyBorder="1" applyAlignment="1">
      <alignment horizontal="right" vertical="center" shrinkToFit="1"/>
    </xf>
    <xf numFmtId="0" fontId="19" fillId="2" borderId="25" xfId="4" applyFont="1" applyFill="1" applyBorder="1" applyAlignment="1">
      <alignment horizontal="center" vertical="center"/>
    </xf>
    <xf numFmtId="0" fontId="27" fillId="2" borderId="23" xfId="4" applyFont="1" applyFill="1" applyBorder="1" applyAlignment="1">
      <alignment horizontal="center" vertical="center"/>
    </xf>
    <xf numFmtId="0" fontId="19" fillId="21" borderId="23" xfId="4" applyFont="1" applyFill="1" applyBorder="1" applyAlignment="1">
      <alignment horizontal="center" vertical="center"/>
    </xf>
    <xf numFmtId="3" fontId="15" fillId="21" borderId="43" xfId="3" applyNumberFormat="1" applyFont="1" applyFill="1" applyBorder="1" applyAlignment="1">
      <alignment horizontal="right" vertical="center" shrinkToFit="1"/>
    </xf>
    <xf numFmtId="166" fontId="2" fillId="2" borderId="5" xfId="3" applyNumberFormat="1" applyFont="1" applyFill="1" applyBorder="1" applyAlignment="1">
      <alignment horizontal="center" vertical="center" shrinkToFit="1"/>
    </xf>
    <xf numFmtId="0" fontId="4" fillId="2" borderId="23" xfId="4" applyFont="1" applyFill="1" applyBorder="1" applyAlignment="1">
      <alignment horizontal="left" vertical="center"/>
    </xf>
    <xf numFmtId="0" fontId="15" fillId="2" borderId="23" xfId="4" applyFont="1" applyFill="1" applyBorder="1" applyAlignment="1">
      <alignment horizontal="left" vertical="center"/>
    </xf>
    <xf numFmtId="0" fontId="15" fillId="0" borderId="23" xfId="3" applyFont="1" applyBorder="1" applyAlignment="1">
      <alignment horizontal="left" vertical="center"/>
    </xf>
    <xf numFmtId="0" fontId="5" fillId="0" borderId="5" xfId="3" applyFont="1" applyBorder="1" applyAlignment="1">
      <alignment horizontal="center" vertical="center" shrinkToFit="1"/>
    </xf>
    <xf numFmtId="0" fontId="4" fillId="7" borderId="23" xfId="3" applyFont="1" applyFill="1" applyBorder="1" applyAlignment="1">
      <alignment horizontal="left" vertical="center"/>
    </xf>
    <xf numFmtId="3" fontId="19" fillId="9" borderId="23" xfId="3" applyNumberFormat="1" applyFont="1" applyFill="1" applyBorder="1" applyAlignment="1">
      <alignment horizontal="right" vertical="center" shrinkToFit="1"/>
    </xf>
    <xf numFmtId="3" fontId="27" fillId="2" borderId="23" xfId="3" applyNumberFormat="1" applyFont="1" applyFill="1" applyBorder="1" applyAlignment="1">
      <alignment horizontal="right" vertical="center" shrinkToFit="1"/>
    </xf>
    <xf numFmtId="3" fontId="15" fillId="2" borderId="24" xfId="3" applyNumberFormat="1" applyFont="1" applyFill="1" applyBorder="1" applyAlignment="1">
      <alignment horizontal="right" vertical="center" shrinkToFit="1"/>
    </xf>
    <xf numFmtId="0" fontId="4" fillId="0" borderId="29" xfId="4" applyFont="1" applyBorder="1" applyAlignment="1">
      <alignment horizontal="left" vertical="center"/>
    </xf>
    <xf numFmtId="0" fontId="15" fillId="2" borderId="21" xfId="4" applyFont="1" applyFill="1" applyBorder="1" applyAlignment="1">
      <alignment horizontal="left" vertical="center"/>
    </xf>
    <xf numFmtId="0" fontId="4" fillId="2" borderId="22" xfId="4" applyFont="1" applyFill="1" applyBorder="1" applyAlignment="1">
      <alignment horizontal="left" vertical="center"/>
    </xf>
    <xf numFmtId="0" fontId="5" fillId="0" borderId="45" xfId="4" applyFont="1" applyBorder="1" applyAlignment="1">
      <alignment horizontal="center" vertical="center"/>
    </xf>
    <xf numFmtId="0" fontId="5" fillId="0" borderId="72" xfId="4" applyFont="1" applyBorder="1" applyAlignment="1">
      <alignment horizontal="center" vertical="center"/>
    </xf>
    <xf numFmtId="0" fontId="4" fillId="0" borderId="47" xfId="4" applyFont="1" applyBorder="1" applyAlignment="1">
      <alignment horizontal="left" vertical="center"/>
    </xf>
    <xf numFmtId="0" fontId="4" fillId="0" borderId="54" xfId="4" applyFont="1" applyBorder="1" applyAlignment="1">
      <alignment horizontal="left" vertical="center"/>
    </xf>
    <xf numFmtId="3" fontId="4" fillId="10" borderId="7" xfId="3" applyNumberFormat="1" applyFont="1" applyFill="1" applyBorder="1" applyAlignment="1">
      <alignment horizontal="center" vertical="center" shrinkToFit="1"/>
    </xf>
    <xf numFmtId="3" fontId="4" fillId="10" borderId="22" xfId="3" applyNumberFormat="1" applyFont="1" applyFill="1" applyBorder="1" applyAlignment="1">
      <alignment horizontal="left" vertical="center" shrinkToFit="1"/>
    </xf>
    <xf numFmtId="3" fontId="4" fillId="10" borderId="21" xfId="3" applyNumberFormat="1" applyFont="1" applyFill="1" applyBorder="1" applyAlignment="1">
      <alignment horizontal="left" vertical="center" shrinkToFit="1"/>
    </xf>
    <xf numFmtId="0" fontId="15" fillId="2" borderId="17" xfId="4" applyFont="1" applyFill="1" applyBorder="1" applyAlignment="1">
      <alignment horizontal="center" vertical="center"/>
    </xf>
    <xf numFmtId="0" fontId="15" fillId="8" borderId="21" xfId="4" applyFont="1" applyFill="1" applyBorder="1" applyAlignment="1">
      <alignment horizontal="left" vertical="center"/>
    </xf>
    <xf numFmtId="0" fontId="41" fillId="2" borderId="21" xfId="4" applyFont="1" applyFill="1" applyBorder="1" applyAlignment="1">
      <alignment horizontal="left" vertical="center"/>
    </xf>
    <xf numFmtId="0" fontId="42" fillId="2" borderId="21" xfId="4" applyFont="1" applyFill="1" applyBorder="1" applyAlignment="1">
      <alignment horizontal="left" vertical="center"/>
    </xf>
    <xf numFmtId="3" fontId="5" fillId="9" borderId="18" xfId="3" applyNumberFormat="1" applyFont="1" applyFill="1" applyBorder="1" applyAlignment="1">
      <alignment horizontal="right" vertical="center" shrinkToFit="1"/>
    </xf>
    <xf numFmtId="3" fontId="27" fillId="2" borderId="18" xfId="3" applyNumberFormat="1" applyFont="1" applyFill="1" applyBorder="1" applyAlignment="1">
      <alignment horizontal="right" vertical="center" shrinkToFit="1"/>
    </xf>
    <xf numFmtId="3" fontId="15" fillId="2" borderId="35" xfId="3" applyNumberFormat="1" applyFont="1" applyFill="1" applyBorder="1" applyAlignment="1">
      <alignment horizontal="right" vertical="center" shrinkToFit="1"/>
    </xf>
    <xf numFmtId="0" fontId="15" fillId="7" borderId="22" xfId="3" applyFont="1" applyFill="1" applyBorder="1" applyAlignment="1">
      <alignment horizontal="left" vertical="center"/>
    </xf>
    <xf numFmtId="0" fontId="20" fillId="7" borderId="22" xfId="3" applyFont="1" applyFill="1" applyBorder="1" applyAlignment="1">
      <alignment horizontal="left" vertical="center"/>
    </xf>
    <xf numFmtId="3" fontId="4" fillId="2" borderId="35" xfId="3" applyNumberFormat="1" applyFont="1" applyFill="1" applyBorder="1" applyAlignment="1">
      <alignment horizontal="right" vertical="center" shrinkToFit="1"/>
    </xf>
    <xf numFmtId="0" fontId="2" fillId="0" borderId="7" xfId="4" applyFont="1" applyBorder="1" applyAlignment="1">
      <alignment horizontal="center" vertical="center"/>
    </xf>
    <xf numFmtId="0" fontId="34" fillId="0" borderId="22" xfId="3" applyFont="1" applyBorder="1" applyAlignment="1">
      <alignment horizontal="left" vertical="center"/>
    </xf>
    <xf numFmtId="0" fontId="34" fillId="2" borderId="22" xfId="3" applyFont="1" applyFill="1" applyBorder="1" applyAlignment="1">
      <alignment horizontal="left" vertical="center"/>
    </xf>
    <xf numFmtId="0" fontId="40" fillId="7" borderId="23" xfId="3" applyFont="1" applyFill="1" applyBorder="1" applyAlignment="1">
      <alignment horizontal="center" vertical="center"/>
    </xf>
    <xf numFmtId="0" fontId="15" fillId="2" borderId="17" xfId="3" applyFont="1" applyFill="1" applyBorder="1" applyAlignment="1">
      <alignment horizontal="center" vertical="center" shrinkToFit="1"/>
    </xf>
    <xf numFmtId="0" fontId="34" fillId="2" borderId="35" xfId="3" applyFont="1" applyFill="1" applyBorder="1" applyAlignment="1">
      <alignment horizontal="center" vertical="center"/>
    </xf>
    <xf numFmtId="0" fontId="14" fillId="2" borderId="5" xfId="3" applyFont="1" applyFill="1" applyBorder="1" applyAlignment="1">
      <alignment horizontal="center" vertical="center" shrinkToFit="1"/>
    </xf>
    <xf numFmtId="0" fontId="15" fillId="2" borderId="7" xfId="4" applyFont="1" applyFill="1" applyBorder="1" applyAlignment="1">
      <alignment horizontal="center" vertical="center"/>
    </xf>
    <xf numFmtId="0" fontId="20" fillId="2" borderId="35" xfId="3" applyFont="1" applyFill="1" applyBorder="1" applyAlignment="1">
      <alignment horizontal="center" vertical="center"/>
    </xf>
    <xf numFmtId="0" fontId="4" fillId="0" borderId="22" xfId="4" quotePrefix="1" applyFont="1" applyBorder="1" applyAlignment="1">
      <alignment horizontal="left" vertical="center"/>
    </xf>
    <xf numFmtId="0" fontId="4" fillId="0" borderId="23" xfId="4" quotePrefix="1" applyFont="1" applyBorder="1" applyAlignment="1">
      <alignment horizontal="center" vertical="center"/>
    </xf>
    <xf numFmtId="3" fontId="4" fillId="0" borderId="39" xfId="3" applyNumberFormat="1" applyFont="1" applyBorder="1" applyAlignment="1">
      <alignment horizontal="right" vertical="center" shrinkToFit="1"/>
    </xf>
    <xf numFmtId="3" fontId="4" fillId="0" borderId="18" xfId="3" applyNumberFormat="1" applyFont="1" applyBorder="1" applyAlignment="1">
      <alignment horizontal="right" vertical="center" shrinkToFit="1"/>
    </xf>
    <xf numFmtId="0" fontId="15" fillId="0" borderId="18" xfId="3" applyFont="1" applyBorder="1" applyAlignment="1">
      <alignment horizontal="left" vertical="center"/>
    </xf>
    <xf numFmtId="3" fontId="5" fillId="0" borderId="18" xfId="3" applyNumberFormat="1" applyFont="1" applyBorder="1" applyAlignment="1">
      <alignment horizontal="right" vertical="center" shrinkToFit="1"/>
    </xf>
    <xf numFmtId="3" fontId="16" fillId="7" borderId="6" xfId="3" applyNumberFormat="1" applyFont="1" applyFill="1" applyBorder="1" applyAlignment="1">
      <alignment horizontal="right" vertical="center" shrinkToFit="1"/>
    </xf>
    <xf numFmtId="3" fontId="4" fillId="0" borderId="20" xfId="3" applyNumberFormat="1" applyFont="1" applyBorder="1" applyAlignment="1">
      <alignment horizontal="right" vertical="center" shrinkToFit="1"/>
    </xf>
    <xf numFmtId="3" fontId="43" fillId="2" borderId="6" xfId="3" applyNumberFormat="1" applyFont="1" applyFill="1" applyBorder="1" applyAlignment="1">
      <alignment horizontal="right" vertical="center" shrinkToFit="1"/>
    </xf>
    <xf numFmtId="3" fontId="29" fillId="2" borderId="22" xfId="3" applyNumberFormat="1" applyFont="1" applyFill="1" applyBorder="1" applyAlignment="1">
      <alignment horizontal="right" vertical="center" shrinkToFit="1"/>
    </xf>
    <xf numFmtId="3" fontId="4" fillId="8" borderId="35" xfId="3" applyNumberFormat="1" applyFont="1" applyFill="1" applyBorder="1" applyAlignment="1">
      <alignment horizontal="right" vertical="center" shrinkToFit="1"/>
    </xf>
    <xf numFmtId="0" fontId="15" fillId="0" borderId="22" xfId="3" applyFont="1" applyBorder="1" applyAlignment="1">
      <alignment horizontal="left" vertical="center"/>
    </xf>
    <xf numFmtId="3" fontId="30" fillId="7" borderId="22" xfId="3" applyNumberFormat="1" applyFont="1" applyFill="1" applyBorder="1" applyAlignment="1">
      <alignment horizontal="right" vertical="center" shrinkToFit="1"/>
    </xf>
    <xf numFmtId="3" fontId="30" fillId="7" borderId="23" xfId="3" applyNumberFormat="1" applyFont="1" applyFill="1" applyBorder="1" applyAlignment="1">
      <alignment horizontal="right" vertical="center" shrinkToFit="1"/>
    </xf>
    <xf numFmtId="3" fontId="29" fillId="7" borderId="21" xfId="3" applyNumberFormat="1" applyFont="1" applyFill="1" applyBorder="1" applyAlignment="1">
      <alignment horizontal="right" vertical="center" shrinkToFit="1"/>
    </xf>
    <xf numFmtId="3" fontId="44" fillId="7" borderId="22" xfId="3" applyNumberFormat="1" applyFont="1" applyFill="1" applyBorder="1" applyAlignment="1">
      <alignment horizontal="right" vertical="center" shrinkToFit="1"/>
    </xf>
    <xf numFmtId="3" fontId="44" fillId="7" borderId="23" xfId="3" applyNumberFormat="1" applyFont="1" applyFill="1" applyBorder="1" applyAlignment="1">
      <alignment horizontal="right" vertical="center" shrinkToFit="1"/>
    </xf>
    <xf numFmtId="3" fontId="44" fillId="7" borderId="6" xfId="3" applyNumberFormat="1" applyFont="1" applyFill="1" applyBorder="1" applyAlignment="1">
      <alignment horizontal="right" vertical="center" shrinkToFit="1"/>
    </xf>
    <xf numFmtId="3" fontId="45" fillId="7" borderId="21" xfId="3" applyNumberFormat="1" applyFont="1" applyFill="1" applyBorder="1" applyAlignment="1">
      <alignment horizontal="right" vertical="center" shrinkToFit="1"/>
    </xf>
    <xf numFmtId="3" fontId="46" fillId="7" borderId="23" xfId="3" applyNumberFormat="1" applyFont="1" applyFill="1" applyBorder="1" applyAlignment="1">
      <alignment horizontal="right" vertical="center" shrinkToFit="1"/>
    </xf>
    <xf numFmtId="3" fontId="46" fillId="7" borderId="6" xfId="3" applyNumberFormat="1" applyFont="1" applyFill="1" applyBorder="1" applyAlignment="1">
      <alignment horizontal="right" vertical="center" shrinkToFit="1"/>
    </xf>
    <xf numFmtId="0" fontId="4" fillId="8" borderId="0" xfId="3" applyFont="1" applyFill="1" applyAlignment="1">
      <alignment vertical="center"/>
    </xf>
    <xf numFmtId="0" fontId="40" fillId="22" borderId="22" xfId="3" applyFont="1" applyFill="1" applyBorder="1" applyAlignment="1">
      <alignment horizontal="left" vertical="center"/>
    </xf>
    <xf numFmtId="3" fontId="47" fillId="22" borderId="22" xfId="3" applyNumberFormat="1" applyFont="1" applyFill="1" applyBorder="1" applyAlignment="1">
      <alignment horizontal="right" vertical="center" shrinkToFit="1"/>
    </xf>
    <xf numFmtId="3" fontId="47" fillId="22" borderId="24" xfId="3" applyNumberFormat="1" applyFont="1" applyFill="1" applyBorder="1" applyAlignment="1">
      <alignment horizontal="right" vertical="center" shrinkToFit="1"/>
    </xf>
    <xf numFmtId="3" fontId="4" fillId="8" borderId="19" xfId="3" applyNumberFormat="1" applyFont="1" applyFill="1" applyBorder="1" applyAlignment="1">
      <alignment horizontal="right" vertical="center" shrinkToFit="1"/>
    </xf>
    <xf numFmtId="3" fontId="4" fillId="8" borderId="44" xfId="3" applyNumberFormat="1" applyFont="1" applyFill="1" applyBorder="1" applyAlignment="1">
      <alignment horizontal="right" vertical="center" shrinkToFit="1"/>
    </xf>
    <xf numFmtId="0" fontId="15" fillId="2" borderId="27" xfId="3" applyFont="1" applyFill="1" applyBorder="1" applyAlignment="1">
      <alignment horizontal="center" vertical="center"/>
    </xf>
    <xf numFmtId="3" fontId="15" fillId="2" borderId="43" xfId="3" applyNumberFormat="1" applyFont="1" applyFill="1" applyBorder="1" applyAlignment="1">
      <alignment horizontal="right" vertical="center" shrinkToFit="1"/>
    </xf>
    <xf numFmtId="3" fontId="4" fillId="9" borderId="18" xfId="3" applyNumberFormat="1" applyFont="1" applyFill="1" applyBorder="1" applyAlignment="1">
      <alignment horizontal="right" vertical="center" shrinkToFit="1"/>
    </xf>
    <xf numFmtId="3" fontId="4" fillId="7" borderId="18" xfId="3" applyNumberFormat="1" applyFont="1" applyFill="1" applyBorder="1" applyAlignment="1">
      <alignment horizontal="right" vertical="center" shrinkToFit="1"/>
    </xf>
    <xf numFmtId="166" fontId="5" fillId="7" borderId="53" xfId="3" applyNumberFormat="1" applyFont="1" applyFill="1" applyBorder="1" applyAlignment="1">
      <alignment horizontal="center" vertical="center" shrinkToFit="1"/>
    </xf>
    <xf numFmtId="0" fontId="5" fillId="7" borderId="53" xfId="3" applyFont="1" applyFill="1" applyBorder="1" applyAlignment="1">
      <alignment horizontal="center" vertical="center"/>
    </xf>
    <xf numFmtId="0" fontId="15" fillId="7" borderId="20" xfId="3" applyFont="1" applyFill="1" applyBorder="1" applyAlignment="1">
      <alignment horizontal="center" vertical="center"/>
    </xf>
    <xf numFmtId="0" fontId="4" fillId="7" borderId="20" xfId="3" applyFont="1" applyFill="1" applyBorder="1" applyAlignment="1">
      <alignment horizontal="left" vertical="center"/>
    </xf>
    <xf numFmtId="3" fontId="5" fillId="7" borderId="18" xfId="3" applyNumberFormat="1" applyFont="1" applyFill="1" applyBorder="1" applyAlignment="1">
      <alignment horizontal="right" vertical="center" shrinkToFit="1"/>
    </xf>
    <xf numFmtId="3" fontId="5" fillId="7" borderId="19" xfId="3" applyNumberFormat="1" applyFont="1" applyFill="1" applyBorder="1" applyAlignment="1">
      <alignment horizontal="right" vertical="center" shrinkToFit="1"/>
    </xf>
    <xf numFmtId="3" fontId="5" fillId="7" borderId="53" xfId="3" applyNumberFormat="1" applyFont="1" applyFill="1" applyBorder="1" applyAlignment="1">
      <alignment horizontal="right" vertical="center" shrinkToFit="1"/>
    </xf>
    <xf numFmtId="3" fontId="5" fillId="2" borderId="41" xfId="3" applyNumberFormat="1" applyFont="1" applyFill="1" applyBorder="1" applyAlignment="1">
      <alignment horizontal="right" vertical="center" shrinkToFit="1"/>
    </xf>
    <xf numFmtId="3" fontId="5" fillId="2" borderId="19" xfId="3" applyNumberFormat="1" applyFont="1" applyFill="1" applyBorder="1" applyAlignment="1">
      <alignment horizontal="right" vertical="center" shrinkToFit="1"/>
    </xf>
    <xf numFmtId="3" fontId="5" fillId="2" borderId="44" xfId="3" applyNumberFormat="1" applyFont="1" applyFill="1" applyBorder="1" applyAlignment="1">
      <alignment horizontal="right" vertical="center" shrinkToFit="1"/>
    </xf>
    <xf numFmtId="3" fontId="4" fillId="2" borderId="43" xfId="3" applyNumberFormat="1" applyFont="1" applyFill="1" applyBorder="1" applyAlignment="1">
      <alignment horizontal="right" vertical="center" shrinkToFit="1"/>
    </xf>
    <xf numFmtId="3" fontId="4" fillId="2" borderId="44" xfId="3" applyNumberFormat="1" applyFont="1" applyFill="1" applyBorder="1" applyAlignment="1">
      <alignment horizontal="right" vertical="center" shrinkToFit="1"/>
    </xf>
    <xf numFmtId="3" fontId="4" fillId="2" borderId="42" xfId="3" applyNumberFormat="1" applyFont="1" applyFill="1" applyBorder="1" applyAlignment="1">
      <alignment horizontal="right" vertical="center" shrinkToFit="1"/>
    </xf>
    <xf numFmtId="0" fontId="5" fillId="2" borderId="0" xfId="3" applyFont="1" applyFill="1" applyAlignment="1">
      <alignment vertical="center"/>
    </xf>
    <xf numFmtId="3" fontId="15" fillId="7" borderId="44" xfId="3" applyNumberFormat="1" applyFont="1" applyFill="1" applyBorder="1" applyAlignment="1">
      <alignment horizontal="right" vertical="center" shrinkToFit="1"/>
    </xf>
    <xf numFmtId="0" fontId="4" fillId="5" borderId="8" xfId="3" applyFont="1" applyFill="1" applyBorder="1" applyAlignment="1">
      <alignment vertical="center"/>
    </xf>
    <xf numFmtId="0" fontId="4" fillId="5" borderId="39" xfId="3" applyFont="1" applyFill="1" applyBorder="1" applyAlignment="1">
      <alignment horizontal="left" vertical="center"/>
    </xf>
    <xf numFmtId="3" fontId="4" fillId="16" borderId="23" xfId="3" applyNumberFormat="1" applyFont="1" applyFill="1" applyBorder="1" applyAlignment="1">
      <alignment horizontal="right" vertical="center" shrinkToFit="1"/>
    </xf>
    <xf numFmtId="0" fontId="4" fillId="5" borderId="73" xfId="3" applyFont="1" applyFill="1" applyBorder="1" applyAlignment="1">
      <alignment horizontal="left" vertical="center"/>
    </xf>
    <xf numFmtId="0" fontId="4" fillId="5" borderId="40" xfId="3" applyFont="1" applyFill="1" applyBorder="1" applyAlignment="1">
      <alignment horizontal="left" vertical="center"/>
    </xf>
    <xf numFmtId="0" fontId="4" fillId="5" borderId="38" xfId="3" applyFont="1" applyFill="1" applyBorder="1" applyAlignment="1">
      <alignment horizontal="left" vertical="center"/>
    </xf>
    <xf numFmtId="0" fontId="4" fillId="5" borderId="38" xfId="3" applyFont="1" applyFill="1" applyBorder="1" applyAlignment="1">
      <alignment vertical="center"/>
    </xf>
    <xf numFmtId="0" fontId="7" fillId="14" borderId="14" xfId="3" applyFont="1" applyFill="1" applyBorder="1" applyAlignment="1">
      <alignment vertical="center"/>
    </xf>
    <xf numFmtId="0" fontId="7" fillId="14" borderId="15" xfId="3" applyFont="1" applyFill="1" applyBorder="1" applyAlignment="1">
      <alignment vertical="center"/>
    </xf>
    <xf numFmtId="0" fontId="7" fillId="14" borderId="57" xfId="3" applyFont="1" applyFill="1" applyBorder="1" applyAlignment="1">
      <alignment vertical="center"/>
    </xf>
    <xf numFmtId="0" fontId="7" fillId="14" borderId="15" xfId="3" applyFont="1" applyFill="1" applyBorder="1" applyAlignment="1">
      <alignment horizontal="left" vertical="center"/>
    </xf>
    <xf numFmtId="3" fontId="7" fillId="14" borderId="11" xfId="3" applyNumberFormat="1" applyFont="1" applyFill="1" applyBorder="1" applyAlignment="1">
      <alignment horizontal="right" vertical="center" shrinkToFit="1"/>
    </xf>
    <xf numFmtId="3" fontId="20" fillId="14" borderId="15" xfId="3" applyNumberFormat="1" applyFont="1" applyFill="1" applyBorder="1" applyAlignment="1">
      <alignment horizontal="right" vertical="center" shrinkToFit="1"/>
    </xf>
    <xf numFmtId="3" fontId="20" fillId="14" borderId="11" xfId="3" applyNumberFormat="1" applyFont="1" applyFill="1" applyBorder="1" applyAlignment="1">
      <alignment horizontal="right" vertical="center" shrinkToFit="1"/>
    </xf>
    <xf numFmtId="3" fontId="7" fillId="14" borderId="15" xfId="3" applyNumberFormat="1" applyFont="1" applyFill="1" applyBorder="1" applyAlignment="1">
      <alignment horizontal="right" vertical="center" shrinkToFit="1"/>
    </xf>
    <xf numFmtId="3" fontId="7" fillId="14" borderId="10" xfId="3" applyNumberFormat="1" applyFont="1" applyFill="1" applyBorder="1" applyAlignment="1">
      <alignment horizontal="right" vertical="center" shrinkToFit="1"/>
    </xf>
    <xf numFmtId="3" fontId="7" fillId="14" borderId="13" xfId="3" applyNumberFormat="1" applyFont="1" applyFill="1" applyBorder="1" applyAlignment="1">
      <alignment horizontal="right" vertical="center" shrinkToFit="1"/>
    </xf>
    <xf numFmtId="0" fontId="5" fillId="10" borderId="2" xfId="3" applyFont="1" applyFill="1" applyBorder="1" applyAlignment="1">
      <alignment horizontal="left" vertical="center"/>
    </xf>
    <xf numFmtId="0" fontId="5" fillId="10" borderId="1" xfId="3" applyFont="1" applyFill="1" applyBorder="1" applyAlignment="1">
      <alignment vertical="center"/>
    </xf>
    <xf numFmtId="0" fontId="5" fillId="10" borderId="23" xfId="3" applyFont="1" applyFill="1" applyBorder="1" applyAlignment="1">
      <alignment horizontal="left" vertical="center"/>
    </xf>
    <xf numFmtId="0" fontId="5" fillId="10" borderId="21" xfId="3" applyFont="1" applyFill="1" applyBorder="1" applyAlignment="1">
      <alignment horizontal="left" vertical="center"/>
    </xf>
    <xf numFmtId="167" fontId="5" fillId="10" borderId="23" xfId="1" applyNumberFormat="1" applyFont="1" applyFill="1" applyBorder="1" applyAlignment="1">
      <alignment vertical="center"/>
    </xf>
    <xf numFmtId="167" fontId="4" fillId="10" borderId="21" xfId="1" applyNumberFormat="1" applyFont="1" applyFill="1" applyBorder="1" applyAlignment="1">
      <alignment vertical="center"/>
    </xf>
    <xf numFmtId="0" fontId="5" fillId="10" borderId="11" xfId="3" applyFont="1" applyFill="1" applyBorder="1" applyAlignment="1">
      <alignment horizontal="left" vertical="center"/>
    </xf>
    <xf numFmtId="0" fontId="5" fillId="10" borderId="12" xfId="3" applyFont="1" applyFill="1" applyBorder="1" applyAlignment="1">
      <alignment horizontal="left" vertical="center"/>
    </xf>
    <xf numFmtId="167" fontId="5" fillId="10" borderId="11" xfId="1" applyNumberFormat="1" applyFont="1" applyFill="1" applyBorder="1" applyAlignment="1">
      <alignment vertical="center"/>
    </xf>
    <xf numFmtId="167" fontId="5" fillId="10" borderId="10" xfId="1" applyNumberFormat="1" applyFont="1" applyFill="1" applyBorder="1" applyAlignment="1">
      <alignment vertical="center"/>
    </xf>
    <xf numFmtId="167" fontId="4" fillId="10" borderId="12" xfId="1" applyNumberFormat="1" applyFont="1" applyFill="1" applyBorder="1" applyAlignment="1">
      <alignment vertical="center"/>
    </xf>
    <xf numFmtId="0" fontId="38" fillId="10" borderId="11" xfId="3" applyFont="1" applyFill="1" applyBorder="1" applyAlignment="1">
      <alignment horizontal="left" vertical="center"/>
    </xf>
    <xf numFmtId="0" fontId="38" fillId="10" borderId="12" xfId="3" applyFont="1" applyFill="1" applyBorder="1" applyAlignment="1">
      <alignment horizontal="left" vertical="center"/>
    </xf>
    <xf numFmtId="167" fontId="37" fillId="10" borderId="10" xfId="1" applyNumberFormat="1" applyFont="1" applyFill="1" applyBorder="1" applyAlignment="1">
      <alignment vertical="center"/>
    </xf>
    <xf numFmtId="167" fontId="37" fillId="10" borderId="12" xfId="1" applyNumberFormat="1" applyFont="1" applyFill="1" applyBorder="1" applyAlignment="1">
      <alignment vertical="center"/>
    </xf>
    <xf numFmtId="0" fontId="7" fillId="0" borderId="0" xfId="3" applyFont="1" applyAlignment="1">
      <alignment vertical="center" shrinkToFit="1"/>
    </xf>
    <xf numFmtId="3" fontId="4" fillId="9" borderId="19" xfId="3" applyNumberFormat="1" applyFont="1" applyFill="1" applyBorder="1" applyAlignment="1">
      <alignment horizontal="center" vertical="center" shrinkToFit="1"/>
    </xf>
    <xf numFmtId="3" fontId="4" fillId="2" borderId="23" xfId="3" applyNumberFormat="1" applyFont="1" applyFill="1" applyBorder="1" applyAlignment="1">
      <alignment horizontal="right" vertical="center" shrinkToFit="1"/>
    </xf>
    <xf numFmtId="3" fontId="19" fillId="7" borderId="6" xfId="3" applyNumberFormat="1" applyFont="1" applyFill="1" applyBorder="1" applyAlignment="1">
      <alignment horizontal="right" vertical="center" shrinkToFit="1"/>
    </xf>
    <xf numFmtId="3" fontId="19" fillId="7" borderId="21" xfId="3" applyNumberFormat="1" applyFont="1" applyFill="1" applyBorder="1" applyAlignment="1">
      <alignment horizontal="right" vertical="center" shrinkToFit="1"/>
    </xf>
    <xf numFmtId="0" fontId="19" fillId="2" borderId="21" xfId="3" applyFont="1" applyFill="1" applyBorder="1" applyAlignment="1">
      <alignment horizontal="left" vertical="center"/>
    </xf>
    <xf numFmtId="0" fontId="4" fillId="2" borderId="21" xfId="3" applyFont="1" applyFill="1" applyBorder="1" applyAlignment="1">
      <alignment horizontal="left" vertical="center"/>
    </xf>
    <xf numFmtId="0" fontId="5" fillId="0" borderId="21" xfId="4" applyFont="1" applyBorder="1" applyAlignment="1">
      <alignment horizontal="center" vertical="center"/>
    </xf>
    <xf numFmtId="0" fontId="19" fillId="2" borderId="21" xfId="4" applyFont="1" applyFill="1" applyBorder="1" applyAlignment="1">
      <alignment horizontal="left" vertical="center"/>
    </xf>
    <xf numFmtId="3" fontId="19" fillId="2" borderId="6" xfId="3" applyNumberFormat="1" applyFont="1" applyFill="1" applyBorder="1" applyAlignment="1">
      <alignment horizontal="right" vertical="center" shrinkToFit="1"/>
    </xf>
    <xf numFmtId="0" fontId="4" fillId="7" borderId="21" xfId="3" applyFont="1" applyFill="1" applyBorder="1" applyAlignment="1">
      <alignment horizontal="left" vertical="center"/>
    </xf>
    <xf numFmtId="3" fontId="19" fillId="16" borderId="22" xfId="3" applyNumberFormat="1" applyFont="1" applyFill="1" applyBorder="1" applyAlignment="1">
      <alignment horizontal="center" vertical="center" shrinkToFit="1"/>
    </xf>
    <xf numFmtId="0" fontId="19" fillId="2" borderId="29" xfId="4" applyFont="1" applyFill="1" applyBorder="1" applyAlignment="1">
      <alignment horizontal="left" vertical="center"/>
    </xf>
    <xf numFmtId="3" fontId="19" fillId="9" borderId="6" xfId="3" applyNumberFormat="1" applyFont="1" applyFill="1" applyBorder="1" applyAlignment="1">
      <alignment horizontal="center" vertical="center" shrinkToFit="1"/>
    </xf>
    <xf numFmtId="3" fontId="19" fillId="9" borderId="22" xfId="3" applyNumberFormat="1" applyFont="1" applyFill="1" applyBorder="1" applyAlignment="1">
      <alignment horizontal="center" vertical="center" shrinkToFit="1"/>
    </xf>
    <xf numFmtId="0" fontId="19" fillId="7" borderId="18" xfId="3" applyFont="1" applyFill="1" applyBorder="1" applyAlignment="1">
      <alignment horizontal="left" vertical="center"/>
    </xf>
    <xf numFmtId="3" fontId="19" fillId="9" borderId="22" xfId="3" applyNumberFormat="1" applyFont="1" applyFill="1" applyBorder="1" applyAlignment="1">
      <alignment horizontal="right" vertical="center" shrinkToFit="1"/>
    </xf>
    <xf numFmtId="3" fontId="4" fillId="7" borderId="53" xfId="3" applyNumberFormat="1" applyFont="1" applyFill="1" applyBorder="1" applyAlignment="1">
      <alignment horizontal="right" vertical="center" shrinkToFit="1"/>
    </xf>
    <xf numFmtId="3" fontId="4" fillId="6" borderId="20" xfId="3" applyNumberFormat="1" applyFont="1" applyFill="1" applyBorder="1" applyAlignment="1">
      <alignment horizontal="right" vertical="center" shrinkToFit="1"/>
    </xf>
    <xf numFmtId="3" fontId="4" fillId="6" borderId="23" xfId="3" applyNumberFormat="1" applyFont="1" applyFill="1" applyBorder="1" applyAlignment="1">
      <alignment horizontal="right" vertical="center" shrinkToFit="1"/>
    </xf>
    <xf numFmtId="0" fontId="4" fillId="2" borderId="18" xfId="3" applyFont="1" applyFill="1" applyBorder="1" applyAlignment="1">
      <alignment horizontal="center" vertical="center"/>
    </xf>
    <xf numFmtId="3" fontId="4" fillId="7" borderId="0" xfId="3" applyNumberFormat="1" applyFont="1" applyFill="1" applyAlignment="1">
      <alignment horizontal="center" vertical="center" shrinkToFit="1"/>
    </xf>
    <xf numFmtId="3" fontId="4" fillId="7" borderId="21" xfId="3" applyNumberFormat="1" applyFont="1" applyFill="1" applyBorder="1" applyAlignment="1">
      <alignment horizontal="center" vertical="center" shrinkToFit="1"/>
    </xf>
    <xf numFmtId="0" fontId="15" fillId="2" borderId="28" xfId="3" applyFont="1" applyFill="1" applyBorder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3" fontId="49" fillId="16" borderId="23" xfId="3" applyNumberFormat="1" applyFont="1" applyFill="1" applyBorder="1" applyAlignment="1">
      <alignment horizontal="center" vertical="center" shrinkToFit="1"/>
    </xf>
    <xf numFmtId="3" fontId="4" fillId="9" borderId="44" xfId="3" applyNumberFormat="1" applyFont="1" applyFill="1" applyBorder="1" applyAlignment="1">
      <alignment horizontal="center" vertical="center" shrinkToFit="1"/>
    </xf>
    <xf numFmtId="0" fontId="50" fillId="2" borderId="19" xfId="3" applyFont="1" applyFill="1" applyBorder="1" applyAlignment="1">
      <alignment horizontal="center" vertical="center"/>
    </xf>
    <xf numFmtId="0" fontId="29" fillId="2" borderId="19" xfId="3" applyFont="1" applyFill="1" applyBorder="1" applyAlignment="1">
      <alignment horizontal="center" vertical="center"/>
    </xf>
    <xf numFmtId="0" fontId="18" fillId="7" borderId="17" xfId="4" applyFont="1" applyFill="1" applyBorder="1" applyAlignment="1">
      <alignment horizontal="center" vertical="center"/>
    </xf>
    <xf numFmtId="0" fontId="5" fillId="7" borderId="53" xfId="4" applyFont="1" applyFill="1" applyBorder="1" applyAlignment="1">
      <alignment horizontal="center" vertical="center"/>
    </xf>
    <xf numFmtId="3" fontId="45" fillId="8" borderId="23" xfId="3" applyNumberFormat="1" applyFont="1" applyFill="1" applyBorder="1" applyAlignment="1">
      <alignment horizontal="right" vertical="center" shrinkToFit="1"/>
    </xf>
    <xf numFmtId="3" fontId="4" fillId="9" borderId="44" xfId="3" applyNumberFormat="1" applyFont="1" applyFill="1" applyBorder="1" applyAlignment="1">
      <alignment horizontal="right" vertical="center" shrinkToFit="1"/>
    </xf>
    <xf numFmtId="0" fontId="2" fillId="7" borderId="53" xfId="4" applyFont="1" applyFill="1" applyBorder="1" applyAlignment="1">
      <alignment horizontal="center" vertical="center"/>
    </xf>
    <xf numFmtId="166" fontId="5" fillId="0" borderId="6" xfId="3" applyNumberFormat="1" applyFont="1" applyBorder="1" applyAlignment="1">
      <alignment horizontal="center" vertical="center" shrinkToFit="1"/>
    </xf>
    <xf numFmtId="0" fontId="7" fillId="3" borderId="4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4" borderId="5" xfId="3" applyFont="1" applyFill="1" applyBorder="1" applyAlignment="1">
      <alignment horizontal="center" vertical="center"/>
    </xf>
    <xf numFmtId="0" fontId="7" fillId="4" borderId="6" xfId="3" applyFont="1" applyFill="1" applyBorder="1" applyAlignment="1">
      <alignment horizontal="center" vertical="center"/>
    </xf>
    <xf numFmtId="0" fontId="7" fillId="4" borderId="7" xfId="3" applyFont="1" applyFill="1" applyBorder="1" applyAlignment="1">
      <alignment horizontal="center" vertical="center"/>
    </xf>
    <xf numFmtId="0" fontId="7" fillId="4" borderId="4" xfId="2" applyFont="1" applyFill="1" applyBorder="1" applyAlignment="1">
      <alignment horizontal="center" vertical="center" wrapText="1"/>
    </xf>
    <xf numFmtId="0" fontId="7" fillId="4" borderId="9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2" xfId="2" applyFont="1" applyFill="1" applyBorder="1" applyAlignment="1">
      <alignment horizontal="center" vertical="center"/>
    </xf>
    <xf numFmtId="0" fontId="12" fillId="2" borderId="3" xfId="2" applyFont="1" applyFill="1" applyBorder="1" applyAlignment="1">
      <alignment horizontal="center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2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4" borderId="1" xfId="2" applyFont="1" applyFill="1" applyBorder="1" applyAlignment="1">
      <alignment horizontal="center" vertical="center"/>
    </xf>
    <xf numFmtId="0" fontId="12" fillId="4" borderId="2" xfId="2" applyFont="1" applyFill="1" applyBorder="1" applyAlignment="1">
      <alignment horizontal="center" vertical="center"/>
    </xf>
    <xf numFmtId="0" fontId="12" fillId="4" borderId="3" xfId="2" applyFont="1" applyFill="1" applyBorder="1" applyAlignment="1">
      <alignment horizontal="center" vertical="center"/>
    </xf>
    <xf numFmtId="165" fontId="4" fillId="5" borderId="4" xfId="2" applyNumberFormat="1" applyFont="1" applyFill="1" applyBorder="1" applyAlignment="1">
      <alignment horizontal="center" vertical="center" wrapText="1"/>
    </xf>
    <xf numFmtId="165" fontId="4" fillId="5" borderId="9" xfId="2" applyNumberFormat="1" applyFont="1" applyFill="1" applyBorder="1" applyAlignment="1">
      <alignment horizontal="center" vertical="center" wrapText="1"/>
    </xf>
    <xf numFmtId="0" fontId="4" fillId="5" borderId="4" xfId="3" applyFont="1" applyFill="1" applyBorder="1" applyAlignment="1">
      <alignment horizontal="center" vertical="center" wrapText="1"/>
    </xf>
    <xf numFmtId="0" fontId="4" fillId="5" borderId="9" xfId="3" applyFont="1" applyFill="1" applyBorder="1" applyAlignment="1">
      <alignment horizontal="center" vertical="center" wrapText="1"/>
    </xf>
    <xf numFmtId="0" fontId="7" fillId="5" borderId="5" xfId="3" applyFont="1" applyFill="1" applyBorder="1" applyAlignment="1">
      <alignment horizontal="center" vertical="center"/>
    </xf>
    <xf numFmtId="0" fontId="7" fillId="5" borderId="6" xfId="3" applyFont="1" applyFill="1" applyBorder="1" applyAlignment="1">
      <alignment horizontal="center" vertical="center"/>
    </xf>
    <xf numFmtId="0" fontId="7" fillId="5" borderId="7" xfId="3" applyFont="1" applyFill="1" applyBorder="1" applyAlignment="1">
      <alignment horizontal="center" vertical="center"/>
    </xf>
    <xf numFmtId="0" fontId="7" fillId="3" borderId="5" xfId="3" applyFont="1" applyFill="1" applyBorder="1" applyAlignment="1">
      <alignment horizontal="center" vertical="center"/>
    </xf>
    <xf numFmtId="0" fontId="7" fillId="3" borderId="6" xfId="3" applyFont="1" applyFill="1" applyBorder="1" applyAlignment="1">
      <alignment horizontal="center" vertical="center"/>
    </xf>
    <xf numFmtId="0" fontId="7" fillId="3" borderId="7" xfId="3" applyFont="1" applyFill="1" applyBorder="1" applyAlignment="1">
      <alignment horizontal="center" vertical="center"/>
    </xf>
    <xf numFmtId="0" fontId="4" fillId="5" borderId="21" xfId="3" applyFont="1" applyFill="1" applyBorder="1" applyAlignment="1">
      <alignment horizontal="left" vertical="center"/>
    </xf>
    <xf numFmtId="0" fontId="4" fillId="5" borderId="6" xfId="3" applyFont="1" applyFill="1" applyBorder="1" applyAlignment="1">
      <alignment horizontal="left" vertical="center"/>
    </xf>
    <xf numFmtId="0" fontId="4" fillId="5" borderId="35" xfId="3" applyFont="1" applyFill="1" applyBorder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  <xf numFmtId="0" fontId="7" fillId="3" borderId="7" xfId="2" applyFont="1" applyFill="1" applyBorder="1" applyAlignment="1">
      <alignment horizontal="center" vertical="center" wrapText="1"/>
    </xf>
    <xf numFmtId="0" fontId="12" fillId="2" borderId="67" xfId="2" applyFont="1" applyFill="1" applyBorder="1" applyAlignment="1">
      <alignment horizontal="center" vertical="center"/>
    </xf>
    <xf numFmtId="0" fontId="12" fillId="2" borderId="68" xfId="2" applyFont="1" applyFill="1" applyBorder="1" applyAlignment="1">
      <alignment horizontal="center" vertical="center"/>
    </xf>
    <xf numFmtId="0" fontId="12" fillId="2" borderId="69" xfId="2" applyFont="1" applyFill="1" applyBorder="1" applyAlignment="1">
      <alignment horizontal="center" vertical="center"/>
    </xf>
    <xf numFmtId="0" fontId="12" fillId="3" borderId="67" xfId="2" applyFont="1" applyFill="1" applyBorder="1" applyAlignment="1">
      <alignment horizontal="center" vertical="center"/>
    </xf>
    <xf numFmtId="0" fontId="12" fillId="3" borderId="68" xfId="2" applyFont="1" applyFill="1" applyBorder="1" applyAlignment="1">
      <alignment horizontal="center" vertical="center"/>
    </xf>
    <xf numFmtId="0" fontId="12" fillId="3" borderId="69" xfId="2" applyFont="1" applyFill="1" applyBorder="1" applyAlignment="1">
      <alignment horizontal="center" vertical="center"/>
    </xf>
    <xf numFmtId="0" fontId="12" fillId="4" borderId="67" xfId="2" applyFont="1" applyFill="1" applyBorder="1" applyAlignment="1">
      <alignment horizontal="center" vertical="center"/>
    </xf>
    <xf numFmtId="0" fontId="12" fillId="4" borderId="68" xfId="2" applyFont="1" applyFill="1" applyBorder="1" applyAlignment="1">
      <alignment horizontal="center" vertical="center"/>
    </xf>
    <xf numFmtId="0" fontId="12" fillId="4" borderId="69" xfId="2" applyFont="1" applyFill="1" applyBorder="1" applyAlignment="1">
      <alignment horizontal="center" vertical="center"/>
    </xf>
    <xf numFmtId="0" fontId="4" fillId="5" borderId="9" xfId="3" applyFont="1" applyFill="1" applyBorder="1" applyAlignment="1">
      <alignment horizontal="center" vertical="center"/>
    </xf>
    <xf numFmtId="0" fontId="7" fillId="3" borderId="56" xfId="2" applyFont="1" applyFill="1" applyBorder="1" applyAlignment="1">
      <alignment horizontal="center" vertical="center" wrapText="1"/>
    </xf>
    <xf numFmtId="0" fontId="7" fillId="3" borderId="39" xfId="2" applyFont="1" applyFill="1" applyBorder="1" applyAlignment="1">
      <alignment horizontal="center" vertical="center" wrapText="1"/>
    </xf>
    <xf numFmtId="0" fontId="7" fillId="3" borderId="37" xfId="2" applyFont="1" applyFill="1" applyBorder="1" applyAlignment="1">
      <alignment horizontal="center" vertical="center" wrapText="1"/>
    </xf>
    <xf numFmtId="0" fontId="7" fillId="3" borderId="38" xfId="2" applyFont="1" applyFill="1" applyBorder="1" applyAlignment="1">
      <alignment horizontal="center" vertical="center" wrapText="1"/>
    </xf>
    <xf numFmtId="0" fontId="7" fillId="3" borderId="55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_1-10_2_96" xfId="2" xr:uid="{9583B228-4120-4F2A-9F74-B89983211886}"/>
    <cellStyle name="Normal_SaleF_00" xfId="4" xr:uid="{9C5BEA6D-F536-4CCA-BDDC-94EBE0324280}"/>
    <cellStyle name="Normal_Target 6 month 2003" xfId="3" xr:uid="{82EFCBFA-1040-445C-916D-D227A5B878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443A-03D7-4B7D-BA47-41D4764C69A4}">
  <sheetPr codeName="Sheet1"/>
  <dimension ref="A1:AE665"/>
  <sheetViews>
    <sheetView workbookViewId="0">
      <pane xSplit="9" ySplit="13" topLeftCell="P70" activePane="bottomRight" state="frozen"/>
      <selection pane="topRight" activeCell="J1" sqref="J1"/>
      <selection pane="bottomLeft" activeCell="A14" sqref="A14"/>
      <selection pane="bottomRight" activeCell="A75" sqref="A75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460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38" si="0">SUM(J10:N10)</f>
        <v>0</v>
      </c>
      <c r="P10" s="41"/>
      <c r="Q10" s="42"/>
      <c r="R10" s="43">
        <f t="shared" ref="R10:R19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0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38" si="3">SUM(X11:AB11)</f>
        <v>0</v>
      </c>
      <c r="AD11" s="53">
        <f>(R11*1000)/C11</f>
        <v>0</v>
      </c>
      <c r="AE11" s="54">
        <f t="shared" ref="AE11:AE38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77</v>
      </c>
      <c r="K15" s="58"/>
      <c r="L15" s="58"/>
      <c r="M15" s="58"/>
      <c r="N15" s="59"/>
      <c r="O15" s="60">
        <f t="shared" ref="O15:O32" si="5">SUM(J15:N15)</f>
        <v>77</v>
      </c>
      <c r="P15" s="61"/>
      <c r="Q15" s="62"/>
      <c r="R15" s="61"/>
      <c r="S15" s="63"/>
      <c r="T15" s="70">
        <f>SUM(O15,R15)</f>
        <v>77</v>
      </c>
      <c r="U15" s="65">
        <f t="shared" si="2"/>
        <v>77</v>
      </c>
      <c r="V15" s="66">
        <f t="shared" ref="V15:V7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10</v>
      </c>
      <c r="K16" s="58"/>
      <c r="L16" s="58"/>
      <c r="M16" s="58"/>
      <c r="N16" s="59"/>
      <c r="O16" s="60">
        <f t="shared" si="5"/>
        <v>10</v>
      </c>
      <c r="P16" s="61"/>
      <c r="Q16" s="62"/>
      <c r="R16" s="61"/>
      <c r="S16" s="63">
        <f>SUM(O16,R16)</f>
        <v>10</v>
      </c>
      <c r="T16" s="64"/>
      <c r="U16" s="65">
        <f t="shared" si="2"/>
        <v>10</v>
      </c>
      <c r="V16" s="66">
        <f t="shared" si="6"/>
        <v>0</v>
      </c>
      <c r="W16" s="48" t="s">
        <v>35</v>
      </c>
      <c r="X16" s="49">
        <f>(J16*1000)/C16</f>
        <v>400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400</v>
      </c>
      <c r="AD16" s="53">
        <f>(R16*1000)/C16</f>
        <v>0</v>
      </c>
      <c r="AE16" s="54">
        <f t="shared" si="4"/>
        <v>400</v>
      </c>
    </row>
    <row r="17" spans="1:31" ht="18" customHeight="1">
      <c r="A17" s="30">
        <v>312101</v>
      </c>
      <c r="B17" s="31">
        <v>2.5</v>
      </c>
      <c r="C17" s="32">
        <v>50</v>
      </c>
      <c r="D17" s="33"/>
      <c r="E17" s="34"/>
      <c r="F17" s="34"/>
      <c r="G17" s="34"/>
      <c r="H17" s="35"/>
      <c r="I17" s="36" t="s">
        <v>36</v>
      </c>
      <c r="J17" s="71"/>
      <c r="K17" s="58"/>
      <c r="L17" s="58"/>
      <c r="M17" s="58"/>
      <c r="N17" s="59"/>
      <c r="O17" s="60">
        <f t="shared" si="5"/>
        <v>0</v>
      </c>
      <c r="P17" s="61"/>
      <c r="Q17" s="62">
        <v>100</v>
      </c>
      <c r="R17" s="61">
        <f t="shared" si="1"/>
        <v>100</v>
      </c>
      <c r="S17" s="63">
        <f t="shared" ref="S17:S20" si="7">SUM(O17,R17)</f>
        <v>100</v>
      </c>
      <c r="T17" s="64"/>
      <c r="U17" s="65">
        <f t="shared" si="2"/>
        <v>100</v>
      </c>
      <c r="V17" s="66">
        <f t="shared" si="6"/>
        <v>0</v>
      </c>
      <c r="W17" s="48"/>
      <c r="X17" s="49">
        <f>(J17*1000)/C17</f>
        <v>0</v>
      </c>
      <c r="Y17" s="50">
        <f t="shared" ref="Y17:Y20" si="8">(K17*1000)/C17</f>
        <v>0</v>
      </c>
      <c r="Z17" s="50">
        <f t="shared" ref="Z17:Z20" si="9">(L17*1000)/C17</f>
        <v>0</v>
      </c>
      <c r="AA17" s="50">
        <f t="shared" ref="AA17:AA20" si="10">(M17*1000)/C17</f>
        <v>0</v>
      </c>
      <c r="AB17" s="51">
        <f t="shared" ref="AB17:AB20" si="11">(N17*1000)/C17</f>
        <v>0</v>
      </c>
      <c r="AC17" s="52">
        <f t="shared" si="3"/>
        <v>0</v>
      </c>
      <c r="AD17" s="53">
        <f>(R17*1000)/C17</f>
        <v>2000</v>
      </c>
      <c r="AE17" s="54">
        <f t="shared" si="4"/>
        <v>2000</v>
      </c>
    </row>
    <row r="18" spans="1:31" ht="18" customHeight="1">
      <c r="A18" s="30">
        <v>31210831</v>
      </c>
      <c r="B18" s="31">
        <v>2.5</v>
      </c>
      <c r="C18" s="32">
        <v>50</v>
      </c>
      <c r="D18" s="72"/>
      <c r="E18" s="73"/>
      <c r="F18" s="73"/>
      <c r="G18" s="73"/>
      <c r="H18" s="36"/>
      <c r="I18" s="36" t="s">
        <v>37</v>
      </c>
      <c r="J18" s="71"/>
      <c r="K18" s="58"/>
      <c r="L18" s="58"/>
      <c r="M18" s="58"/>
      <c r="N18" s="59"/>
      <c r="O18" s="60">
        <f t="shared" si="5"/>
        <v>0</v>
      </c>
      <c r="P18" s="61">
        <v>400</v>
      </c>
      <c r="Q18" s="62"/>
      <c r="R18" s="61">
        <f t="shared" si="1"/>
        <v>400</v>
      </c>
      <c r="S18" s="63">
        <f t="shared" si="7"/>
        <v>400</v>
      </c>
      <c r="T18" s="64"/>
      <c r="U18" s="65">
        <f t="shared" si="2"/>
        <v>400</v>
      </c>
      <c r="V18" s="66">
        <f t="shared" si="6"/>
        <v>0</v>
      </c>
      <c r="W18" s="48"/>
      <c r="X18" s="49">
        <f>(J18*1000)/C18</f>
        <v>0</v>
      </c>
      <c r="Y18" s="50">
        <f t="shared" si="8"/>
        <v>0</v>
      </c>
      <c r="Z18" s="50">
        <f t="shared" si="9"/>
        <v>0</v>
      </c>
      <c r="AA18" s="50">
        <f t="shared" si="10"/>
        <v>0</v>
      </c>
      <c r="AB18" s="51">
        <f t="shared" si="11"/>
        <v>0</v>
      </c>
      <c r="AC18" s="52">
        <f t="shared" si="3"/>
        <v>0</v>
      </c>
      <c r="AD18" s="53">
        <f>(R18*1000)/C18</f>
        <v>8000</v>
      </c>
      <c r="AE18" s="54">
        <f t="shared" si="4"/>
        <v>8000</v>
      </c>
    </row>
    <row r="19" spans="1:31" ht="18" hidden="1" customHeight="1">
      <c r="A19" s="30">
        <v>314001</v>
      </c>
      <c r="B19" s="31">
        <v>2.5</v>
      </c>
      <c r="C19" s="32">
        <v>5</v>
      </c>
      <c r="D19" s="72">
        <v>551</v>
      </c>
      <c r="E19" s="73">
        <v>951</v>
      </c>
      <c r="F19" s="73" t="s">
        <v>38</v>
      </c>
      <c r="G19" s="73">
        <v>9651</v>
      </c>
      <c r="H19" s="36">
        <v>8651</v>
      </c>
      <c r="I19" s="36"/>
      <c r="J19" s="71"/>
      <c r="K19" s="58"/>
      <c r="L19" s="58"/>
      <c r="M19" s="58"/>
      <c r="N19" s="59"/>
      <c r="O19" s="60">
        <f t="shared" si="5"/>
        <v>0</v>
      </c>
      <c r="P19" s="61"/>
      <c r="Q19" s="62"/>
      <c r="R19" s="61">
        <f t="shared" si="1"/>
        <v>0</v>
      </c>
      <c r="S19" s="63">
        <f t="shared" si="7"/>
        <v>0</v>
      </c>
      <c r="T19" s="64"/>
      <c r="U19" s="65">
        <f t="shared" si="2"/>
        <v>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0</v>
      </c>
      <c r="AE19" s="54">
        <f t="shared" si="4"/>
        <v>0</v>
      </c>
    </row>
    <row r="20" spans="1:31" ht="18" customHeight="1">
      <c r="A20" s="30">
        <v>314021</v>
      </c>
      <c r="B20" s="31">
        <v>2.8</v>
      </c>
      <c r="C20" s="32">
        <v>25</v>
      </c>
      <c r="D20" s="74" t="s">
        <v>39</v>
      </c>
      <c r="E20" s="73"/>
      <c r="F20" s="73"/>
      <c r="G20" s="73"/>
      <c r="H20" s="36"/>
      <c r="I20" s="36"/>
      <c r="J20" s="71">
        <v>16</v>
      </c>
      <c r="K20" s="58"/>
      <c r="L20" s="58"/>
      <c r="M20" s="58"/>
      <c r="N20" s="59"/>
      <c r="O20" s="60">
        <f t="shared" si="5"/>
        <v>16</v>
      </c>
      <c r="P20" s="61"/>
      <c r="Q20" s="62"/>
      <c r="R20" s="61"/>
      <c r="S20" s="63">
        <f t="shared" si="7"/>
        <v>16</v>
      </c>
      <c r="T20" s="64"/>
      <c r="U20" s="65">
        <f t="shared" si="2"/>
        <v>16</v>
      </c>
      <c r="V20" s="66">
        <f t="shared" si="6"/>
        <v>0</v>
      </c>
      <c r="W20" s="48"/>
      <c r="X20" s="49">
        <f>(J20*1000)/C20</f>
        <v>640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640</v>
      </c>
      <c r="AD20" s="53"/>
      <c r="AE20" s="54"/>
    </row>
    <row r="21" spans="1:31" ht="18" customHeight="1">
      <c r="A21" s="30">
        <v>314001</v>
      </c>
      <c r="B21" s="31">
        <v>2.8</v>
      </c>
      <c r="C21" s="67" t="s">
        <v>27</v>
      </c>
      <c r="D21" s="68">
        <v>551</v>
      </c>
      <c r="E21" s="73"/>
      <c r="F21" s="73"/>
      <c r="G21" s="73"/>
      <c r="H21" s="36"/>
      <c r="I21" s="36"/>
      <c r="J21" s="75">
        <v>12</v>
      </c>
      <c r="K21" s="58"/>
      <c r="L21" s="58"/>
      <c r="M21" s="58"/>
      <c r="N21" s="59"/>
      <c r="O21" s="60">
        <f t="shared" si="5"/>
        <v>12</v>
      </c>
      <c r="P21" s="61"/>
      <c r="Q21" s="62"/>
      <c r="R21" s="61"/>
      <c r="S21" s="63"/>
      <c r="T21" s="70">
        <f>SUM(O21,R21)</f>
        <v>12</v>
      </c>
      <c r="U21" s="65">
        <f t="shared" si="2"/>
        <v>12</v>
      </c>
      <c r="V21" s="66">
        <f t="shared" si="6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>
      <c r="A22" s="30">
        <v>314001</v>
      </c>
      <c r="B22" s="31">
        <v>2.8</v>
      </c>
      <c r="C22" s="32">
        <v>25</v>
      </c>
      <c r="D22" s="72">
        <v>551</v>
      </c>
      <c r="E22" s="73">
        <v>951</v>
      </c>
      <c r="F22" s="73" t="s">
        <v>38</v>
      </c>
      <c r="G22" s="73">
        <v>9651</v>
      </c>
      <c r="H22" s="36"/>
      <c r="I22" s="36"/>
      <c r="J22" s="71">
        <v>47</v>
      </c>
      <c r="K22" s="58">
        <v>7</v>
      </c>
      <c r="L22" s="76">
        <v>3</v>
      </c>
      <c r="M22" s="58"/>
      <c r="N22" s="59"/>
      <c r="O22" s="60">
        <f t="shared" si="5"/>
        <v>57</v>
      </c>
      <c r="P22" s="61"/>
      <c r="Q22" s="62"/>
      <c r="R22" s="61"/>
      <c r="S22" s="63">
        <f>SUM(O22,R22)</f>
        <v>57</v>
      </c>
      <c r="T22" s="64"/>
      <c r="U22" s="65">
        <f t="shared" si="2"/>
        <v>57</v>
      </c>
      <c r="V22" s="66">
        <f t="shared" si="6"/>
        <v>0</v>
      </c>
      <c r="W22" s="48" t="s">
        <v>40</v>
      </c>
      <c r="X22" s="49">
        <f>(J22*1000)/C22</f>
        <v>1880</v>
      </c>
      <c r="Y22" s="50">
        <f>(K22*1000)/C22</f>
        <v>280</v>
      </c>
      <c r="Z22" s="50">
        <f>(L21*1000)/C22</f>
        <v>0</v>
      </c>
      <c r="AA22" s="50">
        <f>(M22*1000)/C22</f>
        <v>0</v>
      </c>
      <c r="AB22" s="51">
        <f>(N22*1000)/C22</f>
        <v>0</v>
      </c>
      <c r="AC22" s="52">
        <f t="shared" si="3"/>
        <v>2160</v>
      </c>
      <c r="AD22" s="53">
        <f>(R22*1000)/C22</f>
        <v>0</v>
      </c>
      <c r="AE22" s="54">
        <f t="shared" si="4"/>
        <v>2160</v>
      </c>
    </row>
    <row r="23" spans="1:31" ht="18" customHeight="1">
      <c r="A23" s="77">
        <v>31400126</v>
      </c>
      <c r="B23" s="31">
        <v>2.5</v>
      </c>
      <c r="C23" s="78">
        <v>25</v>
      </c>
      <c r="D23" s="79" t="s">
        <v>41</v>
      </c>
      <c r="E23" s="80"/>
      <c r="F23" s="80"/>
      <c r="G23" s="80"/>
      <c r="H23" s="81"/>
      <c r="I23" s="81"/>
      <c r="J23" s="71">
        <v>24</v>
      </c>
      <c r="K23" s="58"/>
      <c r="L23" s="58"/>
      <c r="M23" s="58"/>
      <c r="N23" s="59"/>
      <c r="O23" s="60">
        <f t="shared" si="5"/>
        <v>24</v>
      </c>
      <c r="P23" s="61"/>
      <c r="Q23" s="62"/>
      <c r="R23" s="61"/>
      <c r="S23" s="63">
        <f>SUM(O23,R23)</f>
        <v>24</v>
      </c>
      <c r="T23" s="64"/>
      <c r="U23" s="65">
        <f t="shared" si="2"/>
        <v>24</v>
      </c>
      <c r="V23" s="66">
        <f t="shared" si="6"/>
        <v>0</v>
      </c>
      <c r="W23" s="48"/>
      <c r="X23" s="49">
        <f>(J23*1000)/C23</f>
        <v>960</v>
      </c>
      <c r="Y23" s="50"/>
      <c r="Z23" s="50"/>
      <c r="AA23" s="50"/>
      <c r="AB23" s="51"/>
      <c r="AC23" s="52"/>
      <c r="AD23" s="53"/>
      <c r="AE23" s="54"/>
    </row>
    <row r="24" spans="1:31" ht="18" customHeight="1">
      <c r="A24" s="82">
        <v>320046</v>
      </c>
      <c r="B24" s="31">
        <v>2.5</v>
      </c>
      <c r="C24" s="83">
        <v>25</v>
      </c>
      <c r="D24" s="84"/>
      <c r="E24" s="85"/>
      <c r="F24" s="85"/>
      <c r="G24" s="85"/>
      <c r="H24" s="86">
        <v>6951</v>
      </c>
      <c r="I24" s="87"/>
      <c r="J24" s="71"/>
      <c r="K24" s="58"/>
      <c r="L24" s="58"/>
      <c r="M24" s="58"/>
      <c r="N24" s="88">
        <v>8</v>
      </c>
      <c r="O24" s="60">
        <f t="shared" si="5"/>
        <v>8</v>
      </c>
      <c r="P24" s="61"/>
      <c r="Q24" s="62"/>
      <c r="R24" s="61">
        <f t="shared" ref="R24:R38" si="12">SUM(P24:Q24)</f>
        <v>0</v>
      </c>
      <c r="S24" s="63">
        <f>SUM(O24,R24)</f>
        <v>8</v>
      </c>
      <c r="T24" s="64"/>
      <c r="U24" s="65">
        <f t="shared" si="2"/>
        <v>8</v>
      </c>
      <c r="V24" s="66">
        <f t="shared" si="6"/>
        <v>0</v>
      </c>
      <c r="W24" s="48"/>
      <c r="X24" s="49">
        <f>(J24*1000)/C24</f>
        <v>0</v>
      </c>
      <c r="Y24" s="50">
        <f>(K24*1000)/C24</f>
        <v>0</v>
      </c>
      <c r="Z24" s="50">
        <f>(L24*1000)/C24</f>
        <v>0</v>
      </c>
      <c r="AA24" s="50">
        <f>(M24*1000)/C24</f>
        <v>0</v>
      </c>
      <c r="AB24" s="51">
        <f>(N24*1000)/C24</f>
        <v>320</v>
      </c>
      <c r="AC24" s="52">
        <f t="shared" si="3"/>
        <v>320</v>
      </c>
      <c r="AD24" s="53">
        <f>(R24*1000)/C24</f>
        <v>0</v>
      </c>
      <c r="AE24" s="54">
        <f t="shared" si="4"/>
        <v>320</v>
      </c>
    </row>
    <row r="25" spans="1:31" ht="18" customHeight="1">
      <c r="A25" s="30">
        <v>31410854</v>
      </c>
      <c r="B25" s="31">
        <v>2.8</v>
      </c>
      <c r="C25" s="67" t="s">
        <v>27</v>
      </c>
      <c r="D25" s="72"/>
      <c r="E25" s="73"/>
      <c r="F25" s="73"/>
      <c r="G25" s="73"/>
      <c r="H25" s="36"/>
      <c r="I25" s="89" t="s">
        <v>42</v>
      </c>
      <c r="J25" s="57"/>
      <c r="K25" s="90"/>
      <c r="L25" s="90"/>
      <c r="M25" s="90"/>
      <c r="N25" s="91"/>
      <c r="O25" s="60"/>
      <c r="P25" s="92">
        <v>16</v>
      </c>
      <c r="Q25" s="62"/>
      <c r="R25" s="92">
        <f t="shared" si="12"/>
        <v>16</v>
      </c>
      <c r="S25" s="63"/>
      <c r="T25" s="93">
        <f>SUM(R25:S25)</f>
        <v>16</v>
      </c>
      <c r="U25" s="65">
        <f t="shared" si="2"/>
        <v>16</v>
      </c>
      <c r="V25" s="66">
        <f t="shared" si="6"/>
        <v>0</v>
      </c>
      <c r="W25" s="48"/>
      <c r="X25" s="49"/>
      <c r="Y25" s="50"/>
      <c r="Z25" s="50"/>
      <c r="AA25" s="50"/>
      <c r="AB25" s="51"/>
      <c r="AC25" s="52"/>
      <c r="AD25" s="53"/>
      <c r="AE25" s="54">
        <f t="shared" si="4"/>
        <v>0</v>
      </c>
    </row>
    <row r="26" spans="1:31" ht="18" customHeight="1">
      <c r="A26" s="30">
        <v>31410825</v>
      </c>
      <c r="B26" s="31">
        <v>2.8</v>
      </c>
      <c r="C26" s="94">
        <v>50</v>
      </c>
      <c r="D26" s="72"/>
      <c r="E26" s="73"/>
      <c r="F26" s="73"/>
      <c r="G26" s="73"/>
      <c r="H26" s="36"/>
      <c r="I26" s="95" t="s">
        <v>43</v>
      </c>
      <c r="J26" s="57"/>
      <c r="K26" s="90"/>
      <c r="L26" s="90"/>
      <c r="M26" s="90"/>
      <c r="N26" s="91"/>
      <c r="O26" s="60"/>
      <c r="P26" s="92">
        <v>32</v>
      </c>
      <c r="Q26" s="62"/>
      <c r="R26" s="61">
        <f t="shared" si="12"/>
        <v>32</v>
      </c>
      <c r="S26" s="63">
        <f>SUM(O26,R26)</f>
        <v>32</v>
      </c>
      <c r="T26" s="93"/>
      <c r="U26" s="65">
        <f t="shared" si="2"/>
        <v>32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>
        <f>(R26*1000)/C26</f>
        <v>640</v>
      </c>
      <c r="AE26" s="54">
        <f t="shared" si="4"/>
        <v>640</v>
      </c>
    </row>
    <row r="27" spans="1:31" ht="18" customHeight="1">
      <c r="A27" s="30">
        <v>31410854</v>
      </c>
      <c r="B27" s="31">
        <v>2.8</v>
      </c>
      <c r="C27" s="96">
        <v>50</v>
      </c>
      <c r="D27" s="72"/>
      <c r="E27" s="73"/>
      <c r="F27" s="73"/>
      <c r="G27" s="73"/>
      <c r="H27" s="36"/>
      <c r="I27" s="97" t="s">
        <v>42</v>
      </c>
      <c r="J27" s="71"/>
      <c r="K27" s="58"/>
      <c r="L27" s="58"/>
      <c r="M27" s="58"/>
      <c r="N27" s="59"/>
      <c r="O27" s="60"/>
      <c r="P27" s="61">
        <v>100</v>
      </c>
      <c r="Q27" s="62">
        <v>210</v>
      </c>
      <c r="R27" s="61">
        <f t="shared" si="12"/>
        <v>310</v>
      </c>
      <c r="S27" s="63">
        <f>SUM(O27,R27)</f>
        <v>310</v>
      </c>
      <c r="T27" s="64"/>
      <c r="U27" s="65">
        <f t="shared" si="2"/>
        <v>310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>
        <f>(R27*1000)/C27</f>
        <v>6200</v>
      </c>
      <c r="AE27" s="54">
        <f t="shared" si="4"/>
        <v>6200</v>
      </c>
    </row>
    <row r="28" spans="1:31" ht="18" hidden="1" customHeight="1">
      <c r="A28" s="30">
        <v>314101</v>
      </c>
      <c r="B28" s="31">
        <v>2.5</v>
      </c>
      <c r="C28" s="67" t="s">
        <v>27</v>
      </c>
      <c r="D28" s="72"/>
      <c r="E28" s="73"/>
      <c r="F28" s="73"/>
      <c r="G28" s="73"/>
      <c r="H28" s="36"/>
      <c r="I28" s="98" t="s">
        <v>44</v>
      </c>
      <c r="J28" s="71"/>
      <c r="K28" s="58"/>
      <c r="L28" s="58"/>
      <c r="M28" s="58"/>
      <c r="N28" s="59"/>
      <c r="O28" s="60">
        <f t="shared" si="5"/>
        <v>0</v>
      </c>
      <c r="P28" s="61"/>
      <c r="Q28" s="62"/>
      <c r="R28" s="61">
        <f t="shared" si="12"/>
        <v>0</v>
      </c>
      <c r="S28" s="63"/>
      <c r="T28" s="64">
        <f>SUM(O28,R28)</f>
        <v>0</v>
      </c>
      <c r="U28" s="65">
        <f t="shared" si="2"/>
        <v>0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hidden="1" customHeight="1">
      <c r="A29" s="30">
        <v>314101</v>
      </c>
      <c r="B29" s="31">
        <v>2.5</v>
      </c>
      <c r="C29" s="32">
        <v>50</v>
      </c>
      <c r="D29" s="72"/>
      <c r="E29" s="73"/>
      <c r="F29" s="73"/>
      <c r="G29" s="73"/>
      <c r="H29" s="36"/>
      <c r="I29" s="99" t="s">
        <v>45</v>
      </c>
      <c r="J29" s="71"/>
      <c r="K29" s="58"/>
      <c r="L29" s="58"/>
      <c r="M29" s="58"/>
      <c r="N29" s="59"/>
      <c r="O29" s="60">
        <f t="shared" si="5"/>
        <v>0</v>
      </c>
      <c r="P29" s="61"/>
      <c r="Q29" s="62"/>
      <c r="R29" s="61">
        <f t="shared" si="12"/>
        <v>0</v>
      </c>
      <c r="S29" s="63">
        <f>SUM(O29,R29)</f>
        <v>0</v>
      </c>
      <c r="T29" s="64"/>
      <c r="U29" s="65">
        <f t="shared" si="2"/>
        <v>0</v>
      </c>
      <c r="V29" s="66">
        <f t="shared" si="6"/>
        <v>0</v>
      </c>
      <c r="W29" s="48"/>
      <c r="X29" s="49">
        <f>(J29*1000)/C29</f>
        <v>0</v>
      </c>
      <c r="Y29" s="50">
        <f>(K29*1000)/C29</f>
        <v>0</v>
      </c>
      <c r="Z29" s="50">
        <f>(L29*1000)/C29</f>
        <v>0</v>
      </c>
      <c r="AA29" s="50">
        <f>(M29*1000)/C29</f>
        <v>0</v>
      </c>
      <c r="AB29" s="51">
        <f>(N29*1000)/C29</f>
        <v>0</v>
      </c>
      <c r="AC29" s="52">
        <f t="shared" si="3"/>
        <v>0</v>
      </c>
      <c r="AD29" s="53">
        <f>(R29*1000)/C29</f>
        <v>0</v>
      </c>
      <c r="AE29" s="54">
        <f t="shared" si="4"/>
        <v>0</v>
      </c>
    </row>
    <row r="30" spans="1:31" ht="18" customHeight="1">
      <c r="A30" s="100">
        <v>314011</v>
      </c>
      <c r="B30" s="101">
        <v>2.8</v>
      </c>
      <c r="C30" s="67" t="s">
        <v>27</v>
      </c>
      <c r="D30" s="102" t="s">
        <v>46</v>
      </c>
      <c r="E30" s="103"/>
      <c r="F30" s="103"/>
      <c r="G30" s="103"/>
      <c r="H30" s="104"/>
      <c r="I30" s="105"/>
      <c r="J30" s="75">
        <v>14</v>
      </c>
      <c r="K30" s="58"/>
      <c r="L30" s="58"/>
      <c r="M30" s="58"/>
      <c r="N30" s="59"/>
      <c r="O30" s="60">
        <f>SUM(J30:N30)</f>
        <v>14</v>
      </c>
      <c r="P30" s="61"/>
      <c r="Q30" s="62"/>
      <c r="R30" s="61"/>
      <c r="S30" s="63"/>
      <c r="T30" s="70">
        <f>SUM(O30,R30)</f>
        <v>14</v>
      </c>
      <c r="U30" s="65">
        <f t="shared" si="2"/>
        <v>14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customHeight="1">
      <c r="A31" s="30">
        <v>314011</v>
      </c>
      <c r="B31" s="31">
        <v>2.8</v>
      </c>
      <c r="C31" s="106">
        <v>25</v>
      </c>
      <c r="D31" s="72" t="s">
        <v>46</v>
      </c>
      <c r="E31" s="73" t="s">
        <v>47</v>
      </c>
      <c r="F31" s="73" t="s">
        <v>48</v>
      </c>
      <c r="G31" s="73"/>
      <c r="H31" s="36"/>
      <c r="I31" s="36"/>
      <c r="J31" s="37">
        <v>16</v>
      </c>
      <c r="K31" s="58"/>
      <c r="L31" s="107"/>
      <c r="M31" s="58"/>
      <c r="N31" s="59"/>
      <c r="O31" s="60">
        <f t="shared" si="5"/>
        <v>16</v>
      </c>
      <c r="P31" s="61"/>
      <c r="Q31" s="62"/>
      <c r="R31" s="61"/>
      <c r="S31" s="63">
        <f>SUM(O31,R31)</f>
        <v>16</v>
      </c>
      <c r="T31" s="64"/>
      <c r="U31" s="65">
        <f t="shared" si="2"/>
        <v>16</v>
      </c>
      <c r="V31" s="66">
        <f t="shared" si="6"/>
        <v>0</v>
      </c>
      <c r="W31" s="47" t="s">
        <v>49</v>
      </c>
      <c r="X31" s="49">
        <f>(J31*1000)/C31</f>
        <v>640</v>
      </c>
      <c r="Y31" s="50">
        <f>(K31*1000)/C31</f>
        <v>0</v>
      </c>
      <c r="Z31" s="50">
        <f>(L31*1000)/C31</f>
        <v>0</v>
      </c>
      <c r="AA31" s="50">
        <f>(M31*1000)/C31</f>
        <v>0</v>
      </c>
      <c r="AB31" s="51">
        <f>(N31*1000)/C31</f>
        <v>0</v>
      </c>
      <c r="AC31" s="52">
        <f t="shared" si="3"/>
        <v>640</v>
      </c>
      <c r="AD31" s="53">
        <f>(R31*1000)/C31</f>
        <v>0</v>
      </c>
      <c r="AE31" s="54">
        <f t="shared" si="4"/>
        <v>640</v>
      </c>
    </row>
    <row r="32" spans="1:31" ht="18" hidden="1" customHeight="1">
      <c r="A32" s="30">
        <v>31411854</v>
      </c>
      <c r="B32" s="108">
        <v>4</v>
      </c>
      <c r="C32" s="67" t="s">
        <v>27</v>
      </c>
      <c r="D32" s="72"/>
      <c r="E32" s="73"/>
      <c r="F32" s="73"/>
      <c r="G32" s="73"/>
      <c r="H32" s="36"/>
      <c r="I32" s="98" t="s">
        <v>50</v>
      </c>
      <c r="J32" s="71"/>
      <c r="K32" s="58"/>
      <c r="L32" s="58"/>
      <c r="M32" s="58"/>
      <c r="N32" s="59"/>
      <c r="O32" s="60">
        <f t="shared" si="5"/>
        <v>0</v>
      </c>
      <c r="P32" s="92"/>
      <c r="Q32" s="109"/>
      <c r="R32" s="92">
        <f t="shared" si="12"/>
        <v>0</v>
      </c>
      <c r="S32" s="63"/>
      <c r="T32" s="70">
        <f>SUM(O32,R32)</f>
        <v>0</v>
      </c>
      <c r="U32" s="65">
        <f t="shared" si="2"/>
        <v>0</v>
      </c>
      <c r="V32" s="66">
        <f t="shared" si="6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7.25" hidden="1" customHeight="1">
      <c r="A33" s="30">
        <v>31411811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51</v>
      </c>
      <c r="J33" s="57"/>
      <c r="K33" s="90"/>
      <c r="L33" s="90"/>
      <c r="M33" s="90"/>
      <c r="N33" s="91"/>
      <c r="O33" s="60"/>
      <c r="P33" s="92"/>
      <c r="Q33" s="62"/>
      <c r="R33" s="92">
        <f t="shared" si="12"/>
        <v>0</v>
      </c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>
      <c r="A34" s="30">
        <v>31411813</v>
      </c>
      <c r="B34" s="108">
        <v>4</v>
      </c>
      <c r="C34" s="96">
        <v>50</v>
      </c>
      <c r="D34" s="72"/>
      <c r="E34" s="73"/>
      <c r="F34" s="73"/>
      <c r="G34" s="73"/>
      <c r="H34" s="36"/>
      <c r="I34" s="97" t="s">
        <v>52</v>
      </c>
      <c r="J34" s="73"/>
      <c r="K34" s="73"/>
      <c r="L34" s="58"/>
      <c r="M34" s="58"/>
      <c r="N34" s="59"/>
      <c r="O34" s="60"/>
      <c r="P34" s="61">
        <v>40</v>
      </c>
      <c r="Q34" s="62">
        <v>160</v>
      </c>
      <c r="R34" s="61">
        <f t="shared" si="12"/>
        <v>200</v>
      </c>
      <c r="S34" s="63">
        <f>SUM(O34,R34)</f>
        <v>200</v>
      </c>
      <c r="T34" s="64"/>
      <c r="U34" s="65">
        <f t="shared" si="2"/>
        <v>200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4000</v>
      </c>
      <c r="AE34" s="54">
        <f t="shared" si="4"/>
        <v>4000</v>
      </c>
    </row>
    <row r="35" spans="1:31" ht="18" customHeight="1">
      <c r="A35" s="30">
        <v>31411825</v>
      </c>
      <c r="B35" s="108">
        <v>4</v>
      </c>
      <c r="C35" s="96">
        <v>50</v>
      </c>
      <c r="D35" s="72"/>
      <c r="E35" s="73"/>
      <c r="F35" s="73"/>
      <c r="G35" s="73"/>
      <c r="H35" s="36"/>
      <c r="I35" s="97" t="s">
        <v>53</v>
      </c>
      <c r="J35" s="73"/>
      <c r="K35" s="73"/>
      <c r="L35" s="58"/>
      <c r="M35" s="58"/>
      <c r="N35" s="59"/>
      <c r="O35" s="60"/>
      <c r="P35" s="92">
        <v>16</v>
      </c>
      <c r="Q35" s="62"/>
      <c r="R35" s="61">
        <f t="shared" si="12"/>
        <v>16</v>
      </c>
      <c r="S35" s="63">
        <f>SUM(O35,R35)</f>
        <v>16</v>
      </c>
      <c r="T35" s="64"/>
      <c r="U35" s="65">
        <f t="shared" si="2"/>
        <v>16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320</v>
      </c>
      <c r="AE35" s="54">
        <f t="shared" si="4"/>
        <v>320</v>
      </c>
    </row>
    <row r="36" spans="1:31" ht="18" customHeight="1">
      <c r="A36" s="30">
        <v>31411854</v>
      </c>
      <c r="B36" s="108">
        <v>4</v>
      </c>
      <c r="C36" s="96">
        <v>50</v>
      </c>
      <c r="D36" s="72"/>
      <c r="E36" s="73"/>
      <c r="F36" s="73"/>
      <c r="G36" s="73"/>
      <c r="H36" s="36"/>
      <c r="I36" s="97" t="s">
        <v>50</v>
      </c>
      <c r="J36" s="73"/>
      <c r="K36" s="73"/>
      <c r="L36" s="58"/>
      <c r="M36" s="58"/>
      <c r="N36" s="59"/>
      <c r="O36" s="60"/>
      <c r="P36" s="61">
        <v>75</v>
      </c>
      <c r="Q36" s="62">
        <v>25</v>
      </c>
      <c r="R36" s="61">
        <f t="shared" si="12"/>
        <v>100</v>
      </c>
      <c r="S36" s="63">
        <f>SUM(O36,R36)</f>
        <v>100</v>
      </c>
      <c r="T36" s="64"/>
      <c r="U36" s="65">
        <f t="shared" si="2"/>
        <v>100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2000</v>
      </c>
      <c r="AE36" s="54">
        <f t="shared" si="4"/>
        <v>2000</v>
      </c>
    </row>
    <row r="37" spans="1:31" ht="18" hidden="1" customHeight="1">
      <c r="A37" s="30">
        <v>314111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9" t="s">
        <v>54</v>
      </c>
      <c r="J37" s="110"/>
      <c r="K37" s="111"/>
      <c r="L37" s="111"/>
      <c r="M37" s="111"/>
      <c r="N37" s="112"/>
      <c r="O37" s="113"/>
      <c r="P37" s="114"/>
      <c r="Q37" s="115"/>
      <c r="R37" s="114">
        <f t="shared" si="12"/>
        <v>0</v>
      </c>
      <c r="S37" s="116"/>
      <c r="T37" s="117">
        <f>SUM(O37,R37)</f>
        <v>0</v>
      </c>
      <c r="U37" s="46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314111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55</v>
      </c>
      <c r="J38" s="110"/>
      <c r="K38" s="111"/>
      <c r="L38" s="111"/>
      <c r="M38" s="111"/>
      <c r="N38" s="112"/>
      <c r="O38" s="113">
        <f t="shared" si="0"/>
        <v>0</v>
      </c>
      <c r="P38" s="118"/>
      <c r="Q38" s="115"/>
      <c r="R38" s="118">
        <f t="shared" si="12"/>
        <v>0</v>
      </c>
      <c r="S38" s="116">
        <f>SUM(O38,R38)</f>
        <v>0</v>
      </c>
      <c r="T38" s="45"/>
      <c r="U38" s="46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19" t="s">
        <v>56</v>
      </c>
      <c r="B39" s="120"/>
      <c r="C39" s="121"/>
      <c r="D39" s="120"/>
      <c r="E39" s="120"/>
      <c r="F39" s="120"/>
      <c r="G39" s="120"/>
      <c r="H39" s="120"/>
      <c r="I39" s="120"/>
      <c r="J39" s="122">
        <f t="shared" ref="J39:U39" si="13">SUM(J10:J38)</f>
        <v>240</v>
      </c>
      <c r="K39" s="123">
        <f t="shared" si="13"/>
        <v>7</v>
      </c>
      <c r="L39" s="123">
        <f t="shared" si="13"/>
        <v>3</v>
      </c>
      <c r="M39" s="123">
        <f t="shared" si="13"/>
        <v>0</v>
      </c>
      <c r="N39" s="124">
        <f t="shared" si="13"/>
        <v>8</v>
      </c>
      <c r="O39" s="125">
        <f t="shared" si="13"/>
        <v>258</v>
      </c>
      <c r="P39" s="126">
        <f t="shared" si="13"/>
        <v>679</v>
      </c>
      <c r="Q39" s="127">
        <f t="shared" si="13"/>
        <v>495</v>
      </c>
      <c r="R39" s="126">
        <f t="shared" si="13"/>
        <v>1174</v>
      </c>
      <c r="S39" s="128">
        <f t="shared" si="13"/>
        <v>1313</v>
      </c>
      <c r="T39" s="129">
        <f t="shared" si="13"/>
        <v>119</v>
      </c>
      <c r="U39" s="130">
        <f t="shared" si="13"/>
        <v>1432</v>
      </c>
      <c r="V39" s="66">
        <f t="shared" si="6"/>
        <v>0</v>
      </c>
      <c r="W39" s="131"/>
      <c r="X39" s="132">
        <f t="shared" ref="X39:AE39" si="14">SUM(X10:X38)</f>
        <v>5480</v>
      </c>
      <c r="Y39" s="129">
        <f t="shared" si="14"/>
        <v>280</v>
      </c>
      <c r="Z39" s="129">
        <f t="shared" si="14"/>
        <v>0</v>
      </c>
      <c r="AA39" s="129">
        <f t="shared" si="14"/>
        <v>0</v>
      </c>
      <c r="AB39" s="133">
        <f t="shared" si="14"/>
        <v>320</v>
      </c>
      <c r="AC39" s="130">
        <f t="shared" si="14"/>
        <v>5120</v>
      </c>
      <c r="AD39" s="133">
        <f t="shared" si="14"/>
        <v>23160</v>
      </c>
      <c r="AE39" s="134">
        <f t="shared" si="14"/>
        <v>26680</v>
      </c>
    </row>
    <row r="40" spans="1:31" ht="18" hidden="1" customHeight="1">
      <c r="A40" s="30">
        <v>320000</v>
      </c>
      <c r="B40" s="31" t="s">
        <v>57</v>
      </c>
      <c r="C40" s="32">
        <v>25</v>
      </c>
      <c r="D40" s="72" t="s">
        <v>58</v>
      </c>
      <c r="E40" s="73" t="s">
        <v>59</v>
      </c>
      <c r="F40" s="73"/>
      <c r="G40" s="73" t="s">
        <v>60</v>
      </c>
      <c r="H40" s="36" t="s">
        <v>61</v>
      </c>
      <c r="I40" s="36"/>
      <c r="J40" s="37"/>
      <c r="K40" s="38"/>
      <c r="L40" s="38"/>
      <c r="M40" s="38"/>
      <c r="N40" s="39"/>
      <c r="O40" s="40">
        <f t="shared" ref="O40:O106" si="15">SUM(J40:N40)</f>
        <v>0</v>
      </c>
      <c r="P40" s="41"/>
      <c r="Q40" s="42"/>
      <c r="R40" s="41">
        <f t="shared" ref="R40:R106" si="16">SUM(P40:Q40)</f>
        <v>0</v>
      </c>
      <c r="S40" s="44">
        <f>SUM(O40,R40)</f>
        <v>0</v>
      </c>
      <c r="T40" s="45"/>
      <c r="U40" s="46">
        <f t="shared" si="2"/>
        <v>0</v>
      </c>
      <c r="V40" s="66">
        <f t="shared" si="6"/>
        <v>0</v>
      </c>
      <c r="W40" s="48"/>
      <c r="X40" s="49">
        <f>(J40*1000)/C40</f>
        <v>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ref="AC40:AC106" si="17">SUM(X40:AB40)</f>
        <v>0</v>
      </c>
      <c r="AD40" s="53">
        <f>(R40*1000)/C40</f>
        <v>0</v>
      </c>
      <c r="AE40" s="54">
        <f t="shared" ref="AE40:AE106" si="18">SUM(AC40:AD40)</f>
        <v>0</v>
      </c>
    </row>
    <row r="41" spans="1:31" ht="18" hidden="1" customHeight="1">
      <c r="A41" s="30">
        <v>32000890</v>
      </c>
      <c r="B41" s="31">
        <v>2.5</v>
      </c>
      <c r="C41" s="32">
        <v>25</v>
      </c>
      <c r="D41" s="68" t="s">
        <v>62</v>
      </c>
      <c r="E41" s="135" t="s">
        <v>63</v>
      </c>
      <c r="F41" s="73"/>
      <c r="G41" s="73"/>
      <c r="H41" s="36"/>
      <c r="I41" s="36"/>
      <c r="J41" s="69"/>
      <c r="K41" s="136"/>
      <c r="L41" s="38"/>
      <c r="M41" s="38"/>
      <c r="N41" s="39"/>
      <c r="O41" s="40">
        <f t="shared" si="15"/>
        <v>0</v>
      </c>
      <c r="P41" s="41"/>
      <c r="Q41" s="42"/>
      <c r="R41" s="41"/>
      <c r="S41" s="44">
        <f>SUM(O41,R41)</f>
        <v>0</v>
      </c>
      <c r="T41" s="45"/>
      <c r="U41" s="46">
        <f t="shared" si="2"/>
        <v>0</v>
      </c>
      <c r="V41" s="66">
        <f t="shared" si="6"/>
        <v>0</v>
      </c>
      <c r="W41" s="48"/>
      <c r="X41" s="49">
        <f>(J41*1000)/C41</f>
        <v>0</v>
      </c>
      <c r="Y41" s="50"/>
      <c r="Z41" s="50"/>
      <c r="AA41" s="50"/>
      <c r="AB41" s="51"/>
      <c r="AC41" s="52">
        <f t="shared" si="17"/>
        <v>0</v>
      </c>
      <c r="AD41" s="53"/>
      <c r="AE41" s="54">
        <f t="shared" si="18"/>
        <v>0</v>
      </c>
    </row>
    <row r="42" spans="1:31" ht="18" customHeight="1">
      <c r="A42" s="30">
        <v>320008</v>
      </c>
      <c r="B42" s="31">
        <v>2.8</v>
      </c>
      <c r="C42" s="32">
        <v>25</v>
      </c>
      <c r="D42" s="137" t="s">
        <v>64</v>
      </c>
      <c r="E42" s="138" t="s">
        <v>65</v>
      </c>
      <c r="F42" s="138" t="s">
        <v>66</v>
      </c>
      <c r="G42" s="73"/>
      <c r="H42" s="36"/>
      <c r="I42" s="36"/>
      <c r="J42" s="71">
        <v>66</v>
      </c>
      <c r="K42" s="58">
        <v>5</v>
      </c>
      <c r="L42" s="58">
        <v>1</v>
      </c>
      <c r="M42" s="58"/>
      <c r="N42" s="59"/>
      <c r="O42" s="60">
        <f>SUM(J42:N42)</f>
        <v>72</v>
      </c>
      <c r="P42" s="61"/>
      <c r="Q42" s="62"/>
      <c r="R42" s="61"/>
      <c r="S42" s="63">
        <f>SUM(O42,R42)</f>
        <v>72</v>
      </c>
      <c r="T42" s="139"/>
      <c r="U42" s="65">
        <f t="shared" si="2"/>
        <v>72</v>
      </c>
      <c r="V42" s="66">
        <f t="shared" si="6"/>
        <v>0</v>
      </c>
      <c r="W42" s="48"/>
      <c r="X42" s="49">
        <f>(J42*1000)/C42</f>
        <v>2640</v>
      </c>
      <c r="Y42" s="50">
        <f>(K42*1000)/C42</f>
        <v>200</v>
      </c>
      <c r="Z42" s="50"/>
      <c r="AA42" s="50"/>
      <c r="AB42" s="51"/>
      <c r="AC42" s="52">
        <f t="shared" si="17"/>
        <v>2840</v>
      </c>
      <c r="AD42" s="53"/>
      <c r="AE42" s="54">
        <f t="shared" si="18"/>
        <v>2840</v>
      </c>
    </row>
    <row r="43" spans="1:31" ht="18" customHeight="1">
      <c r="A43" s="30">
        <v>320008</v>
      </c>
      <c r="B43" s="31">
        <v>2.8</v>
      </c>
      <c r="C43" s="67" t="s">
        <v>27</v>
      </c>
      <c r="D43" s="68" t="s">
        <v>64</v>
      </c>
      <c r="E43" s="138"/>
      <c r="F43" s="138"/>
      <c r="G43" s="73"/>
      <c r="H43" s="36"/>
      <c r="I43" s="36"/>
      <c r="J43" s="75">
        <v>40</v>
      </c>
      <c r="K43" s="58"/>
      <c r="L43" s="58"/>
      <c r="M43" s="58"/>
      <c r="N43" s="59"/>
      <c r="O43" s="60">
        <f t="shared" ref="O43:O63" si="19">SUM(J43:N43)</f>
        <v>40</v>
      </c>
      <c r="P43" s="61"/>
      <c r="Q43" s="62"/>
      <c r="R43" s="61"/>
      <c r="S43" s="63"/>
      <c r="T43" s="140">
        <f>SUM(O43,R43)</f>
        <v>40</v>
      </c>
      <c r="U43" s="65">
        <f>SUM(S43:T43)</f>
        <v>40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hidden="1" customHeight="1">
      <c r="A44" s="30">
        <v>320008</v>
      </c>
      <c r="B44" s="31">
        <v>2.8</v>
      </c>
      <c r="C44" s="67" t="s">
        <v>27</v>
      </c>
      <c r="D44" s="68" t="s">
        <v>67</v>
      </c>
      <c r="E44" s="138"/>
      <c r="F44" s="138"/>
      <c r="G44" s="73"/>
      <c r="H44" s="36"/>
      <c r="I44" s="36"/>
      <c r="J44" s="75"/>
      <c r="K44" s="58"/>
      <c r="L44" s="58"/>
      <c r="M44" s="58"/>
      <c r="N44" s="59"/>
      <c r="O44" s="60">
        <f t="shared" si="19"/>
        <v>0</v>
      </c>
      <c r="P44" s="61"/>
      <c r="Q44" s="62"/>
      <c r="R44" s="61"/>
      <c r="S44" s="63"/>
      <c r="T44" s="140">
        <f>SUM(O44,R44)</f>
        <v>0</v>
      </c>
      <c r="U44" s="65">
        <f>SUM(S44:T44)</f>
        <v>0</v>
      </c>
      <c r="V44" s="66"/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customHeight="1">
      <c r="A45" s="30">
        <v>320021</v>
      </c>
      <c r="B45" s="31">
        <v>2.8</v>
      </c>
      <c r="C45" s="32">
        <v>25</v>
      </c>
      <c r="D45" s="141" t="s">
        <v>68</v>
      </c>
      <c r="E45" s="138"/>
      <c r="F45" s="138"/>
      <c r="G45" s="73"/>
      <c r="H45" s="36"/>
      <c r="I45" s="36"/>
      <c r="J45" s="142">
        <v>48</v>
      </c>
      <c r="K45" s="58"/>
      <c r="L45" s="58"/>
      <c r="M45" s="58"/>
      <c r="N45" s="59"/>
      <c r="O45" s="60">
        <f>SUM(J45:N45)</f>
        <v>48</v>
      </c>
      <c r="P45" s="61"/>
      <c r="Q45" s="62"/>
      <c r="R45" s="61"/>
      <c r="S45" s="63">
        <f>SUM(O45,R45)</f>
        <v>48</v>
      </c>
      <c r="T45" s="143"/>
      <c r="U45" s="65">
        <f t="shared" si="2"/>
        <v>48</v>
      </c>
      <c r="V45" s="66">
        <f t="shared" si="6"/>
        <v>0</v>
      </c>
      <c r="W45" s="48"/>
      <c r="X45" s="49">
        <f>(J45*1000)/C45</f>
        <v>1920</v>
      </c>
      <c r="Y45" s="50"/>
      <c r="Z45" s="50"/>
      <c r="AA45" s="50"/>
      <c r="AB45" s="51"/>
      <c r="AC45" s="52">
        <f t="shared" si="17"/>
        <v>1920</v>
      </c>
      <c r="AD45" s="53"/>
      <c r="AE45" s="54">
        <f t="shared" si="18"/>
        <v>1920</v>
      </c>
    </row>
    <row r="46" spans="1:31" ht="18" hidden="1" customHeight="1">
      <c r="A46" s="30">
        <v>320021</v>
      </c>
      <c r="B46" s="31">
        <v>2.8</v>
      </c>
      <c r="C46" s="67" t="s">
        <v>27</v>
      </c>
      <c r="D46" s="144" t="s">
        <v>69</v>
      </c>
      <c r="E46" s="135"/>
      <c r="F46" s="73"/>
      <c r="G46" s="73"/>
      <c r="H46" s="36"/>
      <c r="I46" s="36"/>
      <c r="J46" s="71"/>
      <c r="K46" s="58"/>
      <c r="L46" s="58"/>
      <c r="M46" s="58"/>
      <c r="N46" s="59"/>
      <c r="O46" s="60">
        <f t="shared" si="19"/>
        <v>0</v>
      </c>
      <c r="P46" s="61"/>
      <c r="Q46" s="62"/>
      <c r="R46" s="61"/>
      <c r="S46" s="63"/>
      <c r="T46" s="145">
        <f>SUM(O46,R46)</f>
        <v>0</v>
      </c>
      <c r="U46" s="65">
        <f>SUM(S46:T46)</f>
        <v>0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320001</v>
      </c>
      <c r="B47" s="31">
        <v>2.8</v>
      </c>
      <c r="C47" s="67" t="s">
        <v>27</v>
      </c>
      <c r="D47" s="146" t="s">
        <v>70</v>
      </c>
      <c r="E47" s="147"/>
      <c r="F47" s="73"/>
      <c r="G47" s="73"/>
      <c r="H47" s="36"/>
      <c r="I47" s="36"/>
      <c r="J47" s="75"/>
      <c r="K47" s="58"/>
      <c r="L47" s="58"/>
      <c r="M47" s="58"/>
      <c r="N47" s="59"/>
      <c r="O47" s="60">
        <f t="shared" si="19"/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>
      <c r="A48" s="148">
        <v>320001</v>
      </c>
      <c r="B48" s="31">
        <v>2.8</v>
      </c>
      <c r="C48" s="32">
        <v>25</v>
      </c>
      <c r="D48" s="72" t="s">
        <v>70</v>
      </c>
      <c r="E48" s="73" t="s">
        <v>71</v>
      </c>
      <c r="F48" s="73" t="s">
        <v>72</v>
      </c>
      <c r="G48" s="73" t="s">
        <v>73</v>
      </c>
      <c r="H48" s="149"/>
      <c r="I48" s="149"/>
      <c r="J48" s="71">
        <v>141</v>
      </c>
      <c r="K48" s="58">
        <v>18</v>
      </c>
      <c r="L48" s="150">
        <v>1</v>
      </c>
      <c r="M48" s="58"/>
      <c r="N48" s="59"/>
      <c r="O48" s="60">
        <f t="shared" si="19"/>
        <v>160</v>
      </c>
      <c r="P48" s="151"/>
      <c r="Q48" s="152"/>
      <c r="R48" s="151"/>
      <c r="S48" s="63">
        <f>SUM(O48,R48)</f>
        <v>160</v>
      </c>
      <c r="T48" s="139"/>
      <c r="U48" s="153">
        <f t="shared" si="2"/>
        <v>160</v>
      </c>
      <c r="V48" s="66">
        <f t="shared" si="6"/>
        <v>0</v>
      </c>
      <c r="W48" s="47" t="s">
        <v>74</v>
      </c>
      <c r="X48" s="49">
        <f>(J48*1000)/C48</f>
        <v>5640</v>
      </c>
      <c r="Y48" s="50">
        <f>(K48*1000)/C48</f>
        <v>720</v>
      </c>
      <c r="Z48" s="50">
        <f>(L52*1000)/C48</f>
        <v>0</v>
      </c>
      <c r="AA48" s="50">
        <f>(M48*1000)/C48</f>
        <v>0</v>
      </c>
      <c r="AB48" s="51">
        <f>(N48*1000)/C48</f>
        <v>0</v>
      </c>
      <c r="AC48" s="154">
        <f t="shared" si="17"/>
        <v>6360</v>
      </c>
      <c r="AD48" s="51">
        <f>(R48*1000)/C48</f>
        <v>0</v>
      </c>
      <c r="AE48" s="155">
        <f t="shared" si="18"/>
        <v>6360</v>
      </c>
    </row>
    <row r="49" spans="1:31" ht="18" hidden="1" customHeight="1">
      <c r="A49" s="156">
        <v>320001</v>
      </c>
      <c r="B49" s="157">
        <v>2.5</v>
      </c>
      <c r="C49" s="83" t="s">
        <v>75</v>
      </c>
      <c r="D49" s="158" t="s">
        <v>70</v>
      </c>
      <c r="E49" s="159"/>
      <c r="F49" s="159"/>
      <c r="G49" s="159"/>
      <c r="H49" s="159"/>
      <c r="I49" s="160"/>
      <c r="J49" s="71"/>
      <c r="K49" s="58"/>
      <c r="L49" s="58"/>
      <c r="M49" s="58"/>
      <c r="N49" s="59"/>
      <c r="O49" s="60">
        <f t="shared" si="19"/>
        <v>0</v>
      </c>
      <c r="P49" s="151"/>
      <c r="Q49" s="152"/>
      <c r="R49" s="151">
        <f t="shared" si="16"/>
        <v>0</v>
      </c>
      <c r="S49" s="63"/>
      <c r="T49" s="139">
        <f>SUM(O49,R49)</f>
        <v>0</v>
      </c>
      <c r="U49" s="153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154">
        <f t="shared" si="17"/>
        <v>0</v>
      </c>
      <c r="AD49" s="51"/>
      <c r="AE49" s="155">
        <f t="shared" si="18"/>
        <v>0</v>
      </c>
    </row>
    <row r="50" spans="1:31" ht="18" hidden="1" customHeight="1">
      <c r="A50" s="161">
        <v>32010890</v>
      </c>
      <c r="B50" s="108">
        <v>4</v>
      </c>
      <c r="C50" s="67" t="s">
        <v>27</v>
      </c>
      <c r="D50" s="162"/>
      <c r="E50" s="163"/>
      <c r="F50" s="163"/>
      <c r="G50" s="163"/>
      <c r="H50" s="163"/>
      <c r="I50" s="164" t="s">
        <v>76</v>
      </c>
      <c r="J50" s="71"/>
      <c r="K50" s="58"/>
      <c r="L50" s="58"/>
      <c r="M50" s="58"/>
      <c r="N50" s="59"/>
      <c r="O50" s="60">
        <f t="shared" si="19"/>
        <v>0</v>
      </c>
      <c r="P50" s="151"/>
      <c r="Q50" s="152"/>
      <c r="R50" s="151">
        <f t="shared" si="16"/>
        <v>0</v>
      </c>
      <c r="S50" s="63"/>
      <c r="T50" s="64">
        <f>SUM(O50,R50)</f>
        <v>0</v>
      </c>
      <c r="U50" s="153">
        <f t="shared" si="2"/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154">
        <f t="shared" si="17"/>
        <v>0</v>
      </c>
      <c r="AD50" s="51"/>
      <c r="AE50" s="155">
        <f t="shared" si="18"/>
        <v>0</v>
      </c>
    </row>
    <row r="51" spans="1:31" ht="18" hidden="1" customHeight="1">
      <c r="A51" s="100">
        <v>32010890</v>
      </c>
      <c r="B51" s="108">
        <v>4</v>
      </c>
      <c r="C51" s="96">
        <v>50</v>
      </c>
      <c r="D51" s="165"/>
      <c r="E51" s="103"/>
      <c r="F51" s="103"/>
      <c r="G51" s="103"/>
      <c r="H51" s="104"/>
      <c r="I51" s="164" t="s">
        <v>77</v>
      </c>
      <c r="J51" s="71"/>
      <c r="K51" s="58"/>
      <c r="L51" s="58"/>
      <c r="M51" s="58"/>
      <c r="N51" s="59"/>
      <c r="O51" s="60">
        <f t="shared" si="19"/>
        <v>0</v>
      </c>
      <c r="P51" s="61"/>
      <c r="Q51" s="62"/>
      <c r="R51" s="61">
        <f t="shared" si="16"/>
        <v>0</v>
      </c>
      <c r="S51" s="63">
        <f>SUM(O51,R51)</f>
        <v>0</v>
      </c>
      <c r="T51" s="70"/>
      <c r="U51" s="65">
        <f t="shared" si="2"/>
        <v>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>
        <f>(R51*1000)/C51</f>
        <v>0</v>
      </c>
      <c r="AE51" s="54">
        <f t="shared" si="18"/>
        <v>0</v>
      </c>
    </row>
    <row r="52" spans="1:31" ht="18" customHeight="1">
      <c r="A52" s="30">
        <v>320101</v>
      </c>
      <c r="B52" s="108">
        <v>4</v>
      </c>
      <c r="C52" s="67" t="s">
        <v>27</v>
      </c>
      <c r="D52" s="165"/>
      <c r="E52" s="103"/>
      <c r="F52" s="103"/>
      <c r="G52" s="103"/>
      <c r="H52" s="104"/>
      <c r="I52" s="166" t="s">
        <v>78</v>
      </c>
      <c r="J52" s="57"/>
      <c r="K52" s="90"/>
      <c r="L52" s="58"/>
      <c r="M52" s="90"/>
      <c r="N52" s="91"/>
      <c r="O52" s="60"/>
      <c r="P52" s="92">
        <v>1462</v>
      </c>
      <c r="Q52" s="109"/>
      <c r="R52" s="92">
        <f>SUM(P52:Q52)</f>
        <v>1462</v>
      </c>
      <c r="S52" s="63"/>
      <c r="T52" s="70">
        <f>SUM(O52,R52)</f>
        <v>1462</v>
      </c>
      <c r="U52" s="65">
        <f t="shared" si="2"/>
        <v>1462</v>
      </c>
      <c r="V52" s="66">
        <f t="shared" si="6"/>
        <v>0</v>
      </c>
      <c r="W52" s="48"/>
      <c r="X52" s="49"/>
      <c r="Y52" s="50"/>
      <c r="Z52" s="50"/>
      <c r="AA52" s="50"/>
      <c r="AB52" s="51"/>
      <c r="AC52" s="52"/>
      <c r="AD52" s="53"/>
      <c r="AE52" s="54"/>
    </row>
    <row r="53" spans="1:31" ht="18" customHeight="1">
      <c r="A53" s="30">
        <v>320101</v>
      </c>
      <c r="B53" s="108">
        <v>4</v>
      </c>
      <c r="C53" s="32">
        <v>50</v>
      </c>
      <c r="D53" s="72"/>
      <c r="E53" s="73"/>
      <c r="F53" s="73"/>
      <c r="G53" s="73"/>
      <c r="H53" s="36"/>
      <c r="I53" s="97" t="s">
        <v>78</v>
      </c>
      <c r="J53" s="71"/>
      <c r="K53" s="58"/>
      <c r="L53" s="58"/>
      <c r="M53" s="58"/>
      <c r="N53" s="59"/>
      <c r="O53" s="60"/>
      <c r="P53" s="61">
        <v>320</v>
      </c>
      <c r="Q53" s="62">
        <v>1300</v>
      </c>
      <c r="R53" s="61">
        <f t="shared" si="16"/>
        <v>1620</v>
      </c>
      <c r="S53" s="63">
        <f t="shared" ref="S53:S61" si="20">SUM(O53,R53)</f>
        <v>1620</v>
      </c>
      <c r="T53" s="139"/>
      <c r="U53" s="65">
        <f t="shared" si="2"/>
        <v>1620</v>
      </c>
      <c r="V53" s="66">
        <f t="shared" si="6"/>
        <v>0</v>
      </c>
      <c r="W53" s="48"/>
      <c r="X53" s="49">
        <f t="shared" ref="X53:X61" si="21">(J53*1000)/C53</f>
        <v>0</v>
      </c>
      <c r="Y53" s="50">
        <f t="shared" ref="Y53:Y60" si="22">(K53*1000)/C53</f>
        <v>0</v>
      </c>
      <c r="Z53" s="50">
        <f t="shared" ref="Z53:Z60" si="23">(L53*1000)/C53</f>
        <v>0</v>
      </c>
      <c r="AA53" s="50">
        <f t="shared" ref="AA53:AA60" si="24">(M53*1000)/C53</f>
        <v>0</v>
      </c>
      <c r="AB53" s="51">
        <f t="shared" ref="AB53:AB60" si="25">(N53*1000)/C53</f>
        <v>0</v>
      </c>
      <c r="AC53" s="52">
        <f t="shared" si="17"/>
        <v>0</v>
      </c>
      <c r="AD53" s="53">
        <f>(R53*1000)/C53</f>
        <v>32400</v>
      </c>
      <c r="AE53" s="54">
        <f t="shared" si="18"/>
        <v>32400</v>
      </c>
    </row>
    <row r="54" spans="1:31" ht="18" hidden="1" customHeight="1">
      <c r="A54" s="167">
        <v>32010104</v>
      </c>
      <c r="B54" s="108">
        <v>4</v>
      </c>
      <c r="C54" s="168">
        <v>40</v>
      </c>
      <c r="D54" s="169"/>
      <c r="E54" s="170"/>
      <c r="F54" s="170"/>
      <c r="G54" s="170"/>
      <c r="H54" s="170"/>
      <c r="I54" s="171" t="s">
        <v>79</v>
      </c>
      <c r="J54" s="71"/>
      <c r="K54" s="58"/>
      <c r="L54" s="58"/>
      <c r="M54" s="58"/>
      <c r="N54" s="59"/>
      <c r="O54" s="60">
        <f t="shared" si="19"/>
        <v>0</v>
      </c>
      <c r="P54" s="61"/>
      <c r="Q54" s="62"/>
      <c r="R54" s="61">
        <f t="shared" si="16"/>
        <v>0</v>
      </c>
      <c r="S54" s="63">
        <f t="shared" si="20"/>
        <v>0</v>
      </c>
      <c r="T54" s="139"/>
      <c r="U54" s="65">
        <f t="shared" si="2"/>
        <v>0</v>
      </c>
      <c r="V54" s="66">
        <f t="shared" si="6"/>
        <v>0</v>
      </c>
      <c r="W54" s="48"/>
      <c r="X54" s="49">
        <f t="shared" si="21"/>
        <v>0</v>
      </c>
      <c r="Y54" s="50">
        <f t="shared" si="22"/>
        <v>0</v>
      </c>
      <c r="Z54" s="50">
        <f t="shared" si="23"/>
        <v>0</v>
      </c>
      <c r="AA54" s="50">
        <f t="shared" si="24"/>
        <v>0</v>
      </c>
      <c r="AB54" s="51">
        <f t="shared" si="25"/>
        <v>0</v>
      </c>
      <c r="AC54" s="52">
        <f t="shared" si="17"/>
        <v>0</v>
      </c>
      <c r="AD54" s="53">
        <f>(R54*1000)/C54</f>
        <v>0</v>
      </c>
      <c r="AE54" s="54">
        <f t="shared" si="18"/>
        <v>0</v>
      </c>
    </row>
    <row r="55" spans="1:31" ht="18" hidden="1" customHeight="1">
      <c r="A55" s="172">
        <v>32010108</v>
      </c>
      <c r="B55" s="108">
        <v>4</v>
      </c>
      <c r="C55" s="96">
        <v>30</v>
      </c>
      <c r="D55" s="165"/>
      <c r="E55" s="103"/>
      <c r="F55" s="103"/>
      <c r="G55" s="103"/>
      <c r="H55" s="103"/>
      <c r="I55" s="104" t="s">
        <v>80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 t="shared" si="20"/>
        <v>0</v>
      </c>
      <c r="T55" s="139"/>
      <c r="U55" s="65">
        <f t="shared" si="2"/>
        <v>0</v>
      </c>
      <c r="V55" s="66">
        <f t="shared" si="6"/>
        <v>0</v>
      </c>
      <c r="W55" s="48"/>
      <c r="X55" s="49">
        <f t="shared" si="21"/>
        <v>0</v>
      </c>
      <c r="Y55" s="50">
        <f t="shared" si="22"/>
        <v>0</v>
      </c>
      <c r="Z55" s="50">
        <f t="shared" si="23"/>
        <v>0</v>
      </c>
      <c r="AA55" s="50">
        <f t="shared" si="24"/>
        <v>0</v>
      </c>
      <c r="AB55" s="51">
        <f t="shared" si="25"/>
        <v>0</v>
      </c>
      <c r="AC55" s="52">
        <f t="shared" si="17"/>
        <v>0</v>
      </c>
      <c r="AD55" s="53">
        <f>(R55*1000)/C55</f>
        <v>0</v>
      </c>
      <c r="AE55" s="54">
        <f t="shared" si="18"/>
        <v>0</v>
      </c>
    </row>
    <row r="56" spans="1:31" ht="18" hidden="1" customHeight="1">
      <c r="A56" s="30">
        <v>32010108</v>
      </c>
      <c r="B56" s="108">
        <v>4</v>
      </c>
      <c r="C56" s="32">
        <v>50</v>
      </c>
      <c r="D56" s="72"/>
      <c r="E56" s="73"/>
      <c r="F56" s="73"/>
      <c r="G56" s="73"/>
      <c r="H56" s="36"/>
      <c r="I56" s="36" t="s">
        <v>80</v>
      </c>
      <c r="J56" s="71"/>
      <c r="K56" s="58"/>
      <c r="L56" s="58"/>
      <c r="M56" s="58"/>
      <c r="N56" s="59"/>
      <c r="O56" s="60">
        <f t="shared" si="19"/>
        <v>0</v>
      </c>
      <c r="P56" s="61"/>
      <c r="Q56" s="62"/>
      <c r="R56" s="61">
        <f t="shared" si="16"/>
        <v>0</v>
      </c>
      <c r="S56" s="63">
        <f t="shared" si="20"/>
        <v>0</v>
      </c>
      <c r="T56" s="139"/>
      <c r="U56" s="65">
        <f t="shared" si="2"/>
        <v>0</v>
      </c>
      <c r="V56" s="66">
        <f t="shared" si="6"/>
        <v>0</v>
      </c>
      <c r="W56" s="48"/>
      <c r="X56" s="49">
        <f t="shared" si="21"/>
        <v>0</v>
      </c>
      <c r="Y56" s="50">
        <f t="shared" si="22"/>
        <v>0</v>
      </c>
      <c r="Z56" s="50">
        <f t="shared" si="23"/>
        <v>0</v>
      </c>
      <c r="AA56" s="50">
        <f t="shared" si="24"/>
        <v>0</v>
      </c>
      <c r="AB56" s="51">
        <f t="shared" si="25"/>
        <v>0</v>
      </c>
      <c r="AC56" s="52">
        <f t="shared" si="17"/>
        <v>0</v>
      </c>
      <c r="AD56" s="53">
        <f>(R56*1000)/C56</f>
        <v>0</v>
      </c>
      <c r="AE56" s="54">
        <f t="shared" si="18"/>
        <v>0</v>
      </c>
    </row>
    <row r="57" spans="1:31" ht="18" hidden="1" customHeight="1">
      <c r="A57" s="30">
        <v>32010131</v>
      </c>
      <c r="B57" s="31">
        <v>2.5</v>
      </c>
      <c r="C57" s="32">
        <v>25</v>
      </c>
      <c r="D57" s="72"/>
      <c r="E57" s="73"/>
      <c r="F57" s="73"/>
      <c r="G57" s="73"/>
      <c r="H57" s="36"/>
      <c r="I57" s="36" t="s">
        <v>81</v>
      </c>
      <c r="J57" s="71"/>
      <c r="K57" s="58"/>
      <c r="L57" s="58"/>
      <c r="M57" s="58"/>
      <c r="N57" s="59"/>
      <c r="O57" s="60">
        <f t="shared" si="19"/>
        <v>0</v>
      </c>
      <c r="P57" s="61"/>
      <c r="Q57" s="62"/>
      <c r="R57" s="61">
        <f t="shared" si="16"/>
        <v>0</v>
      </c>
      <c r="S57" s="63">
        <f t="shared" si="20"/>
        <v>0</v>
      </c>
      <c r="T57" s="139"/>
      <c r="U57" s="65">
        <f t="shared" si="2"/>
        <v>0</v>
      </c>
      <c r="V57" s="66">
        <f t="shared" si="6"/>
        <v>0</v>
      </c>
      <c r="W57" s="48"/>
      <c r="X57" s="49">
        <f t="shared" si="21"/>
        <v>0</v>
      </c>
      <c r="Y57" s="50">
        <f t="shared" si="22"/>
        <v>0</v>
      </c>
      <c r="Z57" s="50">
        <f t="shared" si="23"/>
        <v>0</v>
      </c>
      <c r="AA57" s="50">
        <f t="shared" si="24"/>
        <v>0</v>
      </c>
      <c r="AB57" s="51">
        <f t="shared" si="25"/>
        <v>0</v>
      </c>
      <c r="AC57" s="52">
        <f t="shared" si="17"/>
        <v>0</v>
      </c>
      <c r="AD57" s="53">
        <f>(R57*1000)/C57</f>
        <v>0</v>
      </c>
      <c r="AE57" s="54">
        <f t="shared" si="18"/>
        <v>0</v>
      </c>
    </row>
    <row r="58" spans="1:31" ht="18" customHeight="1">
      <c r="A58" s="30">
        <v>320041</v>
      </c>
      <c r="B58" s="108">
        <v>4</v>
      </c>
      <c r="C58" s="32">
        <v>25</v>
      </c>
      <c r="D58" s="72"/>
      <c r="E58" s="73"/>
      <c r="F58" s="73"/>
      <c r="G58" s="73"/>
      <c r="H58" s="89">
        <v>6952</v>
      </c>
      <c r="I58" s="36"/>
      <c r="J58" s="71"/>
      <c r="K58" s="58"/>
      <c r="L58" s="58"/>
      <c r="M58" s="58"/>
      <c r="N58" s="173">
        <v>8</v>
      </c>
      <c r="O58" s="60">
        <f t="shared" si="19"/>
        <v>8</v>
      </c>
      <c r="P58" s="61"/>
      <c r="Q58" s="62"/>
      <c r="R58" s="61"/>
      <c r="S58" s="63">
        <f t="shared" si="20"/>
        <v>8</v>
      </c>
      <c r="T58" s="139"/>
      <c r="U58" s="65">
        <f t="shared" si="2"/>
        <v>8</v>
      </c>
      <c r="V58" s="66">
        <f t="shared" si="6"/>
        <v>0</v>
      </c>
      <c r="W58" s="174" t="s">
        <v>82</v>
      </c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320</v>
      </c>
      <c r="AC58" s="52">
        <f t="shared" si="17"/>
        <v>320</v>
      </c>
      <c r="AD58" s="53"/>
      <c r="AE58" s="54"/>
    </row>
    <row r="59" spans="1:31" ht="18" customHeight="1">
      <c r="A59" s="30">
        <v>321072</v>
      </c>
      <c r="B59" s="108">
        <v>2.8</v>
      </c>
      <c r="C59" s="32">
        <v>25</v>
      </c>
      <c r="D59" s="175" t="s">
        <v>83</v>
      </c>
      <c r="E59" s="73"/>
      <c r="F59" s="73"/>
      <c r="G59" s="73"/>
      <c r="H59" s="89"/>
      <c r="I59" s="36"/>
      <c r="J59" s="71">
        <v>8</v>
      </c>
      <c r="K59" s="58"/>
      <c r="L59" s="58"/>
      <c r="M59" s="58"/>
      <c r="N59" s="59"/>
      <c r="O59" s="60">
        <f t="shared" si="19"/>
        <v>8</v>
      </c>
      <c r="Q59" s="62"/>
      <c r="R59" s="61"/>
      <c r="S59" s="63">
        <f t="shared" si="20"/>
        <v>8</v>
      </c>
      <c r="T59" s="139"/>
      <c r="U59" s="65">
        <f t="shared" si="2"/>
        <v>8</v>
      </c>
      <c r="V59" s="66"/>
      <c r="W59" s="177"/>
      <c r="X59" s="49">
        <f t="shared" si="21"/>
        <v>320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320</v>
      </c>
      <c r="AD59" s="53">
        <f>(R59*1000)/C59</f>
        <v>0</v>
      </c>
      <c r="AE59" s="54">
        <f t="shared" si="18"/>
        <v>320</v>
      </c>
    </row>
    <row r="60" spans="1:31" ht="18" customHeight="1">
      <c r="A60" s="30">
        <v>321000</v>
      </c>
      <c r="B60" s="31" t="s">
        <v>57</v>
      </c>
      <c r="C60" s="32">
        <v>25</v>
      </c>
      <c r="D60" s="72">
        <v>352</v>
      </c>
      <c r="E60" s="73">
        <v>852</v>
      </c>
      <c r="F60" s="73" t="s">
        <v>84</v>
      </c>
      <c r="G60" s="73">
        <v>9452</v>
      </c>
      <c r="H60" s="36"/>
      <c r="I60" s="36"/>
      <c r="J60" s="178"/>
      <c r="K60" s="58"/>
      <c r="L60" s="58"/>
      <c r="M60" s="58"/>
      <c r="N60" s="59"/>
      <c r="O60" s="60">
        <f t="shared" si="19"/>
        <v>0</v>
      </c>
      <c r="Q60" s="62"/>
      <c r="R60" s="61">
        <f>SUM(P60:Q60)</f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 t="s">
        <v>85</v>
      </c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customHeight="1">
      <c r="A61" s="30">
        <v>321021</v>
      </c>
      <c r="B61" s="108">
        <v>4</v>
      </c>
      <c r="C61" s="32">
        <v>25</v>
      </c>
      <c r="D61" s="74" t="s">
        <v>86</v>
      </c>
      <c r="E61" s="73"/>
      <c r="F61" s="73"/>
      <c r="G61" s="73"/>
      <c r="H61" s="36"/>
      <c r="I61" s="36"/>
      <c r="J61" s="178">
        <v>16</v>
      </c>
      <c r="K61" s="58"/>
      <c r="L61" s="58"/>
      <c r="M61" s="58"/>
      <c r="N61" s="59"/>
      <c r="O61" s="60">
        <f>SUM(J61:N61)</f>
        <v>16</v>
      </c>
      <c r="P61" s="61"/>
      <c r="Q61" s="62"/>
      <c r="R61" s="61"/>
      <c r="S61" s="63">
        <f t="shared" si="20"/>
        <v>16</v>
      </c>
      <c r="T61" s="143"/>
      <c r="U61" s="65">
        <f t="shared" si="2"/>
        <v>16</v>
      </c>
      <c r="V61" s="66">
        <f t="shared" si="6"/>
        <v>0</v>
      </c>
      <c r="W61" s="48"/>
      <c r="X61" s="49">
        <f t="shared" si="21"/>
        <v>640</v>
      </c>
      <c r="Y61" s="50"/>
      <c r="Z61" s="50"/>
      <c r="AA61" s="50"/>
      <c r="AB61" s="51"/>
      <c r="AC61" s="52">
        <f t="shared" si="17"/>
        <v>640</v>
      </c>
      <c r="AD61" s="53"/>
      <c r="AE61" s="54">
        <f t="shared" si="18"/>
        <v>640</v>
      </c>
    </row>
    <row r="62" spans="1:31" ht="18" customHeight="1">
      <c r="A62" s="30">
        <v>321001</v>
      </c>
      <c r="B62" s="108">
        <v>4</v>
      </c>
      <c r="C62" s="67" t="s">
        <v>27</v>
      </c>
      <c r="D62" s="68">
        <v>552</v>
      </c>
      <c r="E62" s="73"/>
      <c r="F62" s="73"/>
      <c r="G62" s="73"/>
      <c r="H62" s="36"/>
      <c r="I62" s="36"/>
      <c r="J62" s="75">
        <v>20</v>
      </c>
      <c r="K62" s="58"/>
      <c r="L62" s="58"/>
      <c r="M62" s="58"/>
      <c r="N62" s="59"/>
      <c r="O62" s="60">
        <f t="shared" si="19"/>
        <v>20</v>
      </c>
      <c r="P62" s="61"/>
      <c r="Q62" s="62"/>
      <c r="R62" s="61"/>
      <c r="S62" s="63"/>
      <c r="T62" s="140">
        <f>SUM(O62,R62)</f>
        <v>20</v>
      </c>
      <c r="U62" s="65">
        <f t="shared" si="2"/>
        <v>20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52"/>
      <c r="AD62" s="53"/>
      <c r="AE62" s="54"/>
    </row>
    <row r="63" spans="1:31" ht="18" customHeight="1">
      <c r="A63" s="30">
        <v>321001</v>
      </c>
      <c r="B63" s="108">
        <v>4</v>
      </c>
      <c r="C63" s="32">
        <v>25</v>
      </c>
      <c r="D63" s="72">
        <v>552</v>
      </c>
      <c r="E63" s="73">
        <v>952</v>
      </c>
      <c r="F63" s="73" t="s">
        <v>87</v>
      </c>
      <c r="G63" s="73">
        <v>9652</v>
      </c>
      <c r="H63" s="36"/>
      <c r="I63" s="36"/>
      <c r="J63" s="71">
        <v>190</v>
      </c>
      <c r="K63" s="58">
        <v>19</v>
      </c>
      <c r="L63" s="58">
        <v>7</v>
      </c>
      <c r="M63" s="58"/>
      <c r="N63" s="59"/>
      <c r="O63" s="60">
        <f t="shared" si="19"/>
        <v>216</v>
      </c>
      <c r="P63" s="61"/>
      <c r="Q63" s="62"/>
      <c r="R63" s="61">
        <f t="shared" si="16"/>
        <v>0</v>
      </c>
      <c r="S63" s="63">
        <f>SUM(O63,R63)</f>
        <v>216</v>
      </c>
      <c r="T63" s="139"/>
      <c r="U63" s="65">
        <f t="shared" si="2"/>
        <v>216</v>
      </c>
      <c r="V63" s="66">
        <f t="shared" si="6"/>
        <v>0</v>
      </c>
      <c r="W63" s="48"/>
      <c r="X63" s="49">
        <f>(J63*1000)/C63</f>
        <v>7600</v>
      </c>
      <c r="Y63" s="50">
        <f>(K63*1000)/C63</f>
        <v>760</v>
      </c>
      <c r="Z63" s="50">
        <f>(L63*1000)/C63</f>
        <v>280</v>
      </c>
      <c r="AA63" s="50">
        <f>(M63*1000)/C63</f>
        <v>0</v>
      </c>
      <c r="AB63" s="51">
        <f>(N63*1000)/C63</f>
        <v>0</v>
      </c>
      <c r="AC63" s="52">
        <f t="shared" si="17"/>
        <v>8640</v>
      </c>
      <c r="AD63" s="53">
        <f>(R63*1000)/C63</f>
        <v>0</v>
      </c>
      <c r="AE63" s="54">
        <f t="shared" si="18"/>
        <v>8640</v>
      </c>
    </row>
    <row r="64" spans="1:31" ht="15.75" hidden="1" customHeight="1">
      <c r="A64" s="148">
        <v>321001</v>
      </c>
      <c r="B64" s="108">
        <v>4</v>
      </c>
      <c r="C64" s="78">
        <v>40</v>
      </c>
      <c r="D64" s="179">
        <v>552</v>
      </c>
      <c r="E64" s="180">
        <v>952</v>
      </c>
      <c r="F64" s="180" t="s">
        <v>87</v>
      </c>
      <c r="G64" s="180">
        <v>9652</v>
      </c>
      <c r="H64" s="149">
        <v>8652</v>
      </c>
      <c r="I64" s="181"/>
      <c r="J64" s="71"/>
      <c r="K64" s="58"/>
      <c r="L64" s="58"/>
      <c r="M64" s="58"/>
      <c r="N64" s="59"/>
      <c r="O64" s="60">
        <f t="shared" si="15"/>
        <v>0</v>
      </c>
      <c r="P64" s="151"/>
      <c r="Q64" s="152"/>
      <c r="R64" s="151">
        <f t="shared" si="16"/>
        <v>0</v>
      </c>
      <c r="S64" s="63">
        <f>SUM(O64,R64)</f>
        <v>0</v>
      </c>
      <c r="T64" s="139"/>
      <c r="U64" s="153">
        <f t="shared" si="2"/>
        <v>0</v>
      </c>
      <c r="V64" s="66">
        <f t="shared" si="6"/>
        <v>0</v>
      </c>
      <c r="W64" s="48"/>
      <c r="X64" s="49">
        <f>(J64*1000)/C64</f>
        <v>0</v>
      </c>
      <c r="Y64" s="50">
        <f>(K64*1000)/C64</f>
        <v>0</v>
      </c>
      <c r="Z64" s="50">
        <f>(L64*1000)/C64</f>
        <v>0</v>
      </c>
      <c r="AA64" s="50">
        <f>(M64*1000)/C64</f>
        <v>0</v>
      </c>
      <c r="AB64" s="51">
        <f>(N64*1000)/C64</f>
        <v>0</v>
      </c>
      <c r="AC64" s="154">
        <f t="shared" si="17"/>
        <v>0</v>
      </c>
      <c r="AD64" s="51">
        <f>(R64*1000)/C64</f>
        <v>0</v>
      </c>
      <c r="AE64" s="155">
        <f t="shared" si="18"/>
        <v>0</v>
      </c>
    </row>
    <row r="65" spans="1:31" ht="18" hidden="1" customHeight="1">
      <c r="A65" s="182">
        <v>32110811</v>
      </c>
      <c r="B65" s="183">
        <v>4</v>
      </c>
      <c r="C65" s="83">
        <v>50</v>
      </c>
      <c r="D65" s="158"/>
      <c r="E65" s="159"/>
      <c r="F65" s="159"/>
      <c r="G65" s="159"/>
      <c r="H65" s="159"/>
      <c r="I65" s="184" t="s">
        <v>88</v>
      </c>
      <c r="J65" s="185"/>
      <c r="K65" s="186"/>
      <c r="L65" s="186"/>
      <c r="M65" s="186"/>
      <c r="N65" s="187"/>
      <c r="O65" s="60">
        <f t="shared" si="15"/>
        <v>0</v>
      </c>
      <c r="P65" s="61"/>
      <c r="Q65" s="62"/>
      <c r="R65" s="61">
        <f t="shared" si="16"/>
        <v>0</v>
      </c>
      <c r="S65" s="63">
        <f>SUM(O65,R65)</f>
        <v>0</v>
      </c>
      <c r="T65" s="139"/>
      <c r="U65" s="153">
        <f t="shared" si="2"/>
        <v>0</v>
      </c>
      <c r="V65" s="66">
        <f t="shared" si="6"/>
        <v>0</v>
      </c>
      <c r="W65" s="48"/>
      <c r="X65" s="49">
        <f>(J65*1000)/C65</f>
        <v>0</v>
      </c>
      <c r="Y65" s="50">
        <f>(K65*1000)/C65</f>
        <v>0</v>
      </c>
      <c r="Z65" s="50">
        <f>(L65*1000)/C65</f>
        <v>0</v>
      </c>
      <c r="AA65" s="50">
        <f>(M65*1000)/C65</f>
        <v>0</v>
      </c>
      <c r="AB65" s="51">
        <f>(N65*1000)/C65</f>
        <v>0</v>
      </c>
      <c r="AC65" s="154">
        <f t="shared" si="17"/>
        <v>0</v>
      </c>
      <c r="AD65" s="51">
        <f>(R65*1000)/C65</f>
        <v>0</v>
      </c>
      <c r="AE65" s="155">
        <f t="shared" si="18"/>
        <v>0</v>
      </c>
    </row>
    <row r="66" spans="1:31" ht="18" hidden="1" customHeight="1">
      <c r="A66" s="182">
        <v>32110811</v>
      </c>
      <c r="B66" s="183">
        <v>3.5</v>
      </c>
      <c r="C66" s="188" t="s">
        <v>27</v>
      </c>
      <c r="D66" s="103"/>
      <c r="E66" s="103"/>
      <c r="F66" s="103"/>
      <c r="G66" s="103"/>
      <c r="H66" s="103"/>
      <c r="I66" s="184" t="s">
        <v>89</v>
      </c>
      <c r="J66" s="189"/>
      <c r="K66" s="186"/>
      <c r="L66" s="186"/>
      <c r="M66" s="186"/>
      <c r="N66" s="187"/>
      <c r="O66" s="60"/>
      <c r="P66" s="61"/>
      <c r="Q66" s="62"/>
      <c r="R66" s="61">
        <f t="shared" si="16"/>
        <v>0</v>
      </c>
      <c r="S66" s="63"/>
      <c r="T66" s="64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hidden="1" customHeight="1">
      <c r="A67" s="190">
        <v>32110890</v>
      </c>
      <c r="B67" s="108">
        <v>4</v>
      </c>
      <c r="C67" s="188" t="s">
        <v>27</v>
      </c>
      <c r="D67" s="103"/>
      <c r="E67" s="103"/>
      <c r="F67" s="103"/>
      <c r="G67" s="103"/>
      <c r="H67" s="103"/>
      <c r="I67" s="184" t="s">
        <v>90</v>
      </c>
      <c r="J67" s="189"/>
      <c r="K67" s="186"/>
      <c r="L67" s="186"/>
      <c r="M67" s="186"/>
      <c r="N67" s="187"/>
      <c r="O67" s="60"/>
      <c r="P67" s="61"/>
      <c r="Q67" s="62"/>
      <c r="R67" s="61">
        <f t="shared" si="16"/>
        <v>0</v>
      </c>
      <c r="S67" s="63"/>
      <c r="T67" s="64">
        <f>SUM(O67,R67)</f>
        <v>0</v>
      </c>
      <c r="U67" s="65">
        <f t="shared" si="2"/>
        <v>0</v>
      </c>
      <c r="V67" s="66">
        <f t="shared" si="6"/>
        <v>0</v>
      </c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.75" hidden="1" customHeight="1">
      <c r="A68" s="190">
        <v>32110890</v>
      </c>
      <c r="B68" s="191">
        <v>4</v>
      </c>
      <c r="C68" s="163">
        <v>50</v>
      </c>
      <c r="D68" s="103"/>
      <c r="E68" s="103"/>
      <c r="F68" s="103"/>
      <c r="G68" s="103"/>
      <c r="H68" s="103"/>
      <c r="I68" s="184" t="s">
        <v>91</v>
      </c>
      <c r="J68" s="58"/>
      <c r="K68" s="58"/>
      <c r="L68" s="58"/>
      <c r="M68" s="58"/>
      <c r="N68" s="58"/>
      <c r="O68" s="60"/>
      <c r="P68" s="61"/>
      <c r="Q68" s="62"/>
      <c r="R68" s="61">
        <f t="shared" si="16"/>
        <v>0</v>
      </c>
      <c r="S68" s="63">
        <f>SUM(O68,R68)</f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192">
        <v>321501</v>
      </c>
      <c r="B69" s="193">
        <v>3.5</v>
      </c>
      <c r="C69" s="168">
        <v>50</v>
      </c>
      <c r="D69" s="194"/>
      <c r="E69" s="195"/>
      <c r="F69" s="195"/>
      <c r="G69" s="195"/>
      <c r="H69" s="195"/>
      <c r="I69" s="196" t="s">
        <v>92</v>
      </c>
      <c r="J69" s="197"/>
      <c r="K69" s="198"/>
      <c r="L69" s="198"/>
      <c r="M69" s="198"/>
      <c r="N69" s="199"/>
      <c r="O69" s="60"/>
      <c r="P69" s="61"/>
      <c r="Q69" s="62"/>
      <c r="R69" s="61">
        <f t="shared" si="16"/>
        <v>0</v>
      </c>
      <c r="S69" s="63">
        <f>SUM(O69,R69)</f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s="217" customFormat="1" ht="18" customHeight="1">
      <c r="A70" s="200">
        <v>321101</v>
      </c>
      <c r="B70" s="108">
        <v>4</v>
      </c>
      <c r="C70" s="67" t="s">
        <v>27</v>
      </c>
      <c r="D70" s="201"/>
      <c r="E70" s="202"/>
      <c r="F70" s="202"/>
      <c r="G70" s="202"/>
      <c r="H70" s="203"/>
      <c r="I70" s="166" t="s">
        <v>93</v>
      </c>
      <c r="J70" s="204"/>
      <c r="K70" s="205"/>
      <c r="L70" s="205"/>
      <c r="M70" s="205"/>
      <c r="N70" s="206"/>
      <c r="O70" s="207"/>
      <c r="P70" s="92">
        <v>240</v>
      </c>
      <c r="Q70" s="109"/>
      <c r="R70" s="92">
        <f>SUM(P70:Q70)</f>
        <v>240</v>
      </c>
      <c r="S70" s="208"/>
      <c r="T70" s="70">
        <f>SUM(O70,R70)</f>
        <v>240</v>
      </c>
      <c r="U70" s="209">
        <f t="shared" si="2"/>
        <v>240</v>
      </c>
      <c r="V70" s="66">
        <f t="shared" si="6"/>
        <v>0</v>
      </c>
      <c r="W70" s="210"/>
      <c r="X70" s="211"/>
      <c r="Y70" s="212"/>
      <c r="Z70" s="212"/>
      <c r="AA70" s="212"/>
      <c r="AB70" s="213"/>
      <c r="AC70" s="214"/>
      <c r="AD70" s="215"/>
      <c r="AE70" s="216"/>
    </row>
    <row r="71" spans="1:31" ht="18" customHeight="1">
      <c r="A71" s="30">
        <v>321101</v>
      </c>
      <c r="B71" s="108">
        <v>4</v>
      </c>
      <c r="C71" s="32">
        <v>50</v>
      </c>
      <c r="D71" s="72"/>
      <c r="E71" s="73"/>
      <c r="F71" s="73"/>
      <c r="G71" s="73"/>
      <c r="H71" s="36"/>
      <c r="I71" s="97" t="s">
        <v>93</v>
      </c>
      <c r="J71" s="71"/>
      <c r="K71" s="58"/>
      <c r="L71" s="58"/>
      <c r="M71" s="58"/>
      <c r="N71" s="59"/>
      <c r="O71" s="60"/>
      <c r="P71" s="61">
        <v>290</v>
      </c>
      <c r="Q71" s="62">
        <v>1250</v>
      </c>
      <c r="R71" s="61">
        <f t="shared" si="16"/>
        <v>1540</v>
      </c>
      <c r="S71" s="63">
        <f t="shared" ref="S71:S76" si="26">SUM(O71,R71)</f>
        <v>1540</v>
      </c>
      <c r="T71" s="139"/>
      <c r="U71" s="65">
        <f t="shared" si="2"/>
        <v>1540</v>
      </c>
      <c r="V71" s="66">
        <f t="shared" si="6"/>
        <v>0</v>
      </c>
      <c r="W71" s="48"/>
      <c r="X71" s="49">
        <f t="shared" ref="X71:X76" si="27">(J71*1000)/C71</f>
        <v>0</v>
      </c>
      <c r="Y71" s="50">
        <f t="shared" ref="Y71:Y76" si="28">(K71*1000)/C71</f>
        <v>0</v>
      </c>
      <c r="Z71" s="50">
        <f t="shared" ref="Z71:Z76" si="29">(L71*1000)/C71</f>
        <v>0</v>
      </c>
      <c r="AA71" s="50">
        <f t="shared" ref="AA71:AA76" si="30">(M71*1000)/C71</f>
        <v>0</v>
      </c>
      <c r="AB71" s="51">
        <f t="shared" ref="AB71:AB76" si="31">(N71*1000)/C71</f>
        <v>0</v>
      </c>
      <c r="AC71" s="52">
        <f t="shared" si="17"/>
        <v>0</v>
      </c>
      <c r="AD71" s="53">
        <f>(R71*1000)/C71</f>
        <v>30800</v>
      </c>
      <c r="AE71" s="54">
        <f t="shared" si="18"/>
        <v>30800</v>
      </c>
    </row>
    <row r="72" spans="1:31" ht="19.5" hidden="1" customHeight="1">
      <c r="A72" s="218">
        <v>32110108</v>
      </c>
      <c r="B72" s="108">
        <v>4</v>
      </c>
      <c r="C72" s="219">
        <v>30</v>
      </c>
      <c r="D72" s="220"/>
      <c r="E72" s="221"/>
      <c r="F72" s="221"/>
      <c r="G72" s="221"/>
      <c r="H72" s="221"/>
      <c r="I72" s="222" t="s">
        <v>94</v>
      </c>
      <c r="J72" s="71"/>
      <c r="K72" s="58"/>
      <c r="L72" s="58"/>
      <c r="M72" s="58"/>
      <c r="N72" s="59"/>
      <c r="O72" s="60">
        <f t="shared" ref="O72:O87" si="32">SUM(J72:N72)</f>
        <v>0</v>
      </c>
      <c r="P72" s="61"/>
      <c r="Q72" s="62"/>
      <c r="R72" s="61">
        <f t="shared" si="16"/>
        <v>0</v>
      </c>
      <c r="S72" s="63">
        <f t="shared" si="26"/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 t="shared" si="27"/>
        <v>0</v>
      </c>
      <c r="Y72" s="50">
        <f t="shared" si="28"/>
        <v>0</v>
      </c>
      <c r="Z72" s="50">
        <f t="shared" si="29"/>
        <v>0</v>
      </c>
      <c r="AA72" s="50">
        <f t="shared" si="30"/>
        <v>0</v>
      </c>
      <c r="AB72" s="51">
        <f t="shared" si="31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>
      <c r="A73" s="30">
        <v>32110108</v>
      </c>
      <c r="B73" s="108">
        <v>4</v>
      </c>
      <c r="C73" s="32">
        <v>50</v>
      </c>
      <c r="D73" s="72"/>
      <c r="E73" s="73"/>
      <c r="F73" s="73"/>
      <c r="G73" s="73"/>
      <c r="H73" s="36"/>
      <c r="I73" s="36" t="s">
        <v>94</v>
      </c>
      <c r="J73" s="71"/>
      <c r="K73" s="58"/>
      <c r="L73" s="58"/>
      <c r="M73" s="58"/>
      <c r="N73" s="59"/>
      <c r="O73" s="60">
        <f t="shared" si="32"/>
        <v>0</v>
      </c>
      <c r="P73" s="61"/>
      <c r="Q73" s="62"/>
      <c r="R73" s="61">
        <f t="shared" si="16"/>
        <v>0</v>
      </c>
      <c r="S73" s="63">
        <f t="shared" si="26"/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 t="shared" si="27"/>
        <v>0</v>
      </c>
      <c r="Y73" s="50">
        <f t="shared" si="28"/>
        <v>0</v>
      </c>
      <c r="Z73" s="50">
        <f t="shared" si="29"/>
        <v>0</v>
      </c>
      <c r="AA73" s="50">
        <f t="shared" si="30"/>
        <v>0</v>
      </c>
      <c r="AB73" s="51">
        <f t="shared" si="31"/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ht="18" customHeight="1">
      <c r="A74" s="30">
        <v>321012</v>
      </c>
      <c r="B74" s="108">
        <v>2.8</v>
      </c>
      <c r="C74" s="106">
        <v>25</v>
      </c>
      <c r="D74" s="72" t="s">
        <v>95</v>
      </c>
      <c r="E74" s="73" t="s">
        <v>96</v>
      </c>
      <c r="F74" s="73" t="s">
        <v>97</v>
      </c>
      <c r="G74" s="73" t="s">
        <v>98</v>
      </c>
      <c r="H74" s="36"/>
      <c r="I74" s="36"/>
      <c r="J74" s="71">
        <v>56</v>
      </c>
      <c r="K74" s="58"/>
      <c r="L74" s="58"/>
      <c r="M74" s="58"/>
      <c r="N74" s="59"/>
      <c r="O74" s="60">
        <f t="shared" si="32"/>
        <v>56</v>
      </c>
      <c r="P74" s="61"/>
      <c r="Q74" s="62"/>
      <c r="R74" s="61">
        <f t="shared" si="16"/>
        <v>0</v>
      </c>
      <c r="S74" s="63">
        <f t="shared" si="26"/>
        <v>56</v>
      </c>
      <c r="T74" s="139"/>
      <c r="U74" s="65">
        <f t="shared" si="2"/>
        <v>56</v>
      </c>
      <c r="V74" s="66">
        <f t="shared" si="6"/>
        <v>0</v>
      </c>
      <c r="W74" s="48"/>
      <c r="X74" s="49">
        <f t="shared" si="27"/>
        <v>2240</v>
      </c>
      <c r="Y74" s="50">
        <f t="shared" si="28"/>
        <v>0</v>
      </c>
      <c r="Z74" s="50">
        <f t="shared" si="29"/>
        <v>0</v>
      </c>
      <c r="AA74" s="50">
        <f t="shared" si="30"/>
        <v>0</v>
      </c>
      <c r="AB74" s="51">
        <f t="shared" si="31"/>
        <v>0</v>
      </c>
      <c r="AC74" s="52">
        <f t="shared" si="17"/>
        <v>2240</v>
      </c>
      <c r="AD74" s="53">
        <f>(R74*1000)/C74</f>
        <v>0</v>
      </c>
      <c r="AE74" s="54">
        <f t="shared" si="18"/>
        <v>2240</v>
      </c>
    </row>
    <row r="75" spans="1:31" ht="18" customHeight="1">
      <c r="A75" s="30">
        <v>32101870</v>
      </c>
      <c r="B75" s="108">
        <v>2.8</v>
      </c>
      <c r="C75" s="106">
        <v>25</v>
      </c>
      <c r="D75" s="74" t="s">
        <v>99</v>
      </c>
      <c r="E75" s="73"/>
      <c r="F75" s="73"/>
      <c r="G75" s="73"/>
      <c r="H75" s="36"/>
      <c r="I75" s="36"/>
      <c r="J75" s="71">
        <v>8</v>
      </c>
      <c r="K75" s="58"/>
      <c r="L75" s="58"/>
      <c r="M75" s="58"/>
      <c r="N75" s="59"/>
      <c r="O75" s="60">
        <f t="shared" si="32"/>
        <v>8</v>
      </c>
      <c r="P75" s="61"/>
      <c r="Q75" s="62"/>
      <c r="R75" s="61"/>
      <c r="S75" s="63">
        <f t="shared" si="26"/>
        <v>8</v>
      </c>
      <c r="T75" s="139"/>
      <c r="U75" s="65">
        <f t="shared" si="2"/>
        <v>8</v>
      </c>
      <c r="V75" s="66">
        <f t="shared" si="6"/>
        <v>0</v>
      </c>
      <c r="W75" s="48"/>
      <c r="X75" s="49">
        <f t="shared" si="27"/>
        <v>320</v>
      </c>
      <c r="Y75" s="50">
        <f t="shared" si="28"/>
        <v>0</v>
      </c>
      <c r="Z75" s="50">
        <f t="shared" si="29"/>
        <v>0</v>
      </c>
      <c r="AA75" s="50">
        <f t="shared" si="30"/>
        <v>0</v>
      </c>
      <c r="AB75" s="51">
        <f t="shared" si="31"/>
        <v>0</v>
      </c>
      <c r="AC75" s="52">
        <f t="shared" si="17"/>
        <v>320</v>
      </c>
      <c r="AD75" s="53"/>
      <c r="AE75" s="54">
        <f t="shared" si="18"/>
        <v>320</v>
      </c>
    </row>
    <row r="76" spans="1:31" ht="18" customHeight="1">
      <c r="A76" s="30">
        <v>321018</v>
      </c>
      <c r="B76" s="108">
        <v>2.8</v>
      </c>
      <c r="C76" s="106">
        <v>25</v>
      </c>
      <c r="D76" s="137" t="s">
        <v>100</v>
      </c>
      <c r="E76" s="138" t="s">
        <v>101</v>
      </c>
      <c r="F76" s="73"/>
      <c r="G76" s="73"/>
      <c r="H76" s="36"/>
      <c r="I76" s="36"/>
      <c r="J76" s="71">
        <v>16</v>
      </c>
      <c r="K76" s="58"/>
      <c r="L76" s="58"/>
      <c r="M76" s="58"/>
      <c r="N76" s="59"/>
      <c r="O76" s="60">
        <f t="shared" si="32"/>
        <v>16</v>
      </c>
      <c r="P76" s="61"/>
      <c r="Q76" s="62"/>
      <c r="R76" s="61">
        <f t="shared" si="16"/>
        <v>0</v>
      </c>
      <c r="S76" s="63">
        <f t="shared" si="26"/>
        <v>16</v>
      </c>
      <c r="T76" s="139"/>
      <c r="U76" s="65">
        <f t="shared" si="2"/>
        <v>16</v>
      </c>
      <c r="V76" s="66">
        <f t="shared" si="6"/>
        <v>0</v>
      </c>
      <c r="W76" s="48" t="s">
        <v>102</v>
      </c>
      <c r="X76" s="49">
        <f t="shared" si="27"/>
        <v>640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640</v>
      </c>
      <c r="AD76" s="53">
        <f>(R76*1000)/C76</f>
        <v>0</v>
      </c>
      <c r="AE76" s="54">
        <f t="shared" si="18"/>
        <v>640</v>
      </c>
    </row>
    <row r="77" spans="1:31" ht="18" customHeight="1">
      <c r="A77" s="30">
        <v>332101</v>
      </c>
      <c r="B77" s="108">
        <v>4</v>
      </c>
      <c r="C77" s="67" t="s">
        <v>27</v>
      </c>
      <c r="D77" s="68" t="s">
        <v>103</v>
      </c>
      <c r="E77" s="73"/>
      <c r="F77" s="73"/>
      <c r="G77" s="73"/>
      <c r="H77" s="36"/>
      <c r="I77" s="36"/>
      <c r="J77" s="75">
        <v>12</v>
      </c>
      <c r="K77" s="58"/>
      <c r="L77" s="58"/>
      <c r="M77" s="58"/>
      <c r="N77" s="59"/>
      <c r="O77" s="60">
        <f t="shared" si="32"/>
        <v>12</v>
      </c>
      <c r="P77" s="61"/>
      <c r="Q77" s="62"/>
      <c r="R77" s="61"/>
      <c r="S77" s="63"/>
      <c r="T77" s="140">
        <f>SUM(O77,R77)</f>
        <v>12</v>
      </c>
      <c r="U77" s="65">
        <f>SUM(S77:T77)</f>
        <v>12</v>
      </c>
      <c r="V77" s="66">
        <f t="shared" si="6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>
      <c r="A78" s="30">
        <v>332101</v>
      </c>
      <c r="B78" s="108">
        <v>4</v>
      </c>
      <c r="C78" s="32">
        <v>25</v>
      </c>
      <c r="D78" s="72" t="s">
        <v>103</v>
      </c>
      <c r="E78" s="73" t="s">
        <v>104</v>
      </c>
      <c r="F78" s="73" t="s">
        <v>105</v>
      </c>
      <c r="G78" s="73" t="s">
        <v>106</v>
      </c>
      <c r="H78" s="36"/>
      <c r="I78" s="36"/>
      <c r="J78" s="71">
        <v>100</v>
      </c>
      <c r="K78" s="58">
        <v>5</v>
      </c>
      <c r="L78" s="58"/>
      <c r="M78" s="58"/>
      <c r="N78" s="59"/>
      <c r="O78" s="60">
        <f t="shared" si="32"/>
        <v>105</v>
      </c>
      <c r="P78" s="61"/>
      <c r="Q78" s="62"/>
      <c r="R78" s="61">
        <f t="shared" si="16"/>
        <v>0</v>
      </c>
      <c r="S78" s="63">
        <f>SUM(O78,R78)</f>
        <v>105</v>
      </c>
      <c r="T78" s="139"/>
      <c r="U78" s="65">
        <f t="shared" si="2"/>
        <v>105</v>
      </c>
      <c r="V78" s="66">
        <f t="shared" si="6"/>
        <v>0</v>
      </c>
      <c r="W78" s="48"/>
      <c r="X78" s="49">
        <f>(J78*1000)/C78</f>
        <v>4000</v>
      </c>
      <c r="Y78" s="50">
        <f>(K78*1000)/C78</f>
        <v>200</v>
      </c>
      <c r="Z78" s="50">
        <f>(L78*1000)/C78</f>
        <v>0</v>
      </c>
      <c r="AA78" s="50">
        <f>(M78*1000)/C78</f>
        <v>0</v>
      </c>
      <c r="AB78" s="51">
        <f>(N78*1000)/C78</f>
        <v>0</v>
      </c>
      <c r="AC78" s="52">
        <f t="shared" si="17"/>
        <v>4200</v>
      </c>
      <c r="AD78" s="53">
        <f>(R78*1000)/C78</f>
        <v>0</v>
      </c>
      <c r="AE78" s="54">
        <f t="shared" si="18"/>
        <v>4200</v>
      </c>
    </row>
    <row r="79" spans="1:31" ht="18" hidden="1" customHeight="1">
      <c r="A79" s="30">
        <v>332211</v>
      </c>
      <c r="B79" s="108">
        <v>4</v>
      </c>
      <c r="C79" s="67" t="s">
        <v>27</v>
      </c>
      <c r="D79" s="223"/>
      <c r="E79" s="103"/>
      <c r="F79" s="103"/>
      <c r="G79" s="103"/>
      <c r="H79" s="104"/>
      <c r="I79" s="89" t="s">
        <v>107</v>
      </c>
      <c r="J79" s="224"/>
      <c r="K79" s="58"/>
      <c r="L79" s="58"/>
      <c r="M79" s="58"/>
      <c r="N79" s="59"/>
      <c r="O79" s="60">
        <f t="shared" si="32"/>
        <v>0</v>
      </c>
      <c r="P79" s="92"/>
      <c r="Q79" s="109"/>
      <c r="R79" s="92">
        <f>SUM(P79:Q79)</f>
        <v>0</v>
      </c>
      <c r="S79" s="63"/>
      <c r="T79" s="70">
        <f>SUM(O79,R79)</f>
        <v>0</v>
      </c>
      <c r="U79" s="65">
        <f t="shared" si="2"/>
        <v>0</v>
      </c>
      <c r="V79" s="66">
        <f t="shared" ref="V79:V142" si="33">O79+R79-U79</f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customHeight="1">
      <c r="A80" s="30">
        <v>332211</v>
      </c>
      <c r="B80" s="191">
        <v>4</v>
      </c>
      <c r="C80" s="32">
        <v>50</v>
      </c>
      <c r="D80" s="72"/>
      <c r="E80" s="73"/>
      <c r="F80" s="73"/>
      <c r="G80" s="73"/>
      <c r="H80" s="36"/>
      <c r="I80" s="97" t="s">
        <v>108</v>
      </c>
      <c r="J80" s="71"/>
      <c r="K80" s="58"/>
      <c r="L80" s="58"/>
      <c r="M80" s="58"/>
      <c r="N80" s="59"/>
      <c r="O80" s="60"/>
      <c r="P80" s="61"/>
      <c r="Q80" s="62">
        <v>200</v>
      </c>
      <c r="R80" s="61">
        <f>SUM(P80:Q80)</f>
        <v>200</v>
      </c>
      <c r="S80" s="63">
        <f>SUM(O80,R80)</f>
        <v>200</v>
      </c>
      <c r="T80" s="139"/>
      <c r="U80" s="65">
        <f t="shared" si="2"/>
        <v>200</v>
      </c>
      <c r="V80" s="66">
        <f t="shared" si="33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4000</v>
      </c>
      <c r="AE80" s="54">
        <f t="shared" si="18"/>
        <v>4000</v>
      </c>
    </row>
    <row r="81" spans="1:31" ht="18" hidden="1" customHeight="1">
      <c r="A81" s="30">
        <v>332481</v>
      </c>
      <c r="B81" s="108">
        <v>3.5</v>
      </c>
      <c r="C81" s="67" t="s">
        <v>27</v>
      </c>
      <c r="D81" s="72"/>
      <c r="E81" s="73"/>
      <c r="F81" s="73"/>
      <c r="G81" s="73"/>
      <c r="H81" s="36"/>
      <c r="I81" s="89" t="s">
        <v>109</v>
      </c>
      <c r="J81" s="71"/>
      <c r="K81" s="58"/>
      <c r="L81" s="58"/>
      <c r="M81" s="58"/>
      <c r="N81" s="59"/>
      <c r="O81" s="60"/>
      <c r="P81" s="92"/>
      <c r="Q81" s="109"/>
      <c r="R81" s="92">
        <f>SUM(P81:Q81)</f>
        <v>0</v>
      </c>
      <c r="S81" s="63"/>
      <c r="T81" s="64">
        <f>SUM(O81,R81)</f>
        <v>0</v>
      </c>
      <c r="U81" s="65">
        <f t="shared" si="2"/>
        <v>0</v>
      </c>
      <c r="V81" s="66">
        <f t="shared" si="33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hidden="1" customHeight="1">
      <c r="A82" s="30">
        <v>332481</v>
      </c>
      <c r="B82" s="108">
        <v>4</v>
      </c>
      <c r="C82" s="225">
        <v>50</v>
      </c>
      <c r="D82" s="73"/>
      <c r="E82" s="73"/>
      <c r="F82" s="73"/>
      <c r="G82" s="73"/>
      <c r="H82" s="36"/>
      <c r="I82" s="97" t="s">
        <v>110</v>
      </c>
      <c r="J82" s="71"/>
      <c r="K82" s="58"/>
      <c r="L82" s="58"/>
      <c r="M82" s="58"/>
      <c r="N82" s="59"/>
      <c r="O82" s="60"/>
      <c r="P82" s="61"/>
      <c r="Q82" s="62"/>
      <c r="R82" s="61">
        <f t="shared" si="16"/>
        <v>0</v>
      </c>
      <c r="S82" s="63">
        <f>SUM(O82,R82)</f>
        <v>0</v>
      </c>
      <c r="T82" s="139"/>
      <c r="U82" s="65">
        <f t="shared" si="2"/>
        <v>0</v>
      </c>
      <c r="V82" s="66">
        <f t="shared" si="33"/>
        <v>0</v>
      </c>
      <c r="W82" s="48"/>
      <c r="X82" s="49">
        <f>(J82*1000)/C82</f>
        <v>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0</v>
      </c>
      <c r="AD82" s="53">
        <f>(R82*1000)/C82</f>
        <v>0</v>
      </c>
      <c r="AE82" s="54">
        <f t="shared" si="18"/>
        <v>0</v>
      </c>
    </row>
    <row r="83" spans="1:31" ht="18" hidden="1" customHeight="1">
      <c r="A83" s="30">
        <v>332301</v>
      </c>
      <c r="B83" s="108">
        <v>4</v>
      </c>
      <c r="C83" s="67" t="s">
        <v>27</v>
      </c>
      <c r="D83" s="68" t="s">
        <v>111</v>
      </c>
      <c r="E83" s="73"/>
      <c r="F83" s="73"/>
      <c r="G83" s="73"/>
      <c r="H83" s="36"/>
      <c r="I83" s="36"/>
      <c r="J83" s="57"/>
      <c r="K83" s="58"/>
      <c r="L83" s="58"/>
      <c r="M83" s="58"/>
      <c r="N83" s="59"/>
      <c r="O83" s="60">
        <f t="shared" si="32"/>
        <v>0</v>
      </c>
      <c r="P83" s="61"/>
      <c r="Q83" s="62"/>
      <c r="R83" s="61"/>
      <c r="S83" s="63"/>
      <c r="T83" s="145">
        <f>SUM(O83,R83)</f>
        <v>0</v>
      </c>
      <c r="U83" s="65">
        <f>SUM(S83:T83)</f>
        <v>0</v>
      </c>
      <c r="V83" s="66">
        <f t="shared" si="33"/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>
      <c r="A84" s="30">
        <v>332121</v>
      </c>
      <c r="B84" s="108">
        <v>4</v>
      </c>
      <c r="C84" s="32">
        <v>25</v>
      </c>
      <c r="D84" s="141" t="s">
        <v>112</v>
      </c>
      <c r="E84" s="73"/>
      <c r="F84" s="73"/>
      <c r="G84" s="73"/>
      <c r="H84" s="36"/>
      <c r="I84" s="36"/>
      <c r="J84" s="57"/>
      <c r="K84" s="58"/>
      <c r="L84" s="58"/>
      <c r="M84" s="58"/>
      <c r="N84" s="59"/>
      <c r="O84" s="60">
        <f t="shared" si="32"/>
        <v>0</v>
      </c>
      <c r="P84" s="61"/>
      <c r="Q84" s="226"/>
      <c r="R84" s="61"/>
      <c r="S84" s="63">
        <f t="shared" ref="S84:S106" si="34">SUM(O84,R84)</f>
        <v>0</v>
      </c>
      <c r="T84" s="227"/>
      <c r="U84" s="65">
        <f t="shared" si="2"/>
        <v>0</v>
      </c>
      <c r="V84" s="66">
        <f t="shared" si="33"/>
        <v>0</v>
      </c>
      <c r="W84" s="48"/>
      <c r="X84" s="49">
        <f t="shared" ref="X84:X106" si="35">(J84*1000)/C84</f>
        <v>0</v>
      </c>
      <c r="Y84" s="50"/>
      <c r="Z84" s="50"/>
      <c r="AA84" s="50"/>
      <c r="AB84" s="51"/>
      <c r="AC84" s="52">
        <f t="shared" si="17"/>
        <v>0</v>
      </c>
      <c r="AD84" s="53"/>
      <c r="AE84" s="54">
        <f t="shared" si="18"/>
        <v>0</v>
      </c>
    </row>
    <row r="85" spans="1:31" ht="18" customHeight="1">
      <c r="A85" s="30">
        <v>332301</v>
      </c>
      <c r="B85" s="108">
        <v>4</v>
      </c>
      <c r="C85" s="106">
        <v>25</v>
      </c>
      <c r="D85" s="72">
        <v>553</v>
      </c>
      <c r="E85" s="73">
        <v>953</v>
      </c>
      <c r="F85" s="73" t="s">
        <v>113</v>
      </c>
      <c r="G85" s="73">
        <v>9653</v>
      </c>
      <c r="H85" s="36"/>
      <c r="I85" s="36"/>
      <c r="J85" s="71">
        <v>77</v>
      </c>
      <c r="K85" s="58">
        <v>16</v>
      </c>
      <c r="L85" s="58">
        <v>7</v>
      </c>
      <c r="M85" s="58"/>
      <c r="N85" s="59"/>
      <c r="O85" s="60">
        <f>SUM(J85:N85)</f>
        <v>100</v>
      </c>
      <c r="P85" s="61"/>
      <c r="Q85" s="226"/>
      <c r="R85" s="61">
        <f t="shared" si="16"/>
        <v>0</v>
      </c>
      <c r="S85" s="63">
        <f t="shared" si="34"/>
        <v>100</v>
      </c>
      <c r="T85" s="139"/>
      <c r="U85" s="65">
        <f t="shared" si="2"/>
        <v>100</v>
      </c>
      <c r="V85" s="66">
        <f t="shared" si="33"/>
        <v>0</v>
      </c>
      <c r="W85" s="48"/>
      <c r="X85" s="49">
        <f>(J85*1000)/C85</f>
        <v>3080</v>
      </c>
      <c r="Y85" s="50">
        <f t="shared" ref="Y85:Y106" si="36">(K85*1000)/C85</f>
        <v>640</v>
      </c>
      <c r="Z85" s="50">
        <f t="shared" ref="Z85:Z106" si="37">(L85*1000)/C85</f>
        <v>280</v>
      </c>
      <c r="AA85" s="50">
        <f t="shared" ref="AA85:AA106" si="38">(M85*1000)/C85</f>
        <v>0</v>
      </c>
      <c r="AB85" s="51">
        <f t="shared" ref="AB85:AB106" si="39">(N85*1000)/C85</f>
        <v>0</v>
      </c>
      <c r="AC85" s="52">
        <f t="shared" si="17"/>
        <v>4000</v>
      </c>
      <c r="AD85" s="53">
        <f t="shared" ref="AD85:AD106" si="40">(R85*1000)/C85</f>
        <v>0</v>
      </c>
      <c r="AE85" s="54">
        <f t="shared" si="18"/>
        <v>4000</v>
      </c>
    </row>
    <row r="86" spans="1:31" ht="18" customHeight="1">
      <c r="A86" s="30">
        <v>321041</v>
      </c>
      <c r="B86" s="108">
        <v>4</v>
      </c>
      <c r="C86" s="106">
        <v>25</v>
      </c>
      <c r="D86" s="72"/>
      <c r="E86" s="73"/>
      <c r="F86" s="73"/>
      <c r="G86" s="73"/>
      <c r="H86" s="89">
        <v>6953</v>
      </c>
      <c r="I86" s="36"/>
      <c r="J86" s="71"/>
      <c r="K86" s="58"/>
      <c r="L86" s="58"/>
      <c r="M86" s="58"/>
      <c r="N86" s="228">
        <v>8</v>
      </c>
      <c r="O86" s="60">
        <f t="shared" si="32"/>
        <v>8</v>
      </c>
      <c r="P86" s="61"/>
      <c r="Q86" s="62"/>
      <c r="R86" s="61">
        <f t="shared" si="16"/>
        <v>0</v>
      </c>
      <c r="S86" s="63">
        <f t="shared" si="34"/>
        <v>8</v>
      </c>
      <c r="T86" s="139"/>
      <c r="U86" s="65">
        <f t="shared" si="2"/>
        <v>8</v>
      </c>
      <c r="V86" s="66">
        <f t="shared" si="33"/>
        <v>0</v>
      </c>
      <c r="W86" s="48"/>
      <c r="X86" s="49">
        <f t="shared" si="35"/>
        <v>0</v>
      </c>
      <c r="Y86" s="50">
        <f t="shared" si="36"/>
        <v>0</v>
      </c>
      <c r="Z86" s="50">
        <f t="shared" si="37"/>
        <v>0</v>
      </c>
      <c r="AA86" s="50">
        <f t="shared" si="38"/>
        <v>0</v>
      </c>
      <c r="AB86" s="51">
        <f t="shared" si="39"/>
        <v>320</v>
      </c>
      <c r="AC86" s="52">
        <f t="shared" si="17"/>
        <v>320</v>
      </c>
      <c r="AD86" s="53">
        <f t="shared" si="40"/>
        <v>0</v>
      </c>
      <c r="AE86" s="54">
        <f t="shared" si="18"/>
        <v>320</v>
      </c>
    </row>
    <row r="87" spans="1:31" ht="18" hidden="1" customHeight="1">
      <c r="A87" s="30">
        <v>332341</v>
      </c>
      <c r="B87" s="108">
        <v>4</v>
      </c>
      <c r="C87" s="32">
        <v>25</v>
      </c>
      <c r="D87" s="72"/>
      <c r="E87" s="73"/>
      <c r="F87" s="73"/>
      <c r="G87" s="73"/>
      <c r="H87" s="89">
        <v>6954</v>
      </c>
      <c r="I87" s="36"/>
      <c r="J87" s="71"/>
      <c r="K87" s="58"/>
      <c r="L87" s="58"/>
      <c r="M87" s="58"/>
      <c r="N87" s="228"/>
      <c r="O87" s="60">
        <f t="shared" si="32"/>
        <v>0</v>
      </c>
      <c r="P87" s="61"/>
      <c r="Q87" s="62"/>
      <c r="R87" s="61">
        <f t="shared" si="16"/>
        <v>0</v>
      </c>
      <c r="S87" s="63">
        <f t="shared" si="34"/>
        <v>0</v>
      </c>
      <c r="T87" s="139"/>
      <c r="U87" s="65">
        <f t="shared" si="2"/>
        <v>0</v>
      </c>
      <c r="V87" s="66">
        <f t="shared" si="33"/>
        <v>0</v>
      </c>
      <c r="W87" s="48"/>
      <c r="X87" s="49">
        <f t="shared" si="35"/>
        <v>0</v>
      </c>
      <c r="Y87" s="50">
        <f t="shared" si="36"/>
        <v>0</v>
      </c>
      <c r="Z87" s="50">
        <f t="shared" si="37"/>
        <v>0</v>
      </c>
      <c r="AA87" s="50">
        <f t="shared" si="38"/>
        <v>0</v>
      </c>
      <c r="AB87" s="51">
        <f t="shared" si="39"/>
        <v>0</v>
      </c>
      <c r="AC87" s="52">
        <f t="shared" si="17"/>
        <v>0</v>
      </c>
      <c r="AD87" s="53">
        <f t="shared" si="40"/>
        <v>0</v>
      </c>
      <c r="AE87" s="54">
        <f t="shared" si="18"/>
        <v>0</v>
      </c>
    </row>
    <row r="88" spans="1:31" ht="18" hidden="1" customHeight="1">
      <c r="A88" s="30">
        <v>300010</v>
      </c>
      <c r="B88" s="31" t="s">
        <v>114</v>
      </c>
      <c r="C88" s="32">
        <v>5</v>
      </c>
      <c r="D88" s="72" t="s">
        <v>115</v>
      </c>
      <c r="E88" s="73" t="s">
        <v>116</v>
      </c>
      <c r="F88" s="73" t="s">
        <v>117</v>
      </c>
      <c r="G88" s="73" t="s">
        <v>118</v>
      </c>
      <c r="H88" s="36" t="s">
        <v>119</v>
      </c>
      <c r="I88" s="36"/>
      <c r="J88" s="37"/>
      <c r="K88" s="38"/>
      <c r="L88" s="38"/>
      <c r="M88" s="38"/>
      <c r="N88" s="39"/>
      <c r="O88" s="40">
        <f t="shared" si="15"/>
        <v>0</v>
      </c>
      <c r="P88" s="41"/>
      <c r="Q88" s="42"/>
      <c r="R88" s="41">
        <f t="shared" si="16"/>
        <v>0</v>
      </c>
      <c r="S88" s="44">
        <f t="shared" si="34"/>
        <v>0</v>
      </c>
      <c r="T88" s="45"/>
      <c r="U88" s="46">
        <f t="shared" si="2"/>
        <v>0</v>
      </c>
      <c r="V88" s="66">
        <f t="shared" si="33"/>
        <v>0</v>
      </c>
      <c r="W88" s="48"/>
      <c r="X88" s="49">
        <f t="shared" si="35"/>
        <v>0</v>
      </c>
      <c r="Y88" s="50">
        <f t="shared" si="36"/>
        <v>0</v>
      </c>
      <c r="Z88" s="50">
        <f t="shared" si="37"/>
        <v>0</v>
      </c>
      <c r="AA88" s="50">
        <f t="shared" si="38"/>
        <v>0</v>
      </c>
      <c r="AB88" s="51">
        <f t="shared" si="39"/>
        <v>0</v>
      </c>
      <c r="AC88" s="52">
        <f t="shared" si="17"/>
        <v>0</v>
      </c>
      <c r="AD88" s="53">
        <f t="shared" si="40"/>
        <v>0</v>
      </c>
      <c r="AE88" s="54">
        <f t="shared" si="18"/>
        <v>0</v>
      </c>
    </row>
    <row r="89" spans="1:31" ht="18" hidden="1" customHeight="1">
      <c r="A89" s="77">
        <v>300010</v>
      </c>
      <c r="B89" s="229" t="s">
        <v>114</v>
      </c>
      <c r="C89" s="78">
        <v>25</v>
      </c>
      <c r="D89" s="79" t="s">
        <v>115</v>
      </c>
      <c r="E89" s="73" t="s">
        <v>116</v>
      </c>
      <c r="F89" s="73" t="s">
        <v>117</v>
      </c>
      <c r="G89" s="73" t="s">
        <v>118</v>
      </c>
      <c r="H89" s="36" t="s">
        <v>119</v>
      </c>
      <c r="I89" s="81"/>
      <c r="J89" s="37"/>
      <c r="K89" s="38"/>
      <c r="L89" s="38"/>
      <c r="M89" s="38"/>
      <c r="N89" s="39"/>
      <c r="O89" s="40">
        <f t="shared" si="15"/>
        <v>0</v>
      </c>
      <c r="P89" s="41"/>
      <c r="Q89" s="42"/>
      <c r="R89" s="41">
        <f t="shared" si="16"/>
        <v>0</v>
      </c>
      <c r="S89" s="44">
        <f t="shared" si="34"/>
        <v>0</v>
      </c>
      <c r="T89" s="45"/>
      <c r="U89" s="46">
        <f t="shared" si="2"/>
        <v>0</v>
      </c>
      <c r="V89" s="66">
        <f t="shared" si="33"/>
        <v>0</v>
      </c>
      <c r="W89" s="48"/>
      <c r="X89" s="49">
        <f t="shared" si="35"/>
        <v>0</v>
      </c>
      <c r="Y89" s="50">
        <f t="shared" si="36"/>
        <v>0</v>
      </c>
      <c r="Z89" s="50">
        <f t="shared" si="37"/>
        <v>0</v>
      </c>
      <c r="AA89" s="50">
        <f t="shared" si="38"/>
        <v>0</v>
      </c>
      <c r="AB89" s="51">
        <f t="shared" si="39"/>
        <v>0</v>
      </c>
      <c r="AC89" s="52">
        <f t="shared" si="17"/>
        <v>0</v>
      </c>
      <c r="AD89" s="53">
        <f t="shared" si="40"/>
        <v>0</v>
      </c>
      <c r="AE89" s="54">
        <f t="shared" si="18"/>
        <v>0</v>
      </c>
    </row>
    <row r="90" spans="1:31" ht="18" hidden="1" customHeight="1">
      <c r="A90" s="30">
        <v>300000</v>
      </c>
      <c r="B90" s="31" t="s">
        <v>114</v>
      </c>
      <c r="C90" s="32">
        <v>5</v>
      </c>
      <c r="D90" s="72">
        <v>150</v>
      </c>
      <c r="E90" s="73">
        <v>750</v>
      </c>
      <c r="F90" s="73" t="s">
        <v>120</v>
      </c>
      <c r="G90" s="73">
        <v>9250</v>
      </c>
      <c r="H90" s="36">
        <v>8250</v>
      </c>
      <c r="I90" s="36"/>
      <c r="J90" s="37"/>
      <c r="K90" s="38"/>
      <c r="L90" s="38"/>
      <c r="M90" s="38"/>
      <c r="N90" s="39"/>
      <c r="O90" s="40">
        <f t="shared" si="15"/>
        <v>0</v>
      </c>
      <c r="P90" s="41"/>
      <c r="Q90" s="42"/>
      <c r="R90" s="41">
        <f t="shared" si="16"/>
        <v>0</v>
      </c>
      <c r="S90" s="44">
        <f t="shared" si="34"/>
        <v>0</v>
      </c>
      <c r="T90" s="45"/>
      <c r="U90" s="46">
        <f t="shared" si="2"/>
        <v>0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0</v>
      </c>
      <c r="AC90" s="52">
        <f t="shared" si="17"/>
        <v>0</v>
      </c>
      <c r="AD90" s="53">
        <f t="shared" si="40"/>
        <v>0</v>
      </c>
      <c r="AE90" s="54">
        <f t="shared" si="18"/>
        <v>0</v>
      </c>
    </row>
    <row r="91" spans="1:31" ht="18" hidden="1" customHeight="1">
      <c r="A91" s="30">
        <v>300000</v>
      </c>
      <c r="B91" s="31" t="s">
        <v>114</v>
      </c>
      <c r="C91" s="32">
        <v>25</v>
      </c>
      <c r="D91" s="72">
        <v>150</v>
      </c>
      <c r="E91" s="73">
        <v>750</v>
      </c>
      <c r="F91" s="73" t="s">
        <v>120</v>
      </c>
      <c r="G91" s="73">
        <v>9250</v>
      </c>
      <c r="H91" s="36">
        <v>8250</v>
      </c>
      <c r="I91" s="36"/>
      <c r="J91" s="37"/>
      <c r="K91" s="38"/>
      <c r="L91" s="38"/>
      <c r="M91" s="38"/>
      <c r="N91" s="39"/>
      <c r="O91" s="40">
        <f t="shared" si="15"/>
        <v>0</v>
      </c>
      <c r="P91" s="41"/>
      <c r="Q91" s="42"/>
      <c r="R91" s="41">
        <f t="shared" si="16"/>
        <v>0</v>
      </c>
      <c r="S91" s="44">
        <f t="shared" si="34"/>
        <v>0</v>
      </c>
      <c r="T91" s="45"/>
      <c r="U91" s="46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>
      <c r="A92" s="172">
        <v>300030</v>
      </c>
      <c r="B92" s="31" t="s">
        <v>114</v>
      </c>
      <c r="C92" s="96">
        <v>5</v>
      </c>
      <c r="D92" s="165" t="s">
        <v>121</v>
      </c>
      <c r="E92" s="103" t="s">
        <v>122</v>
      </c>
      <c r="F92" s="103" t="s">
        <v>123</v>
      </c>
      <c r="G92" s="103" t="s">
        <v>124</v>
      </c>
      <c r="H92" s="103" t="s">
        <v>125</v>
      </c>
      <c r="I92" s="104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>
      <c r="A93" s="172">
        <v>300030</v>
      </c>
      <c r="B93" s="31" t="s">
        <v>114</v>
      </c>
      <c r="C93" s="96">
        <v>25</v>
      </c>
      <c r="D93" s="165" t="s">
        <v>121</v>
      </c>
      <c r="E93" s="103" t="s">
        <v>122</v>
      </c>
      <c r="F93" s="103" t="s">
        <v>123</v>
      </c>
      <c r="G93" s="103" t="s">
        <v>124</v>
      </c>
      <c r="H93" s="103" t="s">
        <v>125</v>
      </c>
      <c r="I93" s="104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>
      <c r="A94" s="172">
        <v>300400</v>
      </c>
      <c r="B94" s="31" t="s">
        <v>114</v>
      </c>
      <c r="C94" s="96">
        <v>5</v>
      </c>
      <c r="D94" s="165" t="s">
        <v>126</v>
      </c>
      <c r="E94" s="103"/>
      <c r="F94" s="103"/>
      <c r="G94" s="103"/>
      <c r="H94" s="103"/>
      <c r="I94" s="104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>
      <c r="A95" s="172">
        <v>300400</v>
      </c>
      <c r="B95" s="31" t="s">
        <v>114</v>
      </c>
      <c r="C95" s="96">
        <v>25</v>
      </c>
      <c r="D95" s="165" t="s">
        <v>126</v>
      </c>
      <c r="E95" s="103"/>
      <c r="F95" s="103"/>
      <c r="G95" s="103"/>
      <c r="H95" s="103"/>
      <c r="I95" s="104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>
      <c r="A96" s="30">
        <v>300400</v>
      </c>
      <c r="B96" s="31" t="s">
        <v>114</v>
      </c>
      <c r="C96" s="32">
        <v>5</v>
      </c>
      <c r="D96" s="72">
        <v>151</v>
      </c>
      <c r="E96" s="73">
        <v>751</v>
      </c>
      <c r="F96" s="73" t="s">
        <v>127</v>
      </c>
      <c r="G96" s="73">
        <v>9251</v>
      </c>
      <c r="H96" s="36">
        <v>8251</v>
      </c>
      <c r="I96" s="36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3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>
      <c r="A97" s="30">
        <v>300400</v>
      </c>
      <c r="B97" s="31" t="s">
        <v>114</v>
      </c>
      <c r="C97" s="32">
        <v>25</v>
      </c>
      <c r="D97" s="72">
        <v>151</v>
      </c>
      <c r="E97" s="73">
        <v>751</v>
      </c>
      <c r="F97" s="73" t="s">
        <v>127</v>
      </c>
      <c r="G97" s="73">
        <v>9251</v>
      </c>
      <c r="H97" s="36">
        <v>8251</v>
      </c>
      <c r="I97" s="36"/>
      <c r="J97" s="37"/>
      <c r="K97" s="38"/>
      <c r="L97" s="38"/>
      <c r="M97" s="38"/>
      <c r="N97" s="39"/>
      <c r="O97" s="40">
        <f>SUM(J97:N97)</f>
        <v>0</v>
      </c>
      <c r="P97" s="41"/>
      <c r="Q97" s="42"/>
      <c r="R97" s="41">
        <f>SUM(P97:Q97)</f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>SUM(X97:AB97)</f>
        <v>0</v>
      </c>
      <c r="AD97" s="53">
        <f t="shared" si="40"/>
        <v>0</v>
      </c>
      <c r="AE97" s="54">
        <f>SUM(AC97:AD97)</f>
        <v>0</v>
      </c>
    </row>
    <row r="98" spans="1:31" ht="18" hidden="1" customHeight="1">
      <c r="A98" s="30">
        <v>300410</v>
      </c>
      <c r="B98" s="31" t="s">
        <v>114</v>
      </c>
      <c r="C98" s="32">
        <v>5</v>
      </c>
      <c r="D98" s="72" t="s">
        <v>128</v>
      </c>
      <c r="E98" s="73"/>
      <c r="F98" s="73"/>
      <c r="G98" s="73"/>
      <c r="H98" s="36"/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3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30">
        <v>300410</v>
      </c>
      <c r="B99" s="31" t="s">
        <v>114</v>
      </c>
      <c r="C99" s="32">
        <v>25</v>
      </c>
      <c r="D99" s="72" t="s">
        <v>128</v>
      </c>
      <c r="E99" s="73"/>
      <c r="F99" s="73"/>
      <c r="G99" s="73"/>
      <c r="H99" s="36"/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3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230">
        <v>300300</v>
      </c>
      <c r="B100" s="31" t="s">
        <v>114</v>
      </c>
      <c r="C100" s="219">
        <v>5</v>
      </c>
      <c r="D100" s="231">
        <v>155</v>
      </c>
      <c r="E100" s="232"/>
      <c r="F100" s="232"/>
      <c r="G100" s="232"/>
      <c r="H100" s="232"/>
      <c r="I100" s="222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300700</v>
      </c>
      <c r="B101" s="31" t="s">
        <v>114</v>
      </c>
      <c r="C101" s="32">
        <v>5</v>
      </c>
      <c r="D101" s="72">
        <v>157</v>
      </c>
      <c r="E101" s="73">
        <v>757</v>
      </c>
      <c r="F101" s="73" t="s">
        <v>129</v>
      </c>
      <c r="G101" s="73">
        <v>9257</v>
      </c>
      <c r="H101" s="36">
        <v>8257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30">
        <v>300700</v>
      </c>
      <c r="B102" s="31" t="s">
        <v>114</v>
      </c>
      <c r="C102" s="32">
        <v>25</v>
      </c>
      <c r="D102" s="72">
        <v>157</v>
      </c>
      <c r="E102" s="73">
        <v>757</v>
      </c>
      <c r="F102" s="73" t="s">
        <v>129</v>
      </c>
      <c r="G102" s="73">
        <v>9257</v>
      </c>
      <c r="H102" s="36">
        <v>8257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30">
        <v>300700</v>
      </c>
      <c r="B103" s="31" t="s">
        <v>114</v>
      </c>
      <c r="C103" s="32">
        <v>5</v>
      </c>
      <c r="D103" s="72" t="s">
        <v>130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30">
        <v>300700</v>
      </c>
      <c r="B104" s="31" t="s">
        <v>114</v>
      </c>
      <c r="C104" s="32">
        <v>25</v>
      </c>
      <c r="D104" s="72" t="s">
        <v>130</v>
      </c>
      <c r="E104" s="73"/>
      <c r="F104" s="73"/>
      <c r="G104" s="73"/>
      <c r="H104" s="36"/>
      <c r="I104" s="36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3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30">
        <v>300710</v>
      </c>
      <c r="B105" s="31" t="s">
        <v>114</v>
      </c>
      <c r="C105" s="32">
        <v>5</v>
      </c>
      <c r="D105" s="72" t="s">
        <v>131</v>
      </c>
      <c r="E105" s="73"/>
      <c r="F105" s="73"/>
      <c r="G105" s="73"/>
      <c r="H105" s="36"/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300710</v>
      </c>
      <c r="B106" s="31" t="s">
        <v>114</v>
      </c>
      <c r="C106" s="32">
        <v>25</v>
      </c>
      <c r="D106" s="72" t="s">
        <v>131</v>
      </c>
      <c r="E106" s="73"/>
      <c r="F106" s="73"/>
      <c r="G106" s="73"/>
      <c r="H106" s="36"/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customHeight="1">
      <c r="A107" s="119" t="s">
        <v>132</v>
      </c>
      <c r="B107" s="120"/>
      <c r="C107" s="121"/>
      <c r="D107" s="120"/>
      <c r="E107" s="120"/>
      <c r="F107" s="120"/>
      <c r="G107" s="120"/>
      <c r="H107" s="120"/>
      <c r="I107" s="120"/>
      <c r="J107" s="123">
        <f t="shared" ref="J107:U107" si="41">SUM(J40:J106)</f>
        <v>798</v>
      </c>
      <c r="K107" s="123">
        <f t="shared" si="41"/>
        <v>63</v>
      </c>
      <c r="L107" s="123">
        <f t="shared" si="41"/>
        <v>16</v>
      </c>
      <c r="M107" s="123">
        <f t="shared" si="41"/>
        <v>0</v>
      </c>
      <c r="N107" s="124">
        <f t="shared" si="41"/>
        <v>16</v>
      </c>
      <c r="O107" s="125">
        <f t="shared" si="41"/>
        <v>893</v>
      </c>
      <c r="P107" s="126">
        <f t="shared" si="41"/>
        <v>2312</v>
      </c>
      <c r="Q107" s="127">
        <f t="shared" si="41"/>
        <v>2750</v>
      </c>
      <c r="R107" s="126">
        <f t="shared" si="41"/>
        <v>5062</v>
      </c>
      <c r="S107" s="128">
        <f t="shared" si="41"/>
        <v>4181</v>
      </c>
      <c r="T107" s="129">
        <f t="shared" si="41"/>
        <v>1774</v>
      </c>
      <c r="U107" s="130">
        <f t="shared" si="41"/>
        <v>5955</v>
      </c>
      <c r="V107" s="66">
        <f t="shared" si="33"/>
        <v>0</v>
      </c>
      <c r="W107" s="131"/>
      <c r="X107" s="132">
        <f t="shared" ref="X107:AE107" si="42">SUM(X40:X106)</f>
        <v>29040</v>
      </c>
      <c r="Y107" s="129">
        <f t="shared" si="42"/>
        <v>2520</v>
      </c>
      <c r="Z107" s="129">
        <f t="shared" si="42"/>
        <v>560</v>
      </c>
      <c r="AA107" s="129">
        <f t="shared" si="42"/>
        <v>0</v>
      </c>
      <c r="AB107" s="133">
        <f t="shared" si="42"/>
        <v>640</v>
      </c>
      <c r="AC107" s="130">
        <f t="shared" si="42"/>
        <v>32760</v>
      </c>
      <c r="AD107" s="133">
        <f t="shared" si="42"/>
        <v>67200</v>
      </c>
      <c r="AE107" s="134">
        <f t="shared" si="42"/>
        <v>99640</v>
      </c>
    </row>
    <row r="108" spans="1:31" ht="18" customHeight="1">
      <c r="A108" s="30">
        <v>362001</v>
      </c>
      <c r="B108" s="108">
        <v>4</v>
      </c>
      <c r="C108" s="32">
        <v>25</v>
      </c>
      <c r="D108" s="72">
        <v>562</v>
      </c>
      <c r="E108" s="73"/>
      <c r="F108" s="73"/>
      <c r="G108" s="73"/>
      <c r="H108" s="36"/>
      <c r="I108" s="36"/>
      <c r="J108" s="71">
        <v>16</v>
      </c>
      <c r="K108" s="58"/>
      <c r="L108" s="58"/>
      <c r="M108" s="58"/>
      <c r="N108" s="59"/>
      <c r="O108" s="60">
        <f t="shared" ref="O108" si="43">SUM(J108:N108)</f>
        <v>16</v>
      </c>
      <c r="P108" s="61"/>
      <c r="Q108" s="62"/>
      <c r="R108" s="61">
        <f t="shared" ref="R108:R140" si="44">SUM(P108:Q108)</f>
        <v>0</v>
      </c>
      <c r="S108" s="44">
        <f>SUM(O108,R108)</f>
        <v>16</v>
      </c>
      <c r="T108" s="45"/>
      <c r="U108" s="46">
        <f t="shared" ref="U108:U184" si="45">SUM(S108:T108)</f>
        <v>16</v>
      </c>
      <c r="V108" s="66">
        <f t="shared" si="33"/>
        <v>0</v>
      </c>
      <c r="W108" s="48"/>
      <c r="X108" s="49">
        <f>(J108*1000)/C108</f>
        <v>640</v>
      </c>
      <c r="Y108" s="50">
        <f>(K108*1000)/C108</f>
        <v>0</v>
      </c>
      <c r="Z108" s="50">
        <f>(L108*1000)/C108</f>
        <v>0</v>
      </c>
      <c r="AA108" s="50">
        <f>(M108*1000)/C108</f>
        <v>0</v>
      </c>
      <c r="AB108" s="51">
        <f>(N108*1000)/C108</f>
        <v>0</v>
      </c>
      <c r="AC108" s="52">
        <f t="shared" ref="AC108:AC140" si="46">SUM(X108:AB108)</f>
        <v>640</v>
      </c>
      <c r="AD108" s="53">
        <f>(R108*1000)/C108</f>
        <v>0</v>
      </c>
      <c r="AE108" s="54">
        <f t="shared" ref="AE108:AE140" si="47">SUM(AC108:AD108)</f>
        <v>640</v>
      </c>
    </row>
    <row r="109" spans="1:31" ht="18" hidden="1" customHeight="1">
      <c r="A109" s="30">
        <v>362101</v>
      </c>
      <c r="B109" s="108">
        <v>4</v>
      </c>
      <c r="C109" s="32">
        <v>50</v>
      </c>
      <c r="D109" s="72"/>
      <c r="E109" s="73"/>
      <c r="F109" s="73"/>
      <c r="G109" s="73"/>
      <c r="H109" s="36"/>
      <c r="I109" s="97" t="s">
        <v>133</v>
      </c>
      <c r="J109" s="71"/>
      <c r="K109" s="58"/>
      <c r="L109" s="58"/>
      <c r="M109" s="58"/>
      <c r="N109" s="59"/>
      <c r="O109" s="60"/>
      <c r="P109" s="61"/>
      <c r="Q109" s="62"/>
      <c r="R109" s="61">
        <f t="shared" si="44"/>
        <v>0</v>
      </c>
      <c r="S109" s="63">
        <f>SUM(O109,R109)</f>
        <v>0</v>
      </c>
      <c r="T109" s="139"/>
      <c r="U109" s="65">
        <f t="shared" si="45"/>
        <v>0</v>
      </c>
      <c r="V109" s="66">
        <f t="shared" si="33"/>
        <v>0</v>
      </c>
      <c r="W109" s="48"/>
      <c r="X109" s="49">
        <f>(J109*1000)/C109</f>
        <v>0</v>
      </c>
      <c r="Y109" s="50">
        <f>(K109*1000)/C109</f>
        <v>0</v>
      </c>
      <c r="Z109" s="50">
        <f>(L109*1000)/C109</f>
        <v>0</v>
      </c>
      <c r="AA109" s="50">
        <f>(M109*1000)/C109</f>
        <v>0</v>
      </c>
      <c r="AB109" s="51">
        <f>(N109*1000)/C109</f>
        <v>0</v>
      </c>
      <c r="AC109" s="52">
        <f t="shared" si="46"/>
        <v>0</v>
      </c>
      <c r="AD109" s="53">
        <f>(R109*1000)/C109</f>
        <v>0</v>
      </c>
      <c r="AE109" s="54">
        <f t="shared" si="47"/>
        <v>0</v>
      </c>
    </row>
    <row r="110" spans="1:31" ht="18" hidden="1" customHeight="1">
      <c r="A110" s="167">
        <v>36420872</v>
      </c>
      <c r="B110" s="108">
        <v>4</v>
      </c>
      <c r="C110" s="233" t="s">
        <v>27</v>
      </c>
      <c r="D110" s="234" t="s">
        <v>134</v>
      </c>
      <c r="E110" s="170"/>
      <c r="F110" s="170"/>
      <c r="G110" s="170"/>
      <c r="H110" s="170"/>
      <c r="I110" s="235"/>
      <c r="J110" s="75"/>
      <c r="K110" s="58"/>
      <c r="L110" s="58"/>
      <c r="M110" s="58"/>
      <c r="N110" s="59"/>
      <c r="O110" s="60">
        <f t="shared" ref="O110:O112" si="48">SUM(J110:N110)</f>
        <v>0</v>
      </c>
      <c r="P110" s="61"/>
      <c r="Q110" s="62"/>
      <c r="R110" s="61">
        <f t="shared" si="44"/>
        <v>0</v>
      </c>
      <c r="S110" s="63"/>
      <c r="T110" s="140">
        <f>SUM(O110,R110)</f>
        <v>0</v>
      </c>
      <c r="U110" s="65">
        <f t="shared" si="45"/>
        <v>0</v>
      </c>
      <c r="V110" s="66">
        <f t="shared" si="33"/>
        <v>0</v>
      </c>
      <c r="W110" s="48"/>
      <c r="X110" s="49"/>
      <c r="Y110" s="50"/>
      <c r="Z110" s="50"/>
      <c r="AA110" s="50"/>
      <c r="AB110" s="51"/>
      <c r="AC110" s="52">
        <f t="shared" si="46"/>
        <v>0</v>
      </c>
      <c r="AD110" s="53"/>
      <c r="AE110" s="54">
        <f t="shared" si="47"/>
        <v>0</v>
      </c>
    </row>
    <row r="111" spans="1:31" ht="18" customHeight="1">
      <c r="A111" s="236">
        <v>364201</v>
      </c>
      <c r="B111" s="108">
        <v>4</v>
      </c>
      <c r="C111" s="233" t="s">
        <v>27</v>
      </c>
      <c r="D111" s="68" t="s">
        <v>135</v>
      </c>
      <c r="E111" s="170"/>
      <c r="F111" s="170"/>
      <c r="G111" s="170"/>
      <c r="H111" s="171"/>
      <c r="I111" s="237"/>
      <c r="J111" s="75">
        <v>14</v>
      </c>
      <c r="K111" s="58"/>
      <c r="L111" s="58"/>
      <c r="M111" s="58"/>
      <c r="N111" s="59"/>
      <c r="O111" s="60">
        <f t="shared" si="48"/>
        <v>14</v>
      </c>
      <c r="P111" s="61"/>
      <c r="Q111" s="62"/>
      <c r="R111" s="61"/>
      <c r="S111" s="63"/>
      <c r="T111" s="140">
        <f>SUM(O111,R111)</f>
        <v>14</v>
      </c>
      <c r="U111" s="65">
        <f t="shared" si="45"/>
        <v>14</v>
      </c>
      <c r="V111" s="66">
        <f t="shared" si="33"/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30">
        <v>364201</v>
      </c>
      <c r="B112" s="108">
        <v>4</v>
      </c>
      <c r="C112" s="32">
        <v>25</v>
      </c>
      <c r="D112" s="72" t="s">
        <v>135</v>
      </c>
      <c r="E112" s="73"/>
      <c r="F112" s="73"/>
      <c r="G112" s="73"/>
      <c r="H112" s="36"/>
      <c r="I112" s="36"/>
      <c r="J112" s="71">
        <v>14</v>
      </c>
      <c r="K112" s="58"/>
      <c r="L112" s="58"/>
      <c r="M112" s="58"/>
      <c r="N112" s="59"/>
      <c r="O112" s="60">
        <f t="shared" si="48"/>
        <v>14</v>
      </c>
      <c r="P112" s="61"/>
      <c r="Q112" s="62"/>
      <c r="R112" s="61">
        <f t="shared" si="44"/>
        <v>0</v>
      </c>
      <c r="S112" s="63">
        <f>SUM(O112,R112)</f>
        <v>14</v>
      </c>
      <c r="T112" s="139"/>
      <c r="U112" s="65">
        <f t="shared" si="45"/>
        <v>14</v>
      </c>
      <c r="V112" s="66">
        <f t="shared" si="33"/>
        <v>0</v>
      </c>
      <c r="W112" s="48"/>
      <c r="X112" s="49">
        <f>(J112*1000)/C112</f>
        <v>560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si="46"/>
        <v>560</v>
      </c>
      <c r="AD112" s="53">
        <f>(R112*1000)/C112</f>
        <v>0</v>
      </c>
      <c r="AE112" s="54">
        <f t="shared" si="47"/>
        <v>560</v>
      </c>
    </row>
    <row r="113" spans="1:31" ht="18" hidden="1" customHeight="1">
      <c r="A113" s="30">
        <v>36430876</v>
      </c>
      <c r="B113" s="193">
        <v>4</v>
      </c>
      <c r="C113" s="238">
        <v>50</v>
      </c>
      <c r="D113" s="33"/>
      <c r="E113" s="34"/>
      <c r="F113" s="34"/>
      <c r="G113" s="34"/>
      <c r="H113" s="35"/>
      <c r="I113" s="239" t="s">
        <v>136</v>
      </c>
      <c r="J113" s="71"/>
      <c r="K113" s="58"/>
      <c r="L113" s="58"/>
      <c r="M113" s="58"/>
      <c r="N113" s="59"/>
      <c r="O113" s="60"/>
      <c r="P113" s="240"/>
      <c r="Q113" s="62"/>
      <c r="R113" s="240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7.25" hidden="1" customHeight="1">
      <c r="A114" s="236">
        <v>364301</v>
      </c>
      <c r="B114" s="193">
        <v>3.5</v>
      </c>
      <c r="C114" s="233" t="s">
        <v>75</v>
      </c>
      <c r="D114" s="241"/>
      <c r="E114" s="242"/>
      <c r="F114" s="242"/>
      <c r="G114" s="242"/>
      <c r="H114" s="243"/>
      <c r="I114" s="89" t="s">
        <v>137</v>
      </c>
      <c r="J114" s="71"/>
      <c r="K114" s="58"/>
      <c r="L114" s="58"/>
      <c r="M114" s="58"/>
      <c r="N114" s="59"/>
      <c r="O114" s="60"/>
      <c r="P114" s="92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8" hidden="1" customHeight="1">
      <c r="A115" s="236">
        <v>36420890</v>
      </c>
      <c r="B115" s="193">
        <v>3.5</v>
      </c>
      <c r="C115" s="168">
        <v>50</v>
      </c>
      <c r="D115" s="33"/>
      <c r="E115" s="34"/>
      <c r="F115" s="34"/>
      <c r="G115" s="34"/>
      <c r="H115" s="35"/>
      <c r="I115" s="99" t="s">
        <v>138</v>
      </c>
      <c r="J115" s="71"/>
      <c r="K115" s="58"/>
      <c r="L115" s="58"/>
      <c r="M115" s="58"/>
      <c r="N115" s="59"/>
      <c r="O115" s="60"/>
      <c r="P115" s="61"/>
      <c r="Q115" s="62"/>
      <c r="R115" s="61">
        <f t="shared" si="44"/>
        <v>0</v>
      </c>
      <c r="S115" s="63">
        <f>SUM(O115,R115)</f>
        <v>0</v>
      </c>
      <c r="T115" s="143"/>
      <c r="U115" s="65">
        <f t="shared" si="45"/>
        <v>0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236">
        <v>364301</v>
      </c>
      <c r="B116" s="108">
        <v>4</v>
      </c>
      <c r="C116" s="168">
        <v>50</v>
      </c>
      <c r="D116" s="33"/>
      <c r="E116" s="34"/>
      <c r="F116" s="34"/>
      <c r="G116" s="34"/>
      <c r="H116" s="35"/>
      <c r="I116" s="97" t="s">
        <v>137</v>
      </c>
      <c r="J116" s="71"/>
      <c r="K116" s="58"/>
      <c r="L116" s="58"/>
      <c r="M116" s="58"/>
      <c r="N116" s="59"/>
      <c r="O116" s="60"/>
      <c r="P116" s="61">
        <v>180</v>
      </c>
      <c r="Q116" s="62"/>
      <c r="R116" s="61">
        <f t="shared" si="44"/>
        <v>180</v>
      </c>
      <c r="S116" s="63">
        <f>SUM(O116,R116)</f>
        <v>180</v>
      </c>
      <c r="T116" s="143"/>
      <c r="U116" s="65">
        <f t="shared" si="45"/>
        <v>180</v>
      </c>
      <c r="V116" s="66">
        <f t="shared" si="33"/>
        <v>0</v>
      </c>
      <c r="W116" s="48"/>
      <c r="X116" s="49"/>
      <c r="Y116" s="50"/>
      <c r="Z116" s="50"/>
      <c r="AA116" s="50"/>
      <c r="AB116" s="51"/>
      <c r="AC116" s="52"/>
      <c r="AD116" s="53">
        <f>(R116*1000)/C116</f>
        <v>3600</v>
      </c>
      <c r="AE116" s="54">
        <f t="shared" si="47"/>
        <v>3600</v>
      </c>
    </row>
    <row r="117" spans="1:31" ht="18" hidden="1" customHeight="1">
      <c r="A117" s="30">
        <v>364301</v>
      </c>
      <c r="B117" s="108">
        <v>4</v>
      </c>
      <c r="C117" s="233" t="s">
        <v>75</v>
      </c>
      <c r="D117" s="33"/>
      <c r="E117" s="34"/>
      <c r="F117" s="34"/>
      <c r="G117" s="34"/>
      <c r="H117" s="35"/>
      <c r="I117" s="98" t="s">
        <v>139</v>
      </c>
      <c r="J117" s="71"/>
      <c r="K117" s="58"/>
      <c r="L117" s="58"/>
      <c r="M117" s="58"/>
      <c r="N117" s="59"/>
      <c r="O117" s="60"/>
      <c r="P117" s="61"/>
      <c r="Q117" s="62"/>
      <c r="R117" s="61">
        <f t="shared" si="44"/>
        <v>0</v>
      </c>
      <c r="S117" s="63"/>
      <c r="T117" s="145">
        <f>SUM(O117,R117)</f>
        <v>0</v>
      </c>
      <c r="U117" s="65">
        <f t="shared" si="45"/>
        <v>0</v>
      </c>
      <c r="V117" s="66">
        <f t="shared" si="33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hidden="1" customHeight="1">
      <c r="A118" s="30">
        <v>366208</v>
      </c>
      <c r="B118" s="108">
        <v>4</v>
      </c>
      <c r="C118" s="244" t="s">
        <v>75</v>
      </c>
      <c r="D118" s="68" t="s">
        <v>140</v>
      </c>
      <c r="E118" s="73"/>
      <c r="F118" s="73"/>
      <c r="G118" s="73"/>
      <c r="H118" s="36"/>
      <c r="I118" s="36"/>
      <c r="J118" s="75"/>
      <c r="K118" s="58"/>
      <c r="L118" s="58"/>
      <c r="M118" s="58"/>
      <c r="N118" s="59"/>
      <c r="O118" s="245">
        <f t="shared" ref="O118:O140" si="49">SUM(J118:N118)</f>
        <v>0</v>
      </c>
      <c r="P118" s="246"/>
      <c r="Q118" s="62"/>
      <c r="R118" s="61"/>
      <c r="S118" s="63"/>
      <c r="T118" s="140">
        <f>SUM(O118,R118)</f>
        <v>0</v>
      </c>
      <c r="U118" s="65">
        <f>SUM(S118:T118)</f>
        <v>0</v>
      </c>
      <c r="V118" s="66">
        <f>O118+R118-U118</f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08">
        <v>4</v>
      </c>
      <c r="C119" s="233" t="s">
        <v>27</v>
      </c>
      <c r="D119" s="68">
        <v>566</v>
      </c>
      <c r="E119" s="73"/>
      <c r="F119" s="73"/>
      <c r="G119" s="73"/>
      <c r="H119" s="36"/>
      <c r="I119" s="36"/>
      <c r="J119" s="75">
        <v>16</v>
      </c>
      <c r="K119" s="58"/>
      <c r="L119" s="58"/>
      <c r="M119" s="58"/>
      <c r="N119" s="59"/>
      <c r="O119" s="60">
        <f t="shared" si="49"/>
        <v>16</v>
      </c>
      <c r="Q119" s="62"/>
      <c r="R119" s="61"/>
      <c r="S119" s="63"/>
      <c r="T119" s="140">
        <f>SUM(O119,R119)</f>
        <v>16</v>
      </c>
      <c r="U119" s="65">
        <f>SUM(S119:T119)</f>
        <v>16</v>
      </c>
      <c r="V119" s="66">
        <f>O119+R119-U119</f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36"/>
      <c r="J120" s="71">
        <v>150</v>
      </c>
      <c r="K120" s="58">
        <v>10</v>
      </c>
      <c r="L120" s="58">
        <v>8</v>
      </c>
      <c r="M120" s="58"/>
      <c r="N120" s="59"/>
      <c r="O120" s="60">
        <f t="shared" si="49"/>
        <v>168</v>
      </c>
      <c r="P120" s="61"/>
      <c r="Q120" s="62"/>
      <c r="R120" s="61">
        <f>SUM(P120:Q120)</f>
        <v>0</v>
      </c>
      <c r="S120" s="63">
        <f>SUM(O120,R120)</f>
        <v>168</v>
      </c>
      <c r="T120" s="139"/>
      <c r="U120" s="65">
        <f t="shared" si="45"/>
        <v>168</v>
      </c>
      <c r="V120" s="66">
        <f t="shared" si="33"/>
        <v>0</v>
      </c>
      <c r="W120" s="247" t="s">
        <v>142</v>
      </c>
      <c r="X120" s="49">
        <f>(J120*1000)/C120</f>
        <v>6000</v>
      </c>
      <c r="Y120" s="50">
        <f>(K120*1000)/C120</f>
        <v>400</v>
      </c>
      <c r="Z120" s="50">
        <f>(L120*1000)/C120</f>
        <v>320</v>
      </c>
      <c r="AA120" s="50">
        <f>(M120*1000)/C120</f>
        <v>0</v>
      </c>
      <c r="AB120" s="51">
        <f>(N120*1000)/C120</f>
        <v>0</v>
      </c>
      <c r="AC120" s="52">
        <f t="shared" si="46"/>
        <v>6720</v>
      </c>
      <c r="AD120" s="53">
        <f>(R120*1000)/C120</f>
        <v>0</v>
      </c>
      <c r="AE120" s="54">
        <f t="shared" si="47"/>
        <v>6720</v>
      </c>
    </row>
    <row r="121" spans="1:31" ht="18" hidden="1" customHeight="1">
      <c r="A121" s="230">
        <v>366301</v>
      </c>
      <c r="B121" s="108">
        <v>4</v>
      </c>
      <c r="C121" s="219">
        <v>40</v>
      </c>
      <c r="D121" s="231"/>
      <c r="E121" s="232"/>
      <c r="F121" s="232"/>
      <c r="G121" s="232"/>
      <c r="H121" s="232"/>
      <c r="I121" s="248" t="s">
        <v>143</v>
      </c>
      <c r="J121" s="71"/>
      <c r="K121" s="58"/>
      <c r="L121" s="58"/>
      <c r="M121" s="58"/>
      <c r="N121" s="59"/>
      <c r="O121" s="60">
        <f t="shared" si="49"/>
        <v>0</v>
      </c>
      <c r="P121" s="61"/>
      <c r="Q121" s="62"/>
      <c r="R121" s="61">
        <f t="shared" si="44"/>
        <v>0</v>
      </c>
      <c r="S121" s="63">
        <f>SUM(O121,R121)</f>
        <v>0</v>
      </c>
      <c r="T121" s="139"/>
      <c r="U121" s="65">
        <f t="shared" si="45"/>
        <v>0</v>
      </c>
      <c r="V121" s="66">
        <f t="shared" si="33"/>
        <v>0</v>
      </c>
      <c r="W121" s="48"/>
      <c r="X121" s="49">
        <f>(J121*1000)/C121</f>
        <v>0</v>
      </c>
      <c r="Y121" s="50">
        <f>(K121*1000)/C121</f>
        <v>0</v>
      </c>
      <c r="Z121" s="50">
        <f>(L121*1000)/C121</f>
        <v>0</v>
      </c>
      <c r="AA121" s="50">
        <f>(M121*1000)/C121</f>
        <v>0</v>
      </c>
      <c r="AB121" s="51">
        <f>(N121*1000)/C121</f>
        <v>0</v>
      </c>
      <c r="AC121" s="52">
        <f t="shared" si="46"/>
        <v>0</v>
      </c>
      <c r="AD121" s="53">
        <f>(R121*1000)/C121</f>
        <v>0</v>
      </c>
      <c r="AE121" s="54">
        <f t="shared" si="47"/>
        <v>0</v>
      </c>
    </row>
    <row r="122" spans="1:31" ht="18" hidden="1" customHeight="1">
      <c r="A122" s="230">
        <v>36630890</v>
      </c>
      <c r="B122" s="108">
        <v>4</v>
      </c>
      <c r="C122" s="168">
        <v>50</v>
      </c>
      <c r="D122" s="169"/>
      <c r="E122" s="170"/>
      <c r="F122" s="170"/>
      <c r="G122" s="170"/>
      <c r="H122" s="171"/>
      <c r="I122" s="184" t="s">
        <v>144</v>
      </c>
      <c r="J122" s="224"/>
      <c r="K122" s="58"/>
      <c r="L122" s="58"/>
      <c r="M122" s="58"/>
      <c r="N122" s="59"/>
      <c r="O122" s="60">
        <f t="shared" si="49"/>
        <v>0</v>
      </c>
      <c r="P122" s="61"/>
      <c r="Q122" s="62"/>
      <c r="R122" s="61">
        <f t="shared" si="44"/>
        <v>0</v>
      </c>
      <c r="S122" s="63">
        <f>SUM(O122,R122)</f>
        <v>0</v>
      </c>
      <c r="T122" s="143"/>
      <c r="U122" s="65">
        <f t="shared" si="45"/>
        <v>0</v>
      </c>
      <c r="V122" s="66">
        <f t="shared" si="33"/>
        <v>0</v>
      </c>
      <c r="W122" s="48"/>
      <c r="X122" s="49">
        <f>(J122*1000)/C122</f>
        <v>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0</v>
      </c>
      <c r="AD122" s="53">
        <f>(R122*1000)/C122</f>
        <v>0</v>
      </c>
      <c r="AE122" s="54">
        <f t="shared" si="47"/>
        <v>0</v>
      </c>
    </row>
    <row r="123" spans="1:31" ht="18" hidden="1" customHeight="1">
      <c r="A123" s="230">
        <v>36630890</v>
      </c>
      <c r="B123" s="249">
        <v>4</v>
      </c>
      <c r="C123" s="244" t="s">
        <v>75</v>
      </c>
      <c r="D123" s="103"/>
      <c r="E123" s="103"/>
      <c r="F123" s="103"/>
      <c r="G123" s="103"/>
      <c r="H123" s="103"/>
      <c r="I123" s="184" t="s">
        <v>145</v>
      </c>
      <c r="J123" s="224"/>
      <c r="K123" s="58"/>
      <c r="L123" s="58"/>
      <c r="M123" s="58"/>
      <c r="N123" s="59"/>
      <c r="O123" s="60">
        <f t="shared" si="49"/>
        <v>0</v>
      </c>
      <c r="P123" s="61"/>
      <c r="Q123" s="62"/>
      <c r="R123" s="61">
        <f t="shared" si="44"/>
        <v>0</v>
      </c>
      <c r="S123" s="63"/>
      <c r="T123" s="250">
        <f>SUM(O123,R123)</f>
        <v>0</v>
      </c>
      <c r="U123" s="65">
        <f t="shared" si="45"/>
        <v>0</v>
      </c>
      <c r="V123" s="66">
        <f t="shared" si="33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230">
        <v>366301</v>
      </c>
      <c r="B124" s="108">
        <v>4</v>
      </c>
      <c r="C124" s="233" t="s">
        <v>27</v>
      </c>
      <c r="D124" s="251"/>
      <c r="E124" s="252"/>
      <c r="F124" s="252"/>
      <c r="G124" s="252"/>
      <c r="H124" s="253"/>
      <c r="I124" s="254" t="s">
        <v>143</v>
      </c>
      <c r="J124" s="57"/>
      <c r="K124" s="90"/>
      <c r="L124" s="90"/>
      <c r="M124" s="90"/>
      <c r="N124" s="91"/>
      <c r="O124" s="60"/>
      <c r="P124" s="92">
        <v>464</v>
      </c>
      <c r="Q124" s="62"/>
      <c r="R124" s="92">
        <f t="shared" si="44"/>
        <v>464</v>
      </c>
      <c r="S124" s="63"/>
      <c r="T124" s="140">
        <f>SUM(O124,R124)</f>
        <v>464</v>
      </c>
      <c r="U124" s="65">
        <f t="shared" si="45"/>
        <v>464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customHeight="1">
      <c r="A125" s="230">
        <v>366301</v>
      </c>
      <c r="B125" s="108">
        <v>4</v>
      </c>
      <c r="C125" s="32">
        <v>50</v>
      </c>
      <c r="D125" s="72"/>
      <c r="E125" s="73"/>
      <c r="F125" s="73"/>
      <c r="G125" s="73"/>
      <c r="H125" s="36"/>
      <c r="I125" s="97" t="s">
        <v>143</v>
      </c>
      <c r="J125" s="71"/>
      <c r="K125" s="58"/>
      <c r="L125" s="58"/>
      <c r="M125" s="58"/>
      <c r="N125" s="59"/>
      <c r="O125" s="60"/>
      <c r="P125" s="61">
        <v>24</v>
      </c>
      <c r="Q125" s="62"/>
      <c r="R125" s="61">
        <f t="shared" si="44"/>
        <v>24</v>
      </c>
      <c r="S125" s="63">
        <f>SUM(O125,R125)</f>
        <v>24</v>
      </c>
      <c r="T125" s="139"/>
      <c r="U125" s="65">
        <f t="shared" si="45"/>
        <v>24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480</v>
      </c>
      <c r="AE125" s="54">
        <f t="shared" si="47"/>
        <v>480</v>
      </c>
    </row>
    <row r="126" spans="1:31" ht="18" hidden="1" customHeight="1">
      <c r="A126" s="230">
        <v>36630104</v>
      </c>
      <c r="B126" s="108">
        <v>4</v>
      </c>
      <c r="C126" s="219">
        <v>40</v>
      </c>
      <c r="D126" s="231"/>
      <c r="E126" s="232"/>
      <c r="F126" s="232"/>
      <c r="G126" s="232"/>
      <c r="H126" s="232"/>
      <c r="I126" s="222" t="s">
        <v>146</v>
      </c>
      <c r="J126" s="71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39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>
      <c r="A127" s="30">
        <v>36630104</v>
      </c>
      <c r="B127" s="108">
        <v>4</v>
      </c>
      <c r="C127" s="233" t="s">
        <v>75</v>
      </c>
      <c r="D127" s="255"/>
      <c r="E127" s="256"/>
      <c r="F127" s="256"/>
      <c r="G127" s="256"/>
      <c r="H127" s="257"/>
      <c r="I127" s="98" t="s">
        <v>147</v>
      </c>
      <c r="J127" s="71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hidden="1" customHeight="1">
      <c r="A128" s="30">
        <v>36630104</v>
      </c>
      <c r="B128" s="108">
        <v>4</v>
      </c>
      <c r="C128" s="32">
        <v>50</v>
      </c>
      <c r="D128" s="72"/>
      <c r="E128" s="73"/>
      <c r="F128" s="73"/>
      <c r="G128" s="73"/>
      <c r="H128" s="36"/>
      <c r="I128" s="99" t="s">
        <v>147</v>
      </c>
      <c r="J128" s="71"/>
      <c r="K128" s="58"/>
      <c r="L128" s="58"/>
      <c r="M128" s="58"/>
      <c r="N128" s="59"/>
      <c r="O128" s="60">
        <f t="shared" si="49"/>
        <v>0</v>
      </c>
      <c r="P128" s="61"/>
      <c r="Q128" s="62"/>
      <c r="R128" s="61">
        <f t="shared" si="44"/>
        <v>0</v>
      </c>
      <c r="S128" s="63">
        <f>SUM(O128,R128)</f>
        <v>0</v>
      </c>
      <c r="T128" s="139"/>
      <c r="U128" s="65">
        <f t="shared" si="45"/>
        <v>0</v>
      </c>
      <c r="V128" s="66">
        <f t="shared" si="33"/>
        <v>0</v>
      </c>
      <c r="W128" s="48"/>
      <c r="X128" s="49">
        <f>(J128*1000)/C128</f>
        <v>0</v>
      </c>
      <c r="Y128" s="50">
        <f>(K128*1000)/C128</f>
        <v>0</v>
      </c>
      <c r="Z128" s="50">
        <f>(L128*1000)/C128</f>
        <v>0</v>
      </c>
      <c r="AA128" s="50">
        <f>(M128*1000)/C128</f>
        <v>0</v>
      </c>
      <c r="AB128" s="51">
        <f>(N128*1000)/C128</f>
        <v>0</v>
      </c>
      <c r="AC128" s="52">
        <f t="shared" si="46"/>
        <v>0</v>
      </c>
      <c r="AD128" s="53">
        <f>(R128*1000)/C128</f>
        <v>0</v>
      </c>
      <c r="AE128" s="54">
        <f t="shared" si="47"/>
        <v>0</v>
      </c>
    </row>
    <row r="129" spans="1:31" ht="18" hidden="1" customHeight="1">
      <c r="A129" s="230">
        <v>36630107</v>
      </c>
      <c r="B129" s="108">
        <v>4</v>
      </c>
      <c r="C129" s="219">
        <v>40</v>
      </c>
      <c r="D129" s="231"/>
      <c r="E129" s="232"/>
      <c r="F129" s="232"/>
      <c r="G129" s="232"/>
      <c r="H129" s="232"/>
      <c r="I129" s="222" t="s">
        <v>148</v>
      </c>
      <c r="J129" s="71"/>
      <c r="K129" s="58"/>
      <c r="L129" s="58"/>
      <c r="M129" s="58"/>
      <c r="N129" s="59"/>
      <c r="O129" s="60">
        <f t="shared" si="49"/>
        <v>0</v>
      </c>
      <c r="P129" s="61"/>
      <c r="Q129" s="62"/>
      <c r="R129" s="61">
        <f t="shared" si="44"/>
        <v>0</v>
      </c>
      <c r="S129" s="63">
        <f>SUM(O129,R129)</f>
        <v>0</v>
      </c>
      <c r="T129" s="139"/>
      <c r="U129" s="65">
        <f t="shared" si="45"/>
        <v>0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0</v>
      </c>
      <c r="AE129" s="54">
        <f t="shared" si="47"/>
        <v>0</v>
      </c>
    </row>
    <row r="130" spans="1:31" ht="18" hidden="1" customHeight="1">
      <c r="A130" s="30">
        <v>367200</v>
      </c>
      <c r="B130" s="31" t="s">
        <v>57</v>
      </c>
      <c r="C130" s="32">
        <v>25</v>
      </c>
      <c r="D130" s="72">
        <v>367</v>
      </c>
      <c r="E130" s="73">
        <v>867</v>
      </c>
      <c r="F130" s="73" t="s">
        <v>149</v>
      </c>
      <c r="G130" s="73">
        <v>9467</v>
      </c>
      <c r="H130" s="36">
        <v>8467</v>
      </c>
      <c r="I130" s="36"/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customHeight="1">
      <c r="A131" s="30">
        <v>367201</v>
      </c>
      <c r="B131" s="108">
        <v>4</v>
      </c>
      <c r="C131" s="32">
        <v>25</v>
      </c>
      <c r="D131" s="72">
        <v>567</v>
      </c>
      <c r="E131" s="73">
        <v>967</v>
      </c>
      <c r="F131" s="73" t="s">
        <v>150</v>
      </c>
      <c r="G131" s="73">
        <v>9667</v>
      </c>
      <c r="H131" s="36"/>
      <c r="I131" s="36"/>
      <c r="J131" s="71">
        <v>28</v>
      </c>
      <c r="K131" s="58">
        <v>4</v>
      </c>
      <c r="L131" s="58"/>
      <c r="M131" s="58"/>
      <c r="N131" s="59"/>
      <c r="O131" s="60">
        <f t="shared" si="49"/>
        <v>32</v>
      </c>
      <c r="P131" s="61"/>
      <c r="Q131" s="62"/>
      <c r="R131" s="61">
        <f t="shared" si="44"/>
        <v>0</v>
      </c>
      <c r="S131" s="63">
        <f>SUM(O131,R131)</f>
        <v>32</v>
      </c>
      <c r="T131" s="139"/>
      <c r="U131" s="65">
        <f t="shared" si="45"/>
        <v>32</v>
      </c>
      <c r="V131" s="66">
        <f t="shared" si="33"/>
        <v>0</v>
      </c>
      <c r="W131" s="48"/>
      <c r="X131" s="49">
        <f>(J131*1000)/C131</f>
        <v>1120</v>
      </c>
      <c r="Y131" s="50">
        <f>(K131*1000)/C131</f>
        <v>160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1280</v>
      </c>
      <c r="AD131" s="53">
        <f>(R131*1000)/C131</f>
        <v>0</v>
      </c>
      <c r="AE131" s="54">
        <f t="shared" si="47"/>
        <v>1280</v>
      </c>
    </row>
    <row r="132" spans="1:31" ht="18" customHeight="1">
      <c r="A132" s="30">
        <v>367101</v>
      </c>
      <c r="B132" s="108">
        <v>4</v>
      </c>
      <c r="C132" s="233" t="s">
        <v>27</v>
      </c>
      <c r="D132" s="68" t="s">
        <v>151</v>
      </c>
      <c r="E132" s="73"/>
      <c r="F132" s="73"/>
      <c r="G132" s="73"/>
      <c r="H132" s="36"/>
      <c r="I132" s="36"/>
      <c r="J132" s="75">
        <v>10</v>
      </c>
      <c r="K132" s="58"/>
      <c r="L132" s="58"/>
      <c r="M132" s="58"/>
      <c r="N132" s="59"/>
      <c r="O132" s="60">
        <f t="shared" si="49"/>
        <v>10</v>
      </c>
      <c r="P132" s="61"/>
      <c r="Q132" s="62"/>
      <c r="R132" s="61"/>
      <c r="S132" s="63"/>
      <c r="T132" s="140">
        <f>SUM(O132,R132)</f>
        <v>10</v>
      </c>
      <c r="U132" s="65">
        <f t="shared" si="45"/>
        <v>10</v>
      </c>
      <c r="V132" s="66">
        <f t="shared" si="33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>
      <c r="A133" s="30">
        <v>367101</v>
      </c>
      <c r="B133" s="108">
        <v>4</v>
      </c>
      <c r="C133" s="32">
        <v>25</v>
      </c>
      <c r="D133" s="72" t="s">
        <v>151</v>
      </c>
      <c r="E133" s="73" t="s">
        <v>152</v>
      </c>
      <c r="F133" s="73" t="s">
        <v>153</v>
      </c>
      <c r="G133" s="73" t="s">
        <v>154</v>
      </c>
      <c r="H133" s="36"/>
      <c r="I133" s="36"/>
      <c r="J133" s="71">
        <v>100</v>
      </c>
      <c r="K133" s="58">
        <v>5</v>
      </c>
      <c r="L133" s="258">
        <v>5</v>
      </c>
      <c r="M133" s="58"/>
      <c r="N133" s="59"/>
      <c r="O133" s="60">
        <f t="shared" si="49"/>
        <v>110</v>
      </c>
      <c r="P133" s="61"/>
      <c r="Q133" s="62"/>
      <c r="R133" s="61">
        <f t="shared" si="44"/>
        <v>0</v>
      </c>
      <c r="S133" s="63">
        <f>SUM(O133,R133)</f>
        <v>110</v>
      </c>
      <c r="T133" s="139"/>
      <c r="U133" s="65">
        <f t="shared" si="45"/>
        <v>110</v>
      </c>
      <c r="V133" s="66">
        <f t="shared" si="33"/>
        <v>0</v>
      </c>
      <c r="W133" s="247" t="s">
        <v>155</v>
      </c>
      <c r="X133" s="49">
        <f>(J133*1000)/C133</f>
        <v>4000</v>
      </c>
      <c r="Y133" s="50">
        <f>(K133*1000)/C133</f>
        <v>200</v>
      </c>
      <c r="Z133" s="50">
        <f>(L133*1000)/C133</f>
        <v>200</v>
      </c>
      <c r="AA133" s="50">
        <f>(M133*1000)/C133</f>
        <v>0</v>
      </c>
      <c r="AB133" s="51">
        <f>(N133*1000)/C133</f>
        <v>0</v>
      </c>
      <c r="AC133" s="52">
        <f t="shared" si="46"/>
        <v>4400</v>
      </c>
      <c r="AD133" s="53">
        <f>(R133*1000)/C133</f>
        <v>0</v>
      </c>
      <c r="AE133" s="54">
        <f t="shared" si="47"/>
        <v>4400</v>
      </c>
    </row>
    <row r="134" spans="1:31" ht="18" hidden="1" customHeight="1">
      <c r="A134" s="82">
        <v>367108</v>
      </c>
      <c r="B134" s="108">
        <v>4</v>
      </c>
      <c r="C134" s="101" t="s">
        <v>27</v>
      </c>
      <c r="D134" s="259" t="s">
        <v>156</v>
      </c>
      <c r="E134" s="85"/>
      <c r="F134" s="85"/>
      <c r="G134" s="85"/>
      <c r="H134" s="85"/>
      <c r="I134" s="87"/>
      <c r="J134" s="75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139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>
        <f t="shared" si="46"/>
        <v>0</v>
      </c>
      <c r="AD134" s="53"/>
      <c r="AE134" s="54">
        <f t="shared" si="47"/>
        <v>0</v>
      </c>
    </row>
    <row r="135" spans="1:31" ht="18" customHeight="1">
      <c r="A135" s="30">
        <v>367301</v>
      </c>
      <c r="B135" s="108">
        <v>4</v>
      </c>
      <c r="C135" s="233" t="s">
        <v>27</v>
      </c>
      <c r="D135" s="260"/>
      <c r="E135" s="260"/>
      <c r="F135" s="260"/>
      <c r="G135" s="260"/>
      <c r="H135" s="260"/>
      <c r="I135" s="261" t="s">
        <v>157</v>
      </c>
      <c r="J135" s="262"/>
      <c r="K135" s="90"/>
      <c r="L135" s="90"/>
      <c r="M135" s="90"/>
      <c r="N135" s="91"/>
      <c r="O135" s="60"/>
      <c r="P135" s="92">
        <v>410</v>
      </c>
      <c r="Q135" s="62"/>
      <c r="R135" s="92">
        <f t="shared" si="44"/>
        <v>410</v>
      </c>
      <c r="S135" s="63"/>
      <c r="T135" s="140">
        <f>SUM(O135,R135)</f>
        <v>410</v>
      </c>
      <c r="U135" s="65">
        <f t="shared" si="45"/>
        <v>410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>
      <c r="A136" s="30">
        <v>367301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7" t="s">
        <v>157</v>
      </c>
      <c r="J136" s="71"/>
      <c r="K136" s="58"/>
      <c r="L136" s="58"/>
      <c r="M136" s="58"/>
      <c r="N136" s="59"/>
      <c r="O136" s="60"/>
      <c r="P136" s="61">
        <v>130</v>
      </c>
      <c r="Q136" s="62"/>
      <c r="R136" s="61">
        <f t="shared" si="44"/>
        <v>130</v>
      </c>
      <c r="S136" s="63">
        <f>SUM(O136,R136)</f>
        <v>130</v>
      </c>
      <c r="T136" s="139"/>
      <c r="U136" s="65">
        <f t="shared" si="45"/>
        <v>130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2600</v>
      </c>
      <c r="AE136" s="54">
        <f t="shared" si="47"/>
        <v>2600</v>
      </c>
    </row>
    <row r="137" spans="1:31" ht="18" hidden="1" customHeight="1">
      <c r="A137" s="82">
        <v>36730104</v>
      </c>
      <c r="B137" s="108">
        <v>4</v>
      </c>
      <c r="C137" s="83">
        <v>40</v>
      </c>
      <c r="D137" s="84"/>
      <c r="E137" s="85"/>
      <c r="F137" s="85"/>
      <c r="G137" s="85"/>
      <c r="H137" s="85"/>
      <c r="I137" s="87" t="s">
        <v>158</v>
      </c>
      <c r="J137" s="37"/>
      <c r="K137" s="38"/>
      <c r="L137" s="38"/>
      <c r="M137" s="38"/>
      <c r="N137" s="39"/>
      <c r="O137" s="40">
        <f t="shared" si="49"/>
        <v>0</v>
      </c>
      <c r="P137" s="41"/>
      <c r="Q137" s="42"/>
      <c r="R137" s="41">
        <f t="shared" si="44"/>
        <v>0</v>
      </c>
      <c r="S137" s="44">
        <f>SUM(O137,R137)</f>
        <v>0</v>
      </c>
      <c r="T137" s="45"/>
      <c r="U137" s="46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hidden="1" customHeight="1">
      <c r="A138" s="30">
        <v>36730104</v>
      </c>
      <c r="B138" s="108">
        <v>4</v>
      </c>
      <c r="C138" s="233" t="s">
        <v>75</v>
      </c>
      <c r="D138" s="255"/>
      <c r="E138" s="256"/>
      <c r="F138" s="256"/>
      <c r="G138" s="256"/>
      <c r="H138" s="257"/>
      <c r="I138" s="263" t="s">
        <v>159</v>
      </c>
      <c r="J138" s="69"/>
      <c r="K138" s="136"/>
      <c r="L138" s="136"/>
      <c r="M138" s="136"/>
      <c r="N138" s="88"/>
      <c r="O138" s="40">
        <f t="shared" si="49"/>
        <v>0</v>
      </c>
      <c r="P138" s="114"/>
      <c r="Q138" s="264"/>
      <c r="R138" s="114">
        <f t="shared" si="44"/>
        <v>0</v>
      </c>
      <c r="S138" s="265"/>
      <c r="T138" s="266">
        <f>SUM(O138,R138)</f>
        <v>0</v>
      </c>
      <c r="U138" s="46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hidden="1" customHeight="1">
      <c r="A139" s="30">
        <v>36730104</v>
      </c>
      <c r="B139" s="108">
        <v>4</v>
      </c>
      <c r="C139" s="32">
        <v>50</v>
      </c>
      <c r="D139" s="72"/>
      <c r="E139" s="73"/>
      <c r="F139" s="73"/>
      <c r="G139" s="73"/>
      <c r="H139" s="36"/>
      <c r="I139" s="99" t="s">
        <v>159</v>
      </c>
      <c r="J139" s="110"/>
      <c r="K139" s="111"/>
      <c r="L139" s="111"/>
      <c r="M139" s="111"/>
      <c r="N139" s="112"/>
      <c r="O139" s="40">
        <f t="shared" si="49"/>
        <v>0</v>
      </c>
      <c r="P139" s="118"/>
      <c r="Q139" s="115"/>
      <c r="R139" s="118">
        <f t="shared" si="44"/>
        <v>0</v>
      </c>
      <c r="S139" s="116">
        <f>SUM(O139,R139)</f>
        <v>0</v>
      </c>
      <c r="T139" s="45"/>
      <c r="U139" s="46">
        <f t="shared" si="45"/>
        <v>0</v>
      </c>
      <c r="V139" s="66">
        <f t="shared" si="33"/>
        <v>0</v>
      </c>
      <c r="W139" s="48"/>
      <c r="X139" s="49">
        <f>(J139*1000)/C139</f>
        <v>0</v>
      </c>
      <c r="Y139" s="50">
        <f>(K139*1000)/C139</f>
        <v>0</v>
      </c>
      <c r="Z139" s="50">
        <f>(L139*1000)/C139</f>
        <v>0</v>
      </c>
      <c r="AA139" s="50">
        <f>(M139*1000)/C139</f>
        <v>0</v>
      </c>
      <c r="AB139" s="51">
        <f>(N139*1000)/C139</f>
        <v>0</v>
      </c>
      <c r="AC139" s="52">
        <f t="shared" si="46"/>
        <v>0</v>
      </c>
      <c r="AD139" s="53">
        <f>(R139*1000)/C139</f>
        <v>0</v>
      </c>
      <c r="AE139" s="54">
        <f t="shared" si="47"/>
        <v>0</v>
      </c>
    </row>
    <row r="140" spans="1:31" ht="18" hidden="1" customHeight="1">
      <c r="A140" s="82">
        <v>36730107</v>
      </c>
      <c r="B140" s="108">
        <v>4</v>
      </c>
      <c r="C140" s="83">
        <v>40</v>
      </c>
      <c r="D140" s="84"/>
      <c r="E140" s="85"/>
      <c r="F140" s="85"/>
      <c r="G140" s="85"/>
      <c r="H140" s="85"/>
      <c r="I140" s="87" t="s">
        <v>160</v>
      </c>
      <c r="J140" s="37"/>
      <c r="K140" s="38"/>
      <c r="L140" s="38"/>
      <c r="M140" s="38"/>
      <c r="N140" s="39"/>
      <c r="O140" s="40">
        <f t="shared" si="49"/>
        <v>0</v>
      </c>
      <c r="P140" s="41"/>
      <c r="Q140" s="42"/>
      <c r="R140" s="41">
        <f t="shared" si="44"/>
        <v>0</v>
      </c>
      <c r="S140" s="44">
        <f>SUM(O140,R140)</f>
        <v>0</v>
      </c>
      <c r="T140" s="45"/>
      <c r="U140" s="46">
        <f t="shared" si="45"/>
        <v>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0</v>
      </c>
      <c r="AE140" s="54">
        <f t="shared" si="47"/>
        <v>0</v>
      </c>
    </row>
    <row r="141" spans="1:31" ht="18" customHeight="1">
      <c r="A141" s="119" t="s">
        <v>161</v>
      </c>
      <c r="B141" s="120"/>
      <c r="C141" s="121"/>
      <c r="D141" s="120"/>
      <c r="E141" s="120"/>
      <c r="F141" s="120"/>
      <c r="G141" s="120"/>
      <c r="H141" s="120"/>
      <c r="I141" s="120"/>
      <c r="J141" s="122">
        <f t="shared" ref="J141:U141" si="50">SUM(J108:J140)</f>
        <v>348</v>
      </c>
      <c r="K141" s="123">
        <f t="shared" si="50"/>
        <v>19</v>
      </c>
      <c r="L141" s="123">
        <f t="shared" si="50"/>
        <v>13</v>
      </c>
      <c r="M141" s="123">
        <f t="shared" si="50"/>
        <v>0</v>
      </c>
      <c r="N141" s="124">
        <f t="shared" si="50"/>
        <v>0</v>
      </c>
      <c r="O141" s="125">
        <f t="shared" si="50"/>
        <v>380</v>
      </c>
      <c r="P141" s="126">
        <f t="shared" si="50"/>
        <v>1208</v>
      </c>
      <c r="Q141" s="127">
        <f t="shared" si="50"/>
        <v>0</v>
      </c>
      <c r="R141" s="126">
        <f t="shared" si="50"/>
        <v>1208</v>
      </c>
      <c r="S141" s="128">
        <f t="shared" si="50"/>
        <v>674</v>
      </c>
      <c r="T141" s="129">
        <f t="shared" si="50"/>
        <v>914</v>
      </c>
      <c r="U141" s="130">
        <f t="shared" si="50"/>
        <v>1588</v>
      </c>
      <c r="V141" s="66">
        <f t="shared" si="33"/>
        <v>0</v>
      </c>
      <c r="W141" s="131"/>
      <c r="X141" s="132">
        <f t="shared" ref="X141:AE141" si="51">SUM(X108:X140)</f>
        <v>12320</v>
      </c>
      <c r="Y141" s="129">
        <f t="shared" si="51"/>
        <v>760</v>
      </c>
      <c r="Z141" s="129">
        <f t="shared" si="51"/>
        <v>520</v>
      </c>
      <c r="AA141" s="129">
        <f t="shared" si="51"/>
        <v>0</v>
      </c>
      <c r="AB141" s="133">
        <f t="shared" si="51"/>
        <v>0</v>
      </c>
      <c r="AC141" s="130">
        <f t="shared" si="51"/>
        <v>13600</v>
      </c>
      <c r="AD141" s="133">
        <f t="shared" si="51"/>
        <v>6680</v>
      </c>
      <c r="AE141" s="134">
        <f t="shared" si="51"/>
        <v>20280</v>
      </c>
    </row>
    <row r="142" spans="1:31" ht="18" hidden="1" customHeight="1">
      <c r="A142" s="30">
        <v>321030</v>
      </c>
      <c r="B142" s="31" t="s">
        <v>57</v>
      </c>
      <c r="C142" s="32">
        <v>25</v>
      </c>
      <c r="D142" s="72" t="s">
        <v>162</v>
      </c>
      <c r="E142" s="73" t="s">
        <v>163</v>
      </c>
      <c r="F142" s="73" t="s">
        <v>164</v>
      </c>
      <c r="G142" s="73" t="s">
        <v>165</v>
      </c>
      <c r="H142" s="36" t="s">
        <v>166</v>
      </c>
      <c r="I142" s="36"/>
      <c r="J142" s="37"/>
      <c r="K142" s="38"/>
      <c r="L142" s="38"/>
      <c r="M142" s="38"/>
      <c r="N142" s="39"/>
      <c r="O142" s="40">
        <f t="shared" ref="O142:O152" si="52">SUM(J142:N142)</f>
        <v>0</v>
      </c>
      <c r="P142" s="41"/>
      <c r="Q142" s="42"/>
      <c r="R142" s="41">
        <f t="shared" ref="R142:R152" si="53">SUM(P142:Q142)</f>
        <v>0</v>
      </c>
      <c r="S142" s="44">
        <f t="shared" ref="S142:S152" si="54">SUM(O142,R142)</f>
        <v>0</v>
      </c>
      <c r="T142" s="45"/>
      <c r="U142" s="46">
        <f t="shared" si="45"/>
        <v>0</v>
      </c>
      <c r="V142" s="66">
        <f t="shared" si="33"/>
        <v>0</v>
      </c>
      <c r="W142" s="48"/>
      <c r="X142" s="49">
        <f t="shared" ref="X142:X152" si="55">(J142*1000)/C142</f>
        <v>0</v>
      </c>
      <c r="Y142" s="50">
        <f t="shared" ref="Y142:Y152" si="56">(K142*1000)/C142</f>
        <v>0</v>
      </c>
      <c r="Z142" s="50">
        <f t="shared" ref="Z142:Z152" si="57">(L142*1000)/C142</f>
        <v>0</v>
      </c>
      <c r="AA142" s="50">
        <f t="shared" ref="AA142:AA152" si="58">(M142*1000)/C142</f>
        <v>0</v>
      </c>
      <c r="AB142" s="51">
        <f t="shared" ref="AB142:AB152" si="59">(N142*1000)/C142</f>
        <v>0</v>
      </c>
      <c r="AC142" s="52">
        <f t="shared" ref="AC142:AC152" si="60">SUM(X142:AB142)</f>
        <v>0</v>
      </c>
      <c r="AD142" s="53">
        <f t="shared" ref="AD142:AD152" si="61">(R142*1000)/C142</f>
        <v>0</v>
      </c>
      <c r="AE142" s="54">
        <f t="shared" ref="AE142:AE152" si="62">SUM(AC142:AD142)</f>
        <v>0</v>
      </c>
    </row>
    <row r="143" spans="1:31" ht="18" hidden="1" customHeight="1">
      <c r="A143" s="30">
        <v>321031</v>
      </c>
      <c r="B143" s="108">
        <v>4</v>
      </c>
      <c r="C143" s="32">
        <v>25</v>
      </c>
      <c r="D143" s="72" t="s">
        <v>167</v>
      </c>
      <c r="E143" s="73" t="s">
        <v>168</v>
      </c>
      <c r="F143" s="73" t="s">
        <v>169</v>
      </c>
      <c r="G143" s="73" t="s">
        <v>170</v>
      </c>
      <c r="H143" s="36" t="s">
        <v>171</v>
      </c>
      <c r="I143" s="36"/>
      <c r="J143" s="37"/>
      <c r="K143" s="38"/>
      <c r="L143" s="38"/>
      <c r="M143" s="38"/>
      <c r="N143" s="39"/>
      <c r="O143" s="40">
        <f t="shared" si="52"/>
        <v>0</v>
      </c>
      <c r="P143" s="41"/>
      <c r="Q143" s="42"/>
      <c r="R143" s="41">
        <f t="shared" si="53"/>
        <v>0</v>
      </c>
      <c r="S143" s="44">
        <f t="shared" si="54"/>
        <v>0</v>
      </c>
      <c r="T143" s="45"/>
      <c r="U143" s="46">
        <f t="shared" si="45"/>
        <v>0</v>
      </c>
      <c r="V143" s="66">
        <f t="shared" ref="V143:V210" si="63">O143+R143-U143</f>
        <v>0</v>
      </c>
      <c r="W143" s="48"/>
      <c r="X143" s="49">
        <f t="shared" si="55"/>
        <v>0</v>
      </c>
      <c r="Y143" s="50">
        <f t="shared" si="56"/>
        <v>0</v>
      </c>
      <c r="Z143" s="50">
        <f t="shared" si="57"/>
        <v>0</v>
      </c>
      <c r="AA143" s="50">
        <f t="shared" si="58"/>
        <v>0</v>
      </c>
      <c r="AB143" s="51">
        <f t="shared" si="59"/>
        <v>0</v>
      </c>
      <c r="AC143" s="52">
        <f t="shared" si="60"/>
        <v>0</v>
      </c>
      <c r="AD143" s="53">
        <f t="shared" si="61"/>
        <v>0</v>
      </c>
      <c r="AE143" s="54">
        <f t="shared" si="62"/>
        <v>0</v>
      </c>
    </row>
    <row r="144" spans="1:31" ht="18" hidden="1" customHeight="1">
      <c r="A144" s="30">
        <v>332330</v>
      </c>
      <c r="B144" s="31" t="s">
        <v>57</v>
      </c>
      <c r="C144" s="32">
        <v>25</v>
      </c>
      <c r="D144" s="72" t="s">
        <v>172</v>
      </c>
      <c r="E144" s="73" t="s">
        <v>173</v>
      </c>
      <c r="F144" s="73" t="s">
        <v>174</v>
      </c>
      <c r="G144" s="73" t="s">
        <v>175</v>
      </c>
      <c r="H144" s="36" t="s">
        <v>176</v>
      </c>
      <c r="I144" s="36"/>
      <c r="J144" s="37"/>
      <c r="K144" s="38"/>
      <c r="L144" s="38"/>
      <c r="M144" s="38"/>
      <c r="N144" s="39"/>
      <c r="O144" s="40">
        <f t="shared" si="52"/>
        <v>0</v>
      </c>
      <c r="P144" s="41"/>
      <c r="Q144" s="42"/>
      <c r="R144" s="41">
        <f t="shared" si="53"/>
        <v>0</v>
      </c>
      <c r="S144" s="44">
        <f t="shared" si="54"/>
        <v>0</v>
      </c>
      <c r="T144" s="45"/>
      <c r="U144" s="46">
        <f t="shared" si="45"/>
        <v>0</v>
      </c>
      <c r="V144" s="66">
        <f t="shared" si="63"/>
        <v>0</v>
      </c>
      <c r="W144" s="48"/>
      <c r="X144" s="49">
        <f t="shared" si="55"/>
        <v>0</v>
      </c>
      <c r="Y144" s="50">
        <f t="shared" si="56"/>
        <v>0</v>
      </c>
      <c r="Z144" s="50">
        <f t="shared" si="57"/>
        <v>0</v>
      </c>
      <c r="AA144" s="50">
        <f t="shared" si="58"/>
        <v>0</v>
      </c>
      <c r="AB144" s="51">
        <f t="shared" si="59"/>
        <v>0</v>
      </c>
      <c r="AC144" s="52">
        <f t="shared" si="60"/>
        <v>0</v>
      </c>
      <c r="AD144" s="53">
        <f t="shared" si="61"/>
        <v>0</v>
      </c>
      <c r="AE144" s="54">
        <f t="shared" si="62"/>
        <v>0</v>
      </c>
    </row>
    <row r="145" spans="1:31" ht="18" hidden="1" customHeight="1">
      <c r="A145" s="30">
        <v>332331</v>
      </c>
      <c r="B145" s="108">
        <v>4</v>
      </c>
      <c r="C145" s="32">
        <v>25</v>
      </c>
      <c r="D145" s="72" t="s">
        <v>177</v>
      </c>
      <c r="E145" s="73" t="s">
        <v>178</v>
      </c>
      <c r="F145" s="73" t="s">
        <v>179</v>
      </c>
      <c r="G145" s="73" t="s">
        <v>180</v>
      </c>
      <c r="H145" s="36" t="s">
        <v>181</v>
      </c>
      <c r="I145" s="36"/>
      <c r="J145" s="37"/>
      <c r="K145" s="38"/>
      <c r="L145" s="38"/>
      <c r="M145" s="38"/>
      <c r="N145" s="39"/>
      <c r="O145" s="40">
        <f t="shared" si="52"/>
        <v>0</v>
      </c>
      <c r="P145" s="41"/>
      <c r="Q145" s="42"/>
      <c r="R145" s="41">
        <f t="shared" si="53"/>
        <v>0</v>
      </c>
      <c r="S145" s="44">
        <f t="shared" si="54"/>
        <v>0</v>
      </c>
      <c r="T145" s="45"/>
      <c r="U145" s="46">
        <f t="shared" si="45"/>
        <v>0</v>
      </c>
      <c r="V145" s="66">
        <f t="shared" si="63"/>
        <v>0</v>
      </c>
      <c r="W145" s="48"/>
      <c r="X145" s="49">
        <f t="shared" si="55"/>
        <v>0</v>
      </c>
      <c r="Y145" s="50">
        <f t="shared" si="56"/>
        <v>0</v>
      </c>
      <c r="Z145" s="50">
        <f t="shared" si="57"/>
        <v>0</v>
      </c>
      <c r="AA145" s="50">
        <f t="shared" si="58"/>
        <v>0</v>
      </c>
      <c r="AB145" s="51">
        <f t="shared" si="59"/>
        <v>0</v>
      </c>
      <c r="AC145" s="52">
        <f t="shared" si="60"/>
        <v>0</v>
      </c>
      <c r="AD145" s="53">
        <f t="shared" si="61"/>
        <v>0</v>
      </c>
      <c r="AE145" s="54">
        <f t="shared" si="62"/>
        <v>0</v>
      </c>
    </row>
    <row r="146" spans="1:31" ht="18" hidden="1" customHeight="1">
      <c r="A146" s="30">
        <v>341130</v>
      </c>
      <c r="B146" s="31" t="s">
        <v>57</v>
      </c>
      <c r="C146" s="32">
        <v>25</v>
      </c>
      <c r="D146" s="72" t="s">
        <v>182</v>
      </c>
      <c r="E146" s="73" t="s">
        <v>183</v>
      </c>
      <c r="F146" s="73" t="s">
        <v>184</v>
      </c>
      <c r="G146" s="73" t="s">
        <v>185</v>
      </c>
      <c r="H146" s="36" t="s">
        <v>186</v>
      </c>
      <c r="I146" s="36"/>
      <c r="J146" s="37"/>
      <c r="K146" s="38"/>
      <c r="L146" s="38"/>
      <c r="M146" s="38"/>
      <c r="N146" s="39"/>
      <c r="O146" s="40">
        <f t="shared" si="52"/>
        <v>0</v>
      </c>
      <c r="P146" s="41"/>
      <c r="Q146" s="42"/>
      <c r="R146" s="41">
        <f t="shared" si="53"/>
        <v>0</v>
      </c>
      <c r="S146" s="44">
        <f t="shared" si="54"/>
        <v>0</v>
      </c>
      <c r="T146" s="45"/>
      <c r="U146" s="46">
        <f t="shared" si="45"/>
        <v>0</v>
      </c>
      <c r="V146" s="66">
        <f t="shared" si="63"/>
        <v>0</v>
      </c>
      <c r="W146" s="48"/>
      <c r="X146" s="49">
        <f t="shared" si="55"/>
        <v>0</v>
      </c>
      <c r="Y146" s="50">
        <f t="shared" si="56"/>
        <v>0</v>
      </c>
      <c r="Z146" s="50">
        <f t="shared" si="57"/>
        <v>0</v>
      </c>
      <c r="AA146" s="50">
        <f t="shared" si="58"/>
        <v>0</v>
      </c>
      <c r="AB146" s="51">
        <f t="shared" si="59"/>
        <v>0</v>
      </c>
      <c r="AC146" s="52">
        <f t="shared" si="60"/>
        <v>0</v>
      </c>
      <c r="AD146" s="53">
        <f t="shared" si="61"/>
        <v>0</v>
      </c>
      <c r="AE146" s="54">
        <f t="shared" si="62"/>
        <v>0</v>
      </c>
    </row>
    <row r="147" spans="1:31" ht="18" hidden="1" customHeight="1">
      <c r="A147" s="30">
        <v>341131</v>
      </c>
      <c r="B147" s="108">
        <v>4</v>
      </c>
      <c r="C147" s="32">
        <v>25</v>
      </c>
      <c r="D147" s="72" t="s">
        <v>187</v>
      </c>
      <c r="E147" s="73" t="s">
        <v>188</v>
      </c>
      <c r="F147" s="73" t="s">
        <v>189</v>
      </c>
      <c r="G147" s="73" t="s">
        <v>190</v>
      </c>
      <c r="H147" s="36" t="s">
        <v>191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si="63"/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>
      <c r="A148" s="172">
        <v>332341</v>
      </c>
      <c r="B148" s="108">
        <v>4</v>
      </c>
      <c r="C148" s="267">
        <v>25</v>
      </c>
      <c r="D148" s="165" t="s">
        <v>192</v>
      </c>
      <c r="E148" s="103"/>
      <c r="F148" s="103"/>
      <c r="G148" s="103"/>
      <c r="H148" s="103"/>
      <c r="I148" s="104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>
      <c r="A149" s="172">
        <v>341141</v>
      </c>
      <c r="B149" s="108">
        <v>4</v>
      </c>
      <c r="C149" s="96">
        <v>25</v>
      </c>
      <c r="D149" s="165" t="s">
        <v>193</v>
      </c>
      <c r="E149" s="103"/>
      <c r="F149" s="103"/>
      <c r="G149" s="103"/>
      <c r="H149" s="103"/>
      <c r="I149" s="104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>
      <c r="A150" s="172">
        <v>342101</v>
      </c>
      <c r="B150" s="108">
        <v>4</v>
      </c>
      <c r="C150" s="96">
        <v>25</v>
      </c>
      <c r="D150" s="165">
        <v>555</v>
      </c>
      <c r="E150" s="103"/>
      <c r="F150" s="103"/>
      <c r="G150" s="103"/>
      <c r="H150" s="103"/>
      <c r="I150" s="104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341131</v>
      </c>
      <c r="B151" s="31" t="s">
        <v>57</v>
      </c>
      <c r="C151" s="32">
        <v>25</v>
      </c>
      <c r="D151" s="72" t="s">
        <v>194</v>
      </c>
      <c r="E151" s="73" t="s">
        <v>195</v>
      </c>
      <c r="F151" s="73" t="s">
        <v>196</v>
      </c>
      <c r="G151" s="73" t="s">
        <v>197</v>
      </c>
      <c r="H151" s="36" t="s">
        <v>198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341131</v>
      </c>
      <c r="B152" s="31" t="s">
        <v>57</v>
      </c>
      <c r="C152" s="32">
        <v>25</v>
      </c>
      <c r="D152" s="72" t="s">
        <v>199</v>
      </c>
      <c r="E152" s="73" t="s">
        <v>200</v>
      </c>
      <c r="F152" s="73" t="s">
        <v>201</v>
      </c>
      <c r="G152" s="73" t="s">
        <v>202</v>
      </c>
      <c r="H152" s="36" t="s">
        <v>203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119" t="s">
        <v>204</v>
      </c>
      <c r="B153" s="120"/>
      <c r="C153" s="121"/>
      <c r="D153" s="120"/>
      <c r="E153" s="120"/>
      <c r="F153" s="120"/>
      <c r="G153" s="120"/>
      <c r="H153" s="120"/>
      <c r="I153" s="120"/>
      <c r="J153" s="268">
        <f>SUM(J142:J152)</f>
        <v>0</v>
      </c>
      <c r="K153" s="269">
        <f t="shared" ref="K153:U153" si="64">SUM(K142:K152)</f>
        <v>0</v>
      </c>
      <c r="L153" s="269">
        <f t="shared" si="64"/>
        <v>0</v>
      </c>
      <c r="M153" s="269">
        <f t="shared" si="64"/>
        <v>0</v>
      </c>
      <c r="N153" s="270">
        <f t="shared" si="64"/>
        <v>0</v>
      </c>
      <c r="O153" s="271">
        <f t="shared" si="64"/>
        <v>0</v>
      </c>
      <c r="P153" s="272">
        <f>SUM(P142:P152)</f>
        <v>0</v>
      </c>
      <c r="Q153" s="273">
        <f>SUM(Q142:Q152)</f>
        <v>0</v>
      </c>
      <c r="R153" s="272">
        <f t="shared" si="64"/>
        <v>0</v>
      </c>
      <c r="S153" s="274">
        <f t="shared" si="64"/>
        <v>0</v>
      </c>
      <c r="T153" s="275">
        <f t="shared" si="64"/>
        <v>0</v>
      </c>
      <c r="U153" s="276">
        <f t="shared" si="64"/>
        <v>0</v>
      </c>
      <c r="V153" s="66">
        <f t="shared" si="63"/>
        <v>0</v>
      </c>
      <c r="W153" s="277"/>
      <c r="X153" s="278">
        <f t="shared" ref="X153:AE153" si="65">SUM(X142:X152)</f>
        <v>0</v>
      </c>
      <c r="Y153" s="275">
        <f t="shared" si="65"/>
        <v>0</v>
      </c>
      <c r="Z153" s="275">
        <f t="shared" si="65"/>
        <v>0</v>
      </c>
      <c r="AA153" s="275">
        <f t="shared" si="65"/>
        <v>0</v>
      </c>
      <c r="AB153" s="279">
        <f t="shared" si="65"/>
        <v>0</v>
      </c>
      <c r="AC153" s="276">
        <f t="shared" si="65"/>
        <v>0</v>
      </c>
      <c r="AD153" s="279">
        <f t="shared" si="65"/>
        <v>0</v>
      </c>
      <c r="AE153" s="280">
        <f t="shared" si="65"/>
        <v>0</v>
      </c>
    </row>
    <row r="154" spans="1:31" ht="18" customHeight="1" thickBot="1">
      <c r="A154" s="281" t="s">
        <v>205</v>
      </c>
      <c r="B154" s="282"/>
      <c r="C154" s="283"/>
      <c r="D154" s="282"/>
      <c r="E154" s="282"/>
      <c r="F154" s="282"/>
      <c r="G154" s="282"/>
      <c r="H154" s="282"/>
      <c r="I154" s="282"/>
      <c r="J154" s="284">
        <f t="shared" ref="J154:U154" si="66">SUM(J153,J141,J107,J39)</f>
        <v>1386</v>
      </c>
      <c r="K154" s="285">
        <f t="shared" si="66"/>
        <v>89</v>
      </c>
      <c r="L154" s="285">
        <f t="shared" si="66"/>
        <v>32</v>
      </c>
      <c r="M154" s="285">
        <f t="shared" si="66"/>
        <v>0</v>
      </c>
      <c r="N154" s="286">
        <f t="shared" si="66"/>
        <v>24</v>
      </c>
      <c r="O154" s="287">
        <f t="shared" si="66"/>
        <v>1531</v>
      </c>
      <c r="P154" s="288">
        <f t="shared" si="66"/>
        <v>4199</v>
      </c>
      <c r="Q154" s="289">
        <f t="shared" si="66"/>
        <v>3245</v>
      </c>
      <c r="R154" s="288">
        <f t="shared" si="66"/>
        <v>7444</v>
      </c>
      <c r="S154" s="290">
        <f t="shared" si="66"/>
        <v>6168</v>
      </c>
      <c r="T154" s="291">
        <f t="shared" si="66"/>
        <v>2807</v>
      </c>
      <c r="U154" s="292">
        <f t="shared" si="66"/>
        <v>8975</v>
      </c>
      <c r="V154" s="66">
        <f t="shared" si="63"/>
        <v>0</v>
      </c>
      <c r="W154" s="293"/>
      <c r="X154" s="294">
        <f t="shared" ref="X154:AE154" si="67">SUM(X153,X141,X107,X39)</f>
        <v>46840</v>
      </c>
      <c r="Y154" s="291">
        <f t="shared" si="67"/>
        <v>3560</v>
      </c>
      <c r="Z154" s="291">
        <f t="shared" si="67"/>
        <v>1080</v>
      </c>
      <c r="AA154" s="291">
        <f t="shared" si="67"/>
        <v>0</v>
      </c>
      <c r="AB154" s="295">
        <f t="shared" si="67"/>
        <v>960</v>
      </c>
      <c r="AC154" s="292">
        <f t="shared" si="67"/>
        <v>51480</v>
      </c>
      <c r="AD154" s="295">
        <f t="shared" si="67"/>
        <v>97040</v>
      </c>
      <c r="AE154" s="296">
        <f t="shared" si="67"/>
        <v>146600</v>
      </c>
    </row>
    <row r="155" spans="1:31" ht="18" customHeight="1">
      <c r="A155" s="192">
        <v>112001</v>
      </c>
      <c r="B155" s="297" t="s">
        <v>206</v>
      </c>
      <c r="C155" s="238">
        <v>25</v>
      </c>
      <c r="D155" s="33">
        <v>510</v>
      </c>
      <c r="E155" s="34">
        <v>910</v>
      </c>
      <c r="F155" s="242"/>
      <c r="G155" s="34"/>
      <c r="H155" s="35"/>
      <c r="I155" s="243"/>
      <c r="J155" s="197">
        <v>56</v>
      </c>
      <c r="K155" s="198"/>
      <c r="L155" s="198"/>
      <c r="M155" s="198"/>
      <c r="N155" s="199"/>
      <c r="O155" s="298">
        <f t="shared" ref="O155:O161" si="68">SUM(J155:N155)</f>
        <v>56</v>
      </c>
      <c r="P155" s="61"/>
      <c r="Q155" s="299"/>
      <c r="R155" s="300">
        <f t="shared" ref="R155:R188" si="69">SUM(P155:Q155)</f>
        <v>0</v>
      </c>
      <c r="S155" s="63">
        <f>SUM(O155,R155)</f>
        <v>56</v>
      </c>
      <c r="T155" s="301"/>
      <c r="U155" s="302">
        <f t="shared" si="45"/>
        <v>56</v>
      </c>
      <c r="V155" s="66">
        <f t="shared" si="63"/>
        <v>0</v>
      </c>
      <c r="W155" s="303"/>
      <c r="X155" s="304">
        <f>(J155*1000)/C155</f>
        <v>2240</v>
      </c>
      <c r="Y155" s="305">
        <f>(K155*1000)/C155</f>
        <v>0</v>
      </c>
      <c r="Z155" s="305">
        <f>(L155*1000)/C155</f>
        <v>0</v>
      </c>
      <c r="AA155" s="305">
        <f>(M155*1000)/C155</f>
        <v>0</v>
      </c>
      <c r="AB155" s="306">
        <f>(N155*1000)/C155</f>
        <v>0</v>
      </c>
      <c r="AC155" s="307">
        <f t="shared" ref="AC155:AC188" si="70">SUM(X155:AB155)</f>
        <v>2240</v>
      </c>
      <c r="AD155" s="308">
        <f>(R155*1000)/C155</f>
        <v>0</v>
      </c>
      <c r="AE155" s="309">
        <f t="shared" ref="AE155:AE188" si="71">SUM(AC155:AD155)</f>
        <v>2240</v>
      </c>
    </row>
    <row r="156" spans="1:31" ht="18" customHeight="1">
      <c r="A156" s="192">
        <v>112601</v>
      </c>
      <c r="B156" s="297" t="s">
        <v>206</v>
      </c>
      <c r="C156" s="238">
        <v>25</v>
      </c>
      <c r="D156" s="33"/>
      <c r="E156" s="34"/>
      <c r="F156" s="310" t="s">
        <v>207</v>
      </c>
      <c r="G156" s="34"/>
      <c r="H156" s="35"/>
      <c r="I156" s="243"/>
      <c r="J156" s="197"/>
      <c r="K156" s="198"/>
      <c r="L156" s="311">
        <v>24</v>
      </c>
      <c r="M156" s="198"/>
      <c r="N156" s="199"/>
      <c r="O156" s="312">
        <f t="shared" si="68"/>
        <v>24</v>
      </c>
      <c r="P156" s="61"/>
      <c r="Q156" s="299"/>
      <c r="R156" s="300"/>
      <c r="S156" s="63">
        <f t="shared" ref="S156:S178" si="72">SUM(O156,R156)</f>
        <v>24</v>
      </c>
      <c r="T156" s="301"/>
      <c r="U156" s="302">
        <f t="shared" si="45"/>
        <v>24</v>
      </c>
      <c r="V156" s="66">
        <f t="shared" si="63"/>
        <v>0</v>
      </c>
      <c r="W156" s="303"/>
      <c r="X156" s="304"/>
      <c r="Y156" s="305"/>
      <c r="Z156" s="50">
        <f>(L156*1000)/C156</f>
        <v>960</v>
      </c>
      <c r="AA156" s="305"/>
      <c r="AB156" s="306"/>
      <c r="AC156" s="52">
        <f t="shared" si="70"/>
        <v>960</v>
      </c>
      <c r="AD156" s="308"/>
      <c r="AE156" s="54">
        <f t="shared" si="71"/>
        <v>960</v>
      </c>
    </row>
    <row r="157" spans="1:31" ht="18" hidden="1" customHeight="1">
      <c r="A157" s="192">
        <v>112601</v>
      </c>
      <c r="B157" s="297" t="s">
        <v>206</v>
      </c>
      <c r="C157" s="313">
        <v>25</v>
      </c>
      <c r="D157" s="33"/>
      <c r="E157" s="34"/>
      <c r="F157" s="314" t="s">
        <v>208</v>
      </c>
      <c r="G157" s="34"/>
      <c r="H157" s="35"/>
      <c r="I157" s="243"/>
      <c r="J157" s="197"/>
      <c r="K157" s="198"/>
      <c r="L157" s="315"/>
      <c r="M157" s="198"/>
      <c r="N157" s="199"/>
      <c r="O157" s="312">
        <f t="shared" si="68"/>
        <v>0</v>
      </c>
      <c r="P157" s="61"/>
      <c r="Q157" s="299"/>
      <c r="R157" s="300"/>
      <c r="S157" s="63">
        <f t="shared" si="72"/>
        <v>0</v>
      </c>
      <c r="T157" s="139"/>
      <c r="U157" s="302">
        <f t="shared" si="45"/>
        <v>0</v>
      </c>
      <c r="V157" s="66">
        <f t="shared" si="63"/>
        <v>0</v>
      </c>
      <c r="W157" s="303"/>
      <c r="X157" s="304">
        <f t="shared" ref="X157:X159" si="73">(J157*1000)/C157</f>
        <v>0</v>
      </c>
      <c r="Y157" s="305"/>
      <c r="Z157" s="50">
        <f>(L157*1000)/C157</f>
        <v>0</v>
      </c>
      <c r="AA157" s="305"/>
      <c r="AB157" s="306"/>
      <c r="AC157" s="52">
        <f t="shared" si="70"/>
        <v>0</v>
      </c>
      <c r="AD157" s="308"/>
      <c r="AE157" s="54">
        <f t="shared" si="71"/>
        <v>0</v>
      </c>
    </row>
    <row r="158" spans="1:31" ht="18" customHeight="1">
      <c r="A158" s="192">
        <v>112801</v>
      </c>
      <c r="B158" s="297" t="s">
        <v>206</v>
      </c>
      <c r="C158" s="316" t="s">
        <v>27</v>
      </c>
      <c r="D158" s="33"/>
      <c r="E158" s="34"/>
      <c r="F158" s="314" t="s">
        <v>209</v>
      </c>
      <c r="G158" s="34"/>
      <c r="H158" s="35"/>
      <c r="I158" s="243"/>
      <c r="J158" s="197"/>
      <c r="K158" s="198"/>
      <c r="L158" s="317"/>
      <c r="M158" s="198"/>
      <c r="N158" s="199"/>
      <c r="O158" s="312">
        <f t="shared" si="68"/>
        <v>0</v>
      </c>
      <c r="P158" s="61"/>
      <c r="Q158" s="299"/>
      <c r="R158" s="300"/>
      <c r="S158" s="63">
        <f t="shared" si="72"/>
        <v>0</v>
      </c>
      <c r="T158" s="140">
        <f>SUM(O158,R158)</f>
        <v>0</v>
      </c>
      <c r="U158" s="302">
        <f t="shared" si="45"/>
        <v>0</v>
      </c>
      <c r="V158" s="66">
        <f t="shared" si="63"/>
        <v>0</v>
      </c>
      <c r="W158" s="303"/>
      <c r="X158" s="304"/>
      <c r="Y158" s="305"/>
      <c r="Z158" s="50"/>
      <c r="AA158" s="305"/>
      <c r="AB158" s="306"/>
      <c r="AC158" s="52">
        <f t="shared" si="70"/>
        <v>0</v>
      </c>
      <c r="AD158" s="308"/>
      <c r="AE158" s="54">
        <f t="shared" si="71"/>
        <v>0</v>
      </c>
    </row>
    <row r="159" spans="1:31" ht="18" customHeight="1">
      <c r="A159" s="192">
        <v>112801</v>
      </c>
      <c r="B159" s="297" t="s">
        <v>206</v>
      </c>
      <c r="C159" s="318">
        <v>25</v>
      </c>
      <c r="D159" s="33"/>
      <c r="E159" s="34"/>
      <c r="F159" s="314" t="s">
        <v>209</v>
      </c>
      <c r="G159" s="34"/>
      <c r="H159" s="35"/>
      <c r="I159" s="243"/>
      <c r="J159" s="197"/>
      <c r="K159" s="198"/>
      <c r="L159" s="317"/>
      <c r="M159" s="198"/>
      <c r="N159" s="199"/>
      <c r="O159" s="312">
        <f t="shared" si="68"/>
        <v>0</v>
      </c>
      <c r="P159" s="61"/>
      <c r="Q159" s="299"/>
      <c r="R159" s="300"/>
      <c r="S159" s="63">
        <f t="shared" si="72"/>
        <v>0</v>
      </c>
      <c r="T159" s="319"/>
      <c r="U159" s="302">
        <f t="shared" si="45"/>
        <v>0</v>
      </c>
      <c r="V159" s="66">
        <f t="shared" si="63"/>
        <v>0</v>
      </c>
      <c r="W159" s="303"/>
      <c r="X159" s="304">
        <f t="shared" si="73"/>
        <v>0</v>
      </c>
      <c r="Y159" s="305"/>
      <c r="Z159" s="50">
        <f>(L159*1000)/C159</f>
        <v>0</v>
      </c>
      <c r="AA159" s="305"/>
      <c r="AB159" s="306"/>
      <c r="AC159" s="52">
        <f t="shared" si="70"/>
        <v>0</v>
      </c>
      <c r="AD159" s="308"/>
      <c r="AE159" s="54">
        <f t="shared" si="71"/>
        <v>0</v>
      </c>
    </row>
    <row r="160" spans="1:31" ht="18" customHeight="1">
      <c r="A160" s="192">
        <v>112031</v>
      </c>
      <c r="B160" s="297" t="s">
        <v>206</v>
      </c>
      <c r="C160" s="318">
        <v>25</v>
      </c>
      <c r="D160" s="33" t="s">
        <v>210</v>
      </c>
      <c r="E160" s="34"/>
      <c r="F160" s="314"/>
      <c r="G160" s="34"/>
      <c r="H160" s="35"/>
      <c r="I160" s="243"/>
      <c r="J160" s="197"/>
      <c r="K160" s="198"/>
      <c r="L160" s="317"/>
      <c r="M160" s="198"/>
      <c r="N160" s="199"/>
      <c r="O160" s="320">
        <f t="shared" si="68"/>
        <v>0</v>
      </c>
      <c r="P160" s="61"/>
      <c r="Q160" s="299"/>
      <c r="R160" s="300"/>
      <c r="S160" s="63">
        <f t="shared" si="72"/>
        <v>0</v>
      </c>
      <c r="T160" s="319"/>
      <c r="U160" s="302">
        <f t="shared" si="45"/>
        <v>0</v>
      </c>
      <c r="V160" s="66"/>
      <c r="W160" s="303"/>
      <c r="X160" s="304">
        <f>(J160*1000)/C160</f>
        <v>0</v>
      </c>
      <c r="Y160" s="305"/>
      <c r="Z160" s="305"/>
      <c r="AA160" s="305"/>
      <c r="AB160" s="306"/>
      <c r="AC160" s="52">
        <f t="shared" si="70"/>
        <v>0</v>
      </c>
      <c r="AD160" s="308"/>
      <c r="AE160" s="54">
        <f t="shared" si="71"/>
        <v>0</v>
      </c>
    </row>
    <row r="161" spans="1:31" ht="18" customHeight="1">
      <c r="A161" s="192">
        <v>112031</v>
      </c>
      <c r="B161" s="297" t="s">
        <v>206</v>
      </c>
      <c r="C161" s="233" t="s">
        <v>27</v>
      </c>
      <c r="D161" s="321" t="s">
        <v>210</v>
      </c>
      <c r="E161" s="34"/>
      <c r="F161" s="242"/>
      <c r="G161" s="34"/>
      <c r="H161" s="35"/>
      <c r="I161" s="243"/>
      <c r="J161" s="322"/>
      <c r="K161" s="198"/>
      <c r="L161" s="198"/>
      <c r="M161" s="198"/>
      <c r="N161" s="199"/>
      <c r="O161" s="323">
        <f t="shared" si="68"/>
        <v>0</v>
      </c>
      <c r="P161" s="61"/>
      <c r="Q161" s="299"/>
      <c r="R161" s="300"/>
      <c r="S161" s="63">
        <f t="shared" si="72"/>
        <v>0</v>
      </c>
      <c r="T161" s="140">
        <f>SUM(O161,R161)</f>
        <v>0</v>
      </c>
      <c r="U161" s="302">
        <f t="shared" si="45"/>
        <v>0</v>
      </c>
      <c r="V161" s="66">
        <f t="shared" si="63"/>
        <v>0</v>
      </c>
      <c r="W161" s="303"/>
      <c r="X161" s="304"/>
      <c r="Y161" s="305"/>
      <c r="Z161" s="305"/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>
      <c r="A162" s="182">
        <v>112591</v>
      </c>
      <c r="B162" s="31" t="s">
        <v>206</v>
      </c>
      <c r="C162" s="32">
        <v>50</v>
      </c>
      <c r="D162" s="165"/>
      <c r="E162" s="103"/>
      <c r="F162" s="324"/>
      <c r="G162" s="103"/>
      <c r="H162" s="104"/>
      <c r="I162" s="325" t="s">
        <v>211</v>
      </c>
      <c r="J162" s="71"/>
      <c r="K162" s="58"/>
      <c r="L162" s="58"/>
      <c r="M162" s="58"/>
      <c r="N162" s="59"/>
      <c r="O162" s="298"/>
      <c r="P162" s="61"/>
      <c r="Q162" s="326"/>
      <c r="R162" s="327">
        <f t="shared" si="69"/>
        <v>0</v>
      </c>
      <c r="S162" s="328">
        <f t="shared" si="72"/>
        <v>0</v>
      </c>
      <c r="T162" s="329"/>
      <c r="U162" s="46">
        <f t="shared" si="45"/>
        <v>0</v>
      </c>
      <c r="V162" s="66">
        <f t="shared" si="63"/>
        <v>0</v>
      </c>
      <c r="W162" s="48"/>
      <c r="X162" s="49"/>
      <c r="Y162" s="50"/>
      <c r="Z162" s="50"/>
      <c r="AA162" s="50"/>
      <c r="AB162" s="51"/>
      <c r="AC162" s="52"/>
      <c r="AD162" s="53">
        <f t="shared" ref="AD162" si="74">(R162*1000)/C162</f>
        <v>0</v>
      </c>
      <c r="AE162" s="54">
        <f t="shared" si="71"/>
        <v>0</v>
      </c>
    </row>
    <row r="163" spans="1:31" ht="18" customHeight="1">
      <c r="A163" s="190">
        <v>112521</v>
      </c>
      <c r="B163" s="330" t="s">
        <v>206</v>
      </c>
      <c r="C163" s="331">
        <v>50</v>
      </c>
      <c r="D163" s="332"/>
      <c r="E163" s="103"/>
      <c r="F163" s="324"/>
      <c r="G163" s="103"/>
      <c r="H163" s="103"/>
      <c r="I163" s="138" t="s">
        <v>212</v>
      </c>
      <c r="J163" s="224"/>
      <c r="K163" s="58"/>
      <c r="L163" s="58"/>
      <c r="M163" s="58"/>
      <c r="N163" s="59"/>
      <c r="O163" s="298"/>
      <c r="P163" s="61"/>
      <c r="Q163" s="62">
        <v>48</v>
      </c>
      <c r="R163" s="61">
        <f t="shared" si="69"/>
        <v>48</v>
      </c>
      <c r="S163" s="63">
        <f t="shared" si="72"/>
        <v>48</v>
      </c>
      <c r="T163" s="45"/>
      <c r="U163" s="46">
        <f t="shared" si="45"/>
        <v>48</v>
      </c>
      <c r="V163" s="66">
        <f t="shared" si="63"/>
        <v>0</v>
      </c>
      <c r="W163" s="48"/>
      <c r="X163" s="49"/>
      <c r="Y163" s="50"/>
      <c r="Z163" s="50"/>
      <c r="AA163" s="50"/>
      <c r="AB163" s="51"/>
      <c r="AC163" s="52"/>
      <c r="AD163" s="53">
        <f>(R163*1000)/C163</f>
        <v>960</v>
      </c>
      <c r="AE163" s="54">
        <f t="shared" si="71"/>
        <v>960</v>
      </c>
    </row>
    <row r="164" spans="1:31" ht="18" customHeight="1">
      <c r="A164" s="190">
        <v>114301</v>
      </c>
      <c r="B164" s="333">
        <v>3.5</v>
      </c>
      <c r="C164" s="163">
        <v>25</v>
      </c>
      <c r="D164" s="261" t="s">
        <v>213</v>
      </c>
      <c r="E164" s="103"/>
      <c r="F164" s="324"/>
      <c r="G164" s="103"/>
      <c r="H164" s="103"/>
      <c r="I164" s="243"/>
      <c r="J164" s="136"/>
      <c r="K164" s="58"/>
      <c r="L164" s="58"/>
      <c r="M164" s="58"/>
      <c r="N164" s="59"/>
      <c r="O164" s="298">
        <f>SUM(J164:N164)</f>
        <v>0</v>
      </c>
      <c r="P164" s="61"/>
      <c r="Q164" s="62"/>
      <c r="R164" s="61"/>
      <c r="S164" s="63">
        <f>SUM(O164,R164)</f>
        <v>0</v>
      </c>
      <c r="T164" s="334"/>
      <c r="U164" s="46">
        <f>SUM(S164:T164)</f>
        <v>0</v>
      </c>
      <c r="V164" s="66"/>
      <c r="W164" s="48"/>
      <c r="X164" s="49">
        <f>(J164*1000)/C164</f>
        <v>0</v>
      </c>
      <c r="Y164" s="50"/>
      <c r="Z164" s="50"/>
      <c r="AA164" s="50"/>
      <c r="AB164" s="51"/>
      <c r="AC164" s="52">
        <f>SUM(X164:AB164)</f>
        <v>0</v>
      </c>
      <c r="AD164" s="53"/>
      <c r="AE164" s="54">
        <f>SUM(AC164:AD164)</f>
        <v>0</v>
      </c>
    </row>
    <row r="165" spans="1:31" ht="18" hidden="1" customHeight="1">
      <c r="A165" s="190">
        <v>114301</v>
      </c>
      <c r="B165" s="335">
        <v>3.5</v>
      </c>
      <c r="C165" s="244" t="s">
        <v>75</v>
      </c>
      <c r="D165" s="260" t="s">
        <v>213</v>
      </c>
      <c r="E165" s="103"/>
      <c r="F165" s="324"/>
      <c r="G165" s="103"/>
      <c r="H165" s="103"/>
      <c r="I165" s="243"/>
      <c r="J165" s="71"/>
      <c r="K165" s="58"/>
      <c r="L165" s="58"/>
      <c r="M165" s="58"/>
      <c r="N165" s="59"/>
      <c r="O165" s="298">
        <f t="shared" ref="O165:O186" si="75">SUM(J165:N165)</f>
        <v>0</v>
      </c>
      <c r="P165" s="61"/>
      <c r="Q165" s="62"/>
      <c r="R165" s="61"/>
      <c r="S165" s="63"/>
      <c r="T165" s="336">
        <f>SUM(O165,R165)</f>
        <v>0</v>
      </c>
      <c r="U165" s="46">
        <f t="shared" si="45"/>
        <v>0</v>
      </c>
      <c r="V165" s="66">
        <f t="shared" si="63"/>
        <v>0</v>
      </c>
      <c r="W165" s="48"/>
      <c r="X165" s="49"/>
      <c r="Y165" s="50"/>
      <c r="Z165" s="50"/>
      <c r="AA165" s="50"/>
      <c r="AB165" s="51"/>
      <c r="AC165" s="52">
        <f t="shared" si="70"/>
        <v>0</v>
      </c>
      <c r="AD165" s="53"/>
      <c r="AE165" s="54">
        <f t="shared" si="71"/>
        <v>0</v>
      </c>
    </row>
    <row r="166" spans="1:31" ht="18" hidden="1" customHeight="1">
      <c r="A166" s="190">
        <v>115701</v>
      </c>
      <c r="B166" s="335">
        <v>2.5</v>
      </c>
      <c r="C166" s="180">
        <v>25</v>
      </c>
      <c r="D166" s="260"/>
      <c r="E166" s="103"/>
      <c r="F166" s="324"/>
      <c r="G166" s="103"/>
      <c r="H166" s="261">
        <v>6911</v>
      </c>
      <c r="I166" s="243"/>
      <c r="J166" s="71"/>
      <c r="K166" s="58"/>
      <c r="L166" s="58"/>
      <c r="M166" s="58"/>
      <c r="N166" s="228"/>
      <c r="O166" s="298">
        <f t="shared" si="75"/>
        <v>0</v>
      </c>
      <c r="P166" s="61"/>
      <c r="Q166" s="62"/>
      <c r="R166" s="61"/>
      <c r="S166" s="63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>
        <f>(J166*1000)/C166</f>
        <v>0</v>
      </c>
      <c r="Y166" s="49"/>
      <c r="Z166" s="50">
        <f t="shared" ref="Z166:Z169" si="76">(L166*1000)/C166</f>
        <v>0</v>
      </c>
      <c r="AA166" s="49"/>
      <c r="AB166" s="51">
        <f>(N166*1000)/C166</f>
        <v>0</v>
      </c>
      <c r="AC166" s="52">
        <f t="shared" si="70"/>
        <v>0</v>
      </c>
      <c r="AD166" s="53"/>
      <c r="AE166" s="54">
        <f t="shared" si="71"/>
        <v>0</v>
      </c>
    </row>
    <row r="167" spans="1:31" ht="18" hidden="1" customHeight="1">
      <c r="A167" s="190">
        <v>114701</v>
      </c>
      <c r="B167" s="335">
        <v>3.5</v>
      </c>
      <c r="C167" s="180">
        <v>25</v>
      </c>
      <c r="D167" s="260"/>
      <c r="E167" s="170"/>
      <c r="F167" s="337" t="s">
        <v>214</v>
      </c>
      <c r="G167" s="170"/>
      <c r="H167" s="254"/>
      <c r="I167" s="243"/>
      <c r="J167" s="71"/>
      <c r="K167" s="58"/>
      <c r="L167" s="338"/>
      <c r="M167" s="58"/>
      <c r="N167" s="59"/>
      <c r="O167" s="298">
        <f t="shared" si="75"/>
        <v>0</v>
      </c>
      <c r="P167" s="61"/>
      <c r="Q167" s="62"/>
      <c r="R167" s="61"/>
      <c r="S167" s="63">
        <f t="shared" si="72"/>
        <v>0</v>
      </c>
      <c r="T167" s="329"/>
      <c r="U167" s="46">
        <f t="shared" si="45"/>
        <v>0</v>
      </c>
      <c r="V167" s="66">
        <f t="shared" si="63"/>
        <v>0</v>
      </c>
      <c r="W167" s="339"/>
      <c r="X167" s="49">
        <f>(J167*1000)/C167</f>
        <v>0</v>
      </c>
      <c r="Y167" s="49"/>
      <c r="Z167" s="50">
        <f t="shared" si="76"/>
        <v>0</v>
      </c>
      <c r="AA167" s="49"/>
      <c r="AB167" s="49"/>
      <c r="AC167" s="52">
        <f t="shared" si="70"/>
        <v>0</v>
      </c>
      <c r="AD167" s="53"/>
      <c r="AE167" s="54">
        <f t="shared" si="71"/>
        <v>0</v>
      </c>
    </row>
    <row r="168" spans="1:31" ht="18" hidden="1" customHeight="1">
      <c r="A168" s="190">
        <v>114601</v>
      </c>
      <c r="B168" s="340">
        <v>4</v>
      </c>
      <c r="C168" s="225">
        <v>25</v>
      </c>
      <c r="D168" s="260"/>
      <c r="E168" s="103"/>
      <c r="F168" s="261" t="s">
        <v>215</v>
      </c>
      <c r="G168" s="103"/>
      <c r="H168" s="103"/>
      <c r="I168" s="243"/>
      <c r="J168" s="71"/>
      <c r="K168" s="58"/>
      <c r="L168" s="258"/>
      <c r="M168" s="58"/>
      <c r="N168" s="59"/>
      <c r="O168" s="298">
        <f t="shared" si="75"/>
        <v>0</v>
      </c>
      <c r="P168" s="61"/>
      <c r="Q168" s="62"/>
      <c r="R168" s="61"/>
      <c r="S168" s="63">
        <f t="shared" si="72"/>
        <v>0</v>
      </c>
      <c r="T168" s="329"/>
      <c r="U168" s="302">
        <f t="shared" si="45"/>
        <v>0</v>
      </c>
      <c r="V168" s="66">
        <f t="shared" si="63"/>
        <v>0</v>
      </c>
      <c r="W168" s="339"/>
      <c r="X168" s="50"/>
      <c r="Y168" s="50"/>
      <c r="Z168" s="50">
        <f t="shared" si="76"/>
        <v>0</v>
      </c>
      <c r="AA168" s="50"/>
      <c r="AB168" s="50"/>
      <c r="AC168" s="52">
        <f t="shared" si="70"/>
        <v>0</v>
      </c>
      <c r="AD168" s="53"/>
      <c r="AE168" s="54">
        <f t="shared" si="71"/>
        <v>0</v>
      </c>
    </row>
    <row r="169" spans="1:31" ht="18.75" customHeight="1">
      <c r="A169" s="30">
        <v>114001</v>
      </c>
      <c r="B169" s="341">
        <v>3.5</v>
      </c>
      <c r="C169" s="32">
        <v>25</v>
      </c>
      <c r="D169" s="72">
        <v>511</v>
      </c>
      <c r="E169" s="73">
        <v>911</v>
      </c>
      <c r="F169" s="138"/>
      <c r="G169" s="73"/>
      <c r="H169" s="36"/>
      <c r="I169" s="97"/>
      <c r="J169" s="71">
        <v>8</v>
      </c>
      <c r="K169" s="58"/>
      <c r="L169" s="58"/>
      <c r="M169" s="58"/>
      <c r="N169" s="59"/>
      <c r="O169" s="298">
        <f t="shared" si="75"/>
        <v>8</v>
      </c>
      <c r="P169" s="61"/>
      <c r="Q169" s="62"/>
      <c r="R169" s="61"/>
      <c r="S169" s="63">
        <f t="shared" si="72"/>
        <v>8</v>
      </c>
      <c r="T169" s="45"/>
      <c r="U169" s="46">
        <f t="shared" si="45"/>
        <v>8</v>
      </c>
      <c r="V169" s="66">
        <f t="shared" si="63"/>
        <v>0</v>
      </c>
      <c r="W169" s="48"/>
      <c r="X169" s="49">
        <f>(J169*1000)/C169</f>
        <v>320</v>
      </c>
      <c r="Y169" s="50">
        <f>(K169*1000)/C169</f>
        <v>0</v>
      </c>
      <c r="Z169" s="50">
        <f t="shared" si="76"/>
        <v>0</v>
      </c>
      <c r="AA169" s="50">
        <f>(M169*1000)/C169</f>
        <v>0</v>
      </c>
      <c r="AB169" s="51">
        <f>(N169*1000)/C169</f>
        <v>0</v>
      </c>
      <c r="AC169" s="52">
        <f t="shared" si="70"/>
        <v>320</v>
      </c>
      <c r="AD169" s="53">
        <f>(R169*1000)/C169</f>
        <v>0</v>
      </c>
      <c r="AE169" s="54">
        <f t="shared" si="71"/>
        <v>320</v>
      </c>
    </row>
    <row r="170" spans="1:31" ht="16.5" customHeight="1">
      <c r="A170" s="30">
        <v>114591</v>
      </c>
      <c r="B170" s="341">
        <v>3.5</v>
      </c>
      <c r="C170" s="32">
        <v>50</v>
      </c>
      <c r="D170" s="342"/>
      <c r="E170" s="343"/>
      <c r="F170" s="343"/>
      <c r="G170" s="343"/>
      <c r="H170" s="344"/>
      <c r="I170" s="89" t="s">
        <v>216</v>
      </c>
      <c r="K170" s="58"/>
      <c r="L170" s="58"/>
      <c r="M170" s="58"/>
      <c r="N170" s="59"/>
      <c r="O170" s="298"/>
      <c r="P170" s="114"/>
      <c r="Q170" s="326">
        <v>100</v>
      </c>
      <c r="R170" s="327">
        <f t="shared" si="69"/>
        <v>100</v>
      </c>
      <c r="S170" s="63">
        <f t="shared" si="72"/>
        <v>100</v>
      </c>
      <c r="T170" s="346"/>
      <c r="U170" s="46">
        <f>SUM(S170:T170)</f>
        <v>100</v>
      </c>
      <c r="V170" s="66">
        <f>O170+R170-U170</f>
        <v>0</v>
      </c>
      <c r="W170" s="48"/>
      <c r="X170" s="49"/>
      <c r="Y170" s="50"/>
      <c r="Z170" s="305"/>
      <c r="AA170" s="50"/>
      <c r="AB170" s="51"/>
      <c r="AC170" s="52"/>
      <c r="AD170" s="53">
        <f>(R170*1000)/C170</f>
        <v>2000</v>
      </c>
      <c r="AE170" s="54">
        <f t="shared" si="71"/>
        <v>2000</v>
      </c>
    </row>
    <row r="171" spans="1:31" ht="16.5" customHeight="1">
      <c r="A171" s="30">
        <v>114521</v>
      </c>
      <c r="B171" s="341">
        <v>3.5</v>
      </c>
      <c r="C171" s="32">
        <v>50</v>
      </c>
      <c r="D171" s="342"/>
      <c r="E171" s="343"/>
      <c r="F171" s="343"/>
      <c r="G171" s="343"/>
      <c r="H171" s="344"/>
      <c r="I171" s="97" t="s">
        <v>217</v>
      </c>
      <c r="K171" s="58"/>
      <c r="L171" s="58"/>
      <c r="M171" s="58"/>
      <c r="N171" s="59"/>
      <c r="O171" s="298"/>
      <c r="P171" s="61"/>
      <c r="Q171" s="62">
        <v>160</v>
      </c>
      <c r="R171" s="61">
        <f t="shared" si="69"/>
        <v>160</v>
      </c>
      <c r="S171" s="63">
        <f t="shared" si="72"/>
        <v>160</v>
      </c>
      <c r="T171" s="346"/>
      <c r="U171" s="46">
        <f>SUM(S171:T171)</f>
        <v>160</v>
      </c>
      <c r="V171" s="66">
        <f t="shared" ref="V171:V175" si="77">O171+R171-U171</f>
        <v>0</v>
      </c>
      <c r="W171" s="48"/>
      <c r="X171" s="51"/>
      <c r="Y171" s="50"/>
      <c r="Z171" s="305"/>
      <c r="AA171" s="50"/>
      <c r="AB171" s="51"/>
      <c r="AC171" s="53"/>
      <c r="AD171" s="53">
        <f>(R171*1000)/C171</f>
        <v>3200</v>
      </c>
      <c r="AE171" s="54">
        <f t="shared" si="71"/>
        <v>3200</v>
      </c>
    </row>
    <row r="172" spans="1:31" ht="18" hidden="1" customHeight="1">
      <c r="A172" s="30">
        <v>11450832</v>
      </c>
      <c r="B172" s="341">
        <v>3.5</v>
      </c>
      <c r="C172" s="32">
        <v>50</v>
      </c>
      <c r="D172" s="72"/>
      <c r="E172" s="73"/>
      <c r="F172" s="138"/>
      <c r="G172" s="73"/>
      <c r="H172" s="36"/>
      <c r="I172" s="97" t="s">
        <v>218</v>
      </c>
      <c r="J172" s="71"/>
      <c r="K172" s="58"/>
      <c r="L172" s="58"/>
      <c r="M172" s="58"/>
      <c r="N172" s="59"/>
      <c r="O172" s="298"/>
      <c r="P172" s="61"/>
      <c r="Q172" s="62"/>
      <c r="R172" s="61">
        <f t="shared" si="69"/>
        <v>0</v>
      </c>
      <c r="S172" s="63">
        <f t="shared" si="72"/>
        <v>0</v>
      </c>
      <c r="T172" s="45"/>
      <c r="U172" s="46">
        <f t="shared" si="45"/>
        <v>0</v>
      </c>
      <c r="V172" s="66">
        <f t="shared" si="77"/>
        <v>0</v>
      </c>
      <c r="W172" s="48"/>
      <c r="X172" s="50">
        <f t="shared" ref="X172:Y178" si="78">(J172*1000)/B172</f>
        <v>0</v>
      </c>
      <c r="Y172" s="50">
        <f t="shared" si="78"/>
        <v>0</v>
      </c>
      <c r="Z172" s="305">
        <f t="shared" ref="Z172:Z178" si="79">(L172*1000)/C172</f>
        <v>0</v>
      </c>
      <c r="AA172" s="50">
        <f t="shared" ref="AA172:AA178" si="80">(M172*1000)/C172</f>
        <v>0</v>
      </c>
      <c r="AB172" s="51">
        <f t="shared" ref="AB172:AB178" si="81">(N172*1000)/C172</f>
        <v>0</v>
      </c>
      <c r="AC172" s="51"/>
      <c r="AD172" s="53">
        <f>(R172*1000)/C172</f>
        <v>0</v>
      </c>
      <c r="AE172" s="54">
        <f t="shared" si="71"/>
        <v>0</v>
      </c>
    </row>
    <row r="173" spans="1:31" ht="18" hidden="1" customHeight="1">
      <c r="A173" s="348">
        <v>113301</v>
      </c>
      <c r="B173" s="349">
        <v>2.5</v>
      </c>
      <c r="C173" s="244" t="s">
        <v>75</v>
      </c>
      <c r="D173" s="350" t="s">
        <v>219</v>
      </c>
      <c r="E173" s="73"/>
      <c r="F173" s="138"/>
      <c r="G173" s="73"/>
      <c r="H173" s="73"/>
      <c r="I173" s="138"/>
      <c r="J173" s="224"/>
      <c r="K173" s="58"/>
      <c r="L173" s="58"/>
      <c r="M173" s="58"/>
      <c r="N173" s="59"/>
      <c r="O173" s="323">
        <f t="shared" si="75"/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77"/>
        <v>0</v>
      </c>
      <c r="W173" s="48"/>
      <c r="X173" s="51"/>
      <c r="Y173" s="50"/>
      <c r="Z173" s="305"/>
      <c r="AA173" s="50"/>
      <c r="AB173" s="51"/>
      <c r="AC173" s="51"/>
      <c r="AD173" s="53"/>
      <c r="AE173" s="54">
        <f t="shared" si="71"/>
        <v>0</v>
      </c>
    </row>
    <row r="174" spans="1:31" ht="18" customHeight="1">
      <c r="A174" s="348">
        <v>113301</v>
      </c>
      <c r="B174" s="349">
        <v>2.5</v>
      </c>
      <c r="C174" s="180">
        <v>25</v>
      </c>
      <c r="D174" s="351" t="s">
        <v>219</v>
      </c>
      <c r="E174" s="73"/>
      <c r="F174" s="138"/>
      <c r="G174" s="73"/>
      <c r="H174" s="73"/>
      <c r="I174" s="138"/>
      <c r="J174" s="352">
        <v>40</v>
      </c>
      <c r="K174" s="58"/>
      <c r="L174" s="58"/>
      <c r="M174" s="58"/>
      <c r="N174" s="59"/>
      <c r="O174" s="323">
        <f t="shared" si="75"/>
        <v>40</v>
      </c>
      <c r="P174" s="61"/>
      <c r="Q174" s="62"/>
      <c r="R174" s="61"/>
      <c r="S174" s="63">
        <f t="shared" si="72"/>
        <v>40</v>
      </c>
      <c r="T174" s="334"/>
      <c r="U174" s="46">
        <f t="shared" si="45"/>
        <v>40</v>
      </c>
      <c r="V174" s="66">
        <f t="shared" si="77"/>
        <v>0</v>
      </c>
      <c r="W174" s="48"/>
      <c r="X174" s="49">
        <f>(J174*1000)/C174</f>
        <v>1600</v>
      </c>
      <c r="Y174" s="50"/>
      <c r="Z174" s="305">
        <f t="shared" si="79"/>
        <v>0</v>
      </c>
      <c r="AA174" s="50"/>
      <c r="AB174" s="51"/>
      <c r="AC174" s="52">
        <f t="shared" si="70"/>
        <v>1600</v>
      </c>
      <c r="AD174" s="53"/>
      <c r="AE174" s="54">
        <f t="shared" si="71"/>
        <v>1600</v>
      </c>
    </row>
    <row r="175" spans="1:31" ht="18" customHeight="1">
      <c r="A175" s="348">
        <v>113801</v>
      </c>
      <c r="B175" s="349" t="s">
        <v>220</v>
      </c>
      <c r="C175" s="353">
        <v>25</v>
      </c>
      <c r="D175" s="354"/>
      <c r="E175" s="355"/>
      <c r="F175" s="135" t="s">
        <v>221</v>
      </c>
      <c r="G175" s="73" t="s">
        <v>222</v>
      </c>
      <c r="H175" s="73"/>
      <c r="I175" s="138"/>
      <c r="J175" s="224"/>
      <c r="K175" s="58"/>
      <c r="L175" s="258">
        <v>16</v>
      </c>
      <c r="M175" s="58"/>
      <c r="N175" s="59"/>
      <c r="O175" s="356">
        <f t="shared" si="75"/>
        <v>16</v>
      </c>
      <c r="P175" s="61"/>
      <c r="Q175" s="62"/>
      <c r="R175" s="61"/>
      <c r="S175" s="63">
        <f t="shared" si="72"/>
        <v>16</v>
      </c>
      <c r="T175" s="334"/>
      <c r="U175" s="302">
        <f t="shared" si="45"/>
        <v>16</v>
      </c>
      <c r="V175" s="66">
        <f t="shared" si="77"/>
        <v>0</v>
      </c>
      <c r="W175" s="48"/>
      <c r="X175" s="306"/>
      <c r="Y175" s="50"/>
      <c r="Z175" s="50">
        <f>(L175*1000)/C175</f>
        <v>640</v>
      </c>
      <c r="AA175" s="50"/>
      <c r="AB175" s="51"/>
      <c r="AC175" s="52">
        <f t="shared" si="70"/>
        <v>640</v>
      </c>
      <c r="AD175" s="53"/>
      <c r="AE175" s="54">
        <f t="shared" si="71"/>
        <v>640</v>
      </c>
    </row>
    <row r="176" spans="1:31" ht="16.5" hidden="1" customHeight="1">
      <c r="A176" s="190">
        <v>113601</v>
      </c>
      <c r="B176" s="191" t="s">
        <v>220</v>
      </c>
      <c r="C176" s="353">
        <v>25</v>
      </c>
      <c r="D176" s="357"/>
      <c r="E176" s="170"/>
      <c r="F176" s="358" t="s">
        <v>223</v>
      </c>
      <c r="G176" s="359" t="s">
        <v>222</v>
      </c>
      <c r="H176" s="103"/>
      <c r="I176" s="324"/>
      <c r="J176" s="224"/>
      <c r="K176" s="58"/>
      <c r="L176" s="360"/>
      <c r="M176" s="58"/>
      <c r="N176" s="59"/>
      <c r="O176" s="356">
        <f t="shared" si="75"/>
        <v>0</v>
      </c>
      <c r="P176" s="61"/>
      <c r="Q176" s="62"/>
      <c r="R176" s="61"/>
      <c r="S176" s="63">
        <f t="shared" si="72"/>
        <v>0</v>
      </c>
      <c r="T176" s="140"/>
      <c r="U176" s="302">
        <f t="shared" si="45"/>
        <v>0</v>
      </c>
      <c r="V176" s="66">
        <f t="shared" si="63"/>
        <v>0</v>
      </c>
      <c r="W176" s="48"/>
      <c r="X176" s="304"/>
      <c r="Y176" s="50"/>
      <c r="Z176" s="50">
        <f>(L176*1000)/C176</f>
        <v>0</v>
      </c>
      <c r="AA176" s="50"/>
      <c r="AB176" s="51"/>
      <c r="AC176" s="52">
        <f t="shared" si="70"/>
        <v>0</v>
      </c>
      <c r="AD176" s="53"/>
      <c r="AE176" s="54">
        <f t="shared" si="71"/>
        <v>0</v>
      </c>
    </row>
    <row r="177" spans="1:31" ht="16.5" hidden="1" customHeight="1">
      <c r="A177" s="361">
        <v>113601</v>
      </c>
      <c r="B177" s="362">
        <v>2.5</v>
      </c>
      <c r="C177" s="363">
        <v>25</v>
      </c>
      <c r="D177" s="364"/>
      <c r="E177" s="365"/>
      <c r="F177" s="366" t="s">
        <v>223</v>
      </c>
      <c r="G177" s="367" t="s">
        <v>224</v>
      </c>
      <c r="H177" s="365"/>
      <c r="I177" s="368"/>
      <c r="J177" s="369"/>
      <c r="K177" s="370"/>
      <c r="L177" s="371"/>
      <c r="M177" s="370"/>
      <c r="N177" s="372"/>
      <c r="O177" s="373">
        <f t="shared" si="75"/>
        <v>0</v>
      </c>
      <c r="P177" s="61"/>
      <c r="Q177" s="62"/>
      <c r="R177" s="61"/>
      <c r="S177" s="63">
        <f t="shared" si="72"/>
        <v>0</v>
      </c>
      <c r="T177" s="140"/>
      <c r="U177" s="302">
        <f t="shared" si="45"/>
        <v>0</v>
      </c>
      <c r="V177" s="66">
        <f t="shared" si="63"/>
        <v>0</v>
      </c>
      <c r="W177" s="48"/>
      <c r="X177" s="304"/>
      <c r="Y177" s="50"/>
      <c r="Z177" s="50">
        <f t="shared" si="79"/>
        <v>0</v>
      </c>
      <c r="AA177" s="50"/>
      <c r="AB177" s="51"/>
      <c r="AC177" s="52">
        <f t="shared" si="70"/>
        <v>0</v>
      </c>
      <c r="AD177" s="53"/>
      <c r="AE177" s="54">
        <f t="shared" si="71"/>
        <v>0</v>
      </c>
    </row>
    <row r="178" spans="1:31" ht="18" hidden="1" customHeight="1">
      <c r="A178" s="30">
        <v>113001</v>
      </c>
      <c r="B178" s="108" t="s">
        <v>220</v>
      </c>
      <c r="C178" s="32">
        <v>25</v>
      </c>
      <c r="D178" s="72" t="s">
        <v>225</v>
      </c>
      <c r="E178" s="73" t="s">
        <v>226</v>
      </c>
      <c r="F178" s="138" t="s">
        <v>227</v>
      </c>
      <c r="G178" s="36" t="s">
        <v>228</v>
      </c>
      <c r="H178" s="73" t="s">
        <v>229</v>
      </c>
      <c r="I178" s="97"/>
      <c r="J178" s="71"/>
      <c r="K178" s="58"/>
      <c r="L178" s="58"/>
      <c r="M178" s="58"/>
      <c r="N178" s="59"/>
      <c r="O178" s="298"/>
      <c r="P178" s="61"/>
      <c r="Q178" s="62"/>
      <c r="R178" s="61">
        <f t="shared" si="69"/>
        <v>0</v>
      </c>
      <c r="S178" s="63">
        <f t="shared" si="72"/>
        <v>0</v>
      </c>
      <c r="T178" s="45"/>
      <c r="U178" s="46">
        <f t="shared" si="45"/>
        <v>0</v>
      </c>
      <c r="V178" s="66">
        <f t="shared" si="63"/>
        <v>0</v>
      </c>
      <c r="W178" s="48"/>
      <c r="X178" s="49">
        <f t="shared" ref="X178" si="82">(J178*1000)/C178</f>
        <v>0</v>
      </c>
      <c r="Y178" s="50">
        <f t="shared" si="78"/>
        <v>0</v>
      </c>
      <c r="Z178" s="50">
        <f t="shared" si="79"/>
        <v>0</v>
      </c>
      <c r="AA178" s="50">
        <f t="shared" si="80"/>
        <v>0</v>
      </c>
      <c r="AB178" s="51">
        <f t="shared" si="81"/>
        <v>0</v>
      </c>
      <c r="AC178" s="52">
        <f t="shared" si="70"/>
        <v>0</v>
      </c>
      <c r="AD178" s="53">
        <f>(R178*1000)/C178</f>
        <v>0</v>
      </c>
      <c r="AE178" s="54">
        <f t="shared" si="71"/>
        <v>0</v>
      </c>
    </row>
    <row r="179" spans="1:31" ht="18" customHeight="1">
      <c r="A179" s="100">
        <v>11359812</v>
      </c>
      <c r="B179" s="31" t="s">
        <v>220</v>
      </c>
      <c r="C179" s="96">
        <v>50</v>
      </c>
      <c r="D179" s="165"/>
      <c r="E179" s="103"/>
      <c r="F179" s="324"/>
      <c r="G179" s="223"/>
      <c r="H179" s="104"/>
      <c r="I179" s="89" t="s">
        <v>230</v>
      </c>
      <c r="J179" s="71"/>
      <c r="K179" s="58"/>
      <c r="L179" s="58"/>
      <c r="M179" s="58"/>
      <c r="N179" s="59"/>
      <c r="O179" s="298"/>
      <c r="P179" s="61"/>
      <c r="Q179" s="326">
        <v>16</v>
      </c>
      <c r="R179" s="327">
        <f t="shared" si="69"/>
        <v>16</v>
      </c>
      <c r="S179" s="328">
        <f>SUM(O179,R179)</f>
        <v>16</v>
      </c>
      <c r="T179" s="334"/>
      <c r="U179" s="46">
        <f t="shared" si="45"/>
        <v>16</v>
      </c>
      <c r="V179" s="66">
        <f t="shared" si="63"/>
        <v>0</v>
      </c>
      <c r="W179" s="48"/>
      <c r="X179" s="49"/>
      <c r="Y179" s="50"/>
      <c r="Z179" s="50"/>
      <c r="AA179" s="50"/>
      <c r="AB179" s="51"/>
      <c r="AC179" s="52"/>
      <c r="AD179" s="53">
        <f>(R179*1000)/C179</f>
        <v>320</v>
      </c>
      <c r="AE179" s="54">
        <f t="shared" si="71"/>
        <v>320</v>
      </c>
    </row>
    <row r="180" spans="1:31" ht="18" customHeight="1">
      <c r="A180" s="30">
        <v>113521</v>
      </c>
      <c r="B180" s="31" t="s">
        <v>220</v>
      </c>
      <c r="C180" s="32">
        <v>50</v>
      </c>
      <c r="D180" s="72"/>
      <c r="E180" s="73"/>
      <c r="F180" s="138"/>
      <c r="G180" s="374"/>
      <c r="H180" s="36"/>
      <c r="I180" s="97" t="s">
        <v>231</v>
      </c>
      <c r="J180" s="71"/>
      <c r="K180" s="58"/>
      <c r="L180" s="58"/>
      <c r="M180" s="58"/>
      <c r="N180" s="59"/>
      <c r="O180" s="298"/>
      <c r="P180" s="61"/>
      <c r="Q180" s="62">
        <v>40</v>
      </c>
      <c r="R180" s="61">
        <f t="shared" si="69"/>
        <v>40</v>
      </c>
      <c r="S180" s="63">
        <f t="shared" ref="S180:S186" si="83">SUM(O180,R180)</f>
        <v>40</v>
      </c>
      <c r="T180" s="375"/>
      <c r="U180" s="46">
        <f t="shared" si="45"/>
        <v>40</v>
      </c>
      <c r="V180" s="66">
        <f t="shared" si="63"/>
        <v>0</v>
      </c>
      <c r="W180" s="48"/>
      <c r="X180" s="49"/>
      <c r="Y180" s="50"/>
      <c r="Z180" s="50"/>
      <c r="AA180" s="50"/>
      <c r="AB180" s="51"/>
      <c r="AC180" s="52"/>
      <c r="AD180" s="53">
        <f t="shared" ref="AD180" si="84">(R180*1000)/C180</f>
        <v>800</v>
      </c>
      <c r="AE180" s="54">
        <f t="shared" si="71"/>
        <v>800</v>
      </c>
    </row>
    <row r="181" spans="1:31" ht="18" customHeight="1">
      <c r="A181" s="30" t="s">
        <v>232</v>
      </c>
      <c r="B181" s="31">
        <v>2.5</v>
      </c>
      <c r="C181" s="32">
        <v>25</v>
      </c>
      <c r="D181" s="72"/>
      <c r="E181" s="73"/>
      <c r="F181" s="376" t="s">
        <v>233</v>
      </c>
      <c r="G181" s="374"/>
      <c r="H181" s="36"/>
      <c r="I181" s="97"/>
      <c r="J181" s="71"/>
      <c r="K181" s="58"/>
      <c r="L181" s="58">
        <v>16</v>
      </c>
      <c r="M181" s="58"/>
      <c r="N181" s="59"/>
      <c r="O181" s="298">
        <f>SUM(J181:N181)</f>
        <v>16</v>
      </c>
      <c r="P181" s="61"/>
      <c r="Q181" s="62"/>
      <c r="R181" s="61"/>
      <c r="S181" s="63">
        <f>SUM(O181,R181)</f>
        <v>16</v>
      </c>
      <c r="T181" s="375"/>
      <c r="U181" s="302">
        <f t="shared" si="45"/>
        <v>16</v>
      </c>
      <c r="V181" s="66"/>
      <c r="W181" s="48"/>
      <c r="X181" s="49"/>
      <c r="Y181" s="50"/>
      <c r="Z181" s="50">
        <f t="shared" ref="Z181:Z186" si="85">(L181*1000)/C181</f>
        <v>640</v>
      </c>
      <c r="AA181" s="50"/>
      <c r="AB181" s="51"/>
      <c r="AC181" s="52">
        <f t="shared" si="70"/>
        <v>640</v>
      </c>
      <c r="AD181" s="53"/>
      <c r="AE181" s="54">
        <f t="shared" si="71"/>
        <v>640</v>
      </c>
    </row>
    <row r="182" spans="1:31" ht="18" customHeight="1">
      <c r="A182" s="30" t="s">
        <v>234</v>
      </c>
      <c r="B182" s="31">
        <v>2.5</v>
      </c>
      <c r="C182" s="32">
        <v>25</v>
      </c>
      <c r="D182" s="72"/>
      <c r="E182" s="73"/>
      <c r="F182" s="337" t="s">
        <v>235</v>
      </c>
      <c r="G182" s="73"/>
      <c r="H182" s="36"/>
      <c r="I182" s="97"/>
      <c r="J182" s="71"/>
      <c r="K182" s="58"/>
      <c r="L182" s="338"/>
      <c r="M182" s="58"/>
      <c r="N182" s="59"/>
      <c r="O182" s="298">
        <f>SUM(J182:N182)</f>
        <v>0</v>
      </c>
      <c r="P182" s="61"/>
      <c r="Q182" s="62"/>
      <c r="R182" s="61"/>
      <c r="S182" s="63">
        <f>SUM(O182,R182)</f>
        <v>0</v>
      </c>
      <c r="T182" s="45"/>
      <c r="U182" s="302">
        <f t="shared" si="45"/>
        <v>0</v>
      </c>
      <c r="V182" s="66">
        <f>O182+R182-U182</f>
        <v>0</v>
      </c>
      <c r="W182" s="48"/>
      <c r="X182" s="49">
        <f t="shared" ref="X182:X186" si="86">(J182*1000)/C182</f>
        <v>0</v>
      </c>
      <c r="Y182" s="50">
        <f t="shared" ref="Y182:Y186" si="87">(K182*1000)/C182</f>
        <v>0</v>
      </c>
      <c r="Z182" s="50">
        <f t="shared" si="85"/>
        <v>0</v>
      </c>
      <c r="AA182" s="50">
        <f t="shared" ref="AA182:AA186" si="88">(M182*1000)/C182</f>
        <v>0</v>
      </c>
      <c r="AB182" s="51">
        <f t="shared" ref="AB182:AB186" si="89">(N182*1000)/C182</f>
        <v>0</v>
      </c>
      <c r="AC182" s="52">
        <f t="shared" si="70"/>
        <v>0</v>
      </c>
      <c r="AD182" s="53"/>
      <c r="AE182" s="54">
        <f t="shared" si="71"/>
        <v>0</v>
      </c>
    </row>
    <row r="183" spans="1:31" ht="18" customHeight="1">
      <c r="A183" s="30" t="s">
        <v>236</v>
      </c>
      <c r="B183" s="31">
        <v>2.5</v>
      </c>
      <c r="C183" s="106">
        <v>25</v>
      </c>
      <c r="D183" s="72" t="s">
        <v>237</v>
      </c>
      <c r="E183" s="73" t="s">
        <v>238</v>
      </c>
      <c r="F183" s="138"/>
      <c r="G183" s="73"/>
      <c r="H183" s="36"/>
      <c r="I183" s="97"/>
      <c r="J183" s="71">
        <v>100</v>
      </c>
      <c r="K183" s="58"/>
      <c r="L183" s="58"/>
      <c r="M183" s="58"/>
      <c r="N183" s="59"/>
      <c r="O183" s="298">
        <f t="shared" si="75"/>
        <v>100</v>
      </c>
      <c r="P183" s="61"/>
      <c r="Q183" s="62"/>
      <c r="R183" s="61"/>
      <c r="S183" s="63">
        <f t="shared" si="83"/>
        <v>100</v>
      </c>
      <c r="T183" s="45"/>
      <c r="U183" s="46">
        <f t="shared" si="45"/>
        <v>100</v>
      </c>
      <c r="V183" s="66">
        <f t="shared" si="63"/>
        <v>0</v>
      </c>
      <c r="W183" s="48"/>
      <c r="X183" s="49">
        <f t="shared" si="86"/>
        <v>4000</v>
      </c>
      <c r="Y183" s="49">
        <f t="shared" si="87"/>
        <v>0</v>
      </c>
      <c r="Z183" s="49">
        <f t="shared" si="85"/>
        <v>0</v>
      </c>
      <c r="AA183" s="50">
        <f t="shared" si="88"/>
        <v>0</v>
      </c>
      <c r="AB183" s="51">
        <f t="shared" si="89"/>
        <v>0</v>
      </c>
      <c r="AC183" s="52">
        <f t="shared" si="70"/>
        <v>4000</v>
      </c>
      <c r="AD183" s="53"/>
      <c r="AE183" s="54">
        <f t="shared" si="71"/>
        <v>4000</v>
      </c>
    </row>
    <row r="184" spans="1:31" ht="18" hidden="1" customHeight="1">
      <c r="A184" s="30">
        <v>114001</v>
      </c>
      <c r="B184" s="31" t="s">
        <v>239</v>
      </c>
      <c r="C184" s="32">
        <v>25</v>
      </c>
      <c r="D184" s="72" t="s">
        <v>240</v>
      </c>
      <c r="E184" s="73" t="s">
        <v>241</v>
      </c>
      <c r="F184" s="138" t="s">
        <v>242</v>
      </c>
      <c r="G184" s="36" t="s">
        <v>243</v>
      </c>
      <c r="H184" s="73" t="s">
        <v>244</v>
      </c>
      <c r="I184" s="97"/>
      <c r="J184" s="71"/>
      <c r="K184" s="58"/>
      <c r="L184" s="58"/>
      <c r="M184" s="58"/>
      <c r="N184" s="59"/>
      <c r="O184" s="298">
        <f t="shared" si="75"/>
        <v>0</v>
      </c>
      <c r="P184" s="61"/>
      <c r="Q184" s="62"/>
      <c r="R184" s="61">
        <f t="shared" si="69"/>
        <v>0</v>
      </c>
      <c r="S184" s="63">
        <f t="shared" si="83"/>
        <v>0</v>
      </c>
      <c r="T184" s="45"/>
      <c r="U184" s="46">
        <f t="shared" si="45"/>
        <v>0</v>
      </c>
      <c r="V184" s="66">
        <f t="shared" si="63"/>
        <v>0</v>
      </c>
      <c r="W184" s="48"/>
      <c r="X184" s="49">
        <f t="shared" si="86"/>
        <v>0</v>
      </c>
      <c r="Y184" s="50">
        <f t="shared" si="87"/>
        <v>0</v>
      </c>
      <c r="Z184" s="50">
        <f t="shared" si="85"/>
        <v>0</v>
      </c>
      <c r="AA184" s="50">
        <f t="shared" si="88"/>
        <v>0</v>
      </c>
      <c r="AB184" s="51">
        <f t="shared" si="89"/>
        <v>0</v>
      </c>
      <c r="AC184" s="52">
        <f t="shared" si="70"/>
        <v>0</v>
      </c>
      <c r="AD184" s="53">
        <f t="shared" ref="AD184:AD186" si="90">(R184*1000)/C184</f>
        <v>0</v>
      </c>
      <c r="AE184" s="54">
        <f t="shared" si="71"/>
        <v>0</v>
      </c>
    </row>
    <row r="185" spans="1:31" ht="18" hidden="1" customHeight="1">
      <c r="A185" s="100">
        <v>114101</v>
      </c>
      <c r="B185" s="101">
        <v>3.5</v>
      </c>
      <c r="C185" s="96">
        <v>25</v>
      </c>
      <c r="D185" s="165">
        <v>512</v>
      </c>
      <c r="E185" s="103">
        <v>912</v>
      </c>
      <c r="F185" s="324"/>
      <c r="G185" s="103"/>
      <c r="H185" s="103"/>
      <c r="I185" s="105"/>
      <c r="J185" s="71"/>
      <c r="K185" s="58"/>
      <c r="L185" s="58"/>
      <c r="M185" s="58"/>
      <c r="N185" s="59"/>
      <c r="O185" s="298">
        <f t="shared" si="75"/>
        <v>0</v>
      </c>
      <c r="P185" s="61"/>
      <c r="Q185" s="62"/>
      <c r="R185" s="61">
        <f t="shared" si="69"/>
        <v>0</v>
      </c>
      <c r="S185" s="63">
        <f t="shared" si="83"/>
        <v>0</v>
      </c>
      <c r="T185" s="45"/>
      <c r="U185" s="46">
        <f t="shared" ref="U185:U200" si="91">SUM(S185:T185)</f>
        <v>0</v>
      </c>
      <c r="V185" s="66">
        <f t="shared" si="63"/>
        <v>0</v>
      </c>
      <c r="W185" s="48"/>
      <c r="X185" s="49">
        <f t="shared" si="86"/>
        <v>0</v>
      </c>
      <c r="Y185" s="50">
        <f t="shared" si="87"/>
        <v>0</v>
      </c>
      <c r="Z185" s="50">
        <f t="shared" si="85"/>
        <v>0</v>
      </c>
      <c r="AA185" s="50">
        <f t="shared" si="88"/>
        <v>0</v>
      </c>
      <c r="AB185" s="51">
        <f t="shared" si="89"/>
        <v>0</v>
      </c>
      <c r="AC185" s="52">
        <f t="shared" si="70"/>
        <v>0</v>
      </c>
      <c r="AD185" s="53">
        <f t="shared" si="90"/>
        <v>0</v>
      </c>
      <c r="AE185" s="54">
        <f t="shared" si="71"/>
        <v>0</v>
      </c>
    </row>
    <row r="186" spans="1:31" ht="18" hidden="1" customHeight="1">
      <c r="A186" s="30">
        <v>115001</v>
      </c>
      <c r="B186" s="108">
        <v>3.5</v>
      </c>
      <c r="C186" s="32">
        <v>25</v>
      </c>
      <c r="D186" s="72">
        <v>513</v>
      </c>
      <c r="E186" s="73">
        <v>913</v>
      </c>
      <c r="F186" s="138" t="s">
        <v>245</v>
      </c>
      <c r="G186" s="73">
        <v>9613</v>
      </c>
      <c r="H186" s="36">
        <v>8613</v>
      </c>
      <c r="I186" s="97"/>
      <c r="J186" s="71"/>
      <c r="K186" s="58"/>
      <c r="L186" s="58"/>
      <c r="M186" s="58"/>
      <c r="N186" s="59"/>
      <c r="O186" s="298">
        <f t="shared" si="75"/>
        <v>0</v>
      </c>
      <c r="P186" s="61"/>
      <c r="Q186" s="62"/>
      <c r="R186" s="61">
        <f t="shared" si="69"/>
        <v>0</v>
      </c>
      <c r="S186" s="63">
        <f t="shared" si="83"/>
        <v>0</v>
      </c>
      <c r="T186" s="45"/>
      <c r="U186" s="46">
        <f t="shared" si="91"/>
        <v>0</v>
      </c>
      <c r="V186" s="66">
        <f t="shared" si="63"/>
        <v>0</v>
      </c>
      <c r="W186" s="48"/>
      <c r="X186" s="49">
        <f t="shared" si="86"/>
        <v>0</v>
      </c>
      <c r="Y186" s="50">
        <f t="shared" si="87"/>
        <v>0</v>
      </c>
      <c r="Z186" s="50">
        <f t="shared" si="85"/>
        <v>0</v>
      </c>
      <c r="AA186" s="50">
        <f t="shared" si="88"/>
        <v>0</v>
      </c>
      <c r="AB186" s="51">
        <f t="shared" si="89"/>
        <v>0</v>
      </c>
      <c r="AC186" s="52">
        <f t="shared" si="70"/>
        <v>0</v>
      </c>
      <c r="AD186" s="53">
        <f t="shared" si="90"/>
        <v>0</v>
      </c>
      <c r="AE186" s="54">
        <f t="shared" si="71"/>
        <v>0</v>
      </c>
    </row>
    <row r="187" spans="1:31" ht="18" hidden="1" customHeight="1">
      <c r="A187" s="30">
        <v>115591</v>
      </c>
      <c r="B187" s="108">
        <v>4</v>
      </c>
      <c r="C187" s="94">
        <v>50</v>
      </c>
      <c r="D187" s="377"/>
      <c r="E187" s="324"/>
      <c r="F187" s="324"/>
      <c r="G187" s="324"/>
      <c r="H187" s="105"/>
      <c r="I187" s="89" t="s">
        <v>246</v>
      </c>
      <c r="J187" s="71"/>
      <c r="K187" s="58"/>
      <c r="L187" s="58"/>
      <c r="M187" s="58"/>
      <c r="N187" s="59"/>
      <c r="O187" s="298"/>
      <c r="P187" s="114"/>
      <c r="Q187" s="326"/>
      <c r="R187" s="114">
        <f t="shared" si="69"/>
        <v>0</v>
      </c>
      <c r="S187" s="63">
        <f>SUM(O187,R187)</f>
        <v>0</v>
      </c>
      <c r="T187" s="227"/>
      <c r="U187" s="46">
        <f t="shared" si="91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>
      <c r="A188" s="30">
        <v>115501</v>
      </c>
      <c r="B188" s="108">
        <v>4</v>
      </c>
      <c r="C188" s="32">
        <v>50</v>
      </c>
      <c r="D188" s="72"/>
      <c r="E188" s="73"/>
      <c r="F188" s="138"/>
      <c r="G188" s="73"/>
      <c r="H188" s="36"/>
      <c r="I188" s="97" t="s">
        <v>247</v>
      </c>
      <c r="J188" s="71"/>
      <c r="K188" s="58"/>
      <c r="L188" s="58"/>
      <c r="M188" s="58"/>
      <c r="N188" s="59"/>
      <c r="O188" s="298"/>
      <c r="P188" s="61"/>
      <c r="Q188" s="62">
        <v>230</v>
      </c>
      <c r="R188" s="61">
        <f t="shared" si="69"/>
        <v>230</v>
      </c>
      <c r="S188" s="63">
        <f>SUM(O188,R188)</f>
        <v>230</v>
      </c>
      <c r="T188" s="45"/>
      <c r="U188" s="46">
        <f t="shared" si="91"/>
        <v>230</v>
      </c>
      <c r="V188" s="66">
        <f t="shared" si="63"/>
        <v>0</v>
      </c>
      <c r="W188" s="48"/>
      <c r="X188" s="49">
        <f>(J188*1000)/C188</f>
        <v>0</v>
      </c>
      <c r="Y188" s="50">
        <f>(K188*1000)/C188</f>
        <v>0</v>
      </c>
      <c r="Z188" s="50">
        <f>(L188*1000)/C188</f>
        <v>0</v>
      </c>
      <c r="AA188" s="50">
        <f>(M188*1000)/C188</f>
        <v>0</v>
      </c>
      <c r="AB188" s="51">
        <f>(N188*1000)/C188</f>
        <v>0</v>
      </c>
      <c r="AC188" s="52">
        <f t="shared" si="70"/>
        <v>0</v>
      </c>
      <c r="AD188" s="53">
        <f>(R188*1000)/C188</f>
        <v>4600</v>
      </c>
      <c r="AE188" s="54">
        <f t="shared" si="71"/>
        <v>4600</v>
      </c>
    </row>
    <row r="189" spans="1:31" ht="18" customHeight="1">
      <c r="A189" s="119" t="s">
        <v>248</v>
      </c>
      <c r="B189" s="120"/>
      <c r="C189" s="121"/>
      <c r="D189" s="120"/>
      <c r="E189" s="120"/>
      <c r="F189" s="120"/>
      <c r="G189" s="120"/>
      <c r="H189" s="120"/>
      <c r="I189" s="120"/>
      <c r="J189" s="122">
        <f t="shared" ref="J189:U189" si="92">SUM(J155:J188)</f>
        <v>204</v>
      </c>
      <c r="K189" s="123">
        <f t="shared" si="92"/>
        <v>0</v>
      </c>
      <c r="L189" s="123">
        <f t="shared" si="92"/>
        <v>56</v>
      </c>
      <c r="M189" s="123">
        <f t="shared" si="92"/>
        <v>0</v>
      </c>
      <c r="N189" s="124">
        <f t="shared" si="92"/>
        <v>0</v>
      </c>
      <c r="O189" s="125">
        <f t="shared" si="92"/>
        <v>260</v>
      </c>
      <c r="P189" s="126">
        <f t="shared" si="92"/>
        <v>0</v>
      </c>
      <c r="Q189" s="127">
        <f t="shared" si="92"/>
        <v>594</v>
      </c>
      <c r="R189" s="126">
        <f t="shared" si="92"/>
        <v>594</v>
      </c>
      <c r="S189" s="128">
        <f t="shared" si="92"/>
        <v>854</v>
      </c>
      <c r="T189" s="129">
        <f t="shared" si="92"/>
        <v>0</v>
      </c>
      <c r="U189" s="130">
        <f t="shared" si="92"/>
        <v>854</v>
      </c>
      <c r="V189" s="66">
        <f t="shared" si="63"/>
        <v>0</v>
      </c>
      <c r="W189" s="131"/>
      <c r="X189" s="132">
        <f t="shared" ref="X189:AE189" si="93">SUM(X155:X188)</f>
        <v>8160</v>
      </c>
      <c r="Y189" s="129">
        <f t="shared" si="93"/>
        <v>0</v>
      </c>
      <c r="Z189" s="129">
        <f t="shared" si="93"/>
        <v>2240</v>
      </c>
      <c r="AA189" s="129">
        <f t="shared" si="93"/>
        <v>0</v>
      </c>
      <c r="AB189" s="133">
        <f t="shared" si="93"/>
        <v>0</v>
      </c>
      <c r="AC189" s="130">
        <f t="shared" si="93"/>
        <v>10400</v>
      </c>
      <c r="AD189" s="133">
        <f t="shared" si="93"/>
        <v>11880</v>
      </c>
      <c r="AE189" s="134">
        <f t="shared" si="93"/>
        <v>22280</v>
      </c>
    </row>
    <row r="190" spans="1:31" ht="18" hidden="1" customHeight="1">
      <c r="A190" s="77">
        <v>161001</v>
      </c>
      <c r="B190" s="31" t="s">
        <v>206</v>
      </c>
      <c r="C190" s="78">
        <v>25</v>
      </c>
      <c r="D190" s="79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81"/>
      <c r="J190" s="37"/>
      <c r="K190" s="38"/>
      <c r="L190" s="38"/>
      <c r="M190" s="38"/>
      <c r="N190" s="39"/>
      <c r="O190" s="40">
        <f t="shared" ref="O190:O200" si="94">SUM(J190:N190)</f>
        <v>0</v>
      </c>
      <c r="P190" s="41"/>
      <c r="Q190" s="42"/>
      <c r="R190" s="41">
        <f t="shared" ref="R190:R200" si="95">SUM(P190:Q190)</f>
        <v>0</v>
      </c>
      <c r="S190" s="44">
        <f t="shared" ref="S190:S200" si="96">SUM(O190,R190)</f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ref="X190:X200" si="97">(J190*1000)/C190</f>
        <v>0</v>
      </c>
      <c r="Y190" s="50">
        <f t="shared" ref="Y190:Y200" si="98">(K190*1000)/C190</f>
        <v>0</v>
      </c>
      <c r="Z190" s="50">
        <f t="shared" ref="Z190:Z200" si="99">(L190*1000)/C190</f>
        <v>0</v>
      </c>
      <c r="AA190" s="50">
        <f t="shared" ref="AA190:AA200" si="100">(M190*1000)/C190</f>
        <v>0</v>
      </c>
      <c r="AB190" s="51">
        <f t="shared" ref="AB190:AB200" si="101">(N190*1000)/C190</f>
        <v>0</v>
      </c>
      <c r="AC190" s="52">
        <f t="shared" ref="AC190:AC200" si="102">SUM(X190:AB190)</f>
        <v>0</v>
      </c>
      <c r="AD190" s="53">
        <f t="shared" ref="AD190:AD200" si="103">(R190*1000)/C190</f>
        <v>0</v>
      </c>
      <c r="AE190" s="54">
        <f t="shared" ref="AE190:AE200" si="104">SUM(AC190:AD190)</f>
        <v>0</v>
      </c>
    </row>
    <row r="191" spans="1:31" ht="18" customHeight="1">
      <c r="A191" s="30">
        <v>162001</v>
      </c>
      <c r="B191" s="31">
        <v>2.5</v>
      </c>
      <c r="C191" s="32">
        <v>25</v>
      </c>
      <c r="D191" s="72" t="s">
        <v>254</v>
      </c>
      <c r="E191" s="73"/>
      <c r="F191" s="73"/>
      <c r="G191" s="73"/>
      <c r="H191" s="36"/>
      <c r="I191" s="36"/>
      <c r="J191" s="71">
        <v>8</v>
      </c>
      <c r="K191" s="58"/>
      <c r="L191" s="58"/>
      <c r="M191" s="58"/>
      <c r="N191" s="59"/>
      <c r="O191" s="60">
        <f>SUM(J191:N191)</f>
        <v>8</v>
      </c>
      <c r="P191" s="41"/>
      <c r="Q191" s="42"/>
      <c r="R191" s="41">
        <f t="shared" si="95"/>
        <v>0</v>
      </c>
      <c r="S191" s="44">
        <f t="shared" si="96"/>
        <v>8</v>
      </c>
      <c r="T191" s="45"/>
      <c r="U191" s="46">
        <f t="shared" si="91"/>
        <v>8</v>
      </c>
      <c r="V191" s="66">
        <f t="shared" si="63"/>
        <v>0</v>
      </c>
      <c r="W191" s="48"/>
      <c r="X191" s="49">
        <f t="shared" si="97"/>
        <v>320</v>
      </c>
      <c r="Y191" s="50">
        <f t="shared" si="98"/>
        <v>0</v>
      </c>
      <c r="Z191" s="50">
        <f t="shared" si="99"/>
        <v>0</v>
      </c>
      <c r="AA191" s="50">
        <f t="shared" si="100"/>
        <v>0</v>
      </c>
      <c r="AB191" s="51">
        <f t="shared" si="101"/>
        <v>0</v>
      </c>
      <c r="AC191" s="52">
        <f t="shared" si="102"/>
        <v>320</v>
      </c>
      <c r="AD191" s="53">
        <f t="shared" si="103"/>
        <v>0</v>
      </c>
      <c r="AE191" s="54">
        <f t="shared" si="104"/>
        <v>320</v>
      </c>
    </row>
    <row r="192" spans="1:31" ht="18" hidden="1" customHeight="1">
      <c r="A192" s="30">
        <v>162001</v>
      </c>
      <c r="B192" s="31">
        <v>2.5</v>
      </c>
      <c r="C192" s="32">
        <v>40</v>
      </c>
      <c r="D192" s="72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36" t="s">
        <v>259</v>
      </c>
      <c r="J192" s="71"/>
      <c r="K192" s="58"/>
      <c r="L192" s="58"/>
      <c r="M192" s="58"/>
      <c r="N192" s="59"/>
      <c r="O192" s="60">
        <f t="shared" si="94"/>
        <v>0</v>
      </c>
      <c r="P192" s="41"/>
      <c r="Q192" s="42"/>
      <c r="R192" s="41">
        <f t="shared" si="95"/>
        <v>0</v>
      </c>
      <c r="S192" s="44">
        <f t="shared" si="96"/>
        <v>0</v>
      </c>
      <c r="T192" s="45"/>
      <c r="U192" s="46">
        <f t="shared" si="91"/>
        <v>0</v>
      </c>
      <c r="V192" s="66">
        <f t="shared" si="63"/>
        <v>0</v>
      </c>
      <c r="W192" s="48"/>
      <c r="X192" s="49">
        <f t="shared" si="97"/>
        <v>0</v>
      </c>
      <c r="Y192" s="50">
        <f t="shared" si="98"/>
        <v>0</v>
      </c>
      <c r="Z192" s="50">
        <f t="shared" si="99"/>
        <v>0</v>
      </c>
      <c r="AA192" s="50">
        <f t="shared" si="100"/>
        <v>0</v>
      </c>
      <c r="AB192" s="51">
        <f t="shared" si="101"/>
        <v>0</v>
      </c>
      <c r="AC192" s="52">
        <f t="shared" si="102"/>
        <v>0</v>
      </c>
      <c r="AD192" s="53">
        <f t="shared" si="103"/>
        <v>0</v>
      </c>
      <c r="AE192" s="54">
        <f t="shared" si="104"/>
        <v>0</v>
      </c>
    </row>
    <row r="193" spans="1:31" ht="18" hidden="1" customHeight="1">
      <c r="A193" s="30">
        <v>163001</v>
      </c>
      <c r="B193" s="31">
        <v>3.5</v>
      </c>
      <c r="C193" s="32">
        <v>25</v>
      </c>
      <c r="D193" s="72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36" t="s">
        <v>265</v>
      </c>
      <c r="J193" s="71"/>
      <c r="K193" s="58"/>
      <c r="L193" s="58"/>
      <c r="M193" s="58"/>
      <c r="N193" s="59"/>
      <c r="O193" s="60">
        <f t="shared" si="94"/>
        <v>0</v>
      </c>
      <c r="P193" s="41"/>
      <c r="Q193" s="42"/>
      <c r="R193" s="41">
        <f t="shared" si="95"/>
        <v>0</v>
      </c>
      <c r="S193" s="44">
        <f t="shared" si="96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97"/>
        <v>0</v>
      </c>
      <c r="Y193" s="50">
        <f t="shared" si="98"/>
        <v>0</v>
      </c>
      <c r="Z193" s="50">
        <f t="shared" si="99"/>
        <v>0</v>
      </c>
      <c r="AA193" s="50">
        <f t="shared" si="100"/>
        <v>0</v>
      </c>
      <c r="AB193" s="51">
        <f t="shared" si="101"/>
        <v>0</v>
      </c>
      <c r="AC193" s="52">
        <f t="shared" si="102"/>
        <v>0</v>
      </c>
      <c r="AD193" s="53">
        <f t="shared" si="103"/>
        <v>0</v>
      </c>
      <c r="AE193" s="54">
        <f t="shared" si="104"/>
        <v>0</v>
      </c>
    </row>
    <row r="194" spans="1:31" ht="18" hidden="1" customHeight="1">
      <c r="A194" s="30">
        <v>161201</v>
      </c>
      <c r="B194" s="31" t="s">
        <v>206</v>
      </c>
      <c r="C194" s="32">
        <v>5</v>
      </c>
      <c r="D194" s="72" t="s">
        <v>266</v>
      </c>
      <c r="E194" s="73" t="s">
        <v>267</v>
      </c>
      <c r="F194" s="73"/>
      <c r="G194" s="73"/>
      <c r="H194" s="36"/>
      <c r="I194" s="36"/>
      <c r="J194" s="71"/>
      <c r="K194" s="58"/>
      <c r="L194" s="58"/>
      <c r="M194" s="58"/>
      <c r="N194" s="59"/>
      <c r="O194" s="60">
        <f t="shared" si="94"/>
        <v>0</v>
      </c>
      <c r="P194" s="41"/>
      <c r="Q194" s="42"/>
      <c r="R194" s="41">
        <f t="shared" si="95"/>
        <v>0</v>
      </c>
      <c r="S194" s="44">
        <f t="shared" si="96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97"/>
        <v>0</v>
      </c>
      <c r="Y194" s="50">
        <f t="shared" si="98"/>
        <v>0</v>
      </c>
      <c r="Z194" s="50">
        <f t="shared" si="99"/>
        <v>0</v>
      </c>
      <c r="AA194" s="50">
        <f t="shared" si="100"/>
        <v>0</v>
      </c>
      <c r="AB194" s="51">
        <f t="shared" si="101"/>
        <v>0</v>
      </c>
      <c r="AC194" s="52">
        <f t="shared" si="102"/>
        <v>0</v>
      </c>
      <c r="AD194" s="53">
        <f t="shared" si="103"/>
        <v>0</v>
      </c>
      <c r="AE194" s="54">
        <f t="shared" si="104"/>
        <v>0</v>
      </c>
    </row>
    <row r="195" spans="1:31" ht="18" customHeight="1">
      <c r="A195" s="30">
        <v>161201</v>
      </c>
      <c r="B195" s="31" t="s">
        <v>206</v>
      </c>
      <c r="C195" s="32">
        <v>25</v>
      </c>
      <c r="D195" s="72" t="s">
        <v>266</v>
      </c>
      <c r="E195" s="73" t="s">
        <v>267</v>
      </c>
      <c r="F195" s="73"/>
      <c r="G195" s="73"/>
      <c r="H195" s="36"/>
      <c r="I195" s="36"/>
      <c r="J195" s="71">
        <v>16</v>
      </c>
      <c r="K195" s="58"/>
      <c r="L195" s="58"/>
      <c r="M195" s="58"/>
      <c r="N195" s="59"/>
      <c r="O195" s="60">
        <f t="shared" si="94"/>
        <v>16</v>
      </c>
      <c r="P195" s="41"/>
      <c r="Q195" s="42"/>
      <c r="R195" s="41">
        <f t="shared" si="95"/>
        <v>0</v>
      </c>
      <c r="S195" s="44">
        <f t="shared" si="96"/>
        <v>16</v>
      </c>
      <c r="T195" s="45"/>
      <c r="U195" s="46">
        <f t="shared" si="91"/>
        <v>16</v>
      </c>
      <c r="V195" s="66">
        <f t="shared" si="63"/>
        <v>0</v>
      </c>
      <c r="W195" s="48"/>
      <c r="X195" s="49">
        <f t="shared" si="97"/>
        <v>640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640</v>
      </c>
      <c r="AD195" s="53">
        <f t="shared" si="103"/>
        <v>0</v>
      </c>
      <c r="AE195" s="54">
        <f t="shared" si="104"/>
        <v>640</v>
      </c>
    </row>
    <row r="196" spans="1:31" ht="18" customHeight="1">
      <c r="A196" s="30">
        <v>162201</v>
      </c>
      <c r="B196" s="31">
        <v>2.5</v>
      </c>
      <c r="C196" s="32">
        <v>25</v>
      </c>
      <c r="D196" s="72" t="s">
        <v>268</v>
      </c>
      <c r="E196" s="73" t="s">
        <v>269</v>
      </c>
      <c r="F196" s="73"/>
      <c r="G196" s="73"/>
      <c r="H196" s="36"/>
      <c r="I196" s="36"/>
      <c r="J196" s="71">
        <v>32</v>
      </c>
      <c r="K196" s="58"/>
      <c r="L196" s="58"/>
      <c r="M196" s="58"/>
      <c r="N196" s="59"/>
      <c r="O196" s="60">
        <f t="shared" si="94"/>
        <v>32</v>
      </c>
      <c r="P196" s="41" t="s">
        <v>5</v>
      </c>
      <c r="Q196" s="42"/>
      <c r="R196" s="41">
        <f t="shared" si="95"/>
        <v>0</v>
      </c>
      <c r="S196" s="44">
        <f t="shared" si="96"/>
        <v>32</v>
      </c>
      <c r="T196" s="45"/>
      <c r="U196" s="46">
        <f t="shared" si="91"/>
        <v>32</v>
      </c>
      <c r="V196" s="66">
        <f t="shared" si="63"/>
        <v>0</v>
      </c>
      <c r="W196" s="48"/>
      <c r="X196" s="49">
        <f t="shared" si="97"/>
        <v>1280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1280</v>
      </c>
      <c r="AD196" s="53">
        <f t="shared" si="103"/>
        <v>0</v>
      </c>
      <c r="AE196" s="54">
        <f t="shared" si="104"/>
        <v>1280</v>
      </c>
    </row>
    <row r="197" spans="1:31" ht="18" hidden="1" customHeight="1">
      <c r="A197" s="30">
        <v>162301</v>
      </c>
      <c r="B197" s="108">
        <v>4</v>
      </c>
      <c r="C197" s="32">
        <v>25</v>
      </c>
      <c r="D197" s="72" t="s">
        <v>270</v>
      </c>
      <c r="E197" s="73" t="s">
        <v>271</v>
      </c>
      <c r="F197" s="73"/>
      <c r="G197" s="73"/>
      <c r="H197" s="36"/>
      <c r="I197" s="36"/>
      <c r="J197" s="37"/>
      <c r="K197" s="38"/>
      <c r="L197" s="38"/>
      <c r="M197" s="38"/>
      <c r="N197" s="39"/>
      <c r="O197" s="4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>
      <c r="A198" s="30">
        <v>163201</v>
      </c>
      <c r="B198" s="108">
        <v>4</v>
      </c>
      <c r="C198" s="32">
        <v>25</v>
      </c>
      <c r="D198" s="72" t="s">
        <v>272</v>
      </c>
      <c r="E198" s="73" t="s">
        <v>273</v>
      </c>
      <c r="F198" s="73"/>
      <c r="G198" s="73"/>
      <c r="H198" s="36"/>
      <c r="I198" s="36"/>
      <c r="J198" s="37"/>
      <c r="K198" s="38"/>
      <c r="L198" s="38"/>
      <c r="M198" s="38"/>
      <c r="N198" s="39"/>
      <c r="O198" s="4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hidden="1" customHeight="1">
      <c r="A199" s="30">
        <v>161101</v>
      </c>
      <c r="B199" s="31" t="s">
        <v>220</v>
      </c>
      <c r="C199" s="32">
        <v>5</v>
      </c>
      <c r="D199" s="72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36"/>
      <c r="J199" s="37"/>
      <c r="K199" s="38"/>
      <c r="L199" s="38"/>
      <c r="M199" s="38"/>
      <c r="N199" s="39"/>
      <c r="O199" s="4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>
      <c r="A200" s="77">
        <v>161101</v>
      </c>
      <c r="B200" s="229" t="s">
        <v>220</v>
      </c>
      <c r="C200" s="78">
        <v>25</v>
      </c>
      <c r="D200" s="79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81"/>
      <c r="J200" s="37"/>
      <c r="K200" s="38"/>
      <c r="L200" s="38"/>
      <c r="M200" s="38"/>
      <c r="N200" s="39"/>
      <c r="O200" s="4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customHeight="1">
      <c r="A201" s="119" t="s">
        <v>275</v>
      </c>
      <c r="B201" s="378"/>
      <c r="C201" s="379"/>
      <c r="D201" s="122"/>
      <c r="E201" s="123"/>
      <c r="F201" s="123"/>
      <c r="G201" s="123"/>
      <c r="H201" s="380"/>
      <c r="I201" s="380"/>
      <c r="J201" s="123">
        <f t="shared" ref="J201:U201" si="105">SUM(J190:J200)</f>
        <v>56</v>
      </c>
      <c r="K201" s="123">
        <f t="shared" si="105"/>
        <v>0</v>
      </c>
      <c r="L201" s="123">
        <f t="shared" si="105"/>
        <v>0</v>
      </c>
      <c r="M201" s="123">
        <f t="shared" si="105"/>
        <v>0</v>
      </c>
      <c r="N201" s="124">
        <f t="shared" si="105"/>
        <v>0</v>
      </c>
      <c r="O201" s="125">
        <f t="shared" si="105"/>
        <v>56</v>
      </c>
      <c r="P201" s="126">
        <f t="shared" si="105"/>
        <v>0</v>
      </c>
      <c r="Q201" s="127">
        <f t="shared" si="105"/>
        <v>0</v>
      </c>
      <c r="R201" s="126">
        <f t="shared" si="105"/>
        <v>0</v>
      </c>
      <c r="S201" s="128">
        <f t="shared" si="105"/>
        <v>56</v>
      </c>
      <c r="T201" s="129">
        <f t="shared" si="105"/>
        <v>0</v>
      </c>
      <c r="U201" s="130">
        <f t="shared" si="105"/>
        <v>56</v>
      </c>
      <c r="V201" s="66">
        <f t="shared" si="63"/>
        <v>0</v>
      </c>
      <c r="W201" s="131"/>
      <c r="X201" s="132">
        <f t="shared" ref="X201:AE201" si="106">SUM(X190:X200)</f>
        <v>2240</v>
      </c>
      <c r="Y201" s="129">
        <f t="shared" si="106"/>
        <v>0</v>
      </c>
      <c r="Z201" s="129">
        <f t="shared" si="106"/>
        <v>0</v>
      </c>
      <c r="AA201" s="129">
        <f t="shared" si="106"/>
        <v>0</v>
      </c>
      <c r="AB201" s="133">
        <f t="shared" si="106"/>
        <v>0</v>
      </c>
      <c r="AC201" s="130">
        <f t="shared" si="106"/>
        <v>2240</v>
      </c>
      <c r="AD201" s="133">
        <f t="shared" si="106"/>
        <v>0</v>
      </c>
      <c r="AE201" s="134">
        <f t="shared" si="106"/>
        <v>2240</v>
      </c>
    </row>
    <row r="202" spans="1:31" ht="18" hidden="1" customHeight="1">
      <c r="A202" s="381">
        <v>13901109</v>
      </c>
      <c r="B202" s="31" t="s">
        <v>239</v>
      </c>
      <c r="C202" s="32">
        <v>25</v>
      </c>
      <c r="D202" s="72"/>
      <c r="E202" s="73"/>
      <c r="F202" s="73"/>
      <c r="G202" s="73"/>
      <c r="H202" s="73"/>
      <c r="I202" s="36" t="s">
        <v>276</v>
      </c>
      <c r="J202" s="37"/>
      <c r="K202" s="38"/>
      <c r="L202" s="38"/>
      <c r="M202" s="38"/>
      <c r="N202" s="39"/>
      <c r="O202" s="40">
        <f t="shared" ref="O202:O203" si="107">SUM(J202:N202)</f>
        <v>0</v>
      </c>
      <c r="P202" s="41"/>
      <c r="Q202" s="42"/>
      <c r="R202" s="41">
        <f t="shared" ref="R202:R203" si="108">SUM(P202:Q202)</f>
        <v>0</v>
      </c>
      <c r="S202" s="44">
        <f>SUM(O202,R202)</f>
        <v>0</v>
      </c>
      <c r="T202" s="45"/>
      <c r="U202" s="46">
        <f>SUM(S202:T202)</f>
        <v>0</v>
      </c>
      <c r="V202" s="66">
        <f t="shared" si="63"/>
        <v>0</v>
      </c>
      <c r="W202" s="48"/>
      <c r="X202" s="49">
        <f>(J202*1000)/C202</f>
        <v>0</v>
      </c>
      <c r="Y202" s="50">
        <f>(K202*1000)/C202</f>
        <v>0</v>
      </c>
      <c r="Z202" s="50">
        <f>(L202*1000)/C202</f>
        <v>0</v>
      </c>
      <c r="AA202" s="50">
        <f>(M202*1000)/C202</f>
        <v>0</v>
      </c>
      <c r="AB202" s="51">
        <f>(N202*1000)/C202</f>
        <v>0</v>
      </c>
      <c r="AC202" s="52">
        <f t="shared" ref="AC202:AC203" si="109">SUM(X202:AB202)</f>
        <v>0</v>
      </c>
      <c r="AD202" s="53">
        <f>(R202*1000)/C202</f>
        <v>0</v>
      </c>
      <c r="AE202" s="54">
        <f t="shared" ref="AE202:AE203" si="110">SUM(AC202:AD202)</f>
        <v>0</v>
      </c>
    </row>
    <row r="203" spans="1:31" ht="18" hidden="1" customHeight="1">
      <c r="A203" s="381">
        <v>13901145</v>
      </c>
      <c r="B203" s="31" t="s">
        <v>239</v>
      </c>
      <c r="C203" s="32">
        <v>25</v>
      </c>
      <c r="D203" s="72"/>
      <c r="E203" s="73"/>
      <c r="F203" s="73"/>
      <c r="G203" s="73"/>
      <c r="H203" s="73"/>
      <c r="I203" s="36" t="s">
        <v>277</v>
      </c>
      <c r="J203" s="37"/>
      <c r="K203" s="38"/>
      <c r="L203" s="38"/>
      <c r="M203" s="38"/>
      <c r="N203" s="39"/>
      <c r="O203" s="40">
        <f t="shared" si="107"/>
        <v>0</v>
      </c>
      <c r="P203" s="41"/>
      <c r="Q203" s="42"/>
      <c r="R203" s="41">
        <f t="shared" si="108"/>
        <v>0</v>
      </c>
      <c r="S203" s="44">
        <f>SUM(O203,R203)</f>
        <v>0</v>
      </c>
      <c r="T203" s="45"/>
      <c r="U203" s="46">
        <f t="shared" ref="U203:U261" si="111">SUM(S203:T203)</f>
        <v>0</v>
      </c>
      <c r="V203" s="66">
        <f t="shared" si="63"/>
        <v>0</v>
      </c>
      <c r="W203" s="48"/>
      <c r="X203" s="49">
        <f>(J203*1000)/C203</f>
        <v>0</v>
      </c>
      <c r="Y203" s="50">
        <f>(K203*1000)/C203</f>
        <v>0</v>
      </c>
      <c r="Z203" s="50">
        <f>(L203*1000)/C203</f>
        <v>0</v>
      </c>
      <c r="AA203" s="50">
        <f>(M203*1000)/C203</f>
        <v>0</v>
      </c>
      <c r="AB203" s="51">
        <f>(N203*1000)/C203</f>
        <v>0</v>
      </c>
      <c r="AC203" s="52">
        <f t="shared" si="109"/>
        <v>0</v>
      </c>
      <c r="AD203" s="53">
        <f>(R203*1000)/C203</f>
        <v>0</v>
      </c>
      <c r="AE203" s="54">
        <f t="shared" si="110"/>
        <v>0</v>
      </c>
    </row>
    <row r="204" spans="1:31" ht="16.5" hidden="1" customHeight="1">
      <c r="A204" s="119" t="s">
        <v>278</v>
      </c>
      <c r="B204" s="120"/>
      <c r="C204" s="121"/>
      <c r="D204" s="120"/>
      <c r="E204" s="120"/>
      <c r="F204" s="120"/>
      <c r="G204" s="120"/>
      <c r="H204" s="120"/>
      <c r="I204" s="120"/>
      <c r="J204" s="268">
        <f t="shared" ref="J204:U204" si="112">SUM(J202:J203)</f>
        <v>0</v>
      </c>
      <c r="K204" s="269">
        <f t="shared" si="112"/>
        <v>0</v>
      </c>
      <c r="L204" s="269">
        <f t="shared" si="112"/>
        <v>0</v>
      </c>
      <c r="M204" s="269">
        <f t="shared" si="112"/>
        <v>0</v>
      </c>
      <c r="N204" s="270">
        <f t="shared" si="112"/>
        <v>0</v>
      </c>
      <c r="O204" s="271">
        <f t="shared" si="112"/>
        <v>0</v>
      </c>
      <c r="P204" s="272">
        <f t="shared" si="112"/>
        <v>0</v>
      </c>
      <c r="Q204" s="273">
        <f t="shared" si="112"/>
        <v>0</v>
      </c>
      <c r="R204" s="272">
        <f t="shared" si="112"/>
        <v>0</v>
      </c>
      <c r="S204" s="274">
        <f t="shared" si="112"/>
        <v>0</v>
      </c>
      <c r="T204" s="275">
        <f t="shared" si="112"/>
        <v>0</v>
      </c>
      <c r="U204" s="276">
        <f t="shared" si="112"/>
        <v>0</v>
      </c>
      <c r="V204" s="66">
        <f t="shared" si="63"/>
        <v>0</v>
      </c>
      <c r="W204" s="277"/>
      <c r="X204" s="278"/>
      <c r="Y204" s="275"/>
      <c r="Z204" s="275"/>
      <c r="AA204" s="275"/>
      <c r="AB204" s="279"/>
      <c r="AC204" s="276"/>
      <c r="AD204" s="279"/>
      <c r="AE204" s="280"/>
    </row>
    <row r="205" spans="1:31" ht="18" customHeight="1" thickBot="1">
      <c r="A205" s="281" t="s">
        <v>279</v>
      </c>
      <c r="B205" s="282"/>
      <c r="C205" s="283"/>
      <c r="D205" s="282"/>
      <c r="E205" s="282"/>
      <c r="F205" s="282"/>
      <c r="G205" s="282"/>
      <c r="H205" s="282"/>
      <c r="I205" s="282"/>
      <c r="J205" s="284">
        <f t="shared" ref="J205:U205" si="113">SUM(J204,J201,J189)</f>
        <v>260</v>
      </c>
      <c r="K205" s="285">
        <f t="shared" si="113"/>
        <v>0</v>
      </c>
      <c r="L205" s="285">
        <f t="shared" si="113"/>
        <v>56</v>
      </c>
      <c r="M205" s="285">
        <f t="shared" si="113"/>
        <v>0</v>
      </c>
      <c r="N205" s="286">
        <f t="shared" si="113"/>
        <v>0</v>
      </c>
      <c r="O205" s="287">
        <f t="shared" si="113"/>
        <v>316</v>
      </c>
      <c r="P205" s="288">
        <f t="shared" si="113"/>
        <v>0</v>
      </c>
      <c r="Q205" s="289">
        <f t="shared" si="113"/>
        <v>594</v>
      </c>
      <c r="R205" s="288">
        <f t="shared" si="113"/>
        <v>594</v>
      </c>
      <c r="S205" s="290">
        <f t="shared" si="113"/>
        <v>910</v>
      </c>
      <c r="T205" s="291">
        <f t="shared" si="113"/>
        <v>0</v>
      </c>
      <c r="U205" s="292">
        <f t="shared" si="113"/>
        <v>910</v>
      </c>
      <c r="V205" s="66">
        <f t="shared" si="63"/>
        <v>0</v>
      </c>
      <c r="W205" s="382"/>
      <c r="X205" s="294">
        <f t="shared" ref="X205:AE205" si="114">SUM(X204,X201,X189)</f>
        <v>10400</v>
      </c>
      <c r="Y205" s="291">
        <f t="shared" si="114"/>
        <v>0</v>
      </c>
      <c r="Z205" s="291">
        <f t="shared" si="114"/>
        <v>2240</v>
      </c>
      <c r="AA205" s="291">
        <f t="shared" si="114"/>
        <v>0</v>
      </c>
      <c r="AB205" s="295">
        <f t="shared" si="114"/>
        <v>0</v>
      </c>
      <c r="AC205" s="292">
        <f t="shared" si="114"/>
        <v>12640</v>
      </c>
      <c r="AD205" s="295">
        <f t="shared" si="114"/>
        <v>11880</v>
      </c>
      <c r="AE205" s="296">
        <f t="shared" si="114"/>
        <v>24520</v>
      </c>
    </row>
    <row r="206" spans="1:31" ht="18" hidden="1" customHeight="1">
      <c r="A206" s="192">
        <v>122001</v>
      </c>
      <c r="B206" s="297" t="s">
        <v>206</v>
      </c>
      <c r="C206" s="238">
        <v>25</v>
      </c>
      <c r="D206" s="33">
        <v>521</v>
      </c>
      <c r="E206" s="34"/>
      <c r="F206" s="34" t="s">
        <v>280</v>
      </c>
      <c r="G206" s="34"/>
      <c r="H206" s="35"/>
      <c r="I206" s="35"/>
      <c r="J206" s="383"/>
      <c r="K206" s="384"/>
      <c r="L206" s="384"/>
      <c r="M206" s="384"/>
      <c r="N206" s="385"/>
      <c r="O206" s="386">
        <f t="shared" ref="O206:O236" si="115">SUM(J206:N206)</f>
        <v>0</v>
      </c>
      <c r="P206" s="41"/>
      <c r="Q206" s="387"/>
      <c r="R206" s="388">
        <f>SUM(P206:Q206)</f>
        <v>0</v>
      </c>
      <c r="S206" s="44">
        <f>SUM(O206,R206)</f>
        <v>0</v>
      </c>
      <c r="T206" s="301"/>
      <c r="U206" s="302">
        <f t="shared" si="111"/>
        <v>0</v>
      </c>
      <c r="V206" s="66">
        <f t="shared" si="63"/>
        <v>0</v>
      </c>
      <c r="W206" s="303"/>
      <c r="X206" s="304">
        <f>(J206*1000)/C206</f>
        <v>0</v>
      </c>
      <c r="Y206" s="305">
        <f>(K206*1000)/C206</f>
        <v>0</v>
      </c>
      <c r="Z206" s="305">
        <f>(L206*1000)/C206</f>
        <v>0</v>
      </c>
      <c r="AA206" s="305">
        <f>(M206*1000)/C206</f>
        <v>0</v>
      </c>
      <c r="AB206" s="306">
        <f>(N206*1000)/C206</f>
        <v>0</v>
      </c>
      <c r="AC206" s="307">
        <f t="shared" ref="AC206:AC236" si="116">SUM(X206:AB206)</f>
        <v>0</v>
      </c>
      <c r="AD206" s="308">
        <f>(R206*1000)/C206</f>
        <v>0</v>
      </c>
      <c r="AE206" s="309">
        <f t="shared" ref="AE206:AE236" si="117">SUM(AC206:AD206)</f>
        <v>0</v>
      </c>
    </row>
    <row r="207" spans="1:31" ht="18" hidden="1" customHeight="1">
      <c r="A207" s="192">
        <v>122701</v>
      </c>
      <c r="B207" s="297" t="s">
        <v>206</v>
      </c>
      <c r="C207" s="238">
        <v>25</v>
      </c>
      <c r="D207" s="33" t="s">
        <v>281</v>
      </c>
      <c r="E207" s="34"/>
      <c r="F207" s="34"/>
      <c r="G207" s="34"/>
      <c r="H207" s="35"/>
      <c r="I207" s="35"/>
      <c r="J207" s="197"/>
      <c r="K207" s="384"/>
      <c r="L207" s="384"/>
      <c r="M207" s="384"/>
      <c r="N207" s="385"/>
      <c r="O207" s="386">
        <f t="shared" si="115"/>
        <v>0</v>
      </c>
      <c r="P207" s="41"/>
      <c r="Q207" s="387"/>
      <c r="R207" s="388"/>
      <c r="S207" s="44">
        <f>SUM(O207,R207)</f>
        <v>0</v>
      </c>
      <c r="T207" s="319"/>
      <c r="U207" s="302">
        <f t="shared" si="111"/>
        <v>0</v>
      </c>
      <c r="V207" s="66">
        <f t="shared" si="63"/>
        <v>0</v>
      </c>
      <c r="W207" s="303"/>
      <c r="X207" s="304">
        <f>(J207*1000)/C207</f>
        <v>0</v>
      </c>
      <c r="Y207" s="305"/>
      <c r="Z207" s="305">
        <f>(L207*1000)/C207</f>
        <v>0</v>
      </c>
      <c r="AA207" s="305"/>
      <c r="AB207" s="306"/>
      <c r="AC207" s="307">
        <f t="shared" si="116"/>
        <v>0</v>
      </c>
      <c r="AD207" s="308"/>
      <c r="AE207" s="309">
        <f t="shared" si="117"/>
        <v>0</v>
      </c>
    </row>
    <row r="208" spans="1:31" ht="18" hidden="1" customHeight="1">
      <c r="A208" s="192">
        <v>121701</v>
      </c>
      <c r="B208" s="297" t="s">
        <v>206</v>
      </c>
      <c r="C208" s="238">
        <v>25</v>
      </c>
      <c r="D208" s="33" t="s">
        <v>282</v>
      </c>
      <c r="E208" s="34"/>
      <c r="F208" s="34"/>
      <c r="G208" s="34"/>
      <c r="H208" s="35"/>
      <c r="I208" s="35"/>
      <c r="J208" s="389"/>
      <c r="K208" s="384"/>
      <c r="L208" s="384"/>
      <c r="M208" s="384"/>
      <c r="N208" s="385"/>
      <c r="O208" s="386"/>
      <c r="P208" s="41"/>
      <c r="Q208" s="387"/>
      <c r="R208" s="388"/>
      <c r="S208" s="44"/>
      <c r="T208" s="319"/>
      <c r="U208" s="302"/>
      <c r="V208" s="66"/>
      <c r="W208" s="303"/>
      <c r="X208" s="304"/>
      <c r="Y208" s="305"/>
      <c r="Z208" s="305"/>
      <c r="AA208" s="305"/>
      <c r="AB208" s="306"/>
      <c r="AC208" s="307"/>
      <c r="AD208" s="308"/>
      <c r="AE208" s="309"/>
    </row>
    <row r="209" spans="1:31" ht="18" hidden="1" customHeight="1">
      <c r="A209" s="192">
        <v>121721</v>
      </c>
      <c r="B209" s="297" t="s">
        <v>206</v>
      </c>
      <c r="C209" s="238">
        <v>25</v>
      </c>
      <c r="D209" s="321" t="s">
        <v>283</v>
      </c>
      <c r="E209" s="34"/>
      <c r="F209" s="34"/>
      <c r="G209" s="34"/>
      <c r="H209" s="35"/>
      <c r="I209" s="35"/>
      <c r="K209" s="384"/>
      <c r="L209" s="384"/>
      <c r="M209" s="384"/>
      <c r="N209" s="385"/>
      <c r="O209" s="40">
        <f t="shared" si="115"/>
        <v>0</v>
      </c>
      <c r="P209" s="41"/>
      <c r="Q209" s="387"/>
      <c r="R209" s="388"/>
      <c r="S209" s="63">
        <f>SUM(O209,R209)</f>
        <v>0</v>
      </c>
      <c r="T209" s="319"/>
      <c r="U209" s="65">
        <f t="shared" si="111"/>
        <v>0</v>
      </c>
      <c r="V209" s="66">
        <f t="shared" si="63"/>
        <v>0</v>
      </c>
      <c r="W209" s="303"/>
      <c r="X209" s="49">
        <f>(J208*1000)/C209</f>
        <v>0</v>
      </c>
      <c r="Y209" s="305"/>
      <c r="Z209" s="305"/>
      <c r="AA209" s="305"/>
      <c r="AB209" s="306"/>
      <c r="AC209" s="52">
        <f t="shared" si="116"/>
        <v>0</v>
      </c>
      <c r="AD209" s="308"/>
      <c r="AE209" s="54">
        <f t="shared" si="117"/>
        <v>0</v>
      </c>
    </row>
    <row r="210" spans="1:31" ht="18" hidden="1" customHeight="1">
      <c r="A210" s="192">
        <v>122001</v>
      </c>
      <c r="B210" s="297" t="s">
        <v>206</v>
      </c>
      <c r="C210" s="390" t="s">
        <v>75</v>
      </c>
      <c r="D210" s="68" t="s">
        <v>284</v>
      </c>
      <c r="E210" s="34"/>
      <c r="F210" s="34"/>
      <c r="G210" s="34"/>
      <c r="H210" s="35"/>
      <c r="I210" s="35"/>
      <c r="J210" s="391"/>
      <c r="K210" s="384"/>
      <c r="L210" s="384"/>
      <c r="M210" s="384"/>
      <c r="N210" s="385"/>
      <c r="O210" s="40">
        <f t="shared" si="115"/>
        <v>0</v>
      </c>
      <c r="P210" s="41"/>
      <c r="Q210" s="387"/>
      <c r="R210" s="388"/>
      <c r="S210" s="44"/>
      <c r="T210" s="266">
        <f>SUM(O210,R210)</f>
        <v>0</v>
      </c>
      <c r="U210" s="65">
        <f t="shared" si="111"/>
        <v>0</v>
      </c>
      <c r="V210" s="66">
        <f t="shared" si="63"/>
        <v>0</v>
      </c>
      <c r="W210" s="303"/>
      <c r="X210" s="304"/>
      <c r="Y210" s="305"/>
      <c r="Z210" s="305"/>
      <c r="AA210" s="305"/>
      <c r="AB210" s="306"/>
      <c r="AC210" s="307"/>
      <c r="AD210" s="308"/>
      <c r="AE210" s="309"/>
    </row>
    <row r="211" spans="1:31" ht="17.25" hidden="1" customHeight="1">
      <c r="A211" s="30">
        <v>123701</v>
      </c>
      <c r="B211" s="31" t="s">
        <v>220</v>
      </c>
      <c r="C211" s="32">
        <v>25</v>
      </c>
      <c r="D211" s="74" t="s">
        <v>285</v>
      </c>
      <c r="E211" s="73"/>
      <c r="F211" s="73"/>
      <c r="G211" s="73"/>
      <c r="H211" s="36"/>
      <c r="I211" s="36"/>
      <c r="J211" s="392"/>
      <c r="K211" s="38"/>
      <c r="L211" s="38"/>
      <c r="M211" s="38"/>
      <c r="N211" s="39"/>
      <c r="O211" s="40">
        <f t="shared" si="115"/>
        <v>0</v>
      </c>
      <c r="P211" s="41"/>
      <c r="Q211" s="42"/>
      <c r="R211" s="41"/>
      <c r="S211" s="63">
        <f t="shared" ref="S211:S216" si="118">SUM(O211,R211)</f>
        <v>0</v>
      </c>
      <c r="T211" s="334"/>
      <c r="U211" s="65">
        <f t="shared" si="111"/>
        <v>0</v>
      </c>
      <c r="V211" s="66">
        <f t="shared" ref="V211:V275" si="119">O211+R211-U211</f>
        <v>0</v>
      </c>
      <c r="W211" s="48"/>
      <c r="X211" s="49">
        <f t="shared" ref="X211" si="120">(J211*1000)/C211</f>
        <v>0</v>
      </c>
      <c r="Y211" s="50"/>
      <c r="Z211" s="50"/>
      <c r="AA211" s="50"/>
      <c r="AB211" s="51"/>
      <c r="AC211" s="52">
        <f t="shared" si="116"/>
        <v>0</v>
      </c>
      <c r="AD211" s="53"/>
      <c r="AE211" s="54">
        <f t="shared" si="117"/>
        <v>0</v>
      </c>
    </row>
    <row r="212" spans="1:31" ht="18" hidden="1" customHeight="1">
      <c r="A212" s="30">
        <v>123001</v>
      </c>
      <c r="B212" s="31" t="s">
        <v>220</v>
      </c>
      <c r="C212" s="390" t="s">
        <v>27</v>
      </c>
      <c r="D212" s="393"/>
      <c r="E212" s="73"/>
      <c r="F212" s="394" t="s">
        <v>286</v>
      </c>
      <c r="G212" s="73"/>
      <c r="H212" s="36"/>
      <c r="I212" s="36"/>
      <c r="J212" s="69"/>
      <c r="K212" s="136"/>
      <c r="L212" s="136"/>
      <c r="M212" s="136"/>
      <c r="N212" s="88"/>
      <c r="O212" s="40">
        <f t="shared" si="115"/>
        <v>0</v>
      </c>
      <c r="P212" s="41"/>
      <c r="Q212" s="42"/>
      <c r="R212" s="41"/>
      <c r="S212" s="63">
        <f t="shared" si="118"/>
        <v>0</v>
      </c>
      <c r="T212" s="145"/>
      <c r="U212" s="65">
        <f t="shared" si="111"/>
        <v>0</v>
      </c>
      <c r="V212" s="66">
        <f t="shared" si="119"/>
        <v>0</v>
      </c>
      <c r="W212" s="48"/>
      <c r="X212" s="49"/>
      <c r="Y212" s="50"/>
      <c r="Z212" s="50"/>
      <c r="AA212" s="50"/>
      <c r="AB212" s="51"/>
      <c r="AC212" s="52"/>
      <c r="AD212" s="53"/>
      <c r="AE212" s="54"/>
    </row>
    <row r="213" spans="1:31" ht="18" hidden="1" customHeight="1">
      <c r="A213" s="395">
        <v>123701</v>
      </c>
      <c r="B213" s="31">
        <v>2.5</v>
      </c>
      <c r="C213" s="233" t="s">
        <v>27</v>
      </c>
      <c r="D213" s="393" t="s">
        <v>287</v>
      </c>
      <c r="E213" s="73"/>
      <c r="F213" s="394"/>
      <c r="G213" s="73"/>
      <c r="H213" s="36"/>
      <c r="I213" s="36"/>
      <c r="J213" s="69"/>
      <c r="K213" s="136"/>
      <c r="L213" s="136"/>
      <c r="M213" s="136"/>
      <c r="N213" s="88"/>
      <c r="O213" s="40">
        <f t="shared" si="115"/>
        <v>0</v>
      </c>
      <c r="P213" s="41"/>
      <c r="Q213" s="42"/>
      <c r="R213" s="41"/>
      <c r="S213" s="63"/>
      <c r="T213" s="145">
        <f>SUM(O213,R213)</f>
        <v>0</v>
      </c>
      <c r="U213" s="65">
        <f t="shared" si="111"/>
        <v>0</v>
      </c>
      <c r="V213" s="66"/>
      <c r="W213" s="48"/>
      <c r="X213" s="49"/>
      <c r="Y213" s="50"/>
      <c r="Z213" s="50"/>
      <c r="AA213" s="50"/>
      <c r="AB213" s="51"/>
      <c r="AC213" s="52"/>
      <c r="AD213" s="53"/>
      <c r="AE213" s="54"/>
    </row>
    <row r="214" spans="1:31" ht="18" hidden="1" customHeight="1">
      <c r="A214" s="30">
        <v>123001</v>
      </c>
      <c r="B214" s="31">
        <v>2.5</v>
      </c>
      <c r="C214" s="32">
        <v>25</v>
      </c>
      <c r="D214" s="72">
        <v>522</v>
      </c>
      <c r="E214" s="73"/>
      <c r="F214" s="73" t="s">
        <v>286</v>
      </c>
      <c r="G214" s="73"/>
      <c r="H214" s="36"/>
      <c r="I214" s="36"/>
      <c r="J214" s="71"/>
      <c r="K214" s="38"/>
      <c r="L214" s="38"/>
      <c r="M214" s="38"/>
      <c r="N214" s="39"/>
      <c r="O214" s="40">
        <f t="shared" si="115"/>
        <v>0</v>
      </c>
      <c r="P214" s="41"/>
      <c r="Q214" s="42"/>
      <c r="R214" s="41">
        <f t="shared" ref="R214:R224" si="121">SUM(P214:Q214)</f>
        <v>0</v>
      </c>
      <c r="S214" s="63">
        <f t="shared" si="118"/>
        <v>0</v>
      </c>
      <c r="T214" s="45"/>
      <c r="U214" s="46">
        <f t="shared" si="111"/>
        <v>0</v>
      </c>
      <c r="V214" s="66">
        <f t="shared" si="119"/>
        <v>0</v>
      </c>
      <c r="W214" s="48" t="s">
        <v>288</v>
      </c>
      <c r="X214" s="49">
        <f>(J214*1000)/C214</f>
        <v>0</v>
      </c>
      <c r="Y214" s="50">
        <f>(K214*1000)/C214</f>
        <v>0</v>
      </c>
      <c r="Z214" s="50">
        <f>(L214*1000)/C214</f>
        <v>0</v>
      </c>
      <c r="AA214" s="50">
        <f>(M214*1000)/C214</f>
        <v>0</v>
      </c>
      <c r="AB214" s="51">
        <f>(N214*1000)/C214</f>
        <v>0</v>
      </c>
      <c r="AC214" s="52">
        <f t="shared" si="116"/>
        <v>0</v>
      </c>
      <c r="AD214" s="53">
        <f>(R214*1000)/C214</f>
        <v>0</v>
      </c>
      <c r="AE214" s="54">
        <f t="shared" si="117"/>
        <v>0</v>
      </c>
    </row>
    <row r="215" spans="1:31" ht="18" hidden="1" customHeight="1">
      <c r="A215" s="30">
        <v>127000</v>
      </c>
      <c r="B215" s="31" t="s">
        <v>57</v>
      </c>
      <c r="C215" s="32">
        <v>25</v>
      </c>
      <c r="D215" s="72" t="s">
        <v>289</v>
      </c>
      <c r="E215" s="73"/>
      <c r="F215" s="73" t="s">
        <v>290</v>
      </c>
      <c r="G215" s="73"/>
      <c r="H215" s="36"/>
      <c r="I215" s="36"/>
      <c r="J215" s="396"/>
      <c r="K215" s="58"/>
      <c r="L215" s="107"/>
      <c r="M215" s="58"/>
      <c r="N215" s="59"/>
      <c r="O215" s="40">
        <f t="shared" si="115"/>
        <v>0</v>
      </c>
      <c r="P215" s="41"/>
      <c r="Q215" s="42"/>
      <c r="R215" s="41">
        <f t="shared" si="121"/>
        <v>0</v>
      </c>
      <c r="S215" s="63">
        <f t="shared" si="118"/>
        <v>0</v>
      </c>
      <c r="T215" s="139"/>
      <c r="U215" s="65">
        <f t="shared" si="111"/>
        <v>0</v>
      </c>
      <c r="V215" s="66">
        <f t="shared" si="119"/>
        <v>0</v>
      </c>
      <c r="W215" s="48" t="s">
        <v>288</v>
      </c>
      <c r="X215" s="49">
        <f>(J215*1000)/C215</f>
        <v>0</v>
      </c>
      <c r="Y215" s="50">
        <f>(K215*1000)/C215</f>
        <v>0</v>
      </c>
      <c r="Z215" s="50">
        <f>(L215*1000)/C215</f>
        <v>0</v>
      </c>
      <c r="AA215" s="50">
        <f>(M215*1000)/C215</f>
        <v>0</v>
      </c>
      <c r="AB215" s="51">
        <f>(N215*1000)/C215</f>
        <v>0</v>
      </c>
      <c r="AC215" s="52">
        <f t="shared" si="116"/>
        <v>0</v>
      </c>
      <c r="AD215" s="53">
        <f>(R215*1000)/C215</f>
        <v>0</v>
      </c>
      <c r="AE215" s="54">
        <f t="shared" si="117"/>
        <v>0</v>
      </c>
    </row>
    <row r="216" spans="1:31" ht="18" hidden="1" customHeight="1">
      <c r="A216" s="30">
        <v>127800</v>
      </c>
      <c r="B216" s="31" t="s">
        <v>57</v>
      </c>
      <c r="C216" s="32">
        <v>25</v>
      </c>
      <c r="D216" s="72"/>
      <c r="E216" s="73"/>
      <c r="F216" s="374"/>
      <c r="G216" s="73"/>
      <c r="H216" s="397">
        <v>6824</v>
      </c>
      <c r="I216" s="36"/>
      <c r="J216" s="71"/>
      <c r="K216" s="58"/>
      <c r="L216" s="58"/>
      <c r="M216" s="58"/>
      <c r="N216" s="59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3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>
        <f>(N216*1000)/C216</f>
        <v>0</v>
      </c>
      <c r="AC216" s="52">
        <f t="shared" si="116"/>
        <v>0</v>
      </c>
      <c r="AD216" s="53"/>
      <c r="AE216" s="54">
        <f t="shared" si="117"/>
        <v>0</v>
      </c>
    </row>
    <row r="217" spans="1:31" ht="18" hidden="1" customHeight="1">
      <c r="A217" s="30">
        <v>127800</v>
      </c>
      <c r="B217" s="31" t="s">
        <v>57</v>
      </c>
      <c r="C217" s="390" t="s">
        <v>75</v>
      </c>
      <c r="D217" s="72"/>
      <c r="E217" s="73"/>
      <c r="F217" s="374"/>
      <c r="G217" s="73"/>
      <c r="H217" s="97">
        <v>6824</v>
      </c>
      <c r="I217" s="36"/>
      <c r="J217" s="71"/>
      <c r="K217" s="58"/>
      <c r="L217" s="58"/>
      <c r="M217" s="58"/>
      <c r="N217" s="59"/>
      <c r="O217" s="40">
        <f t="shared" si="115"/>
        <v>0</v>
      </c>
      <c r="P217" s="41"/>
      <c r="Q217" s="42"/>
      <c r="R217" s="41"/>
      <c r="S217" s="63"/>
      <c r="T217" s="145"/>
      <c r="U217" s="65">
        <f t="shared" si="111"/>
        <v>0</v>
      </c>
      <c r="V217" s="66">
        <f t="shared" si="119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>
      <c r="A218" s="30">
        <v>127060</v>
      </c>
      <c r="B218" s="31" t="s">
        <v>57</v>
      </c>
      <c r="C218" s="390" t="s">
        <v>75</v>
      </c>
      <c r="D218" s="398"/>
      <c r="E218" s="73"/>
      <c r="F218" s="399" t="s">
        <v>291</v>
      </c>
      <c r="G218" s="73"/>
      <c r="H218" s="36"/>
      <c r="I218" s="36"/>
      <c r="J218" s="71"/>
      <c r="K218" s="58"/>
      <c r="L218" s="90"/>
      <c r="M218" s="58"/>
      <c r="N218" s="59"/>
      <c r="O218" s="40">
        <f t="shared" si="115"/>
        <v>0</v>
      </c>
      <c r="P218" s="41"/>
      <c r="Q218" s="42"/>
      <c r="R218" s="41">
        <f t="shared" si="121"/>
        <v>0</v>
      </c>
      <c r="S218" s="63"/>
      <c r="T218" s="145">
        <f>SUM(O218,R218)</f>
        <v>0</v>
      </c>
      <c r="U218" s="65">
        <f t="shared" si="111"/>
        <v>0</v>
      </c>
      <c r="V218" s="66">
        <f t="shared" si="119"/>
        <v>0</v>
      </c>
      <c r="W218" s="48"/>
      <c r="X218" s="49"/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>
      <c r="A219" s="30">
        <v>127001</v>
      </c>
      <c r="B219" s="31" t="s">
        <v>220</v>
      </c>
      <c r="C219" s="233" t="s">
        <v>27</v>
      </c>
      <c r="D219" s="399"/>
      <c r="E219" s="394"/>
      <c r="F219" s="400" t="s">
        <v>292</v>
      </c>
      <c r="G219" s="401"/>
      <c r="H219" s="98"/>
      <c r="I219" s="98"/>
      <c r="J219" s="69"/>
      <c r="K219" s="136"/>
      <c r="L219" s="402"/>
      <c r="M219" s="402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/>
      <c r="T219" s="145">
        <f>SUM(O219,R219)</f>
        <v>0</v>
      </c>
      <c r="U219" s="65">
        <f t="shared" si="111"/>
        <v>0</v>
      </c>
      <c r="V219" s="66">
        <f t="shared" si="119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>
      <c r="A220" s="30">
        <v>127001</v>
      </c>
      <c r="B220" s="31" t="s">
        <v>220</v>
      </c>
      <c r="C220" s="403">
        <v>25</v>
      </c>
      <c r="D220" s="398"/>
      <c r="E220" s="73"/>
      <c r="F220" s="404"/>
      <c r="G220" s="405">
        <v>9624</v>
      </c>
      <c r="H220" s="36"/>
      <c r="I220" s="36"/>
      <c r="J220" s="71"/>
      <c r="K220" s="58"/>
      <c r="L220" s="90"/>
      <c r="M220" s="406"/>
      <c r="N220" s="59"/>
      <c r="O220" s="40">
        <f t="shared" si="115"/>
        <v>0</v>
      </c>
      <c r="P220" s="41"/>
      <c r="Q220" s="42"/>
      <c r="R220" s="41"/>
      <c r="S220" s="63">
        <f>SUM(O220,R220)</f>
        <v>0</v>
      </c>
      <c r="T220" s="227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>
        <f>(M220*1000)/C220</f>
        <v>0</v>
      </c>
      <c r="AB220" s="51"/>
      <c r="AC220" s="52">
        <f t="shared" si="116"/>
        <v>0</v>
      </c>
      <c r="AD220" s="53"/>
      <c r="AE220" s="54">
        <f t="shared" si="117"/>
        <v>0</v>
      </c>
    </row>
    <row r="221" spans="1:31" ht="18" customHeight="1">
      <c r="A221" s="30">
        <v>127001</v>
      </c>
      <c r="B221" s="407" t="s">
        <v>220</v>
      </c>
      <c r="C221" s="403">
        <v>25</v>
      </c>
      <c r="D221" s="393">
        <v>524</v>
      </c>
      <c r="E221" s="73"/>
      <c r="F221" s="408" t="s">
        <v>292</v>
      </c>
      <c r="G221" s="409"/>
      <c r="H221" s="36"/>
      <c r="I221" s="36"/>
      <c r="J221" s="71">
        <v>20</v>
      </c>
      <c r="K221" s="58"/>
      <c r="L221" s="90">
        <v>36</v>
      </c>
      <c r="M221" s="58"/>
      <c r="N221" s="59"/>
      <c r="O221" s="40">
        <f t="shared" si="115"/>
        <v>56</v>
      </c>
      <c r="P221" s="41"/>
      <c r="Q221" s="42"/>
      <c r="R221" s="41"/>
      <c r="S221" s="63">
        <f>SUM(O221,R221)</f>
        <v>56</v>
      </c>
      <c r="T221" s="227"/>
      <c r="U221" s="65">
        <f t="shared" si="111"/>
        <v>56</v>
      </c>
      <c r="V221" s="66">
        <f t="shared" si="119"/>
        <v>0</v>
      </c>
      <c r="W221" s="247" t="s">
        <v>293</v>
      </c>
      <c r="X221" s="49">
        <f>(J221*1000)/C221</f>
        <v>800</v>
      </c>
      <c r="Y221" s="50"/>
      <c r="Z221" s="50"/>
      <c r="AA221" s="50"/>
      <c r="AB221" s="51"/>
      <c r="AC221" s="52">
        <f t="shared" si="116"/>
        <v>800</v>
      </c>
      <c r="AD221" s="53"/>
      <c r="AE221" s="54">
        <f t="shared" si="117"/>
        <v>800</v>
      </c>
    </row>
    <row r="222" spans="1:31" ht="18" customHeight="1">
      <c r="A222" s="30">
        <v>12706832</v>
      </c>
      <c r="B222" s="410">
        <v>4</v>
      </c>
      <c r="C222" s="233" t="s">
        <v>27</v>
      </c>
      <c r="D222" s="393"/>
      <c r="E222" s="73"/>
      <c r="F222" s="408" t="s">
        <v>294</v>
      </c>
      <c r="G222" s="411"/>
      <c r="H222" s="36"/>
      <c r="I222" s="36"/>
      <c r="J222" s="71"/>
      <c r="K222" s="58"/>
      <c r="L222" s="90">
        <v>84</v>
      </c>
      <c r="M222" s="412"/>
      <c r="N222" s="59"/>
      <c r="O222" s="40">
        <f t="shared" si="115"/>
        <v>84</v>
      </c>
      <c r="P222" s="41"/>
      <c r="Q222" s="42"/>
      <c r="R222" s="41"/>
      <c r="S222" s="63"/>
      <c r="T222" s="145">
        <f>SUM(O222,R222)</f>
        <v>84</v>
      </c>
      <c r="U222" s="65">
        <f t="shared" si="111"/>
        <v>84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hidden="1" customHeight="1">
      <c r="A223" s="30">
        <v>127008</v>
      </c>
      <c r="B223" s="410">
        <v>3.5</v>
      </c>
      <c r="C223" s="413">
        <v>25</v>
      </c>
      <c r="D223" s="393"/>
      <c r="E223" s="73"/>
      <c r="F223" s="408" t="s">
        <v>295</v>
      </c>
      <c r="G223" s="414"/>
      <c r="H223" s="36"/>
      <c r="I223" s="36"/>
      <c r="J223" s="71"/>
      <c r="K223" s="58"/>
      <c r="L223" s="90"/>
      <c r="M223" s="412"/>
      <c r="N223" s="59"/>
      <c r="O223" s="40">
        <f t="shared" si="115"/>
        <v>0</v>
      </c>
      <c r="P223" s="41"/>
      <c r="Q223" s="42"/>
      <c r="R223" s="41"/>
      <c r="S223" s="63">
        <f t="shared" ref="S223:S230" si="122">SUM(O223,R223)</f>
        <v>0</v>
      </c>
      <c r="T223" s="227"/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>
        <f>(L223*1000)/C223</f>
        <v>0</v>
      </c>
      <c r="AA223" s="50"/>
      <c r="AB223" s="51"/>
      <c r="AC223" s="52">
        <f t="shared" si="116"/>
        <v>0</v>
      </c>
      <c r="AD223" s="53"/>
      <c r="AE223" s="54">
        <f t="shared" si="117"/>
        <v>0</v>
      </c>
    </row>
    <row r="224" spans="1:31" ht="18" customHeight="1">
      <c r="A224" s="30">
        <v>127001</v>
      </c>
      <c r="B224" s="108">
        <v>3.5</v>
      </c>
      <c r="C224" s="32">
        <v>25</v>
      </c>
      <c r="D224" s="72">
        <v>524</v>
      </c>
      <c r="E224" s="73"/>
      <c r="F224" s="73" t="s">
        <v>292</v>
      </c>
      <c r="G224" s="55"/>
      <c r="H224" s="36"/>
      <c r="I224" s="36"/>
      <c r="J224" s="71">
        <v>80</v>
      </c>
      <c r="K224" s="58"/>
      <c r="L224" s="58">
        <v>100</v>
      </c>
      <c r="M224" s="73"/>
      <c r="N224" s="224"/>
      <c r="O224" s="40">
        <f t="shared" si="115"/>
        <v>180</v>
      </c>
      <c r="P224" s="41"/>
      <c r="Q224" s="42"/>
      <c r="R224" s="41">
        <f t="shared" si="121"/>
        <v>0</v>
      </c>
      <c r="S224" s="63">
        <f t="shared" si="122"/>
        <v>180</v>
      </c>
      <c r="T224" s="139"/>
      <c r="U224" s="65">
        <f t="shared" si="111"/>
        <v>180</v>
      </c>
      <c r="V224" s="66">
        <f t="shared" si="119"/>
        <v>0</v>
      </c>
      <c r="W224" s="48" t="s">
        <v>288</v>
      </c>
      <c r="X224" s="49">
        <f>(J224*1000)/C224</f>
        <v>3200</v>
      </c>
      <c r="Y224" s="50">
        <f>(K224*1000)/C224</f>
        <v>0</v>
      </c>
      <c r="Z224" s="50">
        <f>(L224*1000)/C224</f>
        <v>4000</v>
      </c>
      <c r="AA224" s="50">
        <f>(M221*1000)/C224</f>
        <v>0</v>
      </c>
      <c r="AB224" s="51">
        <f>(N224*1000)/C224</f>
        <v>0</v>
      </c>
      <c r="AC224" s="52">
        <f t="shared" si="116"/>
        <v>7200</v>
      </c>
      <c r="AD224" s="53">
        <f>(R224*1000)/C224</f>
        <v>0</v>
      </c>
      <c r="AE224" s="54">
        <f t="shared" si="117"/>
        <v>7200</v>
      </c>
    </row>
    <row r="225" spans="1:31" ht="18" customHeight="1">
      <c r="A225" s="30">
        <v>127801</v>
      </c>
      <c r="B225" s="108">
        <v>3.5</v>
      </c>
      <c r="C225" s="32">
        <v>25</v>
      </c>
      <c r="D225" s="72"/>
      <c r="E225" s="73"/>
      <c r="F225" s="73"/>
      <c r="G225" s="73"/>
      <c r="H225" s="89">
        <v>6924</v>
      </c>
      <c r="I225" s="36"/>
      <c r="J225" s="37"/>
      <c r="K225" s="38"/>
      <c r="L225" s="38"/>
      <c r="M225" s="38"/>
      <c r="N225" s="173">
        <v>8</v>
      </c>
      <c r="O225" s="40">
        <f t="shared" si="115"/>
        <v>8</v>
      </c>
      <c r="P225" s="41"/>
      <c r="Q225" s="42"/>
      <c r="R225" s="41"/>
      <c r="S225" s="63">
        <f t="shared" si="122"/>
        <v>8</v>
      </c>
      <c r="T225" s="45"/>
      <c r="U225" s="65">
        <f t="shared" si="111"/>
        <v>8</v>
      </c>
      <c r="V225" s="66">
        <f t="shared" si="119"/>
        <v>0</v>
      </c>
      <c r="W225" s="48"/>
      <c r="X225" s="49">
        <f>(J225*1000)/C225</f>
        <v>0</v>
      </c>
      <c r="Y225" s="50"/>
      <c r="Z225" s="50"/>
      <c r="AA225" s="50"/>
      <c r="AB225" s="51">
        <f>(N225*1000)/C225</f>
        <v>320</v>
      </c>
      <c r="AC225" s="52">
        <f t="shared" si="116"/>
        <v>320</v>
      </c>
      <c r="AD225" s="53"/>
      <c r="AE225" s="54">
        <f t="shared" si="117"/>
        <v>320</v>
      </c>
    </row>
    <row r="226" spans="1:31" ht="18" hidden="1" customHeight="1">
      <c r="A226" s="30">
        <v>127001</v>
      </c>
      <c r="B226" s="108">
        <v>3.5</v>
      </c>
      <c r="C226" s="390" t="s">
        <v>75</v>
      </c>
      <c r="D226" s="68" t="s">
        <v>296</v>
      </c>
      <c r="E226" s="73"/>
      <c r="F226" s="73"/>
      <c r="G226" s="73"/>
      <c r="H226" s="36"/>
      <c r="I226" s="36"/>
      <c r="J226" s="69"/>
      <c r="K226" s="38"/>
      <c r="L226" s="38"/>
      <c r="M226" s="38"/>
      <c r="N226" s="39"/>
      <c r="O226" s="40">
        <f t="shared" si="115"/>
        <v>0</v>
      </c>
      <c r="P226" s="41"/>
      <c r="Q226" s="42"/>
      <c r="R226" s="41"/>
      <c r="S226" s="44">
        <f t="shared" si="122"/>
        <v>0</v>
      </c>
      <c r="T226" s="45"/>
      <c r="U226" s="46">
        <f t="shared" si="111"/>
        <v>0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>
        <f t="shared" si="117"/>
        <v>0</v>
      </c>
    </row>
    <row r="227" spans="1:31" ht="18" hidden="1" customHeight="1">
      <c r="A227" s="30">
        <v>128001</v>
      </c>
      <c r="B227" s="108">
        <v>3.5</v>
      </c>
      <c r="C227" s="32">
        <v>25</v>
      </c>
      <c r="D227" s="68"/>
      <c r="E227" s="73"/>
      <c r="F227" s="73" t="s">
        <v>297</v>
      </c>
      <c r="G227" s="73"/>
      <c r="H227" s="36"/>
      <c r="I227" s="36"/>
      <c r="J227" s="69"/>
      <c r="K227" s="38"/>
      <c r="L227" s="38"/>
      <c r="M227" s="38"/>
      <c r="N227" s="39"/>
      <c r="O227" s="40">
        <f t="shared" si="115"/>
        <v>0</v>
      </c>
      <c r="P227" s="41"/>
      <c r="Q227" s="42"/>
      <c r="R227" s="41"/>
      <c r="S227" s="63">
        <f t="shared" si="122"/>
        <v>0</v>
      </c>
      <c r="T227" s="45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hidden="1" customHeight="1">
      <c r="A228" s="30">
        <v>127001</v>
      </c>
      <c r="B228" s="108" t="s">
        <v>239</v>
      </c>
      <c r="C228" s="32">
        <v>25</v>
      </c>
      <c r="D228" s="72"/>
      <c r="E228" s="73"/>
      <c r="F228" s="73"/>
      <c r="G228" s="73"/>
      <c r="H228" s="36"/>
      <c r="I228" s="36" t="s">
        <v>298</v>
      </c>
      <c r="J228" s="37"/>
      <c r="K228" s="38"/>
      <c r="L228" s="38"/>
      <c r="M228" s="38"/>
      <c r="N228" s="39"/>
      <c r="O228" s="40">
        <f t="shared" si="115"/>
        <v>0</v>
      </c>
      <c r="P228" s="41"/>
      <c r="Q228" s="42"/>
      <c r="R228" s="41">
        <f t="shared" ref="R228:R236" si="123">SUM(P228:Q228)</f>
        <v>0</v>
      </c>
      <c r="S228" s="44">
        <f t="shared" si="122"/>
        <v>0</v>
      </c>
      <c r="T228" s="45"/>
      <c r="U228" s="46">
        <f t="shared" si="111"/>
        <v>0</v>
      </c>
      <c r="V228" s="66">
        <f t="shared" si="119"/>
        <v>0</v>
      </c>
      <c r="W228" s="48"/>
      <c r="X228" s="49">
        <f t="shared" ref="X228:X230" si="124">(J228*1000)/C228</f>
        <v>0</v>
      </c>
      <c r="Y228" s="50">
        <f t="shared" ref="Y228:Y230" si="125">(K228*1000)/C228</f>
        <v>0</v>
      </c>
      <c r="Z228" s="50">
        <f t="shared" ref="Z228:Z230" si="126">(L228*1000)/C228</f>
        <v>0</v>
      </c>
      <c r="AA228" s="50">
        <f t="shared" ref="AA228:AA230" si="127">(M228*1000)/C228</f>
        <v>0</v>
      </c>
      <c r="AB228" s="51">
        <f t="shared" ref="AB228:AB230" si="128">(N228*1000)/C228</f>
        <v>0</v>
      </c>
      <c r="AC228" s="52">
        <f t="shared" si="116"/>
        <v>0</v>
      </c>
      <c r="AD228" s="53">
        <f t="shared" ref="AD228:AD230" si="129">(R228*1000)/C228</f>
        <v>0</v>
      </c>
      <c r="AE228" s="54">
        <f t="shared" si="117"/>
        <v>0</v>
      </c>
    </row>
    <row r="229" spans="1:31" ht="18" hidden="1" customHeight="1">
      <c r="A229" s="30">
        <v>127031</v>
      </c>
      <c r="B229" s="31" t="s">
        <v>220</v>
      </c>
      <c r="C229" s="106">
        <v>25</v>
      </c>
      <c r="D229" s="72" t="s">
        <v>299</v>
      </c>
      <c r="E229" s="73"/>
      <c r="F229" s="73"/>
      <c r="G229" s="73"/>
      <c r="H229" s="36"/>
      <c r="I229" s="36"/>
      <c r="J229" s="37"/>
      <c r="K229" s="38"/>
      <c r="L229" s="38"/>
      <c r="M229" s="38"/>
      <c r="N229" s="39"/>
      <c r="O229" s="40">
        <f t="shared" si="115"/>
        <v>0</v>
      </c>
      <c r="P229" s="41"/>
      <c r="Q229" s="42"/>
      <c r="R229" s="41">
        <f t="shared" si="123"/>
        <v>0</v>
      </c>
      <c r="S229" s="44">
        <f t="shared" si="122"/>
        <v>0</v>
      </c>
      <c r="T229" s="45"/>
      <c r="U229" s="46">
        <f t="shared" si="111"/>
        <v>0</v>
      </c>
      <c r="V229" s="66">
        <f t="shared" si="119"/>
        <v>0</v>
      </c>
      <c r="W229" s="48"/>
      <c r="X229" s="49">
        <f t="shared" si="124"/>
        <v>0</v>
      </c>
      <c r="Y229" s="50">
        <f t="shared" si="125"/>
        <v>0</v>
      </c>
      <c r="Z229" s="50">
        <f t="shared" si="126"/>
        <v>0</v>
      </c>
      <c r="AA229" s="50">
        <f t="shared" si="127"/>
        <v>0</v>
      </c>
      <c r="AB229" s="51">
        <f t="shared" si="128"/>
        <v>0</v>
      </c>
      <c r="AC229" s="52">
        <f t="shared" si="116"/>
        <v>0</v>
      </c>
      <c r="AD229" s="53">
        <f t="shared" si="129"/>
        <v>0</v>
      </c>
      <c r="AE229" s="54">
        <f t="shared" si="117"/>
        <v>0</v>
      </c>
    </row>
    <row r="230" spans="1:31" ht="18" hidden="1" customHeight="1">
      <c r="A230" s="30">
        <v>128000</v>
      </c>
      <c r="B230" s="108" t="s">
        <v>57</v>
      </c>
      <c r="C230" s="32">
        <v>25</v>
      </c>
      <c r="D230" s="72">
        <v>325</v>
      </c>
      <c r="E230" s="73"/>
      <c r="F230" s="73" t="s">
        <v>300</v>
      </c>
      <c r="G230" s="73"/>
      <c r="H230" s="36"/>
      <c r="I230" s="36"/>
      <c r="J230" s="37"/>
      <c r="K230" s="38"/>
      <c r="L230" s="38"/>
      <c r="M230" s="38"/>
      <c r="N230" s="39"/>
      <c r="O230" s="40">
        <f t="shared" si="115"/>
        <v>0</v>
      </c>
      <c r="P230" s="41"/>
      <c r="Q230" s="42"/>
      <c r="R230" s="41">
        <f t="shared" si="123"/>
        <v>0</v>
      </c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>
        <f t="shared" si="124"/>
        <v>0</v>
      </c>
      <c r="Y230" s="50">
        <f t="shared" si="125"/>
        <v>0</v>
      </c>
      <c r="Z230" s="50">
        <f t="shared" si="126"/>
        <v>0</v>
      </c>
      <c r="AA230" s="50">
        <f t="shared" si="127"/>
        <v>0</v>
      </c>
      <c r="AB230" s="51">
        <f t="shared" si="128"/>
        <v>0</v>
      </c>
      <c r="AC230" s="52">
        <f t="shared" si="116"/>
        <v>0</v>
      </c>
      <c r="AD230" s="53">
        <f t="shared" si="129"/>
        <v>0</v>
      </c>
      <c r="AE230" s="54">
        <f t="shared" si="117"/>
        <v>0</v>
      </c>
    </row>
    <row r="231" spans="1:31" ht="18" hidden="1" customHeight="1">
      <c r="A231" s="172">
        <v>123030</v>
      </c>
      <c r="B231" s="108" t="s">
        <v>57</v>
      </c>
      <c r="C231" s="390" t="s">
        <v>75</v>
      </c>
      <c r="D231" s="165"/>
      <c r="E231" s="103"/>
      <c r="F231" s="103"/>
      <c r="G231" s="103"/>
      <c r="H231" s="103"/>
      <c r="I231" s="98" t="s">
        <v>301</v>
      </c>
      <c r="J231" s="37"/>
      <c r="K231" s="38"/>
      <c r="L231" s="38"/>
      <c r="M231" s="38"/>
      <c r="N231" s="39"/>
      <c r="O231" s="40">
        <f t="shared" si="115"/>
        <v>0</v>
      </c>
      <c r="P231" s="41"/>
      <c r="Q231" s="264"/>
      <c r="R231" s="114">
        <f t="shared" si="123"/>
        <v>0</v>
      </c>
      <c r="S231" s="44"/>
      <c r="T231" s="415"/>
      <c r="U231" s="46">
        <f t="shared" si="111"/>
        <v>0</v>
      </c>
      <c r="V231" s="66">
        <f t="shared" si="119"/>
        <v>0</v>
      </c>
      <c r="W231" s="48"/>
      <c r="X231" s="49"/>
      <c r="Y231" s="50"/>
      <c r="Z231" s="50"/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>
      <c r="A232" s="172">
        <v>129051</v>
      </c>
      <c r="B232" s="108" t="s">
        <v>239</v>
      </c>
      <c r="C232" s="96">
        <v>25</v>
      </c>
      <c r="D232" s="416" t="s">
        <v>302</v>
      </c>
      <c r="E232" s="103"/>
      <c r="F232" s="103"/>
      <c r="G232" s="103"/>
      <c r="H232" s="103"/>
      <c r="I232" s="104"/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si="123"/>
        <v>0</v>
      </c>
      <c r="S232" s="44">
        <f>SUM(O232,R232)</f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116"/>
        <v>0</v>
      </c>
      <c r="AD232" s="53">
        <f>(R232*1000)/C232</f>
        <v>0</v>
      </c>
      <c r="AE232" s="54">
        <f t="shared" si="117"/>
        <v>0</v>
      </c>
    </row>
    <row r="233" spans="1:31" ht="18" hidden="1" customHeight="1">
      <c r="A233" s="30">
        <v>120000</v>
      </c>
      <c r="B233" s="31" t="s">
        <v>114</v>
      </c>
      <c r="C233" s="106">
        <v>25</v>
      </c>
      <c r="D233" s="72">
        <v>121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>SUM(O233,R233)</f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>(J233*1000)/C233</f>
        <v>0</v>
      </c>
      <c r="Y233" s="50">
        <f>(K233*1000)/C233</f>
        <v>0</v>
      </c>
      <c r="Z233" s="50">
        <f>(L233*1000)/C233</f>
        <v>0</v>
      </c>
      <c r="AA233" s="50">
        <f>(M233*1000)/C233</f>
        <v>0</v>
      </c>
      <c r="AB233" s="51">
        <f>(N233*1000)/C233</f>
        <v>0</v>
      </c>
      <c r="AC233" s="52">
        <f t="shared" si="116"/>
        <v>0</v>
      </c>
      <c r="AD233" s="53">
        <f>(R233*1000)/C233</f>
        <v>0</v>
      </c>
      <c r="AE233" s="54">
        <f t="shared" si="117"/>
        <v>0</v>
      </c>
    </row>
    <row r="234" spans="1:31" ht="18" hidden="1" customHeight="1">
      <c r="A234" s="30">
        <v>120100</v>
      </c>
      <c r="B234" s="31" t="s">
        <v>114</v>
      </c>
      <c r="C234" s="32">
        <v>25</v>
      </c>
      <c r="D234" s="72">
        <v>124</v>
      </c>
      <c r="E234" s="73">
        <v>724</v>
      </c>
      <c r="F234" s="73" t="s">
        <v>303</v>
      </c>
      <c r="G234" s="73">
        <v>9224</v>
      </c>
      <c r="H234" s="36">
        <v>8224</v>
      </c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>SUM(O234,R234)</f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>(J234*1000)/C234</f>
        <v>0</v>
      </c>
      <c r="Y234" s="50">
        <f>(K234*1000)/C234</f>
        <v>0</v>
      </c>
      <c r="Z234" s="50">
        <f>(L234*1000)/C234</f>
        <v>0</v>
      </c>
      <c r="AA234" s="50">
        <f>(M234*1000)/C234</f>
        <v>0</v>
      </c>
      <c r="AB234" s="51">
        <f>(N234*1000)/C234</f>
        <v>0</v>
      </c>
      <c r="AC234" s="52">
        <f t="shared" si="116"/>
        <v>0</v>
      </c>
      <c r="AD234" s="53">
        <f>(R234*1000)/C234</f>
        <v>0</v>
      </c>
      <c r="AE234" s="54">
        <f t="shared" si="117"/>
        <v>0</v>
      </c>
    </row>
    <row r="235" spans="1:31" ht="18" hidden="1" customHeight="1">
      <c r="A235" s="30">
        <v>120110</v>
      </c>
      <c r="B235" s="31" t="s">
        <v>114</v>
      </c>
      <c r="C235" s="32">
        <v>25</v>
      </c>
      <c r="D235" s="72">
        <v>125</v>
      </c>
      <c r="E235" s="73"/>
      <c r="F235" s="73"/>
      <c r="G235" s="73"/>
      <c r="H235" s="36"/>
      <c r="I235" s="36"/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si="123"/>
        <v>0</v>
      </c>
      <c r="S235" s="44">
        <f>SUM(O235,R235)</f>
        <v>0</v>
      </c>
      <c r="T235" s="45"/>
      <c r="U235" s="46">
        <f t="shared" si="111"/>
        <v>0</v>
      </c>
      <c r="V235" s="66">
        <f t="shared" si="119"/>
        <v>0</v>
      </c>
      <c r="W235" s="48"/>
      <c r="X235" s="49">
        <f>(J235*1000)/C235</f>
        <v>0</v>
      </c>
      <c r="Y235" s="50">
        <f>(K235*1000)/C235</f>
        <v>0</v>
      </c>
      <c r="Z235" s="50">
        <f>(L235*1000)/C235</f>
        <v>0</v>
      </c>
      <c r="AA235" s="50">
        <f>(M235*1000)/C235</f>
        <v>0</v>
      </c>
      <c r="AB235" s="51">
        <f>(N235*1000)/C235</f>
        <v>0</v>
      </c>
      <c r="AC235" s="52">
        <f t="shared" si="116"/>
        <v>0</v>
      </c>
      <c r="AD235" s="53">
        <f>(R235*1000)/C235</f>
        <v>0</v>
      </c>
      <c r="AE235" s="54">
        <f t="shared" si="117"/>
        <v>0</v>
      </c>
    </row>
    <row r="236" spans="1:31" ht="18" hidden="1" customHeight="1">
      <c r="A236" s="77">
        <v>120500</v>
      </c>
      <c r="B236" s="229" t="s">
        <v>114</v>
      </c>
      <c r="C236" s="78">
        <v>25</v>
      </c>
      <c r="D236" s="79">
        <v>126</v>
      </c>
      <c r="E236" s="80">
        <v>726</v>
      </c>
      <c r="F236" s="80" t="s">
        <v>304</v>
      </c>
      <c r="G236" s="80">
        <v>9226</v>
      </c>
      <c r="H236" s="81">
        <v>8226</v>
      </c>
      <c r="I236" s="81"/>
      <c r="J236" s="417"/>
      <c r="K236" s="418"/>
      <c r="L236" s="418"/>
      <c r="M236" s="418"/>
      <c r="N236" s="419"/>
      <c r="O236" s="40">
        <f t="shared" si="115"/>
        <v>0</v>
      </c>
      <c r="P236" s="41"/>
      <c r="Q236" s="420"/>
      <c r="R236" s="421">
        <f t="shared" si="123"/>
        <v>0</v>
      </c>
      <c r="S236" s="44">
        <f>SUM(O236,R236)</f>
        <v>0</v>
      </c>
      <c r="T236" s="422"/>
      <c r="U236" s="423">
        <f t="shared" si="111"/>
        <v>0</v>
      </c>
      <c r="V236" s="66">
        <f t="shared" si="119"/>
        <v>0</v>
      </c>
      <c r="W236" s="424"/>
      <c r="X236" s="425">
        <f>(J236*1000)/C236</f>
        <v>0</v>
      </c>
      <c r="Y236" s="426">
        <f>(K236*1000)/C236</f>
        <v>0</v>
      </c>
      <c r="Z236" s="426">
        <f>(L236*1000)/C236</f>
        <v>0</v>
      </c>
      <c r="AA236" s="426">
        <f>(M236*1000)/C236</f>
        <v>0</v>
      </c>
      <c r="AB236" s="427">
        <f>(N236*1000)/C236</f>
        <v>0</v>
      </c>
      <c r="AC236" s="428">
        <f t="shared" si="116"/>
        <v>0</v>
      </c>
      <c r="AD236" s="429">
        <f>(R236*1000)/C236</f>
        <v>0</v>
      </c>
      <c r="AE236" s="54">
        <f t="shared" si="117"/>
        <v>0</v>
      </c>
    </row>
    <row r="237" spans="1:31" ht="18" customHeight="1" thickBot="1">
      <c r="A237" s="281" t="s">
        <v>305</v>
      </c>
      <c r="B237" s="282"/>
      <c r="C237" s="283"/>
      <c r="D237" s="282"/>
      <c r="E237" s="282"/>
      <c r="F237" s="282"/>
      <c r="G237" s="282"/>
      <c r="H237" s="282"/>
      <c r="I237" s="282"/>
      <c r="J237" s="284">
        <f t="shared" ref="J237:U237" si="130">SUM(J206:J236)</f>
        <v>100</v>
      </c>
      <c r="K237" s="285">
        <f t="shared" si="130"/>
        <v>0</v>
      </c>
      <c r="L237" s="285">
        <f t="shared" si="130"/>
        <v>220</v>
      </c>
      <c r="M237" s="285">
        <f t="shared" si="130"/>
        <v>0</v>
      </c>
      <c r="N237" s="286">
        <f t="shared" si="130"/>
        <v>8</v>
      </c>
      <c r="O237" s="287">
        <f t="shared" si="130"/>
        <v>328</v>
      </c>
      <c r="P237" s="288">
        <f t="shared" si="130"/>
        <v>0</v>
      </c>
      <c r="Q237" s="289">
        <f t="shared" si="130"/>
        <v>0</v>
      </c>
      <c r="R237" s="289">
        <f t="shared" si="130"/>
        <v>0</v>
      </c>
      <c r="S237" s="290">
        <f t="shared" si="130"/>
        <v>244</v>
      </c>
      <c r="T237" s="291">
        <f t="shared" si="130"/>
        <v>84</v>
      </c>
      <c r="U237" s="292">
        <f t="shared" si="130"/>
        <v>328</v>
      </c>
      <c r="V237" s="66">
        <f t="shared" si="119"/>
        <v>0</v>
      </c>
      <c r="W237" s="382"/>
      <c r="X237" s="294">
        <f t="shared" ref="X237:AE237" si="131">SUM(X206:X236)</f>
        <v>4000</v>
      </c>
      <c r="Y237" s="291">
        <f t="shared" si="131"/>
        <v>0</v>
      </c>
      <c r="Z237" s="291">
        <f t="shared" si="131"/>
        <v>4000</v>
      </c>
      <c r="AA237" s="291">
        <f t="shared" si="131"/>
        <v>0</v>
      </c>
      <c r="AB237" s="295">
        <f t="shared" si="131"/>
        <v>320</v>
      </c>
      <c r="AC237" s="292">
        <f t="shared" si="131"/>
        <v>8320</v>
      </c>
      <c r="AD237" s="295">
        <f t="shared" si="131"/>
        <v>0</v>
      </c>
      <c r="AE237" s="296">
        <f t="shared" si="131"/>
        <v>8320</v>
      </c>
    </row>
    <row r="238" spans="1:31" ht="18" customHeight="1">
      <c r="A238" s="192">
        <v>201101</v>
      </c>
      <c r="B238" s="193">
        <v>2.5</v>
      </c>
      <c r="C238" s="238">
        <v>25</v>
      </c>
      <c r="D238" s="33">
        <v>548</v>
      </c>
      <c r="E238" s="34">
        <v>948</v>
      </c>
      <c r="F238" s="34" t="s">
        <v>306</v>
      </c>
      <c r="G238" s="34">
        <v>9648</v>
      </c>
      <c r="H238" s="35"/>
      <c r="I238" s="35"/>
      <c r="J238" s="197">
        <v>13</v>
      </c>
      <c r="K238" s="198"/>
      <c r="L238" s="198">
        <v>11</v>
      </c>
      <c r="M238" s="198"/>
      <c r="N238" s="199"/>
      <c r="O238" s="386">
        <f>SUM(J238:N238)</f>
        <v>24</v>
      </c>
      <c r="P238" s="41"/>
      <c r="Q238" s="299"/>
      <c r="R238" s="300">
        <f t="shared" ref="R238:R267" si="132">SUM(P238:Q238)</f>
        <v>0</v>
      </c>
      <c r="S238" s="63">
        <f>SUM(O238,R238)</f>
        <v>24</v>
      </c>
      <c r="T238" s="430"/>
      <c r="U238" s="431">
        <f t="shared" si="111"/>
        <v>24</v>
      </c>
      <c r="V238" s="66">
        <f t="shared" si="119"/>
        <v>0</v>
      </c>
      <c r="W238" s="303"/>
      <c r="X238" s="304">
        <f>(J238*1000)/C238</f>
        <v>520</v>
      </c>
      <c r="Y238" s="305">
        <f>(K238*1000)/C238</f>
        <v>0</v>
      </c>
      <c r="Z238" s="305">
        <f>(L238*1000)/C238</f>
        <v>440</v>
      </c>
      <c r="AA238" s="305">
        <f>(M238*1000)/C238</f>
        <v>0</v>
      </c>
      <c r="AB238" s="306">
        <f>(N238*1000)/C238</f>
        <v>0</v>
      </c>
      <c r="AC238" s="307">
        <f t="shared" ref="AC238:AC267" si="133">SUM(X238:AB238)</f>
        <v>960</v>
      </c>
      <c r="AD238" s="308">
        <f>(R238*1000)/C238</f>
        <v>0</v>
      </c>
      <c r="AE238" s="309">
        <f t="shared" ref="AE238:AE267" si="134">SUM(AC238:AD238)</f>
        <v>960</v>
      </c>
    </row>
    <row r="239" spans="1:31" ht="18" hidden="1" customHeight="1">
      <c r="A239" s="192">
        <v>201201</v>
      </c>
      <c r="B239" s="193">
        <v>2.5</v>
      </c>
      <c r="C239" s="238">
        <v>25</v>
      </c>
      <c r="D239" s="432" t="s">
        <v>307</v>
      </c>
      <c r="E239" s="34"/>
      <c r="F239" s="34"/>
      <c r="G239" s="34"/>
      <c r="H239" s="35"/>
      <c r="I239" s="35"/>
      <c r="J239" s="197"/>
      <c r="K239" s="198"/>
      <c r="L239" s="198"/>
      <c r="M239" s="198"/>
      <c r="N239" s="199"/>
      <c r="O239" s="386">
        <f t="shared" ref="O239:O267" si="135">SUM(J239:N239)</f>
        <v>0</v>
      </c>
      <c r="P239" s="41"/>
      <c r="Q239" s="299"/>
      <c r="R239" s="300"/>
      <c r="S239" s="63">
        <f>SUM(O239,R239)</f>
        <v>0</v>
      </c>
      <c r="T239" s="433"/>
      <c r="U239" s="431">
        <f t="shared" si="111"/>
        <v>0</v>
      </c>
      <c r="V239" s="66">
        <f t="shared" si="119"/>
        <v>0</v>
      </c>
      <c r="W239" s="303"/>
      <c r="X239" s="304">
        <f>(J239*1000)/C239</f>
        <v>0</v>
      </c>
      <c r="Y239" s="304"/>
      <c r="Z239" s="304"/>
      <c r="AA239" s="304"/>
      <c r="AB239" s="304"/>
      <c r="AC239" s="307">
        <f t="shared" si="133"/>
        <v>0</v>
      </c>
      <c r="AD239" s="308"/>
      <c r="AE239" s="309">
        <f t="shared" si="134"/>
        <v>0</v>
      </c>
    </row>
    <row r="240" spans="1:31" ht="18" customHeight="1">
      <c r="A240" s="192">
        <v>201501</v>
      </c>
      <c r="B240" s="193">
        <v>2.5</v>
      </c>
      <c r="C240" s="233" t="s">
        <v>27</v>
      </c>
      <c r="D240" s="432"/>
      <c r="E240" s="34"/>
      <c r="F240" s="34"/>
      <c r="G240" s="34"/>
      <c r="H240" s="35"/>
      <c r="I240" s="434" t="s">
        <v>308</v>
      </c>
      <c r="J240" s="197"/>
      <c r="K240" s="198"/>
      <c r="L240" s="198"/>
      <c r="M240" s="198"/>
      <c r="N240" s="199"/>
      <c r="O240" s="386">
        <f t="shared" si="135"/>
        <v>0</v>
      </c>
      <c r="P240" s="41"/>
      <c r="Q240" s="435"/>
      <c r="R240" s="61">
        <f>SUM(P240:Q240)</f>
        <v>0</v>
      </c>
      <c r="S240" s="63"/>
      <c r="T240" s="93">
        <f>SUM(R240:S240)</f>
        <v>0</v>
      </c>
      <c r="U240" s="65">
        <f t="shared" si="111"/>
        <v>0</v>
      </c>
      <c r="V240" s="66">
        <f t="shared" si="119"/>
        <v>0</v>
      </c>
      <c r="W240" s="303"/>
      <c r="X240" s="304"/>
      <c r="Y240" s="306"/>
      <c r="Z240" s="306"/>
      <c r="AA240" s="306"/>
      <c r="AB240" s="306"/>
      <c r="AC240" s="307"/>
      <c r="AD240" s="308"/>
      <c r="AE240" s="309"/>
    </row>
    <row r="241" spans="1:31" ht="18" hidden="1" customHeight="1">
      <c r="A241" s="192">
        <v>20150835</v>
      </c>
      <c r="B241" s="193">
        <v>2.5</v>
      </c>
      <c r="C241" s="390" t="s">
        <v>75</v>
      </c>
      <c r="D241" s="33"/>
      <c r="E241" s="34"/>
      <c r="F241" s="34"/>
      <c r="G241" s="34"/>
      <c r="H241" s="35"/>
      <c r="I241" s="89" t="s">
        <v>309</v>
      </c>
      <c r="J241" s="197"/>
      <c r="K241" s="198"/>
      <c r="L241" s="198"/>
      <c r="M241" s="198"/>
      <c r="N241" s="199"/>
      <c r="O241" s="386"/>
      <c r="P241" s="61"/>
      <c r="Q241" s="109"/>
      <c r="R241" s="92">
        <f>SUM(P241:Q241)</f>
        <v>0</v>
      </c>
      <c r="S241" s="63"/>
      <c r="T241" s="93">
        <f>SUM(R241:S241)</f>
        <v>0</v>
      </c>
      <c r="U241" s="65">
        <f t="shared" si="111"/>
        <v>0</v>
      </c>
      <c r="V241" s="66">
        <f t="shared" si="119"/>
        <v>0</v>
      </c>
      <c r="W241" s="303"/>
      <c r="X241" s="304"/>
      <c r="Y241" s="305"/>
      <c r="Z241" s="305"/>
      <c r="AA241" s="305"/>
      <c r="AB241" s="306"/>
      <c r="AC241" s="307"/>
      <c r="AD241" s="308"/>
      <c r="AE241" s="309"/>
    </row>
    <row r="242" spans="1:31" ht="18" customHeight="1">
      <c r="A242" s="30">
        <v>201501</v>
      </c>
      <c r="B242" s="31">
        <v>2.5</v>
      </c>
      <c r="C242" s="32">
        <v>50</v>
      </c>
      <c r="D242" s="72"/>
      <c r="E242" s="73"/>
      <c r="F242" s="73"/>
      <c r="G242" s="73"/>
      <c r="H242" s="36"/>
      <c r="I242" s="97" t="s">
        <v>308</v>
      </c>
      <c r="J242" s="71"/>
      <c r="K242" s="58"/>
      <c r="L242" s="58"/>
      <c r="M242" s="58"/>
      <c r="N242" s="59"/>
      <c r="O242" s="386"/>
      <c r="P242" s="61"/>
      <c r="Q242" s="62"/>
      <c r="R242" s="61">
        <f t="shared" si="132"/>
        <v>0</v>
      </c>
      <c r="S242" s="63">
        <f>SUM(O242,R242)</f>
        <v>0</v>
      </c>
      <c r="T242" s="139"/>
      <c r="U242" s="65">
        <f t="shared" si="111"/>
        <v>0</v>
      </c>
      <c r="V242" s="66">
        <f t="shared" si="119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33"/>
        <v>0</v>
      </c>
      <c r="AD242" s="53">
        <f>(R242*1000)/C242</f>
        <v>0</v>
      </c>
      <c r="AE242" s="54">
        <f t="shared" si="134"/>
        <v>0</v>
      </c>
    </row>
    <row r="243" spans="1:31" ht="18" customHeight="1">
      <c r="A243" s="30">
        <v>203701</v>
      </c>
      <c r="B243" s="31">
        <v>2.5</v>
      </c>
      <c r="C243" s="32">
        <v>25</v>
      </c>
      <c r="D243" s="72"/>
      <c r="E243" s="73"/>
      <c r="F243" s="73"/>
      <c r="G243" s="73"/>
      <c r="H243" s="89">
        <v>6949</v>
      </c>
      <c r="I243" s="97"/>
      <c r="J243" s="71"/>
      <c r="K243" s="58"/>
      <c r="L243" s="58"/>
      <c r="M243" s="58"/>
      <c r="O243" s="386">
        <f t="shared" si="135"/>
        <v>0</v>
      </c>
      <c r="P243" s="61"/>
      <c r="Q243" s="62"/>
      <c r="R243" s="61"/>
      <c r="S243" s="63">
        <f>SUM(O243,R243)</f>
        <v>0</v>
      </c>
      <c r="T243" s="139"/>
      <c r="U243" s="65">
        <f t="shared" si="111"/>
        <v>0</v>
      </c>
      <c r="V243" s="66">
        <f t="shared" si="119"/>
        <v>0</v>
      </c>
      <c r="W243" s="48"/>
      <c r="X243" s="49"/>
      <c r="Y243" s="50"/>
      <c r="Z243" s="50"/>
      <c r="AA243" s="50"/>
      <c r="AB243" s="306">
        <f>(N243*1000)/C243</f>
        <v>0</v>
      </c>
      <c r="AC243" s="52">
        <f t="shared" si="133"/>
        <v>0</v>
      </c>
      <c r="AD243" s="53"/>
      <c r="AE243" s="54">
        <f t="shared" si="134"/>
        <v>0</v>
      </c>
    </row>
    <row r="244" spans="1:31" ht="18" customHeight="1">
      <c r="A244" s="30">
        <v>203101</v>
      </c>
      <c r="B244" s="108">
        <v>4</v>
      </c>
      <c r="C244" s="32">
        <v>25</v>
      </c>
      <c r="D244" s="72">
        <v>549</v>
      </c>
      <c r="E244" s="73">
        <v>949</v>
      </c>
      <c r="F244" s="73" t="s">
        <v>310</v>
      </c>
      <c r="G244" s="73">
        <v>9649</v>
      </c>
      <c r="H244" s="36"/>
      <c r="I244" s="36"/>
      <c r="J244" s="71">
        <v>45</v>
      </c>
      <c r="K244" s="58">
        <v>25</v>
      </c>
      <c r="L244" s="150">
        <v>40</v>
      </c>
      <c r="M244" s="58"/>
      <c r="N244" s="59"/>
      <c r="O244" s="386">
        <f>SUM(J244:N244)</f>
        <v>110</v>
      </c>
      <c r="P244" s="41"/>
      <c r="Q244" s="62"/>
      <c r="R244" s="61"/>
      <c r="S244" s="63">
        <f>SUM(O244,R244)</f>
        <v>110</v>
      </c>
      <c r="T244" s="139"/>
      <c r="U244" s="65">
        <f t="shared" si="111"/>
        <v>110</v>
      </c>
      <c r="V244" s="66">
        <f t="shared" si="119"/>
        <v>0</v>
      </c>
      <c r="W244" s="48"/>
      <c r="X244" s="304">
        <f>(J244*1000)/C244</f>
        <v>1800</v>
      </c>
      <c r="Y244" s="305">
        <f>(K244*1000)/C244</f>
        <v>1000</v>
      </c>
      <c r="Z244" s="305">
        <f>(L244*1000)/C244</f>
        <v>1600</v>
      </c>
      <c r="AA244" s="305">
        <f>(M244*1000)/C244</f>
        <v>0</v>
      </c>
      <c r="AB244" s="306">
        <f>(N244*1000)/C244</f>
        <v>0</v>
      </c>
      <c r="AC244" s="52">
        <f t="shared" si="133"/>
        <v>4400</v>
      </c>
      <c r="AD244" s="53">
        <f>(R244*1000)/C244</f>
        <v>0</v>
      </c>
      <c r="AE244" s="54">
        <f t="shared" si="134"/>
        <v>4400</v>
      </c>
    </row>
    <row r="245" spans="1:31" ht="18" hidden="1" customHeight="1">
      <c r="A245" s="30">
        <v>203201</v>
      </c>
      <c r="B245" s="108">
        <v>4</v>
      </c>
      <c r="C245" s="32">
        <v>25</v>
      </c>
      <c r="D245" s="72" t="s">
        <v>311</v>
      </c>
      <c r="E245" s="73"/>
      <c r="F245" s="73"/>
      <c r="G245" s="73"/>
      <c r="H245" s="36"/>
      <c r="I245" s="36"/>
      <c r="J245" s="396"/>
      <c r="K245" s="58"/>
      <c r="L245" s="58"/>
      <c r="M245" s="58"/>
      <c r="N245" s="59"/>
      <c r="O245" s="386">
        <f t="shared" si="135"/>
        <v>0</v>
      </c>
      <c r="P245" s="41"/>
      <c r="Q245" s="62"/>
      <c r="R245" s="61"/>
      <c r="S245" s="63">
        <f>SUM(O245,R245)</f>
        <v>0</v>
      </c>
      <c r="T245" s="436"/>
      <c r="U245" s="65">
        <f t="shared" si="111"/>
        <v>0</v>
      </c>
      <c r="V245" s="66">
        <f t="shared" si="119"/>
        <v>0</v>
      </c>
      <c r="W245" s="48"/>
      <c r="X245" s="49">
        <f>(J245*1000)/C245</f>
        <v>0</v>
      </c>
      <c r="Y245" s="50"/>
      <c r="Z245" s="50"/>
      <c r="AA245" s="50"/>
      <c r="AB245" s="51"/>
      <c r="AC245" s="52">
        <f t="shared" si="133"/>
        <v>0</v>
      </c>
      <c r="AD245" s="53"/>
      <c r="AE245" s="54">
        <f t="shared" si="134"/>
        <v>0</v>
      </c>
    </row>
    <row r="246" spans="1:31" ht="18" customHeight="1">
      <c r="A246" s="30">
        <v>203501</v>
      </c>
      <c r="B246" s="108">
        <v>4</v>
      </c>
      <c r="C246" s="233" t="s">
        <v>27</v>
      </c>
      <c r="D246" s="72"/>
      <c r="E246" s="73"/>
      <c r="F246" s="73"/>
      <c r="G246" s="73"/>
      <c r="H246" s="36"/>
      <c r="I246" s="89" t="s">
        <v>312</v>
      </c>
      <c r="J246" s="71"/>
      <c r="K246" s="58"/>
      <c r="L246" s="58"/>
      <c r="M246" s="58"/>
      <c r="N246" s="59"/>
      <c r="O246" s="386"/>
      <c r="P246" s="61"/>
      <c r="Q246" s="109"/>
      <c r="R246" s="92">
        <f>SUM(P246:Q246)</f>
        <v>0</v>
      </c>
      <c r="S246" s="63"/>
      <c r="T246" s="93">
        <f>SUM(R246:S246)</f>
        <v>0</v>
      </c>
      <c r="U246" s="65">
        <f t="shared" si="111"/>
        <v>0</v>
      </c>
      <c r="V246" s="66">
        <f t="shared" si="119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customHeight="1">
      <c r="A247" s="30">
        <v>203501</v>
      </c>
      <c r="B247" s="108">
        <v>4</v>
      </c>
      <c r="C247" s="32">
        <v>50</v>
      </c>
      <c r="D247" s="72"/>
      <c r="E247" s="73"/>
      <c r="F247" s="73"/>
      <c r="G247" s="73"/>
      <c r="H247" s="36"/>
      <c r="I247" s="97" t="s">
        <v>312</v>
      </c>
      <c r="J247" s="71"/>
      <c r="K247" s="58"/>
      <c r="L247" s="58"/>
      <c r="M247" s="58"/>
      <c r="N247" s="59"/>
      <c r="O247" s="386"/>
      <c r="P247" s="61"/>
      <c r="Q247" s="62">
        <v>72</v>
      </c>
      <c r="R247" s="61">
        <f>SUM(P247:Q247)</f>
        <v>72</v>
      </c>
      <c r="S247" s="63">
        <f>SUM(O247,R247)</f>
        <v>72</v>
      </c>
      <c r="T247" s="139"/>
      <c r="U247" s="65">
        <f t="shared" si="111"/>
        <v>72</v>
      </c>
      <c r="V247" s="66">
        <f t="shared" si="119"/>
        <v>0</v>
      </c>
      <c r="W247" s="48"/>
      <c r="X247" s="49">
        <f>(J247*1000)/C247</f>
        <v>0</v>
      </c>
      <c r="Y247" s="50">
        <f>(K247*1000)/C247</f>
        <v>0</v>
      </c>
      <c r="Z247" s="50"/>
      <c r="AA247" s="50">
        <f>(M247*1000)/C247</f>
        <v>0</v>
      </c>
      <c r="AB247" s="51">
        <f>(N247*1000)/C247</f>
        <v>0</v>
      </c>
      <c r="AC247" s="52">
        <f t="shared" si="133"/>
        <v>0</v>
      </c>
      <c r="AD247" s="53">
        <f>(R247*1000)/C247</f>
        <v>1440</v>
      </c>
      <c r="AE247" s="54">
        <f t="shared" si="134"/>
        <v>1440</v>
      </c>
    </row>
    <row r="248" spans="1:31" ht="18" customHeight="1">
      <c r="A248" s="30">
        <v>204501</v>
      </c>
      <c r="B248" s="108">
        <v>4</v>
      </c>
      <c r="C248" s="233" t="s">
        <v>27</v>
      </c>
      <c r="D248" s="72"/>
      <c r="E248" s="73"/>
      <c r="F248" s="73"/>
      <c r="G248" s="73"/>
      <c r="H248" s="36"/>
      <c r="I248" s="89" t="s">
        <v>313</v>
      </c>
      <c r="J248" s="71"/>
      <c r="K248" s="58"/>
      <c r="M248" s="58"/>
      <c r="N248" s="59"/>
      <c r="O248" s="386"/>
      <c r="P248" s="61"/>
      <c r="Q248" s="109">
        <v>56</v>
      </c>
      <c r="R248" s="92">
        <f>SUM(P248:Q248)</f>
        <v>56</v>
      </c>
      <c r="S248" s="63"/>
      <c r="T248" s="140">
        <f>SUM(O248,R248)</f>
        <v>56</v>
      </c>
      <c r="U248" s="65">
        <f t="shared" si="111"/>
        <v>56</v>
      </c>
      <c r="V248" s="66">
        <f t="shared" si="119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customHeight="1">
      <c r="A249" s="30">
        <v>204501</v>
      </c>
      <c r="B249" s="108">
        <v>4</v>
      </c>
      <c r="C249" s="32">
        <v>50</v>
      </c>
      <c r="D249" s="72"/>
      <c r="E249" s="73"/>
      <c r="F249" s="73"/>
      <c r="G249" s="73"/>
      <c r="H249" s="36"/>
      <c r="I249" s="97" t="s">
        <v>313</v>
      </c>
      <c r="J249" s="71"/>
      <c r="K249" s="58"/>
      <c r="L249" s="58"/>
      <c r="M249" s="58"/>
      <c r="N249" s="59"/>
      <c r="O249" s="386"/>
      <c r="P249" s="61"/>
      <c r="Q249" s="62">
        <v>120</v>
      </c>
      <c r="R249" s="61">
        <f t="shared" si="132"/>
        <v>120</v>
      </c>
      <c r="S249" s="63">
        <f t="shared" ref="S249:S267" si="136">SUM(O249,R249)</f>
        <v>120</v>
      </c>
      <c r="T249" s="227"/>
      <c r="U249" s="65">
        <f t="shared" si="111"/>
        <v>120</v>
      </c>
      <c r="V249" s="66">
        <f t="shared" si="119"/>
        <v>0</v>
      </c>
      <c r="W249" s="48"/>
      <c r="X249" s="49"/>
      <c r="Y249" s="50"/>
      <c r="Z249" s="50"/>
      <c r="AA249" s="50"/>
      <c r="AB249" s="51"/>
      <c r="AC249" s="52"/>
      <c r="AD249" s="53">
        <f t="shared" ref="AD249:AD267" si="137">(R249*1000)/C249</f>
        <v>2400</v>
      </c>
      <c r="AE249" s="54">
        <f t="shared" si="134"/>
        <v>2400</v>
      </c>
    </row>
    <row r="250" spans="1:31" ht="18" customHeight="1">
      <c r="A250" s="30">
        <v>204101</v>
      </c>
      <c r="B250" s="108">
        <v>4</v>
      </c>
      <c r="C250" s="32">
        <v>25</v>
      </c>
      <c r="D250" s="72">
        <v>540</v>
      </c>
      <c r="E250" s="73"/>
      <c r="F250" s="73" t="s">
        <v>314</v>
      </c>
      <c r="G250" s="73"/>
      <c r="H250" s="36"/>
      <c r="I250" s="97"/>
      <c r="J250" s="71"/>
      <c r="K250" s="58"/>
      <c r="L250" s="58"/>
      <c r="M250" s="58"/>
      <c r="N250" s="59"/>
      <c r="O250" s="386"/>
      <c r="P250" s="41"/>
      <c r="Q250" s="62"/>
      <c r="R250" s="61">
        <f t="shared" si="132"/>
        <v>0</v>
      </c>
      <c r="S250" s="63">
        <f t="shared" si="136"/>
        <v>0</v>
      </c>
      <c r="T250" s="139"/>
      <c r="U250" s="65">
        <f t="shared" si="111"/>
        <v>0</v>
      </c>
      <c r="V250" s="66">
        <f t="shared" si="119"/>
        <v>0</v>
      </c>
      <c r="W250" s="48"/>
      <c r="X250" s="49">
        <f t="shared" ref="X250:X267" si="138">(J250*1000)/C250</f>
        <v>0</v>
      </c>
      <c r="Y250" s="50">
        <f t="shared" ref="Y250:Y267" si="139">(K250*1000)/C250</f>
        <v>0</v>
      </c>
      <c r="Z250" s="50">
        <f t="shared" ref="Z250:Z267" si="140">(L250*1000)/C250</f>
        <v>0</v>
      </c>
      <c r="AA250" s="50">
        <f t="shared" ref="AA250:AA267" si="141">(M250*1000)/C250</f>
        <v>0</v>
      </c>
      <c r="AB250" s="51">
        <f t="shared" ref="AB250:AB267" si="142">(N250*1000)/C250</f>
        <v>0</v>
      </c>
      <c r="AC250" s="52">
        <f t="shared" si="133"/>
        <v>0</v>
      </c>
      <c r="AD250" s="53">
        <f t="shared" si="137"/>
        <v>0</v>
      </c>
      <c r="AE250" s="54">
        <f t="shared" si="134"/>
        <v>0</v>
      </c>
    </row>
    <row r="251" spans="1:31" ht="18" hidden="1" customHeight="1">
      <c r="A251" s="30">
        <v>204501</v>
      </c>
      <c r="B251" s="108">
        <v>4</v>
      </c>
      <c r="C251" s="32">
        <v>50</v>
      </c>
      <c r="D251" s="72" t="s">
        <v>313</v>
      </c>
      <c r="E251" s="73"/>
      <c r="F251" s="73"/>
      <c r="G251" s="73"/>
      <c r="H251" s="36"/>
      <c r="I251" s="36"/>
      <c r="J251" s="71"/>
      <c r="K251" s="58"/>
      <c r="L251" s="58"/>
      <c r="M251" s="58"/>
      <c r="N251" s="59"/>
      <c r="O251" s="386">
        <f t="shared" si="135"/>
        <v>0</v>
      </c>
      <c r="P251" s="41"/>
      <c r="Q251" s="62"/>
      <c r="R251" s="61">
        <f t="shared" si="132"/>
        <v>0</v>
      </c>
      <c r="S251" s="63">
        <f t="shared" si="136"/>
        <v>0</v>
      </c>
      <c r="T251" s="139"/>
      <c r="U251" s="65">
        <f t="shared" si="111"/>
        <v>0</v>
      </c>
      <c r="V251" s="66">
        <f t="shared" si="119"/>
        <v>0</v>
      </c>
      <c r="W251" s="48"/>
      <c r="X251" s="49">
        <f t="shared" si="138"/>
        <v>0</v>
      </c>
      <c r="Y251" s="50">
        <f t="shared" si="139"/>
        <v>0</v>
      </c>
      <c r="Z251" s="50">
        <f t="shared" si="140"/>
        <v>0</v>
      </c>
      <c r="AA251" s="50">
        <f t="shared" si="141"/>
        <v>0</v>
      </c>
      <c r="AB251" s="51">
        <f t="shared" si="142"/>
        <v>0</v>
      </c>
      <c r="AC251" s="52">
        <f t="shared" si="133"/>
        <v>0</v>
      </c>
      <c r="AD251" s="53">
        <f t="shared" si="137"/>
        <v>0</v>
      </c>
      <c r="AE251" s="54">
        <f t="shared" si="134"/>
        <v>0</v>
      </c>
    </row>
    <row r="252" spans="1:31" ht="18" hidden="1" customHeight="1">
      <c r="A252" s="172">
        <v>202301</v>
      </c>
      <c r="B252" s="101">
        <v>2.5</v>
      </c>
      <c r="C252" s="96">
        <v>25</v>
      </c>
      <c r="D252" s="165" t="s">
        <v>315</v>
      </c>
      <c r="E252" s="103"/>
      <c r="F252" s="103"/>
      <c r="G252" s="103"/>
      <c r="H252" s="103"/>
      <c r="I252" s="104"/>
      <c r="J252" s="71"/>
      <c r="K252" s="58"/>
      <c r="L252" s="58"/>
      <c r="M252" s="58"/>
      <c r="N252" s="59"/>
      <c r="O252" s="386">
        <f t="shared" si="135"/>
        <v>0</v>
      </c>
      <c r="P252" s="41"/>
      <c r="Q252" s="62"/>
      <c r="R252" s="61">
        <f t="shared" si="132"/>
        <v>0</v>
      </c>
      <c r="S252" s="63">
        <f t="shared" si="136"/>
        <v>0</v>
      </c>
      <c r="T252" s="139"/>
      <c r="U252" s="65">
        <f t="shared" si="111"/>
        <v>0</v>
      </c>
      <c r="V252" s="66">
        <f t="shared" si="119"/>
        <v>0</v>
      </c>
      <c r="W252" s="48"/>
      <c r="X252" s="49">
        <f t="shared" si="138"/>
        <v>0</v>
      </c>
      <c r="Y252" s="50">
        <f t="shared" si="139"/>
        <v>0</v>
      </c>
      <c r="Z252" s="50">
        <f t="shared" si="140"/>
        <v>0</v>
      </c>
      <c r="AA252" s="50">
        <f t="shared" si="141"/>
        <v>0</v>
      </c>
      <c r="AB252" s="51">
        <f t="shared" si="142"/>
        <v>0</v>
      </c>
      <c r="AC252" s="52">
        <f t="shared" si="133"/>
        <v>0</v>
      </c>
      <c r="AD252" s="53">
        <f t="shared" si="137"/>
        <v>0</v>
      </c>
      <c r="AE252" s="54">
        <f t="shared" si="134"/>
        <v>0</v>
      </c>
    </row>
    <row r="253" spans="1:31" ht="18" hidden="1" customHeight="1">
      <c r="A253" s="172">
        <v>204101</v>
      </c>
      <c r="B253" s="101">
        <v>3.5</v>
      </c>
      <c r="C253" s="96">
        <v>25</v>
      </c>
      <c r="D253" s="165" t="s">
        <v>316</v>
      </c>
      <c r="E253" s="103" t="s">
        <v>317</v>
      </c>
      <c r="F253" s="103" t="s">
        <v>318</v>
      </c>
      <c r="G253" s="103" t="s">
        <v>319</v>
      </c>
      <c r="H253" s="103" t="s">
        <v>320</v>
      </c>
      <c r="I253" s="104"/>
      <c r="J253" s="71"/>
      <c r="K253" s="58"/>
      <c r="L253" s="58"/>
      <c r="M253" s="58"/>
      <c r="N253" s="59"/>
      <c r="O253" s="386">
        <f t="shared" si="135"/>
        <v>0</v>
      </c>
      <c r="P253" s="41"/>
      <c r="Q253" s="62"/>
      <c r="R253" s="61">
        <f t="shared" si="132"/>
        <v>0</v>
      </c>
      <c r="S253" s="63">
        <f t="shared" si="136"/>
        <v>0</v>
      </c>
      <c r="T253" s="139"/>
      <c r="U253" s="65">
        <f t="shared" si="111"/>
        <v>0</v>
      </c>
      <c r="V253" s="66">
        <f t="shared" si="119"/>
        <v>0</v>
      </c>
      <c r="W253" s="48"/>
      <c r="X253" s="49">
        <f t="shared" si="138"/>
        <v>0</v>
      </c>
      <c r="Y253" s="50">
        <f t="shared" si="139"/>
        <v>0</v>
      </c>
      <c r="Z253" s="50">
        <f t="shared" si="140"/>
        <v>0</v>
      </c>
      <c r="AA253" s="50">
        <f t="shared" si="141"/>
        <v>0</v>
      </c>
      <c r="AB253" s="51">
        <f t="shared" si="142"/>
        <v>0</v>
      </c>
      <c r="AC253" s="52">
        <f t="shared" si="133"/>
        <v>0</v>
      </c>
      <c r="AD253" s="53">
        <f t="shared" si="137"/>
        <v>0</v>
      </c>
      <c r="AE253" s="54">
        <f t="shared" si="134"/>
        <v>0</v>
      </c>
    </row>
    <row r="254" spans="1:31" ht="18" hidden="1" customHeight="1">
      <c r="A254" s="30">
        <v>202101</v>
      </c>
      <c r="B254" s="31">
        <v>2.5</v>
      </c>
      <c r="C254" s="32">
        <v>25</v>
      </c>
      <c r="D254" s="72">
        <v>6548</v>
      </c>
      <c r="E254" s="73">
        <v>8948</v>
      </c>
      <c r="F254" s="73" t="s">
        <v>321</v>
      </c>
      <c r="G254" s="73" t="s">
        <v>322</v>
      </c>
      <c r="H254" s="36" t="s">
        <v>323</v>
      </c>
      <c r="I254" s="36"/>
      <c r="J254" s="71"/>
      <c r="K254" s="58"/>
      <c r="L254" s="58"/>
      <c r="M254" s="58"/>
      <c r="N254" s="59"/>
      <c r="O254" s="386">
        <f t="shared" si="135"/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 t="shared" si="138"/>
        <v>0</v>
      </c>
      <c r="Y254" s="50">
        <f t="shared" si="139"/>
        <v>0</v>
      </c>
      <c r="Z254" s="50">
        <f t="shared" si="140"/>
        <v>0</v>
      </c>
      <c r="AA254" s="50">
        <f t="shared" si="141"/>
        <v>0</v>
      </c>
      <c r="AB254" s="51">
        <f t="shared" si="142"/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>
      <c r="A255" s="30">
        <v>211001</v>
      </c>
      <c r="B255" s="108">
        <v>2.5</v>
      </c>
      <c r="C255" s="32">
        <v>25</v>
      </c>
      <c r="D255" s="72">
        <v>541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si="138"/>
        <v>0</v>
      </c>
      <c r="Y255" s="50">
        <f t="shared" si="139"/>
        <v>0</v>
      </c>
      <c r="Z255" s="50">
        <f t="shared" si="140"/>
        <v>0</v>
      </c>
      <c r="AA255" s="50">
        <f t="shared" si="141"/>
        <v>0</v>
      </c>
      <c r="AB255" s="51">
        <f t="shared" si="142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>
      <c r="A256" s="30">
        <v>212003</v>
      </c>
      <c r="B256" s="108">
        <v>4</v>
      </c>
      <c r="C256" s="32">
        <v>25</v>
      </c>
      <c r="D256" s="72">
        <v>542</v>
      </c>
      <c r="E256" s="73"/>
      <c r="F256" s="73"/>
      <c r="G256" s="73"/>
      <c r="H256" s="36"/>
      <c r="I256" s="36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38"/>
        <v>0</v>
      </c>
      <c r="Y256" s="50">
        <f t="shared" si="139"/>
        <v>0</v>
      </c>
      <c r="Z256" s="50">
        <f t="shared" si="140"/>
        <v>0</v>
      </c>
      <c r="AA256" s="50">
        <f t="shared" si="141"/>
        <v>0</v>
      </c>
      <c r="AB256" s="51">
        <f t="shared" si="142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>
      <c r="A257" s="172">
        <v>213001</v>
      </c>
      <c r="B257" s="108">
        <v>4</v>
      </c>
      <c r="C257" s="96">
        <v>25</v>
      </c>
      <c r="D257" s="165" t="s">
        <v>324</v>
      </c>
      <c r="E257" s="103"/>
      <c r="F257" s="103"/>
      <c r="G257" s="103"/>
      <c r="H257" s="103"/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38"/>
        <v>0</v>
      </c>
      <c r="Y257" s="50">
        <f t="shared" si="139"/>
        <v>0</v>
      </c>
      <c r="Z257" s="50">
        <f t="shared" si="140"/>
        <v>0</v>
      </c>
      <c r="AA257" s="50">
        <f t="shared" si="141"/>
        <v>0</v>
      </c>
      <c r="AB257" s="51">
        <f t="shared" si="142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226001</v>
      </c>
      <c r="B258" s="108">
        <v>3.5</v>
      </c>
      <c r="C258" s="32">
        <v>25</v>
      </c>
      <c r="D258" s="72">
        <v>543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38"/>
        <v>0</v>
      </c>
      <c r="Y258" s="50">
        <f t="shared" si="139"/>
        <v>0</v>
      </c>
      <c r="Z258" s="50">
        <f t="shared" si="140"/>
        <v>0</v>
      </c>
      <c r="AA258" s="50">
        <f t="shared" si="141"/>
        <v>0</v>
      </c>
      <c r="AB258" s="51">
        <f t="shared" si="142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226001</v>
      </c>
      <c r="B259" s="108">
        <v>4</v>
      </c>
      <c r="C259" s="32">
        <v>40</v>
      </c>
      <c r="D259" s="72">
        <v>543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38"/>
        <v>0</v>
      </c>
      <c r="Y259" s="50">
        <f t="shared" si="139"/>
        <v>0</v>
      </c>
      <c r="Z259" s="50">
        <f t="shared" si="140"/>
        <v>0</v>
      </c>
      <c r="AA259" s="50">
        <f t="shared" si="141"/>
        <v>0</v>
      </c>
      <c r="AB259" s="51">
        <f t="shared" si="142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customHeight="1">
      <c r="A260" s="30">
        <v>216201</v>
      </c>
      <c r="B260" s="108">
        <v>4</v>
      </c>
      <c r="C260" s="32">
        <v>25</v>
      </c>
      <c r="D260" s="72">
        <v>544</v>
      </c>
      <c r="E260" s="73">
        <v>944</v>
      </c>
      <c r="F260" s="73" t="s">
        <v>325</v>
      </c>
      <c r="G260" s="73">
        <v>9644</v>
      </c>
      <c r="H260" s="36"/>
      <c r="I260" s="36"/>
      <c r="J260" s="71">
        <v>16</v>
      </c>
      <c r="K260" s="58"/>
      <c r="L260" s="58"/>
      <c r="M260" s="58"/>
      <c r="N260" s="59"/>
      <c r="O260" s="386">
        <f t="shared" si="135"/>
        <v>16</v>
      </c>
      <c r="P260" s="41"/>
      <c r="Q260" s="62"/>
      <c r="R260" s="61">
        <f t="shared" si="132"/>
        <v>0</v>
      </c>
      <c r="S260" s="63">
        <f t="shared" si="136"/>
        <v>16</v>
      </c>
      <c r="T260" s="139"/>
      <c r="U260" s="65">
        <f t="shared" si="111"/>
        <v>16</v>
      </c>
      <c r="V260" s="66">
        <f t="shared" si="119"/>
        <v>0</v>
      </c>
      <c r="W260" s="48"/>
      <c r="X260" s="49">
        <f t="shared" si="138"/>
        <v>640</v>
      </c>
      <c r="Y260" s="50">
        <f t="shared" si="139"/>
        <v>0</v>
      </c>
      <c r="Z260" s="50">
        <f t="shared" si="140"/>
        <v>0</v>
      </c>
      <c r="AA260" s="50">
        <f t="shared" si="141"/>
        <v>0</v>
      </c>
      <c r="AB260" s="51">
        <f t="shared" si="142"/>
        <v>0</v>
      </c>
      <c r="AC260" s="52">
        <f t="shared" si="133"/>
        <v>640</v>
      </c>
      <c r="AD260" s="53">
        <f t="shared" si="137"/>
        <v>0</v>
      </c>
      <c r="AE260" s="54">
        <f t="shared" si="134"/>
        <v>640</v>
      </c>
    </row>
    <row r="261" spans="1:31" ht="18" hidden="1" customHeight="1">
      <c r="A261" s="30">
        <v>216201</v>
      </c>
      <c r="B261" s="108">
        <v>4</v>
      </c>
      <c r="C261" s="32">
        <v>40</v>
      </c>
      <c r="D261" s="33">
        <v>544</v>
      </c>
      <c r="E261" s="73">
        <v>944</v>
      </c>
      <c r="F261" s="73" t="s">
        <v>325</v>
      </c>
      <c r="G261" s="73">
        <v>9644</v>
      </c>
      <c r="H261" s="36"/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38"/>
        <v>0</v>
      </c>
      <c r="Y261" s="50">
        <f t="shared" si="139"/>
        <v>0</v>
      </c>
      <c r="Z261" s="50">
        <f t="shared" si="140"/>
        <v>0</v>
      </c>
      <c r="AA261" s="50">
        <f t="shared" si="141"/>
        <v>0</v>
      </c>
      <c r="AB261" s="51">
        <f t="shared" si="142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216251</v>
      </c>
      <c r="B262" s="108">
        <v>4</v>
      </c>
      <c r="C262" s="32">
        <v>25</v>
      </c>
      <c r="D262" s="33">
        <v>545</v>
      </c>
      <c r="E262" s="73"/>
      <c r="F262" s="73"/>
      <c r="G262" s="73"/>
      <c r="H262" s="36">
        <v>8645</v>
      </c>
      <c r="I262" s="36"/>
      <c r="J262" s="37"/>
      <c r="K262" s="38"/>
      <c r="L262" s="38"/>
      <c r="M262" s="38"/>
      <c r="N262" s="39"/>
      <c r="O262" s="386">
        <f t="shared" si="135"/>
        <v>0</v>
      </c>
      <c r="P262" s="41"/>
      <c r="Q262" s="42"/>
      <c r="R262" s="41">
        <f t="shared" si="132"/>
        <v>0</v>
      </c>
      <c r="S262" s="44">
        <f t="shared" si="136"/>
        <v>0</v>
      </c>
      <c r="T262" s="45"/>
      <c r="U262" s="46">
        <f t="shared" ref="U262:U318" si="143">SUM(S262:T262)</f>
        <v>0</v>
      </c>
      <c r="V262" s="66">
        <f t="shared" si="119"/>
        <v>0</v>
      </c>
      <c r="W262" s="48"/>
      <c r="X262" s="49">
        <f t="shared" si="138"/>
        <v>0</v>
      </c>
      <c r="Y262" s="50">
        <f t="shared" si="139"/>
        <v>0</v>
      </c>
      <c r="Z262" s="50">
        <f t="shared" si="140"/>
        <v>0</v>
      </c>
      <c r="AA262" s="50">
        <f t="shared" si="141"/>
        <v>0</v>
      </c>
      <c r="AB262" s="51">
        <f t="shared" si="142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216251</v>
      </c>
      <c r="B263" s="108">
        <v>4</v>
      </c>
      <c r="C263" s="32">
        <v>40</v>
      </c>
      <c r="D263" s="33">
        <v>545</v>
      </c>
      <c r="E263" s="73">
        <v>945</v>
      </c>
      <c r="F263" s="73" t="s">
        <v>326</v>
      </c>
      <c r="G263" s="73">
        <v>9645</v>
      </c>
      <c r="H263" s="36">
        <v>8645</v>
      </c>
      <c r="I263" s="36"/>
      <c r="J263" s="37"/>
      <c r="K263" s="38"/>
      <c r="L263" s="38"/>
      <c r="M263" s="38"/>
      <c r="N263" s="39"/>
      <c r="O263" s="386">
        <f t="shared" si="135"/>
        <v>0</v>
      </c>
      <c r="P263" s="41"/>
      <c r="Q263" s="42"/>
      <c r="R263" s="41">
        <f t="shared" si="132"/>
        <v>0</v>
      </c>
      <c r="S263" s="44">
        <f t="shared" si="136"/>
        <v>0</v>
      </c>
      <c r="T263" s="45"/>
      <c r="U263" s="46">
        <f t="shared" si="143"/>
        <v>0</v>
      </c>
      <c r="V263" s="66">
        <f t="shared" si="119"/>
        <v>0</v>
      </c>
      <c r="W263" s="48"/>
      <c r="X263" s="49">
        <f t="shared" si="138"/>
        <v>0</v>
      </c>
      <c r="Y263" s="50">
        <f t="shared" si="139"/>
        <v>0</v>
      </c>
      <c r="Z263" s="50">
        <f t="shared" si="140"/>
        <v>0</v>
      </c>
      <c r="AA263" s="50">
        <f t="shared" si="141"/>
        <v>0</v>
      </c>
      <c r="AB263" s="51">
        <f t="shared" si="142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30">
        <v>221001</v>
      </c>
      <c r="B264" s="108">
        <v>2.5</v>
      </c>
      <c r="C264" s="32">
        <v>40</v>
      </c>
      <c r="D264" s="72" t="s">
        <v>327</v>
      </c>
      <c r="E264" s="73"/>
      <c r="F264" s="73"/>
      <c r="G264" s="73"/>
      <c r="H264" s="36"/>
      <c r="I264" s="36" t="s">
        <v>327</v>
      </c>
      <c r="J264" s="37"/>
      <c r="K264" s="38"/>
      <c r="L264" s="38"/>
      <c r="M264" s="38"/>
      <c r="N264" s="39"/>
      <c r="O264" s="386">
        <f t="shared" si="135"/>
        <v>0</v>
      </c>
      <c r="P264" s="41"/>
      <c r="Q264" s="42"/>
      <c r="R264" s="41">
        <f t="shared" si="132"/>
        <v>0</v>
      </c>
      <c r="S264" s="44">
        <f t="shared" si="136"/>
        <v>0</v>
      </c>
      <c r="T264" s="45"/>
      <c r="U264" s="46">
        <f t="shared" si="143"/>
        <v>0</v>
      </c>
      <c r="V264" s="66">
        <f t="shared" si="119"/>
        <v>0</v>
      </c>
      <c r="W264" s="48"/>
      <c r="X264" s="49">
        <f t="shared" si="138"/>
        <v>0</v>
      </c>
      <c r="Y264" s="50">
        <f t="shared" si="139"/>
        <v>0</v>
      </c>
      <c r="Z264" s="50">
        <f t="shared" si="140"/>
        <v>0</v>
      </c>
      <c r="AA264" s="50">
        <f t="shared" si="141"/>
        <v>0</v>
      </c>
      <c r="AB264" s="51">
        <f t="shared" si="142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30">
        <v>222001</v>
      </c>
      <c r="B265" s="108">
        <v>4</v>
      </c>
      <c r="C265" s="32">
        <v>40</v>
      </c>
      <c r="D265" s="72" t="s">
        <v>328</v>
      </c>
      <c r="E265" s="73"/>
      <c r="F265" s="73"/>
      <c r="G265" s="73"/>
      <c r="H265" s="36"/>
      <c r="I265" s="36" t="s">
        <v>328</v>
      </c>
      <c r="J265" s="37"/>
      <c r="K265" s="38"/>
      <c r="L265" s="38"/>
      <c r="M265" s="38"/>
      <c r="N265" s="39"/>
      <c r="O265" s="386">
        <f t="shared" si="135"/>
        <v>0</v>
      </c>
      <c r="P265" s="41"/>
      <c r="Q265" s="42"/>
      <c r="R265" s="41">
        <f t="shared" si="132"/>
        <v>0</v>
      </c>
      <c r="S265" s="44">
        <f t="shared" si="136"/>
        <v>0</v>
      </c>
      <c r="T265" s="45"/>
      <c r="U265" s="46">
        <f t="shared" si="143"/>
        <v>0</v>
      </c>
      <c r="V265" s="66">
        <f t="shared" si="119"/>
        <v>0</v>
      </c>
      <c r="W265" s="48"/>
      <c r="X265" s="49">
        <f t="shared" si="138"/>
        <v>0</v>
      </c>
      <c r="Y265" s="50">
        <f t="shared" si="139"/>
        <v>0</v>
      </c>
      <c r="Z265" s="50">
        <f t="shared" si="140"/>
        <v>0</v>
      </c>
      <c r="AA265" s="50">
        <f t="shared" si="141"/>
        <v>0</v>
      </c>
      <c r="AB265" s="51">
        <f t="shared" si="142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226501</v>
      </c>
      <c r="B266" s="108">
        <v>4</v>
      </c>
      <c r="C266" s="32">
        <v>40</v>
      </c>
      <c r="D266" s="72" t="s">
        <v>329</v>
      </c>
      <c r="E266" s="73"/>
      <c r="F266" s="73"/>
      <c r="G266" s="73"/>
      <c r="H266" s="36"/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si="143"/>
        <v>0</v>
      </c>
      <c r="V266" s="66">
        <f t="shared" si="119"/>
        <v>0</v>
      </c>
      <c r="W266" s="48"/>
      <c r="X266" s="49">
        <f t="shared" si="138"/>
        <v>0</v>
      </c>
      <c r="Y266" s="50">
        <f t="shared" si="139"/>
        <v>0</v>
      </c>
      <c r="Z266" s="50">
        <f t="shared" si="140"/>
        <v>0</v>
      </c>
      <c r="AA266" s="50">
        <f t="shared" si="141"/>
        <v>0</v>
      </c>
      <c r="AB266" s="51">
        <f t="shared" si="142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82">
        <v>200100</v>
      </c>
      <c r="B267" s="157">
        <v>2.5</v>
      </c>
      <c r="C267" s="168">
        <v>25</v>
      </c>
      <c r="D267" s="84">
        <v>144</v>
      </c>
      <c r="E267" s="85">
        <v>744</v>
      </c>
      <c r="F267" s="85" t="s">
        <v>330</v>
      </c>
      <c r="G267" s="85">
        <v>8244</v>
      </c>
      <c r="H267" s="85"/>
      <c r="I267" s="171"/>
      <c r="J267" s="417"/>
      <c r="K267" s="418"/>
      <c r="L267" s="418"/>
      <c r="M267" s="418"/>
      <c r="N267" s="419"/>
      <c r="O267" s="386">
        <f t="shared" si="135"/>
        <v>0</v>
      </c>
      <c r="P267" s="41"/>
      <c r="Q267" s="420"/>
      <c r="R267" s="421">
        <f t="shared" si="132"/>
        <v>0</v>
      </c>
      <c r="S267" s="44">
        <f t="shared" si="136"/>
        <v>0</v>
      </c>
      <c r="T267" s="422"/>
      <c r="U267" s="423">
        <f t="shared" si="143"/>
        <v>0</v>
      </c>
      <c r="V267" s="66">
        <f t="shared" si="119"/>
        <v>0</v>
      </c>
      <c r="W267" s="424"/>
      <c r="X267" s="425">
        <f t="shared" si="138"/>
        <v>0</v>
      </c>
      <c r="Y267" s="426">
        <f t="shared" si="139"/>
        <v>0</v>
      </c>
      <c r="Z267" s="426">
        <f t="shared" si="140"/>
        <v>0</v>
      </c>
      <c r="AA267" s="426">
        <f t="shared" si="141"/>
        <v>0</v>
      </c>
      <c r="AB267" s="427">
        <f t="shared" si="142"/>
        <v>0</v>
      </c>
      <c r="AC267" s="428">
        <f t="shared" si="133"/>
        <v>0</v>
      </c>
      <c r="AD267" s="429">
        <f t="shared" si="137"/>
        <v>0</v>
      </c>
      <c r="AE267" s="437">
        <f t="shared" si="134"/>
        <v>0</v>
      </c>
    </row>
    <row r="268" spans="1:31" ht="18" customHeight="1" thickBot="1">
      <c r="A268" s="281" t="s">
        <v>331</v>
      </c>
      <c r="B268" s="282"/>
      <c r="C268" s="283"/>
      <c r="D268" s="282"/>
      <c r="E268" s="282"/>
      <c r="F268" s="282"/>
      <c r="G268" s="282"/>
      <c r="H268" s="282"/>
      <c r="I268" s="282"/>
      <c r="J268" s="285">
        <f t="shared" ref="J268:U268" si="144">SUM(J238:J267)</f>
        <v>74</v>
      </c>
      <c r="K268" s="285">
        <f t="shared" si="144"/>
        <v>25</v>
      </c>
      <c r="L268" s="285">
        <f t="shared" si="144"/>
        <v>51</v>
      </c>
      <c r="M268" s="285">
        <f t="shared" si="144"/>
        <v>0</v>
      </c>
      <c r="N268" s="286">
        <f t="shared" si="144"/>
        <v>0</v>
      </c>
      <c r="O268" s="287">
        <f t="shared" si="144"/>
        <v>150</v>
      </c>
      <c r="P268" s="288">
        <f t="shared" si="144"/>
        <v>0</v>
      </c>
      <c r="Q268" s="289">
        <f>SUM(Q238:Q267)</f>
        <v>248</v>
      </c>
      <c r="R268" s="288">
        <f t="shared" si="144"/>
        <v>248</v>
      </c>
      <c r="S268" s="290">
        <f t="shared" si="144"/>
        <v>342</v>
      </c>
      <c r="T268" s="291">
        <f t="shared" si="144"/>
        <v>56</v>
      </c>
      <c r="U268" s="292">
        <f t="shared" si="144"/>
        <v>398</v>
      </c>
      <c r="V268" s="66">
        <f t="shared" si="119"/>
        <v>0</v>
      </c>
      <c r="W268" s="382"/>
      <c r="X268" s="294">
        <f t="shared" ref="X268:AE268" si="145">SUM(X238:X267)</f>
        <v>2960</v>
      </c>
      <c r="Y268" s="291">
        <f t="shared" si="145"/>
        <v>1000</v>
      </c>
      <c r="Z268" s="291">
        <f t="shared" si="145"/>
        <v>2040</v>
      </c>
      <c r="AA268" s="291">
        <f t="shared" si="145"/>
        <v>0</v>
      </c>
      <c r="AB268" s="295">
        <f t="shared" si="145"/>
        <v>0</v>
      </c>
      <c r="AC268" s="292">
        <f t="shared" si="145"/>
        <v>6000</v>
      </c>
      <c r="AD268" s="295">
        <f t="shared" si="145"/>
        <v>3840</v>
      </c>
      <c r="AE268" s="296">
        <f t="shared" si="145"/>
        <v>9840</v>
      </c>
    </row>
    <row r="269" spans="1:31" ht="18" customHeight="1">
      <c r="A269" s="77">
        <v>542000</v>
      </c>
      <c r="B269" s="229" t="s">
        <v>57</v>
      </c>
      <c r="C269" s="78">
        <v>25</v>
      </c>
      <c r="D269" s="79">
        <v>301</v>
      </c>
      <c r="E269" s="80">
        <v>801</v>
      </c>
      <c r="F269" s="80" t="s">
        <v>332</v>
      </c>
      <c r="G269" s="80">
        <v>9401</v>
      </c>
      <c r="H269" s="81"/>
      <c r="I269" s="81"/>
      <c r="J269" s="197">
        <v>16</v>
      </c>
      <c r="K269" s="384"/>
      <c r="L269" s="384"/>
      <c r="M269" s="384"/>
      <c r="N269" s="385"/>
      <c r="O269" s="386">
        <f>SUM(J269:N269)</f>
        <v>16</v>
      </c>
      <c r="P269" s="41"/>
      <c r="Q269" s="387"/>
      <c r="R269" s="388">
        <f>SUM(P269:Q269)</f>
        <v>0</v>
      </c>
      <c r="S269" s="44">
        <f>SUM(O269,R269)</f>
        <v>16</v>
      </c>
      <c r="T269" s="301"/>
      <c r="U269" s="302">
        <f t="shared" si="143"/>
        <v>16</v>
      </c>
      <c r="V269" s="66">
        <f t="shared" si="119"/>
        <v>0</v>
      </c>
      <c r="W269" s="303"/>
      <c r="X269" s="304">
        <f>(J269*1000)/C269</f>
        <v>640</v>
      </c>
      <c r="Y269" s="305">
        <f>(K269*1000)/C269</f>
        <v>0</v>
      </c>
      <c r="Z269" s="305">
        <f>(L269*1000)/C269</f>
        <v>0</v>
      </c>
      <c r="AA269" s="305">
        <f>(M269*1000)/C269</f>
        <v>0</v>
      </c>
      <c r="AB269" s="306">
        <f>(N269*1000)/C269</f>
        <v>0</v>
      </c>
      <c r="AC269" s="307">
        <f>SUM(X269:AB269)</f>
        <v>640</v>
      </c>
      <c r="AD269" s="308">
        <f>(R269*1000)/C269</f>
        <v>0</v>
      </c>
      <c r="AE269" s="309">
        <f>SUM(AC269:AD269)</f>
        <v>640</v>
      </c>
    </row>
    <row r="270" spans="1:31" ht="18" customHeight="1">
      <c r="A270" s="77">
        <v>546001</v>
      </c>
      <c r="B270" s="229" t="s">
        <v>206</v>
      </c>
      <c r="C270" s="233" t="s">
        <v>27</v>
      </c>
      <c r="D270" s="438">
        <v>502</v>
      </c>
      <c r="E270" s="80"/>
      <c r="F270" s="80"/>
      <c r="G270" s="80"/>
      <c r="H270" s="81"/>
      <c r="I270" s="81"/>
      <c r="J270" s="197">
        <v>28</v>
      </c>
      <c r="K270" s="384"/>
      <c r="L270" s="384"/>
      <c r="M270" s="384"/>
      <c r="N270" s="385"/>
      <c r="O270" s="386">
        <f>SUM(J270:N270)</f>
        <v>28</v>
      </c>
      <c r="P270" s="41"/>
      <c r="Q270" s="387"/>
      <c r="R270" s="388"/>
      <c r="S270" s="44"/>
      <c r="T270" s="145">
        <f>SUM(O270,R270)</f>
        <v>28</v>
      </c>
      <c r="U270" s="302">
        <f t="shared" si="143"/>
        <v>28</v>
      </c>
      <c r="V270" s="66">
        <f t="shared" si="119"/>
        <v>0</v>
      </c>
      <c r="W270" s="303"/>
      <c r="X270" s="304"/>
      <c r="Y270" s="305"/>
      <c r="Z270" s="305"/>
      <c r="AA270" s="305"/>
      <c r="AB270" s="306"/>
      <c r="AC270" s="307"/>
      <c r="AD270" s="308"/>
      <c r="AE270" s="309"/>
    </row>
    <row r="271" spans="1:31" ht="18" hidden="1" customHeight="1">
      <c r="A271" s="77">
        <v>546001</v>
      </c>
      <c r="B271" s="229" t="s">
        <v>206</v>
      </c>
      <c r="C271" s="78">
        <v>25</v>
      </c>
      <c r="D271" s="79">
        <v>502</v>
      </c>
      <c r="E271" s="80"/>
      <c r="F271" s="80"/>
      <c r="G271" s="80"/>
      <c r="H271" s="81"/>
      <c r="I271" s="81"/>
      <c r="J271" s="439"/>
      <c r="K271" s="384"/>
      <c r="L271" s="384"/>
      <c r="M271" s="384"/>
      <c r="N271" s="385"/>
      <c r="O271" s="386">
        <f>SUM(J271:N271)</f>
        <v>0</v>
      </c>
      <c r="P271" s="41"/>
      <c r="Q271" s="387"/>
      <c r="R271" s="388"/>
      <c r="S271" s="44">
        <f>SUM(O271,R271)</f>
        <v>0</v>
      </c>
      <c r="T271" s="301"/>
      <c r="U271" s="302">
        <f t="shared" si="143"/>
        <v>0</v>
      </c>
      <c r="V271" s="66">
        <f t="shared" si="119"/>
        <v>0</v>
      </c>
      <c r="W271" s="303"/>
      <c r="X271" s="304">
        <f>(J271*1000)/C271</f>
        <v>0</v>
      </c>
      <c r="Y271" s="305">
        <f>(K271*1000)/C271</f>
        <v>0</v>
      </c>
      <c r="Z271" s="305">
        <f>(L271*1000)/C271</f>
        <v>0</v>
      </c>
      <c r="AA271" s="305">
        <f>(M271*1000)/C271</f>
        <v>0</v>
      </c>
      <c r="AB271" s="306">
        <f>(N271*1000)/C271</f>
        <v>0</v>
      </c>
      <c r="AC271" s="307">
        <f>SUM(X271:AB271)</f>
        <v>0</v>
      </c>
      <c r="AD271" s="308"/>
      <c r="AE271" s="309">
        <f>SUM(AC271:AD271)</f>
        <v>0</v>
      </c>
    </row>
    <row r="272" spans="1:31" ht="18" customHeight="1">
      <c r="A272" s="30">
        <v>546000</v>
      </c>
      <c r="B272" s="31" t="s">
        <v>57</v>
      </c>
      <c r="C272" s="32">
        <v>25</v>
      </c>
      <c r="D272" s="72">
        <v>302</v>
      </c>
      <c r="E272" s="73">
        <v>802</v>
      </c>
      <c r="F272" s="73" t="s">
        <v>333</v>
      </c>
      <c r="G272" s="73">
        <v>9402</v>
      </c>
      <c r="H272" s="36"/>
      <c r="I272" s="36"/>
      <c r="J272" s="71">
        <v>16</v>
      </c>
      <c r="K272" s="38"/>
      <c r="L272" s="38"/>
      <c r="M272" s="38"/>
      <c r="N272" s="39"/>
      <c r="O272" s="40">
        <f>SUM(J272:N272)</f>
        <v>16</v>
      </c>
      <c r="P272" s="41"/>
      <c r="Q272" s="42"/>
      <c r="R272" s="41">
        <f>SUM(P272:Q272)</f>
        <v>0</v>
      </c>
      <c r="S272" s="44">
        <f>SUM(O272,R272)</f>
        <v>16</v>
      </c>
      <c r="T272" s="45"/>
      <c r="U272" s="46">
        <f t="shared" si="143"/>
        <v>16</v>
      </c>
      <c r="V272" s="66">
        <f t="shared" si="119"/>
        <v>0</v>
      </c>
      <c r="W272" s="48"/>
      <c r="X272" s="49">
        <f>(J272*1000)/C272</f>
        <v>640</v>
      </c>
      <c r="Y272" s="50">
        <f>(K272*1000)/C272</f>
        <v>0</v>
      </c>
      <c r="Z272" s="50">
        <f>(L272*1000)/C272</f>
        <v>0</v>
      </c>
      <c r="AA272" s="50">
        <f>(M272*1000)/C272</f>
        <v>0</v>
      </c>
      <c r="AB272" s="51">
        <f>(N272*1000)/C272</f>
        <v>0</v>
      </c>
      <c r="AC272" s="52">
        <f>SUM(X272:AB272)</f>
        <v>640</v>
      </c>
      <c r="AD272" s="53">
        <f>(R272*1000)/C272</f>
        <v>0</v>
      </c>
      <c r="AE272" s="54">
        <f>SUM(AC272:AD272)</f>
        <v>640</v>
      </c>
    </row>
    <row r="273" spans="1:31" ht="18" hidden="1" customHeight="1">
      <c r="A273" s="440">
        <v>546030</v>
      </c>
      <c r="B273" s="441" t="s">
        <v>57</v>
      </c>
      <c r="C273" s="168">
        <v>25</v>
      </c>
      <c r="D273" s="169" t="s">
        <v>334</v>
      </c>
      <c r="E273" s="170"/>
      <c r="F273" s="170"/>
      <c r="G273" s="170"/>
      <c r="H273" s="170"/>
      <c r="I273" s="171"/>
      <c r="J273" s="417"/>
      <c r="K273" s="418"/>
      <c r="L273" s="418"/>
      <c r="M273" s="418"/>
      <c r="N273" s="419"/>
      <c r="O273" s="442">
        <f>SUM(J273:N273)</f>
        <v>0</v>
      </c>
      <c r="P273" s="41"/>
      <c r="Q273" s="420"/>
      <c r="R273" s="421">
        <f>SUM(P273:Q273)</f>
        <v>0</v>
      </c>
      <c r="S273" s="44">
        <f>SUM(O273,R273)</f>
        <v>0</v>
      </c>
      <c r="T273" s="422"/>
      <c r="U273" s="423">
        <f t="shared" si="143"/>
        <v>0</v>
      </c>
      <c r="V273" s="66">
        <f t="shared" si="119"/>
        <v>0</v>
      </c>
      <c r="W273" s="424"/>
      <c r="X273" s="425">
        <f>(J273*1000)/C273</f>
        <v>0</v>
      </c>
      <c r="Y273" s="426">
        <f>(K273*1000)/C273</f>
        <v>0</v>
      </c>
      <c r="Z273" s="426">
        <f>(L273*1000)/C273</f>
        <v>0</v>
      </c>
      <c r="AA273" s="426">
        <f>(M273*1000)/C273</f>
        <v>0</v>
      </c>
      <c r="AB273" s="427">
        <f>(N273*1000)/C273</f>
        <v>0</v>
      </c>
      <c r="AC273" s="428">
        <f>SUM(X273:AB273)</f>
        <v>0</v>
      </c>
      <c r="AD273" s="429">
        <f>(R273*1000)/C273</f>
        <v>0</v>
      </c>
      <c r="AE273" s="437">
        <f>SUM(AC273:AD273)</f>
        <v>0</v>
      </c>
    </row>
    <row r="274" spans="1:31" ht="18" customHeight="1" thickBot="1">
      <c r="A274" s="281" t="s">
        <v>335</v>
      </c>
      <c r="B274" s="282"/>
      <c r="C274" s="283"/>
      <c r="D274" s="282"/>
      <c r="E274" s="282"/>
      <c r="F274" s="282"/>
      <c r="G274" s="282"/>
      <c r="H274" s="282"/>
      <c r="I274" s="282"/>
      <c r="J274" s="284">
        <f>SUM(J269:J273)</f>
        <v>60</v>
      </c>
      <c r="K274" s="285">
        <f t="shared" ref="K274:U274" si="146">SUM(K269:K273)</f>
        <v>0</v>
      </c>
      <c r="L274" s="285">
        <f t="shared" si="146"/>
        <v>0</v>
      </c>
      <c r="M274" s="285">
        <f t="shared" si="146"/>
        <v>0</v>
      </c>
      <c r="N274" s="286">
        <f t="shared" si="146"/>
        <v>0</v>
      </c>
      <c r="O274" s="287">
        <f t="shared" si="146"/>
        <v>60</v>
      </c>
      <c r="P274" s="288">
        <f t="shared" si="146"/>
        <v>0</v>
      </c>
      <c r="Q274" s="289">
        <f t="shared" si="146"/>
        <v>0</v>
      </c>
      <c r="R274" s="288">
        <f t="shared" si="146"/>
        <v>0</v>
      </c>
      <c r="S274" s="290">
        <f t="shared" si="146"/>
        <v>32</v>
      </c>
      <c r="T274" s="291">
        <f t="shared" si="146"/>
        <v>28</v>
      </c>
      <c r="U274" s="292">
        <f t="shared" si="146"/>
        <v>60</v>
      </c>
      <c r="V274" s="66">
        <f t="shared" si="119"/>
        <v>0</v>
      </c>
      <c r="W274" s="382"/>
      <c r="X274" s="294">
        <f t="shared" ref="X274:AE274" si="147">SUM(X269:X273)</f>
        <v>1280</v>
      </c>
      <c r="Y274" s="291">
        <f t="shared" si="147"/>
        <v>0</v>
      </c>
      <c r="Z274" s="291">
        <f t="shared" si="147"/>
        <v>0</v>
      </c>
      <c r="AA274" s="291">
        <f t="shared" si="147"/>
        <v>0</v>
      </c>
      <c r="AB274" s="295">
        <f t="shared" si="147"/>
        <v>0</v>
      </c>
      <c r="AC274" s="292">
        <f t="shared" si="147"/>
        <v>1280</v>
      </c>
      <c r="AD274" s="295">
        <f t="shared" si="147"/>
        <v>0</v>
      </c>
      <c r="AE274" s="296">
        <f t="shared" si="147"/>
        <v>1280</v>
      </c>
    </row>
    <row r="275" spans="1:31" ht="18" customHeight="1">
      <c r="A275" s="443">
        <v>433000</v>
      </c>
      <c r="B275" s="193" t="s">
        <v>57</v>
      </c>
      <c r="C275" s="238">
        <v>25</v>
      </c>
      <c r="D275" s="33">
        <v>384</v>
      </c>
      <c r="E275" s="34">
        <v>884</v>
      </c>
      <c r="F275" s="314"/>
      <c r="G275" s="34"/>
      <c r="H275" s="35"/>
      <c r="I275" s="35"/>
      <c r="J275" s="197">
        <v>24</v>
      </c>
      <c r="K275" s="198">
        <v>8</v>
      </c>
      <c r="L275" s="444"/>
      <c r="M275" s="198"/>
      <c r="N275" s="199"/>
      <c r="O275" s="386">
        <f t="shared" ref="O275:O318" si="148">SUM(J275:N275)</f>
        <v>32</v>
      </c>
      <c r="P275" s="41"/>
      <c r="Q275" s="387"/>
      <c r="R275" s="388">
        <f t="shared" ref="R275:R313" si="149">SUM(P275:Q275)</f>
        <v>0</v>
      </c>
      <c r="S275" s="44">
        <f t="shared" ref="S275:S305" si="150">SUM(O275,R275)</f>
        <v>32</v>
      </c>
      <c r="T275" s="301"/>
      <c r="U275" s="302">
        <f t="shared" si="143"/>
        <v>32</v>
      </c>
      <c r="V275" s="66">
        <f t="shared" si="119"/>
        <v>0</v>
      </c>
      <c r="W275" s="303"/>
      <c r="X275" s="304">
        <f>(J275*1000)/C275</f>
        <v>960</v>
      </c>
      <c r="Y275" s="305">
        <f>(K275*1000)/C275</f>
        <v>320</v>
      </c>
      <c r="Z275" s="305">
        <f>(L275*1000)/C275</f>
        <v>0</v>
      </c>
      <c r="AA275" s="305">
        <f>(M275*1000)/C275</f>
        <v>0</v>
      </c>
      <c r="AB275" s="306">
        <f>(N275*1000)/C275</f>
        <v>0</v>
      </c>
      <c r="AC275" s="307">
        <f t="shared" ref="AC275:AC318" si="151">SUM(X275:AB275)</f>
        <v>1280</v>
      </c>
      <c r="AD275" s="308">
        <f>(R275*1000)/C275</f>
        <v>0</v>
      </c>
      <c r="AE275" s="309">
        <f t="shared" ref="AE275:AE318" si="152">SUM(AC275:AD275)</f>
        <v>1280</v>
      </c>
    </row>
    <row r="276" spans="1:31" ht="18" customHeight="1">
      <c r="A276" s="443">
        <v>433060</v>
      </c>
      <c r="B276" s="445" t="s">
        <v>57</v>
      </c>
      <c r="C276" s="238">
        <v>25</v>
      </c>
      <c r="D276" s="33"/>
      <c r="E276" s="34"/>
      <c r="F276" s="314" t="s">
        <v>336</v>
      </c>
      <c r="G276" s="34"/>
      <c r="H276" s="35"/>
      <c r="I276" s="35"/>
      <c r="J276" s="197"/>
      <c r="K276" s="198"/>
      <c r="L276" s="900">
        <v>8</v>
      </c>
      <c r="M276" s="198"/>
      <c r="N276" s="199"/>
      <c r="O276" s="386">
        <f t="shared" si="148"/>
        <v>8</v>
      </c>
      <c r="P276" s="41"/>
      <c r="Q276" s="387"/>
      <c r="R276" s="388"/>
      <c r="S276" s="44">
        <f t="shared" si="150"/>
        <v>8</v>
      </c>
      <c r="T276" s="301"/>
      <c r="U276" s="302">
        <f t="shared" si="143"/>
        <v>8</v>
      </c>
      <c r="V276" s="66">
        <f t="shared" ref="V276:V320" si="153">O276+R276-U276</f>
        <v>0</v>
      </c>
      <c r="W276" s="303"/>
      <c r="X276" s="304"/>
      <c r="Y276" s="305"/>
      <c r="Z276" s="305">
        <f>(L276*1000)/C276</f>
        <v>320</v>
      </c>
      <c r="AA276" s="305">
        <f>(M276*1000)/C276</f>
        <v>0</v>
      </c>
      <c r="AB276" s="306">
        <f>(N276*1000)/C276</f>
        <v>0</v>
      </c>
      <c r="AC276" s="307">
        <f t="shared" si="151"/>
        <v>320</v>
      </c>
      <c r="AD276" s="308"/>
      <c r="AE276" s="309">
        <f t="shared" si="152"/>
        <v>320</v>
      </c>
    </row>
    <row r="277" spans="1:31" ht="18" customHeight="1">
      <c r="A277" s="443">
        <v>433700</v>
      </c>
      <c r="B277" s="445" t="s">
        <v>57</v>
      </c>
      <c r="C277" s="238">
        <v>25</v>
      </c>
      <c r="D277" s="33"/>
      <c r="E277" s="34"/>
      <c r="F277" s="34"/>
      <c r="G277" s="34"/>
      <c r="H277" s="35">
        <v>6884</v>
      </c>
      <c r="I277" s="35"/>
      <c r="J277" s="197"/>
      <c r="K277" s="198"/>
      <c r="L277" s="198"/>
      <c r="M277" s="198"/>
      <c r="N277" s="199">
        <v>8</v>
      </c>
      <c r="O277" s="386">
        <f t="shared" si="148"/>
        <v>8</v>
      </c>
      <c r="P277" s="41"/>
      <c r="Q277" s="387"/>
      <c r="R277" s="388"/>
      <c r="S277" s="44">
        <f t="shared" si="150"/>
        <v>8</v>
      </c>
      <c r="T277" s="301"/>
      <c r="U277" s="302">
        <f t="shared" si="143"/>
        <v>8</v>
      </c>
      <c r="V277" s="66">
        <f t="shared" si="153"/>
        <v>0</v>
      </c>
      <c r="W277" s="303"/>
      <c r="X277" s="304"/>
      <c r="Y277" s="305"/>
      <c r="Z277" s="305"/>
      <c r="AA277" s="305"/>
      <c r="AB277" s="306">
        <f>(N277*1000)/C277</f>
        <v>320</v>
      </c>
      <c r="AC277" s="307">
        <f t="shared" si="151"/>
        <v>320</v>
      </c>
      <c r="AD277" s="308"/>
      <c r="AE277" s="309">
        <f t="shared" si="152"/>
        <v>320</v>
      </c>
    </row>
    <row r="278" spans="1:31" ht="18" hidden="1" customHeight="1">
      <c r="A278" s="443">
        <v>433701</v>
      </c>
      <c r="B278" s="445">
        <v>4</v>
      </c>
      <c r="C278" s="238">
        <v>25</v>
      </c>
      <c r="D278" s="33"/>
      <c r="E278" s="34"/>
      <c r="F278" s="34"/>
      <c r="G278" s="34"/>
      <c r="H278" s="35">
        <v>6984</v>
      </c>
      <c r="I278" s="35"/>
      <c r="J278" s="197"/>
      <c r="K278" s="198"/>
      <c r="L278" s="198"/>
      <c r="M278" s="198"/>
      <c r="N278" s="446"/>
      <c r="O278" s="386">
        <f t="shared" si="148"/>
        <v>0</v>
      </c>
      <c r="P278" s="41"/>
      <c r="Q278" s="387"/>
      <c r="R278" s="388"/>
      <c r="S278" s="44">
        <f t="shared" si="150"/>
        <v>0</v>
      </c>
      <c r="T278" s="301"/>
      <c r="U278" s="302">
        <f t="shared" si="143"/>
        <v>0</v>
      </c>
      <c r="V278" s="66">
        <f t="shared" si="153"/>
        <v>0</v>
      </c>
      <c r="W278" s="303"/>
      <c r="X278" s="304"/>
      <c r="Y278" s="305"/>
      <c r="Z278" s="305"/>
      <c r="AA278" s="305"/>
      <c r="AB278" s="306">
        <f>(N278*1000)/C278</f>
        <v>0</v>
      </c>
      <c r="AC278" s="307">
        <f t="shared" si="151"/>
        <v>0</v>
      </c>
      <c r="AD278" s="308"/>
      <c r="AE278" s="309">
        <f t="shared" si="152"/>
        <v>0</v>
      </c>
    </row>
    <row r="279" spans="1:31" ht="18" customHeight="1">
      <c r="A279" s="443">
        <v>433760</v>
      </c>
      <c r="B279" s="445" t="s">
        <v>57</v>
      </c>
      <c r="C279" s="238">
        <v>25</v>
      </c>
      <c r="D279" s="33"/>
      <c r="E279" s="34"/>
      <c r="F279" s="314" t="s">
        <v>337</v>
      </c>
      <c r="G279" s="34"/>
      <c r="H279" s="35"/>
      <c r="I279" s="35"/>
      <c r="J279" s="197"/>
      <c r="K279" s="198"/>
      <c r="L279" s="900">
        <v>16</v>
      </c>
      <c r="M279" s="198"/>
      <c r="N279" s="447"/>
      <c r="O279" s="386">
        <f t="shared" si="148"/>
        <v>16</v>
      </c>
      <c r="P279" s="41"/>
      <c r="Q279" s="387"/>
      <c r="R279" s="388"/>
      <c r="S279" s="44">
        <f t="shared" si="150"/>
        <v>16</v>
      </c>
      <c r="T279" s="301"/>
      <c r="U279" s="302">
        <f t="shared" si="143"/>
        <v>16</v>
      </c>
      <c r="V279" s="66">
        <f t="shared" si="153"/>
        <v>0</v>
      </c>
      <c r="W279" s="303"/>
      <c r="X279" s="304"/>
      <c r="Y279" s="305"/>
      <c r="Z279" s="305">
        <f t="shared" ref="Z279:Z305" si="154">(L279*1000)/C279</f>
        <v>640</v>
      </c>
      <c r="AA279" s="305"/>
      <c r="AB279" s="306"/>
      <c r="AC279" s="307">
        <f t="shared" si="151"/>
        <v>640</v>
      </c>
      <c r="AD279" s="308"/>
      <c r="AE279" s="309">
        <f t="shared" si="152"/>
        <v>640</v>
      </c>
    </row>
    <row r="280" spans="1:31" ht="18" customHeight="1">
      <c r="A280" s="443">
        <v>433001</v>
      </c>
      <c r="B280" s="445">
        <v>4</v>
      </c>
      <c r="C280" s="238">
        <v>25</v>
      </c>
      <c r="D280" s="33">
        <v>584</v>
      </c>
      <c r="E280" s="34">
        <v>984</v>
      </c>
      <c r="F280" s="34"/>
      <c r="G280" s="34"/>
      <c r="H280" s="35"/>
      <c r="I280" s="35"/>
      <c r="J280" s="71">
        <v>5</v>
      </c>
      <c r="K280" s="58">
        <v>3</v>
      </c>
      <c r="L280" s="58"/>
      <c r="M280" s="58"/>
      <c r="N280" s="59"/>
      <c r="O280" s="386">
        <f t="shared" si="148"/>
        <v>8</v>
      </c>
      <c r="P280" s="41"/>
      <c r="Q280" s="42"/>
      <c r="R280" s="41">
        <f t="shared" si="149"/>
        <v>0</v>
      </c>
      <c r="S280" s="44">
        <f t="shared" si="150"/>
        <v>8</v>
      </c>
      <c r="T280" s="45"/>
      <c r="U280" s="46">
        <f t="shared" si="143"/>
        <v>8</v>
      </c>
      <c r="V280" s="66">
        <f t="shared" si="153"/>
        <v>0</v>
      </c>
      <c r="W280" s="48"/>
      <c r="X280" s="49">
        <f t="shared" ref="X280:X291" si="155">(J280*1000)/C280</f>
        <v>200</v>
      </c>
      <c r="Y280" s="50">
        <f t="shared" ref="Y280:Y305" si="156">(K280*1000)/C280</f>
        <v>120</v>
      </c>
      <c r="Z280" s="50">
        <f t="shared" si="154"/>
        <v>0</v>
      </c>
      <c r="AA280" s="50">
        <f t="shared" ref="AA280:AA305" si="157">(M280*1000)/C280</f>
        <v>0</v>
      </c>
      <c r="AB280" s="51">
        <f t="shared" ref="AB280:AB305" si="158">(N280*1000)/C280</f>
        <v>0</v>
      </c>
      <c r="AC280" s="52">
        <f t="shared" si="151"/>
        <v>320</v>
      </c>
      <c r="AD280" s="53">
        <f t="shared" ref="AD280:AD289" si="159">(R280*1000)/C280</f>
        <v>0</v>
      </c>
      <c r="AE280" s="54">
        <f t="shared" si="152"/>
        <v>320</v>
      </c>
    </row>
    <row r="281" spans="1:31" ht="18" hidden="1" customHeight="1">
      <c r="A281" s="443">
        <v>434000</v>
      </c>
      <c r="B281" s="445" t="s">
        <v>57</v>
      </c>
      <c r="C281" s="238">
        <v>25</v>
      </c>
      <c r="D281" s="33">
        <v>385</v>
      </c>
      <c r="E281" s="34"/>
      <c r="F281" s="34"/>
      <c r="G281" s="34"/>
      <c r="H281" s="35"/>
      <c r="I281" s="35"/>
      <c r="J281" s="71"/>
      <c r="K281" s="58"/>
      <c r="L281" s="58"/>
      <c r="M281" s="58"/>
      <c r="N281" s="59"/>
      <c r="O281" s="386">
        <f t="shared" si="148"/>
        <v>0</v>
      </c>
      <c r="P281" s="41"/>
      <c r="Q281" s="42"/>
      <c r="R281" s="41">
        <f t="shared" si="149"/>
        <v>0</v>
      </c>
      <c r="S281" s="44">
        <f t="shared" si="150"/>
        <v>0</v>
      </c>
      <c r="T281" s="45"/>
      <c r="U281" s="46">
        <f t="shared" si="143"/>
        <v>0</v>
      </c>
      <c r="V281" s="66">
        <f t="shared" si="153"/>
        <v>0</v>
      </c>
      <c r="W281" s="48"/>
      <c r="X281" s="49">
        <f t="shared" si="155"/>
        <v>0</v>
      </c>
      <c r="Y281" s="50">
        <f t="shared" si="156"/>
        <v>0</v>
      </c>
      <c r="Z281" s="50">
        <f t="shared" si="154"/>
        <v>0</v>
      </c>
      <c r="AA281" s="50">
        <f t="shared" si="157"/>
        <v>0</v>
      </c>
      <c r="AB281" s="51">
        <f t="shared" si="158"/>
        <v>0</v>
      </c>
      <c r="AC281" s="52">
        <f t="shared" si="151"/>
        <v>0</v>
      </c>
      <c r="AD281" s="53">
        <f t="shared" si="159"/>
        <v>0</v>
      </c>
      <c r="AE281" s="54">
        <f t="shared" si="152"/>
        <v>0</v>
      </c>
    </row>
    <row r="282" spans="1:31" ht="18" hidden="1" customHeight="1">
      <c r="A282" s="443">
        <v>434001</v>
      </c>
      <c r="B282" s="445">
        <v>3.5</v>
      </c>
      <c r="C282" s="238">
        <v>25</v>
      </c>
      <c r="D282" s="33">
        <v>585</v>
      </c>
      <c r="E282" s="34"/>
      <c r="F282" s="34"/>
      <c r="G282" s="34"/>
      <c r="H282" s="35"/>
      <c r="I282" s="35"/>
      <c r="J282" s="71"/>
      <c r="K282" s="58"/>
      <c r="L282" s="58"/>
      <c r="M282" s="58"/>
      <c r="N282" s="59"/>
      <c r="O282" s="386">
        <f t="shared" si="148"/>
        <v>0</v>
      </c>
      <c r="P282" s="41"/>
      <c r="Q282" s="42"/>
      <c r="R282" s="41">
        <f t="shared" si="149"/>
        <v>0</v>
      </c>
      <c r="S282" s="44">
        <f t="shared" si="150"/>
        <v>0</v>
      </c>
      <c r="T282" s="45"/>
      <c r="U282" s="46">
        <f t="shared" si="143"/>
        <v>0</v>
      </c>
      <c r="V282" s="66">
        <f t="shared" si="153"/>
        <v>0</v>
      </c>
      <c r="W282" s="48"/>
      <c r="X282" s="49">
        <f t="shared" si="155"/>
        <v>0</v>
      </c>
      <c r="Y282" s="50">
        <f t="shared" si="156"/>
        <v>0</v>
      </c>
      <c r="Z282" s="50">
        <f t="shared" si="154"/>
        <v>0</v>
      </c>
      <c r="AA282" s="50">
        <f t="shared" si="157"/>
        <v>0</v>
      </c>
      <c r="AB282" s="51">
        <f t="shared" si="158"/>
        <v>0</v>
      </c>
      <c r="AC282" s="52">
        <f t="shared" si="151"/>
        <v>0</v>
      </c>
      <c r="AD282" s="53">
        <f t="shared" si="159"/>
        <v>0</v>
      </c>
      <c r="AE282" s="54">
        <f t="shared" si="152"/>
        <v>0</v>
      </c>
    </row>
    <row r="283" spans="1:31" ht="18" customHeight="1">
      <c r="A283" s="443">
        <v>433010</v>
      </c>
      <c r="B283" s="445" t="s">
        <v>57</v>
      </c>
      <c r="C283" s="238">
        <v>25</v>
      </c>
      <c r="D283" s="33" t="s">
        <v>338</v>
      </c>
      <c r="E283" s="34" t="s">
        <v>339</v>
      </c>
      <c r="F283" s="34"/>
      <c r="G283" s="34"/>
      <c r="H283" s="35"/>
      <c r="I283" s="35"/>
      <c r="J283" s="71">
        <v>8</v>
      </c>
      <c r="K283" s="58"/>
      <c r="L283" s="58"/>
      <c r="M283" s="58"/>
      <c r="N283" s="59"/>
      <c r="O283" s="386">
        <f t="shared" si="148"/>
        <v>8</v>
      </c>
      <c r="P283" s="41"/>
      <c r="Q283" s="42"/>
      <c r="R283" s="41">
        <f t="shared" si="149"/>
        <v>0</v>
      </c>
      <c r="S283" s="44">
        <f t="shared" si="150"/>
        <v>8</v>
      </c>
      <c r="T283" s="45"/>
      <c r="U283" s="46">
        <f t="shared" si="143"/>
        <v>8</v>
      </c>
      <c r="V283" s="66">
        <f t="shared" si="153"/>
        <v>0</v>
      </c>
      <c r="W283" s="48" t="s">
        <v>288</v>
      </c>
      <c r="X283" s="49">
        <f t="shared" si="155"/>
        <v>320</v>
      </c>
      <c r="Y283" s="50">
        <f t="shared" si="156"/>
        <v>0</v>
      </c>
      <c r="Z283" s="50">
        <f t="shared" si="154"/>
        <v>0</v>
      </c>
      <c r="AA283" s="50">
        <f t="shared" si="157"/>
        <v>0</v>
      </c>
      <c r="AB283" s="51">
        <f t="shared" si="158"/>
        <v>0</v>
      </c>
      <c r="AC283" s="52">
        <f t="shared" si="151"/>
        <v>320</v>
      </c>
      <c r="AD283" s="53">
        <f t="shared" si="159"/>
        <v>0</v>
      </c>
      <c r="AE283" s="54">
        <f t="shared" si="152"/>
        <v>320</v>
      </c>
    </row>
    <row r="284" spans="1:31" ht="18" hidden="1" customHeight="1">
      <c r="A284" s="443">
        <v>433011</v>
      </c>
      <c r="B284" s="445">
        <v>4</v>
      </c>
      <c r="C284" s="238">
        <v>25</v>
      </c>
      <c r="D284" s="33" t="s">
        <v>340</v>
      </c>
      <c r="E284" s="34" t="s">
        <v>341</v>
      </c>
      <c r="F284" s="34"/>
      <c r="G284" s="34"/>
      <c r="H284" s="35"/>
      <c r="I284" s="35"/>
      <c r="J284" s="71"/>
      <c r="K284" s="58"/>
      <c r="L284" s="58"/>
      <c r="M284" s="58"/>
      <c r="N284" s="59"/>
      <c r="O284" s="386">
        <f t="shared" si="148"/>
        <v>0</v>
      </c>
      <c r="P284" s="41"/>
      <c r="Q284" s="42"/>
      <c r="R284" s="41">
        <f t="shared" si="149"/>
        <v>0</v>
      </c>
      <c r="S284" s="44">
        <f t="shared" si="150"/>
        <v>0</v>
      </c>
      <c r="T284" s="45"/>
      <c r="U284" s="46">
        <f t="shared" si="143"/>
        <v>0</v>
      </c>
      <c r="V284" s="66">
        <f t="shared" si="153"/>
        <v>0</v>
      </c>
      <c r="W284" s="48"/>
      <c r="X284" s="49">
        <f t="shared" si="155"/>
        <v>0</v>
      </c>
      <c r="Y284" s="50">
        <f t="shared" si="156"/>
        <v>0</v>
      </c>
      <c r="Z284" s="50">
        <f t="shared" si="154"/>
        <v>0</v>
      </c>
      <c r="AA284" s="50">
        <f t="shared" si="157"/>
        <v>0</v>
      </c>
      <c r="AB284" s="51">
        <f t="shared" si="158"/>
        <v>0</v>
      </c>
      <c r="AC284" s="52">
        <f t="shared" si="151"/>
        <v>0</v>
      </c>
      <c r="AD284" s="53">
        <f t="shared" si="159"/>
        <v>0</v>
      </c>
      <c r="AE284" s="54">
        <f t="shared" si="152"/>
        <v>0</v>
      </c>
    </row>
    <row r="285" spans="1:31" ht="18" hidden="1" customHeight="1">
      <c r="A285" s="443">
        <v>411001</v>
      </c>
      <c r="B285" s="445">
        <v>4</v>
      </c>
      <c r="C285" s="238">
        <v>25</v>
      </c>
      <c r="D285" s="33">
        <v>571</v>
      </c>
      <c r="E285" s="34"/>
      <c r="F285" s="34"/>
      <c r="G285" s="34"/>
      <c r="H285" s="35"/>
      <c r="I285" s="35"/>
      <c r="J285" s="71"/>
      <c r="K285" s="58"/>
      <c r="L285" s="58"/>
      <c r="M285" s="58"/>
      <c r="N285" s="59"/>
      <c r="O285" s="386">
        <f t="shared" si="148"/>
        <v>0</v>
      </c>
      <c r="P285" s="41"/>
      <c r="Q285" s="42"/>
      <c r="R285" s="41">
        <f t="shared" si="149"/>
        <v>0</v>
      </c>
      <c r="S285" s="44">
        <f t="shared" si="150"/>
        <v>0</v>
      </c>
      <c r="T285" s="45"/>
      <c r="U285" s="46">
        <f t="shared" si="143"/>
        <v>0</v>
      </c>
      <c r="V285" s="66">
        <f t="shared" si="153"/>
        <v>0</v>
      </c>
      <c r="W285" s="48"/>
      <c r="X285" s="49">
        <f t="shared" si="155"/>
        <v>0</v>
      </c>
      <c r="Y285" s="50">
        <f t="shared" si="156"/>
        <v>0</v>
      </c>
      <c r="Z285" s="50">
        <f t="shared" si="154"/>
        <v>0</v>
      </c>
      <c r="AA285" s="50">
        <f t="shared" si="157"/>
        <v>0</v>
      </c>
      <c r="AB285" s="51">
        <f t="shared" si="158"/>
        <v>0</v>
      </c>
      <c r="AC285" s="52">
        <f t="shared" si="151"/>
        <v>0</v>
      </c>
      <c r="AD285" s="53">
        <f t="shared" si="159"/>
        <v>0</v>
      </c>
      <c r="AE285" s="54">
        <f t="shared" si="152"/>
        <v>0</v>
      </c>
    </row>
    <row r="286" spans="1:31" ht="18" hidden="1" customHeight="1">
      <c r="A286" s="443">
        <v>411001</v>
      </c>
      <c r="B286" s="445">
        <v>4</v>
      </c>
      <c r="C286" s="238">
        <v>5</v>
      </c>
      <c r="D286" s="33">
        <v>571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8"/>
        <v>0</v>
      </c>
      <c r="P286" s="41"/>
      <c r="Q286" s="42"/>
      <c r="R286" s="41">
        <f t="shared" si="149"/>
        <v>0</v>
      </c>
      <c r="S286" s="44">
        <f t="shared" si="150"/>
        <v>0</v>
      </c>
      <c r="T286" s="45"/>
      <c r="U286" s="46">
        <f t="shared" si="143"/>
        <v>0</v>
      </c>
      <c r="V286" s="66">
        <f t="shared" si="153"/>
        <v>0</v>
      </c>
      <c r="W286" s="48"/>
      <c r="X286" s="49">
        <f t="shared" si="155"/>
        <v>0</v>
      </c>
      <c r="Y286" s="50">
        <f t="shared" si="156"/>
        <v>0</v>
      </c>
      <c r="Z286" s="50">
        <f t="shared" si="154"/>
        <v>0</v>
      </c>
      <c r="AA286" s="50">
        <f t="shared" si="157"/>
        <v>0</v>
      </c>
      <c r="AB286" s="51">
        <f t="shared" si="158"/>
        <v>0</v>
      </c>
      <c r="AC286" s="52">
        <f t="shared" si="151"/>
        <v>0</v>
      </c>
      <c r="AD286" s="53">
        <f t="shared" si="159"/>
        <v>0</v>
      </c>
      <c r="AE286" s="54">
        <f t="shared" si="152"/>
        <v>0</v>
      </c>
    </row>
    <row r="287" spans="1:31" ht="18" hidden="1" customHeight="1">
      <c r="A287" s="443">
        <v>412001</v>
      </c>
      <c r="B287" s="445">
        <v>4</v>
      </c>
      <c r="C287" s="238">
        <v>5</v>
      </c>
      <c r="D287" s="33">
        <v>572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8"/>
        <v>0</v>
      </c>
      <c r="P287" s="41"/>
      <c r="Q287" s="42"/>
      <c r="R287" s="41">
        <f t="shared" si="149"/>
        <v>0</v>
      </c>
      <c r="S287" s="44">
        <f t="shared" si="150"/>
        <v>0</v>
      </c>
      <c r="T287" s="45"/>
      <c r="U287" s="46">
        <f t="shared" si="143"/>
        <v>0</v>
      </c>
      <c r="V287" s="66">
        <f t="shared" si="153"/>
        <v>0</v>
      </c>
      <c r="W287" s="48"/>
      <c r="X287" s="49">
        <f t="shared" si="155"/>
        <v>0</v>
      </c>
      <c r="Y287" s="50">
        <f t="shared" si="156"/>
        <v>0</v>
      </c>
      <c r="Z287" s="50">
        <f t="shared" si="154"/>
        <v>0</v>
      </c>
      <c r="AA287" s="50">
        <f t="shared" si="157"/>
        <v>0</v>
      </c>
      <c r="AB287" s="51">
        <f t="shared" si="158"/>
        <v>0</v>
      </c>
      <c r="AC287" s="52">
        <f t="shared" si="151"/>
        <v>0</v>
      </c>
      <c r="AD287" s="53">
        <f t="shared" si="159"/>
        <v>0</v>
      </c>
      <c r="AE287" s="54">
        <f t="shared" si="152"/>
        <v>0</v>
      </c>
    </row>
    <row r="288" spans="1:31" ht="18" hidden="1" customHeight="1">
      <c r="A288" s="443">
        <v>412001</v>
      </c>
      <c r="B288" s="445">
        <v>4</v>
      </c>
      <c r="C288" s="238">
        <v>25</v>
      </c>
      <c r="D288" s="33">
        <v>572</v>
      </c>
      <c r="E288" s="34"/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8"/>
        <v>0</v>
      </c>
      <c r="P288" s="41"/>
      <c r="Q288" s="42"/>
      <c r="R288" s="41">
        <f t="shared" si="149"/>
        <v>0</v>
      </c>
      <c r="S288" s="44">
        <f t="shared" si="150"/>
        <v>0</v>
      </c>
      <c r="T288" s="45"/>
      <c r="U288" s="46">
        <f t="shared" si="143"/>
        <v>0</v>
      </c>
      <c r="V288" s="66">
        <f t="shared" si="153"/>
        <v>0</v>
      </c>
      <c r="W288" s="48"/>
      <c r="X288" s="49">
        <f t="shared" si="155"/>
        <v>0</v>
      </c>
      <c r="Y288" s="50">
        <f t="shared" si="156"/>
        <v>0</v>
      </c>
      <c r="Z288" s="50">
        <f t="shared" si="154"/>
        <v>0</v>
      </c>
      <c r="AA288" s="50">
        <f t="shared" si="157"/>
        <v>0</v>
      </c>
      <c r="AB288" s="51">
        <f t="shared" si="158"/>
        <v>0</v>
      </c>
      <c r="AC288" s="52">
        <f t="shared" si="151"/>
        <v>0</v>
      </c>
      <c r="AD288" s="53">
        <f t="shared" si="159"/>
        <v>0</v>
      </c>
      <c r="AE288" s="54">
        <f t="shared" si="152"/>
        <v>0</v>
      </c>
    </row>
    <row r="289" spans="1:31" ht="18" hidden="1" customHeight="1">
      <c r="A289" s="443">
        <v>431001</v>
      </c>
      <c r="B289" s="445">
        <v>3.5</v>
      </c>
      <c r="C289" s="238">
        <v>25</v>
      </c>
      <c r="D289" s="33">
        <v>581</v>
      </c>
      <c r="E289" s="34"/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8"/>
        <v>0</v>
      </c>
      <c r="P289" s="41"/>
      <c r="Q289" s="42"/>
      <c r="R289" s="41">
        <f t="shared" si="149"/>
        <v>0</v>
      </c>
      <c r="S289" s="44">
        <f t="shared" si="150"/>
        <v>0</v>
      </c>
      <c r="T289" s="45"/>
      <c r="U289" s="46">
        <f t="shared" si="143"/>
        <v>0</v>
      </c>
      <c r="V289" s="66">
        <f t="shared" si="153"/>
        <v>0</v>
      </c>
      <c r="W289" s="48"/>
      <c r="X289" s="49">
        <f t="shared" si="155"/>
        <v>0</v>
      </c>
      <c r="Y289" s="50">
        <f t="shared" si="156"/>
        <v>0</v>
      </c>
      <c r="Z289" s="50">
        <f t="shared" si="154"/>
        <v>0</v>
      </c>
      <c r="AA289" s="50">
        <f t="shared" si="157"/>
        <v>0</v>
      </c>
      <c r="AB289" s="51">
        <f t="shared" si="158"/>
        <v>0</v>
      </c>
      <c r="AC289" s="52">
        <f t="shared" si="151"/>
        <v>0</v>
      </c>
      <c r="AD289" s="53">
        <f t="shared" si="159"/>
        <v>0</v>
      </c>
      <c r="AE289" s="54">
        <f t="shared" si="152"/>
        <v>0</v>
      </c>
    </row>
    <row r="290" spans="1:31" ht="18" customHeight="1">
      <c r="A290" s="443">
        <v>422001</v>
      </c>
      <c r="B290" s="445">
        <v>4</v>
      </c>
      <c r="C290" s="238">
        <v>25</v>
      </c>
      <c r="D290" s="33">
        <v>594</v>
      </c>
      <c r="E290" s="34">
        <v>994</v>
      </c>
      <c r="F290" s="34"/>
      <c r="G290" s="34"/>
      <c r="H290" s="35"/>
      <c r="I290" s="35"/>
      <c r="J290" s="71">
        <v>8</v>
      </c>
      <c r="K290" s="58"/>
      <c r="L290" s="58"/>
      <c r="M290" s="58"/>
      <c r="N290" s="59"/>
      <c r="O290" s="386">
        <f t="shared" si="148"/>
        <v>8</v>
      </c>
      <c r="P290" s="41"/>
      <c r="Q290" s="42"/>
      <c r="R290" s="41">
        <f t="shared" si="149"/>
        <v>0</v>
      </c>
      <c r="S290" s="44">
        <f t="shared" si="150"/>
        <v>8</v>
      </c>
      <c r="T290" s="45"/>
      <c r="U290" s="46">
        <f t="shared" si="143"/>
        <v>8</v>
      </c>
      <c r="V290" s="66">
        <f t="shared" si="153"/>
        <v>0</v>
      </c>
      <c r="W290" s="48"/>
      <c r="X290" s="49">
        <f t="shared" si="155"/>
        <v>320</v>
      </c>
      <c r="Y290" s="50">
        <f t="shared" si="156"/>
        <v>0</v>
      </c>
      <c r="Z290" s="50">
        <f t="shared" si="154"/>
        <v>0</v>
      </c>
      <c r="AA290" s="50">
        <f t="shared" si="157"/>
        <v>0</v>
      </c>
      <c r="AB290" s="51">
        <f t="shared" si="158"/>
        <v>0</v>
      </c>
      <c r="AC290" s="52">
        <f t="shared" si="151"/>
        <v>320</v>
      </c>
      <c r="AD290" s="53"/>
      <c r="AE290" s="54">
        <f t="shared" si="152"/>
        <v>320</v>
      </c>
    </row>
    <row r="291" spans="1:31" ht="18" customHeight="1">
      <c r="A291" s="381">
        <v>423001</v>
      </c>
      <c r="B291" s="448">
        <v>4</v>
      </c>
      <c r="C291" s="32">
        <v>25</v>
      </c>
      <c r="D291" s="72">
        <v>595</v>
      </c>
      <c r="E291" s="73">
        <v>995</v>
      </c>
      <c r="F291" s="73"/>
      <c r="G291" s="73"/>
      <c r="H291" s="36"/>
      <c r="I291" s="36"/>
      <c r="J291" s="71">
        <v>40</v>
      </c>
      <c r="K291" s="58"/>
      <c r="L291" s="58"/>
      <c r="M291" s="58"/>
      <c r="N291" s="59"/>
      <c r="O291" s="386">
        <f t="shared" si="148"/>
        <v>40</v>
      </c>
      <c r="P291" s="41"/>
      <c r="Q291" s="42"/>
      <c r="R291" s="41">
        <f t="shared" si="149"/>
        <v>0</v>
      </c>
      <c r="S291" s="44">
        <f t="shared" si="150"/>
        <v>40</v>
      </c>
      <c r="T291" s="45"/>
      <c r="U291" s="46">
        <f t="shared" si="143"/>
        <v>40</v>
      </c>
      <c r="V291" s="66">
        <f t="shared" si="153"/>
        <v>0</v>
      </c>
      <c r="W291" s="48"/>
      <c r="X291" s="49">
        <f t="shared" si="155"/>
        <v>1600</v>
      </c>
      <c r="Y291" s="50">
        <f t="shared" si="156"/>
        <v>0</v>
      </c>
      <c r="Z291" s="50">
        <f t="shared" si="154"/>
        <v>0</v>
      </c>
      <c r="AA291" s="50">
        <f t="shared" si="157"/>
        <v>0</v>
      </c>
      <c r="AB291" s="51">
        <f t="shared" si="158"/>
        <v>0</v>
      </c>
      <c r="AC291" s="52">
        <f t="shared" si="151"/>
        <v>1600</v>
      </c>
      <c r="AD291" s="53">
        <f>(R291*1000)/C291</f>
        <v>0</v>
      </c>
      <c r="AE291" s="54">
        <f t="shared" si="152"/>
        <v>1600</v>
      </c>
    </row>
    <row r="292" spans="1:31" ht="18" customHeight="1">
      <c r="A292" s="381">
        <v>423700</v>
      </c>
      <c r="B292" s="448" t="s">
        <v>57</v>
      </c>
      <c r="C292" s="32">
        <v>25</v>
      </c>
      <c r="D292" s="72"/>
      <c r="E292" s="73"/>
      <c r="F292" s="73"/>
      <c r="G292" s="73"/>
      <c r="H292" s="36">
        <v>6895</v>
      </c>
      <c r="I292" s="36"/>
      <c r="J292" s="71"/>
      <c r="K292" s="58"/>
      <c r="L292" s="58"/>
      <c r="M292" s="58"/>
      <c r="N292" s="173">
        <v>8</v>
      </c>
      <c r="O292" s="386">
        <f t="shared" si="148"/>
        <v>8</v>
      </c>
      <c r="P292" s="41"/>
      <c r="Q292" s="42"/>
      <c r="R292" s="41"/>
      <c r="S292" s="44">
        <f t="shared" si="150"/>
        <v>8</v>
      </c>
      <c r="T292" s="45"/>
      <c r="U292" s="46">
        <f t="shared" si="143"/>
        <v>8</v>
      </c>
      <c r="V292" s="66">
        <f t="shared" si="153"/>
        <v>0</v>
      </c>
      <c r="W292" s="48"/>
      <c r="X292" s="49"/>
      <c r="Y292" s="50">
        <f t="shared" si="156"/>
        <v>0</v>
      </c>
      <c r="Z292" s="50">
        <f t="shared" si="154"/>
        <v>0</v>
      </c>
      <c r="AA292" s="50">
        <f t="shared" si="157"/>
        <v>0</v>
      </c>
      <c r="AB292" s="51">
        <f t="shared" si="158"/>
        <v>320</v>
      </c>
      <c r="AC292" s="52">
        <f t="shared" si="151"/>
        <v>320</v>
      </c>
      <c r="AD292" s="53"/>
      <c r="AE292" s="54">
        <f t="shared" si="152"/>
        <v>320</v>
      </c>
    </row>
    <row r="293" spans="1:31" ht="18" customHeight="1">
      <c r="A293" s="381">
        <v>423701</v>
      </c>
      <c r="B293" s="448">
        <v>4</v>
      </c>
      <c r="C293" s="32">
        <v>25</v>
      </c>
      <c r="D293" s="72"/>
      <c r="E293" s="73"/>
      <c r="F293" s="73"/>
      <c r="G293" s="73"/>
      <c r="H293" s="36">
        <v>6995</v>
      </c>
      <c r="I293" s="97"/>
      <c r="J293" s="71"/>
      <c r="K293" s="58"/>
      <c r="L293" s="58"/>
      <c r="M293" s="58"/>
      <c r="N293" s="150">
        <v>16</v>
      </c>
      <c r="O293" s="386">
        <f t="shared" si="148"/>
        <v>16</v>
      </c>
      <c r="P293" s="41"/>
      <c r="Q293" s="42"/>
      <c r="R293" s="41"/>
      <c r="S293" s="44">
        <f t="shared" si="150"/>
        <v>16</v>
      </c>
      <c r="T293" s="45"/>
      <c r="U293" s="46">
        <f t="shared" si="143"/>
        <v>16</v>
      </c>
      <c r="V293" s="66">
        <f t="shared" si="153"/>
        <v>0</v>
      </c>
      <c r="W293" s="48"/>
      <c r="X293" s="49"/>
      <c r="Y293" s="50">
        <f t="shared" si="156"/>
        <v>0</v>
      </c>
      <c r="Z293" s="50">
        <f t="shared" si="154"/>
        <v>0</v>
      </c>
      <c r="AA293" s="50">
        <f t="shared" si="157"/>
        <v>0</v>
      </c>
      <c r="AB293" s="51">
        <f t="shared" si="158"/>
        <v>640</v>
      </c>
      <c r="AC293" s="52">
        <f t="shared" si="151"/>
        <v>640</v>
      </c>
      <c r="AD293" s="53"/>
      <c r="AE293" s="54">
        <f t="shared" si="152"/>
        <v>640</v>
      </c>
    </row>
    <row r="294" spans="1:31" ht="18" hidden="1" customHeight="1">
      <c r="A294" s="381">
        <v>424001</v>
      </c>
      <c r="B294" s="448">
        <v>4</v>
      </c>
      <c r="C294" s="32">
        <v>25</v>
      </c>
      <c r="D294" s="137">
        <v>596</v>
      </c>
      <c r="E294" s="138">
        <v>996</v>
      </c>
      <c r="F294" s="73"/>
      <c r="G294" s="73"/>
      <c r="H294" s="36"/>
      <c r="I294" s="36"/>
      <c r="J294" s="71"/>
      <c r="K294" s="58"/>
      <c r="L294" s="58"/>
      <c r="M294" s="58"/>
      <c r="N294" s="59"/>
      <c r="O294" s="386">
        <f t="shared" si="148"/>
        <v>0</v>
      </c>
      <c r="P294" s="41"/>
      <c r="Q294" s="42"/>
      <c r="R294" s="41">
        <f t="shared" si="149"/>
        <v>0</v>
      </c>
      <c r="S294" s="44">
        <f t="shared" si="150"/>
        <v>0</v>
      </c>
      <c r="T294" s="45"/>
      <c r="U294" s="46">
        <f t="shared" si="143"/>
        <v>0</v>
      </c>
      <c r="V294" s="66">
        <f t="shared" si="153"/>
        <v>0</v>
      </c>
      <c r="W294" s="48"/>
      <c r="X294" s="49">
        <f t="shared" ref="X294:X305" si="160">(J294*1000)/C294</f>
        <v>0</v>
      </c>
      <c r="Y294" s="50">
        <f t="shared" si="156"/>
        <v>0</v>
      </c>
      <c r="Z294" s="50">
        <f t="shared" si="154"/>
        <v>0</v>
      </c>
      <c r="AA294" s="50">
        <f t="shared" si="157"/>
        <v>0</v>
      </c>
      <c r="AB294" s="51">
        <f t="shared" si="158"/>
        <v>0</v>
      </c>
      <c r="AC294" s="52">
        <f t="shared" si="151"/>
        <v>0</v>
      </c>
      <c r="AD294" s="53"/>
      <c r="AE294" s="54">
        <f t="shared" si="152"/>
        <v>0</v>
      </c>
    </row>
    <row r="295" spans="1:31" ht="18" hidden="1" customHeight="1">
      <c r="A295" s="381">
        <v>423001</v>
      </c>
      <c r="B295" s="448" t="s">
        <v>57</v>
      </c>
      <c r="C295" s="32">
        <v>25</v>
      </c>
      <c r="D295" s="72">
        <v>395</v>
      </c>
      <c r="E295" s="73"/>
      <c r="F295" s="73"/>
      <c r="G295" s="73"/>
      <c r="H295" s="36"/>
      <c r="I295" s="36"/>
      <c r="J295" s="37"/>
      <c r="K295" s="38"/>
      <c r="L295" s="38"/>
      <c r="M295" s="38"/>
      <c r="N295" s="39"/>
      <c r="O295" s="386">
        <f t="shared" si="148"/>
        <v>0</v>
      </c>
      <c r="P295" s="41"/>
      <c r="Q295" s="42"/>
      <c r="R295" s="41">
        <f t="shared" si="149"/>
        <v>0</v>
      </c>
      <c r="S295" s="44">
        <f t="shared" si="150"/>
        <v>0</v>
      </c>
      <c r="T295" s="45"/>
      <c r="U295" s="46">
        <f t="shared" si="143"/>
        <v>0</v>
      </c>
      <c r="V295" s="66">
        <f t="shared" si="153"/>
        <v>0</v>
      </c>
      <c r="W295" s="48"/>
      <c r="X295" s="49">
        <f t="shared" si="160"/>
        <v>0</v>
      </c>
      <c r="Y295" s="50">
        <f t="shared" si="156"/>
        <v>0</v>
      </c>
      <c r="Z295" s="50">
        <f t="shared" si="154"/>
        <v>0</v>
      </c>
      <c r="AA295" s="50">
        <f t="shared" si="157"/>
        <v>0</v>
      </c>
      <c r="AB295" s="51">
        <f t="shared" si="158"/>
        <v>0</v>
      </c>
      <c r="AC295" s="52">
        <f t="shared" si="151"/>
        <v>0</v>
      </c>
      <c r="AD295" s="53">
        <f t="shared" ref="AD295:AD305" si="161">(R295*1000)/C295</f>
        <v>0</v>
      </c>
      <c r="AE295" s="54">
        <f t="shared" si="152"/>
        <v>0</v>
      </c>
    </row>
    <row r="296" spans="1:31" ht="18" hidden="1" customHeight="1">
      <c r="A296" s="172">
        <v>433000</v>
      </c>
      <c r="B296" s="448">
        <v>4</v>
      </c>
      <c r="C296" s="96">
        <v>25</v>
      </c>
      <c r="D296" s="416" t="s">
        <v>342</v>
      </c>
      <c r="E296" s="103"/>
      <c r="F296" s="103"/>
      <c r="G296" s="103"/>
      <c r="H296" s="103"/>
      <c r="I296" s="104"/>
      <c r="J296" s="37"/>
      <c r="K296" s="38"/>
      <c r="L296" s="38"/>
      <c r="M296" s="38"/>
      <c r="N296" s="39"/>
      <c r="O296" s="386">
        <f t="shared" si="148"/>
        <v>0</v>
      </c>
      <c r="P296" s="41"/>
      <c r="Q296" s="42"/>
      <c r="R296" s="41">
        <f t="shared" si="149"/>
        <v>0</v>
      </c>
      <c r="S296" s="44">
        <f t="shared" si="150"/>
        <v>0</v>
      </c>
      <c r="T296" s="45"/>
      <c r="U296" s="46">
        <f t="shared" si="143"/>
        <v>0</v>
      </c>
      <c r="V296" s="66">
        <f t="shared" si="153"/>
        <v>0</v>
      </c>
      <c r="W296" s="48"/>
      <c r="X296" s="49">
        <f t="shared" si="160"/>
        <v>0</v>
      </c>
      <c r="Y296" s="50">
        <f t="shared" si="156"/>
        <v>0</v>
      </c>
      <c r="Z296" s="50">
        <f t="shared" si="154"/>
        <v>0</v>
      </c>
      <c r="AA296" s="50">
        <f t="shared" si="157"/>
        <v>0</v>
      </c>
      <c r="AB296" s="51">
        <f t="shared" si="158"/>
        <v>0</v>
      </c>
      <c r="AC296" s="52">
        <f t="shared" si="151"/>
        <v>0</v>
      </c>
      <c r="AD296" s="53">
        <f t="shared" si="161"/>
        <v>0</v>
      </c>
      <c r="AE296" s="54">
        <f t="shared" si="152"/>
        <v>0</v>
      </c>
    </row>
    <row r="297" spans="1:31" ht="18" hidden="1" customHeight="1">
      <c r="A297" s="172">
        <v>433000</v>
      </c>
      <c r="B297" s="448">
        <v>4</v>
      </c>
      <c r="C297" s="96">
        <v>40</v>
      </c>
      <c r="D297" s="416" t="s">
        <v>342</v>
      </c>
      <c r="E297" s="103"/>
      <c r="F297" s="103"/>
      <c r="G297" s="103"/>
      <c r="H297" s="103"/>
      <c r="I297" s="104"/>
      <c r="J297" s="37"/>
      <c r="K297" s="38"/>
      <c r="L297" s="38"/>
      <c r="M297" s="38"/>
      <c r="N297" s="39"/>
      <c r="O297" s="386">
        <f t="shared" si="148"/>
        <v>0</v>
      </c>
      <c r="P297" s="41"/>
      <c r="Q297" s="42"/>
      <c r="R297" s="41">
        <f t="shared" si="149"/>
        <v>0</v>
      </c>
      <c r="S297" s="44">
        <f t="shared" si="150"/>
        <v>0</v>
      </c>
      <c r="T297" s="45"/>
      <c r="U297" s="46">
        <f t="shared" si="143"/>
        <v>0</v>
      </c>
      <c r="V297" s="66">
        <f t="shared" si="153"/>
        <v>0</v>
      </c>
      <c r="W297" s="48"/>
      <c r="X297" s="49">
        <f t="shared" si="160"/>
        <v>0</v>
      </c>
      <c r="Y297" s="50">
        <f t="shared" si="156"/>
        <v>0</v>
      </c>
      <c r="Z297" s="50">
        <f t="shared" si="154"/>
        <v>0</v>
      </c>
      <c r="AA297" s="50">
        <f t="shared" si="157"/>
        <v>0</v>
      </c>
      <c r="AB297" s="51">
        <f t="shared" si="158"/>
        <v>0</v>
      </c>
      <c r="AC297" s="52">
        <f t="shared" si="151"/>
        <v>0</v>
      </c>
      <c r="AD297" s="53">
        <f t="shared" si="161"/>
        <v>0</v>
      </c>
      <c r="AE297" s="54">
        <f t="shared" si="152"/>
        <v>0</v>
      </c>
    </row>
    <row r="298" spans="1:31" ht="18" hidden="1" customHeight="1">
      <c r="A298" s="172">
        <v>433051</v>
      </c>
      <c r="B298" s="101" t="s">
        <v>57</v>
      </c>
      <c r="C298" s="96">
        <v>40</v>
      </c>
      <c r="D298" s="165" t="s">
        <v>343</v>
      </c>
      <c r="E298" s="103"/>
      <c r="F298" s="103"/>
      <c r="G298" s="103"/>
      <c r="H298" s="103"/>
      <c r="I298" s="104"/>
      <c r="J298" s="37"/>
      <c r="K298" s="38"/>
      <c r="L298" s="38"/>
      <c r="M298" s="38"/>
      <c r="N298" s="39"/>
      <c r="O298" s="386">
        <f t="shared" si="148"/>
        <v>0</v>
      </c>
      <c r="P298" s="41"/>
      <c r="Q298" s="42"/>
      <c r="R298" s="41">
        <f t="shared" si="149"/>
        <v>0</v>
      </c>
      <c r="S298" s="44">
        <f t="shared" si="150"/>
        <v>0</v>
      </c>
      <c r="T298" s="45"/>
      <c r="U298" s="46">
        <f t="shared" si="143"/>
        <v>0</v>
      </c>
      <c r="V298" s="66">
        <f t="shared" si="153"/>
        <v>0</v>
      </c>
      <c r="W298" s="48"/>
      <c r="X298" s="49">
        <f t="shared" si="160"/>
        <v>0</v>
      </c>
      <c r="Y298" s="50">
        <f t="shared" si="156"/>
        <v>0</v>
      </c>
      <c r="Z298" s="50">
        <f t="shared" si="154"/>
        <v>0</v>
      </c>
      <c r="AA298" s="50">
        <f t="shared" si="157"/>
        <v>0</v>
      </c>
      <c r="AB298" s="51">
        <f t="shared" si="158"/>
        <v>0</v>
      </c>
      <c r="AC298" s="52">
        <f t="shared" si="151"/>
        <v>0</v>
      </c>
      <c r="AD298" s="53">
        <f t="shared" si="161"/>
        <v>0</v>
      </c>
      <c r="AE298" s="54">
        <f t="shared" si="152"/>
        <v>0</v>
      </c>
    </row>
    <row r="299" spans="1:31" ht="18" hidden="1" customHeight="1">
      <c r="A299" s="172">
        <v>433064</v>
      </c>
      <c r="B299" s="101" t="s">
        <v>57</v>
      </c>
      <c r="C299" s="96">
        <v>40</v>
      </c>
      <c r="D299" s="165" t="s">
        <v>344</v>
      </c>
      <c r="E299" s="103"/>
      <c r="F299" s="103"/>
      <c r="G299" s="103"/>
      <c r="H299" s="103"/>
      <c r="I299" s="104"/>
      <c r="J299" s="37"/>
      <c r="K299" s="38"/>
      <c r="L299" s="38"/>
      <c r="M299" s="38"/>
      <c r="N299" s="39"/>
      <c r="O299" s="386">
        <f t="shared" si="148"/>
        <v>0</v>
      </c>
      <c r="P299" s="41"/>
      <c r="Q299" s="42"/>
      <c r="R299" s="41">
        <f t="shared" si="149"/>
        <v>0</v>
      </c>
      <c r="S299" s="44">
        <f t="shared" si="150"/>
        <v>0</v>
      </c>
      <c r="T299" s="45"/>
      <c r="U299" s="46">
        <f t="shared" si="143"/>
        <v>0</v>
      </c>
      <c r="V299" s="66">
        <f t="shared" si="153"/>
        <v>0</v>
      </c>
      <c r="W299" s="48"/>
      <c r="X299" s="49">
        <f t="shared" si="160"/>
        <v>0</v>
      </c>
      <c r="Y299" s="50">
        <f t="shared" si="156"/>
        <v>0</v>
      </c>
      <c r="Z299" s="50">
        <f t="shared" si="154"/>
        <v>0</v>
      </c>
      <c r="AA299" s="50">
        <f t="shared" si="157"/>
        <v>0</v>
      </c>
      <c r="AB299" s="51">
        <f t="shared" si="158"/>
        <v>0</v>
      </c>
      <c r="AC299" s="52">
        <f t="shared" si="151"/>
        <v>0</v>
      </c>
      <c r="AD299" s="53">
        <f t="shared" si="161"/>
        <v>0</v>
      </c>
      <c r="AE299" s="54">
        <f t="shared" si="152"/>
        <v>0</v>
      </c>
    </row>
    <row r="300" spans="1:31" ht="18" hidden="1" customHeight="1">
      <c r="A300" s="172">
        <v>433051</v>
      </c>
      <c r="B300" s="101" t="s">
        <v>57</v>
      </c>
      <c r="C300" s="96">
        <v>40</v>
      </c>
      <c r="D300" s="165" t="s">
        <v>345</v>
      </c>
      <c r="E300" s="103"/>
      <c r="F300" s="103"/>
      <c r="G300" s="103"/>
      <c r="H300" s="103"/>
      <c r="I300" s="104"/>
      <c r="J300" s="37"/>
      <c r="K300" s="38"/>
      <c r="L300" s="38"/>
      <c r="M300" s="38"/>
      <c r="N300" s="39"/>
      <c r="O300" s="386">
        <f t="shared" si="148"/>
        <v>0</v>
      </c>
      <c r="P300" s="41"/>
      <c r="Q300" s="42"/>
      <c r="R300" s="41">
        <f t="shared" si="149"/>
        <v>0</v>
      </c>
      <c r="S300" s="44">
        <f t="shared" si="150"/>
        <v>0</v>
      </c>
      <c r="T300" s="45"/>
      <c r="U300" s="46">
        <f t="shared" si="143"/>
        <v>0</v>
      </c>
      <c r="V300" s="66">
        <f t="shared" si="153"/>
        <v>0</v>
      </c>
      <c r="W300" s="48"/>
      <c r="X300" s="49">
        <f t="shared" si="160"/>
        <v>0</v>
      </c>
      <c r="Y300" s="50">
        <f t="shared" si="156"/>
        <v>0</v>
      </c>
      <c r="Z300" s="50">
        <f t="shared" si="154"/>
        <v>0</v>
      </c>
      <c r="AA300" s="50">
        <f t="shared" si="157"/>
        <v>0</v>
      </c>
      <c r="AB300" s="51">
        <f t="shared" si="158"/>
        <v>0</v>
      </c>
      <c r="AC300" s="52">
        <f t="shared" si="151"/>
        <v>0</v>
      </c>
      <c r="AD300" s="53">
        <f t="shared" si="161"/>
        <v>0</v>
      </c>
      <c r="AE300" s="54">
        <f t="shared" si="152"/>
        <v>0</v>
      </c>
    </row>
    <row r="301" spans="1:31" ht="18" hidden="1" customHeight="1">
      <c r="A301" s="172">
        <v>411041</v>
      </c>
      <c r="B301" s="101" t="s">
        <v>57</v>
      </c>
      <c r="C301" s="96">
        <v>40</v>
      </c>
      <c r="D301" s="165" t="s">
        <v>346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8"/>
        <v>0</v>
      </c>
      <c r="P301" s="41"/>
      <c r="Q301" s="42"/>
      <c r="R301" s="41">
        <f t="shared" si="149"/>
        <v>0</v>
      </c>
      <c r="S301" s="44">
        <f t="shared" si="150"/>
        <v>0</v>
      </c>
      <c r="T301" s="45"/>
      <c r="U301" s="46">
        <f t="shared" si="143"/>
        <v>0</v>
      </c>
      <c r="V301" s="66">
        <f t="shared" si="153"/>
        <v>0</v>
      </c>
      <c r="W301" s="48"/>
      <c r="X301" s="49">
        <f t="shared" si="160"/>
        <v>0</v>
      </c>
      <c r="Y301" s="50">
        <f t="shared" si="156"/>
        <v>0</v>
      </c>
      <c r="Z301" s="50">
        <f t="shared" si="154"/>
        <v>0</v>
      </c>
      <c r="AA301" s="50">
        <f t="shared" si="157"/>
        <v>0</v>
      </c>
      <c r="AB301" s="51">
        <f t="shared" si="158"/>
        <v>0</v>
      </c>
      <c r="AC301" s="52">
        <f t="shared" si="151"/>
        <v>0</v>
      </c>
      <c r="AD301" s="53">
        <f t="shared" si="161"/>
        <v>0</v>
      </c>
      <c r="AE301" s="54">
        <f t="shared" si="152"/>
        <v>0</v>
      </c>
    </row>
    <row r="302" spans="1:31" ht="18" hidden="1" customHeight="1">
      <c r="A302" s="172">
        <v>400100</v>
      </c>
      <c r="B302" s="101" t="s">
        <v>57</v>
      </c>
      <c r="C302" s="96">
        <v>40</v>
      </c>
      <c r="D302" s="165" t="s">
        <v>347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8"/>
        <v>0</v>
      </c>
      <c r="P302" s="41"/>
      <c r="Q302" s="42"/>
      <c r="R302" s="41">
        <f t="shared" si="149"/>
        <v>0</v>
      </c>
      <c r="S302" s="44">
        <f t="shared" si="150"/>
        <v>0</v>
      </c>
      <c r="T302" s="45"/>
      <c r="U302" s="46">
        <f t="shared" si="143"/>
        <v>0</v>
      </c>
      <c r="V302" s="66">
        <f t="shared" si="153"/>
        <v>0</v>
      </c>
      <c r="W302" s="48"/>
      <c r="X302" s="49">
        <f t="shared" si="160"/>
        <v>0</v>
      </c>
      <c r="Y302" s="50">
        <f t="shared" si="156"/>
        <v>0</v>
      </c>
      <c r="Z302" s="50">
        <f t="shared" si="154"/>
        <v>0</v>
      </c>
      <c r="AA302" s="50">
        <f t="shared" si="157"/>
        <v>0</v>
      </c>
      <c r="AB302" s="51">
        <f t="shared" si="158"/>
        <v>0</v>
      </c>
      <c r="AC302" s="52">
        <f t="shared" si="151"/>
        <v>0</v>
      </c>
      <c r="AD302" s="53">
        <f t="shared" si="161"/>
        <v>0</v>
      </c>
      <c r="AE302" s="54">
        <f t="shared" si="152"/>
        <v>0</v>
      </c>
    </row>
    <row r="303" spans="1:31" ht="18" hidden="1" customHeight="1">
      <c r="A303" s="172">
        <v>400200</v>
      </c>
      <c r="B303" s="101" t="s">
        <v>57</v>
      </c>
      <c r="C303" s="96">
        <v>40</v>
      </c>
      <c r="D303" s="165" t="s">
        <v>348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8"/>
        <v>0</v>
      </c>
      <c r="P303" s="41"/>
      <c r="Q303" s="42"/>
      <c r="R303" s="41">
        <f t="shared" si="149"/>
        <v>0</v>
      </c>
      <c r="S303" s="44">
        <f t="shared" si="150"/>
        <v>0</v>
      </c>
      <c r="T303" s="45"/>
      <c r="U303" s="46">
        <f t="shared" si="143"/>
        <v>0</v>
      </c>
      <c r="V303" s="66">
        <f t="shared" si="153"/>
        <v>0</v>
      </c>
      <c r="W303" s="48"/>
      <c r="X303" s="49">
        <f t="shared" si="160"/>
        <v>0</v>
      </c>
      <c r="Y303" s="50">
        <f t="shared" si="156"/>
        <v>0</v>
      </c>
      <c r="Z303" s="50">
        <f t="shared" si="154"/>
        <v>0</v>
      </c>
      <c r="AA303" s="50">
        <f t="shared" si="157"/>
        <v>0</v>
      </c>
      <c r="AB303" s="51">
        <f t="shared" si="158"/>
        <v>0</v>
      </c>
      <c r="AC303" s="52">
        <f t="shared" si="151"/>
        <v>0</v>
      </c>
      <c r="AD303" s="53">
        <f t="shared" si="161"/>
        <v>0</v>
      </c>
      <c r="AE303" s="54">
        <f t="shared" si="152"/>
        <v>0</v>
      </c>
    </row>
    <row r="304" spans="1:31" ht="18" hidden="1" customHeight="1">
      <c r="A304" s="172">
        <v>400300</v>
      </c>
      <c r="B304" s="101" t="s">
        <v>57</v>
      </c>
      <c r="C304" s="96">
        <v>40</v>
      </c>
      <c r="D304" s="165" t="s">
        <v>349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8"/>
        <v>0</v>
      </c>
      <c r="P304" s="41"/>
      <c r="Q304" s="42"/>
      <c r="R304" s="41">
        <f t="shared" si="149"/>
        <v>0</v>
      </c>
      <c r="S304" s="44">
        <f t="shared" si="150"/>
        <v>0</v>
      </c>
      <c r="T304" s="45"/>
      <c r="U304" s="46">
        <f t="shared" si="143"/>
        <v>0</v>
      </c>
      <c r="V304" s="66">
        <f t="shared" si="153"/>
        <v>0</v>
      </c>
      <c r="W304" s="48"/>
      <c r="X304" s="49">
        <f t="shared" si="160"/>
        <v>0</v>
      </c>
      <c r="Y304" s="50">
        <f t="shared" si="156"/>
        <v>0</v>
      </c>
      <c r="Z304" s="50">
        <f t="shared" si="154"/>
        <v>0</v>
      </c>
      <c r="AA304" s="50">
        <f t="shared" si="157"/>
        <v>0</v>
      </c>
      <c r="AB304" s="51">
        <f t="shared" si="158"/>
        <v>0</v>
      </c>
      <c r="AC304" s="52">
        <f t="shared" si="151"/>
        <v>0</v>
      </c>
      <c r="AD304" s="53">
        <f t="shared" si="161"/>
        <v>0</v>
      </c>
      <c r="AE304" s="54">
        <f t="shared" si="152"/>
        <v>0</v>
      </c>
    </row>
    <row r="305" spans="1:31" ht="18" hidden="1" customHeight="1">
      <c r="A305" s="172">
        <v>433060</v>
      </c>
      <c r="B305" s="101" t="s">
        <v>57</v>
      </c>
      <c r="C305" s="96">
        <v>40</v>
      </c>
      <c r="D305" s="165" t="s">
        <v>350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8"/>
        <v>0</v>
      </c>
      <c r="P305" s="41"/>
      <c r="Q305" s="42"/>
      <c r="R305" s="41">
        <f t="shared" si="149"/>
        <v>0</v>
      </c>
      <c r="S305" s="44">
        <f t="shared" si="150"/>
        <v>0</v>
      </c>
      <c r="T305" s="45"/>
      <c r="U305" s="46">
        <f t="shared" si="143"/>
        <v>0</v>
      </c>
      <c r="V305" s="66">
        <f t="shared" si="153"/>
        <v>0</v>
      </c>
      <c r="W305" s="48"/>
      <c r="X305" s="49">
        <f t="shared" si="160"/>
        <v>0</v>
      </c>
      <c r="Y305" s="50">
        <f t="shared" si="156"/>
        <v>0</v>
      </c>
      <c r="Z305" s="50">
        <f t="shared" si="154"/>
        <v>0</v>
      </c>
      <c r="AA305" s="50">
        <f t="shared" si="157"/>
        <v>0</v>
      </c>
      <c r="AB305" s="51">
        <f t="shared" si="158"/>
        <v>0</v>
      </c>
      <c r="AC305" s="52">
        <f t="shared" si="151"/>
        <v>0</v>
      </c>
      <c r="AD305" s="53">
        <f t="shared" si="161"/>
        <v>0</v>
      </c>
      <c r="AE305" s="54">
        <f t="shared" si="152"/>
        <v>0</v>
      </c>
    </row>
    <row r="306" spans="1:31" ht="18" hidden="1" customHeight="1">
      <c r="A306" s="172">
        <v>433091</v>
      </c>
      <c r="B306" s="101" t="s">
        <v>57</v>
      </c>
      <c r="C306" s="96" t="s">
        <v>75</v>
      </c>
      <c r="D306" s="165" t="s">
        <v>351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8"/>
        <v>0</v>
      </c>
      <c r="P306" s="41"/>
      <c r="Q306" s="42"/>
      <c r="R306" s="41">
        <f t="shared" si="149"/>
        <v>0</v>
      </c>
      <c r="S306" s="44"/>
      <c r="T306" s="45">
        <f>SUM(O306,R306)</f>
        <v>0</v>
      </c>
      <c r="U306" s="46">
        <f t="shared" si="143"/>
        <v>0</v>
      </c>
      <c r="V306" s="66">
        <f t="shared" si="153"/>
        <v>0</v>
      </c>
      <c r="W306" s="48"/>
      <c r="X306" s="49"/>
      <c r="Y306" s="50"/>
      <c r="Z306" s="50"/>
      <c r="AA306" s="50"/>
      <c r="AB306" s="51"/>
      <c r="AC306" s="52">
        <f t="shared" si="151"/>
        <v>0</v>
      </c>
      <c r="AD306" s="53"/>
      <c r="AE306" s="54">
        <f t="shared" si="152"/>
        <v>0</v>
      </c>
    </row>
    <row r="307" spans="1:31" ht="18" hidden="1" customHeight="1">
      <c r="A307" s="172">
        <v>433092</v>
      </c>
      <c r="B307" s="101" t="s">
        <v>57</v>
      </c>
      <c r="C307" s="96" t="s">
        <v>75</v>
      </c>
      <c r="D307" s="165" t="s">
        <v>352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8"/>
        <v>0</v>
      </c>
      <c r="P307" s="41"/>
      <c r="Q307" s="42"/>
      <c r="R307" s="41">
        <f t="shared" si="149"/>
        <v>0</v>
      </c>
      <c r="S307" s="44"/>
      <c r="T307" s="45">
        <f>SUM(O307,R307)</f>
        <v>0</v>
      </c>
      <c r="U307" s="46">
        <f t="shared" si="143"/>
        <v>0</v>
      </c>
      <c r="V307" s="66">
        <f t="shared" si="153"/>
        <v>0</v>
      </c>
      <c r="W307" s="48"/>
      <c r="X307" s="49"/>
      <c r="Y307" s="50"/>
      <c r="Z307" s="50"/>
      <c r="AA307" s="50"/>
      <c r="AB307" s="51"/>
      <c r="AC307" s="52">
        <f t="shared" si="151"/>
        <v>0</v>
      </c>
      <c r="AD307" s="53"/>
      <c r="AE307" s="54">
        <f t="shared" si="152"/>
        <v>0</v>
      </c>
    </row>
    <row r="308" spans="1:31" ht="18" hidden="1" customHeight="1">
      <c r="A308" s="172">
        <v>433094</v>
      </c>
      <c r="B308" s="101" t="s">
        <v>57</v>
      </c>
      <c r="C308" s="96" t="s">
        <v>75</v>
      </c>
      <c r="D308" s="165" t="s">
        <v>353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8"/>
        <v>0</v>
      </c>
      <c r="P308" s="41"/>
      <c r="Q308" s="42"/>
      <c r="R308" s="41">
        <f t="shared" si="149"/>
        <v>0</v>
      </c>
      <c r="S308" s="44"/>
      <c r="T308" s="45">
        <f>SUM(O308,R308)</f>
        <v>0</v>
      </c>
      <c r="U308" s="46">
        <f t="shared" si="143"/>
        <v>0</v>
      </c>
      <c r="V308" s="66">
        <f t="shared" si="153"/>
        <v>0</v>
      </c>
      <c r="W308" s="48"/>
      <c r="X308" s="49"/>
      <c r="Y308" s="50"/>
      <c r="Z308" s="50"/>
      <c r="AA308" s="50"/>
      <c r="AB308" s="51"/>
      <c r="AC308" s="52">
        <f t="shared" si="151"/>
        <v>0</v>
      </c>
      <c r="AD308" s="53"/>
      <c r="AE308" s="54">
        <f t="shared" si="152"/>
        <v>0</v>
      </c>
    </row>
    <row r="309" spans="1:31" ht="18" hidden="1" customHeight="1">
      <c r="A309" s="172">
        <v>433093</v>
      </c>
      <c r="B309" s="101" t="s">
        <v>57</v>
      </c>
      <c r="C309" s="96">
        <v>40</v>
      </c>
      <c r="D309" s="165" t="s">
        <v>354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8"/>
        <v>0</v>
      </c>
      <c r="P309" s="41"/>
      <c r="Q309" s="42"/>
      <c r="R309" s="41">
        <f t="shared" si="149"/>
        <v>0</v>
      </c>
      <c r="S309" s="44">
        <f>SUM(O309,R309)</f>
        <v>0</v>
      </c>
      <c r="T309" s="45"/>
      <c r="U309" s="46">
        <f t="shared" si="143"/>
        <v>0</v>
      </c>
      <c r="V309" s="66">
        <f t="shared" si="153"/>
        <v>0</v>
      </c>
      <c r="W309" s="48"/>
      <c r="X309" s="49">
        <f>(J309*1000)/C309</f>
        <v>0</v>
      </c>
      <c r="Y309" s="50">
        <f>(K309*1000)/C309</f>
        <v>0</v>
      </c>
      <c r="Z309" s="50">
        <f>(L309*1000)/C309</f>
        <v>0</v>
      </c>
      <c r="AA309" s="50">
        <f>(M309*1000)/C309</f>
        <v>0</v>
      </c>
      <c r="AB309" s="51">
        <f>(N309*1000)/C309</f>
        <v>0</v>
      </c>
      <c r="AC309" s="52">
        <f t="shared" si="151"/>
        <v>0</v>
      </c>
      <c r="AD309" s="53">
        <f>(R309*1000)/C309</f>
        <v>0</v>
      </c>
      <c r="AE309" s="54">
        <f t="shared" si="152"/>
        <v>0</v>
      </c>
    </row>
    <row r="310" spans="1:31" ht="18" hidden="1" customHeight="1">
      <c r="A310" s="172">
        <v>433081</v>
      </c>
      <c r="B310" s="101" t="s">
        <v>57</v>
      </c>
      <c r="C310" s="96">
        <v>40</v>
      </c>
      <c r="D310" s="165" t="s">
        <v>355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8"/>
        <v>0</v>
      </c>
      <c r="P310" s="41"/>
      <c r="Q310" s="42"/>
      <c r="R310" s="41">
        <f t="shared" si="149"/>
        <v>0</v>
      </c>
      <c r="S310" s="44">
        <f>SUM(O310,R310)</f>
        <v>0</v>
      </c>
      <c r="T310" s="45"/>
      <c r="U310" s="46">
        <f t="shared" si="143"/>
        <v>0</v>
      </c>
      <c r="V310" s="66">
        <f t="shared" si="153"/>
        <v>0</v>
      </c>
      <c r="W310" s="48"/>
      <c r="X310" s="49">
        <f>(J310*1000)/C310</f>
        <v>0</v>
      </c>
      <c r="Y310" s="50">
        <f>(K310*1000)/C310</f>
        <v>0</v>
      </c>
      <c r="Z310" s="50">
        <f>(L310*1000)/C310</f>
        <v>0</v>
      </c>
      <c r="AA310" s="50">
        <f>(M310*1000)/C310</f>
        <v>0</v>
      </c>
      <c r="AB310" s="51">
        <f>(N310*1000)/C310</f>
        <v>0</v>
      </c>
      <c r="AC310" s="52">
        <f t="shared" si="151"/>
        <v>0</v>
      </c>
      <c r="AD310" s="53">
        <f>(R310*1000)/C310</f>
        <v>0</v>
      </c>
      <c r="AE310" s="54">
        <f t="shared" si="152"/>
        <v>0</v>
      </c>
    </row>
    <row r="311" spans="1:31" ht="18" hidden="1" customHeight="1">
      <c r="A311" s="172">
        <v>433071</v>
      </c>
      <c r="B311" s="101" t="s">
        <v>57</v>
      </c>
      <c r="C311" s="96">
        <v>40</v>
      </c>
      <c r="D311" s="165" t="s">
        <v>356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8"/>
        <v>0</v>
      </c>
      <c r="P311" s="41"/>
      <c r="Q311" s="42"/>
      <c r="R311" s="41">
        <f t="shared" si="149"/>
        <v>0</v>
      </c>
      <c r="S311" s="44">
        <f>SUM(O311,R311)</f>
        <v>0</v>
      </c>
      <c r="T311" s="45"/>
      <c r="U311" s="46">
        <f t="shared" si="143"/>
        <v>0</v>
      </c>
      <c r="V311" s="66">
        <f t="shared" si="153"/>
        <v>0</v>
      </c>
      <c r="W311" s="48"/>
      <c r="X311" s="49">
        <f>(J311*1000)/C311</f>
        <v>0</v>
      </c>
      <c r="Y311" s="50">
        <f>(K311*1000)/C311</f>
        <v>0</v>
      </c>
      <c r="Z311" s="50">
        <f>(L311*1000)/C311</f>
        <v>0</v>
      </c>
      <c r="AA311" s="50">
        <f>(M311*1000)/C311</f>
        <v>0</v>
      </c>
      <c r="AB311" s="51">
        <f>(N311*1000)/C311</f>
        <v>0</v>
      </c>
      <c r="AC311" s="52">
        <f t="shared" si="151"/>
        <v>0</v>
      </c>
      <c r="AD311" s="53">
        <f>(R311*1000)/C311</f>
        <v>0</v>
      </c>
      <c r="AE311" s="54">
        <f t="shared" si="152"/>
        <v>0</v>
      </c>
    </row>
    <row r="312" spans="1:31" ht="18" hidden="1" customHeight="1">
      <c r="A312" s="172">
        <v>433061</v>
      </c>
      <c r="B312" s="101" t="s">
        <v>57</v>
      </c>
      <c r="C312" s="96" t="s">
        <v>75</v>
      </c>
      <c r="D312" s="165" t="s">
        <v>357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8"/>
        <v>0</v>
      </c>
      <c r="P312" s="41"/>
      <c r="Q312" s="42"/>
      <c r="R312" s="41">
        <f t="shared" si="149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3"/>
        <v>0</v>
      </c>
      <c r="W312" s="48"/>
      <c r="X312" s="49"/>
      <c r="Y312" s="50"/>
      <c r="Z312" s="50"/>
      <c r="AA312" s="50"/>
      <c r="AB312" s="51"/>
      <c r="AC312" s="52">
        <f t="shared" si="151"/>
        <v>0</v>
      </c>
      <c r="AD312" s="53"/>
      <c r="AE312" s="54">
        <f t="shared" si="152"/>
        <v>0</v>
      </c>
    </row>
    <row r="313" spans="1:31" ht="18" hidden="1" customHeight="1">
      <c r="A313" s="172">
        <v>433061</v>
      </c>
      <c r="B313" s="101" t="s">
        <v>57</v>
      </c>
      <c r="C313" s="96">
        <v>40</v>
      </c>
      <c r="D313" s="165" t="s">
        <v>358</v>
      </c>
      <c r="E313" s="103"/>
      <c r="F313" s="103"/>
      <c r="G313" s="103"/>
      <c r="H313" s="103"/>
      <c r="I313" s="104"/>
      <c r="J313" s="417"/>
      <c r="K313" s="418"/>
      <c r="L313" s="418"/>
      <c r="M313" s="418"/>
      <c r="N313" s="419"/>
      <c r="O313" s="386">
        <f t="shared" si="148"/>
        <v>0</v>
      </c>
      <c r="P313" s="41"/>
      <c r="Q313" s="420"/>
      <c r="R313" s="421">
        <f t="shared" si="149"/>
        <v>0</v>
      </c>
      <c r="S313" s="44">
        <f>SUM(O313,R313)</f>
        <v>0</v>
      </c>
      <c r="T313" s="422"/>
      <c r="U313" s="423">
        <f t="shared" si="143"/>
        <v>0</v>
      </c>
      <c r="V313" s="66">
        <f t="shared" si="153"/>
        <v>0</v>
      </c>
      <c r="W313" s="424"/>
      <c r="X313" s="425">
        <f>(J313*1000)/C313</f>
        <v>0</v>
      </c>
      <c r="Y313" s="426">
        <f>(K313*1000)/C313</f>
        <v>0</v>
      </c>
      <c r="Z313" s="426">
        <f>(L313*1000)/C313</f>
        <v>0</v>
      </c>
      <c r="AA313" s="426">
        <f>(M313*1000)/C313</f>
        <v>0</v>
      </c>
      <c r="AB313" s="427">
        <f>(N313*1000)/C313</f>
        <v>0</v>
      </c>
      <c r="AC313" s="428">
        <f t="shared" si="151"/>
        <v>0</v>
      </c>
      <c r="AD313" s="429">
        <f>(R313*1000)/C313</f>
        <v>0</v>
      </c>
      <c r="AE313" s="437">
        <f t="shared" si="152"/>
        <v>0</v>
      </c>
    </row>
    <row r="314" spans="1:31" ht="18" customHeight="1">
      <c r="A314" s="449" t="s">
        <v>359</v>
      </c>
      <c r="B314" s="450"/>
      <c r="C314" s="451"/>
      <c r="D314" s="450"/>
      <c r="E314" s="450"/>
      <c r="F314" s="450"/>
      <c r="G314" s="450"/>
      <c r="H314" s="450"/>
      <c r="I314" s="450"/>
      <c r="J314" s="452">
        <f>SUM(J275:J313)</f>
        <v>85</v>
      </c>
      <c r="K314" s="453">
        <f t="shared" ref="K314:U314" si="162">SUM(K275:K313)</f>
        <v>11</v>
      </c>
      <c r="L314" s="453">
        <f t="shared" si="162"/>
        <v>24</v>
      </c>
      <c r="M314" s="453">
        <f t="shared" si="162"/>
        <v>0</v>
      </c>
      <c r="N314" s="454">
        <f t="shared" si="162"/>
        <v>32</v>
      </c>
      <c r="O314" s="455">
        <f>SUM(O275:O313)</f>
        <v>152</v>
      </c>
      <c r="P314" s="456">
        <f>SUM(P275:P313)</f>
        <v>0</v>
      </c>
      <c r="Q314" s="457">
        <f>SUM(Q275:Q313)</f>
        <v>0</v>
      </c>
      <c r="R314" s="456">
        <f t="shared" si="162"/>
        <v>0</v>
      </c>
      <c r="S314" s="458">
        <f t="shared" si="162"/>
        <v>152</v>
      </c>
      <c r="T314" s="459">
        <f t="shared" si="162"/>
        <v>0</v>
      </c>
      <c r="U314" s="460">
        <f t="shared" si="162"/>
        <v>152</v>
      </c>
      <c r="V314" s="66">
        <f t="shared" si="153"/>
        <v>0</v>
      </c>
      <c r="W314" s="461"/>
      <c r="X314" s="462">
        <f t="shared" ref="X314:AE314" si="163">SUM(X275:X313)</f>
        <v>3400</v>
      </c>
      <c r="Y314" s="459">
        <f t="shared" si="163"/>
        <v>440</v>
      </c>
      <c r="Z314" s="459">
        <f t="shared" si="163"/>
        <v>960</v>
      </c>
      <c r="AA314" s="459">
        <f t="shared" si="163"/>
        <v>0</v>
      </c>
      <c r="AB314" s="463">
        <f t="shared" si="163"/>
        <v>1280</v>
      </c>
      <c r="AC314" s="460">
        <f t="shared" si="163"/>
        <v>6080</v>
      </c>
      <c r="AD314" s="463">
        <f t="shared" si="163"/>
        <v>0</v>
      </c>
      <c r="AE314" s="464">
        <f t="shared" si="163"/>
        <v>6080</v>
      </c>
    </row>
    <row r="315" spans="1:31" ht="18" customHeight="1">
      <c r="A315" s="381">
        <v>513001</v>
      </c>
      <c r="B315" s="448">
        <v>4</v>
      </c>
      <c r="C315" s="238">
        <v>25</v>
      </c>
      <c r="D315" s="465"/>
      <c r="E315" s="465" t="s">
        <v>360</v>
      </c>
      <c r="F315" s="465"/>
      <c r="G315" s="465"/>
      <c r="H315" s="465"/>
      <c r="I315" s="465"/>
      <c r="J315" s="38"/>
      <c r="K315" s="466"/>
      <c r="L315" s="58"/>
      <c r="M315" s="58"/>
      <c r="N315" s="58"/>
      <c r="O315" s="40">
        <f t="shared" si="148"/>
        <v>0</v>
      </c>
      <c r="P315" s="42"/>
      <c r="Q315" s="42"/>
      <c r="R315" s="42"/>
      <c r="S315" s="44">
        <f>SUM(O315,R315)</f>
        <v>0</v>
      </c>
      <c r="T315" s="45"/>
      <c r="U315" s="46">
        <f t="shared" si="143"/>
        <v>0</v>
      </c>
      <c r="V315" s="66">
        <f t="shared" si="153"/>
        <v>0</v>
      </c>
      <c r="W315" s="467"/>
      <c r="X315" s="45"/>
      <c r="Y315" s="50">
        <f>(K315*1000)/C315</f>
        <v>0</v>
      </c>
      <c r="Z315" s="45"/>
      <c r="AA315" s="45"/>
      <c r="AB315" s="45"/>
      <c r="AC315" s="52">
        <f t="shared" si="151"/>
        <v>0</v>
      </c>
      <c r="AD315" s="45"/>
      <c r="AE315" s="54">
        <f t="shared" si="152"/>
        <v>0</v>
      </c>
    </row>
    <row r="316" spans="1:31" ht="18" hidden="1" customHeight="1">
      <c r="A316" s="381">
        <v>512001</v>
      </c>
      <c r="B316" s="448">
        <v>3.5</v>
      </c>
      <c r="C316" s="238">
        <v>25</v>
      </c>
      <c r="D316" s="465"/>
      <c r="E316" s="465" t="s">
        <v>361</v>
      </c>
      <c r="F316" s="465"/>
      <c r="G316" s="465"/>
      <c r="H316" s="465"/>
      <c r="I316" s="465"/>
      <c r="J316" s="38"/>
      <c r="K316" s="58"/>
      <c r="L316" s="58"/>
      <c r="M316" s="58"/>
      <c r="N316" s="58"/>
      <c r="O316" s="40">
        <f t="shared" si="148"/>
        <v>0</v>
      </c>
      <c r="P316" s="42"/>
      <c r="Q316" s="42"/>
      <c r="R316" s="42"/>
      <c r="S316" s="44">
        <f>SUM(O316,R316)</f>
        <v>0</v>
      </c>
      <c r="T316" s="45"/>
      <c r="U316" s="46">
        <f t="shared" si="143"/>
        <v>0</v>
      </c>
      <c r="V316" s="66">
        <f t="shared" si="153"/>
        <v>0</v>
      </c>
      <c r="W316" s="467"/>
      <c r="X316" s="45"/>
      <c r="Y316" s="50">
        <f>(K316*1000)/C316</f>
        <v>0</v>
      </c>
      <c r="Z316" s="45"/>
      <c r="AA316" s="45"/>
      <c r="AB316" s="45"/>
      <c r="AC316" s="52">
        <f t="shared" si="151"/>
        <v>0</v>
      </c>
      <c r="AD316" s="45"/>
      <c r="AE316" s="54">
        <f t="shared" si="152"/>
        <v>0</v>
      </c>
    </row>
    <row r="317" spans="1:31" ht="18" customHeight="1">
      <c r="A317" s="381">
        <v>513021</v>
      </c>
      <c r="B317" s="448">
        <v>4</v>
      </c>
      <c r="C317" s="238">
        <v>25</v>
      </c>
      <c r="D317" s="465"/>
      <c r="E317" s="465"/>
      <c r="F317" s="465"/>
      <c r="G317" s="465"/>
      <c r="H317" s="465">
        <v>6991</v>
      </c>
      <c r="I317" s="465"/>
      <c r="J317" s="38"/>
      <c r="K317" s="58"/>
      <c r="L317" s="58"/>
      <c r="M317" s="58"/>
      <c r="N317" s="107"/>
      <c r="O317" s="40">
        <f t="shared" si="148"/>
        <v>0</v>
      </c>
      <c r="P317" s="42"/>
      <c r="Q317" s="42"/>
      <c r="R317" s="42"/>
      <c r="S317" s="44">
        <f>SUM(O317,R317)</f>
        <v>0</v>
      </c>
      <c r="T317" s="45"/>
      <c r="U317" s="46">
        <f t="shared" si="143"/>
        <v>0</v>
      </c>
      <c r="V317" s="66">
        <f t="shared" si="153"/>
        <v>0</v>
      </c>
      <c r="W317" s="467" t="s">
        <v>288</v>
      </c>
      <c r="X317" s="45"/>
      <c r="Y317" s="45"/>
      <c r="Z317" s="45"/>
      <c r="AA317" s="45"/>
      <c r="AB317" s="51">
        <f>(N317*1000)/C317</f>
        <v>0</v>
      </c>
      <c r="AC317" s="52">
        <f t="shared" si="151"/>
        <v>0</v>
      </c>
      <c r="AD317" s="45"/>
      <c r="AE317" s="54">
        <f t="shared" si="152"/>
        <v>0</v>
      </c>
    </row>
    <row r="318" spans="1:31" ht="18" customHeight="1">
      <c r="A318" s="381">
        <v>511001</v>
      </c>
      <c r="B318" s="448">
        <v>4</v>
      </c>
      <c r="C318" s="238">
        <v>25</v>
      </c>
      <c r="D318" s="465"/>
      <c r="E318" s="465" t="s">
        <v>362</v>
      </c>
      <c r="F318" s="465"/>
      <c r="G318" s="465"/>
      <c r="H318" s="465"/>
      <c r="I318" s="465"/>
      <c r="J318" s="38"/>
      <c r="K318" s="468"/>
      <c r="L318" s="58"/>
      <c r="M318" s="58"/>
      <c r="N318" s="58"/>
      <c r="O318" s="40">
        <f t="shared" si="148"/>
        <v>0</v>
      </c>
      <c r="P318" s="42"/>
      <c r="Q318" s="42"/>
      <c r="R318" s="42"/>
      <c r="S318" s="44">
        <f>SUM(O318,R318)</f>
        <v>0</v>
      </c>
      <c r="T318" s="45"/>
      <c r="U318" s="46">
        <f t="shared" si="143"/>
        <v>0</v>
      </c>
      <c r="V318" s="66">
        <f t="shared" si="153"/>
        <v>0</v>
      </c>
      <c r="W318" s="467" t="s">
        <v>288</v>
      </c>
      <c r="X318" s="45"/>
      <c r="Y318" s="50">
        <f>(K318*1000)/C318</f>
        <v>0</v>
      </c>
      <c r="Z318" s="45"/>
      <c r="AA318" s="45"/>
      <c r="AB318" s="45"/>
      <c r="AC318" s="52">
        <f t="shared" si="151"/>
        <v>0</v>
      </c>
      <c r="AD318" s="45"/>
      <c r="AE318" s="54">
        <f t="shared" si="152"/>
        <v>0</v>
      </c>
    </row>
    <row r="319" spans="1:31" ht="18" customHeight="1">
      <c r="A319" s="962" t="s">
        <v>363</v>
      </c>
      <c r="B319" s="963"/>
      <c r="C319" s="964"/>
      <c r="D319" s="469"/>
      <c r="E319" s="469"/>
      <c r="F319" s="469"/>
      <c r="G319" s="469"/>
      <c r="H319" s="469"/>
      <c r="I319" s="469"/>
      <c r="J319" s="452">
        <f t="shared" ref="J319:N319" si="164">SUM(J315:J318)</f>
        <v>0</v>
      </c>
      <c r="K319" s="452">
        <f t="shared" si="164"/>
        <v>0</v>
      </c>
      <c r="L319" s="452">
        <f t="shared" si="164"/>
        <v>0</v>
      </c>
      <c r="M319" s="452">
        <f t="shared" si="164"/>
        <v>0</v>
      </c>
      <c r="N319" s="452">
        <f t="shared" si="164"/>
        <v>0</v>
      </c>
      <c r="O319" s="452">
        <f>SUM(O315:O318)</f>
        <v>0</v>
      </c>
      <c r="P319" s="470"/>
      <c r="Q319" s="470"/>
      <c r="R319" s="470"/>
      <c r="S319" s="458">
        <f>SUM(S315:S318)</f>
        <v>0</v>
      </c>
      <c r="T319" s="471"/>
      <c r="U319" s="460">
        <f>SUM(U315:U318)</f>
        <v>0</v>
      </c>
      <c r="V319" s="66">
        <f t="shared" si="153"/>
        <v>0</v>
      </c>
      <c r="W319" s="472"/>
      <c r="X319" s="471"/>
      <c r="Y319" s="459">
        <f>SUM(Y315:Y318)</f>
        <v>0</v>
      </c>
      <c r="Z319" s="471"/>
      <c r="AA319" s="471"/>
      <c r="AB319" s="471"/>
      <c r="AC319" s="460">
        <f>SUM(AC315:AC318)</f>
        <v>0</v>
      </c>
      <c r="AD319" s="471"/>
      <c r="AE319" s="460">
        <f>SUM(AE315:AE318)</f>
        <v>0</v>
      </c>
    </row>
    <row r="320" spans="1:31" ht="18" customHeight="1" thickBot="1">
      <c r="A320" s="473" t="s">
        <v>15</v>
      </c>
      <c r="B320" s="474"/>
      <c r="C320" s="475"/>
      <c r="D320" s="474"/>
      <c r="E320" s="474"/>
      <c r="F320" s="474"/>
      <c r="G320" s="474"/>
      <c r="H320" s="474"/>
      <c r="I320" s="474"/>
      <c r="J320" s="476">
        <f t="shared" ref="J320:O320" si="165">SUM(J314,J274,J268,J237,J205,J154,J319)</f>
        <v>1965</v>
      </c>
      <c r="K320" s="476">
        <f t="shared" si="165"/>
        <v>125</v>
      </c>
      <c r="L320" s="476">
        <f t="shared" si="165"/>
        <v>383</v>
      </c>
      <c r="M320" s="476">
        <f t="shared" si="165"/>
        <v>0</v>
      </c>
      <c r="N320" s="476">
        <f t="shared" si="165"/>
        <v>64</v>
      </c>
      <c r="O320" s="476">
        <f t="shared" si="165"/>
        <v>2537</v>
      </c>
      <c r="P320" s="477">
        <f>SUM(P314,P274,P268,P237,P205,P154)</f>
        <v>4199</v>
      </c>
      <c r="Q320" s="476">
        <f>SUM(Q314,Q274,Q268,Q237,Q205,Q154)</f>
        <v>4087</v>
      </c>
      <c r="R320" s="477">
        <f>SUM(R314,R274,R268,R237,R205,R154)</f>
        <v>8286</v>
      </c>
      <c r="S320" s="478">
        <f>SUM(S314,S274,S268,S237,S205,S154,S319)</f>
        <v>7848</v>
      </c>
      <c r="T320" s="479">
        <f>SUM(T314,T274,T268,T237,T205,T154)</f>
        <v>2975</v>
      </c>
      <c r="U320" s="480">
        <f>SUM(U314,U274,U268,U237,U205,U154,U319)</f>
        <v>10823</v>
      </c>
      <c r="V320" s="66">
        <f t="shared" si="153"/>
        <v>0</v>
      </c>
      <c r="W320" s="481"/>
      <c r="X320" s="482">
        <f t="shared" ref="X320:AC320" si="166">SUM(X314,X274,X268,X237,X205,X154,X319)</f>
        <v>68880</v>
      </c>
      <c r="Y320" s="482">
        <f t="shared" si="166"/>
        <v>5000</v>
      </c>
      <c r="Z320" s="482">
        <f t="shared" si="166"/>
        <v>10320</v>
      </c>
      <c r="AA320" s="482">
        <f t="shared" si="166"/>
        <v>0</v>
      </c>
      <c r="AB320" s="482">
        <f t="shared" si="166"/>
        <v>2560</v>
      </c>
      <c r="AC320" s="482">
        <f t="shared" si="166"/>
        <v>85800</v>
      </c>
      <c r="AD320" s="483">
        <f>SUM(AD314,AD274,AD268,AD237,AD205,AD154)</f>
        <v>112760</v>
      </c>
      <c r="AE320" s="484">
        <f>SUM(AE314,AE274,AE268,AE237,AE205,AE154,AE319)</f>
        <v>196640</v>
      </c>
    </row>
    <row r="321" spans="1:23" ht="18">
      <c r="A321" s="485" t="s">
        <v>364</v>
      </c>
      <c r="B321" s="486"/>
      <c r="C321" s="487"/>
      <c r="D321" s="488"/>
      <c r="E321" s="488"/>
      <c r="F321" s="488"/>
      <c r="G321" s="488"/>
      <c r="H321" s="488"/>
      <c r="I321" s="488"/>
      <c r="J321" s="489"/>
      <c r="K321" s="490"/>
      <c r="L321" s="490"/>
      <c r="M321" s="490"/>
      <c r="N321" s="490"/>
      <c r="O321" s="491"/>
      <c r="P321" s="492"/>
      <c r="Q321" s="493"/>
      <c r="R321" s="493"/>
      <c r="S321" s="494"/>
      <c r="T321" s="495"/>
      <c r="U321" s="496"/>
      <c r="V321" s="497"/>
      <c r="W321" s="497"/>
    </row>
    <row r="322" spans="1:23" ht="12" customHeight="1">
      <c r="A322" s="498">
        <v>112001</v>
      </c>
      <c r="B322" s="499"/>
      <c r="C322" s="500"/>
      <c r="D322" s="501"/>
      <c r="E322" s="501"/>
      <c r="F322" s="501"/>
      <c r="G322" s="501"/>
      <c r="H322" s="501"/>
      <c r="I322" s="502"/>
      <c r="J322" s="503">
        <f t="shared" ref="J322:U337" si="167">SUMIF($A$10:$A$318,$A322,J$10:J$318)</f>
        <v>56</v>
      </c>
      <c r="K322" s="503">
        <f t="shared" si="167"/>
        <v>0</v>
      </c>
      <c r="L322" s="503">
        <f t="shared" si="167"/>
        <v>0</v>
      </c>
      <c r="M322" s="503">
        <f t="shared" si="167"/>
        <v>0</v>
      </c>
      <c r="N322" s="503">
        <f t="shared" si="167"/>
        <v>0</v>
      </c>
      <c r="O322" s="503">
        <f t="shared" si="167"/>
        <v>56</v>
      </c>
      <c r="P322" s="504">
        <f t="shared" ref="P322:R325" si="168">SUMIF($A$10:$A$313,$A322,P$10:P$313)</f>
        <v>0</v>
      </c>
      <c r="Q322" s="505">
        <f t="shared" si="168"/>
        <v>0</v>
      </c>
      <c r="R322" s="506">
        <f t="shared" si="168"/>
        <v>0</v>
      </c>
      <c r="S322" s="507"/>
      <c r="T322" s="508"/>
      <c r="U322" s="509">
        <f>SUMIF($A$10:$A$313,$A322,U$10:U$313)</f>
        <v>56</v>
      </c>
      <c r="V322" s="510"/>
      <c r="W322" s="510"/>
    </row>
    <row r="323" spans="1:23" ht="12" customHeight="1">
      <c r="A323" s="498">
        <v>112031</v>
      </c>
      <c r="B323" s="499"/>
      <c r="C323" s="500"/>
      <c r="D323" s="501"/>
      <c r="E323" s="501"/>
      <c r="F323" s="501"/>
      <c r="G323" s="501"/>
      <c r="H323" s="501"/>
      <c r="I323" s="502"/>
      <c r="J323" s="503">
        <f t="shared" si="167"/>
        <v>0</v>
      </c>
      <c r="K323" s="503">
        <f t="shared" si="167"/>
        <v>0</v>
      </c>
      <c r="L323" s="503">
        <f t="shared" si="167"/>
        <v>0</v>
      </c>
      <c r="M323" s="503">
        <f>SUMIF($A$10:$A$313,$A323,M$10:M$313)</f>
        <v>0</v>
      </c>
      <c r="N323" s="503">
        <f t="shared" si="167"/>
        <v>0</v>
      </c>
      <c r="O323" s="503">
        <f t="shared" si="167"/>
        <v>0</v>
      </c>
      <c r="P323" s="504">
        <f t="shared" si="168"/>
        <v>0</v>
      </c>
      <c r="Q323" s="504">
        <f t="shared" si="168"/>
        <v>0</v>
      </c>
      <c r="R323" s="504">
        <f t="shared" si="168"/>
        <v>0</v>
      </c>
      <c r="S323" s="507"/>
      <c r="T323" s="508"/>
      <c r="U323" s="509">
        <f>SUMIF($A$10:$A$313,$A323,U$10:U$313)</f>
        <v>0</v>
      </c>
      <c r="V323" s="510"/>
      <c r="W323" s="510"/>
    </row>
    <row r="324" spans="1:23" ht="13.5" customHeight="1">
      <c r="A324" s="498">
        <v>112501</v>
      </c>
      <c r="B324" s="499"/>
      <c r="C324" s="500"/>
      <c r="D324" s="501"/>
      <c r="E324" s="501"/>
      <c r="F324" s="501"/>
      <c r="G324" s="501"/>
      <c r="H324" s="501"/>
      <c r="I324" s="502"/>
      <c r="J324" s="503">
        <f t="shared" si="167"/>
        <v>0</v>
      </c>
      <c r="K324" s="503">
        <f t="shared" si="167"/>
        <v>0</v>
      </c>
      <c r="L324" s="503">
        <f t="shared" si="167"/>
        <v>0</v>
      </c>
      <c r="M324" s="511">
        <f>SUMIF($A$10:$A$313,$A324,M$10:M$313)</f>
        <v>0</v>
      </c>
      <c r="N324" s="503">
        <f t="shared" si="167"/>
        <v>0</v>
      </c>
      <c r="O324" s="503">
        <f t="shared" si="167"/>
        <v>0</v>
      </c>
      <c r="P324" s="504">
        <f t="shared" si="168"/>
        <v>0</v>
      </c>
      <c r="Q324" s="505">
        <f t="shared" si="168"/>
        <v>0</v>
      </c>
      <c r="R324" s="506">
        <f t="shared" si="168"/>
        <v>0</v>
      </c>
      <c r="S324" s="507"/>
      <c r="T324" s="508"/>
      <c r="U324" s="509">
        <f>SUMIF($A$10:$A$313,$A324,U$10:U$313)</f>
        <v>0</v>
      </c>
      <c r="V324" s="510"/>
      <c r="W324" s="510"/>
    </row>
    <row r="325" spans="1:23" ht="12" customHeight="1">
      <c r="A325" s="498">
        <v>112801</v>
      </c>
      <c r="B325" s="499"/>
      <c r="C325" s="500"/>
      <c r="D325" s="501"/>
      <c r="E325" s="501"/>
      <c r="F325" s="501"/>
      <c r="G325" s="501"/>
      <c r="H325" s="501"/>
      <c r="I325" s="502"/>
      <c r="J325" s="503">
        <f t="shared" si="167"/>
        <v>0</v>
      </c>
      <c r="K325" s="503">
        <f t="shared" si="167"/>
        <v>0</v>
      </c>
      <c r="L325" s="503">
        <f t="shared" si="167"/>
        <v>0</v>
      </c>
      <c r="M325" s="503">
        <f>SUMIF($A$10:$A$318,$A325,M$10:M$318)</f>
        <v>0</v>
      </c>
      <c r="N325" s="503">
        <f t="shared" si="167"/>
        <v>0</v>
      </c>
      <c r="O325" s="503">
        <f t="shared" si="167"/>
        <v>0</v>
      </c>
      <c r="P325" s="504">
        <f t="shared" si="168"/>
        <v>0</v>
      </c>
      <c r="Q325" s="504">
        <f t="shared" si="168"/>
        <v>0</v>
      </c>
      <c r="R325" s="504">
        <f t="shared" si="168"/>
        <v>0</v>
      </c>
      <c r="S325" s="507"/>
      <c r="T325" s="512"/>
      <c r="U325" s="509">
        <f>SUMIF($A$10:$A$313,$A325,U$10:U$313)</f>
        <v>0</v>
      </c>
      <c r="V325" s="513"/>
      <c r="W325" s="510"/>
    </row>
    <row r="326" spans="1:23" ht="12" customHeight="1">
      <c r="A326" s="498">
        <v>112601</v>
      </c>
      <c r="B326" s="499"/>
      <c r="C326" s="500"/>
      <c r="D326" s="501"/>
      <c r="E326" s="501"/>
      <c r="F326" s="501"/>
      <c r="G326" s="501"/>
      <c r="H326" s="501"/>
      <c r="I326" s="502"/>
      <c r="J326" s="503">
        <f t="shared" si="167"/>
        <v>0</v>
      </c>
      <c r="K326" s="503">
        <f t="shared" si="167"/>
        <v>0</v>
      </c>
      <c r="L326" s="503">
        <f t="shared" si="167"/>
        <v>24</v>
      </c>
      <c r="M326" s="503">
        <f>SUMIF($A$10:$A$318,$A326,M$10:M$318)</f>
        <v>0</v>
      </c>
      <c r="N326" s="503">
        <f t="shared" si="167"/>
        <v>0</v>
      </c>
      <c r="O326" s="503">
        <f t="shared" si="167"/>
        <v>24</v>
      </c>
      <c r="P326" s="503">
        <f t="shared" si="167"/>
        <v>0</v>
      </c>
      <c r="Q326" s="503">
        <f t="shared" si="167"/>
        <v>0</v>
      </c>
      <c r="R326" s="503">
        <f t="shared" si="167"/>
        <v>0</v>
      </c>
      <c r="S326" s="503">
        <f t="shared" si="167"/>
        <v>24</v>
      </c>
      <c r="T326" s="503">
        <f t="shared" si="167"/>
        <v>0</v>
      </c>
      <c r="U326" s="503">
        <f t="shared" si="167"/>
        <v>24</v>
      </c>
      <c r="V326" s="514"/>
      <c r="W326" s="510"/>
    </row>
    <row r="327" spans="1:23" ht="12" customHeight="1">
      <c r="A327" s="498">
        <v>112521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si="167"/>
        <v>0</v>
      </c>
      <c r="K327" s="503">
        <f t="shared" si="167"/>
        <v>0</v>
      </c>
      <c r="L327" s="503">
        <f t="shared" si="167"/>
        <v>0</v>
      </c>
      <c r="M327" s="511"/>
      <c r="N327" s="503">
        <f t="shared" si="167"/>
        <v>0</v>
      </c>
      <c r="O327" s="503">
        <f t="shared" si="167"/>
        <v>0</v>
      </c>
      <c r="P327" s="504">
        <f t="shared" ref="P327:R346" si="169">SUMIF($A$10:$A$313,$A327,P$10:P$313)</f>
        <v>0</v>
      </c>
      <c r="Q327" s="505">
        <f t="shared" si="169"/>
        <v>48</v>
      </c>
      <c r="R327" s="506">
        <f t="shared" si="169"/>
        <v>48</v>
      </c>
      <c r="S327" s="507"/>
      <c r="T327" s="508"/>
      <c r="U327" s="509">
        <f t="shared" ref="U327:U390" si="170">SUMIF($A$10:$A$313,$A327,U$10:U$313)</f>
        <v>48</v>
      </c>
      <c r="V327" s="510"/>
      <c r="W327" s="510"/>
    </row>
    <row r="328" spans="1:23" ht="12" customHeight="1">
      <c r="A328" s="498">
        <v>113001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7"/>
        <v>0</v>
      </c>
      <c r="K328" s="503">
        <f t="shared" si="167"/>
        <v>0</v>
      </c>
      <c r="L328" s="503">
        <f t="shared" si="167"/>
        <v>0</v>
      </c>
      <c r="M328" s="511">
        <f>SUMIF($A$10:$A$313,$A328,M$10:M$313)</f>
        <v>0</v>
      </c>
      <c r="N328" s="503">
        <f t="shared" si="167"/>
        <v>0</v>
      </c>
      <c r="O328" s="503">
        <f t="shared" si="167"/>
        <v>0</v>
      </c>
      <c r="P328" s="504">
        <f t="shared" si="169"/>
        <v>0</v>
      </c>
      <c r="Q328" s="505">
        <f t="shared" si="169"/>
        <v>0</v>
      </c>
      <c r="R328" s="506">
        <f t="shared" si="169"/>
        <v>0</v>
      </c>
      <c r="S328" s="507"/>
      <c r="T328" s="508"/>
      <c r="U328" s="509">
        <f t="shared" si="170"/>
        <v>0</v>
      </c>
      <c r="V328" s="510"/>
      <c r="W328" s="510"/>
    </row>
    <row r="329" spans="1:23" ht="12" customHeight="1">
      <c r="A329" s="498">
        <v>113301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7"/>
        <v>40</v>
      </c>
      <c r="K329" s="503">
        <f t="shared" si="167"/>
        <v>0</v>
      </c>
      <c r="L329" s="503">
        <f t="shared" si="167"/>
        <v>0</v>
      </c>
      <c r="M329" s="511"/>
      <c r="N329" s="503">
        <f t="shared" si="167"/>
        <v>0</v>
      </c>
      <c r="O329" s="503">
        <f t="shared" si="167"/>
        <v>40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 t="shared" si="170"/>
        <v>40</v>
      </c>
      <c r="V329" s="510"/>
      <c r="W329" s="510"/>
    </row>
    <row r="330" spans="1:23" ht="12" customHeight="1">
      <c r="A330" s="498">
        <v>113501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7"/>
        <v>0</v>
      </c>
      <c r="K330" s="503">
        <f t="shared" si="167"/>
        <v>0</v>
      </c>
      <c r="L330" s="503">
        <f t="shared" si="167"/>
        <v>0</v>
      </c>
      <c r="M330" s="511">
        <f>SUMIF($A$10:$A$313,$A330,M$10:M$313)</f>
        <v>0</v>
      </c>
      <c r="N330" s="503">
        <f t="shared" si="167"/>
        <v>0</v>
      </c>
      <c r="O330" s="503">
        <f t="shared" si="167"/>
        <v>0</v>
      </c>
      <c r="P330" s="504">
        <f t="shared" si="169"/>
        <v>0</v>
      </c>
      <c r="Q330" s="505">
        <f t="shared" si="169"/>
        <v>0</v>
      </c>
      <c r="R330" s="506">
        <f t="shared" si="169"/>
        <v>0</v>
      </c>
      <c r="S330" s="507"/>
      <c r="T330" s="508"/>
      <c r="U330" s="509">
        <f t="shared" si="170"/>
        <v>0</v>
      </c>
      <c r="V330" s="510"/>
      <c r="W330" s="510"/>
    </row>
    <row r="331" spans="1:23" ht="12" customHeight="1">
      <c r="A331" s="498">
        <v>113521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7"/>
        <v>0</v>
      </c>
      <c r="K331" s="503">
        <f t="shared" si="167"/>
        <v>0</v>
      </c>
      <c r="L331" s="503">
        <f t="shared" si="167"/>
        <v>0</v>
      </c>
      <c r="M331" s="511">
        <f>SUMIF($A$10:$A$313,$A331,M$10:M$313)</f>
        <v>0</v>
      </c>
      <c r="N331" s="503">
        <f t="shared" si="167"/>
        <v>0</v>
      </c>
      <c r="O331" s="503">
        <f t="shared" si="167"/>
        <v>0</v>
      </c>
      <c r="P331" s="504">
        <f t="shared" si="169"/>
        <v>0</v>
      </c>
      <c r="Q331" s="505">
        <f t="shared" si="169"/>
        <v>40</v>
      </c>
      <c r="R331" s="506">
        <f t="shared" si="169"/>
        <v>40</v>
      </c>
      <c r="S331" s="507"/>
      <c r="T331" s="508"/>
      <c r="U331" s="509">
        <f t="shared" si="170"/>
        <v>40</v>
      </c>
      <c r="V331" s="510"/>
      <c r="W331" s="510"/>
    </row>
    <row r="332" spans="1:23" ht="12" customHeight="1">
      <c r="A332" s="498">
        <v>113591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7"/>
        <v>0</v>
      </c>
      <c r="K332" s="503">
        <f t="shared" si="167"/>
        <v>0</v>
      </c>
      <c r="L332" s="503">
        <f t="shared" si="167"/>
        <v>0</v>
      </c>
      <c r="M332" s="511"/>
      <c r="N332" s="503">
        <f t="shared" si="167"/>
        <v>0</v>
      </c>
      <c r="O332" s="503">
        <f t="shared" si="167"/>
        <v>0</v>
      </c>
      <c r="P332" s="504">
        <f t="shared" si="169"/>
        <v>0</v>
      </c>
      <c r="Q332" s="505">
        <f t="shared" si="169"/>
        <v>0</v>
      </c>
      <c r="R332" s="506">
        <f t="shared" si="169"/>
        <v>0</v>
      </c>
      <c r="S332" s="507"/>
      <c r="T332" s="508"/>
      <c r="U332" s="509">
        <f t="shared" si="170"/>
        <v>0</v>
      </c>
      <c r="V332" s="510"/>
      <c r="W332" s="510"/>
    </row>
    <row r="333" spans="1:23" ht="12" customHeight="1">
      <c r="A333" s="498">
        <v>113601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7"/>
        <v>0</v>
      </c>
      <c r="K333" s="503">
        <f t="shared" si="167"/>
        <v>0</v>
      </c>
      <c r="L333" s="503">
        <f t="shared" si="167"/>
        <v>0</v>
      </c>
      <c r="M333" s="511">
        <f>SUMIF($A$10:$A$313,$A333,M$10:M$313)</f>
        <v>0</v>
      </c>
      <c r="N333" s="503">
        <f t="shared" si="167"/>
        <v>0</v>
      </c>
      <c r="O333" s="503">
        <f t="shared" si="167"/>
        <v>0</v>
      </c>
      <c r="P333" s="504">
        <f t="shared" si="169"/>
        <v>0</v>
      </c>
      <c r="Q333" s="505">
        <f t="shared" si="169"/>
        <v>0</v>
      </c>
      <c r="R333" s="506">
        <f t="shared" si="169"/>
        <v>0</v>
      </c>
      <c r="S333" s="507"/>
      <c r="T333" s="508"/>
      <c r="U333" s="509">
        <f t="shared" si="170"/>
        <v>0</v>
      </c>
      <c r="V333" s="510"/>
      <c r="W333" s="510"/>
    </row>
    <row r="334" spans="1:23" ht="12" customHeight="1">
      <c r="A334" s="498">
        <v>113801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7"/>
        <v>0</v>
      </c>
      <c r="K334" s="503">
        <f t="shared" si="167"/>
        <v>0</v>
      </c>
      <c r="L334" s="503">
        <f t="shared" si="167"/>
        <v>16</v>
      </c>
      <c r="M334" s="511">
        <f>SUMIF($A$10:$A$313,$A334,M$10:M$313)</f>
        <v>0</v>
      </c>
      <c r="N334" s="503">
        <f t="shared" si="167"/>
        <v>0</v>
      </c>
      <c r="O334" s="503">
        <f t="shared" si="167"/>
        <v>16</v>
      </c>
      <c r="P334" s="504">
        <f t="shared" si="169"/>
        <v>0</v>
      </c>
      <c r="Q334" s="505">
        <f t="shared" si="169"/>
        <v>0</v>
      </c>
      <c r="R334" s="506">
        <f t="shared" si="169"/>
        <v>0</v>
      </c>
      <c r="S334" s="507"/>
      <c r="T334" s="508"/>
      <c r="U334" s="509">
        <f t="shared" si="170"/>
        <v>16</v>
      </c>
      <c r="V334" s="510"/>
      <c r="W334" s="510"/>
    </row>
    <row r="335" spans="1:23" ht="12" customHeight="1">
      <c r="A335" s="498">
        <v>114001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7"/>
        <v>8</v>
      </c>
      <c r="K335" s="503">
        <f t="shared" si="167"/>
        <v>0</v>
      </c>
      <c r="L335" s="503">
        <f t="shared" si="167"/>
        <v>0</v>
      </c>
      <c r="M335" s="511">
        <f>SUMIF($A$10:$A$313,$A335,M$10:M$313)</f>
        <v>0</v>
      </c>
      <c r="N335" s="503">
        <f t="shared" si="167"/>
        <v>0</v>
      </c>
      <c r="O335" s="503">
        <f t="shared" si="167"/>
        <v>8</v>
      </c>
      <c r="P335" s="504">
        <f t="shared" si="169"/>
        <v>0</v>
      </c>
      <c r="Q335" s="505">
        <f t="shared" si="169"/>
        <v>0</v>
      </c>
      <c r="R335" s="506">
        <f t="shared" si="169"/>
        <v>0</v>
      </c>
      <c r="S335" s="507"/>
      <c r="T335" s="508"/>
      <c r="U335" s="509">
        <f t="shared" si="170"/>
        <v>8</v>
      </c>
      <c r="V335" s="510"/>
      <c r="W335" s="510"/>
    </row>
    <row r="336" spans="1:23" ht="12" customHeight="1">
      <c r="A336" s="498" t="s">
        <v>236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7"/>
        <v>100</v>
      </c>
      <c r="K336" s="503">
        <f t="shared" si="167"/>
        <v>0</v>
      </c>
      <c r="L336" s="503">
        <f t="shared" si="167"/>
        <v>0</v>
      </c>
      <c r="M336" s="511"/>
      <c r="N336" s="503">
        <f t="shared" si="167"/>
        <v>0</v>
      </c>
      <c r="O336" s="503">
        <f t="shared" si="167"/>
        <v>100</v>
      </c>
      <c r="P336" s="504">
        <f t="shared" si="169"/>
        <v>0</v>
      </c>
      <c r="Q336" s="504">
        <f t="shared" si="169"/>
        <v>0</v>
      </c>
      <c r="R336" s="504">
        <f t="shared" si="169"/>
        <v>0</v>
      </c>
      <c r="S336" s="507"/>
      <c r="T336" s="507"/>
      <c r="U336" s="515">
        <f t="shared" si="170"/>
        <v>100</v>
      </c>
      <c r="V336" s="516"/>
      <c r="W336" s="510"/>
    </row>
    <row r="337" spans="1:23" ht="12" customHeight="1">
      <c r="A337" s="498">
        <v>114101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7"/>
        <v>0</v>
      </c>
      <c r="K337" s="503">
        <f t="shared" si="167"/>
        <v>0</v>
      </c>
      <c r="L337" s="503">
        <f t="shared" si="167"/>
        <v>0</v>
      </c>
      <c r="M337" s="511">
        <f t="shared" ref="M337:M343" si="171">SUMIF($A$10:$A$313,$A337,M$10:M$313)</f>
        <v>0</v>
      </c>
      <c r="N337" s="503">
        <f t="shared" si="167"/>
        <v>0</v>
      </c>
      <c r="O337" s="503">
        <f t="shared" si="167"/>
        <v>0</v>
      </c>
      <c r="P337" s="504">
        <f t="shared" si="169"/>
        <v>0</v>
      </c>
      <c r="Q337" s="505">
        <f t="shared" si="169"/>
        <v>0</v>
      </c>
      <c r="R337" s="506">
        <f t="shared" si="169"/>
        <v>0</v>
      </c>
      <c r="S337" s="507"/>
      <c r="T337" s="508"/>
      <c r="U337" s="509">
        <f t="shared" si="170"/>
        <v>0</v>
      </c>
      <c r="V337" s="510"/>
      <c r="W337" s="510"/>
    </row>
    <row r="338" spans="1:23" ht="12" customHeight="1">
      <c r="A338" s="498">
        <v>114301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L360" si="172">SUMIF($A$10:$A$318,$A338,J$10:J$318)</f>
        <v>0</v>
      </c>
      <c r="K338" s="503">
        <f t="shared" si="172"/>
        <v>0</v>
      </c>
      <c r="L338" s="503">
        <f t="shared" si="172"/>
        <v>0</v>
      </c>
      <c r="M338" s="511">
        <f t="shared" si="171"/>
        <v>0</v>
      </c>
      <c r="N338" s="503">
        <f t="shared" ref="N338:O345" si="173">SUMIF($A$10:$A$318,$A338,N$10:N$318)</f>
        <v>0</v>
      </c>
      <c r="O338" s="503">
        <f t="shared" si="173"/>
        <v>0</v>
      </c>
      <c r="P338" s="504">
        <f t="shared" si="169"/>
        <v>0</v>
      </c>
      <c r="Q338" s="505">
        <f t="shared" si="169"/>
        <v>0</v>
      </c>
      <c r="R338" s="506">
        <f t="shared" si="169"/>
        <v>0</v>
      </c>
      <c r="S338" s="507"/>
      <c r="T338" s="508"/>
      <c r="U338" s="509">
        <f t="shared" si="170"/>
        <v>0</v>
      </c>
      <c r="V338" s="510"/>
      <c r="W338" s="510"/>
    </row>
    <row r="339" spans="1:23" ht="12" customHeight="1">
      <c r="A339" s="498">
        <v>114501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2"/>
        <v>0</v>
      </c>
      <c r="K339" s="503">
        <f t="shared" si="172"/>
        <v>0</v>
      </c>
      <c r="L339" s="503">
        <f t="shared" si="172"/>
        <v>0</v>
      </c>
      <c r="M339" s="511">
        <f t="shared" si="171"/>
        <v>0</v>
      </c>
      <c r="N339" s="503">
        <f t="shared" si="173"/>
        <v>0</v>
      </c>
      <c r="O339" s="503">
        <f t="shared" si="173"/>
        <v>0</v>
      </c>
      <c r="P339" s="504">
        <f t="shared" si="169"/>
        <v>0</v>
      </c>
      <c r="Q339" s="505">
        <f t="shared" si="169"/>
        <v>0</v>
      </c>
      <c r="R339" s="506">
        <f t="shared" si="169"/>
        <v>0</v>
      </c>
      <c r="S339" s="507"/>
      <c r="T339" s="508"/>
      <c r="U339" s="509">
        <f t="shared" si="170"/>
        <v>0</v>
      </c>
      <c r="V339" s="510"/>
      <c r="W339" s="510"/>
    </row>
    <row r="340" spans="1:23" ht="12" customHeight="1">
      <c r="A340" s="498">
        <v>114521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2"/>
        <v>0</v>
      </c>
      <c r="K340" s="503">
        <f t="shared" si="172"/>
        <v>0</v>
      </c>
      <c r="L340" s="503">
        <f t="shared" si="172"/>
        <v>0</v>
      </c>
      <c r="M340" s="511">
        <f t="shared" si="171"/>
        <v>0</v>
      </c>
      <c r="N340" s="503">
        <f t="shared" si="173"/>
        <v>0</v>
      </c>
      <c r="O340" s="503">
        <f t="shared" si="173"/>
        <v>0</v>
      </c>
      <c r="P340" s="504">
        <f t="shared" si="169"/>
        <v>0</v>
      </c>
      <c r="Q340" s="505">
        <f t="shared" si="169"/>
        <v>160</v>
      </c>
      <c r="R340" s="506">
        <f t="shared" si="169"/>
        <v>160</v>
      </c>
      <c r="S340" s="507"/>
      <c r="T340" s="508"/>
      <c r="U340" s="509">
        <f t="shared" si="170"/>
        <v>160</v>
      </c>
      <c r="V340" s="510"/>
      <c r="W340" s="510"/>
    </row>
    <row r="341" spans="1:23" ht="12" customHeight="1">
      <c r="A341" s="498">
        <v>114591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2"/>
        <v>0</v>
      </c>
      <c r="K341" s="503">
        <f t="shared" si="172"/>
        <v>0</v>
      </c>
      <c r="L341" s="503">
        <f t="shared" si="172"/>
        <v>0</v>
      </c>
      <c r="M341" s="511">
        <f t="shared" si="171"/>
        <v>0</v>
      </c>
      <c r="N341" s="503">
        <f t="shared" si="173"/>
        <v>0</v>
      </c>
      <c r="O341" s="503">
        <f t="shared" si="173"/>
        <v>0</v>
      </c>
      <c r="P341" s="504">
        <f t="shared" si="169"/>
        <v>0</v>
      </c>
      <c r="Q341" s="505">
        <f t="shared" si="169"/>
        <v>100</v>
      </c>
      <c r="R341" s="506">
        <f t="shared" si="169"/>
        <v>100</v>
      </c>
      <c r="S341" s="507"/>
      <c r="T341" s="508"/>
      <c r="U341" s="509">
        <f t="shared" si="170"/>
        <v>100</v>
      </c>
      <c r="V341" s="510"/>
      <c r="W341" s="510"/>
    </row>
    <row r="342" spans="1:23" ht="12" customHeight="1">
      <c r="A342" s="498">
        <v>114601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2"/>
        <v>0</v>
      </c>
      <c r="K342" s="503">
        <f t="shared" si="172"/>
        <v>0</v>
      </c>
      <c r="L342" s="503">
        <f t="shared" si="172"/>
        <v>0</v>
      </c>
      <c r="M342" s="511">
        <f t="shared" si="171"/>
        <v>0</v>
      </c>
      <c r="N342" s="503">
        <f t="shared" si="173"/>
        <v>0</v>
      </c>
      <c r="O342" s="503">
        <f t="shared" si="173"/>
        <v>0</v>
      </c>
      <c r="P342" s="504">
        <f t="shared" si="169"/>
        <v>0</v>
      </c>
      <c r="Q342" s="505">
        <f t="shared" si="169"/>
        <v>0</v>
      </c>
      <c r="R342" s="506">
        <f t="shared" si="169"/>
        <v>0</v>
      </c>
      <c r="S342" s="507"/>
      <c r="T342" s="508"/>
      <c r="U342" s="509">
        <f t="shared" si="170"/>
        <v>0</v>
      </c>
      <c r="V342" s="510"/>
      <c r="W342" s="510"/>
    </row>
    <row r="343" spans="1:23" ht="12" customHeight="1">
      <c r="A343" s="498" t="s">
        <v>234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2"/>
        <v>0</v>
      </c>
      <c r="K343" s="503">
        <f t="shared" si="172"/>
        <v>0</v>
      </c>
      <c r="L343" s="503">
        <f t="shared" si="172"/>
        <v>0</v>
      </c>
      <c r="M343" s="511">
        <f t="shared" si="171"/>
        <v>0</v>
      </c>
      <c r="N343" s="503">
        <f t="shared" si="173"/>
        <v>0</v>
      </c>
      <c r="O343" s="503">
        <f t="shared" si="173"/>
        <v>0</v>
      </c>
      <c r="P343" s="504">
        <f t="shared" si="169"/>
        <v>0</v>
      </c>
      <c r="Q343" s="504">
        <f t="shared" si="169"/>
        <v>0</v>
      </c>
      <c r="R343" s="506">
        <f t="shared" si="169"/>
        <v>0</v>
      </c>
      <c r="S343" s="507"/>
      <c r="T343" s="508"/>
      <c r="U343" s="509">
        <f t="shared" si="170"/>
        <v>0</v>
      </c>
      <c r="V343" s="510"/>
      <c r="W343" s="510"/>
    </row>
    <row r="344" spans="1:23" ht="12" customHeight="1">
      <c r="A344" s="498">
        <v>114701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2"/>
        <v>0</v>
      </c>
      <c r="K344" s="503">
        <f t="shared" si="172"/>
        <v>0</v>
      </c>
      <c r="L344" s="503">
        <f t="shared" si="172"/>
        <v>0</v>
      </c>
      <c r="M344" s="503">
        <f>SUMIF($A$10:$A$318,$A344,M$10:M$318)</f>
        <v>0</v>
      </c>
      <c r="N344" s="503">
        <f t="shared" si="173"/>
        <v>0</v>
      </c>
      <c r="O344" s="503">
        <f t="shared" si="173"/>
        <v>0</v>
      </c>
      <c r="P344" s="504">
        <f t="shared" si="169"/>
        <v>0</v>
      </c>
      <c r="Q344" s="504">
        <f t="shared" si="169"/>
        <v>0</v>
      </c>
      <c r="R344" s="506">
        <f t="shared" si="169"/>
        <v>0</v>
      </c>
      <c r="S344" s="507"/>
      <c r="T344" s="508"/>
      <c r="U344" s="509">
        <f t="shared" si="170"/>
        <v>0</v>
      </c>
      <c r="V344" s="510"/>
      <c r="W344" s="510"/>
    </row>
    <row r="345" spans="1:23" ht="12" customHeight="1">
      <c r="A345" s="498" t="s">
        <v>232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2"/>
        <v>0</v>
      </c>
      <c r="K345" s="503">
        <f t="shared" si="172"/>
        <v>0</v>
      </c>
      <c r="L345" s="503">
        <f t="shared" si="172"/>
        <v>16</v>
      </c>
      <c r="M345" s="503">
        <f>SUMIF($A$10:$A$318,$A345,M$10:M$318)</f>
        <v>0</v>
      </c>
      <c r="N345" s="503">
        <f t="shared" si="173"/>
        <v>0</v>
      </c>
      <c r="O345" s="503">
        <f t="shared" si="173"/>
        <v>16</v>
      </c>
      <c r="P345" s="504">
        <f t="shared" si="169"/>
        <v>0</v>
      </c>
      <c r="Q345" s="504">
        <f t="shared" si="169"/>
        <v>0</v>
      </c>
      <c r="R345" s="504">
        <f t="shared" si="169"/>
        <v>0</v>
      </c>
      <c r="S345" s="507"/>
      <c r="T345" s="508"/>
      <c r="U345" s="509">
        <f t="shared" si="170"/>
        <v>16</v>
      </c>
      <c r="V345" s="510"/>
      <c r="W345" s="510"/>
    </row>
    <row r="346" spans="1:23" ht="12" customHeight="1">
      <c r="A346" s="498">
        <v>112591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2"/>
        <v>0</v>
      </c>
      <c r="K346" s="503"/>
      <c r="L346" s="503"/>
      <c r="M346" s="517"/>
      <c r="N346" s="503"/>
      <c r="O346" s="503"/>
      <c r="P346" s="504">
        <f t="shared" si="169"/>
        <v>0</v>
      </c>
      <c r="Q346" s="504">
        <f t="shared" si="169"/>
        <v>0</v>
      </c>
      <c r="R346" s="504">
        <f t="shared" si="169"/>
        <v>0</v>
      </c>
      <c r="S346" s="507"/>
      <c r="T346" s="508"/>
      <c r="U346" s="509">
        <f t="shared" si="170"/>
        <v>0</v>
      </c>
      <c r="V346" s="510"/>
      <c r="W346" s="510"/>
    </row>
    <row r="347" spans="1:23" ht="12" customHeight="1">
      <c r="A347" s="498">
        <v>115001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2"/>
        <v>0</v>
      </c>
      <c r="K347" s="503">
        <f t="shared" si="172"/>
        <v>0</v>
      </c>
      <c r="L347" s="503">
        <f t="shared" si="172"/>
        <v>0</v>
      </c>
      <c r="M347" s="511">
        <f t="shared" ref="M347:M410" si="174">SUMIF($A$10:$A$313,$A347,M$10:M$313)</f>
        <v>0</v>
      </c>
      <c r="N347" s="503">
        <f t="shared" ref="N347:O366" si="175">SUMIF($A$10:$A$318,$A347,N$10:N$318)</f>
        <v>0</v>
      </c>
      <c r="O347" s="503">
        <f t="shared" si="175"/>
        <v>0</v>
      </c>
      <c r="P347" s="504">
        <f t="shared" ref="P347:R366" si="176">SUMIF($A$10:$A$313,$A347,P$10:P$313)</f>
        <v>0</v>
      </c>
      <c r="Q347" s="505">
        <f t="shared" si="176"/>
        <v>0</v>
      </c>
      <c r="R347" s="506">
        <f t="shared" si="176"/>
        <v>0</v>
      </c>
      <c r="S347" s="507"/>
      <c r="T347" s="508"/>
      <c r="U347" s="509">
        <f t="shared" si="170"/>
        <v>0</v>
      </c>
      <c r="V347" s="510"/>
      <c r="W347" s="510"/>
    </row>
    <row r="348" spans="1:23" ht="12" customHeight="1">
      <c r="A348" s="498">
        <v>115501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2"/>
        <v>0</v>
      </c>
      <c r="K348" s="503">
        <f t="shared" si="172"/>
        <v>0</v>
      </c>
      <c r="L348" s="503">
        <f t="shared" si="172"/>
        <v>0</v>
      </c>
      <c r="M348" s="511">
        <f t="shared" si="174"/>
        <v>0</v>
      </c>
      <c r="N348" s="503">
        <f t="shared" si="175"/>
        <v>0</v>
      </c>
      <c r="O348" s="503">
        <f t="shared" si="175"/>
        <v>0</v>
      </c>
      <c r="P348" s="504">
        <f t="shared" si="176"/>
        <v>0</v>
      </c>
      <c r="Q348" s="505">
        <f t="shared" si="176"/>
        <v>230</v>
      </c>
      <c r="R348" s="506">
        <f t="shared" si="176"/>
        <v>230</v>
      </c>
      <c r="S348" s="507"/>
      <c r="T348" s="508"/>
      <c r="U348" s="509">
        <f t="shared" si="170"/>
        <v>230</v>
      </c>
      <c r="V348" s="510"/>
      <c r="W348" s="510"/>
    </row>
    <row r="349" spans="1:23" ht="12" customHeight="1">
      <c r="A349" s="498">
        <v>115591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2"/>
        <v>0</v>
      </c>
      <c r="K349" s="503">
        <f t="shared" si="172"/>
        <v>0</v>
      </c>
      <c r="L349" s="503">
        <f t="shared" si="172"/>
        <v>0</v>
      </c>
      <c r="M349" s="511">
        <f t="shared" si="174"/>
        <v>0</v>
      </c>
      <c r="N349" s="503">
        <f t="shared" si="175"/>
        <v>0</v>
      </c>
      <c r="O349" s="503">
        <f t="shared" si="175"/>
        <v>0</v>
      </c>
      <c r="P349" s="504">
        <f t="shared" si="176"/>
        <v>0</v>
      </c>
      <c r="Q349" s="505">
        <f t="shared" si="176"/>
        <v>0</v>
      </c>
      <c r="R349" s="506">
        <f t="shared" si="176"/>
        <v>0</v>
      </c>
      <c r="S349" s="507"/>
      <c r="T349" s="508"/>
      <c r="U349" s="509">
        <f t="shared" si="170"/>
        <v>0</v>
      </c>
      <c r="V349" s="510"/>
      <c r="W349" s="510"/>
    </row>
    <row r="350" spans="1:23" ht="12" customHeight="1">
      <c r="A350" s="498">
        <v>115701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2"/>
        <v>0</v>
      </c>
      <c r="K350" s="503">
        <f t="shared" si="172"/>
        <v>0</v>
      </c>
      <c r="L350" s="503">
        <f t="shared" si="172"/>
        <v>0</v>
      </c>
      <c r="M350" s="511">
        <f t="shared" si="174"/>
        <v>0</v>
      </c>
      <c r="N350" s="503">
        <f t="shared" si="175"/>
        <v>0</v>
      </c>
      <c r="O350" s="503">
        <f t="shared" si="175"/>
        <v>0</v>
      </c>
      <c r="P350" s="504">
        <f t="shared" si="176"/>
        <v>0</v>
      </c>
      <c r="Q350" s="505">
        <f t="shared" si="176"/>
        <v>0</v>
      </c>
      <c r="R350" s="506">
        <f t="shared" si="176"/>
        <v>0</v>
      </c>
      <c r="S350" s="507"/>
      <c r="T350" s="508"/>
      <c r="U350" s="509">
        <f t="shared" si="170"/>
        <v>0</v>
      </c>
      <c r="V350" s="510"/>
      <c r="W350" s="510"/>
    </row>
    <row r="351" spans="1:23" ht="12" customHeight="1">
      <c r="A351" s="498">
        <v>120000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2"/>
        <v>0</v>
      </c>
      <c r="K351" s="503">
        <f t="shared" si="172"/>
        <v>0</v>
      </c>
      <c r="L351" s="503">
        <f t="shared" si="172"/>
        <v>0</v>
      </c>
      <c r="M351" s="511">
        <f t="shared" si="174"/>
        <v>0</v>
      </c>
      <c r="N351" s="503">
        <f t="shared" si="175"/>
        <v>0</v>
      </c>
      <c r="O351" s="503">
        <f t="shared" si="175"/>
        <v>0</v>
      </c>
      <c r="P351" s="504">
        <f t="shared" si="176"/>
        <v>0</v>
      </c>
      <c r="Q351" s="505">
        <f t="shared" si="176"/>
        <v>0</v>
      </c>
      <c r="R351" s="506">
        <f t="shared" si="176"/>
        <v>0</v>
      </c>
      <c r="S351" s="507"/>
      <c r="T351" s="508"/>
      <c r="U351" s="509">
        <f t="shared" si="170"/>
        <v>0</v>
      </c>
      <c r="V351" s="510"/>
      <c r="W351" s="510"/>
    </row>
    <row r="352" spans="1:23" ht="12" customHeight="1">
      <c r="A352" s="498">
        <v>120100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2"/>
        <v>0</v>
      </c>
      <c r="K352" s="503">
        <f t="shared" si="172"/>
        <v>0</v>
      </c>
      <c r="L352" s="503">
        <f t="shared" si="172"/>
        <v>0</v>
      </c>
      <c r="M352" s="511">
        <f t="shared" si="174"/>
        <v>0</v>
      </c>
      <c r="N352" s="503">
        <f t="shared" si="175"/>
        <v>0</v>
      </c>
      <c r="O352" s="503">
        <f t="shared" si="175"/>
        <v>0</v>
      </c>
      <c r="P352" s="504">
        <f t="shared" si="176"/>
        <v>0</v>
      </c>
      <c r="Q352" s="505">
        <f t="shared" si="176"/>
        <v>0</v>
      </c>
      <c r="R352" s="506">
        <f t="shared" si="176"/>
        <v>0</v>
      </c>
      <c r="S352" s="507"/>
      <c r="T352" s="508"/>
      <c r="U352" s="509">
        <f t="shared" si="170"/>
        <v>0</v>
      </c>
      <c r="V352" s="510"/>
      <c r="W352" s="510"/>
    </row>
    <row r="353" spans="1:23" ht="12" customHeight="1">
      <c r="A353" s="498">
        <v>120110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2"/>
        <v>0</v>
      </c>
      <c r="K353" s="503">
        <f t="shared" si="172"/>
        <v>0</v>
      </c>
      <c r="L353" s="503">
        <f t="shared" si="172"/>
        <v>0</v>
      </c>
      <c r="M353" s="511">
        <f t="shared" si="174"/>
        <v>0</v>
      </c>
      <c r="N353" s="503">
        <f t="shared" si="175"/>
        <v>0</v>
      </c>
      <c r="O353" s="503">
        <f t="shared" si="175"/>
        <v>0</v>
      </c>
      <c r="P353" s="504">
        <f t="shared" si="176"/>
        <v>0</v>
      </c>
      <c r="Q353" s="505">
        <f t="shared" si="176"/>
        <v>0</v>
      </c>
      <c r="R353" s="506">
        <f t="shared" si="176"/>
        <v>0</v>
      </c>
      <c r="S353" s="507"/>
      <c r="T353" s="508"/>
      <c r="U353" s="509">
        <f t="shared" si="170"/>
        <v>0</v>
      </c>
      <c r="V353" s="510"/>
      <c r="W353" s="510"/>
    </row>
    <row r="354" spans="1:23" ht="12" customHeight="1">
      <c r="A354" s="498">
        <v>120500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2"/>
        <v>0</v>
      </c>
      <c r="K354" s="503">
        <f t="shared" si="172"/>
        <v>0</v>
      </c>
      <c r="L354" s="503">
        <f t="shared" si="172"/>
        <v>0</v>
      </c>
      <c r="M354" s="511">
        <f t="shared" si="174"/>
        <v>0</v>
      </c>
      <c r="N354" s="503">
        <f t="shared" si="175"/>
        <v>0</v>
      </c>
      <c r="O354" s="503">
        <f t="shared" si="175"/>
        <v>0</v>
      </c>
      <c r="P354" s="504">
        <f t="shared" si="176"/>
        <v>0</v>
      </c>
      <c r="Q354" s="505">
        <f t="shared" si="176"/>
        <v>0</v>
      </c>
      <c r="R354" s="506">
        <f t="shared" si="176"/>
        <v>0</v>
      </c>
      <c r="S354" s="507"/>
      <c r="T354" s="508"/>
      <c r="U354" s="509">
        <f t="shared" si="170"/>
        <v>0</v>
      </c>
      <c r="V354" s="510"/>
      <c r="W354" s="510"/>
    </row>
    <row r="355" spans="1:23" ht="12" customHeight="1">
      <c r="A355" s="498">
        <v>121701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2"/>
        <v>0</v>
      </c>
      <c r="K355" s="503">
        <f t="shared" si="172"/>
        <v>0</v>
      </c>
      <c r="L355" s="503">
        <f t="shared" si="172"/>
        <v>0</v>
      </c>
      <c r="M355" s="511">
        <f t="shared" si="174"/>
        <v>0</v>
      </c>
      <c r="N355" s="503">
        <f t="shared" si="175"/>
        <v>0</v>
      </c>
      <c r="O355" s="503">
        <f t="shared" si="175"/>
        <v>0</v>
      </c>
      <c r="P355" s="504">
        <f t="shared" si="176"/>
        <v>0</v>
      </c>
      <c r="Q355" s="505">
        <f t="shared" si="176"/>
        <v>0</v>
      </c>
      <c r="R355" s="506">
        <f t="shared" si="176"/>
        <v>0</v>
      </c>
      <c r="S355" s="507"/>
      <c r="T355" s="508"/>
      <c r="U355" s="509">
        <f t="shared" si="170"/>
        <v>0</v>
      </c>
      <c r="V355" s="510"/>
      <c r="W355" s="510"/>
    </row>
    <row r="356" spans="1:23" ht="12" customHeight="1">
      <c r="A356" s="498">
        <v>121721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2"/>
        <v>0</v>
      </c>
      <c r="K356" s="503">
        <f t="shared" si="172"/>
        <v>0</v>
      </c>
      <c r="L356" s="503">
        <f t="shared" si="172"/>
        <v>0</v>
      </c>
      <c r="M356" s="511">
        <f t="shared" si="174"/>
        <v>0</v>
      </c>
      <c r="N356" s="503">
        <f t="shared" si="175"/>
        <v>0</v>
      </c>
      <c r="O356" s="503">
        <f t="shared" si="175"/>
        <v>0</v>
      </c>
      <c r="P356" s="504">
        <f t="shared" si="176"/>
        <v>0</v>
      </c>
      <c r="Q356" s="505">
        <f t="shared" si="176"/>
        <v>0</v>
      </c>
      <c r="R356" s="506">
        <f t="shared" si="176"/>
        <v>0</v>
      </c>
      <c r="S356" s="507"/>
      <c r="T356" s="508"/>
      <c r="U356" s="509">
        <f t="shared" si="170"/>
        <v>0</v>
      </c>
      <c r="V356" s="510"/>
      <c r="W356" s="510"/>
    </row>
    <row r="357" spans="1:23" ht="12" customHeight="1">
      <c r="A357" s="498">
        <v>122001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2"/>
        <v>0</v>
      </c>
      <c r="K357" s="503">
        <f t="shared" si="172"/>
        <v>0</v>
      </c>
      <c r="L357" s="503">
        <f t="shared" si="172"/>
        <v>0</v>
      </c>
      <c r="M357" s="511">
        <f t="shared" si="174"/>
        <v>0</v>
      </c>
      <c r="N357" s="503">
        <f t="shared" si="175"/>
        <v>0</v>
      </c>
      <c r="O357" s="503">
        <f t="shared" si="175"/>
        <v>0</v>
      </c>
      <c r="P357" s="504">
        <f t="shared" si="176"/>
        <v>0</v>
      </c>
      <c r="Q357" s="505">
        <f t="shared" si="176"/>
        <v>0</v>
      </c>
      <c r="R357" s="506">
        <f t="shared" si="176"/>
        <v>0</v>
      </c>
      <c r="S357" s="507"/>
      <c r="T357" s="508"/>
      <c r="U357" s="509">
        <f t="shared" si="170"/>
        <v>0</v>
      </c>
      <c r="V357" s="510"/>
      <c r="W357" s="510"/>
    </row>
    <row r="358" spans="1:23" ht="12" customHeight="1">
      <c r="A358" s="498">
        <v>122021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2"/>
        <v>0</v>
      </c>
      <c r="K358" s="503">
        <f t="shared" si="172"/>
        <v>0</v>
      </c>
      <c r="L358" s="503">
        <f t="shared" si="172"/>
        <v>0</v>
      </c>
      <c r="M358" s="511">
        <f t="shared" si="174"/>
        <v>0</v>
      </c>
      <c r="N358" s="503">
        <f t="shared" si="175"/>
        <v>0</v>
      </c>
      <c r="O358" s="503">
        <f t="shared" si="175"/>
        <v>0</v>
      </c>
      <c r="P358" s="504">
        <f t="shared" si="176"/>
        <v>0</v>
      </c>
      <c r="Q358" s="505">
        <f t="shared" si="176"/>
        <v>0</v>
      </c>
      <c r="R358" s="506">
        <f t="shared" si="176"/>
        <v>0</v>
      </c>
      <c r="S358" s="507"/>
      <c r="T358" s="508"/>
      <c r="U358" s="509">
        <f t="shared" si="170"/>
        <v>0</v>
      </c>
      <c r="V358" s="510"/>
      <c r="W358" s="510"/>
    </row>
    <row r="359" spans="1:23" ht="12" customHeight="1">
      <c r="A359" s="498">
        <v>122031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2"/>
        <v>0</v>
      </c>
      <c r="K359" s="503">
        <f t="shared" si="172"/>
        <v>0</v>
      </c>
      <c r="L359" s="503">
        <f t="shared" si="172"/>
        <v>0</v>
      </c>
      <c r="M359" s="511">
        <f t="shared" si="174"/>
        <v>0</v>
      </c>
      <c r="N359" s="503">
        <f t="shared" si="175"/>
        <v>0</v>
      </c>
      <c r="O359" s="503">
        <f t="shared" si="175"/>
        <v>0</v>
      </c>
      <c r="P359" s="504">
        <f t="shared" si="176"/>
        <v>0</v>
      </c>
      <c r="Q359" s="505">
        <f t="shared" si="176"/>
        <v>0</v>
      </c>
      <c r="R359" s="506">
        <f t="shared" si="176"/>
        <v>0</v>
      </c>
      <c r="S359" s="507"/>
      <c r="T359" s="508"/>
      <c r="U359" s="509">
        <f t="shared" si="170"/>
        <v>0</v>
      </c>
      <c r="V359" s="510"/>
      <c r="W359" s="510"/>
    </row>
    <row r="360" spans="1:23" ht="12" customHeight="1">
      <c r="A360" s="498">
        <v>122121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2"/>
        <v>0</v>
      </c>
      <c r="K360" s="503">
        <f t="shared" si="172"/>
        <v>0</v>
      </c>
      <c r="L360" s="503">
        <f t="shared" si="172"/>
        <v>0</v>
      </c>
      <c r="M360" s="511">
        <f t="shared" si="174"/>
        <v>0</v>
      </c>
      <c r="N360" s="503">
        <f t="shared" si="175"/>
        <v>0</v>
      </c>
      <c r="O360" s="503">
        <f t="shared" si="175"/>
        <v>0</v>
      </c>
      <c r="P360" s="504">
        <f t="shared" si="176"/>
        <v>0</v>
      </c>
      <c r="Q360" s="505">
        <f t="shared" si="176"/>
        <v>0</v>
      </c>
      <c r="R360" s="506">
        <f t="shared" si="176"/>
        <v>0</v>
      </c>
      <c r="S360" s="507"/>
      <c r="T360" s="508"/>
      <c r="U360" s="509">
        <f t="shared" si="170"/>
        <v>0</v>
      </c>
      <c r="V360" s="510"/>
      <c r="W360" s="510"/>
    </row>
    <row r="361" spans="1:23" ht="12" customHeight="1">
      <c r="A361" s="498">
        <v>122131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ref="J361:L424" si="177">SUMIF($A$10:$A$318,$A361,J$10:J$318)</f>
        <v>0</v>
      </c>
      <c r="K361" s="503">
        <f t="shared" si="177"/>
        <v>0</v>
      </c>
      <c r="L361" s="503">
        <f t="shared" si="177"/>
        <v>0</v>
      </c>
      <c r="M361" s="511">
        <f t="shared" si="174"/>
        <v>0</v>
      </c>
      <c r="N361" s="503">
        <f t="shared" si="175"/>
        <v>0</v>
      </c>
      <c r="O361" s="503">
        <f t="shared" si="175"/>
        <v>0</v>
      </c>
      <c r="P361" s="504">
        <f t="shared" si="176"/>
        <v>0</v>
      </c>
      <c r="Q361" s="505">
        <f t="shared" si="176"/>
        <v>0</v>
      </c>
      <c r="R361" s="506">
        <f t="shared" si="176"/>
        <v>0</v>
      </c>
      <c r="S361" s="507"/>
      <c r="T361" s="508"/>
      <c r="U361" s="509">
        <f t="shared" si="170"/>
        <v>0</v>
      </c>
      <c r="V361" s="510"/>
      <c r="W361" s="510"/>
    </row>
    <row r="362" spans="1:23" ht="12" customHeight="1">
      <c r="A362" s="498">
        <v>122701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7"/>
        <v>0</v>
      </c>
      <c r="K362" s="503">
        <f t="shared" si="177"/>
        <v>0</v>
      </c>
      <c r="L362" s="503">
        <f t="shared" si="177"/>
        <v>0</v>
      </c>
      <c r="M362" s="511">
        <f t="shared" si="174"/>
        <v>0</v>
      </c>
      <c r="N362" s="503">
        <f t="shared" si="175"/>
        <v>0</v>
      </c>
      <c r="O362" s="503">
        <f t="shared" si="175"/>
        <v>0</v>
      </c>
      <c r="P362" s="504">
        <f t="shared" si="176"/>
        <v>0</v>
      </c>
      <c r="Q362" s="505">
        <f t="shared" si="176"/>
        <v>0</v>
      </c>
      <c r="R362" s="506">
        <f t="shared" si="176"/>
        <v>0</v>
      </c>
      <c r="S362" s="507"/>
      <c r="T362" s="508"/>
      <c r="U362" s="509">
        <f t="shared" si="170"/>
        <v>0</v>
      </c>
      <c r="V362" s="510"/>
      <c r="W362" s="510"/>
    </row>
    <row r="363" spans="1:23" ht="12" customHeight="1">
      <c r="A363" s="498">
        <v>123001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7"/>
        <v>0</v>
      </c>
      <c r="K363" s="503">
        <f t="shared" si="177"/>
        <v>0</v>
      </c>
      <c r="L363" s="503">
        <f t="shared" si="177"/>
        <v>0</v>
      </c>
      <c r="M363" s="511">
        <f t="shared" si="174"/>
        <v>0</v>
      </c>
      <c r="N363" s="503">
        <f t="shared" si="175"/>
        <v>0</v>
      </c>
      <c r="O363" s="503">
        <f t="shared" si="175"/>
        <v>0</v>
      </c>
      <c r="P363" s="504">
        <f t="shared" si="176"/>
        <v>0</v>
      </c>
      <c r="Q363" s="505">
        <f t="shared" si="176"/>
        <v>0</v>
      </c>
      <c r="R363" s="506">
        <f t="shared" si="176"/>
        <v>0</v>
      </c>
      <c r="S363" s="507"/>
      <c r="T363" s="508"/>
      <c r="U363" s="509">
        <f t="shared" si="170"/>
        <v>0</v>
      </c>
      <c r="V363" s="510"/>
      <c r="W363" s="510"/>
    </row>
    <row r="364" spans="1:23" ht="12" customHeight="1">
      <c r="A364" s="498">
        <v>123021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7"/>
        <v>0</v>
      </c>
      <c r="K364" s="503">
        <f t="shared" si="177"/>
        <v>0</v>
      </c>
      <c r="L364" s="503">
        <f t="shared" si="177"/>
        <v>0</v>
      </c>
      <c r="M364" s="511">
        <f t="shared" si="174"/>
        <v>0</v>
      </c>
      <c r="N364" s="503">
        <f t="shared" si="175"/>
        <v>0</v>
      </c>
      <c r="O364" s="503">
        <f t="shared" si="175"/>
        <v>0</v>
      </c>
      <c r="P364" s="504">
        <f t="shared" si="176"/>
        <v>0</v>
      </c>
      <c r="Q364" s="505">
        <f t="shared" si="176"/>
        <v>0</v>
      </c>
      <c r="R364" s="506">
        <f t="shared" si="176"/>
        <v>0</v>
      </c>
      <c r="S364" s="507"/>
      <c r="T364" s="508"/>
      <c r="U364" s="509">
        <f t="shared" si="170"/>
        <v>0</v>
      </c>
      <c r="V364" s="510"/>
      <c r="W364" s="510"/>
    </row>
    <row r="365" spans="1:23" ht="12" customHeight="1">
      <c r="A365" s="498">
        <v>123030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7"/>
        <v>0</v>
      </c>
      <c r="K365" s="503">
        <f t="shared" si="177"/>
        <v>0</v>
      </c>
      <c r="L365" s="503">
        <f t="shared" si="177"/>
        <v>0</v>
      </c>
      <c r="M365" s="511">
        <f t="shared" si="174"/>
        <v>0</v>
      </c>
      <c r="N365" s="503">
        <f t="shared" si="175"/>
        <v>0</v>
      </c>
      <c r="O365" s="503">
        <f t="shared" si="175"/>
        <v>0</v>
      </c>
      <c r="P365" s="504">
        <f t="shared" si="176"/>
        <v>0</v>
      </c>
      <c r="Q365" s="505">
        <f t="shared" si="176"/>
        <v>0</v>
      </c>
      <c r="R365" s="506">
        <f t="shared" si="176"/>
        <v>0</v>
      </c>
      <c r="S365" s="507"/>
      <c r="T365" s="508"/>
      <c r="U365" s="509">
        <f t="shared" si="170"/>
        <v>0</v>
      </c>
      <c r="V365" s="510"/>
      <c r="W365" s="510"/>
    </row>
    <row r="366" spans="1:23" ht="12" customHeight="1">
      <c r="A366" s="518">
        <v>123031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7"/>
        <v>0</v>
      </c>
      <c r="K366" s="503">
        <f t="shared" si="177"/>
        <v>0</v>
      </c>
      <c r="L366" s="503">
        <f t="shared" si="177"/>
        <v>0</v>
      </c>
      <c r="M366" s="511">
        <f t="shared" si="174"/>
        <v>0</v>
      </c>
      <c r="N366" s="503">
        <f t="shared" si="175"/>
        <v>0</v>
      </c>
      <c r="O366" s="503">
        <f t="shared" si="175"/>
        <v>0</v>
      </c>
      <c r="P366" s="504">
        <f t="shared" si="176"/>
        <v>0</v>
      </c>
      <c r="Q366" s="505">
        <f t="shared" si="176"/>
        <v>0</v>
      </c>
      <c r="R366" s="505">
        <f t="shared" si="176"/>
        <v>0</v>
      </c>
      <c r="S366" s="507"/>
      <c r="T366" s="508"/>
      <c r="U366" s="509">
        <f t="shared" si="170"/>
        <v>0</v>
      </c>
      <c r="V366" s="510"/>
      <c r="W366" s="510"/>
    </row>
    <row r="367" spans="1:23" ht="12" customHeight="1">
      <c r="A367" s="498">
        <v>123701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7"/>
        <v>0</v>
      </c>
      <c r="K367" s="503">
        <f t="shared" si="177"/>
        <v>0</v>
      </c>
      <c r="L367" s="503">
        <f t="shared" si="177"/>
        <v>0</v>
      </c>
      <c r="M367" s="511">
        <f t="shared" si="174"/>
        <v>0</v>
      </c>
      <c r="N367" s="503">
        <f t="shared" ref="N367:O386" si="178">SUMIF($A$10:$A$318,$A367,N$10:N$318)</f>
        <v>0</v>
      </c>
      <c r="O367" s="503">
        <f t="shared" si="178"/>
        <v>0</v>
      </c>
      <c r="P367" s="504">
        <f t="shared" ref="P367:R386" si="179">SUMIF($A$10:$A$313,$A367,P$10:P$313)</f>
        <v>0</v>
      </c>
      <c r="Q367" s="505">
        <f t="shared" si="179"/>
        <v>0</v>
      </c>
      <c r="R367" s="505">
        <f t="shared" si="179"/>
        <v>0</v>
      </c>
      <c r="S367" s="507"/>
      <c r="T367" s="508"/>
      <c r="U367" s="509">
        <f t="shared" si="170"/>
        <v>0</v>
      </c>
      <c r="V367" s="510"/>
      <c r="W367" s="510"/>
    </row>
    <row r="368" spans="1:23" ht="12" customHeight="1">
      <c r="A368" s="498">
        <v>125001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7"/>
        <v>0</v>
      </c>
      <c r="K368" s="503">
        <f t="shared" si="177"/>
        <v>0</v>
      </c>
      <c r="L368" s="503">
        <f t="shared" si="177"/>
        <v>0</v>
      </c>
      <c r="M368" s="511">
        <f t="shared" si="174"/>
        <v>0</v>
      </c>
      <c r="N368" s="503">
        <f t="shared" si="178"/>
        <v>0</v>
      </c>
      <c r="O368" s="503">
        <f t="shared" si="178"/>
        <v>0</v>
      </c>
      <c r="P368" s="504">
        <f t="shared" si="179"/>
        <v>0</v>
      </c>
      <c r="Q368" s="505">
        <f t="shared" si="179"/>
        <v>0</v>
      </c>
      <c r="R368" s="506">
        <f t="shared" si="179"/>
        <v>0</v>
      </c>
      <c r="S368" s="507"/>
      <c r="T368" s="508"/>
      <c r="U368" s="509">
        <f t="shared" si="170"/>
        <v>0</v>
      </c>
      <c r="V368" s="510"/>
      <c r="W368" s="510"/>
    </row>
    <row r="369" spans="1:23" ht="12" customHeight="1">
      <c r="A369" s="498">
        <v>127000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7"/>
        <v>0</v>
      </c>
      <c r="K369" s="503">
        <f t="shared" si="177"/>
        <v>0</v>
      </c>
      <c r="L369" s="503">
        <f t="shared" si="177"/>
        <v>0</v>
      </c>
      <c r="M369" s="511">
        <f t="shared" si="174"/>
        <v>0</v>
      </c>
      <c r="N369" s="503">
        <f t="shared" si="178"/>
        <v>0</v>
      </c>
      <c r="O369" s="503">
        <f t="shared" si="178"/>
        <v>0</v>
      </c>
      <c r="P369" s="504">
        <f t="shared" si="179"/>
        <v>0</v>
      </c>
      <c r="Q369" s="505">
        <f t="shared" si="179"/>
        <v>0</v>
      </c>
      <c r="R369" s="506">
        <f t="shared" si="179"/>
        <v>0</v>
      </c>
      <c r="S369" s="507"/>
      <c r="T369" s="508"/>
      <c r="U369" s="509">
        <f t="shared" si="170"/>
        <v>0</v>
      </c>
      <c r="V369" s="510"/>
      <c r="W369" s="510"/>
    </row>
    <row r="370" spans="1:23" ht="12" customHeight="1">
      <c r="A370" s="498">
        <v>127001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7"/>
        <v>100</v>
      </c>
      <c r="K370" s="503">
        <f t="shared" si="177"/>
        <v>0</v>
      </c>
      <c r="L370" s="503">
        <f t="shared" si="177"/>
        <v>136</v>
      </c>
      <c r="M370" s="511">
        <f t="shared" si="174"/>
        <v>0</v>
      </c>
      <c r="N370" s="503">
        <f t="shared" si="178"/>
        <v>0</v>
      </c>
      <c r="O370" s="503">
        <f t="shared" si="178"/>
        <v>236</v>
      </c>
      <c r="P370" s="504">
        <f t="shared" si="179"/>
        <v>0</v>
      </c>
      <c r="Q370" s="505">
        <f t="shared" si="179"/>
        <v>0</v>
      </c>
      <c r="R370" s="506">
        <f t="shared" si="179"/>
        <v>0</v>
      </c>
      <c r="S370" s="507"/>
      <c r="T370" s="508"/>
      <c r="U370" s="509">
        <f t="shared" si="170"/>
        <v>236</v>
      </c>
      <c r="V370" s="510"/>
      <c r="W370" s="510"/>
    </row>
    <row r="371" spans="1:23" ht="12" customHeight="1">
      <c r="A371" s="498">
        <v>127008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7"/>
        <v>0</v>
      </c>
      <c r="K371" s="503">
        <f t="shared" si="177"/>
        <v>0</v>
      </c>
      <c r="L371" s="503">
        <f t="shared" si="177"/>
        <v>0</v>
      </c>
      <c r="M371" s="511">
        <f t="shared" si="174"/>
        <v>0</v>
      </c>
      <c r="N371" s="503">
        <f t="shared" si="178"/>
        <v>0</v>
      </c>
      <c r="O371" s="503">
        <f t="shared" si="178"/>
        <v>0</v>
      </c>
      <c r="P371" s="504">
        <f t="shared" si="179"/>
        <v>0</v>
      </c>
      <c r="Q371" s="505">
        <f t="shared" si="179"/>
        <v>0</v>
      </c>
      <c r="R371" s="506">
        <f t="shared" si="179"/>
        <v>0</v>
      </c>
      <c r="S371" s="507"/>
      <c r="T371" s="508"/>
      <c r="U371" s="509">
        <f t="shared" si="170"/>
        <v>0</v>
      </c>
      <c r="V371" s="510"/>
      <c r="W371" s="510"/>
    </row>
    <row r="372" spans="1:23" ht="12" customHeight="1">
      <c r="A372" s="498">
        <v>127020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7"/>
        <v>0</v>
      </c>
      <c r="K372" s="503">
        <f t="shared" si="177"/>
        <v>0</v>
      </c>
      <c r="L372" s="503">
        <f t="shared" si="177"/>
        <v>0</v>
      </c>
      <c r="M372" s="511">
        <f t="shared" si="174"/>
        <v>0</v>
      </c>
      <c r="N372" s="503">
        <f t="shared" si="178"/>
        <v>0</v>
      </c>
      <c r="O372" s="503">
        <f t="shared" si="178"/>
        <v>0</v>
      </c>
      <c r="P372" s="504">
        <f t="shared" si="179"/>
        <v>0</v>
      </c>
      <c r="Q372" s="505">
        <f t="shared" si="179"/>
        <v>0</v>
      </c>
      <c r="R372" s="506">
        <f t="shared" si="179"/>
        <v>0</v>
      </c>
      <c r="S372" s="507"/>
      <c r="T372" s="508"/>
      <c r="U372" s="509">
        <f t="shared" si="170"/>
        <v>0</v>
      </c>
      <c r="V372" s="510"/>
      <c r="W372" s="510"/>
    </row>
    <row r="373" spans="1:23" ht="12" customHeight="1">
      <c r="A373" s="498">
        <v>127021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7"/>
        <v>0</v>
      </c>
      <c r="K373" s="503">
        <f t="shared" si="177"/>
        <v>0</v>
      </c>
      <c r="L373" s="503">
        <f t="shared" si="177"/>
        <v>0</v>
      </c>
      <c r="M373" s="511">
        <f t="shared" si="174"/>
        <v>0</v>
      </c>
      <c r="N373" s="503">
        <f t="shared" si="178"/>
        <v>0</v>
      </c>
      <c r="O373" s="503">
        <f t="shared" si="178"/>
        <v>0</v>
      </c>
      <c r="P373" s="504">
        <f t="shared" si="179"/>
        <v>0</v>
      </c>
      <c r="Q373" s="505">
        <f t="shared" si="179"/>
        <v>0</v>
      </c>
      <c r="R373" s="506">
        <f t="shared" si="179"/>
        <v>0</v>
      </c>
      <c r="S373" s="507"/>
      <c r="T373" s="508"/>
      <c r="U373" s="509">
        <f t="shared" si="170"/>
        <v>0</v>
      </c>
      <c r="V373" s="510"/>
      <c r="W373" s="510"/>
    </row>
    <row r="374" spans="1:23" ht="12" customHeight="1">
      <c r="A374" s="498">
        <v>127031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7"/>
        <v>0</v>
      </c>
      <c r="K374" s="503">
        <f t="shared" si="177"/>
        <v>0</v>
      </c>
      <c r="L374" s="503">
        <f t="shared" si="177"/>
        <v>0</v>
      </c>
      <c r="M374" s="511">
        <f t="shared" si="174"/>
        <v>0</v>
      </c>
      <c r="N374" s="503">
        <f t="shared" si="178"/>
        <v>0</v>
      </c>
      <c r="O374" s="503">
        <f t="shared" si="178"/>
        <v>0</v>
      </c>
      <c r="P374" s="504">
        <f t="shared" si="179"/>
        <v>0</v>
      </c>
      <c r="Q374" s="505">
        <f t="shared" si="179"/>
        <v>0</v>
      </c>
      <c r="R374" s="506">
        <f t="shared" si="179"/>
        <v>0</v>
      </c>
      <c r="S374" s="507"/>
      <c r="T374" s="508"/>
      <c r="U374" s="509">
        <f t="shared" si="170"/>
        <v>0</v>
      </c>
      <c r="V374" s="510"/>
      <c r="W374" s="510"/>
    </row>
    <row r="375" spans="1:23" ht="12" customHeight="1">
      <c r="A375" s="498">
        <v>127060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7"/>
        <v>0</v>
      </c>
      <c r="K375" s="503">
        <f t="shared" si="177"/>
        <v>0</v>
      </c>
      <c r="L375" s="503">
        <f t="shared" si="177"/>
        <v>0</v>
      </c>
      <c r="M375" s="511">
        <f t="shared" si="174"/>
        <v>0</v>
      </c>
      <c r="N375" s="503">
        <f t="shared" si="178"/>
        <v>0</v>
      </c>
      <c r="O375" s="503">
        <f t="shared" si="178"/>
        <v>0</v>
      </c>
      <c r="P375" s="504">
        <f t="shared" si="179"/>
        <v>0</v>
      </c>
      <c r="Q375" s="505">
        <f t="shared" si="179"/>
        <v>0</v>
      </c>
      <c r="R375" s="506">
        <f t="shared" si="179"/>
        <v>0</v>
      </c>
      <c r="S375" s="507"/>
      <c r="T375" s="508"/>
      <c r="U375" s="509">
        <f t="shared" si="170"/>
        <v>0</v>
      </c>
      <c r="V375" s="510"/>
      <c r="W375" s="510"/>
    </row>
    <row r="376" spans="1:23" ht="12" customHeight="1">
      <c r="A376" s="498">
        <v>127761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7"/>
        <v>0</v>
      </c>
      <c r="K376" s="503">
        <f t="shared" si="177"/>
        <v>0</v>
      </c>
      <c r="L376" s="503">
        <f t="shared" si="177"/>
        <v>0</v>
      </c>
      <c r="M376" s="511">
        <f t="shared" si="174"/>
        <v>0</v>
      </c>
      <c r="N376" s="503">
        <f t="shared" si="178"/>
        <v>0</v>
      </c>
      <c r="O376" s="503">
        <f t="shared" si="178"/>
        <v>0</v>
      </c>
      <c r="P376" s="504">
        <f t="shared" si="179"/>
        <v>0</v>
      </c>
      <c r="Q376" s="505">
        <f t="shared" si="179"/>
        <v>0</v>
      </c>
      <c r="R376" s="506">
        <f t="shared" si="179"/>
        <v>0</v>
      </c>
      <c r="S376" s="507"/>
      <c r="T376" s="508"/>
      <c r="U376" s="509">
        <f t="shared" si="170"/>
        <v>0</v>
      </c>
      <c r="V376" s="510"/>
      <c r="W376" s="510"/>
    </row>
    <row r="377" spans="1:23" ht="12" customHeight="1">
      <c r="A377" s="498">
        <v>127771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7"/>
        <v>0</v>
      </c>
      <c r="K377" s="503">
        <f t="shared" si="177"/>
        <v>0</v>
      </c>
      <c r="L377" s="503">
        <f t="shared" si="177"/>
        <v>0</v>
      </c>
      <c r="M377" s="511">
        <f t="shared" si="174"/>
        <v>0</v>
      </c>
      <c r="N377" s="503">
        <f t="shared" si="178"/>
        <v>0</v>
      </c>
      <c r="O377" s="503">
        <f t="shared" si="178"/>
        <v>0</v>
      </c>
      <c r="P377" s="504">
        <f t="shared" si="179"/>
        <v>0</v>
      </c>
      <c r="Q377" s="505">
        <f t="shared" si="179"/>
        <v>0</v>
      </c>
      <c r="R377" s="506">
        <f t="shared" si="179"/>
        <v>0</v>
      </c>
      <c r="S377" s="507"/>
      <c r="T377" s="508"/>
      <c r="U377" s="509">
        <f t="shared" si="170"/>
        <v>0</v>
      </c>
      <c r="V377" s="510"/>
      <c r="W377" s="510"/>
    </row>
    <row r="378" spans="1:23" ht="12" customHeight="1">
      <c r="A378" s="498">
        <v>127800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7"/>
        <v>0</v>
      </c>
      <c r="K378" s="503">
        <f t="shared" si="177"/>
        <v>0</v>
      </c>
      <c r="L378" s="503">
        <f t="shared" si="177"/>
        <v>0</v>
      </c>
      <c r="M378" s="511">
        <f t="shared" si="174"/>
        <v>0</v>
      </c>
      <c r="N378" s="503">
        <f t="shared" si="178"/>
        <v>0</v>
      </c>
      <c r="O378" s="503">
        <f t="shared" si="178"/>
        <v>0</v>
      </c>
      <c r="P378" s="504">
        <f t="shared" si="179"/>
        <v>0</v>
      </c>
      <c r="Q378" s="505">
        <f t="shared" si="179"/>
        <v>0</v>
      </c>
      <c r="R378" s="506">
        <f t="shared" si="179"/>
        <v>0</v>
      </c>
      <c r="S378" s="507"/>
      <c r="T378" s="508"/>
      <c r="U378" s="509">
        <f t="shared" si="170"/>
        <v>0</v>
      </c>
      <c r="V378" s="510"/>
      <c r="W378" s="510"/>
    </row>
    <row r="379" spans="1:23" ht="12" customHeight="1">
      <c r="A379" s="498">
        <v>127801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7"/>
        <v>0</v>
      </c>
      <c r="K379" s="503">
        <f t="shared" si="177"/>
        <v>0</v>
      </c>
      <c r="L379" s="503">
        <f t="shared" si="177"/>
        <v>0</v>
      </c>
      <c r="M379" s="511">
        <f t="shared" si="174"/>
        <v>0</v>
      </c>
      <c r="N379" s="503">
        <f t="shared" si="178"/>
        <v>8</v>
      </c>
      <c r="O379" s="503">
        <f t="shared" si="178"/>
        <v>8</v>
      </c>
      <c r="P379" s="504">
        <f t="shared" si="179"/>
        <v>0</v>
      </c>
      <c r="Q379" s="505">
        <f t="shared" si="179"/>
        <v>0</v>
      </c>
      <c r="R379" s="506">
        <f t="shared" si="179"/>
        <v>0</v>
      </c>
      <c r="S379" s="507"/>
      <c r="T379" s="508"/>
      <c r="U379" s="509">
        <f t="shared" si="170"/>
        <v>8</v>
      </c>
      <c r="V379" s="510"/>
      <c r="W379" s="510"/>
    </row>
    <row r="380" spans="1:23" ht="12" customHeight="1">
      <c r="A380" s="498">
        <v>128000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7"/>
        <v>0</v>
      </c>
      <c r="K380" s="503">
        <f t="shared" si="177"/>
        <v>0</v>
      </c>
      <c r="L380" s="503">
        <f t="shared" si="177"/>
        <v>0</v>
      </c>
      <c r="M380" s="511">
        <f t="shared" si="174"/>
        <v>0</v>
      </c>
      <c r="N380" s="503">
        <f t="shared" si="178"/>
        <v>0</v>
      </c>
      <c r="O380" s="503">
        <f t="shared" si="178"/>
        <v>0</v>
      </c>
      <c r="P380" s="504">
        <f t="shared" si="179"/>
        <v>0</v>
      </c>
      <c r="Q380" s="505">
        <f t="shared" si="179"/>
        <v>0</v>
      </c>
      <c r="R380" s="506">
        <f t="shared" si="179"/>
        <v>0</v>
      </c>
      <c r="S380" s="507"/>
      <c r="T380" s="508"/>
      <c r="U380" s="509">
        <f t="shared" si="170"/>
        <v>0</v>
      </c>
      <c r="V380" s="510"/>
      <c r="W380" s="510"/>
    </row>
    <row r="381" spans="1:23" ht="12" customHeight="1">
      <c r="A381" s="498">
        <v>128001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7"/>
        <v>0</v>
      </c>
      <c r="K381" s="503">
        <f t="shared" si="177"/>
        <v>0</v>
      </c>
      <c r="L381" s="503">
        <f t="shared" si="177"/>
        <v>0</v>
      </c>
      <c r="M381" s="511">
        <f t="shared" si="174"/>
        <v>0</v>
      </c>
      <c r="N381" s="503">
        <f t="shared" si="178"/>
        <v>0</v>
      </c>
      <c r="O381" s="503">
        <f t="shared" si="178"/>
        <v>0</v>
      </c>
      <c r="P381" s="504">
        <f t="shared" si="179"/>
        <v>0</v>
      </c>
      <c r="Q381" s="505">
        <f t="shared" si="179"/>
        <v>0</v>
      </c>
      <c r="R381" s="506">
        <f t="shared" si="179"/>
        <v>0</v>
      </c>
      <c r="S381" s="507"/>
      <c r="T381" s="508"/>
      <c r="U381" s="509">
        <f t="shared" si="170"/>
        <v>0</v>
      </c>
      <c r="V381" s="510"/>
      <c r="W381" s="510"/>
    </row>
    <row r="382" spans="1:23" ht="12" customHeight="1">
      <c r="A382" s="498">
        <v>128020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7"/>
        <v>0</v>
      </c>
      <c r="K382" s="503">
        <f t="shared" si="177"/>
        <v>0</v>
      </c>
      <c r="L382" s="503">
        <f t="shared" si="177"/>
        <v>0</v>
      </c>
      <c r="M382" s="511">
        <f t="shared" si="174"/>
        <v>0</v>
      </c>
      <c r="N382" s="503">
        <f t="shared" si="178"/>
        <v>0</v>
      </c>
      <c r="O382" s="503">
        <f t="shared" si="178"/>
        <v>0</v>
      </c>
      <c r="P382" s="504">
        <f t="shared" si="179"/>
        <v>0</v>
      </c>
      <c r="Q382" s="505">
        <f t="shared" si="179"/>
        <v>0</v>
      </c>
      <c r="R382" s="506">
        <f t="shared" si="179"/>
        <v>0</v>
      </c>
      <c r="S382" s="507"/>
      <c r="T382" s="508"/>
      <c r="U382" s="509">
        <f t="shared" si="170"/>
        <v>0</v>
      </c>
      <c r="V382" s="510"/>
      <c r="W382" s="510"/>
    </row>
    <row r="383" spans="1:23" ht="12" customHeight="1">
      <c r="A383" s="498">
        <v>129051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7"/>
        <v>0</v>
      </c>
      <c r="K383" s="503">
        <f t="shared" si="177"/>
        <v>0</v>
      </c>
      <c r="L383" s="503">
        <f t="shared" si="177"/>
        <v>0</v>
      </c>
      <c r="M383" s="511">
        <f t="shared" si="174"/>
        <v>0</v>
      </c>
      <c r="N383" s="503">
        <f t="shared" si="178"/>
        <v>0</v>
      </c>
      <c r="O383" s="503">
        <f t="shared" si="178"/>
        <v>0</v>
      </c>
      <c r="P383" s="504">
        <f t="shared" si="179"/>
        <v>0</v>
      </c>
      <c r="Q383" s="505">
        <f t="shared" si="179"/>
        <v>0</v>
      </c>
      <c r="R383" s="506">
        <f t="shared" si="179"/>
        <v>0</v>
      </c>
      <c r="S383" s="507"/>
      <c r="T383" s="508"/>
      <c r="U383" s="509">
        <f t="shared" si="170"/>
        <v>0</v>
      </c>
      <c r="V383" s="510"/>
      <c r="W383" s="510"/>
    </row>
    <row r="384" spans="1:23" ht="12" customHeight="1">
      <c r="A384" s="498">
        <v>132011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7"/>
        <v>0</v>
      </c>
      <c r="K384" s="503">
        <f t="shared" si="177"/>
        <v>0</v>
      </c>
      <c r="L384" s="503">
        <f t="shared" si="177"/>
        <v>0</v>
      </c>
      <c r="M384" s="511">
        <f t="shared" si="174"/>
        <v>0</v>
      </c>
      <c r="N384" s="503">
        <f t="shared" si="178"/>
        <v>0</v>
      </c>
      <c r="O384" s="503">
        <f t="shared" si="178"/>
        <v>0</v>
      </c>
      <c r="P384" s="504">
        <f t="shared" si="179"/>
        <v>0</v>
      </c>
      <c r="Q384" s="505">
        <f t="shared" si="179"/>
        <v>0</v>
      </c>
      <c r="R384" s="506">
        <f t="shared" si="179"/>
        <v>0</v>
      </c>
      <c r="S384" s="507"/>
      <c r="T384" s="508"/>
      <c r="U384" s="509">
        <f t="shared" si="170"/>
        <v>0</v>
      </c>
      <c r="V384" s="510"/>
      <c r="W384" s="510"/>
    </row>
    <row r="385" spans="1:23" ht="12" customHeight="1">
      <c r="A385" s="498">
        <v>132021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7"/>
        <v>0</v>
      </c>
      <c r="K385" s="503">
        <f t="shared" si="177"/>
        <v>0</v>
      </c>
      <c r="L385" s="503">
        <f t="shared" si="177"/>
        <v>0</v>
      </c>
      <c r="M385" s="511">
        <f t="shared" si="174"/>
        <v>0</v>
      </c>
      <c r="N385" s="503">
        <f t="shared" si="178"/>
        <v>0</v>
      </c>
      <c r="O385" s="503">
        <f t="shared" si="178"/>
        <v>0</v>
      </c>
      <c r="P385" s="504">
        <f t="shared" si="179"/>
        <v>0</v>
      </c>
      <c r="Q385" s="505">
        <f t="shared" si="179"/>
        <v>0</v>
      </c>
      <c r="R385" s="506">
        <f t="shared" si="179"/>
        <v>0</v>
      </c>
      <c r="S385" s="507"/>
      <c r="T385" s="508"/>
      <c r="U385" s="509">
        <f t="shared" si="170"/>
        <v>0</v>
      </c>
      <c r="V385" s="510"/>
      <c r="W385" s="510"/>
    </row>
    <row r="386" spans="1:23" ht="12" customHeight="1">
      <c r="A386" s="498">
        <v>132031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7"/>
        <v>0</v>
      </c>
      <c r="K386" s="503">
        <f t="shared" si="177"/>
        <v>0</v>
      </c>
      <c r="L386" s="503">
        <f t="shared" si="177"/>
        <v>0</v>
      </c>
      <c r="M386" s="511">
        <f t="shared" si="174"/>
        <v>0</v>
      </c>
      <c r="N386" s="503">
        <f t="shared" si="178"/>
        <v>0</v>
      </c>
      <c r="O386" s="503">
        <f t="shared" si="178"/>
        <v>0</v>
      </c>
      <c r="P386" s="504">
        <f t="shared" si="179"/>
        <v>0</v>
      </c>
      <c r="Q386" s="505">
        <f t="shared" si="179"/>
        <v>0</v>
      </c>
      <c r="R386" s="506">
        <f t="shared" si="179"/>
        <v>0</v>
      </c>
      <c r="S386" s="507"/>
      <c r="T386" s="508"/>
      <c r="U386" s="509">
        <f t="shared" si="170"/>
        <v>0</v>
      </c>
      <c r="V386" s="510"/>
      <c r="W386" s="510"/>
    </row>
    <row r="387" spans="1:23" ht="12" customHeight="1">
      <c r="A387" s="498">
        <v>133011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7"/>
        <v>0</v>
      </c>
      <c r="K387" s="503">
        <f t="shared" si="177"/>
        <v>0</v>
      </c>
      <c r="L387" s="503">
        <f t="shared" si="177"/>
        <v>0</v>
      </c>
      <c r="M387" s="511">
        <f t="shared" si="174"/>
        <v>0</v>
      </c>
      <c r="N387" s="503">
        <f t="shared" ref="N387:O406" si="180">SUMIF($A$10:$A$318,$A387,N$10:N$318)</f>
        <v>0</v>
      </c>
      <c r="O387" s="503">
        <f t="shared" si="180"/>
        <v>0</v>
      </c>
      <c r="P387" s="504">
        <f t="shared" ref="P387:R406" si="181">SUMIF($A$10:$A$313,$A387,P$10:P$313)</f>
        <v>0</v>
      </c>
      <c r="Q387" s="505">
        <f t="shared" si="181"/>
        <v>0</v>
      </c>
      <c r="R387" s="506">
        <f t="shared" si="181"/>
        <v>0</v>
      </c>
      <c r="S387" s="507"/>
      <c r="T387" s="508"/>
      <c r="U387" s="509">
        <f t="shared" si="170"/>
        <v>0</v>
      </c>
      <c r="V387" s="510"/>
      <c r="W387" s="510"/>
    </row>
    <row r="388" spans="1:23" ht="12" customHeight="1">
      <c r="A388" s="498">
        <v>133021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7"/>
        <v>0</v>
      </c>
      <c r="K388" s="503">
        <f t="shared" si="177"/>
        <v>0</v>
      </c>
      <c r="L388" s="503">
        <f t="shared" si="177"/>
        <v>0</v>
      </c>
      <c r="M388" s="511">
        <f t="shared" si="174"/>
        <v>0</v>
      </c>
      <c r="N388" s="503">
        <f t="shared" si="180"/>
        <v>0</v>
      </c>
      <c r="O388" s="503">
        <f t="shared" si="180"/>
        <v>0</v>
      </c>
      <c r="P388" s="504">
        <f t="shared" si="181"/>
        <v>0</v>
      </c>
      <c r="Q388" s="505">
        <f t="shared" si="181"/>
        <v>0</v>
      </c>
      <c r="R388" s="506">
        <f t="shared" si="181"/>
        <v>0</v>
      </c>
      <c r="S388" s="507"/>
      <c r="T388" s="508"/>
      <c r="U388" s="509">
        <f t="shared" si="170"/>
        <v>0</v>
      </c>
      <c r="V388" s="510"/>
      <c r="W388" s="510"/>
    </row>
    <row r="389" spans="1:23" ht="12" customHeight="1">
      <c r="A389" s="498">
        <v>133031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7"/>
        <v>0</v>
      </c>
      <c r="K389" s="503">
        <f t="shared" si="177"/>
        <v>0</v>
      </c>
      <c r="L389" s="503">
        <f t="shared" si="177"/>
        <v>0</v>
      </c>
      <c r="M389" s="511">
        <f t="shared" si="174"/>
        <v>0</v>
      </c>
      <c r="N389" s="503">
        <f t="shared" si="180"/>
        <v>0</v>
      </c>
      <c r="O389" s="503">
        <f t="shared" si="180"/>
        <v>0</v>
      </c>
      <c r="P389" s="504">
        <f t="shared" si="181"/>
        <v>0</v>
      </c>
      <c r="Q389" s="505">
        <f t="shared" si="181"/>
        <v>0</v>
      </c>
      <c r="R389" s="506">
        <f t="shared" si="181"/>
        <v>0</v>
      </c>
      <c r="S389" s="507"/>
      <c r="T389" s="508"/>
      <c r="U389" s="509">
        <f t="shared" si="170"/>
        <v>0</v>
      </c>
      <c r="V389" s="510"/>
      <c r="W389" s="510"/>
    </row>
    <row r="390" spans="1:23" ht="12" customHeight="1">
      <c r="A390" s="498">
        <v>135011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7"/>
        <v>0</v>
      </c>
      <c r="K390" s="503">
        <f t="shared" si="177"/>
        <v>0</v>
      </c>
      <c r="L390" s="503">
        <f t="shared" si="177"/>
        <v>0</v>
      </c>
      <c r="M390" s="511">
        <f t="shared" si="174"/>
        <v>0</v>
      </c>
      <c r="N390" s="503">
        <f t="shared" si="180"/>
        <v>0</v>
      </c>
      <c r="O390" s="503">
        <f t="shared" si="180"/>
        <v>0</v>
      </c>
      <c r="P390" s="504">
        <f t="shared" si="181"/>
        <v>0</v>
      </c>
      <c r="Q390" s="505">
        <f t="shared" si="181"/>
        <v>0</v>
      </c>
      <c r="R390" s="506">
        <f t="shared" si="181"/>
        <v>0</v>
      </c>
      <c r="S390" s="507"/>
      <c r="T390" s="508"/>
      <c r="U390" s="509">
        <f t="shared" si="170"/>
        <v>0</v>
      </c>
      <c r="V390" s="510"/>
      <c r="W390" s="510"/>
    </row>
    <row r="391" spans="1:23" ht="12" customHeight="1">
      <c r="A391" s="498">
        <v>136071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7"/>
        <v>0</v>
      </c>
      <c r="K391" s="503">
        <f t="shared" si="177"/>
        <v>0</v>
      </c>
      <c r="L391" s="503">
        <f t="shared" si="177"/>
        <v>0</v>
      </c>
      <c r="M391" s="511">
        <f t="shared" si="174"/>
        <v>0</v>
      </c>
      <c r="N391" s="503">
        <f t="shared" si="180"/>
        <v>0</v>
      </c>
      <c r="O391" s="503">
        <f t="shared" si="180"/>
        <v>0</v>
      </c>
      <c r="P391" s="504">
        <f t="shared" si="181"/>
        <v>0</v>
      </c>
      <c r="Q391" s="505">
        <f t="shared" si="181"/>
        <v>0</v>
      </c>
      <c r="R391" s="506">
        <f t="shared" si="181"/>
        <v>0</v>
      </c>
      <c r="S391" s="507"/>
      <c r="T391" s="508"/>
      <c r="U391" s="509">
        <f t="shared" ref="U391:U454" si="182">SUMIF($A$10:$A$313,$A391,U$10:U$313)</f>
        <v>0</v>
      </c>
      <c r="V391" s="510"/>
      <c r="W391" s="510"/>
    </row>
    <row r="392" spans="1:23" ht="12" customHeight="1">
      <c r="A392" s="498">
        <v>136271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7"/>
        <v>0</v>
      </c>
      <c r="K392" s="503">
        <f t="shared" si="177"/>
        <v>0</v>
      </c>
      <c r="L392" s="503">
        <f t="shared" si="177"/>
        <v>0</v>
      </c>
      <c r="M392" s="511">
        <f t="shared" si="174"/>
        <v>0</v>
      </c>
      <c r="N392" s="503">
        <f t="shared" si="180"/>
        <v>0</v>
      </c>
      <c r="O392" s="503">
        <f t="shared" si="180"/>
        <v>0</v>
      </c>
      <c r="P392" s="504">
        <f t="shared" si="181"/>
        <v>0</v>
      </c>
      <c r="Q392" s="505">
        <f t="shared" si="181"/>
        <v>0</v>
      </c>
      <c r="R392" s="506">
        <f t="shared" si="181"/>
        <v>0</v>
      </c>
      <c r="S392" s="507"/>
      <c r="T392" s="508"/>
      <c r="U392" s="509">
        <f t="shared" si="182"/>
        <v>0</v>
      </c>
      <c r="V392" s="510"/>
      <c r="W392" s="510"/>
    </row>
    <row r="393" spans="1:23" ht="12" customHeight="1">
      <c r="A393" s="498">
        <v>138011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7"/>
        <v>0</v>
      </c>
      <c r="K393" s="503">
        <f t="shared" si="177"/>
        <v>0</v>
      </c>
      <c r="L393" s="503">
        <f t="shared" si="177"/>
        <v>0</v>
      </c>
      <c r="M393" s="511">
        <f t="shared" si="174"/>
        <v>0</v>
      </c>
      <c r="N393" s="503">
        <f t="shared" si="180"/>
        <v>0</v>
      </c>
      <c r="O393" s="503">
        <f t="shared" si="180"/>
        <v>0</v>
      </c>
      <c r="P393" s="504">
        <f t="shared" si="181"/>
        <v>0</v>
      </c>
      <c r="Q393" s="505">
        <f t="shared" si="181"/>
        <v>0</v>
      </c>
      <c r="R393" s="506">
        <f t="shared" si="181"/>
        <v>0</v>
      </c>
      <c r="S393" s="507"/>
      <c r="T393" s="508"/>
      <c r="U393" s="509">
        <f t="shared" si="182"/>
        <v>0</v>
      </c>
      <c r="V393" s="510"/>
      <c r="W393" s="510"/>
    </row>
    <row r="394" spans="1:23" ht="12" customHeight="1">
      <c r="A394" s="498">
        <v>138611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7"/>
        <v>0</v>
      </c>
      <c r="K394" s="503">
        <f t="shared" si="177"/>
        <v>0</v>
      </c>
      <c r="L394" s="503">
        <f t="shared" si="177"/>
        <v>0</v>
      </c>
      <c r="M394" s="511">
        <f t="shared" si="174"/>
        <v>0</v>
      </c>
      <c r="N394" s="503">
        <f t="shared" si="180"/>
        <v>0</v>
      </c>
      <c r="O394" s="503">
        <f t="shared" si="180"/>
        <v>0</v>
      </c>
      <c r="P394" s="504">
        <f t="shared" si="181"/>
        <v>0</v>
      </c>
      <c r="Q394" s="505">
        <f t="shared" si="181"/>
        <v>0</v>
      </c>
      <c r="R394" s="506">
        <f t="shared" si="181"/>
        <v>0</v>
      </c>
      <c r="S394" s="507"/>
      <c r="T394" s="508"/>
      <c r="U394" s="509">
        <f t="shared" si="182"/>
        <v>0</v>
      </c>
      <c r="V394" s="510"/>
      <c r="W394" s="510"/>
    </row>
    <row r="395" spans="1:23" ht="12" customHeight="1">
      <c r="A395" s="498">
        <v>139011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7"/>
        <v>0</v>
      </c>
      <c r="K395" s="503">
        <f t="shared" si="177"/>
        <v>0</v>
      </c>
      <c r="L395" s="503">
        <f t="shared" si="177"/>
        <v>0</v>
      </c>
      <c r="M395" s="511">
        <f t="shared" si="174"/>
        <v>0</v>
      </c>
      <c r="N395" s="503">
        <f t="shared" si="180"/>
        <v>0</v>
      </c>
      <c r="O395" s="503">
        <f t="shared" si="180"/>
        <v>0</v>
      </c>
      <c r="P395" s="504">
        <f t="shared" si="181"/>
        <v>0</v>
      </c>
      <c r="Q395" s="505">
        <f t="shared" si="181"/>
        <v>0</v>
      </c>
      <c r="R395" s="506">
        <f t="shared" si="181"/>
        <v>0</v>
      </c>
      <c r="S395" s="507"/>
      <c r="T395" s="508"/>
      <c r="U395" s="509">
        <f t="shared" si="182"/>
        <v>0</v>
      </c>
      <c r="V395" s="510"/>
      <c r="W395" s="510"/>
    </row>
    <row r="396" spans="1:23" ht="12" customHeight="1">
      <c r="A396" s="498">
        <v>161001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7"/>
        <v>0</v>
      </c>
      <c r="K396" s="503">
        <f t="shared" si="177"/>
        <v>0</v>
      </c>
      <c r="L396" s="503">
        <f t="shared" si="177"/>
        <v>0</v>
      </c>
      <c r="M396" s="511">
        <f t="shared" si="174"/>
        <v>0</v>
      </c>
      <c r="N396" s="503">
        <f t="shared" si="180"/>
        <v>0</v>
      </c>
      <c r="O396" s="503">
        <f t="shared" si="180"/>
        <v>0</v>
      </c>
      <c r="P396" s="504">
        <f t="shared" si="181"/>
        <v>0</v>
      </c>
      <c r="Q396" s="505">
        <f t="shared" si="181"/>
        <v>0</v>
      </c>
      <c r="R396" s="506">
        <f t="shared" si="181"/>
        <v>0</v>
      </c>
      <c r="S396" s="507"/>
      <c r="T396" s="508"/>
      <c r="U396" s="509">
        <f t="shared" si="182"/>
        <v>0</v>
      </c>
      <c r="V396" s="510"/>
      <c r="W396" s="510"/>
    </row>
    <row r="397" spans="1:23" ht="12" customHeight="1">
      <c r="A397" s="498">
        <v>161101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7"/>
        <v>0</v>
      </c>
      <c r="K397" s="503">
        <f t="shared" si="177"/>
        <v>0</v>
      </c>
      <c r="L397" s="503">
        <f t="shared" si="177"/>
        <v>0</v>
      </c>
      <c r="M397" s="511">
        <f t="shared" si="174"/>
        <v>0</v>
      </c>
      <c r="N397" s="503">
        <f t="shared" si="180"/>
        <v>0</v>
      </c>
      <c r="O397" s="503">
        <f t="shared" si="180"/>
        <v>0</v>
      </c>
      <c r="P397" s="504">
        <f t="shared" si="181"/>
        <v>0</v>
      </c>
      <c r="Q397" s="505">
        <f t="shared" si="181"/>
        <v>0</v>
      </c>
      <c r="R397" s="506">
        <f t="shared" si="181"/>
        <v>0</v>
      </c>
      <c r="S397" s="507"/>
      <c r="T397" s="508"/>
      <c r="U397" s="509">
        <f t="shared" si="182"/>
        <v>0</v>
      </c>
      <c r="V397" s="510"/>
      <c r="W397" s="510"/>
    </row>
    <row r="398" spans="1:23" ht="12" customHeight="1">
      <c r="A398" s="498">
        <v>161201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7"/>
        <v>16</v>
      </c>
      <c r="K398" s="503">
        <f t="shared" si="177"/>
        <v>0</v>
      </c>
      <c r="L398" s="503">
        <f t="shared" si="177"/>
        <v>0</v>
      </c>
      <c r="M398" s="511">
        <f t="shared" si="174"/>
        <v>0</v>
      </c>
      <c r="N398" s="503">
        <f t="shared" si="180"/>
        <v>0</v>
      </c>
      <c r="O398" s="503">
        <f t="shared" si="180"/>
        <v>16</v>
      </c>
      <c r="P398" s="504">
        <f t="shared" si="181"/>
        <v>0</v>
      </c>
      <c r="Q398" s="505">
        <f t="shared" si="181"/>
        <v>0</v>
      </c>
      <c r="R398" s="506">
        <f t="shared" si="181"/>
        <v>0</v>
      </c>
      <c r="S398" s="507"/>
      <c r="T398" s="508"/>
      <c r="U398" s="509">
        <f t="shared" si="182"/>
        <v>16</v>
      </c>
      <c r="V398" s="510"/>
      <c r="W398" s="510"/>
    </row>
    <row r="399" spans="1:23" ht="12" customHeight="1">
      <c r="A399" s="498">
        <v>161211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7"/>
        <v>0</v>
      </c>
      <c r="K399" s="503">
        <f t="shared" si="177"/>
        <v>0</v>
      </c>
      <c r="L399" s="503">
        <f t="shared" si="177"/>
        <v>0</v>
      </c>
      <c r="M399" s="511">
        <f t="shared" si="174"/>
        <v>0</v>
      </c>
      <c r="N399" s="503">
        <f t="shared" si="180"/>
        <v>0</v>
      </c>
      <c r="O399" s="503">
        <f t="shared" si="180"/>
        <v>0</v>
      </c>
      <c r="P399" s="504">
        <f t="shared" si="181"/>
        <v>0</v>
      </c>
      <c r="Q399" s="505">
        <f t="shared" si="181"/>
        <v>0</v>
      </c>
      <c r="R399" s="506">
        <f t="shared" si="181"/>
        <v>0</v>
      </c>
      <c r="S399" s="507"/>
      <c r="T399" s="508"/>
      <c r="U399" s="509">
        <f t="shared" si="182"/>
        <v>0</v>
      </c>
      <c r="V399" s="510"/>
      <c r="W399" s="510"/>
    </row>
    <row r="400" spans="1:23" ht="12" customHeight="1">
      <c r="A400" s="498">
        <v>162001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7"/>
        <v>8</v>
      </c>
      <c r="K400" s="503">
        <f t="shared" si="177"/>
        <v>0</v>
      </c>
      <c r="L400" s="503">
        <f t="shared" si="177"/>
        <v>0</v>
      </c>
      <c r="M400" s="511">
        <f t="shared" si="174"/>
        <v>0</v>
      </c>
      <c r="N400" s="503">
        <f t="shared" si="180"/>
        <v>0</v>
      </c>
      <c r="O400" s="503">
        <f t="shared" si="180"/>
        <v>8</v>
      </c>
      <c r="P400" s="504">
        <f t="shared" si="181"/>
        <v>0</v>
      </c>
      <c r="Q400" s="505">
        <f t="shared" si="181"/>
        <v>0</v>
      </c>
      <c r="R400" s="506">
        <f t="shared" si="181"/>
        <v>0</v>
      </c>
      <c r="S400" s="507"/>
      <c r="T400" s="508"/>
      <c r="U400" s="509">
        <f t="shared" si="182"/>
        <v>8</v>
      </c>
      <c r="V400" s="510"/>
      <c r="W400" s="510"/>
    </row>
    <row r="401" spans="1:23" ht="12" customHeight="1">
      <c r="A401" s="498">
        <v>162201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7"/>
        <v>32</v>
      </c>
      <c r="K401" s="503">
        <f t="shared" si="177"/>
        <v>0</v>
      </c>
      <c r="L401" s="503">
        <f t="shared" si="177"/>
        <v>0</v>
      </c>
      <c r="M401" s="511">
        <f t="shared" si="174"/>
        <v>0</v>
      </c>
      <c r="N401" s="503">
        <f t="shared" si="180"/>
        <v>0</v>
      </c>
      <c r="O401" s="503">
        <f t="shared" si="180"/>
        <v>32</v>
      </c>
      <c r="P401" s="504">
        <f t="shared" si="181"/>
        <v>0</v>
      </c>
      <c r="Q401" s="505">
        <f t="shared" si="181"/>
        <v>0</v>
      </c>
      <c r="R401" s="506">
        <f t="shared" si="181"/>
        <v>0</v>
      </c>
      <c r="S401" s="507"/>
      <c r="T401" s="508"/>
      <c r="U401" s="509">
        <f t="shared" si="182"/>
        <v>32</v>
      </c>
      <c r="V401" s="510"/>
      <c r="W401" s="510"/>
    </row>
    <row r="402" spans="1:23" ht="12" customHeight="1">
      <c r="A402" s="498">
        <v>162211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7"/>
        <v>0</v>
      </c>
      <c r="K402" s="503">
        <f t="shared" si="177"/>
        <v>0</v>
      </c>
      <c r="L402" s="503">
        <f t="shared" si="177"/>
        <v>0</v>
      </c>
      <c r="M402" s="511">
        <f t="shared" si="174"/>
        <v>0</v>
      </c>
      <c r="N402" s="503">
        <f t="shared" si="180"/>
        <v>0</v>
      </c>
      <c r="O402" s="503">
        <f t="shared" si="180"/>
        <v>0</v>
      </c>
      <c r="P402" s="504">
        <f t="shared" si="181"/>
        <v>0</v>
      </c>
      <c r="Q402" s="505">
        <f t="shared" si="181"/>
        <v>0</v>
      </c>
      <c r="R402" s="506">
        <f t="shared" si="181"/>
        <v>0</v>
      </c>
      <c r="S402" s="507"/>
      <c r="T402" s="508"/>
      <c r="U402" s="509">
        <f t="shared" si="182"/>
        <v>0</v>
      </c>
      <c r="V402" s="510"/>
      <c r="W402" s="510"/>
    </row>
    <row r="403" spans="1:23" ht="12" customHeight="1">
      <c r="A403" s="498">
        <v>162301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7"/>
        <v>0</v>
      </c>
      <c r="K403" s="503">
        <f t="shared" si="177"/>
        <v>0</v>
      </c>
      <c r="L403" s="503">
        <f t="shared" si="177"/>
        <v>0</v>
      </c>
      <c r="M403" s="511">
        <f t="shared" si="174"/>
        <v>0</v>
      </c>
      <c r="N403" s="503">
        <f t="shared" si="180"/>
        <v>0</v>
      </c>
      <c r="O403" s="503">
        <f t="shared" si="180"/>
        <v>0</v>
      </c>
      <c r="P403" s="504">
        <f t="shared" si="181"/>
        <v>0</v>
      </c>
      <c r="Q403" s="505">
        <f t="shared" si="181"/>
        <v>0</v>
      </c>
      <c r="R403" s="506">
        <f t="shared" si="181"/>
        <v>0</v>
      </c>
      <c r="S403" s="507"/>
      <c r="T403" s="508"/>
      <c r="U403" s="509">
        <f t="shared" si="182"/>
        <v>0</v>
      </c>
      <c r="V403" s="510"/>
      <c r="W403" s="510"/>
    </row>
    <row r="404" spans="1:23" ht="12" customHeight="1">
      <c r="A404" s="498">
        <v>162311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7"/>
        <v>0</v>
      </c>
      <c r="K404" s="503">
        <f t="shared" si="177"/>
        <v>0</v>
      </c>
      <c r="L404" s="503">
        <f t="shared" si="177"/>
        <v>0</v>
      </c>
      <c r="M404" s="511">
        <f t="shared" si="174"/>
        <v>0</v>
      </c>
      <c r="N404" s="503">
        <f t="shared" si="180"/>
        <v>0</v>
      </c>
      <c r="O404" s="503">
        <f t="shared" si="180"/>
        <v>0</v>
      </c>
      <c r="P404" s="504">
        <f t="shared" si="181"/>
        <v>0</v>
      </c>
      <c r="Q404" s="505">
        <f t="shared" si="181"/>
        <v>0</v>
      </c>
      <c r="R404" s="506">
        <f t="shared" si="181"/>
        <v>0</v>
      </c>
      <c r="S404" s="507"/>
      <c r="T404" s="508"/>
      <c r="U404" s="509">
        <f t="shared" si="182"/>
        <v>0</v>
      </c>
      <c r="V404" s="510"/>
      <c r="W404" s="510"/>
    </row>
    <row r="405" spans="1:23" ht="12" customHeight="1">
      <c r="A405" s="498">
        <v>163001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7"/>
        <v>0</v>
      </c>
      <c r="K405" s="503">
        <f t="shared" si="177"/>
        <v>0</v>
      </c>
      <c r="L405" s="503">
        <f t="shared" si="177"/>
        <v>0</v>
      </c>
      <c r="M405" s="511">
        <f t="shared" si="174"/>
        <v>0</v>
      </c>
      <c r="N405" s="503">
        <f t="shared" si="180"/>
        <v>0</v>
      </c>
      <c r="O405" s="503">
        <f t="shared" si="180"/>
        <v>0</v>
      </c>
      <c r="P405" s="504">
        <f t="shared" si="181"/>
        <v>0</v>
      </c>
      <c r="Q405" s="505">
        <f t="shared" si="181"/>
        <v>0</v>
      </c>
      <c r="R405" s="506">
        <f t="shared" si="181"/>
        <v>0</v>
      </c>
      <c r="S405" s="507"/>
      <c r="T405" s="508"/>
      <c r="U405" s="509">
        <f t="shared" si="182"/>
        <v>0</v>
      </c>
      <c r="V405" s="510"/>
      <c r="W405" s="510"/>
    </row>
    <row r="406" spans="1:23" ht="12" customHeight="1">
      <c r="A406" s="498">
        <v>163201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7"/>
        <v>0</v>
      </c>
      <c r="K406" s="503">
        <f t="shared" si="177"/>
        <v>0</v>
      </c>
      <c r="L406" s="503">
        <f t="shared" si="177"/>
        <v>0</v>
      </c>
      <c r="M406" s="511">
        <f t="shared" si="174"/>
        <v>0</v>
      </c>
      <c r="N406" s="503">
        <f t="shared" si="180"/>
        <v>0</v>
      </c>
      <c r="O406" s="503">
        <f t="shared" si="180"/>
        <v>0</v>
      </c>
      <c r="P406" s="504">
        <f t="shared" si="181"/>
        <v>0</v>
      </c>
      <c r="Q406" s="505">
        <f t="shared" si="181"/>
        <v>0</v>
      </c>
      <c r="R406" s="506">
        <f t="shared" si="181"/>
        <v>0</v>
      </c>
      <c r="S406" s="507"/>
      <c r="T406" s="508"/>
      <c r="U406" s="509">
        <f t="shared" si="182"/>
        <v>0</v>
      </c>
      <c r="V406" s="510"/>
      <c r="W406" s="510"/>
    </row>
    <row r="407" spans="1:23" ht="12" customHeight="1">
      <c r="A407" s="498">
        <v>163211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7"/>
        <v>0</v>
      </c>
      <c r="K407" s="503">
        <f t="shared" si="177"/>
        <v>0</v>
      </c>
      <c r="L407" s="503">
        <f t="shared" si="177"/>
        <v>0</v>
      </c>
      <c r="M407" s="511">
        <f t="shared" si="174"/>
        <v>0</v>
      </c>
      <c r="N407" s="503">
        <f t="shared" ref="N407:O426" si="183">SUMIF($A$10:$A$318,$A407,N$10:N$318)</f>
        <v>0</v>
      </c>
      <c r="O407" s="503">
        <f t="shared" si="183"/>
        <v>0</v>
      </c>
      <c r="P407" s="504">
        <f t="shared" ref="P407:R426" si="184">SUMIF($A$10:$A$313,$A407,P$10:P$313)</f>
        <v>0</v>
      </c>
      <c r="Q407" s="505">
        <f t="shared" si="184"/>
        <v>0</v>
      </c>
      <c r="R407" s="506">
        <f t="shared" si="184"/>
        <v>0</v>
      </c>
      <c r="S407" s="507"/>
      <c r="T407" s="508"/>
      <c r="U407" s="509">
        <f t="shared" si="182"/>
        <v>0</v>
      </c>
      <c r="V407" s="510"/>
      <c r="W407" s="510"/>
    </row>
    <row r="408" spans="1:23" ht="12" customHeight="1">
      <c r="A408" s="498">
        <v>190100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7"/>
        <v>0</v>
      </c>
      <c r="K408" s="503">
        <f t="shared" si="177"/>
        <v>0</v>
      </c>
      <c r="L408" s="503">
        <f t="shared" si="177"/>
        <v>0</v>
      </c>
      <c r="M408" s="511">
        <f t="shared" si="174"/>
        <v>0</v>
      </c>
      <c r="N408" s="503">
        <f t="shared" si="183"/>
        <v>0</v>
      </c>
      <c r="O408" s="503">
        <f t="shared" si="183"/>
        <v>0</v>
      </c>
      <c r="P408" s="504">
        <f t="shared" si="184"/>
        <v>0</v>
      </c>
      <c r="Q408" s="505">
        <f t="shared" si="184"/>
        <v>0</v>
      </c>
      <c r="R408" s="506">
        <f t="shared" si="184"/>
        <v>0</v>
      </c>
      <c r="S408" s="507"/>
      <c r="T408" s="508"/>
      <c r="U408" s="509">
        <f t="shared" si="182"/>
        <v>0</v>
      </c>
      <c r="V408" s="510"/>
      <c r="W408" s="510"/>
    </row>
    <row r="409" spans="1:23" ht="12" customHeight="1">
      <c r="A409" s="498">
        <v>200100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7"/>
        <v>0</v>
      </c>
      <c r="K409" s="503">
        <f t="shared" si="177"/>
        <v>0</v>
      </c>
      <c r="L409" s="503">
        <f t="shared" si="177"/>
        <v>0</v>
      </c>
      <c r="M409" s="511">
        <f t="shared" si="174"/>
        <v>0</v>
      </c>
      <c r="N409" s="503">
        <f t="shared" si="183"/>
        <v>0</v>
      </c>
      <c r="O409" s="503">
        <f t="shared" si="183"/>
        <v>0</v>
      </c>
      <c r="P409" s="504">
        <f t="shared" si="184"/>
        <v>0</v>
      </c>
      <c r="Q409" s="505">
        <f t="shared" si="184"/>
        <v>0</v>
      </c>
      <c r="R409" s="506">
        <f t="shared" si="184"/>
        <v>0</v>
      </c>
      <c r="S409" s="507"/>
      <c r="T409" s="508"/>
      <c r="U409" s="509">
        <f t="shared" si="182"/>
        <v>0</v>
      </c>
      <c r="V409" s="510"/>
      <c r="W409" s="510"/>
    </row>
    <row r="410" spans="1:23" ht="12" customHeight="1">
      <c r="A410" s="498">
        <v>201101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7"/>
        <v>13</v>
      </c>
      <c r="K410" s="503">
        <f t="shared" si="177"/>
        <v>0</v>
      </c>
      <c r="L410" s="503">
        <f t="shared" si="177"/>
        <v>11</v>
      </c>
      <c r="M410" s="511">
        <f t="shared" si="174"/>
        <v>0</v>
      </c>
      <c r="N410" s="503">
        <f t="shared" si="183"/>
        <v>0</v>
      </c>
      <c r="O410" s="503">
        <f t="shared" si="183"/>
        <v>24</v>
      </c>
      <c r="P410" s="504">
        <f t="shared" si="184"/>
        <v>0</v>
      </c>
      <c r="Q410" s="505">
        <f t="shared" si="184"/>
        <v>0</v>
      </c>
      <c r="R410" s="506">
        <f t="shared" si="184"/>
        <v>0</v>
      </c>
      <c r="S410" s="507"/>
      <c r="T410" s="508"/>
      <c r="U410" s="509">
        <f t="shared" si="182"/>
        <v>24</v>
      </c>
      <c r="V410" s="510"/>
      <c r="W410" s="510"/>
    </row>
    <row r="411" spans="1:23" ht="12" customHeight="1">
      <c r="A411" s="498">
        <v>201201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7"/>
        <v>0</v>
      </c>
      <c r="K411" s="503">
        <f t="shared" si="177"/>
        <v>0</v>
      </c>
      <c r="L411" s="503">
        <f t="shared" si="177"/>
        <v>0</v>
      </c>
      <c r="M411" s="511">
        <f t="shared" ref="M411:M474" si="185">SUMIF($A$10:$A$313,$A411,M$10:M$313)</f>
        <v>0</v>
      </c>
      <c r="N411" s="503">
        <f t="shared" si="183"/>
        <v>0</v>
      </c>
      <c r="O411" s="503">
        <f t="shared" si="183"/>
        <v>0</v>
      </c>
      <c r="P411" s="504">
        <f t="shared" si="184"/>
        <v>0</v>
      </c>
      <c r="Q411" s="505">
        <f t="shared" si="184"/>
        <v>0</v>
      </c>
      <c r="R411" s="506">
        <f t="shared" si="184"/>
        <v>0</v>
      </c>
      <c r="S411" s="507"/>
      <c r="T411" s="508"/>
      <c r="U411" s="509">
        <f t="shared" si="182"/>
        <v>0</v>
      </c>
      <c r="V411" s="510"/>
      <c r="W411" s="510"/>
    </row>
    <row r="412" spans="1:23" ht="12" customHeight="1">
      <c r="A412" s="498">
        <v>201501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7"/>
        <v>0</v>
      </c>
      <c r="K412" s="503">
        <f t="shared" si="177"/>
        <v>0</v>
      </c>
      <c r="L412" s="503">
        <f t="shared" si="177"/>
        <v>0</v>
      </c>
      <c r="M412" s="511">
        <f t="shared" si="185"/>
        <v>0</v>
      </c>
      <c r="N412" s="503">
        <f t="shared" si="183"/>
        <v>0</v>
      </c>
      <c r="O412" s="503">
        <f t="shared" si="183"/>
        <v>0</v>
      </c>
      <c r="P412" s="504">
        <f t="shared" si="184"/>
        <v>0</v>
      </c>
      <c r="Q412" s="505">
        <f t="shared" si="184"/>
        <v>0</v>
      </c>
      <c r="R412" s="506">
        <f t="shared" si="184"/>
        <v>0</v>
      </c>
      <c r="S412" s="507"/>
      <c r="T412" s="508"/>
      <c r="U412" s="509">
        <f t="shared" si="182"/>
        <v>0</v>
      </c>
      <c r="V412" s="510"/>
      <c r="W412" s="510"/>
    </row>
    <row r="413" spans="1:23" ht="12" customHeight="1">
      <c r="A413" s="498">
        <v>202101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7"/>
        <v>0</v>
      </c>
      <c r="K413" s="503">
        <f t="shared" si="177"/>
        <v>0</v>
      </c>
      <c r="L413" s="503">
        <f t="shared" si="177"/>
        <v>0</v>
      </c>
      <c r="M413" s="511">
        <f t="shared" si="185"/>
        <v>0</v>
      </c>
      <c r="N413" s="503">
        <f t="shared" si="183"/>
        <v>0</v>
      </c>
      <c r="O413" s="503">
        <f t="shared" si="183"/>
        <v>0</v>
      </c>
      <c r="P413" s="504">
        <f t="shared" si="184"/>
        <v>0</v>
      </c>
      <c r="Q413" s="505">
        <f t="shared" si="184"/>
        <v>0</v>
      </c>
      <c r="R413" s="506">
        <f t="shared" si="184"/>
        <v>0</v>
      </c>
      <c r="S413" s="507"/>
      <c r="T413" s="508"/>
      <c r="U413" s="509">
        <f t="shared" si="182"/>
        <v>0</v>
      </c>
      <c r="V413" s="510"/>
      <c r="W413" s="510"/>
    </row>
    <row r="414" spans="1:23" ht="12" customHeight="1">
      <c r="A414" s="498">
        <v>202301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7"/>
        <v>0</v>
      </c>
      <c r="K414" s="503">
        <f t="shared" si="177"/>
        <v>0</v>
      </c>
      <c r="L414" s="503">
        <f t="shared" si="177"/>
        <v>0</v>
      </c>
      <c r="M414" s="511">
        <f t="shared" si="185"/>
        <v>0</v>
      </c>
      <c r="N414" s="503">
        <f t="shared" si="183"/>
        <v>0</v>
      </c>
      <c r="O414" s="503">
        <f t="shared" si="183"/>
        <v>0</v>
      </c>
      <c r="P414" s="504">
        <f t="shared" si="184"/>
        <v>0</v>
      </c>
      <c r="Q414" s="505">
        <f t="shared" si="184"/>
        <v>0</v>
      </c>
      <c r="R414" s="506">
        <f t="shared" si="184"/>
        <v>0</v>
      </c>
      <c r="S414" s="507"/>
      <c r="T414" s="508"/>
      <c r="U414" s="509">
        <f t="shared" si="182"/>
        <v>0</v>
      </c>
      <c r="V414" s="510"/>
      <c r="W414" s="510"/>
    </row>
    <row r="415" spans="1:23" ht="12" customHeight="1">
      <c r="A415" s="498">
        <v>203101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7"/>
        <v>45</v>
      </c>
      <c r="K415" s="503">
        <f t="shared" si="177"/>
        <v>25</v>
      </c>
      <c r="L415" s="503">
        <f t="shared" si="177"/>
        <v>40</v>
      </c>
      <c r="M415" s="511">
        <f t="shared" si="185"/>
        <v>0</v>
      </c>
      <c r="N415" s="503">
        <f t="shared" si="183"/>
        <v>0</v>
      </c>
      <c r="O415" s="503">
        <f t="shared" si="183"/>
        <v>110</v>
      </c>
      <c r="P415" s="504">
        <f t="shared" si="184"/>
        <v>0</v>
      </c>
      <c r="Q415" s="505">
        <f t="shared" si="184"/>
        <v>0</v>
      </c>
      <c r="R415" s="506">
        <f t="shared" si="184"/>
        <v>0</v>
      </c>
      <c r="S415" s="507"/>
      <c r="T415" s="508"/>
      <c r="U415" s="509">
        <f t="shared" si="182"/>
        <v>110</v>
      </c>
      <c r="V415" s="510"/>
      <c r="W415" s="510"/>
    </row>
    <row r="416" spans="1:23" ht="12" customHeight="1">
      <c r="A416" s="498">
        <v>203201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7"/>
        <v>0</v>
      </c>
      <c r="K416" s="503">
        <f t="shared" si="177"/>
        <v>0</v>
      </c>
      <c r="L416" s="503">
        <f t="shared" si="177"/>
        <v>0</v>
      </c>
      <c r="M416" s="511">
        <f t="shared" si="185"/>
        <v>0</v>
      </c>
      <c r="N416" s="503">
        <f t="shared" si="183"/>
        <v>0</v>
      </c>
      <c r="O416" s="503">
        <f t="shared" si="183"/>
        <v>0</v>
      </c>
      <c r="P416" s="504">
        <f t="shared" si="184"/>
        <v>0</v>
      </c>
      <c r="Q416" s="505">
        <f t="shared" si="184"/>
        <v>0</v>
      </c>
      <c r="R416" s="506">
        <f t="shared" si="184"/>
        <v>0</v>
      </c>
      <c r="S416" s="507"/>
      <c r="T416" s="508"/>
      <c r="U416" s="509">
        <f t="shared" si="182"/>
        <v>0</v>
      </c>
      <c r="V416" s="510"/>
      <c r="W416" s="510"/>
    </row>
    <row r="417" spans="1:23" ht="12" customHeight="1">
      <c r="A417" s="498">
        <v>203501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7"/>
        <v>0</v>
      </c>
      <c r="K417" s="503">
        <f t="shared" si="177"/>
        <v>0</v>
      </c>
      <c r="L417" s="503">
        <f t="shared" si="177"/>
        <v>0</v>
      </c>
      <c r="M417" s="511">
        <f t="shared" si="185"/>
        <v>0</v>
      </c>
      <c r="N417" s="503">
        <f t="shared" si="183"/>
        <v>0</v>
      </c>
      <c r="O417" s="503">
        <f t="shared" si="183"/>
        <v>0</v>
      </c>
      <c r="P417" s="504">
        <f t="shared" si="184"/>
        <v>0</v>
      </c>
      <c r="Q417" s="505">
        <f t="shared" si="184"/>
        <v>72</v>
      </c>
      <c r="R417" s="506">
        <f t="shared" si="184"/>
        <v>72</v>
      </c>
      <c r="S417" s="507"/>
      <c r="T417" s="508"/>
      <c r="U417" s="509">
        <f t="shared" si="182"/>
        <v>72</v>
      </c>
      <c r="V417" s="510"/>
      <c r="W417" s="510"/>
    </row>
    <row r="418" spans="1:23" ht="12" customHeight="1">
      <c r="A418" s="498">
        <v>203701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7"/>
        <v>0</v>
      </c>
      <c r="K418" s="503">
        <f t="shared" si="177"/>
        <v>0</v>
      </c>
      <c r="L418" s="503">
        <f t="shared" si="177"/>
        <v>0</v>
      </c>
      <c r="M418" s="511">
        <f t="shared" si="185"/>
        <v>0</v>
      </c>
      <c r="N418" s="503">
        <f t="shared" si="183"/>
        <v>0</v>
      </c>
      <c r="O418" s="503">
        <f t="shared" si="183"/>
        <v>0</v>
      </c>
      <c r="P418" s="504">
        <f t="shared" si="184"/>
        <v>0</v>
      </c>
      <c r="Q418" s="505">
        <f t="shared" si="184"/>
        <v>0</v>
      </c>
      <c r="R418" s="506">
        <f t="shared" si="184"/>
        <v>0</v>
      </c>
      <c r="S418" s="507"/>
      <c r="T418" s="508"/>
      <c r="U418" s="509">
        <f t="shared" si="182"/>
        <v>0</v>
      </c>
      <c r="V418" s="510"/>
      <c r="W418" s="510"/>
    </row>
    <row r="419" spans="1:23" ht="12" customHeight="1">
      <c r="A419" s="498">
        <v>204101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7"/>
        <v>0</v>
      </c>
      <c r="K419" s="503">
        <f t="shared" si="177"/>
        <v>0</v>
      </c>
      <c r="L419" s="503">
        <f t="shared" si="177"/>
        <v>0</v>
      </c>
      <c r="M419" s="511">
        <f t="shared" si="185"/>
        <v>0</v>
      </c>
      <c r="N419" s="503">
        <f t="shared" si="183"/>
        <v>0</v>
      </c>
      <c r="O419" s="503">
        <f t="shared" si="183"/>
        <v>0</v>
      </c>
      <c r="P419" s="504">
        <f t="shared" si="184"/>
        <v>0</v>
      </c>
      <c r="Q419" s="505">
        <f t="shared" si="184"/>
        <v>0</v>
      </c>
      <c r="R419" s="506">
        <f t="shared" si="184"/>
        <v>0</v>
      </c>
      <c r="S419" s="507"/>
      <c r="T419" s="508"/>
      <c r="U419" s="509">
        <f t="shared" si="182"/>
        <v>0</v>
      </c>
      <c r="V419" s="510"/>
      <c r="W419" s="510"/>
    </row>
    <row r="420" spans="1:23" ht="12" customHeight="1">
      <c r="A420" s="498">
        <v>204501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7"/>
        <v>0</v>
      </c>
      <c r="K420" s="503">
        <f t="shared" si="177"/>
        <v>0</v>
      </c>
      <c r="L420" s="503">
        <f t="shared" si="177"/>
        <v>0</v>
      </c>
      <c r="M420" s="511">
        <f t="shared" si="185"/>
        <v>0</v>
      </c>
      <c r="N420" s="503">
        <f t="shared" si="183"/>
        <v>0</v>
      </c>
      <c r="O420" s="503">
        <f t="shared" si="183"/>
        <v>0</v>
      </c>
      <c r="P420" s="504">
        <f t="shared" si="184"/>
        <v>0</v>
      </c>
      <c r="Q420" s="505">
        <f t="shared" si="184"/>
        <v>176</v>
      </c>
      <c r="R420" s="506">
        <f t="shared" si="184"/>
        <v>176</v>
      </c>
      <c r="S420" s="507"/>
      <c r="T420" s="508"/>
      <c r="U420" s="509">
        <f t="shared" si="182"/>
        <v>176</v>
      </c>
      <c r="V420" s="510"/>
      <c r="W420" s="510"/>
    </row>
    <row r="421" spans="1:23" ht="12" customHeight="1">
      <c r="A421" s="498">
        <v>211001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7"/>
        <v>0</v>
      </c>
      <c r="K421" s="503">
        <f t="shared" si="177"/>
        <v>0</v>
      </c>
      <c r="L421" s="503">
        <f t="shared" si="177"/>
        <v>0</v>
      </c>
      <c r="M421" s="511">
        <f t="shared" si="185"/>
        <v>0</v>
      </c>
      <c r="N421" s="503">
        <f t="shared" si="183"/>
        <v>0</v>
      </c>
      <c r="O421" s="503">
        <f t="shared" si="183"/>
        <v>0</v>
      </c>
      <c r="P421" s="504">
        <f t="shared" si="184"/>
        <v>0</v>
      </c>
      <c r="Q421" s="505">
        <f t="shared" si="184"/>
        <v>0</v>
      </c>
      <c r="R421" s="506">
        <f t="shared" si="184"/>
        <v>0</v>
      </c>
      <c r="S421" s="507"/>
      <c r="T421" s="508"/>
      <c r="U421" s="509">
        <f t="shared" si="182"/>
        <v>0</v>
      </c>
      <c r="V421" s="510"/>
      <c r="W421" s="510"/>
    </row>
    <row r="422" spans="1:23" ht="12" customHeight="1">
      <c r="A422" s="498">
        <v>212003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7"/>
        <v>0</v>
      </c>
      <c r="K422" s="503">
        <f t="shared" si="177"/>
        <v>0</v>
      </c>
      <c r="L422" s="503">
        <f t="shared" si="177"/>
        <v>0</v>
      </c>
      <c r="M422" s="511">
        <f t="shared" si="185"/>
        <v>0</v>
      </c>
      <c r="N422" s="503">
        <f t="shared" si="183"/>
        <v>0</v>
      </c>
      <c r="O422" s="503">
        <f t="shared" si="183"/>
        <v>0</v>
      </c>
      <c r="P422" s="504">
        <f t="shared" si="184"/>
        <v>0</v>
      </c>
      <c r="Q422" s="505">
        <f t="shared" si="184"/>
        <v>0</v>
      </c>
      <c r="R422" s="506">
        <f t="shared" si="184"/>
        <v>0</v>
      </c>
      <c r="S422" s="507"/>
      <c r="T422" s="508"/>
      <c r="U422" s="509">
        <f t="shared" si="182"/>
        <v>0</v>
      </c>
      <c r="V422" s="510"/>
      <c r="W422" s="510"/>
    </row>
    <row r="423" spans="1:23" ht="12" customHeight="1">
      <c r="A423" s="498">
        <v>213001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7"/>
        <v>0</v>
      </c>
      <c r="K423" s="503">
        <f t="shared" si="177"/>
        <v>0</v>
      </c>
      <c r="L423" s="503">
        <f t="shared" si="177"/>
        <v>0</v>
      </c>
      <c r="M423" s="511">
        <f t="shared" si="185"/>
        <v>0</v>
      </c>
      <c r="N423" s="503">
        <f t="shared" si="183"/>
        <v>0</v>
      </c>
      <c r="O423" s="503">
        <f t="shared" si="183"/>
        <v>0</v>
      </c>
      <c r="P423" s="504">
        <f t="shared" si="184"/>
        <v>0</v>
      </c>
      <c r="Q423" s="505">
        <f t="shared" si="184"/>
        <v>0</v>
      </c>
      <c r="R423" s="506">
        <f t="shared" si="184"/>
        <v>0</v>
      </c>
      <c r="S423" s="507"/>
      <c r="T423" s="508"/>
      <c r="U423" s="509">
        <f t="shared" si="182"/>
        <v>0</v>
      </c>
      <c r="V423" s="510"/>
      <c r="W423" s="510"/>
    </row>
    <row r="424" spans="1:23" ht="12" customHeight="1">
      <c r="A424" s="498">
        <v>216201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7"/>
        <v>16</v>
      </c>
      <c r="K424" s="503">
        <f t="shared" si="177"/>
        <v>0</v>
      </c>
      <c r="L424" s="503">
        <f t="shared" si="177"/>
        <v>0</v>
      </c>
      <c r="M424" s="511">
        <f t="shared" si="185"/>
        <v>0</v>
      </c>
      <c r="N424" s="503">
        <f t="shared" si="183"/>
        <v>0</v>
      </c>
      <c r="O424" s="503">
        <f t="shared" si="183"/>
        <v>16</v>
      </c>
      <c r="P424" s="504">
        <f t="shared" si="184"/>
        <v>0</v>
      </c>
      <c r="Q424" s="505">
        <f t="shared" si="184"/>
        <v>0</v>
      </c>
      <c r="R424" s="506">
        <f t="shared" si="184"/>
        <v>0</v>
      </c>
      <c r="S424" s="507"/>
      <c r="T424" s="508"/>
      <c r="U424" s="509">
        <f t="shared" si="182"/>
        <v>16</v>
      </c>
      <c r="V424" s="510"/>
      <c r="W424" s="510"/>
    </row>
    <row r="425" spans="1:23" ht="12" customHeight="1">
      <c r="A425" s="498">
        <v>216251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ref="J425:L488" si="186">SUMIF($A$10:$A$318,$A425,J$10:J$318)</f>
        <v>0</v>
      </c>
      <c r="K425" s="503">
        <f t="shared" si="186"/>
        <v>0</v>
      </c>
      <c r="L425" s="503">
        <f t="shared" si="186"/>
        <v>0</v>
      </c>
      <c r="M425" s="511">
        <f t="shared" si="185"/>
        <v>0</v>
      </c>
      <c r="N425" s="503">
        <f t="shared" si="183"/>
        <v>0</v>
      </c>
      <c r="O425" s="503">
        <f t="shared" si="183"/>
        <v>0</v>
      </c>
      <c r="P425" s="504">
        <f t="shared" si="184"/>
        <v>0</v>
      </c>
      <c r="Q425" s="505">
        <f t="shared" si="184"/>
        <v>0</v>
      </c>
      <c r="R425" s="506">
        <f t="shared" si="184"/>
        <v>0</v>
      </c>
      <c r="S425" s="507"/>
      <c r="T425" s="508"/>
      <c r="U425" s="509">
        <f t="shared" si="182"/>
        <v>0</v>
      </c>
      <c r="V425" s="510"/>
      <c r="W425" s="510"/>
    </row>
    <row r="426" spans="1:23" ht="12" customHeight="1">
      <c r="A426" s="498">
        <v>221001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86"/>
        <v>0</v>
      </c>
      <c r="K426" s="503">
        <f t="shared" si="186"/>
        <v>0</v>
      </c>
      <c r="L426" s="503">
        <f t="shared" si="186"/>
        <v>0</v>
      </c>
      <c r="M426" s="511">
        <f t="shared" si="185"/>
        <v>0</v>
      </c>
      <c r="N426" s="503">
        <f t="shared" si="183"/>
        <v>0</v>
      </c>
      <c r="O426" s="503">
        <f t="shared" si="183"/>
        <v>0</v>
      </c>
      <c r="P426" s="504">
        <f t="shared" si="184"/>
        <v>0</v>
      </c>
      <c r="Q426" s="505">
        <f t="shared" si="184"/>
        <v>0</v>
      </c>
      <c r="R426" s="506">
        <f t="shared" si="184"/>
        <v>0</v>
      </c>
      <c r="S426" s="507"/>
      <c r="T426" s="508"/>
      <c r="U426" s="509">
        <f t="shared" si="182"/>
        <v>0</v>
      </c>
      <c r="V426" s="510"/>
      <c r="W426" s="510"/>
    </row>
    <row r="427" spans="1:23" ht="12" customHeight="1">
      <c r="A427" s="498">
        <v>222001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86"/>
        <v>0</v>
      </c>
      <c r="K427" s="503">
        <f t="shared" si="186"/>
        <v>0</v>
      </c>
      <c r="L427" s="503">
        <f t="shared" si="186"/>
        <v>0</v>
      </c>
      <c r="M427" s="511">
        <f t="shared" si="185"/>
        <v>0</v>
      </c>
      <c r="N427" s="503">
        <f t="shared" ref="N427:O446" si="187">SUMIF($A$10:$A$318,$A427,N$10:N$318)</f>
        <v>0</v>
      </c>
      <c r="O427" s="503">
        <f t="shared" si="187"/>
        <v>0</v>
      </c>
      <c r="P427" s="504">
        <f t="shared" ref="P427:R446" si="188">SUMIF($A$10:$A$313,$A427,P$10:P$313)</f>
        <v>0</v>
      </c>
      <c r="Q427" s="505">
        <f t="shared" si="188"/>
        <v>0</v>
      </c>
      <c r="R427" s="506">
        <f t="shared" si="188"/>
        <v>0</v>
      </c>
      <c r="S427" s="507"/>
      <c r="T427" s="508"/>
      <c r="U427" s="509">
        <f t="shared" si="182"/>
        <v>0</v>
      </c>
      <c r="V427" s="510"/>
      <c r="W427" s="510"/>
    </row>
    <row r="428" spans="1:23" ht="12" customHeight="1">
      <c r="A428" s="498">
        <v>226001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86"/>
        <v>0</v>
      </c>
      <c r="K428" s="503">
        <f t="shared" si="186"/>
        <v>0</v>
      </c>
      <c r="L428" s="503">
        <f t="shared" si="186"/>
        <v>0</v>
      </c>
      <c r="M428" s="511">
        <f t="shared" si="185"/>
        <v>0</v>
      </c>
      <c r="N428" s="503">
        <f t="shared" si="187"/>
        <v>0</v>
      </c>
      <c r="O428" s="503">
        <f t="shared" si="187"/>
        <v>0</v>
      </c>
      <c r="P428" s="504">
        <f t="shared" si="188"/>
        <v>0</v>
      </c>
      <c r="Q428" s="505">
        <f t="shared" si="188"/>
        <v>0</v>
      </c>
      <c r="R428" s="506">
        <f t="shared" si="188"/>
        <v>0</v>
      </c>
      <c r="S428" s="507"/>
      <c r="T428" s="508"/>
      <c r="U428" s="509">
        <f t="shared" si="182"/>
        <v>0</v>
      </c>
      <c r="V428" s="510"/>
      <c r="W428" s="510"/>
    </row>
    <row r="429" spans="1:23" ht="12" customHeight="1">
      <c r="A429" s="498">
        <v>226501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86"/>
        <v>0</v>
      </c>
      <c r="K429" s="503">
        <f t="shared" si="186"/>
        <v>0</v>
      </c>
      <c r="L429" s="503">
        <f t="shared" si="186"/>
        <v>0</v>
      </c>
      <c r="M429" s="511">
        <f t="shared" si="185"/>
        <v>0</v>
      </c>
      <c r="N429" s="503">
        <f t="shared" si="187"/>
        <v>0</v>
      </c>
      <c r="O429" s="503">
        <f t="shared" si="187"/>
        <v>0</v>
      </c>
      <c r="P429" s="504">
        <f t="shared" si="188"/>
        <v>0</v>
      </c>
      <c r="Q429" s="505">
        <f t="shared" si="188"/>
        <v>0</v>
      </c>
      <c r="R429" s="506">
        <f t="shared" si="188"/>
        <v>0</v>
      </c>
      <c r="S429" s="507"/>
      <c r="T429" s="508"/>
      <c r="U429" s="509">
        <f t="shared" si="182"/>
        <v>0</v>
      </c>
      <c r="V429" s="510"/>
      <c r="W429" s="510"/>
    </row>
    <row r="430" spans="1:23" ht="12" customHeight="1">
      <c r="A430" s="498">
        <v>300000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86"/>
        <v>0</v>
      </c>
      <c r="K430" s="503">
        <f t="shared" si="186"/>
        <v>0</v>
      </c>
      <c r="L430" s="503">
        <f t="shared" si="186"/>
        <v>0</v>
      </c>
      <c r="M430" s="511">
        <f t="shared" si="185"/>
        <v>0</v>
      </c>
      <c r="N430" s="503">
        <f t="shared" si="187"/>
        <v>0</v>
      </c>
      <c r="O430" s="503">
        <f t="shared" si="187"/>
        <v>0</v>
      </c>
      <c r="P430" s="504">
        <f t="shared" si="188"/>
        <v>0</v>
      </c>
      <c r="Q430" s="505">
        <f t="shared" si="188"/>
        <v>0</v>
      </c>
      <c r="R430" s="506">
        <f t="shared" si="188"/>
        <v>0</v>
      </c>
      <c r="S430" s="507"/>
      <c r="T430" s="508"/>
      <c r="U430" s="509">
        <f t="shared" si="182"/>
        <v>0</v>
      </c>
      <c r="V430" s="510"/>
      <c r="W430" s="510"/>
    </row>
    <row r="431" spans="1:23" ht="12" customHeight="1">
      <c r="A431" s="498">
        <v>300010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6"/>
        <v>0</v>
      </c>
      <c r="K431" s="503">
        <f t="shared" si="186"/>
        <v>0</v>
      </c>
      <c r="L431" s="503">
        <f t="shared" si="186"/>
        <v>0</v>
      </c>
      <c r="M431" s="511">
        <f t="shared" si="185"/>
        <v>0</v>
      </c>
      <c r="N431" s="503">
        <f t="shared" si="187"/>
        <v>0</v>
      </c>
      <c r="O431" s="503">
        <f t="shared" si="187"/>
        <v>0</v>
      </c>
      <c r="P431" s="504">
        <f t="shared" si="188"/>
        <v>0</v>
      </c>
      <c r="Q431" s="505">
        <f t="shared" si="188"/>
        <v>0</v>
      </c>
      <c r="R431" s="506">
        <f t="shared" si="188"/>
        <v>0</v>
      </c>
      <c r="S431" s="507"/>
      <c r="T431" s="508"/>
      <c r="U431" s="509">
        <f t="shared" si="182"/>
        <v>0</v>
      </c>
      <c r="V431" s="510"/>
      <c r="W431" s="510"/>
    </row>
    <row r="432" spans="1:23" ht="12" customHeight="1">
      <c r="A432" s="498">
        <v>300030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6"/>
        <v>0</v>
      </c>
      <c r="K432" s="503">
        <f t="shared" si="186"/>
        <v>0</v>
      </c>
      <c r="L432" s="503">
        <f t="shared" si="186"/>
        <v>0</v>
      </c>
      <c r="M432" s="511">
        <f t="shared" si="185"/>
        <v>0</v>
      </c>
      <c r="N432" s="503">
        <f t="shared" si="187"/>
        <v>0</v>
      </c>
      <c r="O432" s="503">
        <f t="shared" si="187"/>
        <v>0</v>
      </c>
      <c r="P432" s="504">
        <f t="shared" si="188"/>
        <v>0</v>
      </c>
      <c r="Q432" s="505">
        <f t="shared" si="188"/>
        <v>0</v>
      </c>
      <c r="R432" s="506">
        <f t="shared" si="188"/>
        <v>0</v>
      </c>
      <c r="S432" s="507"/>
      <c r="T432" s="508"/>
      <c r="U432" s="509">
        <f t="shared" si="182"/>
        <v>0</v>
      </c>
      <c r="V432" s="510"/>
      <c r="W432" s="510"/>
    </row>
    <row r="433" spans="1:23" ht="12" customHeight="1">
      <c r="A433" s="498">
        <v>300300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6"/>
        <v>0</v>
      </c>
      <c r="K433" s="503">
        <f t="shared" si="186"/>
        <v>0</v>
      </c>
      <c r="L433" s="503">
        <f t="shared" si="186"/>
        <v>0</v>
      </c>
      <c r="M433" s="511">
        <f t="shared" si="185"/>
        <v>0</v>
      </c>
      <c r="N433" s="503">
        <f t="shared" si="187"/>
        <v>0</v>
      </c>
      <c r="O433" s="503">
        <f t="shared" si="187"/>
        <v>0</v>
      </c>
      <c r="P433" s="504">
        <f t="shared" si="188"/>
        <v>0</v>
      </c>
      <c r="Q433" s="505">
        <f t="shared" si="188"/>
        <v>0</v>
      </c>
      <c r="R433" s="506">
        <f t="shared" si="188"/>
        <v>0</v>
      </c>
      <c r="S433" s="507"/>
      <c r="T433" s="508"/>
      <c r="U433" s="509">
        <f t="shared" si="182"/>
        <v>0</v>
      </c>
      <c r="V433" s="510"/>
      <c r="W433" s="510"/>
    </row>
    <row r="434" spans="1:23" ht="12" customHeight="1">
      <c r="A434" s="498">
        <v>300400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6"/>
        <v>0</v>
      </c>
      <c r="K434" s="503">
        <f t="shared" si="186"/>
        <v>0</v>
      </c>
      <c r="L434" s="503">
        <f t="shared" si="186"/>
        <v>0</v>
      </c>
      <c r="M434" s="511">
        <f t="shared" si="185"/>
        <v>0</v>
      </c>
      <c r="N434" s="503">
        <f t="shared" si="187"/>
        <v>0</v>
      </c>
      <c r="O434" s="503">
        <f t="shared" si="187"/>
        <v>0</v>
      </c>
      <c r="P434" s="504">
        <f t="shared" si="188"/>
        <v>0</v>
      </c>
      <c r="Q434" s="505">
        <f t="shared" si="188"/>
        <v>0</v>
      </c>
      <c r="R434" s="506">
        <f t="shared" si="188"/>
        <v>0</v>
      </c>
      <c r="S434" s="507"/>
      <c r="T434" s="508"/>
      <c r="U434" s="509">
        <f t="shared" si="182"/>
        <v>0</v>
      </c>
      <c r="V434" s="510"/>
      <c r="W434" s="510"/>
    </row>
    <row r="435" spans="1:23" ht="12" customHeight="1">
      <c r="A435" s="498">
        <v>300410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6"/>
        <v>0</v>
      </c>
      <c r="K435" s="503">
        <f t="shared" si="186"/>
        <v>0</v>
      </c>
      <c r="L435" s="503">
        <f t="shared" si="186"/>
        <v>0</v>
      </c>
      <c r="M435" s="511">
        <f t="shared" si="185"/>
        <v>0</v>
      </c>
      <c r="N435" s="503">
        <f t="shared" si="187"/>
        <v>0</v>
      </c>
      <c r="O435" s="503">
        <f t="shared" si="187"/>
        <v>0</v>
      </c>
      <c r="P435" s="504">
        <f t="shared" si="188"/>
        <v>0</v>
      </c>
      <c r="Q435" s="505">
        <f t="shared" si="188"/>
        <v>0</v>
      </c>
      <c r="R435" s="506">
        <f t="shared" si="188"/>
        <v>0</v>
      </c>
      <c r="S435" s="507"/>
      <c r="T435" s="508"/>
      <c r="U435" s="509">
        <f t="shared" si="182"/>
        <v>0</v>
      </c>
      <c r="V435" s="510"/>
      <c r="W435" s="510"/>
    </row>
    <row r="436" spans="1:23" ht="12" customHeight="1">
      <c r="A436" s="498">
        <v>300700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6"/>
        <v>0</v>
      </c>
      <c r="K436" s="503">
        <f t="shared" si="186"/>
        <v>0</v>
      </c>
      <c r="L436" s="503">
        <f t="shared" si="186"/>
        <v>0</v>
      </c>
      <c r="M436" s="511">
        <f t="shared" si="185"/>
        <v>0</v>
      </c>
      <c r="N436" s="503">
        <f t="shared" si="187"/>
        <v>0</v>
      </c>
      <c r="O436" s="503">
        <f t="shared" si="187"/>
        <v>0</v>
      </c>
      <c r="P436" s="504">
        <f t="shared" si="188"/>
        <v>0</v>
      </c>
      <c r="Q436" s="505">
        <f t="shared" si="188"/>
        <v>0</v>
      </c>
      <c r="R436" s="506">
        <f t="shared" si="188"/>
        <v>0</v>
      </c>
      <c r="S436" s="507"/>
      <c r="T436" s="508"/>
      <c r="U436" s="509">
        <f t="shared" si="182"/>
        <v>0</v>
      </c>
      <c r="V436" s="510"/>
      <c r="W436" s="510"/>
    </row>
    <row r="437" spans="1:23" ht="12" customHeight="1">
      <c r="A437" s="498">
        <v>300710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6"/>
        <v>0</v>
      </c>
      <c r="K437" s="503">
        <f t="shared" si="186"/>
        <v>0</v>
      </c>
      <c r="L437" s="503">
        <f t="shared" si="186"/>
        <v>0</v>
      </c>
      <c r="M437" s="511">
        <f t="shared" si="185"/>
        <v>0</v>
      </c>
      <c r="N437" s="503">
        <f t="shared" si="187"/>
        <v>0</v>
      </c>
      <c r="O437" s="503">
        <f t="shared" si="187"/>
        <v>0</v>
      </c>
      <c r="P437" s="504">
        <f t="shared" si="188"/>
        <v>0</v>
      </c>
      <c r="Q437" s="505">
        <f t="shared" si="188"/>
        <v>0</v>
      </c>
      <c r="R437" s="506">
        <f t="shared" si="188"/>
        <v>0</v>
      </c>
      <c r="S437" s="507"/>
      <c r="T437" s="508"/>
      <c r="U437" s="509">
        <f t="shared" si="182"/>
        <v>0</v>
      </c>
      <c r="V437" s="510"/>
      <c r="W437" s="510"/>
    </row>
    <row r="438" spans="1:23" ht="12" customHeight="1">
      <c r="A438" s="498">
        <v>311001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6"/>
        <v>0</v>
      </c>
      <c r="K438" s="503">
        <f t="shared" si="186"/>
        <v>0</v>
      </c>
      <c r="L438" s="503">
        <f t="shared" si="186"/>
        <v>0</v>
      </c>
      <c r="M438" s="511">
        <f t="shared" si="185"/>
        <v>0</v>
      </c>
      <c r="N438" s="503">
        <f t="shared" si="187"/>
        <v>0</v>
      </c>
      <c r="O438" s="503">
        <f t="shared" si="187"/>
        <v>0</v>
      </c>
      <c r="P438" s="504">
        <f t="shared" si="188"/>
        <v>0</v>
      </c>
      <c r="Q438" s="505">
        <f t="shared" si="188"/>
        <v>0</v>
      </c>
      <c r="R438" s="506">
        <f t="shared" si="188"/>
        <v>0</v>
      </c>
      <c r="S438" s="507"/>
      <c r="T438" s="508"/>
      <c r="U438" s="509">
        <f t="shared" si="182"/>
        <v>0</v>
      </c>
      <c r="V438" s="510"/>
      <c r="W438" s="510"/>
    </row>
    <row r="439" spans="1:23" ht="12" customHeight="1">
      <c r="A439" s="498">
        <v>312001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6"/>
        <v>87</v>
      </c>
      <c r="K439" s="503">
        <f t="shared" si="186"/>
        <v>0</v>
      </c>
      <c r="L439" s="503">
        <f t="shared" si="186"/>
        <v>0</v>
      </c>
      <c r="M439" s="511">
        <f t="shared" si="185"/>
        <v>0</v>
      </c>
      <c r="N439" s="503">
        <f t="shared" si="187"/>
        <v>0</v>
      </c>
      <c r="O439" s="503">
        <f t="shared" si="187"/>
        <v>87</v>
      </c>
      <c r="P439" s="504">
        <f t="shared" si="188"/>
        <v>0</v>
      </c>
      <c r="Q439" s="505">
        <f t="shared" si="188"/>
        <v>0</v>
      </c>
      <c r="R439" s="506">
        <f t="shared" si="188"/>
        <v>0</v>
      </c>
      <c r="S439" s="507"/>
      <c r="T439" s="508"/>
      <c r="U439" s="509">
        <f t="shared" si="182"/>
        <v>87</v>
      </c>
      <c r="V439" s="510"/>
      <c r="W439" s="510"/>
    </row>
    <row r="440" spans="1:23" ht="12" customHeight="1">
      <c r="A440" s="498">
        <v>312021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6"/>
        <v>24</v>
      </c>
      <c r="K440" s="503">
        <f t="shared" si="186"/>
        <v>0</v>
      </c>
      <c r="L440" s="503">
        <f t="shared" si="186"/>
        <v>0</v>
      </c>
      <c r="M440" s="511">
        <f t="shared" si="185"/>
        <v>0</v>
      </c>
      <c r="N440" s="503">
        <f t="shared" si="187"/>
        <v>0</v>
      </c>
      <c r="O440" s="503">
        <f t="shared" si="187"/>
        <v>24</v>
      </c>
      <c r="P440" s="504">
        <f t="shared" si="188"/>
        <v>0</v>
      </c>
      <c r="Q440" s="505">
        <f t="shared" si="188"/>
        <v>0</v>
      </c>
      <c r="R440" s="506">
        <f t="shared" si="188"/>
        <v>0</v>
      </c>
      <c r="S440" s="507"/>
      <c r="T440" s="508"/>
      <c r="U440" s="509">
        <f t="shared" si="182"/>
        <v>24</v>
      </c>
      <c r="V440" s="510"/>
      <c r="W440" s="510"/>
    </row>
    <row r="441" spans="1:23" ht="12" customHeight="1">
      <c r="A441" s="498">
        <v>312101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6"/>
        <v>0</v>
      </c>
      <c r="K441" s="503">
        <f t="shared" si="186"/>
        <v>0</v>
      </c>
      <c r="L441" s="503">
        <f t="shared" si="186"/>
        <v>0</v>
      </c>
      <c r="M441" s="511">
        <f t="shared" si="185"/>
        <v>0</v>
      </c>
      <c r="N441" s="503">
        <f t="shared" si="187"/>
        <v>0</v>
      </c>
      <c r="O441" s="503">
        <f t="shared" si="187"/>
        <v>0</v>
      </c>
      <c r="P441" s="504">
        <f t="shared" si="188"/>
        <v>0</v>
      </c>
      <c r="Q441" s="505">
        <f t="shared" si="188"/>
        <v>100</v>
      </c>
      <c r="R441" s="506">
        <f t="shared" si="188"/>
        <v>100</v>
      </c>
      <c r="S441" s="507"/>
      <c r="T441" s="508"/>
      <c r="U441" s="509">
        <f t="shared" si="182"/>
        <v>100</v>
      </c>
      <c r="V441" s="510"/>
      <c r="W441" s="510"/>
    </row>
    <row r="442" spans="1:23" ht="12" customHeight="1">
      <c r="A442" s="498">
        <v>314000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6"/>
        <v>0</v>
      </c>
      <c r="K442" s="503">
        <f t="shared" si="186"/>
        <v>0</v>
      </c>
      <c r="L442" s="503">
        <f t="shared" si="186"/>
        <v>0</v>
      </c>
      <c r="M442" s="511">
        <f t="shared" si="185"/>
        <v>0</v>
      </c>
      <c r="N442" s="503">
        <f t="shared" si="187"/>
        <v>0</v>
      </c>
      <c r="O442" s="503">
        <f t="shared" si="187"/>
        <v>0</v>
      </c>
      <c r="P442" s="504">
        <f t="shared" si="188"/>
        <v>0</v>
      </c>
      <c r="Q442" s="505">
        <f t="shared" si="188"/>
        <v>0</v>
      </c>
      <c r="R442" s="506">
        <f t="shared" si="188"/>
        <v>0</v>
      </c>
      <c r="S442" s="507"/>
      <c r="T442" s="508"/>
      <c r="U442" s="509">
        <f t="shared" si="182"/>
        <v>0</v>
      </c>
      <c r="V442" s="510"/>
      <c r="W442" s="510"/>
    </row>
    <row r="443" spans="1:23" ht="12" customHeight="1">
      <c r="A443" s="498">
        <v>314001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6"/>
        <v>59</v>
      </c>
      <c r="K443" s="503">
        <f t="shared" si="186"/>
        <v>7</v>
      </c>
      <c r="L443" s="503">
        <f t="shared" si="186"/>
        <v>3</v>
      </c>
      <c r="M443" s="511">
        <f t="shared" si="185"/>
        <v>0</v>
      </c>
      <c r="N443" s="503">
        <f t="shared" si="187"/>
        <v>0</v>
      </c>
      <c r="O443" s="503">
        <f t="shared" si="187"/>
        <v>69</v>
      </c>
      <c r="P443" s="504">
        <f t="shared" si="188"/>
        <v>0</v>
      </c>
      <c r="Q443" s="505">
        <f t="shared" si="188"/>
        <v>0</v>
      </c>
      <c r="R443" s="506">
        <f t="shared" si="188"/>
        <v>0</v>
      </c>
      <c r="S443" s="507"/>
      <c r="T443" s="508"/>
      <c r="U443" s="509">
        <f t="shared" si="182"/>
        <v>69</v>
      </c>
      <c r="V443" s="510"/>
      <c r="W443" s="510"/>
    </row>
    <row r="444" spans="1:23" ht="12" customHeight="1">
      <c r="A444" s="498">
        <v>314011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6"/>
        <v>30</v>
      </c>
      <c r="K444" s="503">
        <f t="shared" si="186"/>
        <v>0</v>
      </c>
      <c r="L444" s="503">
        <f t="shared" si="186"/>
        <v>0</v>
      </c>
      <c r="M444" s="511">
        <f t="shared" si="185"/>
        <v>0</v>
      </c>
      <c r="N444" s="503">
        <f t="shared" si="187"/>
        <v>0</v>
      </c>
      <c r="O444" s="503">
        <f t="shared" si="187"/>
        <v>30</v>
      </c>
      <c r="P444" s="504">
        <f t="shared" si="188"/>
        <v>0</v>
      </c>
      <c r="Q444" s="505">
        <f t="shared" si="188"/>
        <v>0</v>
      </c>
      <c r="R444" s="506">
        <f t="shared" si="188"/>
        <v>0</v>
      </c>
      <c r="S444" s="507"/>
      <c r="T444" s="508"/>
      <c r="U444" s="509">
        <f t="shared" si="182"/>
        <v>30</v>
      </c>
      <c r="V444" s="510"/>
      <c r="W444" s="510"/>
    </row>
    <row r="445" spans="1:23" ht="12" customHeight="1">
      <c r="A445" s="498">
        <v>314021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6"/>
        <v>16</v>
      </c>
      <c r="K445" s="503">
        <f t="shared" si="186"/>
        <v>0</v>
      </c>
      <c r="L445" s="503">
        <f t="shared" si="186"/>
        <v>0</v>
      </c>
      <c r="M445" s="511">
        <f t="shared" si="185"/>
        <v>0</v>
      </c>
      <c r="N445" s="503">
        <f t="shared" si="187"/>
        <v>0</v>
      </c>
      <c r="O445" s="503">
        <f t="shared" si="187"/>
        <v>16</v>
      </c>
      <c r="P445" s="504">
        <f t="shared" si="188"/>
        <v>0</v>
      </c>
      <c r="Q445" s="505">
        <f t="shared" si="188"/>
        <v>0</v>
      </c>
      <c r="R445" s="506">
        <f t="shared" si="188"/>
        <v>0</v>
      </c>
      <c r="S445" s="507"/>
      <c r="T445" s="508"/>
      <c r="U445" s="509">
        <f t="shared" si="182"/>
        <v>16</v>
      </c>
      <c r="V445" s="510"/>
      <c r="W445" s="510"/>
    </row>
    <row r="446" spans="1:23" ht="12" customHeight="1">
      <c r="A446" s="498">
        <v>314101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6"/>
        <v>0</v>
      </c>
      <c r="K446" s="503">
        <f t="shared" si="186"/>
        <v>0</v>
      </c>
      <c r="L446" s="503">
        <f t="shared" si="186"/>
        <v>0</v>
      </c>
      <c r="M446" s="511">
        <f t="shared" si="185"/>
        <v>0</v>
      </c>
      <c r="N446" s="503">
        <f t="shared" si="187"/>
        <v>0</v>
      </c>
      <c r="O446" s="503">
        <f t="shared" si="187"/>
        <v>0</v>
      </c>
      <c r="P446" s="504">
        <f t="shared" si="188"/>
        <v>0</v>
      </c>
      <c r="Q446" s="505">
        <f t="shared" si="188"/>
        <v>0</v>
      </c>
      <c r="R446" s="506">
        <f t="shared" si="188"/>
        <v>0</v>
      </c>
      <c r="S446" s="507"/>
      <c r="T446" s="508"/>
      <c r="U446" s="509">
        <f t="shared" si="182"/>
        <v>0</v>
      </c>
      <c r="V446" s="510"/>
      <c r="W446" s="510"/>
    </row>
    <row r="447" spans="1:23" ht="12" customHeight="1">
      <c r="A447" s="498">
        <v>314111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6"/>
        <v>0</v>
      </c>
      <c r="K447" s="503">
        <f t="shared" si="186"/>
        <v>0</v>
      </c>
      <c r="L447" s="503">
        <f t="shared" si="186"/>
        <v>0</v>
      </c>
      <c r="M447" s="511">
        <f t="shared" si="185"/>
        <v>0</v>
      </c>
      <c r="N447" s="503">
        <f t="shared" ref="N447:O466" si="189">SUMIF($A$10:$A$318,$A447,N$10:N$318)</f>
        <v>0</v>
      </c>
      <c r="O447" s="503">
        <f t="shared" si="189"/>
        <v>0</v>
      </c>
      <c r="P447" s="504">
        <f t="shared" ref="P447:R466" si="190">SUMIF($A$10:$A$313,$A447,P$10:P$313)</f>
        <v>0</v>
      </c>
      <c r="Q447" s="505">
        <f t="shared" si="190"/>
        <v>0</v>
      </c>
      <c r="R447" s="506">
        <f t="shared" si="190"/>
        <v>0</v>
      </c>
      <c r="S447" s="507"/>
      <c r="T447" s="508"/>
      <c r="U447" s="509">
        <f t="shared" si="182"/>
        <v>0</v>
      </c>
      <c r="V447" s="510"/>
      <c r="W447" s="510"/>
    </row>
    <row r="448" spans="1:23" ht="12" customHeight="1">
      <c r="A448" s="498">
        <v>314301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6"/>
        <v>0</v>
      </c>
      <c r="K448" s="503">
        <f t="shared" si="186"/>
        <v>0</v>
      </c>
      <c r="L448" s="503">
        <f t="shared" si="186"/>
        <v>0</v>
      </c>
      <c r="M448" s="511">
        <f t="shared" si="185"/>
        <v>0</v>
      </c>
      <c r="N448" s="503">
        <f t="shared" si="189"/>
        <v>0</v>
      </c>
      <c r="O448" s="503">
        <f t="shared" si="189"/>
        <v>0</v>
      </c>
      <c r="P448" s="504">
        <f t="shared" si="190"/>
        <v>0</v>
      </c>
      <c r="Q448" s="505">
        <f t="shared" si="190"/>
        <v>0</v>
      </c>
      <c r="R448" s="506">
        <f t="shared" si="190"/>
        <v>0</v>
      </c>
      <c r="S448" s="507"/>
      <c r="T448" s="508"/>
      <c r="U448" s="509">
        <f t="shared" si="182"/>
        <v>0</v>
      </c>
      <c r="V448" s="510"/>
      <c r="W448" s="510"/>
    </row>
    <row r="449" spans="1:23" ht="12" customHeight="1">
      <c r="A449" s="498">
        <v>320000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6"/>
        <v>0</v>
      </c>
      <c r="K449" s="503">
        <f t="shared" si="186"/>
        <v>0</v>
      </c>
      <c r="L449" s="503">
        <f t="shared" si="186"/>
        <v>0</v>
      </c>
      <c r="M449" s="511">
        <f t="shared" si="185"/>
        <v>0</v>
      </c>
      <c r="N449" s="503">
        <f t="shared" si="189"/>
        <v>0</v>
      </c>
      <c r="O449" s="503">
        <f t="shared" si="189"/>
        <v>0</v>
      </c>
      <c r="P449" s="504">
        <f t="shared" si="190"/>
        <v>0</v>
      </c>
      <c r="Q449" s="505">
        <f t="shared" si="190"/>
        <v>0</v>
      </c>
      <c r="R449" s="506">
        <f t="shared" si="190"/>
        <v>0</v>
      </c>
      <c r="S449" s="507"/>
      <c r="T449" s="508"/>
      <c r="U449" s="509">
        <f t="shared" si="182"/>
        <v>0</v>
      </c>
      <c r="V449" s="510"/>
      <c r="W449" s="510"/>
    </row>
    <row r="450" spans="1:23" ht="12" customHeight="1">
      <c r="A450" s="498">
        <v>320001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6"/>
        <v>141</v>
      </c>
      <c r="K450" s="503">
        <f t="shared" si="186"/>
        <v>18</v>
      </c>
      <c r="L450" s="503">
        <f t="shared" si="186"/>
        <v>1</v>
      </c>
      <c r="M450" s="511">
        <f t="shared" si="185"/>
        <v>0</v>
      </c>
      <c r="N450" s="503">
        <f t="shared" si="189"/>
        <v>0</v>
      </c>
      <c r="O450" s="503">
        <f t="shared" si="189"/>
        <v>160</v>
      </c>
      <c r="P450" s="504">
        <f t="shared" si="190"/>
        <v>0</v>
      </c>
      <c r="Q450" s="505">
        <f t="shared" si="190"/>
        <v>0</v>
      </c>
      <c r="R450" s="506">
        <f t="shared" si="190"/>
        <v>0</v>
      </c>
      <c r="S450" s="507"/>
      <c r="T450" s="508"/>
      <c r="U450" s="509">
        <f t="shared" si="182"/>
        <v>160</v>
      </c>
      <c r="V450" s="510"/>
      <c r="W450" s="510"/>
    </row>
    <row r="451" spans="1:23" ht="12" customHeight="1">
      <c r="A451" s="498">
        <v>320008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6"/>
        <v>106</v>
      </c>
      <c r="K451" s="503">
        <f t="shared" si="186"/>
        <v>5</v>
      </c>
      <c r="L451" s="503">
        <f t="shared" si="186"/>
        <v>1</v>
      </c>
      <c r="M451" s="511">
        <f t="shared" si="185"/>
        <v>0</v>
      </c>
      <c r="N451" s="503">
        <f t="shared" si="189"/>
        <v>0</v>
      </c>
      <c r="O451" s="503">
        <f t="shared" si="189"/>
        <v>112</v>
      </c>
      <c r="P451" s="504">
        <f t="shared" si="190"/>
        <v>0</v>
      </c>
      <c r="Q451" s="505">
        <f t="shared" si="190"/>
        <v>0</v>
      </c>
      <c r="R451" s="506">
        <f t="shared" si="190"/>
        <v>0</v>
      </c>
      <c r="S451" s="507"/>
      <c r="T451" s="508"/>
      <c r="U451" s="509">
        <f t="shared" si="182"/>
        <v>112</v>
      </c>
      <c r="V451" s="510"/>
      <c r="W451" s="510"/>
    </row>
    <row r="452" spans="1:23" ht="12" customHeight="1">
      <c r="A452" s="498">
        <v>320021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6"/>
        <v>48</v>
      </c>
      <c r="K452" s="503">
        <f t="shared" si="186"/>
        <v>0</v>
      </c>
      <c r="L452" s="503">
        <f t="shared" si="186"/>
        <v>0</v>
      </c>
      <c r="M452" s="511">
        <f t="shared" si="185"/>
        <v>0</v>
      </c>
      <c r="N452" s="503">
        <f t="shared" si="189"/>
        <v>0</v>
      </c>
      <c r="O452" s="503">
        <f t="shared" si="189"/>
        <v>48</v>
      </c>
      <c r="P452" s="504">
        <f t="shared" si="190"/>
        <v>0</v>
      </c>
      <c r="Q452" s="505">
        <f t="shared" si="190"/>
        <v>0</v>
      </c>
      <c r="R452" s="506">
        <f t="shared" si="190"/>
        <v>0</v>
      </c>
      <c r="S452" s="507"/>
      <c r="T452" s="508"/>
      <c r="U452" s="509">
        <f t="shared" si="182"/>
        <v>48</v>
      </c>
      <c r="V452" s="510"/>
      <c r="W452" s="510"/>
    </row>
    <row r="453" spans="1:23" ht="12" customHeight="1">
      <c r="A453" s="498">
        <v>320041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6"/>
        <v>0</v>
      </c>
      <c r="K453" s="503">
        <f t="shared" si="186"/>
        <v>0</v>
      </c>
      <c r="L453" s="503">
        <f t="shared" si="186"/>
        <v>0</v>
      </c>
      <c r="M453" s="511">
        <f t="shared" si="185"/>
        <v>0</v>
      </c>
      <c r="N453" s="503">
        <f t="shared" si="189"/>
        <v>8</v>
      </c>
      <c r="O453" s="503">
        <f t="shared" si="189"/>
        <v>8</v>
      </c>
      <c r="P453" s="504">
        <f t="shared" si="190"/>
        <v>0</v>
      </c>
      <c r="Q453" s="505">
        <f t="shared" si="190"/>
        <v>0</v>
      </c>
      <c r="R453" s="506">
        <f t="shared" si="190"/>
        <v>0</v>
      </c>
      <c r="S453" s="507"/>
      <c r="T453" s="508"/>
      <c r="U453" s="509">
        <f t="shared" si="182"/>
        <v>8</v>
      </c>
      <c r="V453" s="510"/>
      <c r="W453" s="510"/>
    </row>
    <row r="454" spans="1:23" ht="12" customHeight="1">
      <c r="A454" s="498">
        <v>320046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6"/>
        <v>0</v>
      </c>
      <c r="K454" s="503">
        <f t="shared" si="186"/>
        <v>0</v>
      </c>
      <c r="L454" s="503">
        <f t="shared" si="186"/>
        <v>0</v>
      </c>
      <c r="M454" s="511">
        <f t="shared" si="185"/>
        <v>0</v>
      </c>
      <c r="N454" s="503">
        <f t="shared" si="189"/>
        <v>8</v>
      </c>
      <c r="O454" s="503">
        <f t="shared" si="189"/>
        <v>8</v>
      </c>
      <c r="P454" s="504">
        <f t="shared" si="190"/>
        <v>0</v>
      </c>
      <c r="Q454" s="505">
        <f t="shared" si="190"/>
        <v>0</v>
      </c>
      <c r="R454" s="506">
        <f t="shared" si="190"/>
        <v>0</v>
      </c>
      <c r="S454" s="507"/>
      <c r="T454" s="508"/>
      <c r="U454" s="509">
        <f t="shared" si="182"/>
        <v>8</v>
      </c>
      <c r="V454" s="510"/>
      <c r="W454" s="510"/>
    </row>
    <row r="455" spans="1:23" ht="12" customHeight="1">
      <c r="A455" s="498">
        <v>320101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6"/>
        <v>0</v>
      </c>
      <c r="K455" s="503">
        <f t="shared" si="186"/>
        <v>0</v>
      </c>
      <c r="L455" s="503">
        <f t="shared" si="186"/>
        <v>0</v>
      </c>
      <c r="M455" s="511">
        <f t="shared" si="185"/>
        <v>0</v>
      </c>
      <c r="N455" s="503">
        <f t="shared" si="189"/>
        <v>0</v>
      </c>
      <c r="O455" s="503">
        <f t="shared" si="189"/>
        <v>0</v>
      </c>
      <c r="P455" s="504">
        <f t="shared" si="190"/>
        <v>1782</v>
      </c>
      <c r="Q455" s="505">
        <f t="shared" si="190"/>
        <v>1300</v>
      </c>
      <c r="R455" s="506">
        <f t="shared" si="190"/>
        <v>3082</v>
      </c>
      <c r="S455" s="507"/>
      <c r="T455" s="508"/>
      <c r="U455" s="509">
        <f t="shared" ref="U455:U518" si="191">SUMIF($A$10:$A$313,$A455,U$10:U$313)</f>
        <v>3082</v>
      </c>
      <c r="V455" s="510"/>
      <c r="W455" s="510"/>
    </row>
    <row r="456" spans="1:23" ht="12" customHeight="1">
      <c r="A456" s="498">
        <v>321000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6"/>
        <v>0</v>
      </c>
      <c r="K456" s="503">
        <f t="shared" si="186"/>
        <v>0</v>
      </c>
      <c r="L456" s="503">
        <f t="shared" si="186"/>
        <v>0</v>
      </c>
      <c r="M456" s="511">
        <f t="shared" si="185"/>
        <v>0</v>
      </c>
      <c r="N456" s="503">
        <f t="shared" si="189"/>
        <v>0</v>
      </c>
      <c r="O456" s="503">
        <f t="shared" si="189"/>
        <v>0</v>
      </c>
      <c r="P456" s="504">
        <f t="shared" si="190"/>
        <v>0</v>
      </c>
      <c r="Q456" s="505">
        <f t="shared" si="190"/>
        <v>0</v>
      </c>
      <c r="R456" s="506">
        <f t="shared" si="190"/>
        <v>0</v>
      </c>
      <c r="S456" s="507"/>
      <c r="T456" s="508"/>
      <c r="U456" s="509">
        <f t="shared" si="191"/>
        <v>0</v>
      </c>
      <c r="V456" s="510"/>
      <c r="W456" s="510"/>
    </row>
    <row r="457" spans="1:23" ht="12" customHeight="1">
      <c r="A457" s="498">
        <v>321001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6"/>
        <v>210</v>
      </c>
      <c r="K457" s="503">
        <f t="shared" si="186"/>
        <v>19</v>
      </c>
      <c r="L457" s="503">
        <f t="shared" si="186"/>
        <v>7</v>
      </c>
      <c r="M457" s="511">
        <f t="shared" si="185"/>
        <v>0</v>
      </c>
      <c r="N457" s="503">
        <f t="shared" si="189"/>
        <v>0</v>
      </c>
      <c r="O457" s="503">
        <f t="shared" si="189"/>
        <v>236</v>
      </c>
      <c r="P457" s="504">
        <f t="shared" si="190"/>
        <v>0</v>
      </c>
      <c r="Q457" s="505">
        <f t="shared" si="190"/>
        <v>0</v>
      </c>
      <c r="R457" s="506">
        <f t="shared" si="190"/>
        <v>0</v>
      </c>
      <c r="S457" s="507"/>
      <c r="T457" s="508"/>
      <c r="U457" s="509">
        <f t="shared" si="191"/>
        <v>236</v>
      </c>
      <c r="V457" s="510"/>
      <c r="W457" s="510"/>
    </row>
    <row r="458" spans="1:23" ht="12" customHeight="1">
      <c r="A458" s="498">
        <v>321012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6"/>
        <v>56</v>
      </c>
      <c r="K458" s="503">
        <f t="shared" si="186"/>
        <v>0</v>
      </c>
      <c r="L458" s="503">
        <f t="shared" si="186"/>
        <v>0</v>
      </c>
      <c r="M458" s="511">
        <f t="shared" si="185"/>
        <v>0</v>
      </c>
      <c r="N458" s="503">
        <f t="shared" si="189"/>
        <v>0</v>
      </c>
      <c r="O458" s="503">
        <f t="shared" si="189"/>
        <v>56</v>
      </c>
      <c r="P458" s="504">
        <f t="shared" si="190"/>
        <v>0</v>
      </c>
      <c r="Q458" s="505">
        <f t="shared" si="190"/>
        <v>0</v>
      </c>
      <c r="R458" s="506">
        <f t="shared" si="190"/>
        <v>0</v>
      </c>
      <c r="S458" s="507"/>
      <c r="T458" s="508"/>
      <c r="U458" s="509">
        <f t="shared" si="191"/>
        <v>56</v>
      </c>
      <c r="V458" s="510"/>
      <c r="W458" s="510"/>
    </row>
    <row r="459" spans="1:23" ht="12" customHeight="1">
      <c r="A459" s="498">
        <v>321018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6"/>
        <v>16</v>
      </c>
      <c r="K459" s="503">
        <f t="shared" si="186"/>
        <v>0</v>
      </c>
      <c r="L459" s="503">
        <f t="shared" si="186"/>
        <v>0</v>
      </c>
      <c r="M459" s="511">
        <f t="shared" si="185"/>
        <v>0</v>
      </c>
      <c r="N459" s="503">
        <f t="shared" si="189"/>
        <v>0</v>
      </c>
      <c r="O459" s="503">
        <f t="shared" si="189"/>
        <v>16</v>
      </c>
      <c r="P459" s="504">
        <f t="shared" si="190"/>
        <v>0</v>
      </c>
      <c r="Q459" s="505">
        <f t="shared" si="190"/>
        <v>0</v>
      </c>
      <c r="R459" s="506">
        <f t="shared" si="190"/>
        <v>0</v>
      </c>
      <c r="S459" s="507"/>
      <c r="T459" s="508"/>
      <c r="U459" s="509">
        <f t="shared" si="191"/>
        <v>16</v>
      </c>
      <c r="V459" s="510"/>
      <c r="W459" s="510"/>
    </row>
    <row r="460" spans="1:23" ht="12" customHeight="1">
      <c r="A460" s="498">
        <v>321021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6"/>
        <v>16</v>
      </c>
      <c r="K460" s="503">
        <f t="shared" si="186"/>
        <v>0</v>
      </c>
      <c r="L460" s="503">
        <f t="shared" si="186"/>
        <v>0</v>
      </c>
      <c r="M460" s="511">
        <f t="shared" si="185"/>
        <v>0</v>
      </c>
      <c r="N460" s="503">
        <f t="shared" si="189"/>
        <v>0</v>
      </c>
      <c r="O460" s="503">
        <f t="shared" si="189"/>
        <v>16</v>
      </c>
      <c r="P460" s="504">
        <f t="shared" si="190"/>
        <v>0</v>
      </c>
      <c r="Q460" s="505">
        <f t="shared" si="190"/>
        <v>0</v>
      </c>
      <c r="R460" s="506">
        <f t="shared" si="190"/>
        <v>0</v>
      </c>
      <c r="S460" s="507"/>
      <c r="T460" s="508"/>
      <c r="U460" s="509">
        <f t="shared" si="191"/>
        <v>16</v>
      </c>
      <c r="V460" s="510"/>
      <c r="W460" s="510"/>
    </row>
    <row r="461" spans="1:23" ht="12" customHeight="1">
      <c r="A461" s="498">
        <v>321030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6"/>
        <v>0</v>
      </c>
      <c r="K461" s="503">
        <f t="shared" si="186"/>
        <v>0</v>
      </c>
      <c r="L461" s="503">
        <f t="shared" si="186"/>
        <v>0</v>
      </c>
      <c r="M461" s="511">
        <f t="shared" si="185"/>
        <v>0</v>
      </c>
      <c r="N461" s="503">
        <f t="shared" si="189"/>
        <v>0</v>
      </c>
      <c r="O461" s="503">
        <f t="shared" si="189"/>
        <v>0</v>
      </c>
      <c r="P461" s="504">
        <f t="shared" si="190"/>
        <v>0</v>
      </c>
      <c r="Q461" s="505">
        <f t="shared" si="190"/>
        <v>0</v>
      </c>
      <c r="R461" s="506">
        <f t="shared" si="190"/>
        <v>0</v>
      </c>
      <c r="S461" s="507"/>
      <c r="T461" s="508"/>
      <c r="U461" s="509">
        <f t="shared" si="191"/>
        <v>0</v>
      </c>
      <c r="V461" s="510"/>
      <c r="W461" s="510"/>
    </row>
    <row r="462" spans="1:23" ht="12" customHeight="1">
      <c r="A462" s="498">
        <v>321031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6"/>
        <v>0</v>
      </c>
      <c r="K462" s="503">
        <f t="shared" si="186"/>
        <v>0</v>
      </c>
      <c r="L462" s="503">
        <f t="shared" si="186"/>
        <v>0</v>
      </c>
      <c r="M462" s="511">
        <f t="shared" si="185"/>
        <v>0</v>
      </c>
      <c r="N462" s="503">
        <f t="shared" si="189"/>
        <v>0</v>
      </c>
      <c r="O462" s="503">
        <f t="shared" si="189"/>
        <v>0</v>
      </c>
      <c r="P462" s="504">
        <f t="shared" si="190"/>
        <v>0</v>
      </c>
      <c r="Q462" s="505">
        <f t="shared" si="190"/>
        <v>0</v>
      </c>
      <c r="R462" s="506">
        <f t="shared" si="190"/>
        <v>0</v>
      </c>
      <c r="S462" s="507"/>
      <c r="T462" s="508"/>
      <c r="U462" s="509">
        <f t="shared" si="191"/>
        <v>0</v>
      </c>
      <c r="V462" s="510"/>
      <c r="W462" s="510"/>
    </row>
    <row r="463" spans="1:23" ht="12" customHeight="1">
      <c r="A463" s="498">
        <v>321041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6"/>
        <v>0</v>
      </c>
      <c r="K463" s="503">
        <f t="shared" si="186"/>
        <v>0</v>
      </c>
      <c r="L463" s="503">
        <f t="shared" si="186"/>
        <v>0</v>
      </c>
      <c r="M463" s="511">
        <f t="shared" si="185"/>
        <v>0</v>
      </c>
      <c r="N463" s="503">
        <f t="shared" si="189"/>
        <v>8</v>
      </c>
      <c r="O463" s="503">
        <f t="shared" si="189"/>
        <v>8</v>
      </c>
      <c r="P463" s="504">
        <f t="shared" si="190"/>
        <v>0</v>
      </c>
      <c r="Q463" s="505">
        <f t="shared" si="190"/>
        <v>0</v>
      </c>
      <c r="R463" s="506">
        <f t="shared" si="190"/>
        <v>0</v>
      </c>
      <c r="S463" s="507"/>
      <c r="T463" s="508"/>
      <c r="U463" s="509">
        <f t="shared" si="191"/>
        <v>8</v>
      </c>
      <c r="V463" s="510"/>
      <c r="W463" s="510"/>
    </row>
    <row r="464" spans="1:23" ht="12" customHeight="1">
      <c r="A464" s="498">
        <v>321072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6"/>
        <v>8</v>
      </c>
      <c r="K464" s="503">
        <f t="shared" si="186"/>
        <v>0</v>
      </c>
      <c r="L464" s="503">
        <f t="shared" si="186"/>
        <v>0</v>
      </c>
      <c r="M464" s="511">
        <f t="shared" si="185"/>
        <v>0</v>
      </c>
      <c r="N464" s="503">
        <f t="shared" si="189"/>
        <v>0</v>
      </c>
      <c r="O464" s="503">
        <f t="shared" si="189"/>
        <v>8</v>
      </c>
      <c r="P464" s="504">
        <f t="shared" si="190"/>
        <v>0</v>
      </c>
      <c r="Q464" s="505">
        <f t="shared" si="190"/>
        <v>0</v>
      </c>
      <c r="R464" s="506">
        <f t="shared" si="190"/>
        <v>0</v>
      </c>
      <c r="S464" s="507"/>
      <c r="T464" s="508"/>
      <c r="U464" s="509">
        <f t="shared" si="191"/>
        <v>8</v>
      </c>
      <c r="V464" s="510"/>
      <c r="W464" s="510"/>
    </row>
    <row r="465" spans="1:23" ht="12" customHeight="1">
      <c r="A465" s="498">
        <v>321101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6"/>
        <v>0</v>
      </c>
      <c r="K465" s="503">
        <f t="shared" si="186"/>
        <v>0</v>
      </c>
      <c r="L465" s="503">
        <f t="shared" si="186"/>
        <v>0</v>
      </c>
      <c r="M465" s="511">
        <f t="shared" si="185"/>
        <v>0</v>
      </c>
      <c r="N465" s="503">
        <f t="shared" si="189"/>
        <v>0</v>
      </c>
      <c r="O465" s="503">
        <f t="shared" si="189"/>
        <v>0</v>
      </c>
      <c r="P465" s="504">
        <f t="shared" si="190"/>
        <v>530</v>
      </c>
      <c r="Q465" s="505">
        <f t="shared" si="190"/>
        <v>1250</v>
      </c>
      <c r="R465" s="506">
        <f t="shared" si="190"/>
        <v>1780</v>
      </c>
      <c r="S465" s="507"/>
      <c r="T465" s="508"/>
      <c r="U465" s="509">
        <f t="shared" si="191"/>
        <v>1780</v>
      </c>
      <c r="V465" s="510"/>
      <c r="W465" s="510"/>
    </row>
    <row r="466" spans="1:23" ht="12" customHeight="1">
      <c r="A466" s="498">
        <v>321501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6"/>
        <v>0</v>
      </c>
      <c r="K466" s="503">
        <f t="shared" si="186"/>
        <v>0</v>
      </c>
      <c r="L466" s="503">
        <f t="shared" si="186"/>
        <v>0</v>
      </c>
      <c r="M466" s="511">
        <f t="shared" si="185"/>
        <v>0</v>
      </c>
      <c r="N466" s="503">
        <f t="shared" si="189"/>
        <v>0</v>
      </c>
      <c r="O466" s="503">
        <f t="shared" si="189"/>
        <v>0</v>
      </c>
      <c r="P466" s="504">
        <f t="shared" si="190"/>
        <v>0</v>
      </c>
      <c r="Q466" s="505">
        <f t="shared" si="190"/>
        <v>0</v>
      </c>
      <c r="R466" s="506">
        <f t="shared" si="190"/>
        <v>0</v>
      </c>
      <c r="S466" s="507"/>
      <c r="T466" s="508"/>
      <c r="U466" s="509">
        <f t="shared" si="191"/>
        <v>0</v>
      </c>
      <c r="V466" s="510"/>
      <c r="W466" s="510"/>
    </row>
    <row r="467" spans="1:23" ht="12" customHeight="1">
      <c r="A467" s="498">
        <v>332101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6"/>
        <v>112</v>
      </c>
      <c r="K467" s="503">
        <f t="shared" si="186"/>
        <v>5</v>
      </c>
      <c r="L467" s="503">
        <f t="shared" si="186"/>
        <v>0</v>
      </c>
      <c r="M467" s="511">
        <f t="shared" si="185"/>
        <v>0</v>
      </c>
      <c r="N467" s="503">
        <f t="shared" ref="N467:O486" si="192">SUMIF($A$10:$A$318,$A467,N$10:N$318)</f>
        <v>0</v>
      </c>
      <c r="O467" s="503">
        <f t="shared" si="192"/>
        <v>117</v>
      </c>
      <c r="P467" s="504">
        <f t="shared" ref="P467:R486" si="193">SUMIF($A$10:$A$313,$A467,P$10:P$313)</f>
        <v>0</v>
      </c>
      <c r="Q467" s="505">
        <f t="shared" si="193"/>
        <v>0</v>
      </c>
      <c r="R467" s="506">
        <f t="shared" si="193"/>
        <v>0</v>
      </c>
      <c r="S467" s="507"/>
      <c r="T467" s="508"/>
      <c r="U467" s="509">
        <f t="shared" si="191"/>
        <v>117</v>
      </c>
      <c r="V467" s="510"/>
      <c r="W467" s="510"/>
    </row>
    <row r="468" spans="1:23" ht="12" customHeight="1">
      <c r="A468" s="498">
        <v>332121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6"/>
        <v>0</v>
      </c>
      <c r="K468" s="503">
        <f t="shared" si="186"/>
        <v>0</v>
      </c>
      <c r="L468" s="503">
        <f t="shared" si="186"/>
        <v>0</v>
      </c>
      <c r="M468" s="511">
        <f t="shared" si="185"/>
        <v>0</v>
      </c>
      <c r="N468" s="503">
        <f t="shared" si="192"/>
        <v>0</v>
      </c>
      <c r="O468" s="503">
        <f t="shared" si="192"/>
        <v>0</v>
      </c>
      <c r="P468" s="504">
        <f t="shared" si="193"/>
        <v>0</v>
      </c>
      <c r="Q468" s="505">
        <f t="shared" si="193"/>
        <v>0</v>
      </c>
      <c r="R468" s="506">
        <f t="shared" si="193"/>
        <v>0</v>
      </c>
      <c r="S468" s="507"/>
      <c r="T468" s="508"/>
      <c r="U468" s="509">
        <f t="shared" si="191"/>
        <v>0</v>
      </c>
      <c r="V468" s="510"/>
      <c r="W468" s="510"/>
    </row>
    <row r="469" spans="1:23" ht="12" customHeight="1">
      <c r="A469" s="498">
        <v>332211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6"/>
        <v>0</v>
      </c>
      <c r="K469" s="503">
        <f t="shared" si="186"/>
        <v>0</v>
      </c>
      <c r="L469" s="503">
        <f t="shared" si="186"/>
        <v>0</v>
      </c>
      <c r="M469" s="511">
        <f t="shared" si="185"/>
        <v>0</v>
      </c>
      <c r="N469" s="503">
        <f t="shared" si="192"/>
        <v>0</v>
      </c>
      <c r="O469" s="503">
        <f t="shared" si="192"/>
        <v>0</v>
      </c>
      <c r="P469" s="504">
        <f t="shared" si="193"/>
        <v>0</v>
      </c>
      <c r="Q469" s="505">
        <f t="shared" si="193"/>
        <v>200</v>
      </c>
      <c r="R469" s="506">
        <f t="shared" si="193"/>
        <v>200</v>
      </c>
      <c r="S469" s="507"/>
      <c r="T469" s="508"/>
      <c r="U469" s="509">
        <f t="shared" si="191"/>
        <v>200</v>
      </c>
      <c r="V469" s="510"/>
      <c r="W469" s="510"/>
    </row>
    <row r="470" spans="1:23" ht="12" customHeight="1">
      <c r="A470" s="498">
        <v>332300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6"/>
        <v>0</v>
      </c>
      <c r="K470" s="503">
        <f t="shared" si="186"/>
        <v>0</v>
      </c>
      <c r="L470" s="503">
        <f t="shared" si="186"/>
        <v>0</v>
      </c>
      <c r="M470" s="511">
        <f t="shared" si="185"/>
        <v>0</v>
      </c>
      <c r="N470" s="503">
        <f t="shared" si="192"/>
        <v>0</v>
      </c>
      <c r="O470" s="503">
        <f t="shared" si="192"/>
        <v>0</v>
      </c>
      <c r="P470" s="504">
        <f t="shared" si="193"/>
        <v>0</v>
      </c>
      <c r="Q470" s="505">
        <f t="shared" si="193"/>
        <v>0</v>
      </c>
      <c r="R470" s="506">
        <f t="shared" si="193"/>
        <v>0</v>
      </c>
      <c r="S470" s="507"/>
      <c r="T470" s="508"/>
      <c r="U470" s="509">
        <f t="shared" si="191"/>
        <v>0</v>
      </c>
      <c r="V470" s="510"/>
      <c r="W470" s="510"/>
    </row>
    <row r="471" spans="1:23" ht="12" customHeight="1">
      <c r="A471" s="498">
        <v>332301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6"/>
        <v>77</v>
      </c>
      <c r="K471" s="503">
        <f t="shared" si="186"/>
        <v>16</v>
      </c>
      <c r="L471" s="503">
        <f t="shared" si="186"/>
        <v>7</v>
      </c>
      <c r="M471" s="511">
        <f t="shared" si="185"/>
        <v>0</v>
      </c>
      <c r="N471" s="503">
        <f t="shared" si="192"/>
        <v>0</v>
      </c>
      <c r="O471" s="503">
        <f t="shared" si="192"/>
        <v>100</v>
      </c>
      <c r="P471" s="504">
        <f t="shared" si="193"/>
        <v>0</v>
      </c>
      <c r="Q471" s="505">
        <f t="shared" si="193"/>
        <v>0</v>
      </c>
      <c r="R471" s="506">
        <f t="shared" si="193"/>
        <v>0</v>
      </c>
      <c r="S471" s="507"/>
      <c r="T471" s="508"/>
      <c r="U471" s="509">
        <f t="shared" si="191"/>
        <v>100</v>
      </c>
      <c r="V471" s="510"/>
      <c r="W471" s="510"/>
    </row>
    <row r="472" spans="1:23" ht="12" customHeight="1">
      <c r="A472" s="498">
        <v>332330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6"/>
        <v>0</v>
      </c>
      <c r="K472" s="503">
        <f t="shared" si="186"/>
        <v>0</v>
      </c>
      <c r="L472" s="503">
        <f t="shared" si="186"/>
        <v>0</v>
      </c>
      <c r="M472" s="511">
        <f t="shared" si="185"/>
        <v>0</v>
      </c>
      <c r="N472" s="503">
        <f t="shared" si="192"/>
        <v>0</v>
      </c>
      <c r="O472" s="503">
        <f t="shared" si="192"/>
        <v>0</v>
      </c>
      <c r="P472" s="504">
        <f t="shared" si="193"/>
        <v>0</v>
      </c>
      <c r="Q472" s="505">
        <f t="shared" si="193"/>
        <v>0</v>
      </c>
      <c r="R472" s="506">
        <f t="shared" si="193"/>
        <v>0</v>
      </c>
      <c r="S472" s="507"/>
      <c r="T472" s="508"/>
      <c r="U472" s="509">
        <f t="shared" si="191"/>
        <v>0</v>
      </c>
      <c r="V472" s="510"/>
      <c r="W472" s="510"/>
    </row>
    <row r="473" spans="1:23" ht="12" customHeight="1">
      <c r="A473" s="498">
        <v>332331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6"/>
        <v>0</v>
      </c>
      <c r="K473" s="503">
        <f t="shared" si="186"/>
        <v>0</v>
      </c>
      <c r="L473" s="503">
        <f t="shared" si="186"/>
        <v>0</v>
      </c>
      <c r="M473" s="511">
        <f t="shared" si="185"/>
        <v>0</v>
      </c>
      <c r="N473" s="503">
        <f t="shared" si="192"/>
        <v>0</v>
      </c>
      <c r="O473" s="503">
        <f t="shared" si="192"/>
        <v>0</v>
      </c>
      <c r="P473" s="504">
        <f t="shared" si="193"/>
        <v>0</v>
      </c>
      <c r="Q473" s="505">
        <f t="shared" si="193"/>
        <v>0</v>
      </c>
      <c r="R473" s="506">
        <f t="shared" si="193"/>
        <v>0</v>
      </c>
      <c r="S473" s="507"/>
      <c r="T473" s="508"/>
      <c r="U473" s="509">
        <f t="shared" si="191"/>
        <v>0</v>
      </c>
      <c r="V473" s="510"/>
      <c r="W473" s="510"/>
    </row>
    <row r="474" spans="1:23" ht="12" customHeight="1">
      <c r="A474" s="498">
        <v>332341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6"/>
        <v>0</v>
      </c>
      <c r="K474" s="503">
        <f t="shared" si="186"/>
        <v>0</v>
      </c>
      <c r="L474" s="503">
        <f t="shared" si="186"/>
        <v>0</v>
      </c>
      <c r="M474" s="511">
        <f t="shared" si="185"/>
        <v>0</v>
      </c>
      <c r="N474" s="503">
        <f t="shared" si="192"/>
        <v>0</v>
      </c>
      <c r="O474" s="503">
        <f t="shared" si="192"/>
        <v>0</v>
      </c>
      <c r="P474" s="504">
        <f t="shared" si="193"/>
        <v>0</v>
      </c>
      <c r="Q474" s="505">
        <f t="shared" si="193"/>
        <v>0</v>
      </c>
      <c r="R474" s="506">
        <f t="shared" si="193"/>
        <v>0</v>
      </c>
      <c r="S474" s="507"/>
      <c r="T474" s="508"/>
      <c r="U474" s="509">
        <f t="shared" si="191"/>
        <v>0</v>
      </c>
      <c r="V474" s="510"/>
      <c r="W474" s="510"/>
    </row>
    <row r="475" spans="1:23" ht="12" customHeight="1">
      <c r="A475" s="498">
        <v>332451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6"/>
        <v>0</v>
      </c>
      <c r="K475" s="503">
        <f t="shared" si="186"/>
        <v>0</v>
      </c>
      <c r="L475" s="503">
        <f t="shared" si="186"/>
        <v>0</v>
      </c>
      <c r="M475" s="511">
        <f t="shared" ref="M475:M538" si="194">SUMIF($A$10:$A$313,$A475,M$10:M$313)</f>
        <v>0</v>
      </c>
      <c r="N475" s="503">
        <f t="shared" si="192"/>
        <v>0</v>
      </c>
      <c r="O475" s="503">
        <f t="shared" si="192"/>
        <v>0</v>
      </c>
      <c r="P475" s="504">
        <f t="shared" si="193"/>
        <v>0</v>
      </c>
      <c r="Q475" s="505">
        <f t="shared" si="193"/>
        <v>0</v>
      </c>
      <c r="R475" s="506">
        <f t="shared" si="193"/>
        <v>0</v>
      </c>
      <c r="S475" s="507"/>
      <c r="T475" s="508"/>
      <c r="U475" s="509">
        <f t="shared" si="191"/>
        <v>0</v>
      </c>
      <c r="V475" s="510"/>
      <c r="W475" s="510"/>
    </row>
    <row r="476" spans="1:23" ht="12" customHeight="1">
      <c r="A476" s="498">
        <v>332481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6"/>
        <v>0</v>
      </c>
      <c r="K476" s="503">
        <f t="shared" si="186"/>
        <v>0</v>
      </c>
      <c r="L476" s="503">
        <f t="shared" si="186"/>
        <v>0</v>
      </c>
      <c r="M476" s="511">
        <f t="shared" si="194"/>
        <v>0</v>
      </c>
      <c r="N476" s="503">
        <f t="shared" si="192"/>
        <v>0</v>
      </c>
      <c r="O476" s="503">
        <f t="shared" si="192"/>
        <v>0</v>
      </c>
      <c r="P476" s="504">
        <f t="shared" si="193"/>
        <v>0</v>
      </c>
      <c r="Q476" s="505">
        <f t="shared" si="193"/>
        <v>0</v>
      </c>
      <c r="R476" s="506">
        <f t="shared" si="193"/>
        <v>0</v>
      </c>
      <c r="S476" s="507"/>
      <c r="T476" s="508"/>
      <c r="U476" s="509">
        <f t="shared" si="191"/>
        <v>0</v>
      </c>
      <c r="V476" s="510"/>
      <c r="W476" s="510"/>
    </row>
    <row r="477" spans="1:23" ht="12" customHeight="1">
      <c r="A477" s="498">
        <v>332501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6"/>
        <v>0</v>
      </c>
      <c r="K477" s="503">
        <f t="shared" si="186"/>
        <v>0</v>
      </c>
      <c r="L477" s="503">
        <f t="shared" si="186"/>
        <v>0</v>
      </c>
      <c r="M477" s="511">
        <f t="shared" si="194"/>
        <v>0</v>
      </c>
      <c r="N477" s="503">
        <f t="shared" si="192"/>
        <v>0</v>
      </c>
      <c r="O477" s="503">
        <f t="shared" si="192"/>
        <v>0</v>
      </c>
      <c r="P477" s="504">
        <f t="shared" si="193"/>
        <v>0</v>
      </c>
      <c r="Q477" s="505">
        <f t="shared" si="193"/>
        <v>0</v>
      </c>
      <c r="R477" s="506">
        <f t="shared" si="193"/>
        <v>0</v>
      </c>
      <c r="S477" s="507"/>
      <c r="T477" s="508"/>
      <c r="U477" s="509">
        <f t="shared" si="191"/>
        <v>0</v>
      </c>
      <c r="V477" s="510"/>
      <c r="W477" s="510"/>
    </row>
    <row r="478" spans="1:23" ht="12" customHeight="1">
      <c r="A478" s="498">
        <v>332511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6"/>
        <v>0</v>
      </c>
      <c r="K478" s="503">
        <f t="shared" si="186"/>
        <v>0</v>
      </c>
      <c r="L478" s="503">
        <f t="shared" si="186"/>
        <v>0</v>
      </c>
      <c r="M478" s="511">
        <f t="shared" si="194"/>
        <v>0</v>
      </c>
      <c r="N478" s="503">
        <f t="shared" si="192"/>
        <v>0</v>
      </c>
      <c r="O478" s="503">
        <f t="shared" si="192"/>
        <v>0</v>
      </c>
      <c r="P478" s="504">
        <f t="shared" si="193"/>
        <v>0</v>
      </c>
      <c r="Q478" s="505">
        <f t="shared" si="193"/>
        <v>0</v>
      </c>
      <c r="R478" s="506">
        <f t="shared" si="193"/>
        <v>0</v>
      </c>
      <c r="S478" s="507"/>
      <c r="T478" s="508"/>
      <c r="U478" s="509">
        <f t="shared" si="191"/>
        <v>0</v>
      </c>
      <c r="V478" s="510"/>
      <c r="W478" s="510"/>
    </row>
    <row r="479" spans="1:23" ht="12" customHeight="1">
      <c r="A479" s="498">
        <v>341101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6"/>
        <v>0</v>
      </c>
      <c r="K479" s="503">
        <f t="shared" si="186"/>
        <v>0</v>
      </c>
      <c r="L479" s="503">
        <f t="shared" si="186"/>
        <v>0</v>
      </c>
      <c r="M479" s="511">
        <f t="shared" si="194"/>
        <v>0</v>
      </c>
      <c r="N479" s="503">
        <f t="shared" si="192"/>
        <v>0</v>
      </c>
      <c r="O479" s="503">
        <f t="shared" si="192"/>
        <v>0</v>
      </c>
      <c r="P479" s="504">
        <f t="shared" si="193"/>
        <v>0</v>
      </c>
      <c r="Q479" s="505">
        <f t="shared" si="193"/>
        <v>0</v>
      </c>
      <c r="R479" s="506">
        <f t="shared" si="193"/>
        <v>0</v>
      </c>
      <c r="S479" s="507"/>
      <c r="T479" s="508"/>
      <c r="U479" s="509">
        <f t="shared" si="191"/>
        <v>0</v>
      </c>
      <c r="V479" s="510"/>
      <c r="W479" s="510"/>
    </row>
    <row r="480" spans="1:23" ht="12" customHeight="1">
      <c r="A480" s="498">
        <v>341130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6"/>
        <v>0</v>
      </c>
      <c r="K480" s="503">
        <f t="shared" si="186"/>
        <v>0</v>
      </c>
      <c r="L480" s="503">
        <f t="shared" si="186"/>
        <v>0</v>
      </c>
      <c r="M480" s="511">
        <f t="shared" si="194"/>
        <v>0</v>
      </c>
      <c r="N480" s="503">
        <f t="shared" si="192"/>
        <v>0</v>
      </c>
      <c r="O480" s="503">
        <f t="shared" si="192"/>
        <v>0</v>
      </c>
      <c r="P480" s="504">
        <f t="shared" si="193"/>
        <v>0</v>
      </c>
      <c r="Q480" s="505">
        <f t="shared" si="193"/>
        <v>0</v>
      </c>
      <c r="R480" s="506">
        <f t="shared" si="193"/>
        <v>0</v>
      </c>
      <c r="S480" s="507"/>
      <c r="T480" s="508"/>
      <c r="U480" s="509">
        <f t="shared" si="191"/>
        <v>0</v>
      </c>
      <c r="V480" s="510"/>
      <c r="W480" s="510"/>
    </row>
    <row r="481" spans="1:23" ht="12" customHeight="1">
      <c r="A481" s="498">
        <v>341131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6"/>
        <v>0</v>
      </c>
      <c r="K481" s="503">
        <f t="shared" si="186"/>
        <v>0</v>
      </c>
      <c r="L481" s="503">
        <f t="shared" si="186"/>
        <v>0</v>
      </c>
      <c r="M481" s="511">
        <f t="shared" si="194"/>
        <v>0</v>
      </c>
      <c r="N481" s="503">
        <f t="shared" si="192"/>
        <v>0</v>
      </c>
      <c r="O481" s="503">
        <f t="shared" si="192"/>
        <v>0</v>
      </c>
      <c r="P481" s="504">
        <f t="shared" si="193"/>
        <v>0</v>
      </c>
      <c r="Q481" s="505">
        <f t="shared" si="193"/>
        <v>0</v>
      </c>
      <c r="R481" s="506">
        <f t="shared" si="193"/>
        <v>0</v>
      </c>
      <c r="S481" s="507"/>
      <c r="T481" s="508"/>
      <c r="U481" s="509">
        <f t="shared" si="191"/>
        <v>0</v>
      </c>
      <c r="V481" s="510"/>
      <c r="W481" s="510"/>
    </row>
    <row r="482" spans="1:23" ht="12" customHeight="1">
      <c r="A482" s="498">
        <v>341141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6"/>
        <v>0</v>
      </c>
      <c r="K482" s="503">
        <f t="shared" si="186"/>
        <v>0</v>
      </c>
      <c r="L482" s="503">
        <f t="shared" si="186"/>
        <v>0</v>
      </c>
      <c r="M482" s="511">
        <f t="shared" si="194"/>
        <v>0</v>
      </c>
      <c r="N482" s="503">
        <f t="shared" si="192"/>
        <v>0</v>
      </c>
      <c r="O482" s="503">
        <f t="shared" si="192"/>
        <v>0</v>
      </c>
      <c r="P482" s="504">
        <f t="shared" si="193"/>
        <v>0</v>
      </c>
      <c r="Q482" s="505">
        <f t="shared" si="193"/>
        <v>0</v>
      </c>
      <c r="R482" s="506">
        <f t="shared" si="193"/>
        <v>0</v>
      </c>
      <c r="S482" s="507"/>
      <c r="T482" s="508"/>
      <c r="U482" s="509">
        <f t="shared" si="191"/>
        <v>0</v>
      </c>
      <c r="V482" s="510"/>
      <c r="W482" s="510"/>
    </row>
    <row r="483" spans="1:23" ht="12" customHeight="1">
      <c r="A483" s="498">
        <v>342101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6"/>
        <v>0</v>
      </c>
      <c r="K483" s="503">
        <f t="shared" si="186"/>
        <v>0</v>
      </c>
      <c r="L483" s="503">
        <f t="shared" si="186"/>
        <v>0</v>
      </c>
      <c r="M483" s="511">
        <f t="shared" si="194"/>
        <v>0</v>
      </c>
      <c r="N483" s="503">
        <f t="shared" si="192"/>
        <v>0</v>
      </c>
      <c r="O483" s="503">
        <f t="shared" si="192"/>
        <v>0</v>
      </c>
      <c r="P483" s="504">
        <f t="shared" si="193"/>
        <v>0</v>
      </c>
      <c r="Q483" s="505">
        <f t="shared" si="193"/>
        <v>0</v>
      </c>
      <c r="R483" s="506">
        <f t="shared" si="193"/>
        <v>0</v>
      </c>
      <c r="S483" s="507"/>
      <c r="T483" s="508"/>
      <c r="U483" s="509">
        <f t="shared" si="191"/>
        <v>0</v>
      </c>
      <c r="V483" s="510"/>
      <c r="W483" s="510"/>
    </row>
    <row r="484" spans="1:23" ht="12" customHeight="1">
      <c r="A484" s="498">
        <v>362001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6"/>
        <v>16</v>
      </c>
      <c r="K484" s="503">
        <f t="shared" si="186"/>
        <v>0</v>
      </c>
      <c r="L484" s="503">
        <f t="shared" si="186"/>
        <v>0</v>
      </c>
      <c r="M484" s="511">
        <f t="shared" si="194"/>
        <v>0</v>
      </c>
      <c r="N484" s="503">
        <f t="shared" si="192"/>
        <v>0</v>
      </c>
      <c r="O484" s="503">
        <f t="shared" si="192"/>
        <v>16</v>
      </c>
      <c r="P484" s="504">
        <f t="shared" si="193"/>
        <v>0</v>
      </c>
      <c r="Q484" s="505">
        <f t="shared" si="193"/>
        <v>0</v>
      </c>
      <c r="R484" s="506">
        <f t="shared" si="193"/>
        <v>0</v>
      </c>
      <c r="S484" s="507"/>
      <c r="T484" s="508"/>
      <c r="U484" s="509">
        <f t="shared" si="191"/>
        <v>16</v>
      </c>
      <c r="V484" s="510"/>
      <c r="W484" s="510"/>
    </row>
    <row r="485" spans="1:23" ht="12" customHeight="1">
      <c r="A485" s="498">
        <v>362101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6"/>
        <v>0</v>
      </c>
      <c r="K485" s="503">
        <f t="shared" si="186"/>
        <v>0</v>
      </c>
      <c r="L485" s="503">
        <f t="shared" si="186"/>
        <v>0</v>
      </c>
      <c r="M485" s="511">
        <f t="shared" si="194"/>
        <v>0</v>
      </c>
      <c r="N485" s="503">
        <f t="shared" si="192"/>
        <v>0</v>
      </c>
      <c r="O485" s="503">
        <f t="shared" si="192"/>
        <v>0</v>
      </c>
      <c r="P485" s="504">
        <f t="shared" si="193"/>
        <v>0</v>
      </c>
      <c r="Q485" s="505">
        <f t="shared" si="193"/>
        <v>0</v>
      </c>
      <c r="R485" s="506">
        <f t="shared" si="193"/>
        <v>0</v>
      </c>
      <c r="S485" s="507"/>
      <c r="T485" s="508"/>
      <c r="U485" s="509">
        <f t="shared" si="191"/>
        <v>0</v>
      </c>
      <c r="V485" s="510"/>
      <c r="W485" s="510"/>
    </row>
    <row r="486" spans="1:23" ht="12" customHeight="1">
      <c r="A486" s="498">
        <v>364201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6"/>
        <v>28</v>
      </c>
      <c r="K486" s="503">
        <f t="shared" si="186"/>
        <v>0</v>
      </c>
      <c r="L486" s="503">
        <f t="shared" si="186"/>
        <v>0</v>
      </c>
      <c r="M486" s="511">
        <f t="shared" si="194"/>
        <v>0</v>
      </c>
      <c r="N486" s="503">
        <f t="shared" si="192"/>
        <v>0</v>
      </c>
      <c r="O486" s="503">
        <f t="shared" si="192"/>
        <v>28</v>
      </c>
      <c r="P486" s="504">
        <f t="shared" si="193"/>
        <v>0</v>
      </c>
      <c r="Q486" s="505">
        <f t="shared" si="193"/>
        <v>0</v>
      </c>
      <c r="R486" s="506">
        <f t="shared" si="193"/>
        <v>0</v>
      </c>
      <c r="S486" s="507"/>
      <c r="T486" s="508"/>
      <c r="U486" s="509">
        <f t="shared" si="191"/>
        <v>28</v>
      </c>
      <c r="V486" s="510"/>
      <c r="W486" s="510"/>
    </row>
    <row r="487" spans="1:23" ht="12" customHeight="1">
      <c r="A487" s="498">
        <v>364301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6"/>
        <v>0</v>
      </c>
      <c r="K487" s="503">
        <f t="shared" si="186"/>
        <v>0</v>
      </c>
      <c r="L487" s="503">
        <f t="shared" si="186"/>
        <v>0</v>
      </c>
      <c r="M487" s="511">
        <f t="shared" si="194"/>
        <v>0</v>
      </c>
      <c r="N487" s="503">
        <f t="shared" ref="N487:O506" si="195">SUMIF($A$10:$A$318,$A487,N$10:N$318)</f>
        <v>0</v>
      </c>
      <c r="O487" s="503">
        <f t="shared" si="195"/>
        <v>0</v>
      </c>
      <c r="P487" s="504">
        <f t="shared" ref="P487:R506" si="196">SUMIF($A$10:$A$313,$A487,P$10:P$313)</f>
        <v>180</v>
      </c>
      <c r="Q487" s="505">
        <f t="shared" si="196"/>
        <v>0</v>
      </c>
      <c r="R487" s="506">
        <f t="shared" si="196"/>
        <v>180</v>
      </c>
      <c r="S487" s="507"/>
      <c r="T487" s="508"/>
      <c r="U487" s="509">
        <f t="shared" si="191"/>
        <v>180</v>
      </c>
      <c r="V487" s="510"/>
      <c r="W487" s="510"/>
    </row>
    <row r="488" spans="1:23" ht="12" customHeight="1">
      <c r="A488" s="498">
        <v>366200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6"/>
        <v>0</v>
      </c>
      <c r="K488" s="503">
        <f t="shared" si="186"/>
        <v>0</v>
      </c>
      <c r="L488" s="503">
        <f t="shared" si="186"/>
        <v>0</v>
      </c>
      <c r="M488" s="511">
        <f t="shared" si="194"/>
        <v>0</v>
      </c>
      <c r="N488" s="503">
        <f t="shared" si="195"/>
        <v>0</v>
      </c>
      <c r="O488" s="503">
        <f t="shared" si="195"/>
        <v>0</v>
      </c>
      <c r="P488" s="504">
        <f t="shared" si="196"/>
        <v>0</v>
      </c>
      <c r="Q488" s="505">
        <f t="shared" si="196"/>
        <v>0</v>
      </c>
      <c r="R488" s="506">
        <f t="shared" si="196"/>
        <v>0</v>
      </c>
      <c r="S488" s="507"/>
      <c r="T488" s="508"/>
      <c r="U488" s="509">
        <f t="shared" si="191"/>
        <v>0</v>
      </c>
      <c r="V488" s="510"/>
      <c r="W488" s="510"/>
    </row>
    <row r="489" spans="1:23" ht="12" customHeight="1">
      <c r="A489" s="498">
        <v>366201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ref="J489:L552" si="197">SUMIF($A$10:$A$318,$A489,J$10:J$318)</f>
        <v>166</v>
      </c>
      <c r="K489" s="503">
        <f t="shared" si="197"/>
        <v>10</v>
      </c>
      <c r="L489" s="503">
        <f t="shared" si="197"/>
        <v>8</v>
      </c>
      <c r="M489" s="511">
        <f t="shared" si="194"/>
        <v>0</v>
      </c>
      <c r="N489" s="503">
        <f t="shared" si="195"/>
        <v>0</v>
      </c>
      <c r="O489" s="503">
        <f t="shared" si="195"/>
        <v>184</v>
      </c>
      <c r="P489" s="504">
        <f t="shared" si="196"/>
        <v>0</v>
      </c>
      <c r="Q489" s="505">
        <f t="shared" si="196"/>
        <v>0</v>
      </c>
      <c r="R489" s="506">
        <f t="shared" si="196"/>
        <v>0</v>
      </c>
      <c r="S489" s="507"/>
      <c r="T489" s="508"/>
      <c r="U489" s="509">
        <f t="shared" si="191"/>
        <v>184</v>
      </c>
      <c r="V489" s="510"/>
      <c r="W489" s="510"/>
    </row>
    <row r="490" spans="1:23" ht="12" customHeight="1">
      <c r="A490" s="498">
        <v>366208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97"/>
        <v>0</v>
      </c>
      <c r="K490" s="503">
        <f t="shared" si="197"/>
        <v>0</v>
      </c>
      <c r="L490" s="503">
        <f t="shared" si="197"/>
        <v>0</v>
      </c>
      <c r="M490" s="511">
        <f t="shared" si="194"/>
        <v>0</v>
      </c>
      <c r="N490" s="503">
        <f t="shared" si="195"/>
        <v>0</v>
      </c>
      <c r="O490" s="503">
        <f t="shared" si="195"/>
        <v>0</v>
      </c>
      <c r="P490" s="504">
        <f t="shared" si="196"/>
        <v>0</v>
      </c>
      <c r="Q490" s="505">
        <f t="shared" si="196"/>
        <v>0</v>
      </c>
      <c r="R490" s="506">
        <f t="shared" si="196"/>
        <v>0</v>
      </c>
      <c r="S490" s="507"/>
      <c r="T490" s="508"/>
      <c r="U490" s="509">
        <f t="shared" si="191"/>
        <v>0</v>
      </c>
      <c r="V490" s="510"/>
      <c r="W490" s="510"/>
    </row>
    <row r="491" spans="1:23" ht="12" customHeight="1">
      <c r="A491" s="498">
        <v>366301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97"/>
        <v>0</v>
      </c>
      <c r="K491" s="503">
        <f t="shared" si="197"/>
        <v>0</v>
      </c>
      <c r="L491" s="503">
        <f t="shared" si="197"/>
        <v>0</v>
      </c>
      <c r="M491" s="511">
        <f t="shared" si="194"/>
        <v>0</v>
      </c>
      <c r="N491" s="503">
        <f t="shared" si="195"/>
        <v>0</v>
      </c>
      <c r="O491" s="503">
        <f t="shared" si="195"/>
        <v>0</v>
      </c>
      <c r="P491" s="504">
        <f t="shared" si="196"/>
        <v>488</v>
      </c>
      <c r="Q491" s="505">
        <f t="shared" si="196"/>
        <v>0</v>
      </c>
      <c r="R491" s="506">
        <f t="shared" si="196"/>
        <v>488</v>
      </c>
      <c r="S491" s="507"/>
      <c r="T491" s="508"/>
      <c r="U491" s="509">
        <f t="shared" si="191"/>
        <v>488</v>
      </c>
      <c r="V491" s="510"/>
      <c r="W491" s="510"/>
    </row>
    <row r="492" spans="1:23" ht="12" customHeight="1">
      <c r="A492" s="498">
        <v>367101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97"/>
        <v>110</v>
      </c>
      <c r="K492" s="503">
        <f t="shared" si="197"/>
        <v>5</v>
      </c>
      <c r="L492" s="503">
        <f t="shared" si="197"/>
        <v>5</v>
      </c>
      <c r="M492" s="511">
        <f t="shared" si="194"/>
        <v>0</v>
      </c>
      <c r="N492" s="503">
        <f t="shared" si="195"/>
        <v>0</v>
      </c>
      <c r="O492" s="503">
        <f t="shared" si="195"/>
        <v>120</v>
      </c>
      <c r="P492" s="504">
        <f t="shared" si="196"/>
        <v>0</v>
      </c>
      <c r="Q492" s="505">
        <f t="shared" si="196"/>
        <v>0</v>
      </c>
      <c r="R492" s="506">
        <f t="shared" si="196"/>
        <v>0</v>
      </c>
      <c r="S492" s="507"/>
      <c r="T492" s="508"/>
      <c r="U492" s="509">
        <f t="shared" si="191"/>
        <v>120</v>
      </c>
      <c r="V492" s="510"/>
      <c r="W492" s="510"/>
    </row>
    <row r="493" spans="1:23" ht="12" customHeight="1">
      <c r="A493" s="498">
        <v>367108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97"/>
        <v>0</v>
      </c>
      <c r="K493" s="503">
        <f t="shared" si="197"/>
        <v>0</v>
      </c>
      <c r="L493" s="503">
        <f t="shared" si="197"/>
        <v>0</v>
      </c>
      <c r="M493" s="511">
        <f t="shared" si="194"/>
        <v>0</v>
      </c>
      <c r="N493" s="503">
        <f t="shared" si="195"/>
        <v>0</v>
      </c>
      <c r="O493" s="503">
        <f t="shared" si="195"/>
        <v>0</v>
      </c>
      <c r="P493" s="504">
        <f t="shared" si="196"/>
        <v>0</v>
      </c>
      <c r="Q493" s="505">
        <f t="shared" si="196"/>
        <v>0</v>
      </c>
      <c r="R493" s="506">
        <f t="shared" si="196"/>
        <v>0</v>
      </c>
      <c r="S493" s="507"/>
      <c r="T493" s="508"/>
      <c r="U493" s="509">
        <f t="shared" si="191"/>
        <v>0</v>
      </c>
      <c r="V493" s="510"/>
      <c r="W493" s="510"/>
    </row>
    <row r="494" spans="1:23" ht="12" customHeight="1">
      <c r="A494" s="498">
        <v>367200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197"/>
        <v>0</v>
      </c>
      <c r="K494" s="503">
        <f t="shared" si="197"/>
        <v>0</v>
      </c>
      <c r="L494" s="503">
        <f t="shared" si="197"/>
        <v>0</v>
      </c>
      <c r="M494" s="511">
        <f t="shared" si="194"/>
        <v>0</v>
      </c>
      <c r="N494" s="503">
        <f t="shared" si="195"/>
        <v>0</v>
      </c>
      <c r="O494" s="503">
        <f t="shared" si="195"/>
        <v>0</v>
      </c>
      <c r="P494" s="504">
        <f t="shared" si="196"/>
        <v>0</v>
      </c>
      <c r="Q494" s="505">
        <f t="shared" si="196"/>
        <v>0</v>
      </c>
      <c r="R494" s="506">
        <f t="shared" si="196"/>
        <v>0</v>
      </c>
      <c r="S494" s="507"/>
      <c r="T494" s="508"/>
      <c r="U494" s="509">
        <f t="shared" si="191"/>
        <v>0</v>
      </c>
      <c r="V494" s="510"/>
      <c r="W494" s="510"/>
    </row>
    <row r="495" spans="1:23" ht="12" customHeight="1">
      <c r="A495" s="498">
        <v>367201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7"/>
        <v>28</v>
      </c>
      <c r="K495" s="503">
        <f t="shared" si="197"/>
        <v>4</v>
      </c>
      <c r="L495" s="503">
        <f t="shared" si="197"/>
        <v>0</v>
      </c>
      <c r="M495" s="511">
        <f t="shared" si="194"/>
        <v>0</v>
      </c>
      <c r="N495" s="503">
        <f t="shared" si="195"/>
        <v>0</v>
      </c>
      <c r="O495" s="503">
        <f t="shared" si="195"/>
        <v>32</v>
      </c>
      <c r="P495" s="504">
        <f t="shared" si="196"/>
        <v>0</v>
      </c>
      <c r="Q495" s="505">
        <f t="shared" si="196"/>
        <v>0</v>
      </c>
      <c r="R495" s="506">
        <f t="shared" si="196"/>
        <v>0</v>
      </c>
      <c r="S495" s="507"/>
      <c r="T495" s="508"/>
      <c r="U495" s="509">
        <f t="shared" si="191"/>
        <v>32</v>
      </c>
      <c r="V495" s="510"/>
      <c r="W495" s="510"/>
    </row>
    <row r="496" spans="1:23" ht="12" customHeight="1">
      <c r="A496" s="498">
        <v>367301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7"/>
        <v>0</v>
      </c>
      <c r="K496" s="503">
        <f t="shared" si="197"/>
        <v>0</v>
      </c>
      <c r="L496" s="503">
        <f t="shared" si="197"/>
        <v>0</v>
      </c>
      <c r="M496" s="511">
        <f t="shared" si="194"/>
        <v>0</v>
      </c>
      <c r="N496" s="503">
        <f t="shared" si="195"/>
        <v>0</v>
      </c>
      <c r="O496" s="503">
        <f t="shared" si="195"/>
        <v>0</v>
      </c>
      <c r="P496" s="504">
        <f t="shared" si="196"/>
        <v>540</v>
      </c>
      <c r="Q496" s="505">
        <f t="shared" si="196"/>
        <v>0</v>
      </c>
      <c r="R496" s="506">
        <f t="shared" si="196"/>
        <v>540</v>
      </c>
      <c r="S496" s="507"/>
      <c r="T496" s="508"/>
      <c r="U496" s="509">
        <f t="shared" si="191"/>
        <v>540</v>
      </c>
      <c r="V496" s="510"/>
      <c r="W496" s="510"/>
    </row>
    <row r="497" spans="1:23" ht="12" customHeight="1">
      <c r="A497" s="498">
        <v>400100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7"/>
        <v>0</v>
      </c>
      <c r="K497" s="503">
        <f t="shared" si="197"/>
        <v>0</v>
      </c>
      <c r="L497" s="503">
        <f t="shared" si="197"/>
        <v>0</v>
      </c>
      <c r="M497" s="511">
        <f t="shared" si="194"/>
        <v>0</v>
      </c>
      <c r="N497" s="503">
        <f t="shared" si="195"/>
        <v>0</v>
      </c>
      <c r="O497" s="503">
        <f t="shared" si="195"/>
        <v>0</v>
      </c>
      <c r="P497" s="504">
        <f t="shared" si="196"/>
        <v>0</v>
      </c>
      <c r="Q497" s="505">
        <f t="shared" si="196"/>
        <v>0</v>
      </c>
      <c r="R497" s="506">
        <f t="shared" si="196"/>
        <v>0</v>
      </c>
      <c r="S497" s="507"/>
      <c r="T497" s="508"/>
      <c r="U497" s="509">
        <f t="shared" si="191"/>
        <v>0</v>
      </c>
      <c r="V497" s="510"/>
      <c r="W497" s="510"/>
    </row>
    <row r="498" spans="1:23" ht="12" customHeight="1">
      <c r="A498" s="498">
        <v>400200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7"/>
        <v>0</v>
      </c>
      <c r="K498" s="503">
        <f t="shared" si="197"/>
        <v>0</v>
      </c>
      <c r="L498" s="503">
        <f t="shared" si="197"/>
        <v>0</v>
      </c>
      <c r="M498" s="511">
        <f t="shared" si="194"/>
        <v>0</v>
      </c>
      <c r="N498" s="503">
        <f t="shared" si="195"/>
        <v>0</v>
      </c>
      <c r="O498" s="503">
        <f t="shared" si="195"/>
        <v>0</v>
      </c>
      <c r="P498" s="504">
        <f t="shared" si="196"/>
        <v>0</v>
      </c>
      <c r="Q498" s="505">
        <f t="shared" si="196"/>
        <v>0</v>
      </c>
      <c r="R498" s="506">
        <f t="shared" si="196"/>
        <v>0</v>
      </c>
      <c r="S498" s="507"/>
      <c r="T498" s="508"/>
      <c r="U498" s="509">
        <f t="shared" si="191"/>
        <v>0</v>
      </c>
      <c r="V498" s="510"/>
      <c r="W498" s="510"/>
    </row>
    <row r="499" spans="1:23" ht="12" customHeight="1">
      <c r="A499" s="498">
        <v>400300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7"/>
        <v>0</v>
      </c>
      <c r="K499" s="503">
        <f t="shared" si="197"/>
        <v>0</v>
      </c>
      <c r="L499" s="503">
        <f t="shared" si="197"/>
        <v>0</v>
      </c>
      <c r="M499" s="511">
        <f t="shared" si="194"/>
        <v>0</v>
      </c>
      <c r="N499" s="503">
        <f t="shared" si="195"/>
        <v>0</v>
      </c>
      <c r="O499" s="503">
        <f t="shared" si="195"/>
        <v>0</v>
      </c>
      <c r="P499" s="504">
        <f t="shared" si="196"/>
        <v>0</v>
      </c>
      <c r="Q499" s="505">
        <f t="shared" si="196"/>
        <v>0</v>
      </c>
      <c r="R499" s="506">
        <f t="shared" si="196"/>
        <v>0</v>
      </c>
      <c r="S499" s="507"/>
      <c r="T499" s="508"/>
      <c r="U499" s="509">
        <f t="shared" si="191"/>
        <v>0</v>
      </c>
      <c r="V499" s="510"/>
      <c r="W499" s="510"/>
    </row>
    <row r="500" spans="1:23" ht="12" customHeight="1">
      <c r="A500" s="498">
        <v>411001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7"/>
        <v>0</v>
      </c>
      <c r="K500" s="503">
        <f t="shared" si="197"/>
        <v>0</v>
      </c>
      <c r="L500" s="503">
        <f t="shared" si="197"/>
        <v>0</v>
      </c>
      <c r="M500" s="511">
        <f t="shared" si="194"/>
        <v>0</v>
      </c>
      <c r="N500" s="503">
        <f t="shared" si="195"/>
        <v>0</v>
      </c>
      <c r="O500" s="503">
        <f t="shared" si="195"/>
        <v>0</v>
      </c>
      <c r="P500" s="504">
        <f t="shared" si="196"/>
        <v>0</v>
      </c>
      <c r="Q500" s="505">
        <f t="shared" si="196"/>
        <v>0</v>
      </c>
      <c r="R500" s="506">
        <f t="shared" si="196"/>
        <v>0</v>
      </c>
      <c r="S500" s="507"/>
      <c r="T500" s="508"/>
      <c r="U500" s="509">
        <f t="shared" si="191"/>
        <v>0</v>
      </c>
      <c r="V500" s="510"/>
      <c r="W500" s="510"/>
    </row>
    <row r="501" spans="1:23" ht="12" customHeight="1">
      <c r="A501" s="498">
        <v>411041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7"/>
        <v>0</v>
      </c>
      <c r="K501" s="503">
        <f t="shared" si="197"/>
        <v>0</v>
      </c>
      <c r="L501" s="503">
        <f t="shared" si="197"/>
        <v>0</v>
      </c>
      <c r="M501" s="511">
        <f t="shared" si="194"/>
        <v>0</v>
      </c>
      <c r="N501" s="503">
        <f t="shared" si="195"/>
        <v>0</v>
      </c>
      <c r="O501" s="503">
        <f t="shared" si="195"/>
        <v>0</v>
      </c>
      <c r="P501" s="504">
        <f t="shared" si="196"/>
        <v>0</v>
      </c>
      <c r="Q501" s="505">
        <f t="shared" si="196"/>
        <v>0</v>
      </c>
      <c r="R501" s="506">
        <f t="shared" si="196"/>
        <v>0</v>
      </c>
      <c r="S501" s="507"/>
      <c r="T501" s="508"/>
      <c r="U501" s="509">
        <f t="shared" si="191"/>
        <v>0</v>
      </c>
      <c r="V501" s="510"/>
      <c r="W501" s="510"/>
    </row>
    <row r="502" spans="1:23" ht="12" customHeight="1">
      <c r="A502" s="498">
        <v>412001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7"/>
        <v>0</v>
      </c>
      <c r="K502" s="503">
        <f t="shared" si="197"/>
        <v>0</v>
      </c>
      <c r="L502" s="503">
        <f t="shared" si="197"/>
        <v>0</v>
      </c>
      <c r="M502" s="511">
        <f t="shared" si="194"/>
        <v>0</v>
      </c>
      <c r="N502" s="503">
        <f t="shared" si="195"/>
        <v>0</v>
      </c>
      <c r="O502" s="503">
        <f t="shared" si="195"/>
        <v>0</v>
      </c>
      <c r="P502" s="504">
        <f t="shared" si="196"/>
        <v>0</v>
      </c>
      <c r="Q502" s="505">
        <f t="shared" si="196"/>
        <v>0</v>
      </c>
      <c r="R502" s="506">
        <f t="shared" si="196"/>
        <v>0</v>
      </c>
      <c r="S502" s="507"/>
      <c r="T502" s="508"/>
      <c r="U502" s="509">
        <f t="shared" si="191"/>
        <v>0</v>
      </c>
      <c r="V502" s="510"/>
      <c r="W502" s="510"/>
    </row>
    <row r="503" spans="1:23" ht="12" customHeight="1">
      <c r="A503" s="498">
        <v>422001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7"/>
        <v>8</v>
      </c>
      <c r="K503" s="503">
        <f t="shared" si="197"/>
        <v>0</v>
      </c>
      <c r="L503" s="503">
        <f t="shared" si="197"/>
        <v>0</v>
      </c>
      <c r="M503" s="511">
        <f t="shared" si="194"/>
        <v>0</v>
      </c>
      <c r="N503" s="503">
        <f t="shared" si="195"/>
        <v>0</v>
      </c>
      <c r="O503" s="503">
        <f t="shared" si="195"/>
        <v>8</v>
      </c>
      <c r="P503" s="504">
        <f t="shared" si="196"/>
        <v>0</v>
      </c>
      <c r="Q503" s="505">
        <f t="shared" si="196"/>
        <v>0</v>
      </c>
      <c r="R503" s="506">
        <f t="shared" si="196"/>
        <v>0</v>
      </c>
      <c r="S503" s="507"/>
      <c r="T503" s="508"/>
      <c r="U503" s="509">
        <f t="shared" si="191"/>
        <v>8</v>
      </c>
      <c r="V503" s="510"/>
      <c r="W503" s="510"/>
    </row>
    <row r="504" spans="1:23" ht="12" customHeight="1">
      <c r="A504" s="498">
        <v>423001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7"/>
        <v>40</v>
      </c>
      <c r="K504" s="503">
        <f t="shared" si="197"/>
        <v>0</v>
      </c>
      <c r="L504" s="503">
        <f t="shared" si="197"/>
        <v>0</v>
      </c>
      <c r="M504" s="511">
        <f t="shared" si="194"/>
        <v>0</v>
      </c>
      <c r="N504" s="503">
        <f t="shared" si="195"/>
        <v>0</v>
      </c>
      <c r="O504" s="503">
        <f t="shared" si="195"/>
        <v>40</v>
      </c>
      <c r="P504" s="504">
        <f t="shared" si="196"/>
        <v>0</v>
      </c>
      <c r="Q504" s="505">
        <f t="shared" si="196"/>
        <v>0</v>
      </c>
      <c r="R504" s="506">
        <f t="shared" si="196"/>
        <v>0</v>
      </c>
      <c r="S504" s="507"/>
      <c r="T504" s="508"/>
      <c r="U504" s="509">
        <f t="shared" si="191"/>
        <v>40</v>
      </c>
      <c r="V504" s="510"/>
      <c r="W504" s="510"/>
    </row>
    <row r="505" spans="1:23" ht="12" customHeight="1">
      <c r="A505" s="498">
        <v>423700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7"/>
        <v>0</v>
      </c>
      <c r="K505" s="503">
        <f t="shared" si="197"/>
        <v>0</v>
      </c>
      <c r="L505" s="503">
        <f t="shared" si="197"/>
        <v>0</v>
      </c>
      <c r="M505" s="511">
        <f t="shared" si="194"/>
        <v>0</v>
      </c>
      <c r="N505" s="503">
        <f t="shared" si="195"/>
        <v>8</v>
      </c>
      <c r="O505" s="503">
        <f t="shared" si="195"/>
        <v>8</v>
      </c>
      <c r="P505" s="504">
        <f t="shared" si="196"/>
        <v>0</v>
      </c>
      <c r="Q505" s="505">
        <f t="shared" si="196"/>
        <v>0</v>
      </c>
      <c r="R505" s="506">
        <f t="shared" si="196"/>
        <v>0</v>
      </c>
      <c r="S505" s="507"/>
      <c r="T505" s="508"/>
      <c r="U505" s="509">
        <f t="shared" si="191"/>
        <v>8</v>
      </c>
      <c r="V505" s="510"/>
      <c r="W505" s="510"/>
    </row>
    <row r="506" spans="1:23" ht="12" customHeight="1">
      <c r="A506" s="498">
        <v>423701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7"/>
        <v>0</v>
      </c>
      <c r="K506" s="503">
        <f t="shared" si="197"/>
        <v>0</v>
      </c>
      <c r="L506" s="503">
        <f t="shared" si="197"/>
        <v>0</v>
      </c>
      <c r="M506" s="511">
        <f t="shared" si="194"/>
        <v>0</v>
      </c>
      <c r="N506" s="503">
        <f t="shared" si="195"/>
        <v>16</v>
      </c>
      <c r="O506" s="503">
        <f t="shared" si="195"/>
        <v>16</v>
      </c>
      <c r="P506" s="504">
        <f t="shared" si="196"/>
        <v>0</v>
      </c>
      <c r="Q506" s="505">
        <f t="shared" si="196"/>
        <v>0</v>
      </c>
      <c r="R506" s="506">
        <f t="shared" si="196"/>
        <v>0</v>
      </c>
      <c r="S506" s="507"/>
      <c r="T506" s="508"/>
      <c r="U506" s="509">
        <f t="shared" si="191"/>
        <v>16</v>
      </c>
      <c r="V506" s="510"/>
      <c r="W506" s="510"/>
    </row>
    <row r="507" spans="1:23" ht="12" customHeight="1">
      <c r="A507" s="498">
        <v>424001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7"/>
        <v>0</v>
      </c>
      <c r="K507" s="503">
        <f t="shared" si="197"/>
        <v>0</v>
      </c>
      <c r="L507" s="503">
        <f t="shared" si="197"/>
        <v>0</v>
      </c>
      <c r="M507" s="511">
        <f t="shared" si="194"/>
        <v>0</v>
      </c>
      <c r="N507" s="503">
        <f t="shared" ref="N507:O526" si="198">SUMIF($A$10:$A$318,$A507,N$10:N$318)</f>
        <v>0</v>
      </c>
      <c r="O507" s="503">
        <f t="shared" si="198"/>
        <v>0</v>
      </c>
      <c r="P507" s="504">
        <f t="shared" ref="P507:R526" si="199">SUMIF($A$10:$A$313,$A507,P$10:P$313)</f>
        <v>0</v>
      </c>
      <c r="Q507" s="505">
        <f t="shared" si="199"/>
        <v>0</v>
      </c>
      <c r="R507" s="506">
        <f t="shared" si="199"/>
        <v>0</v>
      </c>
      <c r="S507" s="507"/>
      <c r="T507" s="508"/>
      <c r="U507" s="509">
        <f t="shared" si="191"/>
        <v>0</v>
      </c>
      <c r="V507" s="510"/>
      <c r="W507" s="510"/>
    </row>
    <row r="508" spans="1:23" ht="12" customHeight="1">
      <c r="A508" s="498">
        <v>431000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7"/>
        <v>0</v>
      </c>
      <c r="K508" s="503">
        <f t="shared" si="197"/>
        <v>0</v>
      </c>
      <c r="L508" s="503">
        <f t="shared" si="197"/>
        <v>0</v>
      </c>
      <c r="M508" s="511">
        <f t="shared" si="194"/>
        <v>0</v>
      </c>
      <c r="N508" s="503">
        <f t="shared" si="198"/>
        <v>0</v>
      </c>
      <c r="O508" s="503">
        <f t="shared" si="198"/>
        <v>0</v>
      </c>
      <c r="P508" s="504">
        <f t="shared" si="199"/>
        <v>0</v>
      </c>
      <c r="Q508" s="505">
        <f t="shared" si="199"/>
        <v>0</v>
      </c>
      <c r="R508" s="506">
        <f t="shared" si="199"/>
        <v>0</v>
      </c>
      <c r="S508" s="507"/>
      <c r="T508" s="508"/>
      <c r="U508" s="509">
        <f t="shared" si="191"/>
        <v>0</v>
      </c>
      <c r="V508" s="510"/>
      <c r="W508" s="510"/>
    </row>
    <row r="509" spans="1:23" ht="12" customHeight="1">
      <c r="A509" s="498">
        <v>431001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7"/>
        <v>0</v>
      </c>
      <c r="K509" s="503">
        <f t="shared" si="197"/>
        <v>0</v>
      </c>
      <c r="L509" s="503">
        <f t="shared" si="197"/>
        <v>0</v>
      </c>
      <c r="M509" s="511">
        <f t="shared" si="194"/>
        <v>0</v>
      </c>
      <c r="N509" s="503">
        <f t="shared" si="198"/>
        <v>0</v>
      </c>
      <c r="O509" s="503">
        <f t="shared" si="198"/>
        <v>0</v>
      </c>
      <c r="P509" s="504">
        <f t="shared" si="199"/>
        <v>0</v>
      </c>
      <c r="Q509" s="505">
        <f t="shared" si="199"/>
        <v>0</v>
      </c>
      <c r="R509" s="506">
        <f t="shared" si="199"/>
        <v>0</v>
      </c>
      <c r="S509" s="507"/>
      <c r="T509" s="508"/>
      <c r="U509" s="509">
        <f t="shared" si="191"/>
        <v>0</v>
      </c>
      <c r="V509" s="510"/>
      <c r="W509" s="510"/>
    </row>
    <row r="510" spans="1:23" ht="12" customHeight="1">
      <c r="A510" s="498">
        <v>433000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7"/>
        <v>24</v>
      </c>
      <c r="K510" s="503">
        <f t="shared" si="197"/>
        <v>8</v>
      </c>
      <c r="L510" s="503">
        <f t="shared" si="197"/>
        <v>0</v>
      </c>
      <c r="M510" s="511">
        <f t="shared" si="194"/>
        <v>0</v>
      </c>
      <c r="N510" s="503">
        <f t="shared" si="198"/>
        <v>0</v>
      </c>
      <c r="O510" s="503">
        <f t="shared" si="198"/>
        <v>32</v>
      </c>
      <c r="P510" s="504">
        <f t="shared" si="199"/>
        <v>0</v>
      </c>
      <c r="Q510" s="505">
        <f t="shared" si="199"/>
        <v>0</v>
      </c>
      <c r="R510" s="506">
        <f t="shared" si="199"/>
        <v>0</v>
      </c>
      <c r="S510" s="507"/>
      <c r="T510" s="508"/>
      <c r="U510" s="509">
        <f t="shared" si="191"/>
        <v>32</v>
      </c>
      <c r="V510" s="510"/>
      <c r="W510" s="510"/>
    </row>
    <row r="511" spans="1:23" ht="12" customHeight="1">
      <c r="A511" s="498">
        <v>433001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7"/>
        <v>5</v>
      </c>
      <c r="K511" s="503">
        <f t="shared" si="197"/>
        <v>3</v>
      </c>
      <c r="L511" s="503">
        <f t="shared" si="197"/>
        <v>0</v>
      </c>
      <c r="M511" s="511">
        <f t="shared" si="194"/>
        <v>0</v>
      </c>
      <c r="N511" s="503">
        <f t="shared" si="198"/>
        <v>0</v>
      </c>
      <c r="O511" s="503">
        <f t="shared" si="198"/>
        <v>8</v>
      </c>
      <c r="P511" s="504">
        <f t="shared" si="199"/>
        <v>0</v>
      </c>
      <c r="Q511" s="505">
        <f t="shared" si="199"/>
        <v>0</v>
      </c>
      <c r="R511" s="506">
        <f t="shared" si="199"/>
        <v>0</v>
      </c>
      <c r="S511" s="507"/>
      <c r="T511" s="508"/>
      <c r="U511" s="509">
        <f t="shared" si="191"/>
        <v>8</v>
      </c>
      <c r="V511" s="510"/>
      <c r="W511" s="510"/>
    </row>
    <row r="512" spans="1:23" ht="12" customHeight="1">
      <c r="A512" s="498">
        <v>433010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7"/>
        <v>8</v>
      </c>
      <c r="K512" s="503">
        <f t="shared" si="197"/>
        <v>0</v>
      </c>
      <c r="L512" s="503">
        <f t="shared" si="197"/>
        <v>0</v>
      </c>
      <c r="M512" s="511">
        <f t="shared" si="194"/>
        <v>0</v>
      </c>
      <c r="N512" s="503">
        <f t="shared" si="198"/>
        <v>0</v>
      </c>
      <c r="O512" s="503">
        <f t="shared" si="198"/>
        <v>8</v>
      </c>
      <c r="P512" s="504">
        <f t="shared" si="199"/>
        <v>0</v>
      </c>
      <c r="Q512" s="505">
        <f t="shared" si="199"/>
        <v>0</v>
      </c>
      <c r="R512" s="506">
        <f t="shared" si="199"/>
        <v>0</v>
      </c>
      <c r="S512" s="507"/>
      <c r="T512" s="508"/>
      <c r="U512" s="509">
        <f t="shared" si="191"/>
        <v>8</v>
      </c>
      <c r="V512" s="510"/>
      <c r="W512" s="510"/>
    </row>
    <row r="513" spans="1:23" ht="12" customHeight="1">
      <c r="A513" s="498">
        <v>433011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7"/>
        <v>0</v>
      </c>
      <c r="K513" s="503">
        <f t="shared" si="197"/>
        <v>0</v>
      </c>
      <c r="L513" s="503">
        <f t="shared" si="197"/>
        <v>0</v>
      </c>
      <c r="M513" s="511">
        <f t="shared" si="194"/>
        <v>0</v>
      </c>
      <c r="N513" s="503">
        <f t="shared" si="198"/>
        <v>0</v>
      </c>
      <c r="O513" s="503">
        <f t="shared" si="198"/>
        <v>0</v>
      </c>
      <c r="P513" s="504">
        <f t="shared" si="199"/>
        <v>0</v>
      </c>
      <c r="Q513" s="505">
        <f t="shared" si="199"/>
        <v>0</v>
      </c>
      <c r="R513" s="506">
        <f t="shared" si="199"/>
        <v>0</v>
      </c>
      <c r="S513" s="507"/>
      <c r="T513" s="508"/>
      <c r="U513" s="509">
        <f t="shared" si="191"/>
        <v>0</v>
      </c>
      <c r="V513" s="510"/>
      <c r="W513" s="510"/>
    </row>
    <row r="514" spans="1:23" ht="12" customHeight="1">
      <c r="A514" s="498">
        <v>433051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7"/>
        <v>0</v>
      </c>
      <c r="K514" s="503">
        <f t="shared" si="197"/>
        <v>0</v>
      </c>
      <c r="L514" s="503">
        <f t="shared" si="197"/>
        <v>0</v>
      </c>
      <c r="M514" s="511">
        <f t="shared" si="194"/>
        <v>0</v>
      </c>
      <c r="N514" s="503">
        <f t="shared" si="198"/>
        <v>0</v>
      </c>
      <c r="O514" s="503">
        <f t="shared" si="198"/>
        <v>0</v>
      </c>
      <c r="P514" s="504">
        <f t="shared" si="199"/>
        <v>0</v>
      </c>
      <c r="Q514" s="505">
        <f t="shared" si="199"/>
        <v>0</v>
      </c>
      <c r="R514" s="506">
        <f t="shared" si="199"/>
        <v>0</v>
      </c>
      <c r="S514" s="507"/>
      <c r="T514" s="508"/>
      <c r="U514" s="509">
        <f t="shared" si="191"/>
        <v>0</v>
      </c>
      <c r="V514" s="510"/>
      <c r="W514" s="510"/>
    </row>
    <row r="515" spans="1:23" ht="12" customHeight="1">
      <c r="A515" s="498">
        <v>433060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7"/>
        <v>0</v>
      </c>
      <c r="K515" s="503">
        <f t="shared" si="197"/>
        <v>0</v>
      </c>
      <c r="L515" s="503">
        <f t="shared" si="197"/>
        <v>8</v>
      </c>
      <c r="M515" s="511">
        <f t="shared" si="194"/>
        <v>0</v>
      </c>
      <c r="N515" s="503">
        <f t="shared" si="198"/>
        <v>0</v>
      </c>
      <c r="O515" s="503">
        <f t="shared" si="198"/>
        <v>8</v>
      </c>
      <c r="P515" s="504">
        <f t="shared" si="199"/>
        <v>0</v>
      </c>
      <c r="Q515" s="505">
        <f t="shared" si="199"/>
        <v>0</v>
      </c>
      <c r="R515" s="506">
        <f t="shared" si="199"/>
        <v>0</v>
      </c>
      <c r="S515" s="507"/>
      <c r="T515" s="508"/>
      <c r="U515" s="509">
        <f t="shared" si="191"/>
        <v>8</v>
      </c>
      <c r="V515" s="510"/>
      <c r="W515" s="510"/>
    </row>
    <row r="516" spans="1:23" ht="12" customHeight="1">
      <c r="A516" s="498">
        <v>433061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7"/>
        <v>0</v>
      </c>
      <c r="K516" s="503">
        <f t="shared" si="197"/>
        <v>0</v>
      </c>
      <c r="L516" s="503">
        <f t="shared" si="197"/>
        <v>0</v>
      </c>
      <c r="M516" s="511">
        <f t="shared" si="194"/>
        <v>0</v>
      </c>
      <c r="N516" s="503">
        <f t="shared" si="198"/>
        <v>0</v>
      </c>
      <c r="O516" s="503">
        <f t="shared" si="198"/>
        <v>0</v>
      </c>
      <c r="P516" s="504">
        <f t="shared" si="199"/>
        <v>0</v>
      </c>
      <c r="Q516" s="505">
        <f t="shared" si="199"/>
        <v>0</v>
      </c>
      <c r="R516" s="506">
        <f t="shared" si="199"/>
        <v>0</v>
      </c>
      <c r="S516" s="507"/>
      <c r="T516" s="508"/>
      <c r="U516" s="509">
        <f t="shared" si="191"/>
        <v>0</v>
      </c>
      <c r="V516" s="510"/>
      <c r="W516" s="510"/>
    </row>
    <row r="517" spans="1:23" ht="12" customHeight="1">
      <c r="A517" s="498">
        <v>433064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7"/>
        <v>0</v>
      </c>
      <c r="K517" s="503">
        <f t="shared" si="197"/>
        <v>0</v>
      </c>
      <c r="L517" s="503">
        <f t="shared" si="197"/>
        <v>0</v>
      </c>
      <c r="M517" s="511">
        <f t="shared" si="194"/>
        <v>0</v>
      </c>
      <c r="N517" s="503">
        <f t="shared" si="198"/>
        <v>0</v>
      </c>
      <c r="O517" s="503">
        <f t="shared" si="198"/>
        <v>0</v>
      </c>
      <c r="P517" s="504">
        <f t="shared" si="199"/>
        <v>0</v>
      </c>
      <c r="Q517" s="505">
        <f t="shared" si="199"/>
        <v>0</v>
      </c>
      <c r="R517" s="506">
        <f t="shared" si="199"/>
        <v>0</v>
      </c>
      <c r="S517" s="507"/>
      <c r="T517" s="508"/>
      <c r="U517" s="509">
        <f t="shared" si="191"/>
        <v>0</v>
      </c>
      <c r="V517" s="510"/>
      <c r="W517" s="510"/>
    </row>
    <row r="518" spans="1:23" ht="12" customHeight="1">
      <c r="A518" s="498">
        <v>433071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7"/>
        <v>0</v>
      </c>
      <c r="K518" s="503">
        <f t="shared" si="197"/>
        <v>0</v>
      </c>
      <c r="L518" s="503">
        <f t="shared" si="197"/>
        <v>0</v>
      </c>
      <c r="M518" s="511">
        <f t="shared" si="194"/>
        <v>0</v>
      </c>
      <c r="N518" s="503">
        <f t="shared" si="198"/>
        <v>0</v>
      </c>
      <c r="O518" s="503">
        <f t="shared" si="198"/>
        <v>0</v>
      </c>
      <c r="P518" s="504">
        <f t="shared" si="199"/>
        <v>0</v>
      </c>
      <c r="Q518" s="505">
        <f t="shared" si="199"/>
        <v>0</v>
      </c>
      <c r="R518" s="506">
        <f t="shared" si="199"/>
        <v>0</v>
      </c>
      <c r="S518" s="507"/>
      <c r="T518" s="508"/>
      <c r="U518" s="509">
        <f t="shared" si="191"/>
        <v>0</v>
      </c>
      <c r="V518" s="510"/>
      <c r="W518" s="510"/>
    </row>
    <row r="519" spans="1:23" ht="12" customHeight="1">
      <c r="A519" s="498">
        <v>433081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7"/>
        <v>0</v>
      </c>
      <c r="K519" s="503">
        <f t="shared" si="197"/>
        <v>0</v>
      </c>
      <c r="L519" s="503">
        <f t="shared" si="197"/>
        <v>0</v>
      </c>
      <c r="M519" s="511">
        <f t="shared" si="194"/>
        <v>0</v>
      </c>
      <c r="N519" s="503">
        <f t="shared" si="198"/>
        <v>0</v>
      </c>
      <c r="O519" s="503">
        <f t="shared" si="198"/>
        <v>0</v>
      </c>
      <c r="P519" s="504">
        <f t="shared" si="199"/>
        <v>0</v>
      </c>
      <c r="Q519" s="505">
        <f t="shared" si="199"/>
        <v>0</v>
      </c>
      <c r="R519" s="506">
        <f t="shared" si="199"/>
        <v>0</v>
      </c>
      <c r="S519" s="507"/>
      <c r="T519" s="508"/>
      <c r="U519" s="509">
        <f t="shared" ref="U519:U528" si="200">SUMIF($A$10:$A$313,$A519,U$10:U$313)</f>
        <v>0</v>
      </c>
      <c r="V519" s="510"/>
      <c r="W519" s="510"/>
    </row>
    <row r="520" spans="1:23" ht="12" customHeight="1">
      <c r="A520" s="498">
        <v>433091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7"/>
        <v>0</v>
      </c>
      <c r="K520" s="503">
        <f t="shared" si="197"/>
        <v>0</v>
      </c>
      <c r="L520" s="503">
        <f t="shared" si="197"/>
        <v>0</v>
      </c>
      <c r="M520" s="511">
        <f t="shared" si="194"/>
        <v>0</v>
      </c>
      <c r="N520" s="503">
        <f t="shared" si="198"/>
        <v>0</v>
      </c>
      <c r="O520" s="503">
        <f t="shared" si="198"/>
        <v>0</v>
      </c>
      <c r="P520" s="504">
        <f t="shared" si="199"/>
        <v>0</v>
      </c>
      <c r="Q520" s="505">
        <f t="shared" si="199"/>
        <v>0</v>
      </c>
      <c r="R520" s="506">
        <f t="shared" si="199"/>
        <v>0</v>
      </c>
      <c r="S520" s="507"/>
      <c r="T520" s="508"/>
      <c r="U520" s="509">
        <f t="shared" si="200"/>
        <v>0</v>
      </c>
      <c r="V520" s="510"/>
      <c r="W520" s="510"/>
    </row>
    <row r="521" spans="1:23" ht="12" customHeight="1">
      <c r="A521" s="498">
        <v>433092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7"/>
        <v>0</v>
      </c>
      <c r="K521" s="503">
        <f t="shared" si="197"/>
        <v>0</v>
      </c>
      <c r="L521" s="503">
        <f t="shared" si="197"/>
        <v>0</v>
      </c>
      <c r="M521" s="511">
        <f t="shared" si="194"/>
        <v>0</v>
      </c>
      <c r="N521" s="503">
        <f t="shared" si="198"/>
        <v>0</v>
      </c>
      <c r="O521" s="503">
        <f t="shared" si="198"/>
        <v>0</v>
      </c>
      <c r="P521" s="504">
        <f t="shared" si="199"/>
        <v>0</v>
      </c>
      <c r="Q521" s="505">
        <f t="shared" si="199"/>
        <v>0</v>
      </c>
      <c r="R521" s="506">
        <f t="shared" si="199"/>
        <v>0</v>
      </c>
      <c r="S521" s="507"/>
      <c r="T521" s="508"/>
      <c r="U521" s="509">
        <f t="shared" si="200"/>
        <v>0</v>
      </c>
      <c r="V521" s="510"/>
      <c r="W521" s="510"/>
    </row>
    <row r="522" spans="1:23" ht="12" customHeight="1">
      <c r="A522" s="498">
        <v>433093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7"/>
        <v>0</v>
      </c>
      <c r="K522" s="503">
        <f t="shared" si="197"/>
        <v>0</v>
      </c>
      <c r="L522" s="503">
        <f t="shared" si="197"/>
        <v>0</v>
      </c>
      <c r="M522" s="511">
        <f t="shared" si="194"/>
        <v>0</v>
      </c>
      <c r="N522" s="503">
        <f t="shared" si="198"/>
        <v>0</v>
      </c>
      <c r="O522" s="503">
        <f t="shared" si="198"/>
        <v>0</v>
      </c>
      <c r="P522" s="504">
        <f t="shared" si="199"/>
        <v>0</v>
      </c>
      <c r="Q522" s="505">
        <f t="shared" si="199"/>
        <v>0</v>
      </c>
      <c r="R522" s="506">
        <f t="shared" si="199"/>
        <v>0</v>
      </c>
      <c r="S522" s="507"/>
      <c r="T522" s="508"/>
      <c r="U522" s="509">
        <f t="shared" si="200"/>
        <v>0</v>
      </c>
      <c r="V522" s="510"/>
      <c r="W522" s="510"/>
    </row>
    <row r="523" spans="1:23" ht="12" customHeight="1">
      <c r="A523" s="498">
        <v>433094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7"/>
        <v>0</v>
      </c>
      <c r="K523" s="503">
        <f t="shared" si="197"/>
        <v>0</v>
      </c>
      <c r="L523" s="503">
        <f t="shared" si="197"/>
        <v>0</v>
      </c>
      <c r="M523" s="511">
        <f t="shared" si="194"/>
        <v>0</v>
      </c>
      <c r="N523" s="503">
        <f t="shared" si="198"/>
        <v>0</v>
      </c>
      <c r="O523" s="503">
        <f t="shared" si="198"/>
        <v>0</v>
      </c>
      <c r="P523" s="504">
        <f t="shared" si="199"/>
        <v>0</v>
      </c>
      <c r="Q523" s="505">
        <f t="shared" si="199"/>
        <v>0</v>
      </c>
      <c r="R523" s="506">
        <f t="shared" si="199"/>
        <v>0</v>
      </c>
      <c r="S523" s="507"/>
      <c r="T523" s="508"/>
      <c r="U523" s="509">
        <f t="shared" si="200"/>
        <v>0</v>
      </c>
      <c r="V523" s="510"/>
      <c r="W523" s="510"/>
    </row>
    <row r="524" spans="1:23" ht="12" customHeight="1">
      <c r="A524" s="498">
        <v>433700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7"/>
        <v>0</v>
      </c>
      <c r="K524" s="503">
        <f t="shared" si="197"/>
        <v>0</v>
      </c>
      <c r="L524" s="503">
        <f t="shared" si="197"/>
        <v>0</v>
      </c>
      <c r="M524" s="511">
        <f t="shared" si="194"/>
        <v>0</v>
      </c>
      <c r="N524" s="503">
        <f t="shared" si="198"/>
        <v>8</v>
      </c>
      <c r="O524" s="503">
        <f t="shared" si="198"/>
        <v>8</v>
      </c>
      <c r="P524" s="504">
        <f t="shared" si="199"/>
        <v>0</v>
      </c>
      <c r="Q524" s="505">
        <f t="shared" si="199"/>
        <v>0</v>
      </c>
      <c r="R524" s="506">
        <f t="shared" si="199"/>
        <v>0</v>
      </c>
      <c r="S524" s="507"/>
      <c r="T524" s="508"/>
      <c r="U524" s="509">
        <f t="shared" si="200"/>
        <v>8</v>
      </c>
      <c r="V524" s="510"/>
      <c r="W524" s="510"/>
    </row>
    <row r="525" spans="1:23" ht="12" customHeight="1">
      <c r="A525" s="498">
        <v>433701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7"/>
        <v>0</v>
      </c>
      <c r="K525" s="503">
        <f t="shared" si="197"/>
        <v>0</v>
      </c>
      <c r="L525" s="503">
        <f t="shared" si="197"/>
        <v>0</v>
      </c>
      <c r="M525" s="511">
        <f t="shared" si="194"/>
        <v>0</v>
      </c>
      <c r="N525" s="503">
        <f t="shared" si="198"/>
        <v>0</v>
      </c>
      <c r="O525" s="503">
        <f t="shared" si="198"/>
        <v>0</v>
      </c>
      <c r="P525" s="504">
        <f t="shared" si="199"/>
        <v>0</v>
      </c>
      <c r="Q525" s="505">
        <f t="shared" si="199"/>
        <v>0</v>
      </c>
      <c r="R525" s="506">
        <f t="shared" si="199"/>
        <v>0</v>
      </c>
      <c r="S525" s="507"/>
      <c r="T525" s="508"/>
      <c r="U525" s="509">
        <f t="shared" si="200"/>
        <v>0</v>
      </c>
      <c r="V525" s="510"/>
      <c r="W525" s="510"/>
    </row>
    <row r="526" spans="1:23" ht="12" customHeight="1">
      <c r="A526" s="498">
        <v>433760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7"/>
        <v>0</v>
      </c>
      <c r="K526" s="503">
        <f t="shared" si="197"/>
        <v>0</v>
      </c>
      <c r="L526" s="503">
        <f t="shared" si="197"/>
        <v>16</v>
      </c>
      <c r="M526" s="511">
        <f t="shared" si="194"/>
        <v>0</v>
      </c>
      <c r="N526" s="503">
        <f t="shared" si="198"/>
        <v>0</v>
      </c>
      <c r="O526" s="503">
        <f t="shared" si="198"/>
        <v>16</v>
      </c>
      <c r="P526" s="504">
        <f t="shared" si="199"/>
        <v>0</v>
      </c>
      <c r="Q526" s="505">
        <f t="shared" si="199"/>
        <v>0</v>
      </c>
      <c r="R526" s="506">
        <f t="shared" si="199"/>
        <v>0</v>
      </c>
      <c r="S526" s="507"/>
      <c r="T526" s="508"/>
      <c r="U526" s="509">
        <f t="shared" si="200"/>
        <v>16</v>
      </c>
      <c r="V526" s="510"/>
      <c r="W526" s="510"/>
    </row>
    <row r="527" spans="1:23" ht="12" customHeight="1">
      <c r="A527" s="498">
        <v>434000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7"/>
        <v>0</v>
      </c>
      <c r="K527" s="503">
        <f t="shared" si="197"/>
        <v>0</v>
      </c>
      <c r="L527" s="503">
        <f t="shared" si="197"/>
        <v>0</v>
      </c>
      <c r="M527" s="511">
        <f t="shared" si="194"/>
        <v>0</v>
      </c>
      <c r="N527" s="503">
        <f t="shared" ref="N527:O546" si="201">SUMIF($A$10:$A$318,$A527,N$10:N$318)</f>
        <v>0</v>
      </c>
      <c r="O527" s="503">
        <f t="shared" si="201"/>
        <v>0</v>
      </c>
      <c r="P527" s="504">
        <f t="shared" ref="P527:R546" si="202">SUMIF($A$10:$A$313,$A527,P$10:P$313)</f>
        <v>0</v>
      </c>
      <c r="Q527" s="505">
        <f t="shared" si="202"/>
        <v>0</v>
      </c>
      <c r="R527" s="506">
        <f t="shared" si="202"/>
        <v>0</v>
      </c>
      <c r="S527" s="507"/>
      <c r="T527" s="508"/>
      <c r="U527" s="509">
        <f t="shared" si="200"/>
        <v>0</v>
      </c>
      <c r="V527" s="510"/>
      <c r="W527" s="510"/>
    </row>
    <row r="528" spans="1:23" ht="12" customHeight="1">
      <c r="A528" s="498">
        <v>434001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7"/>
        <v>0</v>
      </c>
      <c r="K528" s="503">
        <f t="shared" si="197"/>
        <v>0</v>
      </c>
      <c r="L528" s="503">
        <f t="shared" si="197"/>
        <v>0</v>
      </c>
      <c r="M528" s="511">
        <f t="shared" si="194"/>
        <v>0</v>
      </c>
      <c r="N528" s="503">
        <f t="shared" si="201"/>
        <v>0</v>
      </c>
      <c r="O528" s="503">
        <f t="shared" si="201"/>
        <v>0</v>
      </c>
      <c r="P528" s="504">
        <f t="shared" si="202"/>
        <v>0</v>
      </c>
      <c r="Q528" s="505">
        <f t="shared" si="202"/>
        <v>0</v>
      </c>
      <c r="R528" s="506">
        <f t="shared" si="202"/>
        <v>0</v>
      </c>
      <c r="S528" s="507"/>
      <c r="T528" s="508"/>
      <c r="U528" s="509">
        <f t="shared" si="200"/>
        <v>0</v>
      </c>
      <c r="V528" s="510"/>
      <c r="W528" s="510"/>
    </row>
    <row r="529" spans="1:23" ht="12" customHeight="1">
      <c r="A529" s="498">
        <v>511001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7"/>
        <v>0</v>
      </c>
      <c r="K529" s="503">
        <f t="shared" si="197"/>
        <v>0</v>
      </c>
      <c r="L529" s="503">
        <f t="shared" si="197"/>
        <v>0</v>
      </c>
      <c r="M529" s="511">
        <f t="shared" si="194"/>
        <v>0</v>
      </c>
      <c r="N529" s="503">
        <f t="shared" si="201"/>
        <v>0</v>
      </c>
      <c r="O529" s="503">
        <f t="shared" si="201"/>
        <v>0</v>
      </c>
      <c r="P529" s="504">
        <f t="shared" si="202"/>
        <v>0</v>
      </c>
      <c r="Q529" s="505">
        <f t="shared" si="202"/>
        <v>0</v>
      </c>
      <c r="R529" s="506">
        <f t="shared" si="202"/>
        <v>0</v>
      </c>
      <c r="S529" s="507"/>
      <c r="T529" s="508"/>
      <c r="U529" s="509">
        <f>SUMIF($A$10:$A$318,$A529,U$10:U$318)</f>
        <v>0</v>
      </c>
      <c r="V529" s="510"/>
      <c r="W529" s="510"/>
    </row>
    <row r="530" spans="1:23" ht="12" customHeight="1">
      <c r="A530" s="498">
        <v>512001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7"/>
        <v>0</v>
      </c>
      <c r="K530" s="503">
        <f t="shared" si="197"/>
        <v>0</v>
      </c>
      <c r="L530" s="503">
        <f t="shared" si="197"/>
        <v>0</v>
      </c>
      <c r="M530" s="511">
        <f t="shared" si="194"/>
        <v>0</v>
      </c>
      <c r="N530" s="503">
        <f t="shared" si="201"/>
        <v>0</v>
      </c>
      <c r="O530" s="503">
        <f t="shared" si="201"/>
        <v>0</v>
      </c>
      <c r="P530" s="504">
        <f t="shared" si="202"/>
        <v>0</v>
      </c>
      <c r="Q530" s="505">
        <f t="shared" si="202"/>
        <v>0</v>
      </c>
      <c r="R530" s="506">
        <f t="shared" si="202"/>
        <v>0</v>
      </c>
      <c r="S530" s="507"/>
      <c r="T530" s="508"/>
      <c r="U530" s="509">
        <f>SUMIF($A$10:$A$318,$A530,U$10:U$318)</f>
        <v>0</v>
      </c>
      <c r="V530" s="510"/>
      <c r="W530" s="510"/>
    </row>
    <row r="531" spans="1:23" ht="12" customHeight="1">
      <c r="A531" s="498">
        <v>513001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7"/>
        <v>0</v>
      </c>
      <c r="K531" s="503">
        <f t="shared" si="197"/>
        <v>0</v>
      </c>
      <c r="L531" s="503">
        <f t="shared" si="197"/>
        <v>0</v>
      </c>
      <c r="M531" s="511">
        <f t="shared" si="194"/>
        <v>0</v>
      </c>
      <c r="N531" s="503">
        <f t="shared" si="201"/>
        <v>0</v>
      </c>
      <c r="O531" s="503">
        <f t="shared" si="201"/>
        <v>0</v>
      </c>
      <c r="P531" s="504">
        <f t="shared" si="202"/>
        <v>0</v>
      </c>
      <c r="Q531" s="505">
        <f t="shared" si="202"/>
        <v>0</v>
      </c>
      <c r="R531" s="506">
        <f t="shared" si="202"/>
        <v>0</v>
      </c>
      <c r="S531" s="507"/>
      <c r="T531" s="508"/>
      <c r="U531" s="509">
        <f>SUMIF($A$10:$A$318,$A531,U$10:U$318)</f>
        <v>0</v>
      </c>
      <c r="V531" s="510"/>
      <c r="W531" s="510"/>
    </row>
    <row r="532" spans="1:23" ht="12" customHeight="1">
      <c r="A532" s="498">
        <v>513021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7"/>
        <v>0</v>
      </c>
      <c r="K532" s="503">
        <f t="shared" si="197"/>
        <v>0</v>
      </c>
      <c r="L532" s="503">
        <f t="shared" si="197"/>
        <v>0</v>
      </c>
      <c r="M532" s="511">
        <f t="shared" si="194"/>
        <v>0</v>
      </c>
      <c r="N532" s="503">
        <f t="shared" si="201"/>
        <v>0</v>
      </c>
      <c r="O532" s="503">
        <f t="shared" si="201"/>
        <v>0</v>
      </c>
      <c r="P532" s="504">
        <f t="shared" si="202"/>
        <v>0</v>
      </c>
      <c r="Q532" s="505">
        <f t="shared" si="202"/>
        <v>0</v>
      </c>
      <c r="R532" s="506">
        <f t="shared" si="202"/>
        <v>0</v>
      </c>
      <c r="S532" s="507"/>
      <c r="T532" s="508"/>
      <c r="U532" s="509">
        <f>SUMIF($A$10:$A$318,$A532,U$10:U$318)</f>
        <v>0</v>
      </c>
      <c r="V532" s="510"/>
      <c r="W532" s="510"/>
    </row>
    <row r="533" spans="1:23" ht="12" customHeight="1">
      <c r="A533" s="498">
        <v>542000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7"/>
        <v>16</v>
      </c>
      <c r="K533" s="503">
        <f t="shared" si="197"/>
        <v>0</v>
      </c>
      <c r="L533" s="503">
        <f t="shared" si="197"/>
        <v>0</v>
      </c>
      <c r="M533" s="511">
        <f t="shared" si="194"/>
        <v>0</v>
      </c>
      <c r="N533" s="503">
        <f t="shared" si="201"/>
        <v>0</v>
      </c>
      <c r="O533" s="503">
        <f t="shared" si="201"/>
        <v>16</v>
      </c>
      <c r="P533" s="504">
        <f t="shared" si="202"/>
        <v>0</v>
      </c>
      <c r="Q533" s="505">
        <f t="shared" si="202"/>
        <v>0</v>
      </c>
      <c r="R533" s="506">
        <f t="shared" si="202"/>
        <v>0</v>
      </c>
      <c r="S533" s="507"/>
      <c r="T533" s="508"/>
      <c r="U533" s="509">
        <f t="shared" ref="U533:U575" si="203">SUMIF($A$10:$A$313,$A533,U$10:U$313)</f>
        <v>16</v>
      </c>
      <c r="V533" s="510"/>
      <c r="W533" s="510"/>
    </row>
    <row r="534" spans="1:23" ht="12" customHeight="1">
      <c r="A534" s="498">
        <v>546000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7"/>
        <v>16</v>
      </c>
      <c r="K534" s="503">
        <f t="shared" si="197"/>
        <v>0</v>
      </c>
      <c r="L534" s="503">
        <f t="shared" si="197"/>
        <v>0</v>
      </c>
      <c r="M534" s="511">
        <f t="shared" si="194"/>
        <v>0</v>
      </c>
      <c r="N534" s="503">
        <f t="shared" si="201"/>
        <v>0</v>
      </c>
      <c r="O534" s="503">
        <f t="shared" si="201"/>
        <v>16</v>
      </c>
      <c r="P534" s="504">
        <f t="shared" si="202"/>
        <v>0</v>
      </c>
      <c r="Q534" s="505">
        <f t="shared" si="202"/>
        <v>0</v>
      </c>
      <c r="R534" s="506">
        <f t="shared" si="202"/>
        <v>0</v>
      </c>
      <c r="S534" s="507"/>
      <c r="T534" s="508"/>
      <c r="U534" s="509">
        <f t="shared" si="203"/>
        <v>16</v>
      </c>
      <c r="V534" s="510"/>
      <c r="W534" s="510"/>
    </row>
    <row r="535" spans="1:23" ht="12" customHeight="1">
      <c r="A535" s="498">
        <v>546001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7"/>
        <v>28</v>
      </c>
      <c r="K535" s="503">
        <f t="shared" si="197"/>
        <v>0</v>
      </c>
      <c r="L535" s="503">
        <f t="shared" si="197"/>
        <v>0</v>
      </c>
      <c r="M535" s="511">
        <f t="shared" si="194"/>
        <v>0</v>
      </c>
      <c r="N535" s="503">
        <f t="shared" si="201"/>
        <v>0</v>
      </c>
      <c r="O535" s="503">
        <f t="shared" si="201"/>
        <v>28</v>
      </c>
      <c r="P535" s="504">
        <f t="shared" si="202"/>
        <v>0</v>
      </c>
      <c r="Q535" s="505">
        <f t="shared" si="202"/>
        <v>0</v>
      </c>
      <c r="R535" s="506">
        <f t="shared" si="202"/>
        <v>0</v>
      </c>
      <c r="S535" s="507"/>
      <c r="T535" s="508"/>
      <c r="U535" s="509">
        <f t="shared" si="203"/>
        <v>28</v>
      </c>
      <c r="V535" s="510"/>
      <c r="W535" s="510"/>
    </row>
    <row r="536" spans="1:23" ht="12" customHeight="1">
      <c r="A536" s="498">
        <v>546030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7"/>
        <v>0</v>
      </c>
      <c r="K536" s="503">
        <f t="shared" si="197"/>
        <v>0</v>
      </c>
      <c r="L536" s="503">
        <f t="shared" si="197"/>
        <v>0</v>
      </c>
      <c r="M536" s="511">
        <f t="shared" si="194"/>
        <v>0</v>
      </c>
      <c r="N536" s="503">
        <f t="shared" si="201"/>
        <v>0</v>
      </c>
      <c r="O536" s="503">
        <f t="shared" si="201"/>
        <v>0</v>
      </c>
      <c r="P536" s="504">
        <f t="shared" si="202"/>
        <v>0</v>
      </c>
      <c r="Q536" s="505">
        <f t="shared" si="202"/>
        <v>0</v>
      </c>
      <c r="R536" s="506">
        <f t="shared" si="202"/>
        <v>0</v>
      </c>
      <c r="S536" s="507"/>
      <c r="T536" s="508"/>
      <c r="U536" s="509">
        <f t="shared" si="203"/>
        <v>0</v>
      </c>
      <c r="V536" s="510"/>
      <c r="W536" s="510"/>
    </row>
    <row r="537" spans="1:23" ht="12" customHeight="1">
      <c r="A537" s="498">
        <v>11250130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7"/>
        <v>0</v>
      </c>
      <c r="K537" s="503">
        <f t="shared" si="197"/>
        <v>0</v>
      </c>
      <c r="L537" s="503">
        <f t="shared" si="197"/>
        <v>0</v>
      </c>
      <c r="M537" s="511">
        <f t="shared" si="194"/>
        <v>0</v>
      </c>
      <c r="N537" s="503">
        <f t="shared" si="201"/>
        <v>0</v>
      </c>
      <c r="O537" s="503">
        <f t="shared" si="201"/>
        <v>0</v>
      </c>
      <c r="P537" s="504">
        <f t="shared" si="202"/>
        <v>0</v>
      </c>
      <c r="Q537" s="505">
        <f t="shared" si="202"/>
        <v>0</v>
      </c>
      <c r="R537" s="506">
        <f t="shared" si="202"/>
        <v>0</v>
      </c>
      <c r="S537" s="507"/>
      <c r="T537" s="508"/>
      <c r="U537" s="509">
        <f t="shared" si="203"/>
        <v>0</v>
      </c>
      <c r="V537" s="510"/>
      <c r="W537" s="510"/>
    </row>
    <row r="538" spans="1:23" ht="12" customHeight="1">
      <c r="A538" s="498">
        <v>11250133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7"/>
        <v>0</v>
      </c>
      <c r="K538" s="503">
        <f t="shared" si="197"/>
        <v>0</v>
      </c>
      <c r="L538" s="503">
        <f t="shared" si="197"/>
        <v>0</v>
      </c>
      <c r="M538" s="511">
        <f t="shared" si="194"/>
        <v>0</v>
      </c>
      <c r="N538" s="503">
        <f t="shared" si="201"/>
        <v>0</v>
      </c>
      <c r="O538" s="503">
        <f t="shared" si="201"/>
        <v>0</v>
      </c>
      <c r="P538" s="504">
        <f t="shared" si="202"/>
        <v>0</v>
      </c>
      <c r="Q538" s="505">
        <f t="shared" si="202"/>
        <v>0</v>
      </c>
      <c r="R538" s="506">
        <f t="shared" si="202"/>
        <v>0</v>
      </c>
      <c r="S538" s="507"/>
      <c r="T538" s="508"/>
      <c r="U538" s="509">
        <f t="shared" si="203"/>
        <v>0</v>
      </c>
      <c r="V538" s="510"/>
      <c r="W538" s="510"/>
    </row>
    <row r="539" spans="1:23" ht="12" customHeight="1">
      <c r="A539" s="498">
        <v>11250862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7"/>
        <v>0</v>
      </c>
      <c r="K539" s="503">
        <f t="shared" si="197"/>
        <v>0</v>
      </c>
      <c r="L539" s="503">
        <f t="shared" si="197"/>
        <v>0</v>
      </c>
      <c r="M539" s="511">
        <f t="shared" ref="M539:M603" si="204">SUMIF($A$10:$A$313,$A539,M$10:M$313)</f>
        <v>0</v>
      </c>
      <c r="N539" s="503">
        <f t="shared" si="201"/>
        <v>0</v>
      </c>
      <c r="O539" s="503">
        <f t="shared" si="201"/>
        <v>0</v>
      </c>
      <c r="P539" s="504">
        <f t="shared" si="202"/>
        <v>0</v>
      </c>
      <c r="Q539" s="505">
        <f t="shared" si="202"/>
        <v>0</v>
      </c>
      <c r="R539" s="506">
        <f t="shared" si="202"/>
        <v>0</v>
      </c>
      <c r="S539" s="507"/>
      <c r="T539" s="508"/>
      <c r="U539" s="509">
        <f t="shared" si="203"/>
        <v>0</v>
      </c>
      <c r="V539" s="510"/>
      <c r="W539" s="510"/>
    </row>
    <row r="540" spans="1:23" ht="12" customHeight="1">
      <c r="A540" s="498">
        <v>11252887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7"/>
        <v>0</v>
      </c>
      <c r="K540" s="503">
        <f t="shared" si="197"/>
        <v>0</v>
      </c>
      <c r="L540" s="503">
        <f t="shared" si="197"/>
        <v>0</v>
      </c>
      <c r="M540" s="511">
        <f t="shared" si="204"/>
        <v>0</v>
      </c>
      <c r="N540" s="503">
        <f t="shared" si="201"/>
        <v>0</v>
      </c>
      <c r="O540" s="503">
        <f t="shared" si="201"/>
        <v>0</v>
      </c>
      <c r="P540" s="504">
        <f t="shared" si="202"/>
        <v>0</v>
      </c>
      <c r="Q540" s="505">
        <f t="shared" si="202"/>
        <v>0</v>
      </c>
      <c r="R540" s="506">
        <f t="shared" si="202"/>
        <v>0</v>
      </c>
      <c r="S540" s="507"/>
      <c r="T540" s="508"/>
      <c r="U540" s="509">
        <f t="shared" si="203"/>
        <v>0</v>
      </c>
      <c r="V540" s="510"/>
      <c r="W540" s="510"/>
    </row>
    <row r="541" spans="1:23" ht="12" customHeight="1">
      <c r="A541" s="498">
        <v>11259812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7"/>
        <v>0</v>
      </c>
      <c r="K541" s="503">
        <f t="shared" si="197"/>
        <v>0</v>
      </c>
      <c r="L541" s="503">
        <f t="shared" si="197"/>
        <v>0</v>
      </c>
      <c r="M541" s="511">
        <f t="shared" si="204"/>
        <v>0</v>
      </c>
      <c r="N541" s="503">
        <f t="shared" si="201"/>
        <v>0</v>
      </c>
      <c r="O541" s="503">
        <f t="shared" si="201"/>
        <v>0</v>
      </c>
      <c r="P541" s="504">
        <f t="shared" si="202"/>
        <v>0</v>
      </c>
      <c r="Q541" s="505">
        <f t="shared" si="202"/>
        <v>0</v>
      </c>
      <c r="R541" s="506">
        <f t="shared" si="202"/>
        <v>0</v>
      </c>
      <c r="S541" s="507"/>
      <c r="T541" s="508"/>
      <c r="U541" s="509">
        <f t="shared" si="203"/>
        <v>0</v>
      </c>
      <c r="V541" s="510"/>
      <c r="W541" s="510"/>
    </row>
    <row r="542" spans="1:23" ht="12" customHeight="1">
      <c r="A542" s="498">
        <v>11350118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7"/>
        <v>0</v>
      </c>
      <c r="K542" s="503">
        <f t="shared" si="197"/>
        <v>0</v>
      </c>
      <c r="L542" s="503">
        <f t="shared" si="197"/>
        <v>0</v>
      </c>
      <c r="M542" s="511">
        <f t="shared" si="204"/>
        <v>0</v>
      </c>
      <c r="N542" s="503">
        <f t="shared" si="201"/>
        <v>0</v>
      </c>
      <c r="O542" s="503">
        <f t="shared" si="201"/>
        <v>0</v>
      </c>
      <c r="P542" s="504">
        <f t="shared" si="202"/>
        <v>0</v>
      </c>
      <c r="Q542" s="505">
        <f t="shared" si="202"/>
        <v>0</v>
      </c>
      <c r="R542" s="506">
        <f t="shared" si="202"/>
        <v>0</v>
      </c>
      <c r="S542" s="507"/>
      <c r="T542" s="508"/>
      <c r="U542" s="509">
        <f t="shared" si="203"/>
        <v>0</v>
      </c>
      <c r="V542" s="510"/>
      <c r="W542" s="510"/>
    </row>
    <row r="543" spans="1:23" ht="12" customHeight="1">
      <c r="A543" s="498">
        <v>11350130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7"/>
        <v>0</v>
      </c>
      <c r="K543" s="503">
        <f t="shared" si="197"/>
        <v>0</v>
      </c>
      <c r="L543" s="503">
        <f t="shared" si="197"/>
        <v>0</v>
      </c>
      <c r="M543" s="511">
        <f t="shared" si="204"/>
        <v>0</v>
      </c>
      <c r="N543" s="503">
        <f t="shared" si="201"/>
        <v>0</v>
      </c>
      <c r="O543" s="503">
        <f t="shared" si="201"/>
        <v>0</v>
      </c>
      <c r="P543" s="504">
        <f t="shared" si="202"/>
        <v>0</v>
      </c>
      <c r="Q543" s="505">
        <f t="shared" si="202"/>
        <v>0</v>
      </c>
      <c r="R543" s="506">
        <f t="shared" si="202"/>
        <v>0</v>
      </c>
      <c r="S543" s="507"/>
      <c r="T543" s="508"/>
      <c r="U543" s="509">
        <f t="shared" si="203"/>
        <v>0</v>
      </c>
      <c r="V543" s="510"/>
      <c r="W543" s="510"/>
    </row>
    <row r="544" spans="1:23" ht="12" customHeight="1">
      <c r="A544" s="498">
        <v>11350133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7"/>
        <v>0</v>
      </c>
      <c r="K544" s="503">
        <f t="shared" si="197"/>
        <v>0</v>
      </c>
      <c r="L544" s="503">
        <f t="shared" si="197"/>
        <v>0</v>
      </c>
      <c r="M544" s="511">
        <f t="shared" si="204"/>
        <v>0</v>
      </c>
      <c r="N544" s="503">
        <f t="shared" si="201"/>
        <v>0</v>
      </c>
      <c r="O544" s="503">
        <f t="shared" si="201"/>
        <v>0</v>
      </c>
      <c r="P544" s="504">
        <f t="shared" si="202"/>
        <v>0</v>
      </c>
      <c r="Q544" s="505">
        <f t="shared" si="202"/>
        <v>0</v>
      </c>
      <c r="R544" s="506">
        <f t="shared" si="202"/>
        <v>0</v>
      </c>
      <c r="S544" s="507"/>
      <c r="T544" s="508"/>
      <c r="U544" s="509">
        <f t="shared" si="203"/>
        <v>0</v>
      </c>
      <c r="V544" s="510"/>
      <c r="W544" s="510"/>
    </row>
    <row r="545" spans="1:23" ht="12" customHeight="1">
      <c r="A545" s="498">
        <v>11350862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7"/>
        <v>0</v>
      </c>
      <c r="K545" s="503">
        <f t="shared" si="197"/>
        <v>0</v>
      </c>
      <c r="L545" s="503">
        <f t="shared" si="197"/>
        <v>0</v>
      </c>
      <c r="M545" s="511">
        <f t="shared" si="204"/>
        <v>0</v>
      </c>
      <c r="N545" s="503">
        <f t="shared" si="201"/>
        <v>0</v>
      </c>
      <c r="O545" s="503">
        <f t="shared" si="201"/>
        <v>0</v>
      </c>
      <c r="P545" s="504">
        <f t="shared" si="202"/>
        <v>0</v>
      </c>
      <c r="Q545" s="505">
        <f t="shared" si="202"/>
        <v>0</v>
      </c>
      <c r="R545" s="506">
        <f t="shared" si="202"/>
        <v>0</v>
      </c>
      <c r="S545" s="507"/>
      <c r="T545" s="508"/>
      <c r="U545" s="509">
        <f t="shared" si="203"/>
        <v>0</v>
      </c>
      <c r="V545" s="510"/>
      <c r="W545" s="510"/>
    </row>
    <row r="546" spans="1:23" ht="12" customHeight="1">
      <c r="A546" s="498">
        <v>11350817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7"/>
        <v>0</v>
      </c>
      <c r="K546" s="503">
        <f t="shared" si="197"/>
        <v>0</v>
      </c>
      <c r="L546" s="503">
        <f t="shared" si="197"/>
        <v>0</v>
      </c>
      <c r="M546" s="511">
        <f t="shared" si="204"/>
        <v>0</v>
      </c>
      <c r="N546" s="503">
        <f t="shared" si="201"/>
        <v>0</v>
      </c>
      <c r="O546" s="503">
        <f t="shared" si="201"/>
        <v>0</v>
      </c>
      <c r="P546" s="504">
        <f t="shared" si="202"/>
        <v>0</v>
      </c>
      <c r="Q546" s="505">
        <f t="shared" si="202"/>
        <v>0</v>
      </c>
      <c r="R546" s="506">
        <f t="shared" si="202"/>
        <v>0</v>
      </c>
      <c r="S546" s="507"/>
      <c r="T546" s="508"/>
      <c r="U546" s="509">
        <f t="shared" si="203"/>
        <v>0</v>
      </c>
      <c r="V546" s="510"/>
      <c r="W546" s="510"/>
    </row>
    <row r="547" spans="1:23" ht="12" customHeight="1">
      <c r="A547" s="498">
        <v>11352830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7"/>
        <v>0</v>
      </c>
      <c r="K547" s="503">
        <f t="shared" si="197"/>
        <v>0</v>
      </c>
      <c r="L547" s="503">
        <f t="shared" si="197"/>
        <v>0</v>
      </c>
      <c r="M547" s="511">
        <f t="shared" si="204"/>
        <v>0</v>
      </c>
      <c r="N547" s="503">
        <f t="shared" ref="N547:O566" si="205">SUMIF($A$10:$A$318,$A547,N$10:N$318)</f>
        <v>0</v>
      </c>
      <c r="O547" s="503">
        <f t="shared" si="205"/>
        <v>0</v>
      </c>
      <c r="P547" s="504">
        <f t="shared" ref="P547:R566" si="206">SUMIF($A$10:$A$313,$A547,P$10:P$313)</f>
        <v>0</v>
      </c>
      <c r="Q547" s="505">
        <f t="shared" si="206"/>
        <v>0</v>
      </c>
      <c r="R547" s="506">
        <f t="shared" si="206"/>
        <v>0</v>
      </c>
      <c r="S547" s="507"/>
      <c r="T547" s="508"/>
      <c r="U547" s="509">
        <f t="shared" si="203"/>
        <v>0</v>
      </c>
      <c r="V547" s="510"/>
      <c r="W547" s="510"/>
    </row>
    <row r="548" spans="1:23" ht="12" customHeight="1">
      <c r="A548" s="498">
        <v>11352887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7"/>
        <v>0</v>
      </c>
      <c r="K548" s="503">
        <f t="shared" si="197"/>
        <v>0</v>
      </c>
      <c r="L548" s="503">
        <f t="shared" si="197"/>
        <v>0</v>
      </c>
      <c r="M548" s="511">
        <f t="shared" si="204"/>
        <v>0</v>
      </c>
      <c r="N548" s="503">
        <f t="shared" si="205"/>
        <v>0</v>
      </c>
      <c r="O548" s="503">
        <f t="shared" si="205"/>
        <v>0</v>
      </c>
      <c r="P548" s="504">
        <f t="shared" si="206"/>
        <v>0</v>
      </c>
      <c r="Q548" s="505">
        <f t="shared" si="206"/>
        <v>0</v>
      </c>
      <c r="R548" s="506">
        <f t="shared" si="206"/>
        <v>0</v>
      </c>
      <c r="S548" s="507"/>
      <c r="T548" s="508"/>
      <c r="U548" s="509">
        <f t="shared" si="203"/>
        <v>0</v>
      </c>
      <c r="V548" s="510"/>
      <c r="W548" s="510"/>
    </row>
    <row r="549" spans="1:23" ht="12" customHeight="1">
      <c r="A549" s="498">
        <v>11359812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7"/>
        <v>0</v>
      </c>
      <c r="K549" s="503">
        <f t="shared" si="197"/>
        <v>0</v>
      </c>
      <c r="L549" s="503">
        <f t="shared" si="197"/>
        <v>0</v>
      </c>
      <c r="M549" s="511">
        <f t="shared" si="204"/>
        <v>0</v>
      </c>
      <c r="N549" s="503">
        <f t="shared" si="205"/>
        <v>0</v>
      </c>
      <c r="O549" s="503">
        <f t="shared" si="205"/>
        <v>0</v>
      </c>
      <c r="P549" s="504">
        <f t="shared" si="206"/>
        <v>0</v>
      </c>
      <c r="Q549" s="505">
        <f t="shared" si="206"/>
        <v>16</v>
      </c>
      <c r="R549" s="506">
        <f t="shared" si="206"/>
        <v>16</v>
      </c>
      <c r="S549" s="507"/>
      <c r="T549" s="508"/>
      <c r="U549" s="509">
        <f t="shared" si="203"/>
        <v>16</v>
      </c>
      <c r="V549" s="510"/>
      <c r="W549" s="510"/>
    </row>
    <row r="550" spans="1:23" ht="12" customHeight="1">
      <c r="A550" s="498">
        <v>11450118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7"/>
        <v>0</v>
      </c>
      <c r="K550" s="503">
        <f t="shared" si="197"/>
        <v>0</v>
      </c>
      <c r="L550" s="503">
        <f t="shared" si="197"/>
        <v>0</v>
      </c>
      <c r="M550" s="511">
        <f t="shared" si="204"/>
        <v>0</v>
      </c>
      <c r="N550" s="503">
        <f t="shared" si="205"/>
        <v>0</v>
      </c>
      <c r="O550" s="503">
        <f t="shared" si="205"/>
        <v>0</v>
      </c>
      <c r="P550" s="504">
        <f t="shared" si="206"/>
        <v>0</v>
      </c>
      <c r="Q550" s="505">
        <f t="shared" si="206"/>
        <v>0</v>
      </c>
      <c r="R550" s="506">
        <f t="shared" si="206"/>
        <v>0</v>
      </c>
      <c r="S550" s="507"/>
      <c r="T550" s="508"/>
      <c r="U550" s="509">
        <f t="shared" si="203"/>
        <v>0</v>
      </c>
      <c r="V550" s="510"/>
      <c r="W550" s="510"/>
    </row>
    <row r="551" spans="1:23" ht="12" customHeight="1">
      <c r="A551" s="498">
        <v>11450130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7"/>
        <v>0</v>
      </c>
      <c r="K551" s="503">
        <f t="shared" si="197"/>
        <v>0</v>
      </c>
      <c r="L551" s="503">
        <f t="shared" si="197"/>
        <v>0</v>
      </c>
      <c r="M551" s="511">
        <f t="shared" si="204"/>
        <v>0</v>
      </c>
      <c r="N551" s="503">
        <f t="shared" si="205"/>
        <v>0</v>
      </c>
      <c r="O551" s="503">
        <f t="shared" si="205"/>
        <v>0</v>
      </c>
      <c r="P551" s="504">
        <f t="shared" si="206"/>
        <v>0</v>
      </c>
      <c r="Q551" s="505">
        <f t="shared" si="206"/>
        <v>0</v>
      </c>
      <c r="R551" s="506">
        <f t="shared" si="206"/>
        <v>0</v>
      </c>
      <c r="S551" s="507"/>
      <c r="T551" s="508"/>
      <c r="U551" s="509">
        <f t="shared" si="203"/>
        <v>0</v>
      </c>
      <c r="V551" s="510"/>
      <c r="W551" s="510"/>
    </row>
    <row r="552" spans="1:23" ht="12" customHeight="1">
      <c r="A552" s="498">
        <v>11450817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7"/>
        <v>0</v>
      </c>
      <c r="K552" s="503">
        <f t="shared" si="197"/>
        <v>0</v>
      </c>
      <c r="L552" s="503">
        <f t="shared" si="197"/>
        <v>0</v>
      </c>
      <c r="M552" s="511">
        <f t="shared" si="204"/>
        <v>0</v>
      </c>
      <c r="N552" s="503">
        <f t="shared" si="205"/>
        <v>0</v>
      </c>
      <c r="O552" s="503">
        <f t="shared" si="205"/>
        <v>0</v>
      </c>
      <c r="P552" s="504">
        <f t="shared" si="206"/>
        <v>0</v>
      </c>
      <c r="Q552" s="505">
        <f t="shared" si="206"/>
        <v>0</v>
      </c>
      <c r="R552" s="506">
        <f t="shared" si="206"/>
        <v>0</v>
      </c>
      <c r="S552" s="507"/>
      <c r="T552" s="508"/>
      <c r="U552" s="509">
        <f t="shared" si="203"/>
        <v>0</v>
      </c>
      <c r="V552" s="510"/>
      <c r="W552" s="510"/>
    </row>
    <row r="553" spans="1:23" ht="12" customHeight="1">
      <c r="A553" s="498">
        <v>11450832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ref="J553:L617" si="207">SUMIF($A$10:$A$318,$A553,J$10:J$318)</f>
        <v>0</v>
      </c>
      <c r="K553" s="503">
        <f t="shared" si="207"/>
        <v>0</v>
      </c>
      <c r="L553" s="503">
        <f t="shared" si="207"/>
        <v>0</v>
      </c>
      <c r="M553" s="511">
        <f t="shared" si="204"/>
        <v>0</v>
      </c>
      <c r="N553" s="503">
        <f t="shared" si="205"/>
        <v>0</v>
      </c>
      <c r="O553" s="503">
        <f t="shared" si="205"/>
        <v>0</v>
      </c>
      <c r="P553" s="504">
        <f t="shared" si="206"/>
        <v>0</v>
      </c>
      <c r="Q553" s="505">
        <f t="shared" si="206"/>
        <v>0</v>
      </c>
      <c r="R553" s="506">
        <f t="shared" si="206"/>
        <v>0</v>
      </c>
      <c r="S553" s="507"/>
      <c r="T553" s="508"/>
      <c r="U553" s="509">
        <f t="shared" si="203"/>
        <v>0</v>
      </c>
      <c r="V553" s="510"/>
      <c r="W553" s="510"/>
    </row>
    <row r="554" spans="1:23" ht="12" customHeight="1">
      <c r="A554" s="498">
        <v>11452812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07"/>
        <v>0</v>
      </c>
      <c r="K554" s="503">
        <f t="shared" si="207"/>
        <v>0</v>
      </c>
      <c r="L554" s="503">
        <f t="shared" si="207"/>
        <v>0</v>
      </c>
      <c r="M554" s="511">
        <f t="shared" si="204"/>
        <v>0</v>
      </c>
      <c r="N554" s="503">
        <f t="shared" si="205"/>
        <v>0</v>
      </c>
      <c r="O554" s="503">
        <f t="shared" si="205"/>
        <v>0</v>
      </c>
      <c r="P554" s="504">
        <f t="shared" si="206"/>
        <v>0</v>
      </c>
      <c r="Q554" s="505">
        <f t="shared" si="206"/>
        <v>0</v>
      </c>
      <c r="R554" s="506">
        <f t="shared" si="206"/>
        <v>0</v>
      </c>
      <c r="S554" s="507"/>
      <c r="T554" s="508"/>
      <c r="U554" s="509">
        <f t="shared" si="203"/>
        <v>0</v>
      </c>
      <c r="V554" s="510"/>
      <c r="W554" s="510"/>
    </row>
    <row r="555" spans="1:23" ht="12" customHeight="1">
      <c r="A555" s="498">
        <v>11452833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07"/>
        <v>0</v>
      </c>
      <c r="K555" s="503">
        <f t="shared" si="207"/>
        <v>0</v>
      </c>
      <c r="L555" s="503">
        <f t="shared" si="207"/>
        <v>0</v>
      </c>
      <c r="M555" s="511">
        <f t="shared" si="204"/>
        <v>0</v>
      </c>
      <c r="N555" s="503">
        <f t="shared" si="205"/>
        <v>0</v>
      </c>
      <c r="O555" s="503">
        <f t="shared" si="205"/>
        <v>0</v>
      </c>
      <c r="P555" s="504">
        <f t="shared" si="206"/>
        <v>0</v>
      </c>
      <c r="Q555" s="505">
        <f t="shared" si="206"/>
        <v>0</v>
      </c>
      <c r="R555" s="506">
        <f t="shared" si="206"/>
        <v>0</v>
      </c>
      <c r="S555" s="507"/>
      <c r="T555" s="508"/>
      <c r="U555" s="509">
        <f t="shared" si="203"/>
        <v>0</v>
      </c>
      <c r="V555" s="510"/>
      <c r="W555" s="510"/>
    </row>
    <row r="556" spans="1:23" ht="12" customHeight="1">
      <c r="A556" s="498">
        <v>11550130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07"/>
        <v>0</v>
      </c>
      <c r="K556" s="503">
        <f t="shared" si="207"/>
        <v>0</v>
      </c>
      <c r="L556" s="503">
        <f t="shared" si="207"/>
        <v>0</v>
      </c>
      <c r="M556" s="511">
        <f t="shared" si="204"/>
        <v>0</v>
      </c>
      <c r="N556" s="503">
        <f t="shared" si="205"/>
        <v>0</v>
      </c>
      <c r="O556" s="503">
        <f t="shared" si="205"/>
        <v>0</v>
      </c>
      <c r="P556" s="504">
        <f t="shared" si="206"/>
        <v>0</v>
      </c>
      <c r="Q556" s="505">
        <f t="shared" si="206"/>
        <v>0</v>
      </c>
      <c r="R556" s="506">
        <f t="shared" si="206"/>
        <v>0</v>
      </c>
      <c r="S556" s="507"/>
      <c r="T556" s="508"/>
      <c r="U556" s="509">
        <f t="shared" si="203"/>
        <v>0</v>
      </c>
      <c r="V556" s="510"/>
      <c r="W556" s="510"/>
    </row>
    <row r="557" spans="1:23" ht="12" customHeight="1">
      <c r="A557" s="498">
        <v>12202117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07"/>
        <v>0</v>
      </c>
      <c r="K557" s="503">
        <f t="shared" si="207"/>
        <v>0</v>
      </c>
      <c r="L557" s="503">
        <f t="shared" si="207"/>
        <v>0</v>
      </c>
      <c r="M557" s="511">
        <f t="shared" si="204"/>
        <v>0</v>
      </c>
      <c r="N557" s="503">
        <f t="shared" si="205"/>
        <v>0</v>
      </c>
      <c r="O557" s="503">
        <f t="shared" si="205"/>
        <v>0</v>
      </c>
      <c r="P557" s="504">
        <f t="shared" si="206"/>
        <v>0</v>
      </c>
      <c r="Q557" s="505">
        <f t="shared" si="206"/>
        <v>0</v>
      </c>
      <c r="R557" s="506">
        <f t="shared" si="206"/>
        <v>0</v>
      </c>
      <c r="S557" s="507"/>
      <c r="T557" s="508"/>
      <c r="U557" s="509">
        <f t="shared" si="203"/>
        <v>0</v>
      </c>
      <c r="V557" s="510"/>
      <c r="W557" s="510"/>
    </row>
    <row r="558" spans="1:23" ht="12" customHeight="1">
      <c r="A558" s="498">
        <v>12202844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07"/>
        <v>0</v>
      </c>
      <c r="K558" s="503">
        <f t="shared" si="207"/>
        <v>0</v>
      </c>
      <c r="L558" s="503">
        <f t="shared" si="207"/>
        <v>0</v>
      </c>
      <c r="M558" s="511">
        <f t="shared" si="204"/>
        <v>0</v>
      </c>
      <c r="N558" s="503">
        <f t="shared" si="205"/>
        <v>0</v>
      </c>
      <c r="O558" s="503">
        <f t="shared" si="205"/>
        <v>0</v>
      </c>
      <c r="P558" s="504">
        <f t="shared" si="206"/>
        <v>0</v>
      </c>
      <c r="Q558" s="505">
        <f t="shared" si="206"/>
        <v>0</v>
      </c>
      <c r="R558" s="506">
        <f t="shared" si="206"/>
        <v>0</v>
      </c>
      <c r="S558" s="507"/>
      <c r="T558" s="508"/>
      <c r="U558" s="509">
        <f t="shared" si="203"/>
        <v>0</v>
      </c>
      <c r="V558" s="510"/>
      <c r="W558" s="510"/>
    </row>
    <row r="559" spans="1:23" ht="12" customHeight="1">
      <c r="A559" s="498">
        <v>12202885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7"/>
        <v>0</v>
      </c>
      <c r="K559" s="503">
        <f t="shared" si="207"/>
        <v>0</v>
      </c>
      <c r="L559" s="503">
        <f t="shared" si="207"/>
        <v>0</v>
      </c>
      <c r="M559" s="511">
        <f t="shared" si="204"/>
        <v>0</v>
      </c>
      <c r="N559" s="503">
        <f t="shared" si="205"/>
        <v>0</v>
      </c>
      <c r="O559" s="503">
        <f t="shared" si="205"/>
        <v>0</v>
      </c>
      <c r="P559" s="504">
        <f t="shared" si="206"/>
        <v>0</v>
      </c>
      <c r="Q559" s="505">
        <f t="shared" si="206"/>
        <v>0</v>
      </c>
      <c r="R559" s="506">
        <f t="shared" si="206"/>
        <v>0</v>
      </c>
      <c r="S559" s="507"/>
      <c r="T559" s="508"/>
      <c r="U559" s="509">
        <f t="shared" si="203"/>
        <v>0</v>
      </c>
      <c r="V559" s="510"/>
      <c r="W559" s="510"/>
    </row>
    <row r="560" spans="1:23" ht="12" customHeight="1">
      <c r="A560" s="498">
        <v>12213118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7"/>
        <v>0</v>
      </c>
      <c r="K560" s="503">
        <f t="shared" si="207"/>
        <v>0</v>
      </c>
      <c r="L560" s="503">
        <f t="shared" si="207"/>
        <v>0</v>
      </c>
      <c r="M560" s="511">
        <f t="shared" si="204"/>
        <v>0</v>
      </c>
      <c r="N560" s="503">
        <f t="shared" si="205"/>
        <v>0</v>
      </c>
      <c r="O560" s="503">
        <f t="shared" si="205"/>
        <v>0</v>
      </c>
      <c r="P560" s="504">
        <f t="shared" si="206"/>
        <v>0</v>
      </c>
      <c r="Q560" s="505">
        <f t="shared" si="206"/>
        <v>0</v>
      </c>
      <c r="R560" s="506">
        <f t="shared" si="206"/>
        <v>0</v>
      </c>
      <c r="S560" s="507"/>
      <c r="T560" s="508"/>
      <c r="U560" s="509">
        <f t="shared" si="203"/>
        <v>0</v>
      </c>
      <c r="V560" s="510"/>
      <c r="W560" s="510"/>
    </row>
    <row r="561" spans="1:23" ht="12" customHeight="1">
      <c r="A561" s="498">
        <v>12213130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7"/>
        <v>0</v>
      </c>
      <c r="K561" s="503">
        <f t="shared" si="207"/>
        <v>0</v>
      </c>
      <c r="L561" s="503">
        <f t="shared" si="207"/>
        <v>0</v>
      </c>
      <c r="M561" s="511">
        <f t="shared" si="204"/>
        <v>0</v>
      </c>
      <c r="N561" s="503">
        <f t="shared" si="205"/>
        <v>0</v>
      </c>
      <c r="O561" s="503">
        <f t="shared" si="205"/>
        <v>0</v>
      </c>
      <c r="P561" s="504">
        <f t="shared" si="206"/>
        <v>0</v>
      </c>
      <c r="Q561" s="505">
        <f t="shared" si="206"/>
        <v>0</v>
      </c>
      <c r="R561" s="506">
        <f t="shared" si="206"/>
        <v>0</v>
      </c>
      <c r="S561" s="507"/>
      <c r="T561" s="508"/>
      <c r="U561" s="509">
        <f t="shared" si="203"/>
        <v>0</v>
      </c>
      <c r="V561" s="510"/>
      <c r="W561" s="510"/>
    </row>
    <row r="562" spans="1:23" ht="12" customHeight="1">
      <c r="A562" s="498">
        <v>12302110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7"/>
        <v>0</v>
      </c>
      <c r="K562" s="503">
        <f t="shared" si="207"/>
        <v>0</v>
      </c>
      <c r="L562" s="503">
        <f t="shared" si="207"/>
        <v>0</v>
      </c>
      <c r="M562" s="511">
        <f t="shared" si="204"/>
        <v>0</v>
      </c>
      <c r="N562" s="503">
        <f t="shared" si="205"/>
        <v>0</v>
      </c>
      <c r="O562" s="503">
        <f t="shared" si="205"/>
        <v>0</v>
      </c>
      <c r="P562" s="504">
        <f t="shared" si="206"/>
        <v>0</v>
      </c>
      <c r="Q562" s="505">
        <f t="shared" si="206"/>
        <v>0</v>
      </c>
      <c r="R562" s="506">
        <f t="shared" si="206"/>
        <v>0</v>
      </c>
      <c r="S562" s="507"/>
      <c r="T562" s="508"/>
      <c r="U562" s="509">
        <f t="shared" si="203"/>
        <v>0</v>
      </c>
      <c r="V562" s="510"/>
      <c r="W562" s="510"/>
    </row>
    <row r="563" spans="1:23" ht="12" customHeight="1">
      <c r="A563" s="498">
        <v>12302118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7"/>
        <v>0</v>
      </c>
      <c r="K563" s="503">
        <f t="shared" si="207"/>
        <v>0</v>
      </c>
      <c r="L563" s="503">
        <f t="shared" si="207"/>
        <v>0</v>
      </c>
      <c r="M563" s="511">
        <f t="shared" si="204"/>
        <v>0</v>
      </c>
      <c r="N563" s="503">
        <f t="shared" si="205"/>
        <v>0</v>
      </c>
      <c r="O563" s="503">
        <f t="shared" si="205"/>
        <v>0</v>
      </c>
      <c r="P563" s="504">
        <f t="shared" si="206"/>
        <v>0</v>
      </c>
      <c r="Q563" s="505">
        <f t="shared" si="206"/>
        <v>0</v>
      </c>
      <c r="R563" s="506">
        <f t="shared" si="206"/>
        <v>0</v>
      </c>
      <c r="S563" s="507"/>
      <c r="T563" s="508"/>
      <c r="U563" s="509">
        <f t="shared" si="203"/>
        <v>0</v>
      </c>
      <c r="V563" s="510"/>
      <c r="W563" s="510"/>
    </row>
    <row r="564" spans="1:23" ht="12" customHeight="1">
      <c r="A564" s="498">
        <v>12302122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7"/>
        <v>0</v>
      </c>
      <c r="K564" s="503">
        <f t="shared" si="207"/>
        <v>0</v>
      </c>
      <c r="L564" s="503">
        <f t="shared" si="207"/>
        <v>0</v>
      </c>
      <c r="M564" s="511">
        <f t="shared" si="204"/>
        <v>0</v>
      </c>
      <c r="N564" s="503">
        <f t="shared" si="205"/>
        <v>0</v>
      </c>
      <c r="O564" s="503">
        <f t="shared" si="205"/>
        <v>0</v>
      </c>
      <c r="P564" s="504">
        <f t="shared" si="206"/>
        <v>0</v>
      </c>
      <c r="Q564" s="505">
        <f t="shared" si="206"/>
        <v>0</v>
      </c>
      <c r="R564" s="506">
        <f t="shared" si="206"/>
        <v>0</v>
      </c>
      <c r="S564" s="507"/>
      <c r="T564" s="508"/>
      <c r="U564" s="509">
        <f t="shared" si="203"/>
        <v>0</v>
      </c>
      <c r="V564" s="510"/>
      <c r="W564" s="510"/>
    </row>
    <row r="565" spans="1:23" ht="12" customHeight="1">
      <c r="A565" s="498">
        <v>12302835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7"/>
        <v>0</v>
      </c>
      <c r="K565" s="503">
        <f t="shared" si="207"/>
        <v>0</v>
      </c>
      <c r="L565" s="503">
        <f t="shared" si="207"/>
        <v>0</v>
      </c>
      <c r="M565" s="511">
        <f t="shared" si="204"/>
        <v>0</v>
      </c>
      <c r="N565" s="503">
        <f t="shared" si="205"/>
        <v>0</v>
      </c>
      <c r="O565" s="503">
        <f t="shared" si="205"/>
        <v>0</v>
      </c>
      <c r="P565" s="504">
        <f t="shared" si="206"/>
        <v>0</v>
      </c>
      <c r="Q565" s="505">
        <f t="shared" si="206"/>
        <v>0</v>
      </c>
      <c r="R565" s="506">
        <f t="shared" si="206"/>
        <v>0</v>
      </c>
      <c r="S565" s="507"/>
      <c r="T565" s="508"/>
      <c r="U565" s="509">
        <f t="shared" si="203"/>
        <v>0</v>
      </c>
      <c r="V565" s="510"/>
      <c r="W565" s="510"/>
    </row>
    <row r="566" spans="1:23" ht="12" customHeight="1">
      <c r="A566" s="498">
        <v>12303118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7"/>
        <v>0</v>
      </c>
      <c r="K566" s="503">
        <f t="shared" si="207"/>
        <v>0</v>
      </c>
      <c r="L566" s="503">
        <f t="shared" si="207"/>
        <v>0</v>
      </c>
      <c r="M566" s="511">
        <f t="shared" si="204"/>
        <v>0</v>
      </c>
      <c r="N566" s="503">
        <f t="shared" si="205"/>
        <v>0</v>
      </c>
      <c r="O566" s="503">
        <f t="shared" si="205"/>
        <v>0</v>
      </c>
      <c r="P566" s="504">
        <f t="shared" si="206"/>
        <v>0</v>
      </c>
      <c r="Q566" s="505">
        <f t="shared" si="206"/>
        <v>0</v>
      </c>
      <c r="R566" s="506">
        <f t="shared" si="206"/>
        <v>0</v>
      </c>
      <c r="S566" s="507"/>
      <c r="T566" s="508"/>
      <c r="U566" s="509">
        <f t="shared" si="203"/>
        <v>0</v>
      </c>
      <c r="V566" s="510"/>
      <c r="W566" s="510"/>
    </row>
    <row r="567" spans="1:23" ht="12" customHeight="1">
      <c r="A567" s="498">
        <v>12702009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7"/>
        <v>0</v>
      </c>
      <c r="K567" s="503">
        <f t="shared" si="207"/>
        <v>0</v>
      </c>
      <c r="L567" s="503">
        <f t="shared" si="207"/>
        <v>0</v>
      </c>
      <c r="M567" s="511">
        <f t="shared" si="204"/>
        <v>0</v>
      </c>
      <c r="N567" s="503">
        <f t="shared" ref="N567:O587" si="208">SUMIF($A$10:$A$318,$A567,N$10:N$318)</f>
        <v>0</v>
      </c>
      <c r="O567" s="503">
        <f t="shared" si="208"/>
        <v>0</v>
      </c>
      <c r="P567" s="504">
        <f t="shared" ref="P567:R587" si="209">SUMIF($A$10:$A$313,$A567,P$10:P$313)</f>
        <v>0</v>
      </c>
      <c r="Q567" s="505">
        <f t="shared" si="209"/>
        <v>0</v>
      </c>
      <c r="R567" s="506">
        <f t="shared" si="209"/>
        <v>0</v>
      </c>
      <c r="S567" s="507"/>
      <c r="T567" s="508"/>
      <c r="U567" s="509">
        <f t="shared" si="203"/>
        <v>0</v>
      </c>
      <c r="V567" s="510"/>
      <c r="W567" s="510"/>
    </row>
    <row r="568" spans="1:23" ht="12" customHeight="1">
      <c r="A568" s="498">
        <v>12702018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7"/>
        <v>0</v>
      </c>
      <c r="K568" s="503">
        <f t="shared" si="207"/>
        <v>0</v>
      </c>
      <c r="L568" s="503">
        <f t="shared" si="207"/>
        <v>0</v>
      </c>
      <c r="M568" s="511">
        <f t="shared" si="204"/>
        <v>0</v>
      </c>
      <c r="N568" s="503">
        <f t="shared" si="208"/>
        <v>0</v>
      </c>
      <c r="O568" s="503">
        <f t="shared" si="208"/>
        <v>0</v>
      </c>
      <c r="P568" s="504">
        <f t="shared" si="209"/>
        <v>0</v>
      </c>
      <c r="Q568" s="505">
        <f t="shared" si="209"/>
        <v>0</v>
      </c>
      <c r="R568" s="506">
        <f t="shared" si="209"/>
        <v>0</v>
      </c>
      <c r="S568" s="507"/>
      <c r="T568" s="508"/>
      <c r="U568" s="509">
        <f t="shared" si="203"/>
        <v>0</v>
      </c>
      <c r="V568" s="510"/>
      <c r="W568" s="510"/>
    </row>
    <row r="569" spans="1:23" ht="12" customHeight="1">
      <c r="A569" s="498">
        <v>12702022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7"/>
        <v>0</v>
      </c>
      <c r="K569" s="503">
        <f t="shared" si="207"/>
        <v>0</v>
      </c>
      <c r="L569" s="503">
        <f t="shared" si="207"/>
        <v>0</v>
      </c>
      <c r="M569" s="511">
        <f t="shared" si="204"/>
        <v>0</v>
      </c>
      <c r="N569" s="503">
        <f t="shared" si="208"/>
        <v>0</v>
      </c>
      <c r="O569" s="503">
        <f t="shared" si="208"/>
        <v>0</v>
      </c>
      <c r="P569" s="504">
        <f t="shared" si="209"/>
        <v>0</v>
      </c>
      <c r="Q569" s="505">
        <f t="shared" si="209"/>
        <v>0</v>
      </c>
      <c r="R569" s="506">
        <f t="shared" si="209"/>
        <v>0</v>
      </c>
      <c r="S569" s="507"/>
      <c r="T569" s="508"/>
      <c r="U569" s="509">
        <f t="shared" si="203"/>
        <v>0</v>
      </c>
      <c r="V569" s="510"/>
      <c r="W569" s="510"/>
    </row>
    <row r="570" spans="1:23" ht="12" customHeight="1">
      <c r="A570" s="498">
        <v>12702815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7"/>
        <v>0</v>
      </c>
      <c r="K570" s="503">
        <f t="shared" si="207"/>
        <v>0</v>
      </c>
      <c r="L570" s="503">
        <f t="shared" si="207"/>
        <v>0</v>
      </c>
      <c r="M570" s="511">
        <f t="shared" si="204"/>
        <v>0</v>
      </c>
      <c r="N570" s="503">
        <f t="shared" si="208"/>
        <v>0</v>
      </c>
      <c r="O570" s="503">
        <f t="shared" si="208"/>
        <v>0</v>
      </c>
      <c r="P570" s="504">
        <f t="shared" si="209"/>
        <v>0</v>
      </c>
      <c r="Q570" s="505">
        <f t="shared" si="209"/>
        <v>0</v>
      </c>
      <c r="R570" s="506">
        <f t="shared" si="209"/>
        <v>0</v>
      </c>
      <c r="S570" s="507"/>
      <c r="T570" s="508"/>
      <c r="U570" s="509">
        <f t="shared" si="203"/>
        <v>0</v>
      </c>
      <c r="V570" s="510"/>
      <c r="W570" s="510"/>
    </row>
    <row r="571" spans="1:23" ht="12" customHeight="1">
      <c r="A571" s="498">
        <v>12706832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7"/>
        <v>0</v>
      </c>
      <c r="K571" s="503">
        <f t="shared" si="207"/>
        <v>0</v>
      </c>
      <c r="L571" s="503">
        <f t="shared" si="207"/>
        <v>84</v>
      </c>
      <c r="M571" s="511">
        <f t="shared" si="204"/>
        <v>0</v>
      </c>
      <c r="N571" s="503">
        <f t="shared" si="208"/>
        <v>0</v>
      </c>
      <c r="O571" s="503">
        <f t="shared" si="208"/>
        <v>84</v>
      </c>
      <c r="P571" s="504">
        <f t="shared" si="209"/>
        <v>0</v>
      </c>
      <c r="Q571" s="505">
        <f t="shared" si="209"/>
        <v>0</v>
      </c>
      <c r="R571" s="506">
        <f t="shared" si="209"/>
        <v>0</v>
      </c>
      <c r="S571" s="507"/>
      <c r="T571" s="508"/>
      <c r="U571" s="509">
        <f t="shared" si="203"/>
        <v>84</v>
      </c>
      <c r="V571" s="510"/>
      <c r="W571" s="510"/>
    </row>
    <row r="572" spans="1:23" ht="12" customHeight="1">
      <c r="A572" s="498">
        <v>13201109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7"/>
        <v>0</v>
      </c>
      <c r="K572" s="503">
        <f t="shared" si="207"/>
        <v>0</v>
      </c>
      <c r="L572" s="503">
        <f t="shared" si="207"/>
        <v>0</v>
      </c>
      <c r="M572" s="511">
        <f t="shared" si="204"/>
        <v>0</v>
      </c>
      <c r="N572" s="503">
        <f t="shared" si="208"/>
        <v>0</v>
      </c>
      <c r="O572" s="503">
        <f t="shared" si="208"/>
        <v>0</v>
      </c>
      <c r="P572" s="504">
        <f t="shared" si="209"/>
        <v>0</v>
      </c>
      <c r="Q572" s="505">
        <f t="shared" si="209"/>
        <v>0</v>
      </c>
      <c r="R572" s="506">
        <f t="shared" si="209"/>
        <v>0</v>
      </c>
      <c r="S572" s="507"/>
      <c r="T572" s="508"/>
      <c r="U572" s="509">
        <f t="shared" si="203"/>
        <v>0</v>
      </c>
      <c r="V572" s="510"/>
      <c r="W572" s="510"/>
    </row>
    <row r="573" spans="1:23" ht="12" customHeight="1">
      <c r="A573" s="498">
        <v>13201130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7"/>
        <v>0</v>
      </c>
      <c r="K573" s="503">
        <f t="shared" si="207"/>
        <v>0</v>
      </c>
      <c r="L573" s="503">
        <f t="shared" si="207"/>
        <v>0</v>
      </c>
      <c r="M573" s="511">
        <f t="shared" si="204"/>
        <v>0</v>
      </c>
      <c r="N573" s="503">
        <f t="shared" si="208"/>
        <v>0</v>
      </c>
      <c r="O573" s="503">
        <f t="shared" si="208"/>
        <v>0</v>
      </c>
      <c r="P573" s="504">
        <f t="shared" si="209"/>
        <v>0</v>
      </c>
      <c r="Q573" s="505">
        <f t="shared" si="209"/>
        <v>0</v>
      </c>
      <c r="R573" s="506">
        <f t="shared" si="209"/>
        <v>0</v>
      </c>
      <c r="S573" s="507"/>
      <c r="T573" s="508"/>
      <c r="U573" s="509">
        <f t="shared" si="203"/>
        <v>0</v>
      </c>
      <c r="V573" s="510"/>
      <c r="W573" s="510"/>
    </row>
    <row r="574" spans="1:23" ht="12" customHeight="1">
      <c r="A574" s="498">
        <v>13202130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7"/>
        <v>0</v>
      </c>
      <c r="K574" s="503">
        <f t="shared" si="207"/>
        <v>0</v>
      </c>
      <c r="L574" s="503">
        <f t="shared" si="207"/>
        <v>0</v>
      </c>
      <c r="M574" s="511">
        <f t="shared" si="204"/>
        <v>0</v>
      </c>
      <c r="N574" s="503">
        <f t="shared" si="208"/>
        <v>0</v>
      </c>
      <c r="O574" s="503">
        <f t="shared" si="208"/>
        <v>0</v>
      </c>
      <c r="P574" s="504">
        <f t="shared" si="209"/>
        <v>0</v>
      </c>
      <c r="Q574" s="505">
        <f t="shared" si="209"/>
        <v>0</v>
      </c>
      <c r="R574" s="506">
        <f t="shared" si="209"/>
        <v>0</v>
      </c>
      <c r="S574" s="507"/>
      <c r="T574" s="508"/>
      <c r="U574" s="509">
        <f t="shared" si="203"/>
        <v>0</v>
      </c>
      <c r="V574" s="510"/>
      <c r="W574" s="510"/>
    </row>
    <row r="575" spans="1:23" ht="12" customHeight="1">
      <c r="A575" s="498">
        <v>13301108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7"/>
        <v>0</v>
      </c>
      <c r="K575" s="503">
        <f t="shared" si="207"/>
        <v>0</v>
      </c>
      <c r="L575" s="503">
        <f t="shared" si="207"/>
        <v>0</v>
      </c>
      <c r="M575" s="511">
        <f t="shared" si="204"/>
        <v>0</v>
      </c>
      <c r="N575" s="503">
        <f t="shared" si="208"/>
        <v>0</v>
      </c>
      <c r="O575" s="503">
        <f t="shared" si="208"/>
        <v>0</v>
      </c>
      <c r="P575" s="504">
        <f t="shared" si="209"/>
        <v>0</v>
      </c>
      <c r="Q575" s="505">
        <f t="shared" si="209"/>
        <v>0</v>
      </c>
      <c r="R575" s="506">
        <f t="shared" si="209"/>
        <v>0</v>
      </c>
      <c r="S575" s="507"/>
      <c r="T575" s="508"/>
      <c r="U575" s="509">
        <f t="shared" si="203"/>
        <v>0</v>
      </c>
      <c r="V575" s="510"/>
      <c r="W575" s="510"/>
    </row>
    <row r="576" spans="1:23" ht="12" customHeight="1">
      <c r="A576" s="498">
        <v>13301110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7"/>
        <v>0</v>
      </c>
      <c r="K576" s="503">
        <f t="shared" si="207"/>
        <v>0</v>
      </c>
      <c r="L576" s="503">
        <f t="shared" si="207"/>
        <v>0</v>
      </c>
      <c r="M576" s="511">
        <f t="shared" si="204"/>
        <v>0</v>
      </c>
      <c r="N576" s="503">
        <f t="shared" si="208"/>
        <v>0</v>
      </c>
      <c r="O576" s="503">
        <f t="shared" si="208"/>
        <v>0</v>
      </c>
      <c r="P576" s="504">
        <f t="shared" si="209"/>
        <v>0</v>
      </c>
      <c r="Q576" s="505">
        <f t="shared" si="209"/>
        <v>0</v>
      </c>
      <c r="R576" s="506">
        <f t="shared" si="209"/>
        <v>0</v>
      </c>
      <c r="S576" s="507"/>
      <c r="T576" s="508"/>
      <c r="U576" s="509"/>
      <c r="V576" s="510"/>
      <c r="W576" s="510"/>
    </row>
    <row r="577" spans="1:23" ht="12" customHeight="1">
      <c r="A577" s="498">
        <v>13301130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7"/>
        <v>0</v>
      </c>
      <c r="K577" s="503">
        <f t="shared" si="207"/>
        <v>0</v>
      </c>
      <c r="L577" s="503">
        <f t="shared" si="207"/>
        <v>0</v>
      </c>
      <c r="M577" s="511">
        <f t="shared" si="204"/>
        <v>0</v>
      </c>
      <c r="N577" s="503">
        <f t="shared" si="208"/>
        <v>0</v>
      </c>
      <c r="O577" s="503">
        <f t="shared" si="208"/>
        <v>0</v>
      </c>
      <c r="P577" s="504">
        <f t="shared" si="209"/>
        <v>0</v>
      </c>
      <c r="Q577" s="505">
        <f t="shared" si="209"/>
        <v>0</v>
      </c>
      <c r="R577" s="506">
        <f t="shared" si="209"/>
        <v>0</v>
      </c>
      <c r="S577" s="507"/>
      <c r="T577" s="508"/>
      <c r="U577" s="509">
        <f t="shared" ref="U577:U640" si="210">SUMIF($A$10:$A$313,$A577,U$10:U$313)</f>
        <v>0</v>
      </c>
      <c r="V577" s="510"/>
      <c r="W577" s="510"/>
    </row>
    <row r="578" spans="1:23" ht="12" customHeight="1">
      <c r="A578" s="498">
        <v>13301140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7"/>
        <v>0</v>
      </c>
      <c r="K578" s="503">
        <f t="shared" si="207"/>
        <v>0</v>
      </c>
      <c r="L578" s="503">
        <f t="shared" si="207"/>
        <v>0</v>
      </c>
      <c r="M578" s="511">
        <f t="shared" si="204"/>
        <v>0</v>
      </c>
      <c r="N578" s="503">
        <f t="shared" si="208"/>
        <v>0</v>
      </c>
      <c r="O578" s="503">
        <f t="shared" si="208"/>
        <v>0</v>
      </c>
      <c r="P578" s="504">
        <f t="shared" si="209"/>
        <v>0</v>
      </c>
      <c r="Q578" s="505">
        <f t="shared" si="209"/>
        <v>0</v>
      </c>
      <c r="R578" s="506">
        <f t="shared" si="209"/>
        <v>0</v>
      </c>
      <c r="S578" s="507"/>
      <c r="T578" s="508"/>
      <c r="U578" s="509">
        <f t="shared" si="210"/>
        <v>0</v>
      </c>
      <c r="V578" s="510"/>
      <c r="W578" s="510"/>
    </row>
    <row r="579" spans="1:23" ht="12" customHeight="1">
      <c r="A579" s="498">
        <v>13301145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7"/>
        <v>0</v>
      </c>
      <c r="K579" s="503">
        <f t="shared" si="207"/>
        <v>0</v>
      </c>
      <c r="L579" s="503">
        <f t="shared" si="207"/>
        <v>0</v>
      </c>
      <c r="M579" s="511">
        <f t="shared" si="204"/>
        <v>0</v>
      </c>
      <c r="N579" s="503">
        <f t="shared" si="208"/>
        <v>0</v>
      </c>
      <c r="O579" s="503">
        <f t="shared" si="208"/>
        <v>0</v>
      </c>
      <c r="P579" s="504">
        <f t="shared" si="209"/>
        <v>0</v>
      </c>
      <c r="Q579" s="505">
        <f t="shared" si="209"/>
        <v>0</v>
      </c>
      <c r="R579" s="506">
        <f t="shared" si="209"/>
        <v>0</v>
      </c>
      <c r="S579" s="507"/>
      <c r="T579" s="508"/>
      <c r="U579" s="509">
        <f t="shared" si="210"/>
        <v>0</v>
      </c>
      <c r="V579" s="510"/>
      <c r="W579" s="510"/>
    </row>
    <row r="580" spans="1:23" ht="12" customHeight="1">
      <c r="A580" s="498">
        <v>13301808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7"/>
        <v>0</v>
      </c>
      <c r="K580" s="503">
        <f t="shared" si="207"/>
        <v>0</v>
      </c>
      <c r="L580" s="503">
        <f t="shared" si="207"/>
        <v>0</v>
      </c>
      <c r="M580" s="511">
        <f t="shared" si="204"/>
        <v>0</v>
      </c>
      <c r="N580" s="503">
        <f t="shared" si="208"/>
        <v>0</v>
      </c>
      <c r="O580" s="503">
        <f t="shared" si="208"/>
        <v>0</v>
      </c>
      <c r="P580" s="504">
        <f t="shared" si="209"/>
        <v>0</v>
      </c>
      <c r="Q580" s="505">
        <f t="shared" si="209"/>
        <v>0</v>
      </c>
      <c r="R580" s="506">
        <f t="shared" si="209"/>
        <v>0</v>
      </c>
      <c r="S580" s="507"/>
      <c r="T580" s="508"/>
      <c r="U580" s="509">
        <f t="shared" si="210"/>
        <v>0</v>
      </c>
      <c r="V580" s="510"/>
      <c r="W580" s="510"/>
    </row>
    <row r="581" spans="1:23" ht="12" customHeight="1">
      <c r="A581" s="498">
        <v>13301811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7"/>
        <v>0</v>
      </c>
      <c r="K581" s="503">
        <f t="shared" si="207"/>
        <v>0</v>
      </c>
      <c r="L581" s="503">
        <f t="shared" si="207"/>
        <v>0</v>
      </c>
      <c r="M581" s="511">
        <f t="shared" si="204"/>
        <v>0</v>
      </c>
      <c r="N581" s="503">
        <f t="shared" si="208"/>
        <v>0</v>
      </c>
      <c r="O581" s="503">
        <f t="shared" si="208"/>
        <v>0</v>
      </c>
      <c r="P581" s="504">
        <f t="shared" si="209"/>
        <v>0</v>
      </c>
      <c r="Q581" s="505">
        <f t="shared" si="209"/>
        <v>0</v>
      </c>
      <c r="R581" s="506">
        <f t="shared" si="209"/>
        <v>0</v>
      </c>
      <c r="S581" s="507"/>
      <c r="T581" s="508"/>
      <c r="U581" s="509">
        <f t="shared" si="210"/>
        <v>0</v>
      </c>
      <c r="V581" s="510"/>
      <c r="W581" s="510"/>
    </row>
    <row r="582" spans="1:23" ht="12" customHeight="1">
      <c r="A582" s="498">
        <v>13301812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7"/>
        <v>0</v>
      </c>
      <c r="K582" s="503">
        <f t="shared" si="207"/>
        <v>0</v>
      </c>
      <c r="L582" s="503">
        <f t="shared" si="207"/>
        <v>0</v>
      </c>
      <c r="M582" s="511">
        <f t="shared" si="204"/>
        <v>0</v>
      </c>
      <c r="N582" s="503">
        <f t="shared" si="208"/>
        <v>0</v>
      </c>
      <c r="O582" s="503">
        <f t="shared" si="208"/>
        <v>0</v>
      </c>
      <c r="P582" s="504">
        <f t="shared" si="209"/>
        <v>0</v>
      </c>
      <c r="Q582" s="505">
        <f t="shared" si="209"/>
        <v>0</v>
      </c>
      <c r="R582" s="506">
        <f t="shared" si="209"/>
        <v>0</v>
      </c>
      <c r="S582" s="507"/>
      <c r="T582" s="508"/>
      <c r="U582" s="509">
        <f t="shared" si="210"/>
        <v>0</v>
      </c>
      <c r="V582" s="510"/>
      <c r="W582" s="510"/>
    </row>
    <row r="583" spans="1:23" ht="12" customHeight="1">
      <c r="A583" s="498">
        <v>13301844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7"/>
        <v>0</v>
      </c>
      <c r="K583" s="503">
        <f t="shared" si="207"/>
        <v>0</v>
      </c>
      <c r="L583" s="503">
        <f t="shared" si="207"/>
        <v>0</v>
      </c>
      <c r="M583" s="511">
        <f t="shared" si="204"/>
        <v>0</v>
      </c>
      <c r="N583" s="503">
        <f t="shared" si="208"/>
        <v>0</v>
      </c>
      <c r="O583" s="503">
        <f t="shared" si="208"/>
        <v>0</v>
      </c>
      <c r="P583" s="504">
        <f t="shared" si="209"/>
        <v>0</v>
      </c>
      <c r="Q583" s="505">
        <f t="shared" si="209"/>
        <v>0</v>
      </c>
      <c r="R583" s="506">
        <f t="shared" si="209"/>
        <v>0</v>
      </c>
      <c r="S583" s="507"/>
      <c r="T583" s="508"/>
      <c r="U583" s="509">
        <f t="shared" si="210"/>
        <v>0</v>
      </c>
      <c r="V583" s="510"/>
      <c r="W583" s="510"/>
    </row>
    <row r="584" spans="1:23" ht="12" customHeight="1">
      <c r="A584" s="498">
        <v>13301885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7"/>
        <v>0</v>
      </c>
      <c r="K584" s="503">
        <f t="shared" si="207"/>
        <v>0</v>
      </c>
      <c r="L584" s="503">
        <f t="shared" si="207"/>
        <v>0</v>
      </c>
      <c r="M584" s="511">
        <f t="shared" si="204"/>
        <v>0</v>
      </c>
      <c r="N584" s="503">
        <f t="shared" si="208"/>
        <v>0</v>
      </c>
      <c r="O584" s="503">
        <f t="shared" si="208"/>
        <v>0</v>
      </c>
      <c r="P584" s="504">
        <f t="shared" si="209"/>
        <v>0</v>
      </c>
      <c r="Q584" s="505">
        <f t="shared" si="209"/>
        <v>0</v>
      </c>
      <c r="R584" s="506">
        <f t="shared" si="209"/>
        <v>0</v>
      </c>
      <c r="S584" s="507"/>
      <c r="T584" s="508"/>
      <c r="U584" s="509">
        <f t="shared" si="210"/>
        <v>0</v>
      </c>
      <c r="V584" s="510"/>
      <c r="W584" s="510"/>
    </row>
    <row r="585" spans="1:23" ht="12" customHeight="1">
      <c r="A585" s="498">
        <v>13302109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7"/>
        <v>0</v>
      </c>
      <c r="K585" s="503">
        <f t="shared" si="207"/>
        <v>0</v>
      </c>
      <c r="L585" s="503">
        <f t="shared" si="207"/>
        <v>0</v>
      </c>
      <c r="M585" s="511">
        <f t="shared" si="204"/>
        <v>0</v>
      </c>
      <c r="N585" s="503">
        <f t="shared" si="208"/>
        <v>0</v>
      </c>
      <c r="O585" s="503">
        <f t="shared" si="208"/>
        <v>0</v>
      </c>
      <c r="P585" s="504">
        <f t="shared" si="209"/>
        <v>0</v>
      </c>
      <c r="Q585" s="505">
        <f t="shared" si="209"/>
        <v>0</v>
      </c>
      <c r="R585" s="506">
        <f t="shared" si="209"/>
        <v>0</v>
      </c>
      <c r="S585" s="507"/>
      <c r="T585" s="508"/>
      <c r="U585" s="509">
        <f t="shared" si="210"/>
        <v>0</v>
      </c>
      <c r="V585" s="510"/>
      <c r="W585" s="510"/>
    </row>
    <row r="586" spans="1:23" ht="12" customHeight="1">
      <c r="A586" s="498">
        <v>13302130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7"/>
        <v>0</v>
      </c>
      <c r="K586" s="503">
        <f t="shared" si="207"/>
        <v>0</v>
      </c>
      <c r="L586" s="503">
        <f t="shared" si="207"/>
        <v>0</v>
      </c>
      <c r="M586" s="511">
        <f t="shared" si="204"/>
        <v>0</v>
      </c>
      <c r="N586" s="503">
        <f t="shared" si="208"/>
        <v>0</v>
      </c>
      <c r="O586" s="503">
        <f t="shared" si="208"/>
        <v>0</v>
      </c>
      <c r="P586" s="504">
        <f t="shared" si="209"/>
        <v>0</v>
      </c>
      <c r="Q586" s="505">
        <f t="shared" si="209"/>
        <v>0</v>
      </c>
      <c r="R586" s="506">
        <f t="shared" si="209"/>
        <v>0</v>
      </c>
      <c r="S586" s="507"/>
      <c r="T586" s="508"/>
      <c r="U586" s="509">
        <f t="shared" si="210"/>
        <v>0</v>
      </c>
      <c r="V586" s="510"/>
      <c r="W586" s="510"/>
    </row>
    <row r="587" spans="1:23" ht="12" customHeight="1">
      <c r="A587" s="498">
        <v>13607109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7"/>
        <v>0</v>
      </c>
      <c r="K587" s="503">
        <f t="shared" si="207"/>
        <v>0</v>
      </c>
      <c r="L587" s="503">
        <f t="shared" si="207"/>
        <v>0</v>
      </c>
      <c r="M587" s="511">
        <f t="shared" si="204"/>
        <v>0</v>
      </c>
      <c r="N587" s="503">
        <f t="shared" si="208"/>
        <v>0</v>
      </c>
      <c r="O587" s="503">
        <f t="shared" si="208"/>
        <v>0</v>
      </c>
      <c r="P587" s="504">
        <f t="shared" si="209"/>
        <v>0</v>
      </c>
      <c r="Q587" s="505">
        <f t="shared" si="209"/>
        <v>0</v>
      </c>
      <c r="R587" s="506">
        <f t="shared" si="209"/>
        <v>0</v>
      </c>
      <c r="S587" s="507"/>
      <c r="T587" s="508"/>
      <c r="U587" s="509">
        <f t="shared" si="210"/>
        <v>0</v>
      </c>
      <c r="V587" s="510"/>
      <c r="W587" s="510"/>
    </row>
    <row r="588" spans="1:23" ht="12" customHeight="1">
      <c r="A588" s="498">
        <v>13607127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7"/>
        <v>0</v>
      </c>
      <c r="K588" s="503">
        <f t="shared" si="207"/>
        <v>0</v>
      </c>
      <c r="L588" s="503">
        <f t="shared" si="207"/>
        <v>0</v>
      </c>
      <c r="M588" s="511">
        <f t="shared" si="204"/>
        <v>0</v>
      </c>
      <c r="N588" s="503">
        <f t="shared" ref="N588:O607" si="211">SUMIF($A$10:$A$318,$A588,N$10:N$318)</f>
        <v>0</v>
      </c>
      <c r="O588" s="503">
        <f t="shared" si="211"/>
        <v>0</v>
      </c>
      <c r="P588" s="504">
        <f t="shared" ref="P588:R607" si="212">SUMIF($A$10:$A$313,$A588,P$10:P$313)</f>
        <v>0</v>
      </c>
      <c r="Q588" s="505">
        <f t="shared" si="212"/>
        <v>0</v>
      </c>
      <c r="R588" s="506">
        <f t="shared" si="212"/>
        <v>0</v>
      </c>
      <c r="S588" s="507"/>
      <c r="T588" s="508"/>
      <c r="U588" s="509">
        <f t="shared" si="210"/>
        <v>0</v>
      </c>
      <c r="V588" s="510"/>
      <c r="W588" s="510"/>
    </row>
    <row r="589" spans="1:23" ht="12" customHeight="1">
      <c r="A589" s="498">
        <v>13607130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7"/>
        <v>0</v>
      </c>
      <c r="K589" s="503">
        <f t="shared" si="207"/>
        <v>0</v>
      </c>
      <c r="L589" s="503">
        <f t="shared" si="207"/>
        <v>0</v>
      </c>
      <c r="M589" s="511">
        <f t="shared" si="204"/>
        <v>0</v>
      </c>
      <c r="N589" s="503">
        <f t="shared" si="211"/>
        <v>0</v>
      </c>
      <c r="O589" s="503">
        <f t="shared" si="211"/>
        <v>0</v>
      </c>
      <c r="P589" s="504">
        <f t="shared" si="212"/>
        <v>0</v>
      </c>
      <c r="Q589" s="505">
        <f t="shared" si="212"/>
        <v>0</v>
      </c>
      <c r="R589" s="506">
        <f t="shared" si="212"/>
        <v>0</v>
      </c>
      <c r="S589" s="507"/>
      <c r="T589" s="508"/>
      <c r="U589" s="509">
        <f t="shared" si="210"/>
        <v>0</v>
      </c>
      <c r="V589" s="510"/>
      <c r="W589" s="510"/>
    </row>
    <row r="590" spans="1:23" ht="12" customHeight="1">
      <c r="A590" s="498">
        <v>13607143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7"/>
        <v>0</v>
      </c>
      <c r="K590" s="503">
        <f t="shared" si="207"/>
        <v>0</v>
      </c>
      <c r="L590" s="503">
        <f t="shared" si="207"/>
        <v>0</v>
      </c>
      <c r="M590" s="511">
        <f t="shared" si="204"/>
        <v>0</v>
      </c>
      <c r="N590" s="503">
        <f t="shared" si="211"/>
        <v>0</v>
      </c>
      <c r="O590" s="503">
        <f t="shared" si="211"/>
        <v>0</v>
      </c>
      <c r="P590" s="504">
        <f t="shared" si="212"/>
        <v>0</v>
      </c>
      <c r="Q590" s="505">
        <f t="shared" si="212"/>
        <v>0</v>
      </c>
      <c r="R590" s="506">
        <f t="shared" si="212"/>
        <v>0</v>
      </c>
      <c r="S590" s="507"/>
      <c r="T590" s="508"/>
      <c r="U590" s="509">
        <f t="shared" si="210"/>
        <v>0</v>
      </c>
      <c r="V590" s="510"/>
      <c r="W590" s="510"/>
    </row>
    <row r="591" spans="1:23" ht="12" customHeight="1">
      <c r="A591" s="498">
        <v>13607145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7"/>
        <v>0</v>
      </c>
      <c r="K591" s="503">
        <f t="shared" si="207"/>
        <v>0</v>
      </c>
      <c r="L591" s="503">
        <f t="shared" si="207"/>
        <v>0</v>
      </c>
      <c r="M591" s="511">
        <f t="shared" si="204"/>
        <v>0</v>
      </c>
      <c r="N591" s="503">
        <f t="shared" si="211"/>
        <v>0</v>
      </c>
      <c r="O591" s="503">
        <f t="shared" si="211"/>
        <v>0</v>
      </c>
      <c r="P591" s="504">
        <f t="shared" si="212"/>
        <v>0</v>
      </c>
      <c r="Q591" s="505">
        <f t="shared" si="212"/>
        <v>0</v>
      </c>
      <c r="R591" s="506">
        <f t="shared" si="212"/>
        <v>0</v>
      </c>
      <c r="S591" s="507"/>
      <c r="T591" s="508"/>
      <c r="U591" s="509">
        <f t="shared" si="210"/>
        <v>0</v>
      </c>
      <c r="V591" s="510"/>
      <c r="W591" s="510"/>
    </row>
    <row r="592" spans="1:23" ht="12" customHeight="1">
      <c r="A592" s="498">
        <v>13607808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7"/>
        <v>0</v>
      </c>
      <c r="K592" s="503">
        <f t="shared" si="207"/>
        <v>0</v>
      </c>
      <c r="L592" s="503">
        <f t="shared" si="207"/>
        <v>0</v>
      </c>
      <c r="M592" s="511">
        <f t="shared" si="204"/>
        <v>0</v>
      </c>
      <c r="N592" s="503">
        <f t="shared" si="211"/>
        <v>0</v>
      </c>
      <c r="O592" s="503">
        <f t="shared" si="211"/>
        <v>0</v>
      </c>
      <c r="P592" s="504">
        <f t="shared" si="212"/>
        <v>0</v>
      </c>
      <c r="Q592" s="505">
        <f t="shared" si="212"/>
        <v>0</v>
      </c>
      <c r="R592" s="506">
        <f t="shared" si="212"/>
        <v>0</v>
      </c>
      <c r="S592" s="507"/>
      <c r="T592" s="508"/>
      <c r="U592" s="509">
        <f t="shared" si="210"/>
        <v>0</v>
      </c>
      <c r="V592" s="510"/>
      <c r="W592" s="510"/>
    </row>
    <row r="593" spans="1:23" ht="12" customHeight="1">
      <c r="A593" s="498">
        <v>13607812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7"/>
        <v>0</v>
      </c>
      <c r="K593" s="503">
        <f t="shared" si="207"/>
        <v>0</v>
      </c>
      <c r="L593" s="503">
        <f t="shared" si="207"/>
        <v>0</v>
      </c>
      <c r="M593" s="511">
        <f t="shared" si="204"/>
        <v>0</v>
      </c>
      <c r="N593" s="503">
        <f t="shared" si="211"/>
        <v>0</v>
      </c>
      <c r="O593" s="503">
        <f t="shared" si="211"/>
        <v>0</v>
      </c>
      <c r="P593" s="504">
        <f t="shared" si="212"/>
        <v>0</v>
      </c>
      <c r="Q593" s="505">
        <f t="shared" si="212"/>
        <v>0</v>
      </c>
      <c r="R593" s="506">
        <f t="shared" si="212"/>
        <v>0</v>
      </c>
      <c r="S593" s="507"/>
      <c r="T593" s="508"/>
      <c r="U593" s="509">
        <f t="shared" si="210"/>
        <v>0</v>
      </c>
      <c r="V593" s="510"/>
      <c r="W593" s="510"/>
    </row>
    <row r="594" spans="1:23" ht="12" customHeight="1">
      <c r="A594" s="498">
        <v>13607815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7"/>
        <v>0</v>
      </c>
      <c r="K594" s="503">
        <f t="shared" si="207"/>
        <v>0</v>
      </c>
      <c r="L594" s="503">
        <f t="shared" si="207"/>
        <v>0</v>
      </c>
      <c r="M594" s="511">
        <f t="shared" si="204"/>
        <v>0</v>
      </c>
      <c r="N594" s="503">
        <f t="shared" si="211"/>
        <v>0</v>
      </c>
      <c r="O594" s="503">
        <f t="shared" si="211"/>
        <v>0</v>
      </c>
      <c r="P594" s="504">
        <f t="shared" si="212"/>
        <v>0</v>
      </c>
      <c r="Q594" s="505">
        <f t="shared" si="212"/>
        <v>0</v>
      </c>
      <c r="R594" s="506">
        <f t="shared" si="212"/>
        <v>0</v>
      </c>
      <c r="S594" s="507"/>
      <c r="T594" s="508"/>
      <c r="U594" s="509">
        <f t="shared" si="210"/>
        <v>0</v>
      </c>
      <c r="V594" s="510"/>
      <c r="W594" s="510"/>
    </row>
    <row r="595" spans="1:23" ht="12" customHeight="1">
      <c r="A595" s="498">
        <v>13607844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7"/>
        <v>0</v>
      </c>
      <c r="K595" s="503">
        <f t="shared" si="207"/>
        <v>0</v>
      </c>
      <c r="L595" s="503">
        <f t="shared" si="207"/>
        <v>0</v>
      </c>
      <c r="M595" s="511">
        <f t="shared" si="204"/>
        <v>0</v>
      </c>
      <c r="N595" s="503">
        <f t="shared" si="211"/>
        <v>0</v>
      </c>
      <c r="O595" s="503">
        <f t="shared" si="211"/>
        <v>0</v>
      </c>
      <c r="P595" s="504">
        <f t="shared" si="212"/>
        <v>0</v>
      </c>
      <c r="Q595" s="505">
        <f t="shared" si="212"/>
        <v>0</v>
      </c>
      <c r="R595" s="506">
        <f t="shared" si="212"/>
        <v>0</v>
      </c>
      <c r="S595" s="507"/>
      <c r="T595" s="508"/>
      <c r="U595" s="509">
        <f t="shared" si="210"/>
        <v>0</v>
      </c>
      <c r="V595" s="510"/>
      <c r="W595" s="510"/>
    </row>
    <row r="596" spans="1:23" ht="12" customHeight="1">
      <c r="A596" s="498">
        <v>13607845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7"/>
        <v>0</v>
      </c>
      <c r="K596" s="503">
        <f t="shared" si="207"/>
        <v>0</v>
      </c>
      <c r="L596" s="503">
        <f t="shared" si="207"/>
        <v>0</v>
      </c>
      <c r="M596" s="511">
        <f t="shared" si="204"/>
        <v>0</v>
      </c>
      <c r="N596" s="503">
        <f t="shared" si="211"/>
        <v>0</v>
      </c>
      <c r="O596" s="503">
        <f t="shared" si="211"/>
        <v>0</v>
      </c>
      <c r="P596" s="504">
        <f t="shared" si="212"/>
        <v>0</v>
      </c>
      <c r="Q596" s="505">
        <f t="shared" si="212"/>
        <v>0</v>
      </c>
      <c r="R596" s="506">
        <f t="shared" si="212"/>
        <v>0</v>
      </c>
      <c r="S596" s="507"/>
      <c r="T596" s="508"/>
      <c r="U596" s="509">
        <f t="shared" si="210"/>
        <v>0</v>
      </c>
      <c r="V596" s="510"/>
      <c r="W596" s="510"/>
    </row>
    <row r="597" spans="1:23" ht="12" customHeight="1">
      <c r="A597" s="498">
        <v>13607885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7"/>
        <v>0</v>
      </c>
      <c r="K597" s="503">
        <f t="shared" si="207"/>
        <v>0</v>
      </c>
      <c r="L597" s="503">
        <f t="shared" si="207"/>
        <v>0</v>
      </c>
      <c r="M597" s="511">
        <f t="shared" si="204"/>
        <v>0</v>
      </c>
      <c r="N597" s="503">
        <f t="shared" si="211"/>
        <v>0</v>
      </c>
      <c r="O597" s="503">
        <f t="shared" si="211"/>
        <v>0</v>
      </c>
      <c r="P597" s="504">
        <f t="shared" si="212"/>
        <v>0</v>
      </c>
      <c r="Q597" s="505">
        <f t="shared" si="212"/>
        <v>0</v>
      </c>
      <c r="R597" s="506">
        <f t="shared" si="212"/>
        <v>0</v>
      </c>
      <c r="S597" s="507"/>
      <c r="T597" s="508"/>
      <c r="U597" s="509">
        <f t="shared" si="210"/>
        <v>0</v>
      </c>
      <c r="V597" s="510"/>
      <c r="W597" s="510"/>
    </row>
    <row r="598" spans="1:23" ht="12" customHeight="1">
      <c r="A598" s="498">
        <v>13607887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7"/>
        <v>0</v>
      </c>
      <c r="K598" s="503">
        <f t="shared" si="207"/>
        <v>0</v>
      </c>
      <c r="L598" s="503">
        <f t="shared" si="207"/>
        <v>0</v>
      </c>
      <c r="M598" s="511">
        <f t="shared" si="204"/>
        <v>0</v>
      </c>
      <c r="N598" s="503">
        <f t="shared" si="211"/>
        <v>0</v>
      </c>
      <c r="O598" s="503">
        <f t="shared" si="211"/>
        <v>0</v>
      </c>
      <c r="P598" s="504">
        <f t="shared" si="212"/>
        <v>0</v>
      </c>
      <c r="Q598" s="505">
        <f t="shared" si="212"/>
        <v>0</v>
      </c>
      <c r="R598" s="506">
        <f t="shared" si="212"/>
        <v>0</v>
      </c>
      <c r="S598" s="507"/>
      <c r="T598" s="508"/>
      <c r="U598" s="509">
        <f t="shared" si="210"/>
        <v>0</v>
      </c>
      <c r="V598" s="510"/>
      <c r="W598" s="510"/>
    </row>
    <row r="599" spans="1:23" ht="12" customHeight="1">
      <c r="A599" s="498">
        <v>13627109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7"/>
        <v>0</v>
      </c>
      <c r="K599" s="503">
        <f t="shared" si="207"/>
        <v>0</v>
      </c>
      <c r="L599" s="503">
        <f t="shared" si="207"/>
        <v>0</v>
      </c>
      <c r="M599" s="511">
        <f t="shared" si="204"/>
        <v>0</v>
      </c>
      <c r="N599" s="503">
        <f t="shared" si="211"/>
        <v>0</v>
      </c>
      <c r="O599" s="503">
        <f t="shared" si="211"/>
        <v>0</v>
      </c>
      <c r="P599" s="504">
        <f t="shared" si="212"/>
        <v>0</v>
      </c>
      <c r="Q599" s="505">
        <f t="shared" si="212"/>
        <v>0</v>
      </c>
      <c r="R599" s="506">
        <f t="shared" si="212"/>
        <v>0</v>
      </c>
      <c r="S599" s="507"/>
      <c r="T599" s="508"/>
      <c r="U599" s="509">
        <f t="shared" si="210"/>
        <v>0</v>
      </c>
      <c r="V599" s="510"/>
      <c r="W599" s="510"/>
    </row>
    <row r="600" spans="1:23" ht="12" customHeight="1">
      <c r="A600" s="498">
        <v>13627130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7"/>
        <v>0</v>
      </c>
      <c r="K600" s="503">
        <f t="shared" si="207"/>
        <v>0</v>
      </c>
      <c r="L600" s="503">
        <f t="shared" si="207"/>
        <v>0</v>
      </c>
      <c r="M600" s="511">
        <f t="shared" si="204"/>
        <v>0</v>
      </c>
      <c r="N600" s="503">
        <f t="shared" si="211"/>
        <v>0</v>
      </c>
      <c r="O600" s="503">
        <f t="shared" si="211"/>
        <v>0</v>
      </c>
      <c r="P600" s="504">
        <f t="shared" si="212"/>
        <v>0</v>
      </c>
      <c r="Q600" s="505">
        <f t="shared" si="212"/>
        <v>0</v>
      </c>
      <c r="R600" s="506">
        <f t="shared" si="212"/>
        <v>0</v>
      </c>
      <c r="S600" s="507"/>
      <c r="T600" s="508"/>
      <c r="U600" s="509">
        <f t="shared" si="210"/>
        <v>0</v>
      </c>
      <c r="V600" s="510"/>
      <c r="W600" s="510"/>
    </row>
    <row r="601" spans="1:23" ht="12" customHeight="1">
      <c r="A601" s="498">
        <v>13627145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7"/>
        <v>0</v>
      </c>
      <c r="K601" s="503">
        <f t="shared" si="207"/>
        <v>0</v>
      </c>
      <c r="L601" s="503">
        <f t="shared" si="207"/>
        <v>0</v>
      </c>
      <c r="M601" s="511">
        <f t="shared" si="204"/>
        <v>0</v>
      </c>
      <c r="N601" s="503">
        <f t="shared" si="211"/>
        <v>0</v>
      </c>
      <c r="O601" s="503">
        <f t="shared" si="211"/>
        <v>0</v>
      </c>
      <c r="P601" s="504">
        <f t="shared" si="212"/>
        <v>0</v>
      </c>
      <c r="Q601" s="505">
        <f t="shared" si="212"/>
        <v>0</v>
      </c>
      <c r="R601" s="506">
        <f t="shared" si="212"/>
        <v>0</v>
      </c>
      <c r="S601" s="507"/>
      <c r="T601" s="508"/>
      <c r="U601" s="509">
        <f t="shared" si="210"/>
        <v>0</v>
      </c>
      <c r="V601" s="510"/>
      <c r="W601" s="510"/>
    </row>
    <row r="602" spans="1:23" ht="12" customHeight="1">
      <c r="A602" s="498">
        <v>13801812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7"/>
        <v>0</v>
      </c>
      <c r="K602" s="503">
        <f t="shared" si="207"/>
        <v>0</v>
      </c>
      <c r="L602" s="503">
        <f t="shared" si="207"/>
        <v>0</v>
      </c>
      <c r="M602" s="511">
        <f t="shared" si="204"/>
        <v>0</v>
      </c>
      <c r="N602" s="503">
        <f t="shared" si="211"/>
        <v>0</v>
      </c>
      <c r="O602" s="503">
        <f t="shared" si="211"/>
        <v>0</v>
      </c>
      <c r="P602" s="504">
        <f t="shared" si="212"/>
        <v>0</v>
      </c>
      <c r="Q602" s="505">
        <f t="shared" si="212"/>
        <v>0</v>
      </c>
      <c r="R602" s="506">
        <f t="shared" si="212"/>
        <v>0</v>
      </c>
      <c r="S602" s="507"/>
      <c r="T602" s="508"/>
      <c r="U602" s="509">
        <f t="shared" si="210"/>
        <v>0</v>
      </c>
      <c r="V602" s="510"/>
      <c r="W602" s="510"/>
    </row>
    <row r="603" spans="1:23" ht="12" customHeight="1">
      <c r="A603" s="498">
        <v>13801815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7"/>
        <v>0</v>
      </c>
      <c r="K603" s="503">
        <f t="shared" si="207"/>
        <v>0</v>
      </c>
      <c r="L603" s="503">
        <f t="shared" si="207"/>
        <v>0</v>
      </c>
      <c r="M603" s="511">
        <f t="shared" si="204"/>
        <v>0</v>
      </c>
      <c r="N603" s="503">
        <f t="shared" si="211"/>
        <v>0</v>
      </c>
      <c r="O603" s="503">
        <f t="shared" si="211"/>
        <v>0</v>
      </c>
      <c r="P603" s="504">
        <f t="shared" si="212"/>
        <v>0</v>
      </c>
      <c r="Q603" s="505">
        <f t="shared" si="212"/>
        <v>0</v>
      </c>
      <c r="R603" s="506">
        <f t="shared" si="212"/>
        <v>0</v>
      </c>
      <c r="S603" s="507"/>
      <c r="T603" s="508"/>
      <c r="U603" s="509">
        <f t="shared" si="210"/>
        <v>0</v>
      </c>
      <c r="V603" s="510"/>
      <c r="W603" s="510"/>
    </row>
    <row r="604" spans="1:23" ht="12" customHeight="1">
      <c r="A604" s="498">
        <v>13801844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7"/>
        <v>0</v>
      </c>
      <c r="K604" s="503">
        <f t="shared" si="207"/>
        <v>0</v>
      </c>
      <c r="L604" s="503">
        <f t="shared" si="207"/>
        <v>0</v>
      </c>
      <c r="M604" s="511">
        <f t="shared" ref="M604:M660" si="213">SUMIF($A$10:$A$313,$A604,M$10:M$313)</f>
        <v>0</v>
      </c>
      <c r="N604" s="503">
        <f t="shared" si="211"/>
        <v>0</v>
      </c>
      <c r="O604" s="503">
        <f t="shared" si="211"/>
        <v>0</v>
      </c>
      <c r="P604" s="504">
        <f t="shared" si="212"/>
        <v>0</v>
      </c>
      <c r="Q604" s="505">
        <f t="shared" si="212"/>
        <v>0</v>
      </c>
      <c r="R604" s="506">
        <f t="shared" si="212"/>
        <v>0</v>
      </c>
      <c r="S604" s="507"/>
      <c r="T604" s="508"/>
      <c r="U604" s="509">
        <f t="shared" si="210"/>
        <v>0</v>
      </c>
      <c r="V604" s="510"/>
      <c r="W604" s="510"/>
    </row>
    <row r="605" spans="1:23" ht="12" customHeight="1">
      <c r="A605" s="498">
        <v>13801885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7"/>
        <v>0</v>
      </c>
      <c r="K605" s="503">
        <f t="shared" si="207"/>
        <v>0</v>
      </c>
      <c r="L605" s="503">
        <f t="shared" si="207"/>
        <v>0</v>
      </c>
      <c r="M605" s="511">
        <f t="shared" si="213"/>
        <v>0</v>
      </c>
      <c r="N605" s="503">
        <f t="shared" si="211"/>
        <v>0</v>
      </c>
      <c r="O605" s="503">
        <f t="shared" si="211"/>
        <v>0</v>
      </c>
      <c r="P605" s="504">
        <f t="shared" si="212"/>
        <v>0</v>
      </c>
      <c r="Q605" s="505">
        <f t="shared" si="212"/>
        <v>0</v>
      </c>
      <c r="R605" s="506">
        <f t="shared" si="212"/>
        <v>0</v>
      </c>
      <c r="S605" s="507"/>
      <c r="T605" s="508"/>
      <c r="U605" s="509">
        <f t="shared" si="210"/>
        <v>0</v>
      </c>
      <c r="V605" s="510"/>
      <c r="W605" s="510"/>
    </row>
    <row r="606" spans="1:23" ht="12" customHeight="1">
      <c r="A606" s="498">
        <v>13861808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7"/>
        <v>0</v>
      </c>
      <c r="K606" s="503">
        <f t="shared" si="207"/>
        <v>0</v>
      </c>
      <c r="L606" s="503">
        <f t="shared" si="207"/>
        <v>0</v>
      </c>
      <c r="M606" s="511">
        <f t="shared" si="213"/>
        <v>0</v>
      </c>
      <c r="N606" s="503">
        <f t="shared" si="211"/>
        <v>0</v>
      </c>
      <c r="O606" s="503">
        <f t="shared" si="211"/>
        <v>0</v>
      </c>
      <c r="P606" s="504">
        <f t="shared" si="212"/>
        <v>0</v>
      </c>
      <c r="Q606" s="505">
        <f t="shared" si="212"/>
        <v>0</v>
      </c>
      <c r="R606" s="506">
        <f t="shared" si="212"/>
        <v>0</v>
      </c>
      <c r="S606" s="507"/>
      <c r="T606" s="508"/>
      <c r="U606" s="509">
        <f t="shared" si="210"/>
        <v>0</v>
      </c>
      <c r="V606" s="510"/>
      <c r="W606" s="510"/>
    </row>
    <row r="607" spans="1:23" ht="12" customHeight="1">
      <c r="A607" s="498">
        <v>13861815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7"/>
        <v>0</v>
      </c>
      <c r="K607" s="503">
        <f t="shared" si="207"/>
        <v>0</v>
      </c>
      <c r="L607" s="503">
        <f t="shared" si="207"/>
        <v>0</v>
      </c>
      <c r="M607" s="511">
        <f t="shared" si="213"/>
        <v>0</v>
      </c>
      <c r="N607" s="503">
        <f t="shared" si="211"/>
        <v>0</v>
      </c>
      <c r="O607" s="503">
        <f t="shared" si="211"/>
        <v>0</v>
      </c>
      <c r="P607" s="504">
        <f t="shared" si="212"/>
        <v>0</v>
      </c>
      <c r="Q607" s="505">
        <f t="shared" si="212"/>
        <v>0</v>
      </c>
      <c r="R607" s="506">
        <f t="shared" si="212"/>
        <v>0</v>
      </c>
      <c r="S607" s="507"/>
      <c r="T607" s="508"/>
      <c r="U607" s="509">
        <f t="shared" si="210"/>
        <v>0</v>
      </c>
      <c r="V607" s="510"/>
      <c r="W607" s="510"/>
    </row>
    <row r="608" spans="1:23" ht="12" customHeight="1">
      <c r="A608" s="498">
        <v>13861844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7"/>
        <v>0</v>
      </c>
      <c r="K608" s="503">
        <f t="shared" si="207"/>
        <v>0</v>
      </c>
      <c r="L608" s="503">
        <f t="shared" si="207"/>
        <v>0</v>
      </c>
      <c r="M608" s="511">
        <f t="shared" si="213"/>
        <v>0</v>
      </c>
      <c r="N608" s="503">
        <f t="shared" ref="N608:O627" si="214">SUMIF($A$10:$A$318,$A608,N$10:N$318)</f>
        <v>0</v>
      </c>
      <c r="O608" s="503">
        <f t="shared" si="214"/>
        <v>0</v>
      </c>
      <c r="P608" s="504">
        <f t="shared" ref="P608:R627" si="215">SUMIF($A$10:$A$313,$A608,P$10:P$313)</f>
        <v>0</v>
      </c>
      <c r="Q608" s="505">
        <f t="shared" si="215"/>
        <v>0</v>
      </c>
      <c r="R608" s="506">
        <f t="shared" si="215"/>
        <v>0</v>
      </c>
      <c r="S608" s="507"/>
      <c r="T608" s="508"/>
      <c r="U608" s="509">
        <f t="shared" si="210"/>
        <v>0</v>
      </c>
      <c r="V608" s="510"/>
      <c r="W608" s="510"/>
    </row>
    <row r="609" spans="1:23" ht="12" customHeight="1">
      <c r="A609" s="498">
        <v>13901109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7"/>
        <v>0</v>
      </c>
      <c r="K609" s="503">
        <f t="shared" si="207"/>
        <v>0</v>
      </c>
      <c r="L609" s="503">
        <f t="shared" si="207"/>
        <v>0</v>
      </c>
      <c r="M609" s="511">
        <f t="shared" si="213"/>
        <v>0</v>
      </c>
      <c r="N609" s="503">
        <f t="shared" si="214"/>
        <v>0</v>
      </c>
      <c r="O609" s="503">
        <f t="shared" si="214"/>
        <v>0</v>
      </c>
      <c r="P609" s="504">
        <f t="shared" si="215"/>
        <v>0</v>
      </c>
      <c r="Q609" s="505">
        <f t="shared" si="215"/>
        <v>0</v>
      </c>
      <c r="R609" s="506">
        <f t="shared" si="215"/>
        <v>0</v>
      </c>
      <c r="S609" s="507"/>
      <c r="T609" s="508"/>
      <c r="U609" s="509">
        <f t="shared" si="210"/>
        <v>0</v>
      </c>
      <c r="V609" s="510"/>
      <c r="W609" s="510"/>
    </row>
    <row r="610" spans="1:23" ht="12" customHeight="1">
      <c r="A610" s="498">
        <v>13901145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7"/>
        <v>0</v>
      </c>
      <c r="K610" s="503">
        <f t="shared" si="207"/>
        <v>0</v>
      </c>
      <c r="L610" s="503">
        <f t="shared" si="207"/>
        <v>0</v>
      </c>
      <c r="M610" s="511">
        <f t="shared" si="213"/>
        <v>0</v>
      </c>
      <c r="N610" s="503">
        <f t="shared" si="214"/>
        <v>0</v>
      </c>
      <c r="O610" s="503">
        <f t="shared" si="214"/>
        <v>0</v>
      </c>
      <c r="P610" s="504">
        <f t="shared" si="215"/>
        <v>0</v>
      </c>
      <c r="Q610" s="505">
        <f t="shared" si="215"/>
        <v>0</v>
      </c>
      <c r="R610" s="506">
        <f t="shared" si="215"/>
        <v>0</v>
      </c>
      <c r="S610" s="507"/>
      <c r="T610" s="508"/>
      <c r="U610" s="509">
        <f t="shared" si="210"/>
        <v>0</v>
      </c>
      <c r="V610" s="510"/>
      <c r="W610" s="510"/>
    </row>
    <row r="611" spans="1:23" ht="12" customHeight="1">
      <c r="A611" s="498">
        <v>20150835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7"/>
        <v>0</v>
      </c>
      <c r="K611" s="503">
        <f t="shared" si="207"/>
        <v>0</v>
      </c>
      <c r="L611" s="503">
        <f t="shared" si="207"/>
        <v>0</v>
      </c>
      <c r="M611" s="511">
        <f t="shared" si="213"/>
        <v>0</v>
      </c>
      <c r="N611" s="503">
        <f t="shared" si="214"/>
        <v>0</v>
      </c>
      <c r="O611" s="503">
        <f t="shared" si="214"/>
        <v>0</v>
      </c>
      <c r="P611" s="504">
        <f t="shared" si="215"/>
        <v>0</v>
      </c>
      <c r="Q611" s="505">
        <f t="shared" si="215"/>
        <v>0</v>
      </c>
      <c r="R611" s="506">
        <f t="shared" si="215"/>
        <v>0</v>
      </c>
      <c r="S611" s="507"/>
      <c r="T611" s="508"/>
      <c r="U611" s="509">
        <f t="shared" si="210"/>
        <v>0</v>
      </c>
      <c r="V611" s="510"/>
      <c r="W611" s="510"/>
    </row>
    <row r="612" spans="1:23" ht="12" customHeight="1">
      <c r="A612" s="498">
        <v>31210808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7"/>
        <v>0</v>
      </c>
      <c r="K612" s="503">
        <f t="shared" si="207"/>
        <v>0</v>
      </c>
      <c r="L612" s="503">
        <f t="shared" si="207"/>
        <v>0</v>
      </c>
      <c r="M612" s="511">
        <f t="shared" si="213"/>
        <v>0</v>
      </c>
      <c r="N612" s="503">
        <f t="shared" si="214"/>
        <v>0</v>
      </c>
      <c r="O612" s="503">
        <f t="shared" si="214"/>
        <v>0</v>
      </c>
      <c r="P612" s="504">
        <f t="shared" si="215"/>
        <v>0</v>
      </c>
      <c r="Q612" s="505">
        <f t="shared" si="215"/>
        <v>0</v>
      </c>
      <c r="R612" s="506">
        <f t="shared" si="215"/>
        <v>0</v>
      </c>
      <c r="S612" s="507"/>
      <c r="T612" s="508"/>
      <c r="U612" s="509">
        <f t="shared" si="210"/>
        <v>0</v>
      </c>
      <c r="V612" s="510"/>
      <c r="W612" s="510"/>
    </row>
    <row r="613" spans="1:23" ht="12" customHeight="1">
      <c r="A613" s="498">
        <v>31210820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7"/>
        <v>0</v>
      </c>
      <c r="K613" s="503">
        <f t="shared" si="207"/>
        <v>0</v>
      </c>
      <c r="L613" s="503">
        <f t="shared" si="207"/>
        <v>0</v>
      </c>
      <c r="M613" s="511">
        <f t="shared" si="213"/>
        <v>0</v>
      </c>
      <c r="N613" s="503">
        <f t="shared" si="214"/>
        <v>0</v>
      </c>
      <c r="O613" s="503">
        <f t="shared" si="214"/>
        <v>0</v>
      </c>
      <c r="P613" s="504">
        <f t="shared" si="215"/>
        <v>0</v>
      </c>
      <c r="Q613" s="505">
        <f t="shared" si="215"/>
        <v>0</v>
      </c>
      <c r="R613" s="506">
        <f t="shared" si="215"/>
        <v>0</v>
      </c>
      <c r="S613" s="507"/>
      <c r="T613" s="508"/>
      <c r="U613" s="509">
        <f t="shared" si="210"/>
        <v>0</v>
      </c>
      <c r="V613" s="510"/>
      <c r="W613" s="510"/>
    </row>
    <row r="614" spans="1:23" ht="12" customHeight="1">
      <c r="A614" s="498">
        <v>31210825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7"/>
        <v>0</v>
      </c>
      <c r="K614" s="503">
        <f t="shared" si="207"/>
        <v>0</v>
      </c>
      <c r="L614" s="503">
        <f t="shared" si="207"/>
        <v>0</v>
      </c>
      <c r="M614" s="511">
        <f t="shared" si="213"/>
        <v>0</v>
      </c>
      <c r="N614" s="503">
        <f t="shared" si="214"/>
        <v>0</v>
      </c>
      <c r="O614" s="503">
        <f t="shared" si="214"/>
        <v>0</v>
      </c>
      <c r="P614" s="504">
        <f t="shared" si="215"/>
        <v>0</v>
      </c>
      <c r="Q614" s="505">
        <f t="shared" si="215"/>
        <v>0</v>
      </c>
      <c r="R614" s="506">
        <f t="shared" si="215"/>
        <v>0</v>
      </c>
      <c r="S614" s="507"/>
      <c r="T614" s="508"/>
      <c r="U614" s="509">
        <f t="shared" si="210"/>
        <v>0</v>
      </c>
      <c r="V614" s="510"/>
      <c r="W614" s="510"/>
    </row>
    <row r="615" spans="1:23" ht="12" customHeight="1">
      <c r="A615" s="498">
        <v>31210831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7"/>
        <v>0</v>
      </c>
      <c r="K615" s="503">
        <f t="shared" si="207"/>
        <v>0</v>
      </c>
      <c r="L615" s="503">
        <f t="shared" si="207"/>
        <v>0</v>
      </c>
      <c r="M615" s="511">
        <f t="shared" si="213"/>
        <v>0</v>
      </c>
      <c r="N615" s="503">
        <f t="shared" si="214"/>
        <v>0</v>
      </c>
      <c r="O615" s="503">
        <f t="shared" si="214"/>
        <v>0</v>
      </c>
      <c r="P615" s="504">
        <f t="shared" si="215"/>
        <v>400</v>
      </c>
      <c r="Q615" s="505">
        <f t="shared" si="215"/>
        <v>0</v>
      </c>
      <c r="R615" s="506">
        <f t="shared" si="215"/>
        <v>400</v>
      </c>
      <c r="S615" s="507"/>
      <c r="T615" s="508"/>
      <c r="U615" s="509">
        <f t="shared" si="210"/>
        <v>400</v>
      </c>
      <c r="V615" s="510"/>
      <c r="W615" s="510"/>
    </row>
    <row r="616" spans="1:23" ht="12" customHeight="1">
      <c r="A616" s="498">
        <v>31210888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7"/>
        <v>0</v>
      </c>
      <c r="K616" s="503">
        <f t="shared" si="207"/>
        <v>0</v>
      </c>
      <c r="L616" s="503">
        <f t="shared" si="207"/>
        <v>0</v>
      </c>
      <c r="M616" s="511">
        <f t="shared" si="213"/>
        <v>0</v>
      </c>
      <c r="N616" s="503">
        <f t="shared" si="214"/>
        <v>0</v>
      </c>
      <c r="O616" s="503">
        <f t="shared" si="214"/>
        <v>0</v>
      </c>
      <c r="P616" s="504">
        <f t="shared" si="215"/>
        <v>0</v>
      </c>
      <c r="Q616" s="505">
        <f t="shared" si="215"/>
        <v>0</v>
      </c>
      <c r="R616" s="506">
        <f t="shared" si="215"/>
        <v>0</v>
      </c>
      <c r="S616" s="507"/>
      <c r="T616" s="508"/>
      <c r="U616" s="509">
        <f t="shared" si="210"/>
        <v>0</v>
      </c>
      <c r="V616" s="510"/>
      <c r="W616" s="510"/>
    </row>
    <row r="617" spans="1:23" ht="12" customHeight="1">
      <c r="A617" s="498">
        <v>31210823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7"/>
        <v>0</v>
      </c>
      <c r="K617" s="503">
        <f t="shared" si="207"/>
        <v>0</v>
      </c>
      <c r="L617" s="503">
        <f t="shared" si="207"/>
        <v>0</v>
      </c>
      <c r="M617" s="511">
        <f t="shared" si="213"/>
        <v>0</v>
      </c>
      <c r="N617" s="503">
        <f t="shared" si="214"/>
        <v>0</v>
      </c>
      <c r="O617" s="503">
        <f t="shared" si="214"/>
        <v>0</v>
      </c>
      <c r="P617" s="504">
        <f t="shared" si="215"/>
        <v>0</v>
      </c>
      <c r="Q617" s="505">
        <f t="shared" si="215"/>
        <v>0</v>
      </c>
      <c r="R617" s="506">
        <f t="shared" si="215"/>
        <v>0</v>
      </c>
      <c r="S617" s="507"/>
      <c r="T617" s="508"/>
      <c r="U617" s="509">
        <f t="shared" si="210"/>
        <v>0</v>
      </c>
      <c r="V617" s="510"/>
      <c r="W617" s="510"/>
    </row>
    <row r="618" spans="1:23" ht="12" customHeight="1">
      <c r="A618" s="498">
        <v>31400126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ref="J618:L660" si="216">SUMIF($A$10:$A$318,$A618,J$10:J$318)</f>
        <v>24</v>
      </c>
      <c r="K618" s="503">
        <f t="shared" si="216"/>
        <v>0</v>
      </c>
      <c r="L618" s="503">
        <f t="shared" si="216"/>
        <v>0</v>
      </c>
      <c r="M618" s="511">
        <f t="shared" si="213"/>
        <v>0</v>
      </c>
      <c r="N618" s="503">
        <f t="shared" si="214"/>
        <v>0</v>
      </c>
      <c r="O618" s="503">
        <f t="shared" si="214"/>
        <v>24</v>
      </c>
      <c r="P618" s="504">
        <f t="shared" si="215"/>
        <v>0</v>
      </c>
      <c r="Q618" s="505">
        <f t="shared" si="215"/>
        <v>0</v>
      </c>
      <c r="R618" s="506">
        <f t="shared" si="215"/>
        <v>0</v>
      </c>
      <c r="S618" s="507"/>
      <c r="T618" s="508"/>
      <c r="U618" s="509">
        <f t="shared" si="210"/>
        <v>24</v>
      </c>
      <c r="V618" s="510"/>
      <c r="W618" s="510"/>
    </row>
    <row r="619" spans="1:23" ht="12" customHeight="1">
      <c r="A619" s="498">
        <v>31410825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16"/>
        <v>0</v>
      </c>
      <c r="K619" s="503">
        <f t="shared" si="216"/>
        <v>0</v>
      </c>
      <c r="L619" s="503">
        <f t="shared" si="216"/>
        <v>0</v>
      </c>
      <c r="M619" s="511">
        <f t="shared" si="213"/>
        <v>0</v>
      </c>
      <c r="N619" s="503">
        <f t="shared" si="214"/>
        <v>0</v>
      </c>
      <c r="O619" s="503">
        <f t="shared" si="214"/>
        <v>0</v>
      </c>
      <c r="P619" s="504">
        <f t="shared" si="215"/>
        <v>32</v>
      </c>
      <c r="Q619" s="505">
        <f t="shared" si="215"/>
        <v>0</v>
      </c>
      <c r="R619" s="506">
        <f t="shared" si="215"/>
        <v>32</v>
      </c>
      <c r="S619" s="507"/>
      <c r="T619" s="508"/>
      <c r="U619" s="509">
        <f t="shared" si="210"/>
        <v>32</v>
      </c>
      <c r="V619" s="510"/>
      <c r="W619" s="510"/>
    </row>
    <row r="620" spans="1:23" ht="12" customHeight="1">
      <c r="A620" s="498">
        <v>31410854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16"/>
        <v>0</v>
      </c>
      <c r="K620" s="503">
        <f t="shared" si="216"/>
        <v>0</v>
      </c>
      <c r="L620" s="503">
        <f t="shared" si="216"/>
        <v>0</v>
      </c>
      <c r="M620" s="511">
        <f t="shared" si="213"/>
        <v>0</v>
      </c>
      <c r="N620" s="503">
        <f t="shared" si="214"/>
        <v>0</v>
      </c>
      <c r="O620" s="503">
        <f t="shared" si="214"/>
        <v>0</v>
      </c>
      <c r="P620" s="504">
        <f t="shared" si="215"/>
        <v>116</v>
      </c>
      <c r="Q620" s="505">
        <f t="shared" si="215"/>
        <v>210</v>
      </c>
      <c r="R620" s="506">
        <f t="shared" si="215"/>
        <v>326</v>
      </c>
      <c r="S620" s="507"/>
      <c r="T620" s="508"/>
      <c r="U620" s="509">
        <f t="shared" si="210"/>
        <v>326</v>
      </c>
      <c r="V620" s="510"/>
      <c r="W620" s="510"/>
    </row>
    <row r="621" spans="1:23" ht="12" customHeight="1">
      <c r="A621" s="498">
        <v>31411813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16"/>
        <v>0</v>
      </c>
      <c r="K621" s="503">
        <f t="shared" si="216"/>
        <v>0</v>
      </c>
      <c r="L621" s="503">
        <f t="shared" si="216"/>
        <v>0</v>
      </c>
      <c r="M621" s="511">
        <f t="shared" si="213"/>
        <v>0</v>
      </c>
      <c r="N621" s="503">
        <f t="shared" si="214"/>
        <v>0</v>
      </c>
      <c r="O621" s="503">
        <f t="shared" si="214"/>
        <v>0</v>
      </c>
      <c r="P621" s="504">
        <f t="shared" si="215"/>
        <v>40</v>
      </c>
      <c r="Q621" s="505">
        <f t="shared" si="215"/>
        <v>160</v>
      </c>
      <c r="R621" s="506">
        <f t="shared" si="215"/>
        <v>200</v>
      </c>
      <c r="S621" s="507"/>
      <c r="T621" s="508"/>
      <c r="U621" s="509">
        <f t="shared" si="210"/>
        <v>200</v>
      </c>
      <c r="V621" s="510"/>
      <c r="W621" s="510"/>
    </row>
    <row r="622" spans="1:23" ht="12" customHeight="1">
      <c r="A622" s="498">
        <v>31411825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16"/>
        <v>0</v>
      </c>
      <c r="K622" s="503">
        <f t="shared" si="216"/>
        <v>0</v>
      </c>
      <c r="L622" s="503">
        <f t="shared" si="216"/>
        <v>0</v>
      </c>
      <c r="M622" s="511">
        <f t="shared" si="213"/>
        <v>0</v>
      </c>
      <c r="N622" s="503">
        <f t="shared" si="214"/>
        <v>0</v>
      </c>
      <c r="O622" s="503">
        <f t="shared" si="214"/>
        <v>0</v>
      </c>
      <c r="P622" s="504">
        <f t="shared" si="215"/>
        <v>16</v>
      </c>
      <c r="Q622" s="505">
        <f t="shared" si="215"/>
        <v>0</v>
      </c>
      <c r="R622" s="506">
        <f t="shared" si="215"/>
        <v>16</v>
      </c>
      <c r="S622" s="507"/>
      <c r="T622" s="508"/>
      <c r="U622" s="509">
        <f t="shared" si="210"/>
        <v>16</v>
      </c>
      <c r="V622" s="510"/>
      <c r="W622" s="510"/>
    </row>
    <row r="623" spans="1:23" ht="12" customHeight="1">
      <c r="A623" s="498">
        <v>31411854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16"/>
        <v>0</v>
      </c>
      <c r="K623" s="503">
        <f t="shared" si="216"/>
        <v>0</v>
      </c>
      <c r="L623" s="503">
        <f t="shared" si="216"/>
        <v>0</v>
      </c>
      <c r="M623" s="511">
        <f t="shared" si="213"/>
        <v>0</v>
      </c>
      <c r="N623" s="503">
        <f t="shared" si="214"/>
        <v>0</v>
      </c>
      <c r="O623" s="503">
        <f t="shared" si="214"/>
        <v>0</v>
      </c>
      <c r="P623" s="504">
        <f t="shared" si="215"/>
        <v>75</v>
      </c>
      <c r="Q623" s="505">
        <f t="shared" si="215"/>
        <v>25</v>
      </c>
      <c r="R623" s="506">
        <f t="shared" si="215"/>
        <v>100</v>
      </c>
      <c r="S623" s="507"/>
      <c r="T623" s="508"/>
      <c r="U623" s="509">
        <f t="shared" si="210"/>
        <v>100</v>
      </c>
      <c r="V623" s="510"/>
      <c r="W623" s="510"/>
    </row>
    <row r="624" spans="1:23" ht="12" customHeight="1">
      <c r="A624" s="498">
        <v>32000890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16"/>
        <v>0</v>
      </c>
      <c r="K624" s="503">
        <f t="shared" si="216"/>
        <v>0</v>
      </c>
      <c r="L624" s="503">
        <f t="shared" si="216"/>
        <v>0</v>
      </c>
      <c r="M624" s="511">
        <f t="shared" si="213"/>
        <v>0</v>
      </c>
      <c r="N624" s="503">
        <f t="shared" si="214"/>
        <v>0</v>
      </c>
      <c r="O624" s="503">
        <f t="shared" si="214"/>
        <v>0</v>
      </c>
      <c r="P624" s="504">
        <f t="shared" si="215"/>
        <v>0</v>
      </c>
      <c r="Q624" s="505">
        <f t="shared" si="215"/>
        <v>0</v>
      </c>
      <c r="R624" s="506">
        <f t="shared" si="215"/>
        <v>0</v>
      </c>
      <c r="S624" s="507"/>
      <c r="T624" s="508"/>
      <c r="U624" s="509">
        <f t="shared" si="210"/>
        <v>0</v>
      </c>
      <c r="V624" s="510"/>
      <c r="W624" s="510"/>
    </row>
    <row r="625" spans="1:23" ht="12" customHeight="1">
      <c r="A625" s="498">
        <v>32010104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6"/>
        <v>0</v>
      </c>
      <c r="K625" s="503">
        <f t="shared" si="216"/>
        <v>0</v>
      </c>
      <c r="L625" s="503">
        <f t="shared" si="216"/>
        <v>0</v>
      </c>
      <c r="M625" s="511">
        <f t="shared" si="213"/>
        <v>0</v>
      </c>
      <c r="N625" s="503">
        <f t="shared" si="214"/>
        <v>0</v>
      </c>
      <c r="O625" s="503">
        <f t="shared" si="214"/>
        <v>0</v>
      </c>
      <c r="P625" s="504">
        <f t="shared" si="215"/>
        <v>0</v>
      </c>
      <c r="Q625" s="505">
        <f t="shared" si="215"/>
        <v>0</v>
      </c>
      <c r="R625" s="506">
        <f t="shared" si="215"/>
        <v>0</v>
      </c>
      <c r="S625" s="507"/>
      <c r="T625" s="508"/>
      <c r="U625" s="509">
        <f t="shared" si="210"/>
        <v>0</v>
      </c>
      <c r="V625" s="510"/>
      <c r="W625" s="510"/>
    </row>
    <row r="626" spans="1:23" ht="12" customHeight="1">
      <c r="A626" s="498">
        <v>32010108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6"/>
        <v>0</v>
      </c>
      <c r="K626" s="503">
        <f t="shared" si="216"/>
        <v>0</v>
      </c>
      <c r="L626" s="503">
        <f t="shared" si="216"/>
        <v>0</v>
      </c>
      <c r="M626" s="511">
        <f t="shared" si="213"/>
        <v>0</v>
      </c>
      <c r="N626" s="503">
        <f t="shared" si="214"/>
        <v>0</v>
      </c>
      <c r="O626" s="503">
        <f t="shared" si="214"/>
        <v>0</v>
      </c>
      <c r="P626" s="504">
        <f t="shared" si="215"/>
        <v>0</v>
      </c>
      <c r="Q626" s="505">
        <f t="shared" si="215"/>
        <v>0</v>
      </c>
      <c r="R626" s="506">
        <f t="shared" si="215"/>
        <v>0</v>
      </c>
      <c r="S626" s="507"/>
      <c r="T626" s="508"/>
      <c r="U626" s="509">
        <f t="shared" si="210"/>
        <v>0</v>
      </c>
      <c r="V626" s="510"/>
      <c r="W626" s="510"/>
    </row>
    <row r="627" spans="1:23" ht="12" customHeight="1">
      <c r="A627" s="498">
        <v>32010131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6"/>
        <v>0</v>
      </c>
      <c r="K627" s="503">
        <f t="shared" si="216"/>
        <v>0</v>
      </c>
      <c r="L627" s="503">
        <f t="shared" si="216"/>
        <v>0</v>
      </c>
      <c r="M627" s="511">
        <f t="shared" si="213"/>
        <v>0</v>
      </c>
      <c r="N627" s="503">
        <f t="shared" si="214"/>
        <v>0</v>
      </c>
      <c r="O627" s="503">
        <f t="shared" si="214"/>
        <v>0</v>
      </c>
      <c r="P627" s="504">
        <f t="shared" si="215"/>
        <v>0</v>
      </c>
      <c r="Q627" s="505">
        <f t="shared" si="215"/>
        <v>0</v>
      </c>
      <c r="R627" s="506">
        <f t="shared" si="215"/>
        <v>0</v>
      </c>
      <c r="S627" s="507"/>
      <c r="T627" s="508"/>
      <c r="U627" s="509">
        <f t="shared" si="210"/>
        <v>0</v>
      </c>
      <c r="V627" s="510"/>
      <c r="W627" s="510"/>
    </row>
    <row r="628" spans="1:23" ht="12" customHeight="1">
      <c r="A628" s="498">
        <v>32010834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6"/>
        <v>0</v>
      </c>
      <c r="K628" s="503">
        <f t="shared" si="216"/>
        <v>0</v>
      </c>
      <c r="L628" s="503">
        <f t="shared" si="216"/>
        <v>0</v>
      </c>
      <c r="M628" s="511">
        <f t="shared" si="213"/>
        <v>0</v>
      </c>
      <c r="N628" s="503">
        <f t="shared" ref="N628:O647" si="217">SUMIF($A$10:$A$318,$A628,N$10:N$318)</f>
        <v>0</v>
      </c>
      <c r="O628" s="503">
        <f t="shared" si="217"/>
        <v>0</v>
      </c>
      <c r="P628" s="504">
        <f t="shared" ref="P628:R647" si="218">SUMIF($A$10:$A$313,$A628,P$10:P$313)</f>
        <v>0</v>
      </c>
      <c r="Q628" s="505">
        <f t="shared" si="218"/>
        <v>0</v>
      </c>
      <c r="R628" s="506">
        <f t="shared" si="218"/>
        <v>0</v>
      </c>
      <c r="S628" s="507"/>
      <c r="T628" s="508"/>
      <c r="U628" s="509">
        <f t="shared" si="210"/>
        <v>0</v>
      </c>
      <c r="V628" s="510"/>
      <c r="W628" s="510"/>
    </row>
    <row r="629" spans="1:23" ht="12" customHeight="1">
      <c r="A629" s="498">
        <v>32010837</v>
      </c>
      <c r="B629" s="499"/>
      <c r="C629" s="500"/>
      <c r="D629" s="501"/>
      <c r="E629" s="501"/>
      <c r="F629" s="501"/>
      <c r="H629" s="501"/>
      <c r="I629" s="502"/>
      <c r="J629" s="503">
        <f t="shared" si="216"/>
        <v>0</v>
      </c>
      <c r="K629" s="503">
        <f t="shared" si="216"/>
        <v>0</v>
      </c>
      <c r="L629" s="503">
        <f t="shared" si="216"/>
        <v>0</v>
      </c>
      <c r="M629" s="511">
        <f t="shared" si="213"/>
        <v>0</v>
      </c>
      <c r="N629" s="503">
        <f t="shared" si="217"/>
        <v>0</v>
      </c>
      <c r="O629" s="503">
        <f t="shared" si="217"/>
        <v>0</v>
      </c>
      <c r="P629" s="504">
        <f t="shared" si="218"/>
        <v>0</v>
      </c>
      <c r="Q629" s="505">
        <f t="shared" si="218"/>
        <v>0</v>
      </c>
      <c r="R629" s="506">
        <f t="shared" si="218"/>
        <v>0</v>
      </c>
      <c r="S629" s="507"/>
      <c r="T629" s="508"/>
      <c r="U629" s="509">
        <f t="shared" si="210"/>
        <v>0</v>
      </c>
      <c r="V629" s="510"/>
      <c r="W629" s="510"/>
    </row>
    <row r="630" spans="1:23" ht="12" customHeight="1">
      <c r="A630" s="498">
        <v>32010890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6"/>
        <v>0</v>
      </c>
      <c r="K630" s="503">
        <f t="shared" si="216"/>
        <v>0</v>
      </c>
      <c r="L630" s="503">
        <f t="shared" si="216"/>
        <v>0</v>
      </c>
      <c r="M630" s="511">
        <f t="shared" si="213"/>
        <v>0</v>
      </c>
      <c r="N630" s="503">
        <f t="shared" si="217"/>
        <v>0</v>
      </c>
      <c r="O630" s="503">
        <f t="shared" si="217"/>
        <v>0</v>
      </c>
      <c r="P630" s="504">
        <f t="shared" si="218"/>
        <v>0</v>
      </c>
      <c r="Q630" s="505">
        <f t="shared" si="218"/>
        <v>0</v>
      </c>
      <c r="R630" s="506">
        <f t="shared" si="218"/>
        <v>0</v>
      </c>
      <c r="S630" s="507"/>
      <c r="T630" s="508"/>
      <c r="U630" s="509">
        <f t="shared" si="210"/>
        <v>0</v>
      </c>
      <c r="V630" s="510"/>
      <c r="W630" s="510"/>
    </row>
    <row r="631" spans="1:23" ht="12" customHeight="1">
      <c r="A631" s="498">
        <v>32101870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6"/>
        <v>8</v>
      </c>
      <c r="K631" s="503">
        <f t="shared" si="216"/>
        <v>0</v>
      </c>
      <c r="L631" s="503">
        <f t="shared" si="216"/>
        <v>0</v>
      </c>
      <c r="M631" s="511">
        <f t="shared" si="213"/>
        <v>0</v>
      </c>
      <c r="N631" s="503">
        <f t="shared" si="217"/>
        <v>0</v>
      </c>
      <c r="O631" s="503">
        <f t="shared" si="217"/>
        <v>8</v>
      </c>
      <c r="P631" s="504">
        <f t="shared" si="218"/>
        <v>0</v>
      </c>
      <c r="Q631" s="505">
        <f t="shared" si="218"/>
        <v>0</v>
      </c>
      <c r="R631" s="506">
        <f t="shared" si="218"/>
        <v>0</v>
      </c>
      <c r="S631" s="507"/>
      <c r="T631" s="508"/>
      <c r="U631" s="509">
        <f t="shared" si="210"/>
        <v>8</v>
      </c>
      <c r="V631" s="510"/>
      <c r="W631" s="510"/>
    </row>
    <row r="632" spans="1:23" ht="12" customHeight="1">
      <c r="A632" s="498">
        <v>32110108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6"/>
        <v>0</v>
      </c>
      <c r="K632" s="503">
        <f t="shared" si="216"/>
        <v>0</v>
      </c>
      <c r="L632" s="503">
        <f t="shared" si="216"/>
        <v>0</v>
      </c>
      <c r="M632" s="511">
        <f t="shared" si="213"/>
        <v>0</v>
      </c>
      <c r="N632" s="503">
        <f t="shared" si="217"/>
        <v>0</v>
      </c>
      <c r="O632" s="503">
        <f t="shared" si="217"/>
        <v>0</v>
      </c>
      <c r="P632" s="504">
        <f t="shared" si="218"/>
        <v>0</v>
      </c>
      <c r="Q632" s="505">
        <f t="shared" si="218"/>
        <v>0</v>
      </c>
      <c r="R632" s="506">
        <f t="shared" si="218"/>
        <v>0</v>
      </c>
      <c r="S632" s="507"/>
      <c r="T632" s="508"/>
      <c r="U632" s="509">
        <f t="shared" si="210"/>
        <v>0</v>
      </c>
      <c r="V632" s="510"/>
      <c r="W632" s="510"/>
    </row>
    <row r="633" spans="1:23" ht="12" customHeight="1">
      <c r="A633" s="498">
        <v>32110811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6"/>
        <v>0</v>
      </c>
      <c r="K633" s="503">
        <f t="shared" si="216"/>
        <v>0</v>
      </c>
      <c r="L633" s="503">
        <f t="shared" si="216"/>
        <v>0</v>
      </c>
      <c r="M633" s="511">
        <f t="shared" si="213"/>
        <v>0</v>
      </c>
      <c r="N633" s="503">
        <f t="shared" si="217"/>
        <v>0</v>
      </c>
      <c r="O633" s="503">
        <f t="shared" si="217"/>
        <v>0</v>
      </c>
      <c r="P633" s="504">
        <f t="shared" si="218"/>
        <v>0</v>
      </c>
      <c r="Q633" s="505">
        <f t="shared" si="218"/>
        <v>0</v>
      </c>
      <c r="R633" s="506">
        <f t="shared" si="218"/>
        <v>0</v>
      </c>
      <c r="S633" s="507"/>
      <c r="T633" s="508"/>
      <c r="U633" s="509">
        <f t="shared" si="210"/>
        <v>0</v>
      </c>
      <c r="V633" s="510"/>
      <c r="W633" s="510"/>
    </row>
    <row r="634" spans="1:23" ht="12" customHeight="1">
      <c r="A634" s="498">
        <v>32110834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6"/>
        <v>0</v>
      </c>
      <c r="K634" s="503">
        <f t="shared" si="216"/>
        <v>0</v>
      </c>
      <c r="L634" s="503">
        <f t="shared" si="216"/>
        <v>0</v>
      </c>
      <c r="M634" s="511">
        <f t="shared" si="213"/>
        <v>0</v>
      </c>
      <c r="N634" s="503">
        <f t="shared" si="217"/>
        <v>0</v>
      </c>
      <c r="O634" s="503">
        <f t="shared" si="217"/>
        <v>0</v>
      </c>
      <c r="P634" s="504">
        <f t="shared" si="218"/>
        <v>0</v>
      </c>
      <c r="Q634" s="505">
        <f t="shared" si="218"/>
        <v>0</v>
      </c>
      <c r="R634" s="506">
        <f t="shared" si="218"/>
        <v>0</v>
      </c>
      <c r="S634" s="507"/>
      <c r="T634" s="508"/>
      <c r="U634" s="509">
        <f t="shared" si="210"/>
        <v>0</v>
      </c>
      <c r="V634" s="510"/>
      <c r="W634" s="510"/>
    </row>
    <row r="635" spans="1:23" ht="12" customHeight="1">
      <c r="A635" s="498">
        <v>32110837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6"/>
        <v>0</v>
      </c>
      <c r="K635" s="503">
        <f t="shared" si="216"/>
        <v>0</v>
      </c>
      <c r="L635" s="503">
        <f t="shared" si="216"/>
        <v>0</v>
      </c>
      <c r="M635" s="511">
        <f t="shared" si="213"/>
        <v>0</v>
      </c>
      <c r="N635" s="503">
        <f t="shared" si="217"/>
        <v>0</v>
      </c>
      <c r="O635" s="503">
        <f t="shared" si="217"/>
        <v>0</v>
      </c>
      <c r="P635" s="504">
        <f t="shared" si="218"/>
        <v>0</v>
      </c>
      <c r="Q635" s="505">
        <f t="shared" si="218"/>
        <v>0</v>
      </c>
      <c r="R635" s="506">
        <f t="shared" si="218"/>
        <v>0</v>
      </c>
      <c r="S635" s="507"/>
      <c r="T635" s="508"/>
      <c r="U635" s="509">
        <f t="shared" si="210"/>
        <v>0</v>
      </c>
      <c r="V635" s="510"/>
      <c r="W635" s="510"/>
    </row>
    <row r="636" spans="1:23" ht="12" customHeight="1">
      <c r="A636" s="498">
        <v>32110890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6"/>
        <v>0</v>
      </c>
      <c r="K636" s="503">
        <f t="shared" si="216"/>
        <v>0</v>
      </c>
      <c r="L636" s="503">
        <f t="shared" si="216"/>
        <v>0</v>
      </c>
      <c r="M636" s="511">
        <f t="shared" si="213"/>
        <v>0</v>
      </c>
      <c r="N636" s="503">
        <f t="shared" si="217"/>
        <v>0</v>
      </c>
      <c r="O636" s="503">
        <f t="shared" si="217"/>
        <v>0</v>
      </c>
      <c r="P636" s="504">
        <f t="shared" si="218"/>
        <v>0</v>
      </c>
      <c r="Q636" s="505">
        <f t="shared" si="218"/>
        <v>0</v>
      </c>
      <c r="R636" s="506">
        <f t="shared" si="218"/>
        <v>0</v>
      </c>
      <c r="S636" s="507"/>
      <c r="T636" s="508"/>
      <c r="U636" s="509">
        <f t="shared" si="210"/>
        <v>0</v>
      </c>
      <c r="V636" s="510"/>
      <c r="W636" s="510"/>
    </row>
    <row r="637" spans="1:23" ht="12" customHeight="1">
      <c r="A637" s="498">
        <v>33221834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6"/>
        <v>0</v>
      </c>
      <c r="K637" s="503">
        <f t="shared" si="216"/>
        <v>0</v>
      </c>
      <c r="L637" s="503">
        <f t="shared" si="216"/>
        <v>0</v>
      </c>
      <c r="M637" s="511">
        <f t="shared" si="213"/>
        <v>0</v>
      </c>
      <c r="N637" s="503">
        <f t="shared" si="217"/>
        <v>0</v>
      </c>
      <c r="O637" s="503">
        <f t="shared" si="217"/>
        <v>0</v>
      </c>
      <c r="P637" s="504">
        <f t="shared" si="218"/>
        <v>0</v>
      </c>
      <c r="Q637" s="505">
        <f t="shared" si="218"/>
        <v>0</v>
      </c>
      <c r="R637" s="506">
        <f t="shared" si="218"/>
        <v>0</v>
      </c>
      <c r="S637" s="507"/>
      <c r="T637" s="508"/>
      <c r="U637" s="509">
        <f t="shared" si="210"/>
        <v>0</v>
      </c>
      <c r="V637" s="510"/>
      <c r="W637" s="510"/>
    </row>
    <row r="638" spans="1:23" ht="12" customHeight="1">
      <c r="A638" s="498">
        <v>33221873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6"/>
        <v>0</v>
      </c>
      <c r="K638" s="503">
        <f t="shared" si="216"/>
        <v>0</v>
      </c>
      <c r="L638" s="503">
        <f t="shared" si="216"/>
        <v>0</v>
      </c>
      <c r="M638" s="511">
        <f t="shared" si="213"/>
        <v>0</v>
      </c>
      <c r="N638" s="503">
        <f t="shared" si="217"/>
        <v>0</v>
      </c>
      <c r="O638" s="503">
        <f t="shared" si="217"/>
        <v>0</v>
      </c>
      <c r="P638" s="504">
        <f t="shared" si="218"/>
        <v>0</v>
      </c>
      <c r="Q638" s="505">
        <f t="shared" si="218"/>
        <v>0</v>
      </c>
      <c r="R638" s="506">
        <f t="shared" si="218"/>
        <v>0</v>
      </c>
      <c r="S638" s="507"/>
      <c r="T638" s="508"/>
      <c r="U638" s="509">
        <f t="shared" si="210"/>
        <v>0</v>
      </c>
      <c r="V638" s="510"/>
      <c r="W638" s="510"/>
    </row>
    <row r="639" spans="1:23" ht="12" customHeight="1">
      <c r="A639" s="498">
        <v>33245837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16"/>
        <v>0</v>
      </c>
      <c r="K639" s="503">
        <f t="shared" si="216"/>
        <v>0</v>
      </c>
      <c r="L639" s="503">
        <f t="shared" si="216"/>
        <v>0</v>
      </c>
      <c r="M639" s="511">
        <f t="shared" si="213"/>
        <v>0</v>
      </c>
      <c r="N639" s="503">
        <f t="shared" si="217"/>
        <v>0</v>
      </c>
      <c r="O639" s="503">
        <f t="shared" si="217"/>
        <v>0</v>
      </c>
      <c r="P639" s="504">
        <f t="shared" si="218"/>
        <v>0</v>
      </c>
      <c r="Q639" s="505">
        <f t="shared" si="218"/>
        <v>0</v>
      </c>
      <c r="R639" s="506">
        <f t="shared" si="218"/>
        <v>0</v>
      </c>
      <c r="S639" s="507"/>
      <c r="T639" s="508"/>
      <c r="U639" s="509">
        <f t="shared" si="210"/>
        <v>0</v>
      </c>
      <c r="V639" s="510"/>
      <c r="W639" s="510"/>
    </row>
    <row r="640" spans="1:23" ht="12" customHeight="1">
      <c r="A640" s="498">
        <v>36210108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6"/>
        <v>0</v>
      </c>
      <c r="K640" s="503">
        <f t="shared" si="216"/>
        <v>0</v>
      </c>
      <c r="L640" s="503">
        <f t="shared" si="216"/>
        <v>0</v>
      </c>
      <c r="M640" s="511">
        <f t="shared" si="213"/>
        <v>0</v>
      </c>
      <c r="N640" s="503">
        <f t="shared" si="217"/>
        <v>0</v>
      </c>
      <c r="O640" s="503">
        <f t="shared" si="217"/>
        <v>0</v>
      </c>
      <c r="P640" s="504">
        <f t="shared" si="218"/>
        <v>0</v>
      </c>
      <c r="Q640" s="505">
        <f t="shared" si="218"/>
        <v>0</v>
      </c>
      <c r="R640" s="506">
        <f t="shared" si="218"/>
        <v>0</v>
      </c>
      <c r="S640" s="507"/>
      <c r="T640" s="508"/>
      <c r="U640" s="509">
        <f t="shared" si="210"/>
        <v>0</v>
      </c>
      <c r="V640" s="510"/>
      <c r="W640" s="510"/>
    </row>
    <row r="641" spans="1:23" ht="12" customHeight="1">
      <c r="A641" s="498">
        <v>36210831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6"/>
        <v>0</v>
      </c>
      <c r="K641" s="503">
        <f t="shared" si="216"/>
        <v>0</v>
      </c>
      <c r="L641" s="503">
        <f t="shared" si="216"/>
        <v>0</v>
      </c>
      <c r="M641" s="511">
        <f t="shared" si="213"/>
        <v>0</v>
      </c>
      <c r="N641" s="503">
        <f t="shared" si="217"/>
        <v>0</v>
      </c>
      <c r="O641" s="503">
        <f t="shared" si="217"/>
        <v>0</v>
      </c>
      <c r="P641" s="504">
        <f t="shared" si="218"/>
        <v>0</v>
      </c>
      <c r="Q641" s="505">
        <f t="shared" si="218"/>
        <v>0</v>
      </c>
      <c r="R641" s="506">
        <f t="shared" si="218"/>
        <v>0</v>
      </c>
      <c r="S641" s="507"/>
      <c r="T641" s="508"/>
      <c r="U641" s="509">
        <f t="shared" ref="U641:U660" si="219">SUMIF($A$10:$A$313,$A641,U$10:U$313)</f>
        <v>0</v>
      </c>
      <c r="V641" s="510"/>
      <c r="W641" s="510"/>
    </row>
    <row r="642" spans="1:23" ht="12" customHeight="1">
      <c r="A642" s="498">
        <v>36420872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6"/>
        <v>0</v>
      </c>
      <c r="K642" s="503">
        <f t="shared" si="216"/>
        <v>0</v>
      </c>
      <c r="L642" s="503">
        <f t="shared" si="216"/>
        <v>0</v>
      </c>
      <c r="M642" s="511">
        <f t="shared" si="213"/>
        <v>0</v>
      </c>
      <c r="N642" s="503">
        <f t="shared" si="217"/>
        <v>0</v>
      </c>
      <c r="O642" s="503">
        <f t="shared" si="217"/>
        <v>0</v>
      </c>
      <c r="P642" s="504">
        <f t="shared" si="218"/>
        <v>0</v>
      </c>
      <c r="Q642" s="505">
        <f t="shared" si="218"/>
        <v>0</v>
      </c>
      <c r="R642" s="506">
        <f t="shared" si="218"/>
        <v>0</v>
      </c>
      <c r="S642" s="507"/>
      <c r="T642" s="508"/>
      <c r="U642" s="509">
        <f t="shared" si="219"/>
        <v>0</v>
      </c>
      <c r="V642" s="510"/>
      <c r="W642" s="510"/>
    </row>
    <row r="643" spans="1:23" ht="12" customHeight="1">
      <c r="A643" s="498">
        <v>36420890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6"/>
        <v>0</v>
      </c>
      <c r="K643" s="503">
        <f t="shared" si="216"/>
        <v>0</v>
      </c>
      <c r="L643" s="503">
        <f t="shared" si="216"/>
        <v>0</v>
      </c>
      <c r="M643" s="511">
        <f t="shared" si="213"/>
        <v>0</v>
      </c>
      <c r="N643" s="503">
        <f t="shared" si="217"/>
        <v>0</v>
      </c>
      <c r="O643" s="503">
        <f t="shared" si="217"/>
        <v>0</v>
      </c>
      <c r="P643" s="504">
        <f t="shared" si="218"/>
        <v>0</v>
      </c>
      <c r="Q643" s="505">
        <f t="shared" si="218"/>
        <v>0</v>
      </c>
      <c r="R643" s="506">
        <f t="shared" si="218"/>
        <v>0</v>
      </c>
      <c r="S643" s="507"/>
      <c r="T643" s="508"/>
      <c r="U643" s="509">
        <f t="shared" si="219"/>
        <v>0</v>
      </c>
      <c r="V643" s="510"/>
      <c r="W643" s="510"/>
    </row>
    <row r="644" spans="1:23" ht="12" customHeight="1">
      <c r="A644" s="498">
        <v>36430104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6"/>
        <v>0</v>
      </c>
      <c r="K644" s="503">
        <f t="shared" si="216"/>
        <v>0</v>
      </c>
      <c r="L644" s="503">
        <f t="shared" si="216"/>
        <v>0</v>
      </c>
      <c r="M644" s="511">
        <f t="shared" si="213"/>
        <v>0</v>
      </c>
      <c r="N644" s="503">
        <f t="shared" si="217"/>
        <v>0</v>
      </c>
      <c r="O644" s="503">
        <f t="shared" si="217"/>
        <v>0</v>
      </c>
      <c r="P644" s="504">
        <f t="shared" si="218"/>
        <v>0</v>
      </c>
      <c r="Q644" s="505">
        <f t="shared" si="218"/>
        <v>0</v>
      </c>
      <c r="R644" s="506">
        <f t="shared" si="218"/>
        <v>0</v>
      </c>
      <c r="S644" s="507"/>
      <c r="T644" s="508"/>
      <c r="U644" s="509">
        <f t="shared" si="219"/>
        <v>0</v>
      </c>
      <c r="V644" s="510"/>
      <c r="W644" s="510"/>
    </row>
    <row r="645" spans="1:23" ht="12" customHeight="1">
      <c r="A645" s="498">
        <v>36430837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6"/>
        <v>0</v>
      </c>
      <c r="K645" s="503">
        <f t="shared" si="216"/>
        <v>0</v>
      </c>
      <c r="L645" s="503">
        <f t="shared" si="216"/>
        <v>0</v>
      </c>
      <c r="M645" s="511">
        <f t="shared" si="213"/>
        <v>0</v>
      </c>
      <c r="N645" s="503">
        <f t="shared" si="217"/>
        <v>0</v>
      </c>
      <c r="O645" s="503">
        <f t="shared" si="217"/>
        <v>0</v>
      </c>
      <c r="P645" s="504">
        <f t="shared" si="218"/>
        <v>0</v>
      </c>
      <c r="Q645" s="505">
        <f t="shared" si="218"/>
        <v>0</v>
      </c>
      <c r="R645" s="506">
        <f t="shared" si="218"/>
        <v>0</v>
      </c>
      <c r="S645" s="507"/>
      <c r="T645" s="508"/>
      <c r="U645" s="509">
        <f t="shared" si="219"/>
        <v>0</v>
      </c>
      <c r="V645" s="510"/>
      <c r="W645" s="510"/>
    </row>
    <row r="646" spans="1:23" ht="12" customHeight="1">
      <c r="A646" s="498">
        <v>36430876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6"/>
        <v>0</v>
      </c>
      <c r="K646" s="503">
        <f t="shared" si="216"/>
        <v>0</v>
      </c>
      <c r="L646" s="503">
        <f t="shared" si="216"/>
        <v>0</v>
      </c>
      <c r="M646" s="511">
        <f t="shared" si="213"/>
        <v>0</v>
      </c>
      <c r="N646" s="503">
        <f t="shared" si="217"/>
        <v>0</v>
      </c>
      <c r="O646" s="503">
        <f t="shared" si="217"/>
        <v>0</v>
      </c>
      <c r="P646" s="504">
        <f t="shared" si="218"/>
        <v>0</v>
      </c>
      <c r="Q646" s="505">
        <f t="shared" si="218"/>
        <v>0</v>
      </c>
      <c r="R646" s="506">
        <f t="shared" si="218"/>
        <v>0</v>
      </c>
      <c r="S646" s="507"/>
      <c r="T646" s="508"/>
      <c r="U646" s="509">
        <f t="shared" si="219"/>
        <v>0</v>
      </c>
      <c r="V646" s="510"/>
      <c r="W646" s="510"/>
    </row>
    <row r="647" spans="1:23" ht="12" customHeight="1">
      <c r="A647" s="498">
        <v>36630104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6"/>
        <v>0</v>
      </c>
      <c r="K647" s="503">
        <f t="shared" si="216"/>
        <v>0</v>
      </c>
      <c r="L647" s="503">
        <f t="shared" si="216"/>
        <v>0</v>
      </c>
      <c r="M647" s="511">
        <f t="shared" si="213"/>
        <v>0</v>
      </c>
      <c r="N647" s="503">
        <f t="shared" si="217"/>
        <v>0</v>
      </c>
      <c r="O647" s="503">
        <f t="shared" si="217"/>
        <v>0</v>
      </c>
      <c r="P647" s="504">
        <f t="shared" si="218"/>
        <v>0</v>
      </c>
      <c r="Q647" s="505">
        <f t="shared" si="218"/>
        <v>0</v>
      </c>
      <c r="R647" s="506">
        <f t="shared" si="218"/>
        <v>0</v>
      </c>
      <c r="S647" s="507"/>
      <c r="T647" s="508"/>
      <c r="U647" s="509">
        <f t="shared" si="219"/>
        <v>0</v>
      </c>
      <c r="V647" s="510"/>
      <c r="W647" s="510"/>
    </row>
    <row r="648" spans="1:23" ht="12" customHeight="1">
      <c r="A648" s="498">
        <v>36630107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6"/>
        <v>0</v>
      </c>
      <c r="K648" s="503">
        <f t="shared" si="216"/>
        <v>0</v>
      </c>
      <c r="L648" s="503">
        <f t="shared" si="216"/>
        <v>0</v>
      </c>
      <c r="M648" s="511">
        <f t="shared" si="213"/>
        <v>0</v>
      </c>
      <c r="N648" s="503">
        <f t="shared" ref="N648:O660" si="220">SUMIF($A$10:$A$318,$A648,N$10:N$318)</f>
        <v>0</v>
      </c>
      <c r="O648" s="503">
        <f t="shared" si="220"/>
        <v>0</v>
      </c>
      <c r="P648" s="504">
        <f t="shared" ref="P648:R660" si="221">SUMIF($A$10:$A$313,$A648,P$10:P$313)</f>
        <v>0</v>
      </c>
      <c r="Q648" s="505">
        <f t="shared" si="221"/>
        <v>0</v>
      </c>
      <c r="R648" s="506">
        <f t="shared" si="221"/>
        <v>0</v>
      </c>
      <c r="S648" s="507"/>
      <c r="T648" s="508"/>
      <c r="U648" s="509">
        <f t="shared" si="219"/>
        <v>0</v>
      </c>
      <c r="V648" s="510"/>
      <c r="W648" s="510"/>
    </row>
    <row r="649" spans="1:23" ht="12" customHeight="1">
      <c r="A649" s="498">
        <v>36630890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6"/>
        <v>0</v>
      </c>
      <c r="K649" s="503">
        <f t="shared" si="216"/>
        <v>0</v>
      </c>
      <c r="L649" s="503">
        <f t="shared" si="216"/>
        <v>0</v>
      </c>
      <c r="M649" s="511">
        <f t="shared" si="213"/>
        <v>0</v>
      </c>
      <c r="N649" s="503">
        <f t="shared" si="220"/>
        <v>0</v>
      </c>
      <c r="O649" s="503">
        <f t="shared" si="220"/>
        <v>0</v>
      </c>
      <c r="P649" s="504">
        <f t="shared" si="221"/>
        <v>0</v>
      </c>
      <c r="Q649" s="505">
        <f t="shared" si="221"/>
        <v>0</v>
      </c>
      <c r="R649" s="506">
        <f t="shared" si="221"/>
        <v>0</v>
      </c>
      <c r="S649" s="507"/>
      <c r="T649" s="508"/>
      <c r="U649" s="509">
        <f t="shared" si="219"/>
        <v>0</v>
      </c>
      <c r="V649" s="510"/>
      <c r="W649" s="510"/>
    </row>
    <row r="650" spans="1:23" ht="12" customHeight="1">
      <c r="A650" s="498">
        <v>36730104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6"/>
        <v>0</v>
      </c>
      <c r="K650" s="503">
        <f t="shared" si="216"/>
        <v>0</v>
      </c>
      <c r="L650" s="503">
        <f t="shared" si="216"/>
        <v>0</v>
      </c>
      <c r="M650" s="511">
        <f t="shared" si="213"/>
        <v>0</v>
      </c>
      <c r="N650" s="503">
        <f t="shared" si="220"/>
        <v>0</v>
      </c>
      <c r="O650" s="503">
        <f t="shared" si="220"/>
        <v>0</v>
      </c>
      <c r="P650" s="504">
        <f t="shared" si="221"/>
        <v>0</v>
      </c>
      <c r="Q650" s="505">
        <f t="shared" si="221"/>
        <v>0</v>
      </c>
      <c r="R650" s="506">
        <f t="shared" si="221"/>
        <v>0</v>
      </c>
      <c r="S650" s="507"/>
      <c r="T650" s="508"/>
      <c r="U650" s="509">
        <f t="shared" si="219"/>
        <v>0</v>
      </c>
      <c r="V650" s="510"/>
      <c r="W650" s="510"/>
    </row>
    <row r="651" spans="1:23" ht="10.9" customHeight="1">
      <c r="A651" s="498">
        <v>36730107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6"/>
        <v>0</v>
      </c>
      <c r="K651" s="503">
        <f t="shared" si="216"/>
        <v>0</v>
      </c>
      <c r="L651" s="503">
        <f t="shared" si="216"/>
        <v>0</v>
      </c>
      <c r="M651" s="511">
        <f t="shared" si="213"/>
        <v>0</v>
      </c>
      <c r="N651" s="503">
        <f t="shared" si="220"/>
        <v>0</v>
      </c>
      <c r="O651" s="503">
        <f t="shared" si="220"/>
        <v>0</v>
      </c>
      <c r="P651" s="504">
        <f t="shared" si="221"/>
        <v>0</v>
      </c>
      <c r="Q651" s="505">
        <f t="shared" si="221"/>
        <v>0</v>
      </c>
      <c r="R651" s="506">
        <f t="shared" si="221"/>
        <v>0</v>
      </c>
      <c r="S651" s="507"/>
      <c r="T651" s="508"/>
      <c r="U651" s="509">
        <f t="shared" si="219"/>
        <v>0</v>
      </c>
      <c r="V651" s="510"/>
      <c r="W651" s="510"/>
    </row>
    <row r="652" spans="1:23" ht="12" customHeight="1">
      <c r="A652" s="498">
        <v>36730853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6"/>
        <v>0</v>
      </c>
      <c r="K652" s="503">
        <f t="shared" si="216"/>
        <v>0</v>
      </c>
      <c r="L652" s="503">
        <f t="shared" si="216"/>
        <v>0</v>
      </c>
      <c r="M652" s="511">
        <f t="shared" si="213"/>
        <v>0</v>
      </c>
      <c r="N652" s="503">
        <f t="shared" si="220"/>
        <v>0</v>
      </c>
      <c r="O652" s="503">
        <f t="shared" si="220"/>
        <v>0</v>
      </c>
      <c r="P652" s="504">
        <f t="shared" si="221"/>
        <v>0</v>
      </c>
      <c r="Q652" s="505">
        <f t="shared" si="221"/>
        <v>0</v>
      </c>
      <c r="R652" s="506">
        <f t="shared" si="221"/>
        <v>0</v>
      </c>
      <c r="S652" s="507"/>
      <c r="T652" s="508"/>
      <c r="U652" s="509">
        <f t="shared" si="219"/>
        <v>0</v>
      </c>
      <c r="V652" s="510"/>
      <c r="W652" s="510"/>
    </row>
    <row r="653" spans="1:23" ht="12" customHeight="1">
      <c r="A653" s="498">
        <v>36730876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6"/>
        <v>0</v>
      </c>
      <c r="K653" s="503">
        <f t="shared" si="216"/>
        <v>0</v>
      </c>
      <c r="L653" s="503">
        <f t="shared" si="216"/>
        <v>0</v>
      </c>
      <c r="M653" s="511">
        <f t="shared" si="213"/>
        <v>0</v>
      </c>
      <c r="N653" s="503">
        <f t="shared" si="220"/>
        <v>0</v>
      </c>
      <c r="O653" s="503">
        <f t="shared" si="220"/>
        <v>0</v>
      </c>
      <c r="P653" s="504">
        <f t="shared" si="221"/>
        <v>0</v>
      </c>
      <c r="Q653" s="505">
        <f t="shared" si="221"/>
        <v>0</v>
      </c>
      <c r="R653" s="506">
        <f t="shared" si="221"/>
        <v>0</v>
      </c>
      <c r="S653" s="507"/>
      <c r="T653" s="508"/>
      <c r="U653" s="509">
        <f t="shared" si="219"/>
        <v>0</v>
      </c>
      <c r="V653" s="510"/>
      <c r="W653" s="510"/>
    </row>
    <row r="654" spans="1:23" ht="12" customHeight="1">
      <c r="A654" s="498">
        <v>63330107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6"/>
        <v>0</v>
      </c>
      <c r="K654" s="503">
        <f t="shared" si="216"/>
        <v>0</v>
      </c>
      <c r="L654" s="503">
        <f t="shared" si="216"/>
        <v>0</v>
      </c>
      <c r="M654" s="511">
        <f t="shared" si="213"/>
        <v>0</v>
      </c>
      <c r="N654" s="503">
        <f t="shared" si="220"/>
        <v>0</v>
      </c>
      <c r="O654" s="503">
        <f t="shared" si="220"/>
        <v>0</v>
      </c>
      <c r="P654" s="504">
        <f t="shared" si="221"/>
        <v>0</v>
      </c>
      <c r="Q654" s="505">
        <f t="shared" si="221"/>
        <v>0</v>
      </c>
      <c r="R654" s="506">
        <f t="shared" si="221"/>
        <v>0</v>
      </c>
      <c r="S654" s="507"/>
      <c r="T654" s="508"/>
      <c r="U654" s="509">
        <f t="shared" si="219"/>
        <v>0</v>
      </c>
      <c r="V654" s="510"/>
      <c r="W654" s="510"/>
    </row>
    <row r="655" spans="1:23" ht="12" customHeight="1">
      <c r="A655" s="498"/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6"/>
        <v>0</v>
      </c>
      <c r="K655" s="503">
        <f t="shared" si="216"/>
        <v>0</v>
      </c>
      <c r="L655" s="503">
        <f t="shared" si="216"/>
        <v>0</v>
      </c>
      <c r="M655" s="511">
        <f t="shared" si="213"/>
        <v>0</v>
      </c>
      <c r="N655" s="503">
        <f t="shared" si="220"/>
        <v>0</v>
      </c>
      <c r="O655" s="503">
        <f t="shared" si="220"/>
        <v>0</v>
      </c>
      <c r="P655" s="504">
        <f t="shared" si="221"/>
        <v>0</v>
      </c>
      <c r="Q655" s="505">
        <f t="shared" si="221"/>
        <v>0</v>
      </c>
      <c r="R655" s="506">
        <f t="shared" si="221"/>
        <v>0</v>
      </c>
      <c r="S655" s="507"/>
      <c r="T655" s="508"/>
      <c r="U655" s="509">
        <f t="shared" si="219"/>
        <v>0</v>
      </c>
      <c r="V655" s="510"/>
      <c r="W655" s="510"/>
    </row>
    <row r="656" spans="1:23" ht="12" customHeight="1">
      <c r="A656" s="498"/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6"/>
        <v>0</v>
      </c>
      <c r="K656" s="503">
        <f t="shared" si="216"/>
        <v>0</v>
      </c>
      <c r="L656" s="503">
        <f t="shared" si="216"/>
        <v>0</v>
      </c>
      <c r="M656" s="511">
        <f t="shared" si="213"/>
        <v>0</v>
      </c>
      <c r="N656" s="503">
        <f t="shared" si="220"/>
        <v>0</v>
      </c>
      <c r="O656" s="503">
        <f t="shared" si="220"/>
        <v>0</v>
      </c>
      <c r="P656" s="504">
        <f t="shared" si="221"/>
        <v>0</v>
      </c>
      <c r="Q656" s="505">
        <f t="shared" si="221"/>
        <v>0</v>
      </c>
      <c r="R656" s="506">
        <f t="shared" si="221"/>
        <v>0</v>
      </c>
      <c r="S656" s="507"/>
      <c r="T656" s="508"/>
      <c r="U656" s="509">
        <f t="shared" si="219"/>
        <v>0</v>
      </c>
      <c r="V656" s="510"/>
      <c r="W656" s="510"/>
    </row>
    <row r="657" spans="1:31" ht="12" customHeight="1">
      <c r="A657" s="498"/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6"/>
        <v>0</v>
      </c>
      <c r="K657" s="503">
        <f t="shared" si="216"/>
        <v>0</v>
      </c>
      <c r="L657" s="503">
        <f t="shared" si="216"/>
        <v>0</v>
      </c>
      <c r="M657" s="511">
        <f t="shared" si="213"/>
        <v>0</v>
      </c>
      <c r="N657" s="503">
        <f t="shared" si="220"/>
        <v>0</v>
      </c>
      <c r="O657" s="503">
        <f t="shared" si="220"/>
        <v>0</v>
      </c>
      <c r="P657" s="504">
        <f t="shared" si="221"/>
        <v>0</v>
      </c>
      <c r="Q657" s="505">
        <f t="shared" si="221"/>
        <v>0</v>
      </c>
      <c r="R657" s="506">
        <f t="shared" si="221"/>
        <v>0</v>
      </c>
      <c r="S657" s="507"/>
      <c r="T657" s="508"/>
      <c r="U657" s="509">
        <f t="shared" si="219"/>
        <v>0</v>
      </c>
      <c r="V657" s="510"/>
      <c r="W657" s="510"/>
    </row>
    <row r="658" spans="1:31" ht="12" customHeight="1">
      <c r="A658" s="498"/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6"/>
        <v>0</v>
      </c>
      <c r="K658" s="503">
        <f t="shared" si="216"/>
        <v>0</v>
      </c>
      <c r="L658" s="503">
        <f t="shared" si="216"/>
        <v>0</v>
      </c>
      <c r="M658" s="511">
        <f t="shared" si="213"/>
        <v>0</v>
      </c>
      <c r="N658" s="503">
        <f t="shared" si="220"/>
        <v>0</v>
      </c>
      <c r="O658" s="503">
        <f t="shared" si="220"/>
        <v>0</v>
      </c>
      <c r="P658" s="504">
        <f t="shared" si="221"/>
        <v>0</v>
      </c>
      <c r="Q658" s="505">
        <f t="shared" si="221"/>
        <v>0</v>
      </c>
      <c r="R658" s="506">
        <f t="shared" si="221"/>
        <v>0</v>
      </c>
      <c r="S658" s="507"/>
      <c r="T658" s="508"/>
      <c r="U658" s="509">
        <f t="shared" si="219"/>
        <v>0</v>
      </c>
      <c r="V658" s="510"/>
      <c r="W658" s="510"/>
    </row>
    <row r="659" spans="1:31" ht="12" customHeight="1">
      <c r="A659" s="498"/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6"/>
        <v>0</v>
      </c>
      <c r="K659" s="503">
        <f t="shared" si="216"/>
        <v>0</v>
      </c>
      <c r="L659" s="503">
        <f t="shared" si="216"/>
        <v>0</v>
      </c>
      <c r="M659" s="511">
        <f t="shared" si="213"/>
        <v>0</v>
      </c>
      <c r="N659" s="503">
        <f t="shared" si="220"/>
        <v>0</v>
      </c>
      <c r="O659" s="503">
        <f t="shared" si="220"/>
        <v>0</v>
      </c>
      <c r="P659" s="504">
        <f t="shared" si="221"/>
        <v>0</v>
      </c>
      <c r="Q659" s="505">
        <f t="shared" si="221"/>
        <v>0</v>
      </c>
      <c r="R659" s="506">
        <f t="shared" si="221"/>
        <v>0</v>
      </c>
      <c r="S659" s="507"/>
      <c r="T659" s="508"/>
      <c r="U659" s="509">
        <f t="shared" si="219"/>
        <v>0</v>
      </c>
      <c r="V659" s="510"/>
      <c r="W659" s="510"/>
    </row>
    <row r="660" spans="1:31" ht="12" customHeight="1" thickBot="1">
      <c r="A660" s="520"/>
      <c r="B660" s="521"/>
      <c r="C660" s="522"/>
      <c r="D660" s="523"/>
      <c r="E660" s="523"/>
      <c r="F660" s="523"/>
      <c r="G660" s="523"/>
      <c r="H660" s="523"/>
      <c r="I660" s="524"/>
      <c r="J660" s="503">
        <f t="shared" si="216"/>
        <v>0</v>
      </c>
      <c r="K660" s="503">
        <f t="shared" si="216"/>
        <v>0</v>
      </c>
      <c r="L660" s="503">
        <f t="shared" si="216"/>
        <v>0</v>
      </c>
      <c r="M660" s="525">
        <f t="shared" si="213"/>
        <v>0</v>
      </c>
      <c r="N660" s="503">
        <f t="shared" si="220"/>
        <v>0</v>
      </c>
      <c r="O660" s="503">
        <f t="shared" si="220"/>
        <v>0</v>
      </c>
      <c r="P660" s="526">
        <f t="shared" si="221"/>
        <v>0</v>
      </c>
      <c r="Q660" s="527">
        <f t="shared" si="221"/>
        <v>0</v>
      </c>
      <c r="R660" s="528">
        <f t="shared" si="221"/>
        <v>0</v>
      </c>
      <c r="S660" s="529"/>
      <c r="T660" s="530"/>
      <c r="U660" s="531">
        <f t="shared" si="219"/>
        <v>0</v>
      </c>
      <c r="V660" s="532"/>
      <c r="W660" s="532"/>
    </row>
    <row r="661" spans="1:31" ht="12" customHeight="1" thickBot="1">
      <c r="A661" s="533" t="s">
        <v>23</v>
      </c>
      <c r="B661" s="534"/>
      <c r="C661" s="535"/>
      <c r="D661" s="536"/>
      <c r="E661" s="536"/>
      <c r="F661" s="536"/>
      <c r="G661" s="536"/>
      <c r="H661" s="536"/>
      <c r="I661" s="537"/>
      <c r="J661" s="538">
        <f>SUM(J322:J660)</f>
        <v>1965</v>
      </c>
      <c r="K661" s="539">
        <f t="shared" ref="K661:U661" si="222">SUM(K322:K660)</f>
        <v>125</v>
      </c>
      <c r="L661" s="539">
        <f t="shared" si="222"/>
        <v>383</v>
      </c>
      <c r="M661" s="539">
        <f t="shared" si="222"/>
        <v>0</v>
      </c>
      <c r="N661" s="539">
        <f t="shared" si="222"/>
        <v>64</v>
      </c>
      <c r="O661" s="540">
        <f t="shared" si="222"/>
        <v>2537</v>
      </c>
      <c r="P661" s="538">
        <f t="shared" si="222"/>
        <v>4199</v>
      </c>
      <c r="Q661" s="539">
        <f t="shared" si="222"/>
        <v>4087</v>
      </c>
      <c r="R661" s="528">
        <f t="shared" si="222"/>
        <v>8286</v>
      </c>
      <c r="S661" s="541"/>
      <c r="T661" s="542"/>
      <c r="U661" s="543">
        <f t="shared" si="222"/>
        <v>10823</v>
      </c>
      <c r="V661" s="544"/>
      <c r="W661" s="544"/>
    </row>
    <row r="662" spans="1:31" ht="12" customHeight="1">
      <c r="U662" s="547">
        <f>U661-U320</f>
        <v>0</v>
      </c>
      <c r="V662" s="547"/>
    </row>
    <row r="663" spans="1:31" ht="12" customHeight="1">
      <c r="A663" s="965" t="s">
        <v>365</v>
      </c>
      <c r="B663" s="965"/>
    </row>
    <row r="664" spans="1:31" ht="12" customHeight="1">
      <c r="A664" s="965" t="s">
        <v>366</v>
      </c>
      <c r="B664" s="965"/>
    </row>
    <row r="665" spans="1:31" s="519" customFormat="1" ht="18" customHeight="1">
      <c r="A665" s="546" t="s">
        <v>367</v>
      </c>
      <c r="B665" s="546"/>
      <c r="C665" s="548"/>
      <c r="J665" s="345"/>
      <c r="K665" s="345"/>
      <c r="L665" s="345"/>
      <c r="M665" s="345"/>
      <c r="N665" s="345"/>
      <c r="O665" s="345"/>
      <c r="P665" s="176"/>
      <c r="Q665" s="176"/>
      <c r="R665" s="176"/>
      <c r="S665" s="546"/>
      <c r="T665" s="546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</row>
  </sheetData>
  <mergeCells count="19">
    <mergeCell ref="A319:C319"/>
    <mergeCell ref="A663:B663"/>
    <mergeCell ref="A664:B66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26D8-67FE-486F-8AF0-81E815A83F4B}">
  <sheetPr codeName="Sheet2"/>
  <dimension ref="A1:AE734"/>
  <sheetViews>
    <sheetView topLeftCell="A3" workbookViewId="0">
      <pane xSplit="9" ySplit="11" topLeftCell="P19" activePane="bottomRight" state="frozen"/>
      <selection activeCell="A3" sqref="A3"/>
      <selection pane="topRight" activeCell="J3" sqref="J3"/>
      <selection pane="bottomLeft" activeCell="A14" sqref="A14"/>
      <selection pane="bottomRight" activeCell="A23" sqref="A23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461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4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4" si="2">(J10*1000)/C10</f>
        <v>0</v>
      </c>
      <c r="Y10" s="50">
        <f t="shared" ref="Y10:Y34" si="3">(K10*1000)/C10</f>
        <v>0</v>
      </c>
      <c r="Z10" s="50">
        <f t="shared" ref="Z10:Z34" si="4">(L10*1000)/C10</f>
        <v>0</v>
      </c>
      <c r="AA10" s="50">
        <f t="shared" ref="AA10:AA34" si="5">(M10*1000)/C10</f>
        <v>0</v>
      </c>
      <c r="AB10" s="51">
        <f t="shared" ref="AB10:AB34" si="6">(N10*1000)/C10</f>
        <v>0</v>
      </c>
      <c r="AC10" s="52">
        <f>SUM(X10:AB10)</f>
        <v>0</v>
      </c>
      <c r="AD10" s="53">
        <f t="shared" ref="AD10:AD40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0" si="8">SUM(O11,R11)</f>
        <v>0</v>
      </c>
      <c r="T11" s="45"/>
      <c r="U11" s="46">
        <f t="shared" ref="U11:U99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4" si="10">SUM(X11:AB11)</f>
        <v>0</v>
      </c>
      <c r="AD11" s="53">
        <f t="shared" si="7"/>
        <v>0</v>
      </c>
      <c r="AE11" s="54">
        <f t="shared" ref="AE11:AE40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63</v>
      </c>
      <c r="K15" s="560"/>
      <c r="L15" s="560"/>
      <c r="M15" s="560"/>
      <c r="N15" s="561"/>
      <c r="O15" s="562">
        <f t="shared" si="0"/>
        <v>63</v>
      </c>
      <c r="P15" s="436"/>
      <c r="Q15" s="139"/>
      <c r="R15" s="554"/>
      <c r="S15" s="63"/>
      <c r="T15" s="139">
        <f>SUM(O15,R15)</f>
        <v>63</v>
      </c>
      <c r="U15" s="46">
        <f t="shared" si="9"/>
        <v>63</v>
      </c>
      <c r="V15" s="47">
        <f t="shared" ref="V15:V80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5</v>
      </c>
      <c r="K16" s="563"/>
      <c r="L16" s="563"/>
      <c r="M16" s="563"/>
      <c r="N16" s="557"/>
      <c r="O16" s="558">
        <f t="shared" si="0"/>
        <v>5</v>
      </c>
      <c r="P16" s="436"/>
      <c r="Q16" s="139"/>
      <c r="R16" s="554"/>
      <c r="S16" s="63">
        <f t="shared" si="8"/>
        <v>5</v>
      </c>
      <c r="T16" s="139"/>
      <c r="U16" s="46">
        <f t="shared" si="9"/>
        <v>5</v>
      </c>
      <c r="V16" s="47">
        <f t="shared" si="12"/>
        <v>0</v>
      </c>
      <c r="W16" s="48" t="s">
        <v>369</v>
      </c>
      <c r="X16" s="49">
        <f t="shared" si="2"/>
        <v>200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200</v>
      </c>
      <c r="AD16" s="53">
        <f t="shared" si="7"/>
        <v>0</v>
      </c>
      <c r="AE16" s="54">
        <f t="shared" si="11"/>
        <v>200</v>
      </c>
    </row>
    <row r="17" spans="1:31" ht="18" customHeight="1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370</v>
      </c>
      <c r="J17" s="44"/>
      <c r="K17" s="45"/>
      <c r="L17" s="45"/>
      <c r="M17" s="45"/>
      <c r="N17" s="339"/>
      <c r="O17" s="46"/>
      <c r="P17" s="93"/>
      <c r="Q17" s="70">
        <v>16</v>
      </c>
      <c r="R17" s="565">
        <f t="shared" si="1"/>
        <v>16</v>
      </c>
      <c r="S17" s="140"/>
      <c r="T17" s="139">
        <f>SUM(O17,R17)</f>
        <v>16</v>
      </c>
      <c r="U17" s="46">
        <f t="shared" si="9"/>
        <v>16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371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340</v>
      </c>
      <c r="R18" s="93">
        <f t="shared" si="1"/>
        <v>340</v>
      </c>
      <c r="S18" s="140">
        <f t="shared" si="8"/>
        <v>340</v>
      </c>
      <c r="T18" s="139"/>
      <c r="U18" s="46">
        <f t="shared" si="9"/>
        <v>340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6800</v>
      </c>
      <c r="AE18" s="54">
        <f t="shared" si="11"/>
        <v>6800</v>
      </c>
    </row>
    <row r="19" spans="1:31" ht="18" customHeight="1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160</v>
      </c>
      <c r="Q19" s="70"/>
      <c r="R19" s="93">
        <f t="shared" si="1"/>
        <v>160</v>
      </c>
      <c r="S19" s="140">
        <f t="shared" si="8"/>
        <v>160</v>
      </c>
      <c r="T19" s="139"/>
      <c r="U19" s="46">
        <f t="shared" si="9"/>
        <v>160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3200</v>
      </c>
      <c r="AE19" s="54">
        <f t="shared" si="11"/>
        <v>3200</v>
      </c>
    </row>
    <row r="20" spans="1:31" ht="18" customHeight="1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372</v>
      </c>
      <c r="J20" s="44"/>
      <c r="K20" s="45"/>
      <c r="L20" s="45"/>
      <c r="M20" s="45"/>
      <c r="N20" s="339"/>
      <c r="O20" s="46">
        <f t="shared" si="0"/>
        <v>0</v>
      </c>
      <c r="P20" s="436">
        <v>320</v>
      </c>
      <c r="Q20" s="139"/>
      <c r="R20" s="554">
        <f t="shared" si="1"/>
        <v>320</v>
      </c>
      <c r="S20" s="63">
        <f t="shared" si="8"/>
        <v>320</v>
      </c>
      <c r="T20" s="139"/>
      <c r="U20" s="46">
        <f t="shared" si="9"/>
        <v>320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6400</v>
      </c>
      <c r="AE20" s="54">
        <f t="shared" si="11"/>
        <v>6400</v>
      </c>
    </row>
    <row r="21" spans="1:31" ht="18" hidden="1" customHeight="1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16</v>
      </c>
      <c r="O23" s="558">
        <f t="shared" si="0"/>
        <v>16</v>
      </c>
      <c r="P23" s="436"/>
      <c r="Q23" s="139"/>
      <c r="R23" s="554"/>
      <c r="S23" s="63">
        <f t="shared" si="8"/>
        <v>16</v>
      </c>
      <c r="T23" s="139"/>
      <c r="U23" s="46">
        <f t="shared" si="9"/>
        <v>16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640</v>
      </c>
      <c r="AC23" s="52">
        <f t="shared" si="10"/>
        <v>640</v>
      </c>
      <c r="AD23" s="53"/>
      <c r="AE23" s="54"/>
    </row>
    <row r="24" spans="1:31" ht="18" customHeight="1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30</v>
      </c>
      <c r="K25" s="563">
        <v>8</v>
      </c>
      <c r="L25" s="563">
        <v>2</v>
      </c>
      <c r="M25" s="563"/>
      <c r="N25" s="557"/>
      <c r="O25" s="558">
        <f t="shared" si="0"/>
        <v>40</v>
      </c>
      <c r="P25" s="436"/>
      <c r="Q25" s="139"/>
      <c r="R25" s="554"/>
      <c r="S25" s="63">
        <f t="shared" si="8"/>
        <v>40</v>
      </c>
      <c r="T25" s="139"/>
      <c r="U25" s="46">
        <f t="shared" si="9"/>
        <v>40</v>
      </c>
      <c r="V25" s="47">
        <f t="shared" si="12"/>
        <v>0</v>
      </c>
      <c r="W25" s="579" t="s">
        <v>374</v>
      </c>
      <c r="X25" s="49">
        <f t="shared" si="2"/>
        <v>1200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1600</v>
      </c>
      <c r="AD25" s="53">
        <f t="shared" si="7"/>
        <v>0</v>
      </c>
      <c r="AE25" s="54">
        <f t="shared" si="11"/>
        <v>1600</v>
      </c>
    </row>
    <row r="26" spans="1:31" ht="18" customHeight="1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24</v>
      </c>
      <c r="Q26" s="139"/>
      <c r="R26" s="436">
        <f t="shared" ref="R26:R36" si="14">SUM(P26:Q26)</f>
        <v>24</v>
      </c>
      <c r="S26" s="63">
        <f t="shared" si="8"/>
        <v>24</v>
      </c>
      <c r="T26" s="436"/>
      <c r="U26" s="46">
        <f t="shared" si="9"/>
        <v>24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480</v>
      </c>
      <c r="AE26" s="54">
        <f t="shared" si="11"/>
        <v>480</v>
      </c>
    </row>
    <row r="27" spans="1:31" ht="18" customHeight="1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32</v>
      </c>
      <c r="R27" s="415">
        <f t="shared" si="14"/>
        <v>32</v>
      </c>
      <c r="S27" s="580"/>
      <c r="T27" s="436">
        <f>SUM(R27:S27)</f>
        <v>32</v>
      </c>
      <c r="U27" s="46">
        <f t="shared" si="9"/>
        <v>32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>
      <c r="A28" s="30">
        <v>31410831</v>
      </c>
      <c r="B28" s="31">
        <v>2.8</v>
      </c>
      <c r="C28" s="94">
        <v>50</v>
      </c>
      <c r="D28" s="574"/>
      <c r="E28" s="73"/>
      <c r="F28" s="73"/>
      <c r="G28" s="73"/>
      <c r="H28" s="36"/>
      <c r="I28" s="904" t="s">
        <v>463</v>
      </c>
      <c r="J28" s="580"/>
      <c r="K28" s="581"/>
      <c r="L28" s="581"/>
      <c r="M28" s="581"/>
      <c r="N28" s="582"/>
      <c r="O28" s="583"/>
      <c r="P28" s="902">
        <v>110</v>
      </c>
      <c r="Q28" s="581"/>
      <c r="R28" s="436">
        <f t="shared" si="14"/>
        <v>110</v>
      </c>
      <c r="S28" s="63">
        <f t="shared" si="8"/>
        <v>110</v>
      </c>
      <c r="T28" s="436"/>
      <c r="U28" s="46">
        <f t="shared" si="9"/>
        <v>110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>
        <f t="shared" si="7"/>
        <v>2200</v>
      </c>
      <c r="AE28" s="54">
        <f t="shared" si="11"/>
        <v>2200</v>
      </c>
    </row>
    <row r="29" spans="1:31" ht="18" customHeight="1">
      <c r="A29" s="30">
        <v>31410854</v>
      </c>
      <c r="B29" s="31">
        <v>2.8</v>
      </c>
      <c r="C29" s="96">
        <v>50</v>
      </c>
      <c r="D29" s="574"/>
      <c r="E29" s="73"/>
      <c r="F29" s="73"/>
      <c r="G29" s="73"/>
      <c r="H29" s="36"/>
      <c r="I29" s="904" t="s">
        <v>42</v>
      </c>
      <c r="J29" s="580"/>
      <c r="K29" s="581"/>
      <c r="L29" s="581"/>
      <c r="M29" s="581"/>
      <c r="N29" s="582"/>
      <c r="O29" s="583"/>
      <c r="P29" s="436"/>
      <c r="Q29" s="139">
        <v>220</v>
      </c>
      <c r="R29" s="436">
        <f t="shared" si="14"/>
        <v>220</v>
      </c>
      <c r="S29" s="63">
        <f t="shared" si="8"/>
        <v>220</v>
      </c>
      <c r="T29" s="139"/>
      <c r="U29" s="46">
        <f t="shared" si="9"/>
        <v>220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4400</v>
      </c>
      <c r="AE29" s="54">
        <f t="shared" si="11"/>
        <v>4400</v>
      </c>
    </row>
    <row r="30" spans="1:31" ht="18" customHeight="1">
      <c r="A30" s="30">
        <v>31400126</v>
      </c>
      <c r="B30" s="31">
        <v>2.5</v>
      </c>
      <c r="C30" s="32">
        <v>25</v>
      </c>
      <c r="D30" s="585" t="s">
        <v>41</v>
      </c>
      <c r="E30" s="73"/>
      <c r="F30" s="73"/>
      <c r="G30" s="73"/>
      <c r="H30" s="73"/>
      <c r="I30" s="568"/>
      <c r="J30" s="140">
        <v>24</v>
      </c>
      <c r="K30" s="70"/>
      <c r="L30" s="70"/>
      <c r="M30" s="70"/>
      <c r="N30" s="586"/>
      <c r="O30" s="587">
        <f t="shared" si="0"/>
        <v>24</v>
      </c>
      <c r="P30" s="93"/>
      <c r="Q30" s="70"/>
      <c r="R30" s="567">
        <f t="shared" si="14"/>
        <v>0</v>
      </c>
      <c r="S30" s="140">
        <f t="shared" si="8"/>
        <v>24</v>
      </c>
      <c r="T30" s="139"/>
      <c r="U30" s="46">
        <f t="shared" si="9"/>
        <v>24</v>
      </c>
      <c r="V30" s="47">
        <f t="shared" si="12"/>
        <v>0</v>
      </c>
      <c r="W30" s="48"/>
      <c r="X30" s="49">
        <f t="shared" si="2"/>
        <v>960</v>
      </c>
      <c r="Y30" s="50">
        <f t="shared" si="3"/>
        <v>0</v>
      </c>
      <c r="Z30" s="50">
        <f t="shared" si="4"/>
        <v>0</v>
      </c>
      <c r="AA30" s="50">
        <f t="shared" si="5"/>
        <v>0</v>
      </c>
      <c r="AB30" s="51">
        <f t="shared" si="6"/>
        <v>0</v>
      </c>
      <c r="AC30" s="52">
        <f t="shared" si="10"/>
        <v>960</v>
      </c>
      <c r="AD30" s="53">
        <f t="shared" si="7"/>
        <v>0</v>
      </c>
      <c r="AE30" s="54">
        <f t="shared" si="11"/>
        <v>960</v>
      </c>
    </row>
    <row r="31" spans="1:31" ht="18" hidden="1" customHeight="1">
      <c r="A31" s="100">
        <v>314011</v>
      </c>
      <c r="B31" s="101">
        <v>2.8</v>
      </c>
      <c r="C31" s="67" t="s">
        <v>27</v>
      </c>
      <c r="D31" s="102" t="s">
        <v>46</v>
      </c>
      <c r="E31" s="103"/>
      <c r="F31" s="103"/>
      <c r="G31" s="103"/>
      <c r="H31" s="104"/>
      <c r="I31" s="588"/>
      <c r="J31" s="559"/>
      <c r="K31" s="589"/>
      <c r="L31" s="589"/>
      <c r="M31" s="589"/>
      <c r="N31" s="590"/>
      <c r="O31" s="591">
        <f t="shared" si="0"/>
        <v>0</v>
      </c>
      <c r="P31" s="93"/>
      <c r="Q31" s="70"/>
      <c r="R31" s="93"/>
      <c r="S31" s="140"/>
      <c r="T31" s="139">
        <f>SUM(O31,R31)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>
      <c r="A32" s="30">
        <v>314011</v>
      </c>
      <c r="B32" s="31">
        <v>2.8</v>
      </c>
      <c r="C32" s="106">
        <v>25</v>
      </c>
      <c r="D32" s="574" t="s">
        <v>46</v>
      </c>
      <c r="E32" s="73" t="s">
        <v>47</v>
      </c>
      <c r="F32" s="73" t="s">
        <v>48</v>
      </c>
      <c r="G32" s="73"/>
      <c r="H32" s="36"/>
      <c r="I32" s="552"/>
      <c r="J32" s="116">
        <v>24</v>
      </c>
      <c r="K32" s="563"/>
      <c r="L32" s="592"/>
      <c r="M32" s="563"/>
      <c r="N32" s="557"/>
      <c r="O32" s="558">
        <f t="shared" si="0"/>
        <v>24</v>
      </c>
      <c r="P32" s="436"/>
      <c r="Q32" s="139"/>
      <c r="R32" s="554"/>
      <c r="S32" s="63">
        <f t="shared" si="8"/>
        <v>24</v>
      </c>
      <c r="T32" s="139"/>
      <c r="U32" s="46">
        <f t="shared" si="9"/>
        <v>24</v>
      </c>
      <c r="V32" s="47">
        <f t="shared" si="12"/>
        <v>0</v>
      </c>
      <c r="W32" s="579" t="s">
        <v>375</v>
      </c>
      <c r="X32" s="49">
        <f t="shared" si="2"/>
        <v>960</v>
      </c>
      <c r="Y32" s="50">
        <f t="shared" si="3"/>
        <v>0</v>
      </c>
      <c r="Z32" s="50">
        <f t="shared" si="4"/>
        <v>0</v>
      </c>
      <c r="AA32" s="50">
        <f t="shared" si="5"/>
        <v>0</v>
      </c>
      <c r="AB32" s="51">
        <f t="shared" si="6"/>
        <v>0</v>
      </c>
      <c r="AC32" s="52">
        <f t="shared" si="10"/>
        <v>960</v>
      </c>
      <c r="AD32" s="53">
        <f t="shared" si="7"/>
        <v>0</v>
      </c>
      <c r="AE32" s="54">
        <f t="shared" si="11"/>
        <v>960</v>
      </c>
    </row>
    <row r="33" spans="1:31" ht="18" hidden="1" customHeight="1">
      <c r="A33" s="30">
        <v>314111</v>
      </c>
      <c r="B33" s="31">
        <v>2.5</v>
      </c>
      <c r="C33" s="32">
        <v>25</v>
      </c>
      <c r="D33" s="574"/>
      <c r="E33" s="73"/>
      <c r="F33" s="73"/>
      <c r="G33" s="73"/>
      <c r="H33" s="36"/>
      <c r="I33" s="568" t="s">
        <v>55</v>
      </c>
      <c r="J33" s="140"/>
      <c r="K33" s="70"/>
      <c r="L33" s="70"/>
      <c r="M33" s="70"/>
      <c r="N33" s="586"/>
      <c r="O33" s="587">
        <f t="shared" si="0"/>
        <v>0</v>
      </c>
      <c r="P33" s="567"/>
      <c r="Q33" s="571"/>
      <c r="R33" s="567">
        <f t="shared" si="14"/>
        <v>0</v>
      </c>
      <c r="S33" s="140">
        <f t="shared" si="8"/>
        <v>0</v>
      </c>
      <c r="T33" s="139"/>
      <c r="U33" s="46">
        <f t="shared" si="9"/>
        <v>0</v>
      </c>
      <c r="V33" s="47">
        <f t="shared" si="12"/>
        <v>0</v>
      </c>
      <c r="W33" s="48"/>
      <c r="X33" s="49">
        <f t="shared" si="2"/>
        <v>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0</v>
      </c>
      <c r="AD33" s="53">
        <f t="shared" si="7"/>
        <v>0</v>
      </c>
      <c r="AE33" s="54">
        <f t="shared" si="11"/>
        <v>0</v>
      </c>
    </row>
    <row r="34" spans="1:31" ht="18" hidden="1" customHeight="1">
      <c r="A34" s="30">
        <v>314111</v>
      </c>
      <c r="B34" s="31">
        <v>2.5</v>
      </c>
      <c r="C34" s="32">
        <v>30</v>
      </c>
      <c r="D34" s="574"/>
      <c r="E34" s="73"/>
      <c r="F34" s="73"/>
      <c r="G34" s="73"/>
      <c r="H34" s="36"/>
      <c r="I34" s="568" t="s">
        <v>55</v>
      </c>
      <c r="J34" s="140"/>
      <c r="K34" s="70"/>
      <c r="L34" s="70"/>
      <c r="M34" s="70"/>
      <c r="N34" s="586"/>
      <c r="O34" s="587">
        <f t="shared" si="0"/>
        <v>0</v>
      </c>
      <c r="P34" s="567"/>
      <c r="Q34" s="571"/>
      <c r="R34" s="567">
        <f t="shared" si="14"/>
        <v>0</v>
      </c>
      <c r="S34" s="140">
        <f t="shared" si="8"/>
        <v>0</v>
      </c>
      <c r="T34" s="139"/>
      <c r="U34" s="46">
        <f t="shared" si="9"/>
        <v>0</v>
      </c>
      <c r="V34" s="47">
        <f t="shared" si="12"/>
        <v>0</v>
      </c>
      <c r="W34" s="48"/>
      <c r="X34" s="49">
        <f t="shared" si="2"/>
        <v>0</v>
      </c>
      <c r="Y34" s="50">
        <f t="shared" si="3"/>
        <v>0</v>
      </c>
      <c r="Z34" s="50">
        <f t="shared" si="4"/>
        <v>0</v>
      </c>
      <c r="AA34" s="50">
        <f t="shared" si="5"/>
        <v>0</v>
      </c>
      <c r="AB34" s="51">
        <f t="shared" si="6"/>
        <v>0</v>
      </c>
      <c r="AC34" s="52">
        <f t="shared" si="10"/>
        <v>0</v>
      </c>
      <c r="AD34" s="53">
        <f t="shared" si="7"/>
        <v>0</v>
      </c>
      <c r="AE34" s="54">
        <f t="shared" si="11"/>
        <v>0</v>
      </c>
    </row>
    <row r="35" spans="1:31" ht="18" hidden="1" customHeight="1">
      <c r="A35" s="30">
        <v>31411854</v>
      </c>
      <c r="B35" s="108">
        <v>4</v>
      </c>
      <c r="C35" s="67" t="s">
        <v>27</v>
      </c>
      <c r="D35" s="574"/>
      <c r="E35" s="73"/>
      <c r="F35" s="73"/>
      <c r="G35" s="73"/>
      <c r="H35" s="36"/>
      <c r="I35" s="89" t="s">
        <v>50</v>
      </c>
      <c r="J35" s="140"/>
      <c r="K35" s="70"/>
      <c r="L35" s="70"/>
      <c r="M35" s="70"/>
      <c r="N35" s="586"/>
      <c r="O35" s="587"/>
      <c r="P35" s="415"/>
      <c r="Q35" s="117"/>
      <c r="R35" s="415">
        <f>SUM(P35:Q35)</f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hidden="1" customHeight="1">
      <c r="A36" s="30">
        <v>31411811</v>
      </c>
      <c r="B36" s="31">
        <v>2.5</v>
      </c>
      <c r="C36" s="67" t="s">
        <v>27</v>
      </c>
      <c r="D36" s="574"/>
      <c r="E36" s="73"/>
      <c r="F36" s="73"/>
      <c r="G36" s="73"/>
      <c r="H36" s="36"/>
      <c r="I36" s="564" t="s">
        <v>376</v>
      </c>
      <c r="J36" s="140"/>
      <c r="K36" s="70"/>
      <c r="L36" s="70"/>
      <c r="M36" s="70"/>
      <c r="N36" s="586"/>
      <c r="O36" s="587"/>
      <c r="P36" s="415"/>
      <c r="Q36" s="117"/>
      <c r="R36" s="415">
        <f t="shared" si="14"/>
        <v>0</v>
      </c>
      <c r="S36" s="58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31411813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52</v>
      </c>
      <c r="J37" s="140"/>
      <c r="K37" s="70"/>
      <c r="L37" s="70"/>
      <c r="M37" s="70"/>
      <c r="N37" s="586"/>
      <c r="O37" s="587"/>
      <c r="P37" s="436">
        <v>40</v>
      </c>
      <c r="Q37" s="139">
        <v>240</v>
      </c>
      <c r="R37" s="436">
        <f>SUM(P37:Q37)</f>
        <v>280</v>
      </c>
      <c r="S37" s="63">
        <f t="shared" si="8"/>
        <v>280</v>
      </c>
      <c r="T37" s="139"/>
      <c r="U37" s="46">
        <f t="shared" si="9"/>
        <v>280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5600</v>
      </c>
      <c r="AE37" s="54">
        <f t="shared" si="11"/>
        <v>5600</v>
      </c>
    </row>
    <row r="38" spans="1:31" ht="18" customHeight="1">
      <c r="A38" s="30">
        <v>31411825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53</v>
      </c>
      <c r="J38" s="140"/>
      <c r="K38" s="70"/>
      <c r="L38" s="70"/>
      <c r="M38" s="70"/>
      <c r="N38" s="586"/>
      <c r="O38" s="587"/>
      <c r="P38" s="436">
        <v>24</v>
      </c>
      <c r="Q38" s="139"/>
      <c r="R38" s="436">
        <f>SUM(P38:Q38)</f>
        <v>24</v>
      </c>
      <c r="S38" s="63">
        <f t="shared" si="8"/>
        <v>24</v>
      </c>
      <c r="T38" s="139"/>
      <c r="U38" s="46">
        <f t="shared" si="9"/>
        <v>24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480</v>
      </c>
      <c r="AE38" s="54">
        <f t="shared" si="11"/>
        <v>480</v>
      </c>
    </row>
    <row r="39" spans="1:31" ht="18" customHeight="1">
      <c r="A39" s="30">
        <v>31411831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464</v>
      </c>
      <c r="J39" s="140"/>
      <c r="K39" s="70"/>
      <c r="L39" s="70"/>
      <c r="M39" s="70"/>
      <c r="N39" s="586"/>
      <c r="O39" s="587"/>
      <c r="P39" s="436">
        <v>56</v>
      </c>
      <c r="Q39" s="139"/>
      <c r="R39" s="436">
        <f>SUM(P39:Q39)</f>
        <v>56</v>
      </c>
      <c r="S39" s="63">
        <f t="shared" si="8"/>
        <v>56</v>
      </c>
      <c r="T39" s="139"/>
      <c r="U39" s="46">
        <f t="shared" si="9"/>
        <v>56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1120</v>
      </c>
      <c r="AE39" s="54">
        <f t="shared" si="11"/>
        <v>1120</v>
      </c>
    </row>
    <row r="40" spans="1:31" ht="18" customHeight="1">
      <c r="A40" s="30">
        <v>31411854</v>
      </c>
      <c r="B40" s="108">
        <v>4</v>
      </c>
      <c r="C40" s="96">
        <v>50</v>
      </c>
      <c r="D40" s="574"/>
      <c r="E40" s="73"/>
      <c r="F40" s="73"/>
      <c r="G40" s="73"/>
      <c r="H40" s="36"/>
      <c r="I40" s="904" t="s">
        <v>50</v>
      </c>
      <c r="J40" s="140"/>
      <c r="K40" s="70"/>
      <c r="L40" s="70"/>
      <c r="M40" s="70"/>
      <c r="N40" s="586"/>
      <c r="O40" s="587"/>
      <c r="P40" s="436"/>
      <c r="Q40" s="139">
        <v>72</v>
      </c>
      <c r="R40" s="436">
        <f>SUM(P40:Q40)</f>
        <v>72</v>
      </c>
      <c r="S40" s="63">
        <f t="shared" si="8"/>
        <v>72</v>
      </c>
      <c r="T40" s="139"/>
      <c r="U40" s="46">
        <f t="shared" si="9"/>
        <v>72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>
        <f t="shared" si="7"/>
        <v>1440</v>
      </c>
      <c r="AE40" s="54">
        <f t="shared" si="11"/>
        <v>1440</v>
      </c>
    </row>
    <row r="41" spans="1:31" ht="18" customHeight="1">
      <c r="A41" s="119" t="s">
        <v>56</v>
      </c>
      <c r="B41" s="120"/>
      <c r="C41" s="595"/>
      <c r="D41" s="596"/>
      <c r="E41" s="120"/>
      <c r="F41" s="120"/>
      <c r="G41" s="120"/>
      <c r="H41" s="120"/>
      <c r="I41" s="596"/>
      <c r="J41" s="129">
        <f t="shared" ref="J41:U41" si="15">SUM(J10:J40)</f>
        <v>200</v>
      </c>
      <c r="K41" s="129">
        <f t="shared" si="15"/>
        <v>8</v>
      </c>
      <c r="L41" s="129">
        <f t="shared" si="15"/>
        <v>2</v>
      </c>
      <c r="M41" s="129">
        <f t="shared" si="15"/>
        <v>0</v>
      </c>
      <c r="N41" s="129">
        <f t="shared" si="15"/>
        <v>16</v>
      </c>
      <c r="O41" s="130">
        <f t="shared" si="15"/>
        <v>226</v>
      </c>
      <c r="P41" s="133">
        <f t="shared" si="15"/>
        <v>734</v>
      </c>
      <c r="Q41" s="129">
        <f t="shared" si="15"/>
        <v>920</v>
      </c>
      <c r="R41" s="133">
        <f t="shared" si="15"/>
        <v>1654</v>
      </c>
      <c r="S41" s="128">
        <f t="shared" si="15"/>
        <v>1755</v>
      </c>
      <c r="T41" s="129">
        <f t="shared" si="15"/>
        <v>125</v>
      </c>
      <c r="U41" s="130">
        <f t="shared" si="15"/>
        <v>1880</v>
      </c>
      <c r="V41" s="47">
        <f t="shared" si="12"/>
        <v>0</v>
      </c>
      <c r="W41" s="131"/>
      <c r="X41" s="132">
        <f t="shared" ref="X41:AE41" si="16">SUM(X10:X40)</f>
        <v>4920</v>
      </c>
      <c r="Y41" s="129">
        <f t="shared" si="16"/>
        <v>320</v>
      </c>
      <c r="Z41" s="129">
        <f t="shared" si="16"/>
        <v>80</v>
      </c>
      <c r="AA41" s="129">
        <f t="shared" si="16"/>
        <v>0</v>
      </c>
      <c r="AB41" s="133">
        <f t="shared" si="16"/>
        <v>640</v>
      </c>
      <c r="AC41" s="130">
        <f t="shared" si="16"/>
        <v>5960</v>
      </c>
      <c r="AD41" s="133">
        <f t="shared" si="16"/>
        <v>32120</v>
      </c>
      <c r="AE41" s="134">
        <f t="shared" si="16"/>
        <v>35840</v>
      </c>
    </row>
    <row r="42" spans="1:31" ht="18" hidden="1" customHeight="1">
      <c r="A42" s="30">
        <v>320000</v>
      </c>
      <c r="B42" s="31" t="s">
        <v>57</v>
      </c>
      <c r="C42" s="32">
        <v>25</v>
      </c>
      <c r="D42" s="574" t="s">
        <v>58</v>
      </c>
      <c r="E42" s="73" t="s">
        <v>59</v>
      </c>
      <c r="F42" s="73"/>
      <c r="G42" s="73" t="s">
        <v>60</v>
      </c>
      <c r="H42" s="36" t="s">
        <v>61</v>
      </c>
      <c r="I42" s="552"/>
      <c r="J42" s="553"/>
      <c r="K42" s="467"/>
      <c r="L42" s="467"/>
      <c r="M42" s="467"/>
      <c r="N42" s="339"/>
      <c r="O42" s="46">
        <f t="shared" ref="O42:O99" si="17">SUM(J42:N42)</f>
        <v>0</v>
      </c>
      <c r="P42" s="554"/>
      <c r="Q42" s="45"/>
      <c r="R42" s="554">
        <f t="shared" ref="R42:R99" si="18">SUM(P42:Q42)</f>
        <v>0</v>
      </c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>
        <f t="shared" ref="Y42:Y99" si="19">(K42*1000)/C42</f>
        <v>0</v>
      </c>
      <c r="Z42" s="50">
        <f t="shared" ref="Z42:Z99" si="20">(L42*1000)/C42</f>
        <v>0</v>
      </c>
      <c r="AA42" s="50">
        <f t="shared" ref="AA42:AA99" si="21">(M42*1000)/C42</f>
        <v>0</v>
      </c>
      <c r="AB42" s="51">
        <f t="shared" ref="AB42:AB99" si="22">(N42*1000)/C42</f>
        <v>0</v>
      </c>
      <c r="AC42" s="52">
        <f t="shared" ref="AC42:AC99" si="23">SUM(X42:AB42)</f>
        <v>0</v>
      </c>
      <c r="AD42" s="53">
        <f t="shared" ref="AD42:AD99" si="24">(R42*1000)/C42</f>
        <v>0</v>
      </c>
      <c r="AE42" s="54">
        <f t="shared" ref="AE42:AE99" si="25">SUM(AC42:AD42)</f>
        <v>0</v>
      </c>
    </row>
    <row r="43" spans="1:31" ht="18" hidden="1" customHeight="1">
      <c r="A43" s="30">
        <v>32000890</v>
      </c>
      <c r="B43" s="31">
        <v>2.5</v>
      </c>
      <c r="C43" s="32">
        <v>25</v>
      </c>
      <c r="D43" s="575" t="s">
        <v>64</v>
      </c>
      <c r="E43" s="135" t="s">
        <v>63</v>
      </c>
      <c r="F43" s="73"/>
      <c r="G43" s="73"/>
      <c r="H43" s="36"/>
      <c r="I43" s="552"/>
      <c r="J43" s="597"/>
      <c r="K43" s="598"/>
      <c r="L43" s="467"/>
      <c r="M43" s="467"/>
      <c r="N43" s="339"/>
      <c r="O43" s="46">
        <f t="shared" ref="O43:O49" si="26">SUM(J43:N43)</f>
        <v>0</v>
      </c>
      <c r="P43" s="554"/>
      <c r="Q43" s="45"/>
      <c r="R43" s="554"/>
      <c r="S43" s="44">
        <f>SUM(O43,R43)</f>
        <v>0</v>
      </c>
      <c r="T43" s="45"/>
      <c r="U43" s="46">
        <f t="shared" si="9"/>
        <v>0</v>
      </c>
      <c r="V43" s="47">
        <f t="shared" si="12"/>
        <v>0</v>
      </c>
      <c r="W43" s="48"/>
      <c r="X43" s="49">
        <f>(J43*1000)/C43</f>
        <v>0</v>
      </c>
      <c r="Y43" s="50"/>
      <c r="Z43" s="50"/>
      <c r="AA43" s="50"/>
      <c r="AB43" s="51"/>
      <c r="AC43" s="52">
        <f t="shared" si="23"/>
        <v>0</v>
      </c>
      <c r="AD43" s="53"/>
      <c r="AE43" s="54">
        <f t="shared" si="25"/>
        <v>0</v>
      </c>
    </row>
    <row r="44" spans="1:31" ht="18" customHeight="1">
      <c r="A44" s="30">
        <v>320008</v>
      </c>
      <c r="B44" s="31">
        <v>2.8</v>
      </c>
      <c r="C44" s="32">
        <v>25</v>
      </c>
      <c r="D44" s="599" t="s">
        <v>377</v>
      </c>
      <c r="E44" s="138" t="s">
        <v>378</v>
      </c>
      <c r="F44" s="138" t="s">
        <v>379</v>
      </c>
      <c r="G44" s="73"/>
      <c r="H44" s="36"/>
      <c r="I44" s="552"/>
      <c r="J44" s="116">
        <v>58</v>
      </c>
      <c r="K44" s="563">
        <v>5</v>
      </c>
      <c r="L44" s="563">
        <v>1</v>
      </c>
      <c r="M44" s="556"/>
      <c r="N44" s="557"/>
      <c r="O44" s="558">
        <f>SUM(J44:N44)</f>
        <v>64</v>
      </c>
      <c r="P44" s="554"/>
      <c r="Q44" s="45"/>
      <c r="R44" s="554"/>
      <c r="S44" s="63">
        <f>SUM(O44,R44)</f>
        <v>64</v>
      </c>
      <c r="T44" s="139"/>
      <c r="U44" s="46">
        <f t="shared" si="9"/>
        <v>64</v>
      </c>
      <c r="V44" s="47">
        <f t="shared" si="12"/>
        <v>0</v>
      </c>
      <c r="W44" s="48"/>
      <c r="X44" s="49">
        <f>(J44*1000)/C44</f>
        <v>2320</v>
      </c>
      <c r="Y44" s="50">
        <f>(K44*1000)/C44</f>
        <v>200</v>
      </c>
      <c r="Z44" s="50"/>
      <c r="AA44" s="50"/>
      <c r="AB44" s="51"/>
      <c r="AC44" s="52">
        <f t="shared" si="23"/>
        <v>2520</v>
      </c>
      <c r="AD44" s="53"/>
      <c r="AE44" s="54">
        <f t="shared" si="25"/>
        <v>2520</v>
      </c>
    </row>
    <row r="45" spans="1:31" ht="18" hidden="1" customHeight="1">
      <c r="A45" s="30">
        <v>32000846</v>
      </c>
      <c r="B45" s="31">
        <v>2.8</v>
      </c>
      <c r="C45" s="67" t="s">
        <v>27</v>
      </c>
      <c r="D45" s="575" t="s">
        <v>380</v>
      </c>
      <c r="E45" s="138"/>
      <c r="F45" s="138"/>
      <c r="G45" s="73"/>
      <c r="H45" s="36"/>
      <c r="I45" s="552"/>
      <c r="J45" s="600"/>
      <c r="K45" s="601"/>
      <c r="L45" s="601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>
      <c r="A46" s="30">
        <v>320021</v>
      </c>
      <c r="B46" s="31">
        <v>2.8</v>
      </c>
      <c r="C46" s="67" t="s">
        <v>27</v>
      </c>
      <c r="D46" s="68" t="s">
        <v>64</v>
      </c>
      <c r="E46" s="409"/>
      <c r="F46" s="409"/>
      <c r="G46" s="73"/>
      <c r="H46" s="36"/>
      <c r="I46" s="552"/>
      <c r="J46" s="559">
        <v>20</v>
      </c>
      <c r="K46" s="560"/>
      <c r="L46" s="560"/>
      <c r="M46" s="560"/>
      <c r="N46" s="561"/>
      <c r="O46" s="562">
        <f t="shared" si="26"/>
        <v>20</v>
      </c>
      <c r="P46" s="554"/>
      <c r="Q46" s="45"/>
      <c r="R46" s="554"/>
      <c r="S46" s="63"/>
      <c r="T46" s="143">
        <f>SUM(O46,R46)</f>
        <v>20</v>
      </c>
      <c r="U46" s="46">
        <f>SUM(S46:T46)</f>
        <v>20</v>
      </c>
      <c r="V46" s="47">
        <f t="shared" si="12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320021</v>
      </c>
      <c r="B47" s="31">
        <v>2.8</v>
      </c>
      <c r="C47" s="32">
        <v>25</v>
      </c>
      <c r="D47" s="602" t="s">
        <v>68</v>
      </c>
      <c r="E47" s="409"/>
      <c r="F47" s="409"/>
      <c r="G47" s="73"/>
      <c r="H47" s="36"/>
      <c r="I47" s="552"/>
      <c r="J47" s="63">
        <v>48</v>
      </c>
      <c r="K47" s="603"/>
      <c r="L47" s="603"/>
      <c r="M47" s="603"/>
      <c r="N47" s="339"/>
      <c r="O47" s="46">
        <f t="shared" si="26"/>
        <v>48</v>
      </c>
      <c r="P47" s="554"/>
      <c r="Q47" s="45"/>
      <c r="R47" s="554"/>
      <c r="S47" s="63">
        <f>SUM(O47,R47)</f>
        <v>48</v>
      </c>
      <c r="T47" s="143"/>
      <c r="U47" s="46">
        <f t="shared" si="9"/>
        <v>48</v>
      </c>
      <c r="V47" s="47">
        <f t="shared" si="12"/>
        <v>0</v>
      </c>
      <c r="W47" s="48"/>
      <c r="X47" s="49">
        <f>(J47*1000)/C47</f>
        <v>1920</v>
      </c>
      <c r="Y47" s="50"/>
      <c r="Z47" s="50"/>
      <c r="AA47" s="50"/>
      <c r="AB47" s="51"/>
      <c r="AC47" s="52">
        <f t="shared" si="23"/>
        <v>1920</v>
      </c>
      <c r="AD47" s="53"/>
      <c r="AE47" s="54">
        <f t="shared" si="25"/>
        <v>1920</v>
      </c>
    </row>
    <row r="48" spans="1:31" ht="18" hidden="1" customHeight="1">
      <c r="A48" s="30">
        <v>320021</v>
      </c>
      <c r="B48" s="31">
        <v>2.8</v>
      </c>
      <c r="C48" s="67" t="s">
        <v>27</v>
      </c>
      <c r="D48" s="604" t="s">
        <v>69</v>
      </c>
      <c r="E48" s="409"/>
      <c r="F48" s="73"/>
      <c r="G48" s="73"/>
      <c r="H48" s="36"/>
      <c r="I48" s="552"/>
      <c r="J48" s="605"/>
      <c r="K48" s="467"/>
      <c r="L48" s="467"/>
      <c r="M48" s="467"/>
      <c r="N48" s="339"/>
      <c r="O48" s="46">
        <f t="shared" si="26"/>
        <v>0</v>
      </c>
      <c r="P48" s="554"/>
      <c r="Q48" s="45"/>
      <c r="R48" s="554"/>
      <c r="S48" s="63"/>
      <c r="T48" s="63">
        <f>SUM(O48,R48)</f>
        <v>0</v>
      </c>
      <c r="U48" s="46">
        <f>SUM(S48:T48)</f>
        <v>0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hidden="1" customHeight="1">
      <c r="A49" s="30">
        <v>320001</v>
      </c>
      <c r="B49" s="31">
        <v>2.8</v>
      </c>
      <c r="C49" s="67" t="s">
        <v>27</v>
      </c>
      <c r="D49" s="146" t="s">
        <v>70</v>
      </c>
      <c r="E49" s="409"/>
      <c r="F49" s="73"/>
      <c r="G49" s="73"/>
      <c r="H49" s="36"/>
      <c r="I49" s="552"/>
      <c r="J49" s="559"/>
      <c r="K49" s="560"/>
      <c r="L49" s="560"/>
      <c r="M49" s="560"/>
      <c r="N49" s="561"/>
      <c r="O49" s="562">
        <f t="shared" si="26"/>
        <v>0</v>
      </c>
      <c r="P49" s="554"/>
      <c r="Q49" s="45"/>
      <c r="R49" s="554"/>
      <c r="S49" s="63"/>
      <c r="T49" s="63">
        <f>SUM(O49,R49)</f>
        <v>0</v>
      </c>
      <c r="U49" s="46">
        <f>SUM(S49:T49)</f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customHeight="1">
      <c r="A50" s="148">
        <v>320001</v>
      </c>
      <c r="B50" s="31">
        <v>2.8</v>
      </c>
      <c r="C50" s="32">
        <v>25</v>
      </c>
      <c r="D50" s="574" t="s">
        <v>70</v>
      </c>
      <c r="E50" s="73" t="s">
        <v>71</v>
      </c>
      <c r="F50" s="73" t="s">
        <v>72</v>
      </c>
      <c r="G50" s="73" t="s">
        <v>73</v>
      </c>
      <c r="H50" s="149"/>
      <c r="I50" s="606"/>
      <c r="J50" s="116">
        <v>140</v>
      </c>
      <c r="K50" s="563">
        <v>16</v>
      </c>
      <c r="L50" s="563">
        <v>1</v>
      </c>
      <c r="M50" s="563"/>
      <c r="N50" s="607"/>
      <c r="O50" s="558">
        <f>SUM(J50:N50)</f>
        <v>157</v>
      </c>
      <c r="P50" s="339"/>
      <c r="Q50" s="467"/>
      <c r="R50" s="339"/>
      <c r="S50" s="63">
        <f>SUM(O50,R50)</f>
        <v>157</v>
      </c>
      <c r="T50" s="139"/>
      <c r="U50" s="608">
        <f t="shared" si="9"/>
        <v>157</v>
      </c>
      <c r="V50" s="47">
        <f t="shared" si="12"/>
        <v>0</v>
      </c>
      <c r="W50" s="48"/>
      <c r="X50" s="49">
        <f>(J50*1000)/C50</f>
        <v>5600</v>
      </c>
      <c r="Y50" s="50">
        <f t="shared" si="19"/>
        <v>640</v>
      </c>
      <c r="Z50" s="50">
        <f t="shared" si="20"/>
        <v>40</v>
      </c>
      <c r="AA50" s="50">
        <f t="shared" si="21"/>
        <v>0</v>
      </c>
      <c r="AB50" s="51">
        <f t="shared" si="22"/>
        <v>0</v>
      </c>
      <c r="AC50" s="154">
        <f t="shared" si="23"/>
        <v>6280</v>
      </c>
      <c r="AD50" s="51">
        <f t="shared" si="24"/>
        <v>0</v>
      </c>
      <c r="AE50" s="155">
        <f t="shared" si="25"/>
        <v>6280</v>
      </c>
    </row>
    <row r="51" spans="1:31" ht="18" hidden="1" customHeight="1">
      <c r="A51" s="156">
        <v>320001</v>
      </c>
      <c r="B51" s="157">
        <v>2.5</v>
      </c>
      <c r="C51" s="83" t="s">
        <v>75</v>
      </c>
      <c r="D51" s="609" t="s">
        <v>70</v>
      </c>
      <c r="E51" s="159"/>
      <c r="F51" s="159"/>
      <c r="G51" s="159"/>
      <c r="H51" s="159"/>
      <c r="I51" s="610"/>
      <c r="J51" s="553"/>
      <c r="K51" s="467"/>
      <c r="L51" s="467"/>
      <c r="M51" s="467"/>
      <c r="N51" s="339"/>
      <c r="O51" s="608">
        <f t="shared" si="17"/>
        <v>0</v>
      </c>
      <c r="P51" s="339"/>
      <c r="Q51" s="467"/>
      <c r="R51" s="339">
        <f t="shared" si="18"/>
        <v>0</v>
      </c>
      <c r="S51" s="63"/>
      <c r="T51" s="139">
        <f>SUM(O51,R51)</f>
        <v>0</v>
      </c>
      <c r="U51" s="608">
        <f t="shared" si="9"/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customHeight="1">
      <c r="A52" s="161">
        <v>32010890</v>
      </c>
      <c r="B52" s="108">
        <v>4</v>
      </c>
      <c r="C52" s="67" t="s">
        <v>27</v>
      </c>
      <c r="D52" s="611"/>
      <c r="E52" s="163"/>
      <c r="F52" s="163"/>
      <c r="G52" s="163"/>
      <c r="H52" s="163"/>
      <c r="I52" s="166" t="s">
        <v>77</v>
      </c>
      <c r="J52" s="612"/>
      <c r="K52" s="603"/>
      <c r="L52" s="603"/>
      <c r="M52" s="603"/>
      <c r="N52" s="613"/>
      <c r="O52" s="153"/>
      <c r="P52" s="415">
        <v>1200</v>
      </c>
      <c r="Q52" s="117"/>
      <c r="R52" s="415">
        <f t="shared" si="18"/>
        <v>1200</v>
      </c>
      <c r="S52" s="145"/>
      <c r="T52" s="139">
        <f>SUM(O52,R52)</f>
        <v>1200</v>
      </c>
      <c r="U52" s="608">
        <f t="shared" si="9"/>
        <v>1200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>
        <f t="shared" si="23"/>
        <v>0</v>
      </c>
      <c r="AD52" s="51"/>
      <c r="AE52" s="155">
        <f t="shared" si="25"/>
        <v>0</v>
      </c>
    </row>
    <row r="53" spans="1:31" ht="18" customHeight="1">
      <c r="A53" s="161">
        <v>32010813</v>
      </c>
      <c r="B53" s="108">
        <v>4</v>
      </c>
      <c r="C53" s="94">
        <v>50</v>
      </c>
      <c r="D53" s="611"/>
      <c r="E53" s="163"/>
      <c r="F53" s="163"/>
      <c r="G53" s="163"/>
      <c r="H53" s="906"/>
      <c r="I53" s="907" t="s">
        <v>465</v>
      </c>
      <c r="J53" s="612"/>
      <c r="K53" s="603"/>
      <c r="L53" s="603"/>
      <c r="M53" s="603"/>
      <c r="N53" s="613"/>
      <c r="O53" s="153"/>
      <c r="P53" s="908">
        <v>120</v>
      </c>
      <c r="Q53" s="117"/>
      <c r="R53" s="637">
        <f t="shared" si="18"/>
        <v>120</v>
      </c>
      <c r="S53" s="63">
        <f t="shared" ref="S53:S99" si="27">SUM(O53,R53)</f>
        <v>120</v>
      </c>
      <c r="T53" s="139"/>
      <c r="U53" s="46">
        <f t="shared" si="9"/>
        <v>120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154"/>
      <c r="AD53" s="53">
        <f t="shared" si="24"/>
        <v>2400</v>
      </c>
      <c r="AE53" s="54">
        <f t="shared" si="25"/>
        <v>2400</v>
      </c>
    </row>
    <row r="54" spans="1:31" ht="18" customHeight="1">
      <c r="A54" s="100">
        <v>32010890</v>
      </c>
      <c r="B54" s="108">
        <v>4</v>
      </c>
      <c r="C54" s="96">
        <v>50</v>
      </c>
      <c r="D54" s="614"/>
      <c r="E54" s="103"/>
      <c r="F54" s="103"/>
      <c r="G54" s="103"/>
      <c r="H54" s="104"/>
      <c r="I54" s="566" t="s">
        <v>77</v>
      </c>
      <c r="J54" s="615"/>
      <c r="K54" s="616"/>
      <c r="L54" s="616"/>
      <c r="M54" s="616"/>
      <c r="N54" s="586"/>
      <c r="O54" s="587"/>
      <c r="P54" s="436">
        <v>160</v>
      </c>
      <c r="Q54" s="139">
        <v>1220</v>
      </c>
      <c r="R54" s="436">
        <f t="shared" si="18"/>
        <v>1380</v>
      </c>
      <c r="S54" s="63">
        <f t="shared" si="27"/>
        <v>1380</v>
      </c>
      <c r="T54" s="139"/>
      <c r="U54" s="46">
        <f t="shared" si="9"/>
        <v>1380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>
        <f t="shared" si="24"/>
        <v>27600</v>
      </c>
      <c r="AE54" s="54">
        <f t="shared" si="25"/>
        <v>27600</v>
      </c>
    </row>
    <row r="55" spans="1:31" ht="18" customHeight="1">
      <c r="A55" s="30">
        <v>320041</v>
      </c>
      <c r="B55" s="108">
        <v>4</v>
      </c>
      <c r="C55" s="32">
        <v>25</v>
      </c>
      <c r="D55" s="574"/>
      <c r="E55" s="73"/>
      <c r="F55" s="73"/>
      <c r="G55" s="73"/>
      <c r="H55" s="89">
        <v>6952</v>
      </c>
      <c r="I55" s="552"/>
      <c r="J55" s="116"/>
      <c r="K55" s="563"/>
      <c r="L55" s="563"/>
      <c r="M55" s="563"/>
      <c r="N55" s="607">
        <v>16</v>
      </c>
      <c r="O55" s="558">
        <f t="shared" si="17"/>
        <v>16</v>
      </c>
      <c r="P55" s="554"/>
      <c r="Q55" s="45"/>
      <c r="R55" s="554"/>
      <c r="S55" s="63">
        <f t="shared" si="27"/>
        <v>16</v>
      </c>
      <c r="T55" s="139"/>
      <c r="U55" s="46">
        <f t="shared" si="9"/>
        <v>16</v>
      </c>
      <c r="V55" s="47">
        <f t="shared" si="12"/>
        <v>0</v>
      </c>
      <c r="W55" s="48"/>
      <c r="X55" s="49">
        <f t="shared" ref="X55:X63" si="28">(J55*1000)/C55</f>
        <v>0</v>
      </c>
      <c r="Y55" s="50">
        <f t="shared" si="19"/>
        <v>0</v>
      </c>
      <c r="Z55" s="50">
        <f t="shared" si="20"/>
        <v>0</v>
      </c>
      <c r="AA55" s="50">
        <f t="shared" si="21"/>
        <v>0</v>
      </c>
      <c r="AB55" s="51">
        <f t="shared" si="22"/>
        <v>640</v>
      </c>
      <c r="AC55" s="52">
        <f t="shared" si="23"/>
        <v>640</v>
      </c>
      <c r="AD55" s="53"/>
      <c r="AE55" s="54"/>
    </row>
    <row r="56" spans="1:31" ht="18" customHeight="1">
      <c r="A56" s="30">
        <v>321072</v>
      </c>
      <c r="B56" s="108">
        <v>2.8</v>
      </c>
      <c r="C56" s="32">
        <v>25</v>
      </c>
      <c r="D56" s="617" t="s">
        <v>83</v>
      </c>
      <c r="E56" s="73"/>
      <c r="F56" s="73"/>
      <c r="G56" s="73"/>
      <c r="H56" s="89"/>
      <c r="I56" s="552"/>
      <c r="J56" s="618">
        <v>8</v>
      </c>
      <c r="K56" s="563"/>
      <c r="L56" s="563"/>
      <c r="M56" s="563"/>
      <c r="N56" s="607"/>
      <c r="O56" s="619">
        <f t="shared" si="17"/>
        <v>8</v>
      </c>
      <c r="P56" s="45"/>
      <c r="Q56" s="620"/>
      <c r="R56" s="554"/>
      <c r="S56" s="63">
        <f t="shared" si="27"/>
        <v>8</v>
      </c>
      <c r="T56" s="139"/>
      <c r="U56" s="46">
        <f t="shared" si="9"/>
        <v>8</v>
      </c>
      <c r="V56" s="47"/>
      <c r="W56" s="48"/>
      <c r="X56" s="49">
        <f t="shared" si="28"/>
        <v>320</v>
      </c>
      <c r="Y56" s="50"/>
      <c r="Z56" s="50"/>
      <c r="AA56" s="50"/>
      <c r="AB56" s="51"/>
      <c r="AC56" s="52">
        <f t="shared" si="23"/>
        <v>320</v>
      </c>
      <c r="AD56" s="53"/>
      <c r="AE56" s="54">
        <f t="shared" si="25"/>
        <v>320</v>
      </c>
    </row>
    <row r="57" spans="1:31" ht="18" customHeight="1">
      <c r="A57" s="30">
        <v>321000</v>
      </c>
      <c r="B57" s="31" t="s">
        <v>57</v>
      </c>
      <c r="C57" s="32">
        <v>25</v>
      </c>
      <c r="D57" s="574">
        <v>352</v>
      </c>
      <c r="E57" s="73">
        <v>852</v>
      </c>
      <c r="F57" s="73" t="s">
        <v>84</v>
      </c>
      <c r="G57" s="73">
        <v>9452</v>
      </c>
      <c r="H57" s="36"/>
      <c r="I57" s="552"/>
      <c r="J57" s="116">
        <v>8</v>
      </c>
      <c r="K57" s="467"/>
      <c r="L57" s="467"/>
      <c r="M57" s="467"/>
      <c r="N57" s="339"/>
      <c r="O57" s="46">
        <f t="shared" si="17"/>
        <v>8</v>
      </c>
      <c r="P57" s="554"/>
      <c r="Q57" s="45"/>
      <c r="R57" s="554"/>
      <c r="S57" s="63">
        <f>SUM(O57,R57)</f>
        <v>8</v>
      </c>
      <c r="T57" s="139"/>
      <c r="U57" s="46">
        <f t="shared" si="9"/>
        <v>8</v>
      </c>
      <c r="V57" s="47">
        <f t="shared" si="12"/>
        <v>0</v>
      </c>
      <c r="W57" s="48"/>
      <c r="X57" s="49">
        <f t="shared" si="28"/>
        <v>320</v>
      </c>
      <c r="Y57" s="50">
        <f t="shared" si="19"/>
        <v>0</v>
      </c>
      <c r="Z57" s="50">
        <f t="shared" si="20"/>
        <v>0</v>
      </c>
      <c r="AA57" s="50">
        <f t="shared" si="21"/>
        <v>0</v>
      </c>
      <c r="AB57" s="51">
        <f t="shared" si="22"/>
        <v>0</v>
      </c>
      <c r="AC57" s="52">
        <f t="shared" si="23"/>
        <v>320</v>
      </c>
      <c r="AD57" s="53">
        <f t="shared" si="24"/>
        <v>0</v>
      </c>
      <c r="AE57" s="54">
        <f t="shared" si="25"/>
        <v>320</v>
      </c>
    </row>
    <row r="58" spans="1:31" ht="18" customHeight="1">
      <c r="A58" s="30">
        <v>321021</v>
      </c>
      <c r="B58" s="108">
        <v>4</v>
      </c>
      <c r="C58" s="32">
        <v>25</v>
      </c>
      <c r="D58" s="574" t="s">
        <v>86</v>
      </c>
      <c r="E58" s="73"/>
      <c r="F58" s="73"/>
      <c r="G58" s="73"/>
      <c r="H58" s="36"/>
      <c r="I58" s="552"/>
      <c r="J58" s="621">
        <v>16</v>
      </c>
      <c r="K58" s="467"/>
      <c r="L58" s="467"/>
      <c r="M58" s="467"/>
      <c r="N58" s="339"/>
      <c r="O58" s="46">
        <f t="shared" si="17"/>
        <v>16</v>
      </c>
      <c r="P58" s="554"/>
      <c r="Q58" s="45"/>
      <c r="R58" s="554"/>
      <c r="S58" s="63">
        <f t="shared" si="27"/>
        <v>16</v>
      </c>
      <c r="T58" s="143"/>
      <c r="U58" s="46">
        <f t="shared" si="9"/>
        <v>16</v>
      </c>
      <c r="V58" s="47">
        <f t="shared" si="12"/>
        <v>0</v>
      </c>
      <c r="W58" s="48"/>
      <c r="X58" s="49">
        <f t="shared" si="28"/>
        <v>640</v>
      </c>
      <c r="Y58" s="50"/>
      <c r="Z58" s="50"/>
      <c r="AA58" s="50"/>
      <c r="AB58" s="51"/>
      <c r="AC58" s="52">
        <f t="shared" si="23"/>
        <v>640</v>
      </c>
      <c r="AD58" s="53"/>
      <c r="AE58" s="54">
        <f t="shared" si="25"/>
        <v>640</v>
      </c>
    </row>
    <row r="59" spans="1:31" ht="18" customHeight="1">
      <c r="A59" s="30">
        <v>321001</v>
      </c>
      <c r="B59" s="108">
        <v>4</v>
      </c>
      <c r="C59" s="67" t="s">
        <v>27</v>
      </c>
      <c r="D59" s="68">
        <v>552</v>
      </c>
      <c r="E59" s="73"/>
      <c r="F59" s="73"/>
      <c r="G59" s="73"/>
      <c r="H59" s="36"/>
      <c r="I59" s="552"/>
      <c r="J59" s="328">
        <v>25</v>
      </c>
      <c r="K59" s="467"/>
      <c r="L59" s="467"/>
      <c r="M59" s="467"/>
      <c r="N59" s="339"/>
      <c r="O59" s="46">
        <f>SUM(J59:N59)</f>
        <v>25</v>
      </c>
      <c r="P59" s="554"/>
      <c r="Q59" s="45"/>
      <c r="R59" s="554"/>
      <c r="S59" s="63"/>
      <c r="T59" s="143">
        <f>SUM(O59,R59)</f>
        <v>25</v>
      </c>
      <c r="U59" s="46">
        <f t="shared" si="9"/>
        <v>25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30">
        <v>321001</v>
      </c>
      <c r="B60" s="108">
        <v>4</v>
      </c>
      <c r="C60" s="32">
        <v>25</v>
      </c>
      <c r="D60" s="574">
        <v>552</v>
      </c>
      <c r="E60" s="73">
        <v>952</v>
      </c>
      <c r="F60" s="73" t="s">
        <v>87</v>
      </c>
      <c r="G60" s="73">
        <v>9652</v>
      </c>
      <c r="H60" s="36"/>
      <c r="I60" s="552"/>
      <c r="J60" s="116">
        <v>150</v>
      </c>
      <c r="K60" s="563">
        <v>20</v>
      </c>
      <c r="L60" s="563">
        <v>8</v>
      </c>
      <c r="M60" s="563"/>
      <c r="N60" s="607"/>
      <c r="O60" s="558">
        <f t="shared" si="17"/>
        <v>178</v>
      </c>
      <c r="P60" s="554"/>
      <c r="Q60" s="45"/>
      <c r="R60" s="554"/>
      <c r="S60" s="63">
        <f t="shared" si="27"/>
        <v>178</v>
      </c>
      <c r="T60" s="139"/>
      <c r="U60" s="46">
        <f t="shared" si="9"/>
        <v>178</v>
      </c>
      <c r="V60" s="47">
        <f t="shared" si="12"/>
        <v>0</v>
      </c>
      <c r="W60" s="48"/>
      <c r="X60" s="49">
        <f t="shared" si="28"/>
        <v>6000</v>
      </c>
      <c r="Y60" s="50">
        <f t="shared" si="19"/>
        <v>800</v>
      </c>
      <c r="Z60" s="50">
        <f t="shared" si="20"/>
        <v>320</v>
      </c>
      <c r="AA60" s="50">
        <f t="shared" si="21"/>
        <v>0</v>
      </c>
      <c r="AB60" s="51">
        <f t="shared" si="22"/>
        <v>0</v>
      </c>
      <c r="AC60" s="52">
        <f t="shared" si="23"/>
        <v>7120</v>
      </c>
      <c r="AD60" s="53">
        <f t="shared" si="24"/>
        <v>0</v>
      </c>
      <c r="AE60" s="54">
        <f t="shared" si="25"/>
        <v>7120</v>
      </c>
    </row>
    <row r="61" spans="1:31" ht="15.75" hidden="1" customHeight="1">
      <c r="A61" s="148">
        <v>321001</v>
      </c>
      <c r="B61" s="108">
        <v>4</v>
      </c>
      <c r="C61" s="78">
        <v>40</v>
      </c>
      <c r="D61" s="622">
        <v>552</v>
      </c>
      <c r="E61" s="180">
        <v>952</v>
      </c>
      <c r="F61" s="180" t="s">
        <v>87</v>
      </c>
      <c r="G61" s="180">
        <v>9652</v>
      </c>
      <c r="H61" s="149">
        <v>8652</v>
      </c>
      <c r="I61" s="623"/>
      <c r="J61" s="553"/>
      <c r="K61" s="467"/>
      <c r="L61" s="467"/>
      <c r="M61" s="467"/>
      <c r="N61" s="339"/>
      <c r="O61" s="608">
        <f t="shared" si="17"/>
        <v>0</v>
      </c>
      <c r="P61" s="339"/>
      <c r="Q61" s="467"/>
      <c r="R61" s="339">
        <f t="shared" si="18"/>
        <v>0</v>
      </c>
      <c r="S61" s="63">
        <f t="shared" si="27"/>
        <v>0</v>
      </c>
      <c r="T61" s="139"/>
      <c r="U61" s="608">
        <f t="shared" si="9"/>
        <v>0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0</v>
      </c>
      <c r="AE61" s="155">
        <f t="shared" si="25"/>
        <v>0</v>
      </c>
    </row>
    <row r="62" spans="1:31" ht="18" customHeight="1">
      <c r="A62" s="182">
        <v>32110813</v>
      </c>
      <c r="B62" s="183">
        <v>4</v>
      </c>
      <c r="C62" s="83">
        <v>50</v>
      </c>
      <c r="D62" s="609"/>
      <c r="E62" s="159"/>
      <c r="F62" s="159"/>
      <c r="G62" s="159"/>
      <c r="H62" s="159"/>
      <c r="I62" s="566" t="s">
        <v>381</v>
      </c>
      <c r="J62" s="624"/>
      <c r="K62" s="625"/>
      <c r="L62" s="625"/>
      <c r="M62" s="625"/>
      <c r="N62" s="626"/>
      <c r="O62" s="608"/>
      <c r="P62" s="436">
        <v>20</v>
      </c>
      <c r="Q62" s="139">
        <v>60</v>
      </c>
      <c r="R62" s="436">
        <f t="shared" si="18"/>
        <v>80</v>
      </c>
      <c r="S62" s="63">
        <f t="shared" si="27"/>
        <v>80</v>
      </c>
      <c r="T62" s="139"/>
      <c r="U62" s="608">
        <f t="shared" si="9"/>
        <v>80</v>
      </c>
      <c r="V62" s="47">
        <f t="shared" si="12"/>
        <v>0</v>
      </c>
      <c r="W62" s="48"/>
      <c r="X62" s="49">
        <f t="shared" si="28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154">
        <f t="shared" si="23"/>
        <v>0</v>
      </c>
      <c r="AD62" s="51">
        <f t="shared" si="24"/>
        <v>1600</v>
      </c>
      <c r="AE62" s="155">
        <f t="shared" si="25"/>
        <v>1600</v>
      </c>
    </row>
    <row r="63" spans="1:31" ht="18" customHeight="1">
      <c r="A63" s="182">
        <v>321101</v>
      </c>
      <c r="B63" s="183">
        <v>4</v>
      </c>
      <c r="C63" s="331">
        <v>50</v>
      </c>
      <c r="D63" s="627"/>
      <c r="E63" s="628"/>
      <c r="F63" s="628"/>
      <c r="G63" s="628"/>
      <c r="H63" s="628"/>
      <c r="I63" s="566" t="s">
        <v>93</v>
      </c>
      <c r="J63" s="629"/>
      <c r="K63" s="625"/>
      <c r="L63" s="625"/>
      <c r="M63" s="625"/>
      <c r="N63" s="626"/>
      <c r="O63" s="608"/>
      <c r="P63" s="436">
        <v>20</v>
      </c>
      <c r="Q63" s="139">
        <v>130</v>
      </c>
      <c r="R63" s="436">
        <f t="shared" si="18"/>
        <v>150</v>
      </c>
      <c r="S63" s="63">
        <f t="shared" si="27"/>
        <v>150</v>
      </c>
      <c r="T63" s="139"/>
      <c r="U63" s="608">
        <f t="shared" si="9"/>
        <v>150</v>
      </c>
      <c r="V63" s="47">
        <f t="shared" si="12"/>
        <v>0</v>
      </c>
      <c r="W63" s="48"/>
      <c r="X63" s="49">
        <f t="shared" si="28"/>
        <v>0</v>
      </c>
      <c r="Y63" s="50"/>
      <c r="Z63" s="50"/>
      <c r="AA63" s="50"/>
      <c r="AB63" s="51"/>
      <c r="AC63" s="154"/>
      <c r="AD63" s="51">
        <f t="shared" si="24"/>
        <v>3000</v>
      </c>
      <c r="AE63" s="155">
        <f t="shared" si="25"/>
        <v>3000</v>
      </c>
    </row>
    <row r="64" spans="1:31" ht="18" customHeight="1">
      <c r="A64" s="182">
        <v>321101</v>
      </c>
      <c r="B64" s="183">
        <v>4</v>
      </c>
      <c r="C64" s="188" t="s">
        <v>27</v>
      </c>
      <c r="D64" s="630"/>
      <c r="E64" s="103"/>
      <c r="F64" s="103"/>
      <c r="G64" s="103"/>
      <c r="H64" s="103"/>
      <c r="I64" s="261" t="s">
        <v>93</v>
      </c>
      <c r="J64" s="631"/>
      <c r="K64" s="632"/>
      <c r="L64" s="632"/>
      <c r="M64" s="632"/>
      <c r="N64" s="633"/>
      <c r="O64" s="65"/>
      <c r="P64" s="415">
        <v>80</v>
      </c>
      <c r="Q64" s="117"/>
      <c r="R64" s="415">
        <f t="shared" si="18"/>
        <v>80</v>
      </c>
      <c r="S64" s="63"/>
      <c r="T64" s="139">
        <f>SUM(O64,R64)</f>
        <v>80</v>
      </c>
      <c r="U64" s="46">
        <f t="shared" si="9"/>
        <v>80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190">
        <v>32110890</v>
      </c>
      <c r="B65" s="108">
        <v>4</v>
      </c>
      <c r="C65" s="188" t="s">
        <v>27</v>
      </c>
      <c r="D65" s="630"/>
      <c r="E65" s="103"/>
      <c r="F65" s="103"/>
      <c r="G65" s="103"/>
      <c r="H65" s="103"/>
      <c r="I65" s="261" t="s">
        <v>91</v>
      </c>
      <c r="J65" s="631"/>
      <c r="K65" s="632"/>
      <c r="L65" s="632"/>
      <c r="M65" s="632"/>
      <c r="N65" s="633"/>
      <c r="O65" s="65"/>
      <c r="P65" s="415">
        <v>230</v>
      </c>
      <c r="Q65" s="117"/>
      <c r="R65" s="415">
        <f t="shared" si="18"/>
        <v>230</v>
      </c>
      <c r="S65" s="63"/>
      <c r="T65" s="139">
        <f>SUM(O65,R65)</f>
        <v>230</v>
      </c>
      <c r="U65" s="46">
        <f t="shared" si="9"/>
        <v>230</v>
      </c>
      <c r="V65" s="47">
        <f t="shared" si="12"/>
        <v>0</v>
      </c>
      <c r="W65" s="48"/>
      <c r="X65" s="49"/>
      <c r="Y65" s="50"/>
      <c r="Z65" s="50"/>
      <c r="AA65" s="50"/>
      <c r="AB65" s="51"/>
      <c r="AC65" s="52"/>
      <c r="AD65" s="53"/>
      <c r="AE65" s="54"/>
    </row>
    <row r="66" spans="1:31" ht="18.75" customHeight="1">
      <c r="A66" s="190">
        <v>32110890</v>
      </c>
      <c r="B66" s="191">
        <v>4</v>
      </c>
      <c r="C66" s="163">
        <v>50</v>
      </c>
      <c r="D66" s="630"/>
      <c r="E66" s="103"/>
      <c r="F66" s="103"/>
      <c r="G66" s="103"/>
      <c r="H66" s="103"/>
      <c r="I66" s="634" t="s">
        <v>91</v>
      </c>
      <c r="J66" s="616"/>
      <c r="K66" s="616"/>
      <c r="L66" s="616"/>
      <c r="M66" s="616"/>
      <c r="N66" s="616"/>
      <c r="O66" s="587"/>
      <c r="P66" s="436">
        <v>300</v>
      </c>
      <c r="Q66" s="139">
        <v>1470</v>
      </c>
      <c r="R66" s="436">
        <f t="shared" si="18"/>
        <v>1770</v>
      </c>
      <c r="S66" s="63">
        <f t="shared" si="27"/>
        <v>1770</v>
      </c>
      <c r="T66" s="139"/>
      <c r="U66" s="46">
        <f t="shared" si="9"/>
        <v>1770</v>
      </c>
      <c r="V66" s="47">
        <f t="shared" si="12"/>
        <v>0</v>
      </c>
      <c r="W66" s="48"/>
      <c r="X66" s="49">
        <f>(J66*1000)/C66</f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0</v>
      </c>
      <c r="AD66" s="53">
        <f t="shared" si="24"/>
        <v>35400</v>
      </c>
      <c r="AE66" s="54">
        <f t="shared" si="25"/>
        <v>35400</v>
      </c>
    </row>
    <row r="67" spans="1:31" ht="18" customHeight="1">
      <c r="A67" s="30">
        <v>321012</v>
      </c>
      <c r="B67" s="108">
        <v>2.8</v>
      </c>
      <c r="C67" s="106">
        <v>25</v>
      </c>
      <c r="D67" s="574" t="s">
        <v>95</v>
      </c>
      <c r="E67" s="73" t="s">
        <v>96</v>
      </c>
      <c r="F67" s="73" t="s">
        <v>97</v>
      </c>
      <c r="G67" s="73" t="s">
        <v>98</v>
      </c>
      <c r="H67" s="36"/>
      <c r="I67" s="552"/>
      <c r="J67" s="116">
        <v>48</v>
      </c>
      <c r="K67" s="563"/>
      <c r="L67" s="563"/>
      <c r="M67" s="563"/>
      <c r="N67" s="557"/>
      <c r="O67" s="558">
        <f t="shared" si="17"/>
        <v>48</v>
      </c>
      <c r="P67" s="554"/>
      <c r="Q67" s="45"/>
      <c r="R67" s="554"/>
      <c r="S67" s="63">
        <f t="shared" si="27"/>
        <v>48</v>
      </c>
      <c r="T67" s="139"/>
      <c r="U67" s="46">
        <f t="shared" si="9"/>
        <v>48</v>
      </c>
      <c r="V67" s="47">
        <f t="shared" si="12"/>
        <v>0</v>
      </c>
      <c r="W67" s="48"/>
      <c r="X67" s="49">
        <f t="shared" ref="X67:X71" si="29">(J67*1000)/C67</f>
        <v>1920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52">
        <f t="shared" si="23"/>
        <v>1920</v>
      </c>
      <c r="AD67" s="53">
        <f t="shared" si="24"/>
        <v>0</v>
      </c>
      <c r="AE67" s="54">
        <f t="shared" si="25"/>
        <v>1920</v>
      </c>
    </row>
    <row r="68" spans="1:31" ht="18" customHeight="1">
      <c r="A68" s="30">
        <v>32101870</v>
      </c>
      <c r="B68" s="108">
        <v>2.8</v>
      </c>
      <c r="C68" s="106">
        <v>25</v>
      </c>
      <c r="D68" s="74" t="s">
        <v>99</v>
      </c>
      <c r="E68" s="73"/>
      <c r="F68" s="73"/>
      <c r="G68" s="73"/>
      <c r="H68" s="36"/>
      <c r="I68" s="552"/>
      <c r="J68" s="116">
        <v>8</v>
      </c>
      <c r="K68" s="563"/>
      <c r="L68" s="563"/>
      <c r="M68" s="563"/>
      <c r="N68" s="557"/>
      <c r="O68" s="558"/>
      <c r="P68" s="554"/>
      <c r="Q68" s="45"/>
      <c r="R68" s="554"/>
      <c r="S68" s="63"/>
      <c r="T68" s="139"/>
      <c r="U68" s="46"/>
      <c r="V68" s="47"/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>
      <c r="A69" s="30">
        <v>321018</v>
      </c>
      <c r="B69" s="108">
        <v>2.8</v>
      </c>
      <c r="C69" s="106">
        <v>25</v>
      </c>
      <c r="D69" s="575" t="s">
        <v>100</v>
      </c>
      <c r="E69" s="135" t="s">
        <v>101</v>
      </c>
      <c r="F69" s="73"/>
      <c r="G69" s="73"/>
      <c r="H69" s="36"/>
      <c r="I69" s="552"/>
      <c r="J69" s="116">
        <v>16</v>
      </c>
      <c r="K69" s="571"/>
      <c r="L69" s="563"/>
      <c r="M69" s="563"/>
      <c r="N69" s="557"/>
      <c r="O69" s="558">
        <f t="shared" si="17"/>
        <v>16</v>
      </c>
      <c r="P69" s="554"/>
      <c r="Q69" s="45"/>
      <c r="R69" s="554"/>
      <c r="S69" s="63">
        <f t="shared" si="27"/>
        <v>16</v>
      </c>
      <c r="T69" s="139"/>
      <c r="U69" s="46">
        <f t="shared" si="9"/>
        <v>16</v>
      </c>
      <c r="V69" s="47">
        <f t="shared" si="12"/>
        <v>0</v>
      </c>
      <c r="W69" s="48" t="s">
        <v>102</v>
      </c>
      <c r="X69" s="49">
        <f t="shared" si="29"/>
        <v>640</v>
      </c>
      <c r="Y69" s="50">
        <f t="shared" si="19"/>
        <v>0</v>
      </c>
      <c r="Z69" s="50">
        <f t="shared" si="20"/>
        <v>0</v>
      </c>
      <c r="AA69" s="50">
        <f t="shared" si="21"/>
        <v>0</v>
      </c>
      <c r="AB69" s="51">
        <f t="shared" si="22"/>
        <v>0</v>
      </c>
      <c r="AC69" s="52">
        <f t="shared" si="23"/>
        <v>640</v>
      </c>
      <c r="AD69" s="53">
        <f t="shared" si="24"/>
        <v>0</v>
      </c>
      <c r="AE69" s="54">
        <f t="shared" si="25"/>
        <v>640</v>
      </c>
    </row>
    <row r="70" spans="1:31" ht="18" customHeight="1">
      <c r="A70" s="30">
        <v>332101</v>
      </c>
      <c r="B70" s="108">
        <v>4</v>
      </c>
      <c r="C70" s="67" t="s">
        <v>27</v>
      </c>
      <c r="D70" s="68" t="s">
        <v>382</v>
      </c>
      <c r="E70" s="73"/>
      <c r="F70" s="73"/>
      <c r="G70" s="73"/>
      <c r="H70" s="36"/>
      <c r="I70" s="552"/>
      <c r="J70" s="559">
        <v>20</v>
      </c>
      <c r="K70" s="601"/>
      <c r="L70" s="601"/>
      <c r="M70" s="601"/>
      <c r="N70" s="561"/>
      <c r="O70" s="562">
        <f>SUM(J70:N70)</f>
        <v>20</v>
      </c>
      <c r="P70" s="554"/>
      <c r="Q70" s="45"/>
      <c r="R70" s="554"/>
      <c r="S70" s="63"/>
      <c r="T70" s="143">
        <f>SUM(O70,R70)</f>
        <v>20</v>
      </c>
      <c r="U70" s="46">
        <f>SUM(S70:T70)</f>
        <v>20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customHeight="1">
      <c r="A71" s="30">
        <v>332101</v>
      </c>
      <c r="B71" s="108">
        <v>4</v>
      </c>
      <c r="C71" s="32">
        <v>25</v>
      </c>
      <c r="D71" s="574" t="s">
        <v>103</v>
      </c>
      <c r="E71" s="73" t="s">
        <v>104</v>
      </c>
      <c r="F71" s="73" t="s">
        <v>105</v>
      </c>
      <c r="G71" s="73" t="s">
        <v>106</v>
      </c>
      <c r="H71" s="36"/>
      <c r="I71" s="552"/>
      <c r="J71" s="116">
        <v>130</v>
      </c>
      <c r="K71" s="563">
        <v>5</v>
      </c>
      <c r="L71" s="563"/>
      <c r="M71" s="563"/>
      <c r="N71" s="557"/>
      <c r="O71" s="558">
        <f t="shared" si="17"/>
        <v>135</v>
      </c>
      <c r="P71" s="554"/>
      <c r="Q71" s="45"/>
      <c r="R71" s="554"/>
      <c r="S71" s="63">
        <f t="shared" si="27"/>
        <v>135</v>
      </c>
      <c r="T71" s="139"/>
      <c r="U71" s="46">
        <f t="shared" si="9"/>
        <v>135</v>
      </c>
      <c r="V71" s="47">
        <f t="shared" si="12"/>
        <v>0</v>
      </c>
      <c r="W71" s="48"/>
      <c r="X71" s="49">
        <f t="shared" si="29"/>
        <v>5200</v>
      </c>
      <c r="Y71" s="50">
        <f t="shared" si="19"/>
        <v>200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5400</v>
      </c>
      <c r="AD71" s="53">
        <f t="shared" si="24"/>
        <v>0</v>
      </c>
      <c r="AE71" s="54">
        <f t="shared" si="25"/>
        <v>5400</v>
      </c>
    </row>
    <row r="72" spans="1:31" ht="18" hidden="1" customHeight="1">
      <c r="A72" s="30">
        <v>332211</v>
      </c>
      <c r="B72" s="191">
        <v>3.5</v>
      </c>
      <c r="C72" s="67" t="s">
        <v>27</v>
      </c>
      <c r="D72" s="635"/>
      <c r="E72" s="103"/>
      <c r="F72" s="103"/>
      <c r="G72" s="103"/>
      <c r="H72" s="104"/>
      <c r="I72" s="89" t="s">
        <v>108</v>
      </c>
      <c r="J72" s="636"/>
      <c r="K72" s="603"/>
      <c r="L72" s="603"/>
      <c r="M72" s="603"/>
      <c r="N72" s="613"/>
      <c r="O72" s="65"/>
      <c r="P72" s="637"/>
      <c r="Q72" s="117"/>
      <c r="R72" s="415">
        <f>SUM(P72:Q72)</f>
        <v>0</v>
      </c>
      <c r="S72" s="140"/>
      <c r="T72" s="139">
        <f>SUM(O72,R72)</f>
        <v>0</v>
      </c>
      <c r="U72" s="46">
        <f t="shared" si="9"/>
        <v>0</v>
      </c>
      <c r="V72" s="47">
        <f t="shared" si="12"/>
        <v>0</v>
      </c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hidden="1" customHeight="1">
      <c r="A73" s="30">
        <v>332211</v>
      </c>
      <c r="B73" s="191">
        <v>4</v>
      </c>
      <c r="C73" s="32">
        <v>50</v>
      </c>
      <c r="D73" s="574"/>
      <c r="E73" s="73"/>
      <c r="F73" s="73"/>
      <c r="G73" s="73"/>
      <c r="H73" s="36"/>
      <c r="I73" s="568" t="s">
        <v>108</v>
      </c>
      <c r="J73" s="615"/>
      <c r="K73" s="616"/>
      <c r="L73" s="616"/>
      <c r="M73" s="616"/>
      <c r="N73" s="586"/>
      <c r="O73" s="587">
        <f t="shared" si="17"/>
        <v>0</v>
      </c>
      <c r="P73" s="436"/>
      <c r="Q73" s="139"/>
      <c r="R73" s="436">
        <f>SUM(P73:Q73)</f>
        <v>0</v>
      </c>
      <c r="S73" s="140">
        <f>SUM(O73,R73)</f>
        <v>0</v>
      </c>
      <c r="T73" s="139"/>
      <c r="U73" s="46">
        <f t="shared" si="9"/>
        <v>0</v>
      </c>
      <c r="V73" s="47">
        <f t="shared" si="12"/>
        <v>0</v>
      </c>
      <c r="W73" s="48"/>
      <c r="X73" s="49">
        <f>(J73*1000)/C73</f>
        <v>0</v>
      </c>
      <c r="Y73" s="50">
        <f t="shared" si="19"/>
        <v>0</v>
      </c>
      <c r="Z73" s="50">
        <f t="shared" si="20"/>
        <v>0</v>
      </c>
      <c r="AA73" s="50">
        <f t="shared" si="21"/>
        <v>0</v>
      </c>
      <c r="AB73" s="51">
        <f t="shared" si="22"/>
        <v>0</v>
      </c>
      <c r="AC73" s="52">
        <f t="shared" si="23"/>
        <v>0</v>
      </c>
      <c r="AD73" s="53">
        <f>(R73*1000)/C73</f>
        <v>0</v>
      </c>
      <c r="AE73" s="54">
        <f t="shared" si="25"/>
        <v>0</v>
      </c>
    </row>
    <row r="74" spans="1:31" ht="18.75" customHeight="1">
      <c r="A74" s="30">
        <v>332301</v>
      </c>
      <c r="B74" s="108">
        <v>4</v>
      </c>
      <c r="C74" s="67" t="s">
        <v>27</v>
      </c>
      <c r="E74" s="73"/>
      <c r="F74" s="73"/>
      <c r="G74" s="73"/>
      <c r="H74" s="36"/>
      <c r="I74" s="552"/>
      <c r="J74" s="553"/>
      <c r="K74" s="467"/>
      <c r="L74" s="467"/>
      <c r="M74" s="467"/>
      <c r="N74" s="339"/>
      <c r="O74" s="46">
        <f>SUM(J74:N74)</f>
        <v>0</v>
      </c>
      <c r="P74" s="554"/>
      <c r="Q74" s="45"/>
      <c r="R74" s="554"/>
      <c r="S74" s="63"/>
      <c r="T74" s="63">
        <f>SUM(O74,R74)</f>
        <v>0</v>
      </c>
      <c r="U74" s="46">
        <f>SUM(S74:T74)</f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hidden="1" customHeight="1">
      <c r="A75" s="30">
        <v>332121</v>
      </c>
      <c r="B75" s="108">
        <v>4</v>
      </c>
      <c r="C75" s="32">
        <v>25</v>
      </c>
      <c r="D75" s="575" t="s">
        <v>112</v>
      </c>
      <c r="E75" s="73"/>
      <c r="F75" s="73"/>
      <c r="G75" s="73"/>
      <c r="H75" s="36"/>
      <c r="I75" s="552"/>
      <c r="J75" s="116"/>
      <c r="K75" s="467"/>
      <c r="L75" s="467"/>
      <c r="M75" s="467"/>
      <c r="N75" s="339"/>
      <c r="O75" s="46">
        <f t="shared" si="17"/>
        <v>0</v>
      </c>
      <c r="P75" s="554"/>
      <c r="Q75" s="45"/>
      <c r="R75" s="554"/>
      <c r="S75" s="63">
        <f t="shared" si="27"/>
        <v>0</v>
      </c>
      <c r="T75" s="143"/>
      <c r="U75" s="46">
        <f t="shared" si="9"/>
        <v>0</v>
      </c>
      <c r="V75" s="47">
        <f t="shared" si="12"/>
        <v>0</v>
      </c>
      <c r="W75" s="48"/>
      <c r="X75" s="49">
        <f t="shared" ref="X75:X99" si="30">(J75*1000)/C75</f>
        <v>0</v>
      </c>
      <c r="Y75" s="50"/>
      <c r="Z75" s="50"/>
      <c r="AA75" s="50"/>
      <c r="AB75" s="51"/>
      <c r="AC75" s="52">
        <f t="shared" si="23"/>
        <v>0</v>
      </c>
      <c r="AD75" s="53"/>
      <c r="AE75" s="54">
        <f t="shared" si="25"/>
        <v>0</v>
      </c>
    </row>
    <row r="76" spans="1:31" ht="18" hidden="1" customHeight="1">
      <c r="A76" s="30">
        <v>332301</v>
      </c>
      <c r="B76" s="108">
        <v>4</v>
      </c>
      <c r="C76" s="67" t="s">
        <v>27</v>
      </c>
      <c r="D76" s="639" t="s">
        <v>111</v>
      </c>
      <c r="E76" s="73"/>
      <c r="F76" s="73"/>
      <c r="G76" s="73"/>
      <c r="H76" s="36"/>
      <c r="I76" s="552"/>
      <c r="J76" s="640"/>
      <c r="K76" s="467"/>
      <c r="L76" s="467"/>
      <c r="M76" s="467"/>
      <c r="N76" s="339"/>
      <c r="O76" s="46">
        <f>SUM(J76:N76)</f>
        <v>0</v>
      </c>
      <c r="P76" s="554"/>
      <c r="Q76" s="45"/>
      <c r="R76" s="554"/>
      <c r="S76" s="63"/>
      <c r="T76" s="63">
        <f>SUM(O76,R76)</f>
        <v>0</v>
      </c>
      <c r="U76" s="46">
        <f t="shared" si="9"/>
        <v>0</v>
      </c>
      <c r="V76" s="47">
        <f t="shared" si="12"/>
        <v>0</v>
      </c>
      <c r="W76" s="48"/>
      <c r="X76" s="49"/>
      <c r="Y76" s="50"/>
      <c r="Z76" s="50"/>
      <c r="AA76" s="50"/>
      <c r="AB76" s="51"/>
      <c r="AC76" s="52"/>
      <c r="AD76" s="53"/>
      <c r="AE76" s="54"/>
    </row>
    <row r="77" spans="1:31" ht="18" customHeight="1">
      <c r="A77" s="30">
        <v>332301</v>
      </c>
      <c r="B77" s="108">
        <v>4</v>
      </c>
      <c r="C77" s="106">
        <v>25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116">
        <v>65</v>
      </c>
      <c r="K77" s="563">
        <v>16</v>
      </c>
      <c r="L77" s="563">
        <v>7</v>
      </c>
      <c r="M77" s="563"/>
      <c r="N77" s="557"/>
      <c r="O77" s="558">
        <f t="shared" si="17"/>
        <v>88</v>
      </c>
      <c r="P77" s="554"/>
      <c r="Q77" s="45"/>
      <c r="R77" s="554"/>
      <c r="S77" s="63">
        <f t="shared" si="27"/>
        <v>88</v>
      </c>
      <c r="T77" s="139"/>
      <c r="U77" s="46">
        <f t="shared" si="9"/>
        <v>88</v>
      </c>
      <c r="V77" s="47">
        <f t="shared" si="12"/>
        <v>0</v>
      </c>
      <c r="W77" s="48"/>
      <c r="X77" s="49">
        <f t="shared" si="30"/>
        <v>2600</v>
      </c>
      <c r="Y77" s="50">
        <f t="shared" si="19"/>
        <v>640</v>
      </c>
      <c r="Z77" s="50">
        <f t="shared" si="20"/>
        <v>280</v>
      </c>
      <c r="AA77" s="50">
        <f t="shared" si="21"/>
        <v>0</v>
      </c>
      <c r="AB77" s="51">
        <f t="shared" si="22"/>
        <v>0</v>
      </c>
      <c r="AC77" s="52">
        <f t="shared" si="23"/>
        <v>3520</v>
      </c>
      <c r="AD77" s="53">
        <f t="shared" si="24"/>
        <v>0</v>
      </c>
      <c r="AE77" s="54">
        <f t="shared" si="25"/>
        <v>3520</v>
      </c>
    </row>
    <row r="78" spans="1:31" ht="18" hidden="1" customHeight="1">
      <c r="A78" s="30">
        <v>332301</v>
      </c>
      <c r="B78" s="108">
        <v>4</v>
      </c>
      <c r="C78" s="106">
        <v>40</v>
      </c>
      <c r="D78" s="574">
        <v>553</v>
      </c>
      <c r="E78" s="73">
        <v>953</v>
      </c>
      <c r="F78" s="73" t="s">
        <v>113</v>
      </c>
      <c r="G78" s="73">
        <v>9653</v>
      </c>
      <c r="H78" s="36"/>
      <c r="I78" s="552"/>
      <c r="J78" s="44"/>
      <c r="K78" s="45"/>
      <c r="L78" s="45"/>
      <c r="M78" s="45"/>
      <c r="N78" s="339"/>
      <c r="O78" s="46">
        <f t="shared" si="17"/>
        <v>0</v>
      </c>
      <c r="P78" s="554"/>
      <c r="Q78" s="45"/>
      <c r="R78" s="554">
        <f t="shared" si="18"/>
        <v>0</v>
      </c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 t="shared" si="24"/>
        <v>0</v>
      </c>
      <c r="AE78" s="54">
        <f t="shared" si="25"/>
        <v>0</v>
      </c>
    </row>
    <row r="79" spans="1:31" ht="18" hidden="1" customHeight="1">
      <c r="A79" s="30">
        <v>321041</v>
      </c>
      <c r="B79" s="108">
        <v>4</v>
      </c>
      <c r="C79" s="32">
        <v>25</v>
      </c>
      <c r="D79" s="574"/>
      <c r="E79" s="73"/>
      <c r="F79" s="73"/>
      <c r="G79" s="73"/>
      <c r="H79" s="89">
        <v>6953</v>
      </c>
      <c r="I79" s="552" t="s">
        <v>383</v>
      </c>
      <c r="J79" s="44"/>
      <c r="K79" s="45"/>
      <c r="L79" s="45"/>
      <c r="M79" s="45"/>
      <c r="N79" s="641"/>
      <c r="O79" s="46">
        <f t="shared" si="17"/>
        <v>0</v>
      </c>
      <c r="P79" s="554"/>
      <c r="Q79" s="45" t="s">
        <v>383</v>
      </c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/>
      <c r="Z79" s="50"/>
      <c r="AA79" s="50"/>
      <c r="AB79" s="51">
        <f t="shared" si="22"/>
        <v>0</v>
      </c>
      <c r="AC79" s="52">
        <f t="shared" si="23"/>
        <v>0</v>
      </c>
      <c r="AD79" s="53"/>
      <c r="AE79" s="54">
        <f t="shared" si="25"/>
        <v>0</v>
      </c>
    </row>
    <row r="80" spans="1:31" ht="18" hidden="1" customHeight="1">
      <c r="A80" s="30">
        <v>332341</v>
      </c>
      <c r="B80" s="108">
        <v>4</v>
      </c>
      <c r="C80" s="32">
        <v>25</v>
      </c>
      <c r="D80" s="574"/>
      <c r="E80" s="73"/>
      <c r="F80" s="73"/>
      <c r="G80" s="73"/>
      <c r="H80" s="89">
        <v>6954</v>
      </c>
      <c r="I80" s="552"/>
      <c r="J80" s="553"/>
      <c r="K80" s="467"/>
      <c r="L80" s="467"/>
      <c r="M80" s="467"/>
      <c r="N80" s="642"/>
      <c r="O80" s="46">
        <f t="shared" si="17"/>
        <v>0</v>
      </c>
      <c r="P80" s="554"/>
      <c r="Q80" s="45"/>
      <c r="R80" s="554"/>
      <c r="S80" s="63">
        <f t="shared" si="27"/>
        <v>0</v>
      </c>
      <c r="T80" s="139"/>
      <c r="U80" s="46">
        <f t="shared" si="9"/>
        <v>0</v>
      </c>
      <c r="V80" s="47">
        <f t="shared" si="12"/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>
      <c r="A81" s="30">
        <v>300010</v>
      </c>
      <c r="B81" s="31" t="s">
        <v>114</v>
      </c>
      <c r="C81" s="32">
        <v>5</v>
      </c>
      <c r="D81" s="574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552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ref="V81:V137" si="31">O81+R81-U81</f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>
      <c r="A82" s="77">
        <v>300010</v>
      </c>
      <c r="B82" s="229" t="s">
        <v>114</v>
      </c>
      <c r="C82" s="78">
        <v>25</v>
      </c>
      <c r="D82" s="643" t="s">
        <v>115</v>
      </c>
      <c r="E82" s="73" t="s">
        <v>116</v>
      </c>
      <c r="F82" s="73" t="s">
        <v>117</v>
      </c>
      <c r="G82" s="73" t="s">
        <v>118</v>
      </c>
      <c r="H82" s="36" t="s">
        <v>119</v>
      </c>
      <c r="I82" s="644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>
      <c r="A83" s="30">
        <v>300000</v>
      </c>
      <c r="B83" s="31" t="s">
        <v>114</v>
      </c>
      <c r="C83" s="32">
        <v>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30">
        <v>300000</v>
      </c>
      <c r="B84" s="31" t="s">
        <v>114</v>
      </c>
      <c r="C84" s="32">
        <v>25</v>
      </c>
      <c r="D84" s="574">
        <v>150</v>
      </c>
      <c r="E84" s="73">
        <v>750</v>
      </c>
      <c r="F84" s="73" t="s">
        <v>120</v>
      </c>
      <c r="G84" s="73">
        <v>9250</v>
      </c>
      <c r="H84" s="36">
        <v>8250</v>
      </c>
      <c r="I84" s="552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>
      <c r="A85" s="172">
        <v>300030</v>
      </c>
      <c r="B85" s="31" t="s">
        <v>114</v>
      </c>
      <c r="C85" s="96">
        <v>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172">
        <v>300030</v>
      </c>
      <c r="B86" s="31" t="s">
        <v>114</v>
      </c>
      <c r="C86" s="96">
        <v>25</v>
      </c>
      <c r="D86" s="614" t="s">
        <v>121</v>
      </c>
      <c r="E86" s="103" t="s">
        <v>122</v>
      </c>
      <c r="F86" s="103" t="s">
        <v>123</v>
      </c>
      <c r="G86" s="103" t="s">
        <v>124</v>
      </c>
      <c r="H86" s="103" t="s">
        <v>125</v>
      </c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172">
        <v>300400</v>
      </c>
      <c r="B87" s="31" t="s">
        <v>114</v>
      </c>
      <c r="C87" s="96">
        <v>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172">
        <v>300400</v>
      </c>
      <c r="B88" s="31" t="s">
        <v>114</v>
      </c>
      <c r="C88" s="96">
        <v>25</v>
      </c>
      <c r="D88" s="614" t="s">
        <v>126</v>
      </c>
      <c r="E88" s="103"/>
      <c r="F88" s="103"/>
      <c r="G88" s="103"/>
      <c r="H88" s="103"/>
      <c r="I88" s="645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300400</v>
      </c>
      <c r="B89" s="31" t="s">
        <v>114</v>
      </c>
      <c r="C89" s="32">
        <v>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339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30">
        <v>300400</v>
      </c>
      <c r="B90" s="31" t="s">
        <v>114</v>
      </c>
      <c r="C90" s="32">
        <v>25</v>
      </c>
      <c r="D90" s="574">
        <v>151</v>
      </c>
      <c r="E90" s="73">
        <v>751</v>
      </c>
      <c r="F90" s="73" t="s">
        <v>127</v>
      </c>
      <c r="G90" s="73">
        <v>9251</v>
      </c>
      <c r="H90" s="36">
        <v>8251</v>
      </c>
      <c r="I90" s="552"/>
      <c r="J90" s="553"/>
      <c r="K90" s="467"/>
      <c r="L90" s="467"/>
      <c r="M90" s="467"/>
      <c r="N90" s="339"/>
      <c r="O90" s="46">
        <f>SUM(J90:N90)</f>
        <v>0</v>
      </c>
      <c r="P90" s="554"/>
      <c r="Q90" s="45"/>
      <c r="R90" s="554">
        <f>SUM(P90:Q90)</f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>SUM(X90:AB90)</f>
        <v>0</v>
      </c>
      <c r="AD90" s="53">
        <f>(R90*1000)/C90</f>
        <v>0</v>
      </c>
      <c r="AE90" s="54">
        <f>SUM(AC90:AD90)</f>
        <v>0</v>
      </c>
    </row>
    <row r="91" spans="1:31" ht="18" hidden="1" customHeight="1">
      <c r="A91" s="30">
        <v>300410</v>
      </c>
      <c r="B91" s="31" t="s">
        <v>114</v>
      </c>
      <c r="C91" s="32">
        <v>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30">
        <v>300410</v>
      </c>
      <c r="B92" s="31" t="s">
        <v>114</v>
      </c>
      <c r="C92" s="32">
        <v>25</v>
      </c>
      <c r="D92" s="574" t="s">
        <v>128</v>
      </c>
      <c r="E92" s="73"/>
      <c r="F92" s="73"/>
      <c r="G92" s="73"/>
      <c r="H92" s="36"/>
      <c r="I92" s="552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339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230">
        <v>300300</v>
      </c>
      <c r="B93" s="31" t="s">
        <v>114</v>
      </c>
      <c r="C93" s="219">
        <v>5</v>
      </c>
      <c r="D93" s="646">
        <v>155</v>
      </c>
      <c r="E93" s="232"/>
      <c r="F93" s="232"/>
      <c r="G93" s="232"/>
      <c r="H93" s="232"/>
      <c r="I93" s="647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300700</v>
      </c>
      <c r="B94" s="31" t="s">
        <v>114</v>
      </c>
      <c r="C94" s="32">
        <v>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300700</v>
      </c>
      <c r="B95" s="31" t="s">
        <v>114</v>
      </c>
      <c r="C95" s="32">
        <v>25</v>
      </c>
      <c r="D95" s="574">
        <v>157</v>
      </c>
      <c r="E95" s="73">
        <v>757</v>
      </c>
      <c r="F95" s="73" t="s">
        <v>129</v>
      </c>
      <c r="G95" s="73">
        <v>9257</v>
      </c>
      <c r="H95" s="36">
        <v>8257</v>
      </c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554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>
      <c r="A96" s="30">
        <v>300700</v>
      </c>
      <c r="B96" s="31" t="s">
        <v>114</v>
      </c>
      <c r="C96" s="32">
        <v>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300700</v>
      </c>
      <c r="B97" s="31" t="s">
        <v>114</v>
      </c>
      <c r="C97" s="32">
        <v>25</v>
      </c>
      <c r="D97" s="574" t="s">
        <v>130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30">
        <v>300710</v>
      </c>
      <c r="B98" s="31" t="s">
        <v>114</v>
      </c>
      <c r="C98" s="32">
        <v>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300710</v>
      </c>
      <c r="B99" s="31" t="s">
        <v>114</v>
      </c>
      <c r="C99" s="32">
        <v>25</v>
      </c>
      <c r="D99" s="574" t="s">
        <v>131</v>
      </c>
      <c r="E99" s="73"/>
      <c r="F99" s="73"/>
      <c r="G99" s="73"/>
      <c r="H99" s="36"/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7"/>
        <v>0</v>
      </c>
      <c r="T99" s="45"/>
      <c r="U99" s="46">
        <f t="shared" si="9"/>
        <v>0</v>
      </c>
      <c r="V99" s="47">
        <f t="shared" si="31"/>
        <v>0</v>
      </c>
      <c r="W99" s="48"/>
      <c r="X99" s="49">
        <f t="shared" si="30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customHeight="1">
      <c r="A100" s="119" t="s">
        <v>132</v>
      </c>
      <c r="B100" s="120"/>
      <c r="C100" s="595"/>
      <c r="D100" s="596"/>
      <c r="E100" s="120"/>
      <c r="F100" s="120"/>
      <c r="G100" s="120"/>
      <c r="H100" s="120"/>
      <c r="I100" s="596"/>
      <c r="J100" s="129">
        <f t="shared" ref="J100:U100" si="32">SUM(J42:J99)</f>
        <v>760</v>
      </c>
      <c r="K100" s="129">
        <f t="shared" si="32"/>
        <v>62</v>
      </c>
      <c r="L100" s="129">
        <f t="shared" si="32"/>
        <v>17</v>
      </c>
      <c r="M100" s="129">
        <f t="shared" si="32"/>
        <v>0</v>
      </c>
      <c r="N100" s="129">
        <f t="shared" si="32"/>
        <v>16</v>
      </c>
      <c r="O100" s="648">
        <f t="shared" si="32"/>
        <v>847</v>
      </c>
      <c r="P100" s="129">
        <f t="shared" si="32"/>
        <v>2130</v>
      </c>
      <c r="Q100" s="129">
        <f t="shared" si="32"/>
        <v>2880</v>
      </c>
      <c r="R100" s="133">
        <f t="shared" si="32"/>
        <v>5010</v>
      </c>
      <c r="S100" s="128">
        <f t="shared" si="32"/>
        <v>4282</v>
      </c>
      <c r="T100" s="129">
        <f t="shared" si="32"/>
        <v>1575</v>
      </c>
      <c r="U100" s="130">
        <f t="shared" si="32"/>
        <v>5857</v>
      </c>
      <c r="V100" s="47">
        <f t="shared" si="31"/>
        <v>0</v>
      </c>
      <c r="W100" s="131"/>
      <c r="X100" s="132">
        <f t="shared" ref="X100:AE100" si="33">SUM(X42:X99)</f>
        <v>27480</v>
      </c>
      <c r="Y100" s="129">
        <f t="shared" si="33"/>
        <v>2480</v>
      </c>
      <c r="Z100" s="129">
        <f t="shared" si="33"/>
        <v>640</v>
      </c>
      <c r="AA100" s="129">
        <f t="shared" si="33"/>
        <v>0</v>
      </c>
      <c r="AB100" s="133">
        <f t="shared" si="33"/>
        <v>640</v>
      </c>
      <c r="AC100" s="130">
        <f t="shared" si="33"/>
        <v>31240</v>
      </c>
      <c r="AD100" s="133">
        <f t="shared" si="33"/>
        <v>70000</v>
      </c>
      <c r="AE100" s="134">
        <f t="shared" si="33"/>
        <v>100600</v>
      </c>
    </row>
    <row r="101" spans="1:31" ht="18" customHeight="1">
      <c r="A101" s="30">
        <v>362001</v>
      </c>
      <c r="B101" s="108">
        <v>4</v>
      </c>
      <c r="C101" s="32">
        <v>25</v>
      </c>
      <c r="D101" s="574">
        <v>562</v>
      </c>
      <c r="E101" s="73"/>
      <c r="F101" s="73"/>
      <c r="G101" s="73"/>
      <c r="H101" s="36"/>
      <c r="I101" s="552"/>
      <c r="J101" s="328">
        <v>32</v>
      </c>
      <c r="K101" s="556"/>
      <c r="L101" s="556"/>
      <c r="M101" s="556"/>
      <c r="N101" s="557"/>
      <c r="O101" s="558">
        <f t="shared" ref="O101:O125" si="34">SUM(J101:N101)</f>
        <v>32</v>
      </c>
      <c r="P101" s="554"/>
      <c r="Q101" s="45"/>
      <c r="R101" s="554"/>
      <c r="S101" s="63">
        <f t="shared" ref="S101:S124" si="35">SUM(O101,R101)</f>
        <v>32</v>
      </c>
      <c r="T101" s="139"/>
      <c r="U101" s="46">
        <f t="shared" ref="U101:U177" si="36">SUM(S101:T101)</f>
        <v>32</v>
      </c>
      <c r="V101" s="47">
        <f t="shared" si="31"/>
        <v>0</v>
      </c>
      <c r="W101" s="48"/>
      <c r="X101" s="49">
        <f t="shared" ref="X101:X129" si="37">(J101*1000)/C101</f>
        <v>1280</v>
      </c>
      <c r="Y101" s="50">
        <f t="shared" ref="Y101:Y129" si="38">(K101*1000)/C101</f>
        <v>0</v>
      </c>
      <c r="Z101" s="50">
        <f t="shared" ref="Z101:Z129" si="39">(L101*1000)/C101</f>
        <v>0</v>
      </c>
      <c r="AA101" s="50">
        <f t="shared" ref="AA101:AA129" si="40">(M101*1000)/C101</f>
        <v>0</v>
      </c>
      <c r="AB101" s="51">
        <f t="shared" ref="AB101:AB129" si="41">(N101*1000)/C101</f>
        <v>0</v>
      </c>
      <c r="AC101" s="52">
        <f t="shared" ref="AC101:AC129" si="42">SUM(X101:AB101)</f>
        <v>1280</v>
      </c>
      <c r="AD101" s="53">
        <f t="shared" ref="AD101:AD129" si="43">(R101*1000)/C101</f>
        <v>0</v>
      </c>
      <c r="AE101" s="54">
        <f t="shared" ref="AE101:AE129" si="44">SUM(AC101:AD101)</f>
        <v>1280</v>
      </c>
    </row>
    <row r="102" spans="1:31" ht="18" hidden="1" customHeight="1">
      <c r="A102" s="30">
        <v>36210831</v>
      </c>
      <c r="B102" s="108">
        <v>3.5</v>
      </c>
      <c r="C102" s="649" t="s">
        <v>75</v>
      </c>
      <c r="D102" s="650"/>
      <c r="E102" s="651"/>
      <c r="F102" s="651"/>
      <c r="G102" s="651"/>
      <c r="H102" s="651"/>
      <c r="I102" s="652" t="s">
        <v>384</v>
      </c>
      <c r="J102" s="653"/>
      <c r="K102" s="654"/>
      <c r="L102" s="654"/>
      <c r="M102" s="654"/>
      <c r="N102" s="655"/>
      <c r="O102" s="656"/>
      <c r="P102" s="415"/>
      <c r="Q102" s="117"/>
      <c r="R102" s="415">
        <f t="shared" ref="R102:R128" si="45">SUM(P102:Q102)</f>
        <v>0</v>
      </c>
      <c r="S102" s="145"/>
      <c r="T102" s="63">
        <f>SUM(O102,R102)</f>
        <v>0</v>
      </c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/>
      <c r="AE102" s="54"/>
    </row>
    <row r="103" spans="1:31" ht="18" hidden="1" customHeight="1">
      <c r="A103" s="30">
        <v>36210831</v>
      </c>
      <c r="B103" s="108">
        <v>3.5</v>
      </c>
      <c r="C103" s="657">
        <v>50</v>
      </c>
      <c r="D103" s="658"/>
      <c r="E103" s="659"/>
      <c r="F103" s="659"/>
      <c r="G103" s="659"/>
      <c r="H103" s="659"/>
      <c r="I103" s="660" t="s">
        <v>385</v>
      </c>
      <c r="J103" s="593"/>
      <c r="K103" s="594"/>
      <c r="L103" s="594"/>
      <c r="M103" s="594"/>
      <c r="N103" s="572"/>
      <c r="O103" s="573"/>
      <c r="P103" s="567"/>
      <c r="Q103" s="571"/>
      <c r="R103" s="567">
        <f t="shared" si="45"/>
        <v>0</v>
      </c>
      <c r="S103" s="140">
        <f t="shared" si="35"/>
        <v>0</v>
      </c>
      <c r="T103" s="143"/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>
        <f t="shared" si="43"/>
        <v>0</v>
      </c>
      <c r="AE103" s="54">
        <f t="shared" si="44"/>
        <v>0</v>
      </c>
    </row>
    <row r="104" spans="1:31" ht="18" hidden="1" customHeight="1">
      <c r="A104" s="30">
        <v>362101</v>
      </c>
      <c r="B104" s="108">
        <v>3.5</v>
      </c>
      <c r="C104" s="649" t="s">
        <v>75</v>
      </c>
      <c r="D104" s="658"/>
      <c r="E104" s="659"/>
      <c r="F104" s="659"/>
      <c r="G104" s="659"/>
      <c r="H104" s="659"/>
      <c r="I104" s="660" t="s">
        <v>386</v>
      </c>
      <c r="J104" s="593"/>
      <c r="K104" s="594"/>
      <c r="L104" s="594"/>
      <c r="M104" s="594"/>
      <c r="N104" s="572"/>
      <c r="O104" s="573"/>
      <c r="P104" s="415"/>
      <c r="Q104" s="661"/>
      <c r="R104" s="415">
        <f t="shared" si="45"/>
        <v>0</v>
      </c>
      <c r="S104" s="140"/>
      <c r="T104" s="63">
        <f>SUM(O104,R104)</f>
        <v>0</v>
      </c>
      <c r="U104" s="46">
        <f t="shared" si="36"/>
        <v>0</v>
      </c>
      <c r="V104" s="47">
        <f t="shared" si="31"/>
        <v>0</v>
      </c>
      <c r="W104" s="48"/>
      <c r="X104" s="49"/>
      <c r="Y104" s="50"/>
      <c r="Z104" s="50"/>
      <c r="AA104" s="50"/>
      <c r="AB104" s="51"/>
      <c r="AC104" s="52"/>
      <c r="AD104" s="53"/>
      <c r="AE104" s="54"/>
    </row>
    <row r="105" spans="1:31" ht="18" hidden="1" customHeight="1">
      <c r="A105" s="30">
        <v>362101</v>
      </c>
      <c r="B105" s="108">
        <v>4</v>
      </c>
      <c r="C105" s="32">
        <v>50</v>
      </c>
      <c r="D105" s="574"/>
      <c r="E105" s="73"/>
      <c r="F105" s="73"/>
      <c r="G105" s="73"/>
      <c r="H105" s="36"/>
      <c r="I105" s="566" t="s">
        <v>133</v>
      </c>
      <c r="J105" s="615"/>
      <c r="K105" s="616"/>
      <c r="L105" s="616"/>
      <c r="M105" s="616"/>
      <c r="N105" s="586"/>
      <c r="O105" s="587"/>
      <c r="P105" s="436"/>
      <c r="Q105" s="139"/>
      <c r="R105" s="436">
        <f t="shared" si="45"/>
        <v>0</v>
      </c>
      <c r="S105" s="63">
        <f t="shared" si="35"/>
        <v>0</v>
      </c>
      <c r="T105" s="139"/>
      <c r="U105" s="46">
        <f t="shared" si="36"/>
        <v>0</v>
      </c>
      <c r="V105" s="47">
        <f t="shared" si="31"/>
        <v>0</v>
      </c>
      <c r="W105" s="48"/>
      <c r="X105" s="49">
        <f t="shared" si="37"/>
        <v>0</v>
      </c>
      <c r="Y105" s="50">
        <f t="shared" si="38"/>
        <v>0</v>
      </c>
      <c r="Z105" s="50">
        <f t="shared" si="39"/>
        <v>0</v>
      </c>
      <c r="AA105" s="50">
        <f t="shared" si="40"/>
        <v>0</v>
      </c>
      <c r="AB105" s="51">
        <f t="shared" si="41"/>
        <v>0</v>
      </c>
      <c r="AC105" s="52">
        <f t="shared" si="42"/>
        <v>0</v>
      </c>
      <c r="AD105" s="53">
        <f t="shared" si="43"/>
        <v>0</v>
      </c>
      <c r="AE105" s="54">
        <f t="shared" si="44"/>
        <v>0</v>
      </c>
    </row>
    <row r="106" spans="1:31" ht="18" hidden="1" customHeight="1">
      <c r="A106" s="77">
        <v>36420872</v>
      </c>
      <c r="B106" s="108">
        <v>4</v>
      </c>
      <c r="C106" s="67" t="s">
        <v>27</v>
      </c>
      <c r="D106" s="574" t="s">
        <v>134</v>
      </c>
      <c r="E106" s="80"/>
      <c r="F106" s="80"/>
      <c r="G106" s="80"/>
      <c r="H106" s="81"/>
      <c r="I106" s="662"/>
      <c r="J106" s="615"/>
      <c r="K106" s="616"/>
      <c r="L106" s="616"/>
      <c r="M106" s="616"/>
      <c r="N106" s="586"/>
      <c r="O106" s="65">
        <f>SUM(J106:N106)</f>
        <v>0</v>
      </c>
      <c r="P106" s="436"/>
      <c r="Q106" s="139"/>
      <c r="R106" s="436"/>
      <c r="S106" s="63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>
      <c r="A107" s="236">
        <v>364201</v>
      </c>
      <c r="B107" s="108">
        <v>4</v>
      </c>
      <c r="C107" s="67" t="s">
        <v>27</v>
      </c>
      <c r="D107" s="68" t="s">
        <v>135</v>
      </c>
      <c r="E107" s="170"/>
      <c r="F107" s="170"/>
      <c r="G107" s="170"/>
      <c r="H107" s="171"/>
      <c r="I107" s="663"/>
      <c r="J107" s="140">
        <v>14</v>
      </c>
      <c r="K107" s="616"/>
      <c r="L107" s="616"/>
      <c r="M107" s="616"/>
      <c r="N107" s="586"/>
      <c r="O107" s="65">
        <f>SUM(J107:N107)</f>
        <v>14</v>
      </c>
      <c r="P107" s="664"/>
      <c r="Q107" s="665"/>
      <c r="R107" s="664"/>
      <c r="S107" s="140"/>
      <c r="T107" s="143">
        <f>SUM(O107,R107)</f>
        <v>14</v>
      </c>
      <c r="U107" s="46">
        <f>SUM(S107:T107)</f>
        <v>14</v>
      </c>
      <c r="V107" s="47">
        <f>O107+R107-U107</f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customHeight="1">
      <c r="A108" s="30">
        <v>364201</v>
      </c>
      <c r="B108" s="108">
        <v>4</v>
      </c>
      <c r="C108" s="32">
        <v>25</v>
      </c>
      <c r="D108" s="574" t="s">
        <v>135</v>
      </c>
      <c r="E108" s="73"/>
      <c r="F108" s="73"/>
      <c r="G108" s="73"/>
      <c r="H108" s="36"/>
      <c r="I108" s="666"/>
      <c r="J108" s="116">
        <v>14</v>
      </c>
      <c r="K108" s="556"/>
      <c r="L108" s="556"/>
      <c r="M108" s="556"/>
      <c r="N108" s="557"/>
      <c r="O108" s="558">
        <f t="shared" si="34"/>
        <v>14</v>
      </c>
      <c r="P108" s="554"/>
      <c r="Q108" s="45"/>
      <c r="R108" s="554"/>
      <c r="S108" s="63">
        <f t="shared" si="35"/>
        <v>14</v>
      </c>
      <c r="T108" s="139"/>
      <c r="U108" s="46">
        <f t="shared" si="36"/>
        <v>14</v>
      </c>
      <c r="V108" s="47">
        <f t="shared" si="31"/>
        <v>0</v>
      </c>
      <c r="W108" s="48"/>
      <c r="X108" s="49">
        <f t="shared" si="37"/>
        <v>560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560</v>
      </c>
      <c r="AD108" s="53">
        <f t="shared" si="43"/>
        <v>0</v>
      </c>
      <c r="AE108" s="54">
        <f t="shared" si="44"/>
        <v>560</v>
      </c>
    </row>
    <row r="109" spans="1:31" ht="18" hidden="1" customHeight="1">
      <c r="A109" s="218">
        <v>364301</v>
      </c>
      <c r="B109" s="193">
        <v>4</v>
      </c>
      <c r="C109" s="238">
        <v>40</v>
      </c>
      <c r="D109" s="551"/>
      <c r="E109" s="34"/>
      <c r="F109" s="34"/>
      <c r="G109" s="34"/>
      <c r="H109" s="35"/>
      <c r="I109" s="667" t="s">
        <v>137</v>
      </c>
      <c r="J109" s="593"/>
      <c r="K109" s="594"/>
      <c r="L109" s="594"/>
      <c r="M109" s="594"/>
      <c r="N109" s="572"/>
      <c r="O109" s="573"/>
      <c r="P109" s="567"/>
      <c r="Q109" s="571"/>
      <c r="R109" s="567">
        <f t="shared" si="45"/>
        <v>0</v>
      </c>
      <c r="S109" s="140">
        <f t="shared" si="35"/>
        <v>0</v>
      </c>
      <c r="T109" s="139"/>
      <c r="U109" s="46">
        <f t="shared" si="36"/>
        <v>0</v>
      </c>
      <c r="V109" s="47">
        <f t="shared" si="31"/>
        <v>0</v>
      </c>
      <c r="W109" s="48"/>
      <c r="X109" s="49">
        <f t="shared" si="37"/>
        <v>0</v>
      </c>
      <c r="Y109" s="50">
        <f t="shared" si="38"/>
        <v>0</v>
      </c>
      <c r="Z109" s="50">
        <f t="shared" si="39"/>
        <v>0</v>
      </c>
      <c r="AA109" s="50">
        <f t="shared" si="40"/>
        <v>0</v>
      </c>
      <c r="AB109" s="51">
        <f t="shared" si="41"/>
        <v>0</v>
      </c>
      <c r="AC109" s="52">
        <f t="shared" si="42"/>
        <v>0</v>
      </c>
      <c r="AD109" s="53">
        <f t="shared" si="43"/>
        <v>0</v>
      </c>
      <c r="AE109" s="54">
        <f t="shared" si="44"/>
        <v>0</v>
      </c>
    </row>
    <row r="110" spans="1:31" ht="17.25" hidden="1" customHeight="1">
      <c r="A110" s="236">
        <v>36430890</v>
      </c>
      <c r="B110" s="193">
        <v>4</v>
      </c>
      <c r="C110" s="668" t="s">
        <v>75</v>
      </c>
      <c r="D110" s="555"/>
      <c r="E110" s="242"/>
      <c r="F110" s="242"/>
      <c r="G110" s="242"/>
      <c r="H110" s="243"/>
      <c r="I110" s="89" t="s">
        <v>387</v>
      </c>
      <c r="J110" s="615"/>
      <c r="K110" s="616"/>
      <c r="L110" s="616"/>
      <c r="M110" s="616"/>
      <c r="N110" s="586"/>
      <c r="O110" s="587"/>
      <c r="P110" s="415"/>
      <c r="Q110" s="661"/>
      <c r="R110" s="415">
        <f t="shared" si="45"/>
        <v>0</v>
      </c>
      <c r="S110" s="140"/>
      <c r="T110" s="63">
        <f>SUM(O110,R110)</f>
        <v>0</v>
      </c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/>
      <c r="AE110" s="54"/>
    </row>
    <row r="111" spans="1:31" ht="17.25" hidden="1" customHeight="1">
      <c r="A111" s="236">
        <v>36420837</v>
      </c>
      <c r="B111" s="669">
        <v>4</v>
      </c>
      <c r="C111" s="670">
        <v>50</v>
      </c>
      <c r="D111" s="671"/>
      <c r="E111" s="242"/>
      <c r="F111" s="242"/>
      <c r="G111" s="242"/>
      <c r="H111" s="243"/>
      <c r="I111" s="672" t="s">
        <v>388</v>
      </c>
      <c r="J111" s="615"/>
      <c r="K111" s="616"/>
      <c r="L111" s="616"/>
      <c r="M111" s="616"/>
      <c r="N111" s="586"/>
      <c r="O111" s="587"/>
      <c r="P111" s="673"/>
      <c r="Q111" s="674"/>
      <c r="R111" s="673">
        <f t="shared" si="45"/>
        <v>0</v>
      </c>
      <c r="S111" s="145">
        <f t="shared" si="35"/>
        <v>0</v>
      </c>
      <c r="T111" s="143"/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0</v>
      </c>
      <c r="AE111" s="54">
        <f t="shared" si="44"/>
        <v>0</v>
      </c>
    </row>
    <row r="112" spans="1:31" ht="18" customHeight="1">
      <c r="A112" s="236">
        <v>36430890</v>
      </c>
      <c r="B112" s="193">
        <v>4</v>
      </c>
      <c r="C112" s="168">
        <v>50</v>
      </c>
      <c r="D112" s="551"/>
      <c r="E112" s="34"/>
      <c r="F112" s="34"/>
      <c r="G112" s="34"/>
      <c r="H112" s="35"/>
      <c r="I112" s="566" t="s">
        <v>387</v>
      </c>
      <c r="J112" s="553"/>
      <c r="K112" s="467"/>
      <c r="L112" s="467"/>
      <c r="M112" s="467"/>
      <c r="N112" s="339"/>
      <c r="O112" s="46"/>
      <c r="P112" s="436">
        <v>270</v>
      </c>
      <c r="Q112" s="139"/>
      <c r="R112" s="436">
        <f t="shared" si="45"/>
        <v>270</v>
      </c>
      <c r="S112" s="63">
        <f t="shared" si="35"/>
        <v>270</v>
      </c>
      <c r="T112" s="143"/>
      <c r="U112" s="46">
        <f t="shared" si="36"/>
        <v>270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>
        <f t="shared" si="43"/>
        <v>5400</v>
      </c>
      <c r="AE112" s="54">
        <f t="shared" si="44"/>
        <v>5400</v>
      </c>
    </row>
    <row r="113" spans="1:31" ht="18" hidden="1" customHeight="1">
      <c r="A113" s="30">
        <v>366208</v>
      </c>
      <c r="B113" s="193">
        <v>4</v>
      </c>
      <c r="C113" s="67" t="s">
        <v>27</v>
      </c>
      <c r="D113" s="675" t="s">
        <v>140</v>
      </c>
      <c r="E113" s="34"/>
      <c r="F113" s="34"/>
      <c r="G113" s="34"/>
      <c r="H113" s="35"/>
      <c r="I113" s="566"/>
      <c r="J113" s="553"/>
      <c r="K113" s="467"/>
      <c r="L113" s="467"/>
      <c r="M113" s="467"/>
      <c r="N113" s="339"/>
      <c r="O113" s="562">
        <f>SUM(J113:N113)</f>
        <v>0</v>
      </c>
      <c r="P113" s="436"/>
      <c r="Q113" s="139"/>
      <c r="R113" s="436"/>
      <c r="S113" s="63"/>
      <c r="T113" s="143">
        <f>SUM(O113,R113)</f>
        <v>0</v>
      </c>
      <c r="U113" s="46">
        <f t="shared" si="36"/>
        <v>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>
      <c r="A114" s="30">
        <v>366201</v>
      </c>
      <c r="B114" s="193">
        <v>4</v>
      </c>
      <c r="C114" s="67" t="s">
        <v>27</v>
      </c>
      <c r="D114" s="68">
        <v>566</v>
      </c>
      <c r="E114" s="73"/>
      <c r="F114" s="73"/>
      <c r="G114" s="73"/>
      <c r="H114" s="36"/>
      <c r="I114" s="666"/>
      <c r="J114" s="559">
        <v>25</v>
      </c>
      <c r="K114" s="560"/>
      <c r="L114" s="560"/>
      <c r="M114" s="560"/>
      <c r="N114" s="561"/>
      <c r="O114" s="562">
        <f>SUM(J114:N114)</f>
        <v>25</v>
      </c>
      <c r="P114" s="554"/>
      <c r="Q114" s="45"/>
      <c r="R114" s="436"/>
      <c r="S114" s="63"/>
      <c r="T114" s="143">
        <f>SUM(O114,R114)</f>
        <v>25</v>
      </c>
      <c r="U114" s="46">
        <f t="shared" si="36"/>
        <v>25</v>
      </c>
      <c r="V114" s="47">
        <f t="shared" si="31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8" customHeight="1">
      <c r="A115" s="30">
        <v>366201</v>
      </c>
      <c r="B115" s="108">
        <v>4</v>
      </c>
      <c r="C115" s="32">
        <v>25</v>
      </c>
      <c r="D115" s="72">
        <v>566</v>
      </c>
      <c r="E115" s="73">
        <v>966</v>
      </c>
      <c r="F115" s="73" t="s">
        <v>141</v>
      </c>
      <c r="G115" s="73">
        <v>9666</v>
      </c>
      <c r="H115" s="36"/>
      <c r="I115" s="676"/>
      <c r="J115" s="677">
        <v>150</v>
      </c>
      <c r="K115" s="678">
        <v>12</v>
      </c>
      <c r="L115" s="563">
        <v>8</v>
      </c>
      <c r="M115" s="679"/>
      <c r="N115" s="680"/>
      <c r="O115" s="681">
        <f t="shared" si="34"/>
        <v>170</v>
      </c>
      <c r="P115" s="682"/>
      <c r="Q115" s="683"/>
      <c r="R115" s="682"/>
      <c r="S115" s="621">
        <f t="shared" si="35"/>
        <v>170</v>
      </c>
      <c r="T115" s="139"/>
      <c r="U115" s="46">
        <f t="shared" si="36"/>
        <v>170</v>
      </c>
      <c r="V115" s="47">
        <f t="shared" si="31"/>
        <v>0</v>
      </c>
      <c r="W115" s="48" t="s">
        <v>389</v>
      </c>
      <c r="X115" s="49">
        <f t="shared" si="37"/>
        <v>6000</v>
      </c>
      <c r="Y115" s="50">
        <f t="shared" si="38"/>
        <v>480</v>
      </c>
      <c r="Z115" s="50">
        <f t="shared" si="39"/>
        <v>320</v>
      </c>
      <c r="AA115" s="50">
        <f t="shared" si="40"/>
        <v>0</v>
      </c>
      <c r="AB115" s="51">
        <f t="shared" si="41"/>
        <v>0</v>
      </c>
      <c r="AC115" s="52">
        <f t="shared" si="42"/>
        <v>6800</v>
      </c>
      <c r="AD115" s="53">
        <f t="shared" si="43"/>
        <v>0</v>
      </c>
      <c r="AE115" s="54">
        <f t="shared" si="44"/>
        <v>6800</v>
      </c>
    </row>
    <row r="116" spans="1:31" ht="18" customHeight="1">
      <c r="A116" s="230">
        <v>36630831</v>
      </c>
      <c r="B116" s="108">
        <v>4</v>
      </c>
      <c r="C116" s="168">
        <v>50</v>
      </c>
      <c r="D116" s="684"/>
      <c r="E116" s="170"/>
      <c r="F116" s="170"/>
      <c r="G116" s="170"/>
      <c r="H116" s="171"/>
      <c r="I116" s="685" t="s">
        <v>390</v>
      </c>
      <c r="J116" s="686"/>
      <c r="K116" s="70"/>
      <c r="L116" s="70"/>
      <c r="M116" s="616"/>
      <c r="N116" s="586"/>
      <c r="O116" s="587"/>
      <c r="P116" s="436">
        <v>40</v>
      </c>
      <c r="Q116" s="139"/>
      <c r="R116" s="436">
        <f t="shared" si="45"/>
        <v>40</v>
      </c>
      <c r="S116" s="63">
        <f t="shared" si="35"/>
        <v>40</v>
      </c>
      <c r="T116" s="143"/>
      <c r="U116" s="46">
        <f t="shared" si="36"/>
        <v>40</v>
      </c>
      <c r="V116" s="47">
        <f t="shared" si="31"/>
        <v>0</v>
      </c>
      <c r="W116" s="48"/>
      <c r="X116" s="49">
        <f t="shared" si="37"/>
        <v>0</v>
      </c>
      <c r="Y116" s="50">
        <f t="shared" si="38"/>
        <v>0</v>
      </c>
      <c r="Z116" s="50">
        <f t="shared" si="39"/>
        <v>0</v>
      </c>
      <c r="AA116" s="50">
        <f t="shared" si="40"/>
        <v>0</v>
      </c>
      <c r="AB116" s="51">
        <f t="shared" si="41"/>
        <v>0</v>
      </c>
      <c r="AC116" s="52">
        <f t="shared" si="42"/>
        <v>0</v>
      </c>
      <c r="AD116" s="53">
        <f t="shared" si="43"/>
        <v>800</v>
      </c>
      <c r="AE116" s="54">
        <f t="shared" si="44"/>
        <v>800</v>
      </c>
    </row>
    <row r="117" spans="1:31" ht="18" customHeight="1">
      <c r="A117" s="230">
        <v>36630831</v>
      </c>
      <c r="B117" s="249">
        <v>4</v>
      </c>
      <c r="C117" s="687" t="s">
        <v>27</v>
      </c>
      <c r="D117" s="630"/>
      <c r="E117" s="103"/>
      <c r="F117" s="103"/>
      <c r="G117" s="103"/>
      <c r="H117" s="103"/>
      <c r="I117" s="261" t="s">
        <v>390</v>
      </c>
      <c r="J117" s="686"/>
      <c r="K117" s="70"/>
      <c r="L117" s="70"/>
      <c r="M117" s="70"/>
      <c r="N117" s="93"/>
      <c r="O117" s="587"/>
      <c r="P117" s="415">
        <v>310</v>
      </c>
      <c r="Q117" s="117"/>
      <c r="R117" s="415">
        <f t="shared" si="45"/>
        <v>310</v>
      </c>
      <c r="S117" s="140"/>
      <c r="T117" s="143">
        <f>SUM(O117,R117)</f>
        <v>310</v>
      </c>
      <c r="U117" s="46">
        <f t="shared" si="36"/>
        <v>310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>
      <c r="A118" s="230">
        <v>36630825</v>
      </c>
      <c r="B118" s="108">
        <v>4</v>
      </c>
      <c r="C118" s="668" t="s">
        <v>27</v>
      </c>
      <c r="D118" s="688"/>
      <c r="E118" s="252"/>
      <c r="F118" s="252"/>
      <c r="G118" s="252"/>
      <c r="H118" s="253"/>
      <c r="I118" s="257" t="s">
        <v>391</v>
      </c>
      <c r="J118" s="266"/>
      <c r="K118" s="117"/>
      <c r="L118" s="117"/>
      <c r="M118" s="117"/>
      <c r="N118" s="415"/>
      <c r="O118" s="656"/>
      <c r="P118" s="415">
        <v>86</v>
      </c>
      <c r="Q118" s="117"/>
      <c r="R118" s="415">
        <f t="shared" si="45"/>
        <v>86</v>
      </c>
      <c r="S118" s="145"/>
      <c r="T118" s="63">
        <f>SUM(O118,R118)</f>
        <v>86</v>
      </c>
      <c r="U118" s="46">
        <f t="shared" si="36"/>
        <v>86</v>
      </c>
      <c r="V118" s="47">
        <f t="shared" si="31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230">
        <v>36630825</v>
      </c>
      <c r="B119" s="108">
        <v>4</v>
      </c>
      <c r="C119" s="32">
        <v>50</v>
      </c>
      <c r="D119" s="574"/>
      <c r="E119" s="73"/>
      <c r="F119" s="73"/>
      <c r="G119" s="73"/>
      <c r="H119" s="36"/>
      <c r="I119" s="569" t="s">
        <v>391</v>
      </c>
      <c r="J119" s="570"/>
      <c r="K119" s="571"/>
      <c r="L119" s="571"/>
      <c r="M119" s="571"/>
      <c r="N119" s="567"/>
      <c r="O119" s="573"/>
      <c r="P119" s="93">
        <v>8</v>
      </c>
      <c r="Q119" s="70"/>
      <c r="R119" s="93">
        <f t="shared" si="45"/>
        <v>8</v>
      </c>
      <c r="S119" s="140">
        <f t="shared" si="35"/>
        <v>8</v>
      </c>
      <c r="T119" s="139"/>
      <c r="U119" s="46">
        <f t="shared" si="36"/>
        <v>8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160</v>
      </c>
      <c r="AE119" s="54">
        <f t="shared" si="44"/>
        <v>160</v>
      </c>
    </row>
    <row r="120" spans="1:31" ht="18" customHeight="1">
      <c r="A120" s="30">
        <v>367200</v>
      </c>
      <c r="B120" s="31" t="s">
        <v>57</v>
      </c>
      <c r="C120" s="32">
        <v>25</v>
      </c>
      <c r="D120" s="574">
        <v>367</v>
      </c>
      <c r="E120" s="73">
        <v>867</v>
      </c>
      <c r="F120" s="73" t="s">
        <v>149</v>
      </c>
      <c r="G120" s="73">
        <v>9467</v>
      </c>
      <c r="H120" s="36">
        <v>8467</v>
      </c>
      <c r="I120" s="552"/>
      <c r="J120" s="44"/>
      <c r="K120" s="45"/>
      <c r="L120" s="45"/>
      <c r="M120" s="45"/>
      <c r="N120" s="554"/>
      <c r="O120" s="46">
        <f t="shared" si="34"/>
        <v>0</v>
      </c>
      <c r="P120" s="554"/>
      <c r="Q120" s="45"/>
      <c r="R120" s="554">
        <f t="shared" si="45"/>
        <v>0</v>
      </c>
      <c r="S120" s="63">
        <f t="shared" si="35"/>
        <v>0</v>
      </c>
      <c r="T120" s="139"/>
      <c r="U120" s="46">
        <f t="shared" si="36"/>
        <v>0</v>
      </c>
      <c r="V120" s="47">
        <f t="shared" si="31"/>
        <v>0</v>
      </c>
      <c r="W120" s="48"/>
      <c r="X120" s="49">
        <f t="shared" si="37"/>
        <v>0</v>
      </c>
      <c r="Y120" s="50">
        <f t="shared" si="38"/>
        <v>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0</v>
      </c>
      <c r="AD120" s="53">
        <f t="shared" si="43"/>
        <v>0</v>
      </c>
      <c r="AE120" s="54">
        <f t="shared" si="44"/>
        <v>0</v>
      </c>
    </row>
    <row r="121" spans="1:31" ht="18" customHeight="1">
      <c r="A121" s="30">
        <v>367201</v>
      </c>
      <c r="B121" s="108">
        <v>4</v>
      </c>
      <c r="C121" s="32">
        <v>25</v>
      </c>
      <c r="D121" s="574">
        <v>567</v>
      </c>
      <c r="E121" s="73">
        <v>967</v>
      </c>
      <c r="F121" s="73" t="s">
        <v>150</v>
      </c>
      <c r="G121" s="73">
        <v>9667</v>
      </c>
      <c r="H121" s="36"/>
      <c r="I121" s="552"/>
      <c r="J121" s="116">
        <v>35</v>
      </c>
      <c r="K121" s="563">
        <v>4</v>
      </c>
      <c r="L121" s="563">
        <v>1</v>
      </c>
      <c r="M121" s="563"/>
      <c r="N121" s="607"/>
      <c r="O121" s="558">
        <f t="shared" si="34"/>
        <v>40</v>
      </c>
      <c r="P121" s="554"/>
      <c r="Q121" s="45"/>
      <c r="R121" s="554"/>
      <c r="S121" s="63">
        <f t="shared" si="35"/>
        <v>40</v>
      </c>
      <c r="T121" s="139"/>
      <c r="U121" s="46">
        <f t="shared" si="36"/>
        <v>40</v>
      </c>
      <c r="V121" s="47">
        <f t="shared" si="31"/>
        <v>0</v>
      </c>
      <c r="W121" s="48"/>
      <c r="X121" s="49">
        <f t="shared" si="37"/>
        <v>1400</v>
      </c>
      <c r="Y121" s="50">
        <f t="shared" si="38"/>
        <v>160</v>
      </c>
      <c r="Z121" s="50">
        <f t="shared" si="39"/>
        <v>40</v>
      </c>
      <c r="AA121" s="50">
        <f t="shared" si="40"/>
        <v>0</v>
      </c>
      <c r="AB121" s="51">
        <f t="shared" si="41"/>
        <v>0</v>
      </c>
      <c r="AC121" s="52">
        <f t="shared" si="42"/>
        <v>1600</v>
      </c>
      <c r="AD121" s="53">
        <f t="shared" si="43"/>
        <v>0</v>
      </c>
      <c r="AE121" s="54">
        <f t="shared" si="44"/>
        <v>1600</v>
      </c>
    </row>
    <row r="122" spans="1:31" ht="18" hidden="1" customHeight="1">
      <c r="A122" s="82">
        <v>367108</v>
      </c>
      <c r="B122" s="108">
        <v>4</v>
      </c>
      <c r="C122" s="67" t="s">
        <v>27</v>
      </c>
      <c r="D122" s="574" t="s">
        <v>156</v>
      </c>
      <c r="E122" s="73"/>
      <c r="F122" s="73"/>
      <c r="G122" s="73"/>
      <c r="H122" s="36"/>
      <c r="I122" s="552"/>
      <c r="J122" s="116"/>
      <c r="K122" s="563"/>
      <c r="L122" s="563"/>
      <c r="M122" s="563"/>
      <c r="N122" s="607"/>
      <c r="O122" s="690">
        <f>SUM(J122:N122)</f>
        <v>0</v>
      </c>
      <c r="P122" s="554"/>
      <c r="Q122" s="45"/>
      <c r="R122" s="554"/>
      <c r="S122" s="63"/>
      <c r="T122" s="143">
        <f>SUM(O122,R122)</f>
        <v>0</v>
      </c>
      <c r="U122" s="46">
        <f t="shared" si="36"/>
        <v>0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367101</v>
      </c>
      <c r="B123" s="108">
        <v>4</v>
      </c>
      <c r="C123" s="67" t="s">
        <v>27</v>
      </c>
      <c r="D123" s="68" t="s">
        <v>151</v>
      </c>
      <c r="E123" s="73"/>
      <c r="F123" s="73"/>
      <c r="G123" s="73"/>
      <c r="H123" s="36"/>
      <c r="I123" s="552"/>
      <c r="J123" s="691">
        <v>16</v>
      </c>
      <c r="K123" s="692"/>
      <c r="L123" s="692"/>
      <c r="M123" s="692"/>
      <c r="N123" s="693"/>
      <c r="O123" s="690">
        <f>SUM(J123:N123)</f>
        <v>16</v>
      </c>
      <c r="P123" s="554"/>
      <c r="Q123" s="45"/>
      <c r="R123" s="554"/>
      <c r="S123" s="63"/>
      <c r="T123" s="143">
        <f>SUM(O123,R123)</f>
        <v>16</v>
      </c>
      <c r="U123" s="46">
        <f t="shared" si="36"/>
        <v>16</v>
      </c>
      <c r="V123" s="47">
        <f t="shared" si="31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30">
        <v>367101</v>
      </c>
      <c r="B124" s="108">
        <v>4</v>
      </c>
      <c r="C124" s="32">
        <v>25</v>
      </c>
      <c r="D124" s="574" t="s">
        <v>151</v>
      </c>
      <c r="E124" s="73" t="s">
        <v>152</v>
      </c>
      <c r="F124" s="73" t="s">
        <v>153</v>
      </c>
      <c r="G124" s="73" t="s">
        <v>154</v>
      </c>
      <c r="H124" s="36"/>
      <c r="I124" s="552"/>
      <c r="J124" s="116">
        <v>100</v>
      </c>
      <c r="K124" s="563">
        <v>5</v>
      </c>
      <c r="L124" s="563">
        <v>5</v>
      </c>
      <c r="M124" s="563"/>
      <c r="N124" s="607"/>
      <c r="O124" s="558">
        <f t="shared" si="34"/>
        <v>110</v>
      </c>
      <c r="P124" s="554"/>
      <c r="Q124" s="45"/>
      <c r="R124" s="554"/>
      <c r="S124" s="63">
        <f t="shared" si="35"/>
        <v>110</v>
      </c>
      <c r="T124" s="139"/>
      <c r="U124" s="46">
        <f t="shared" si="36"/>
        <v>110</v>
      </c>
      <c r="V124" s="47">
        <f t="shared" si="31"/>
        <v>0</v>
      </c>
      <c r="W124" s="48" t="s">
        <v>392</v>
      </c>
      <c r="X124" s="49">
        <f t="shared" si="37"/>
        <v>4000</v>
      </c>
      <c r="Y124" s="50">
        <f t="shared" si="38"/>
        <v>200</v>
      </c>
      <c r="Z124" s="50">
        <f t="shared" si="39"/>
        <v>200</v>
      </c>
      <c r="AA124" s="50">
        <f t="shared" si="40"/>
        <v>0</v>
      </c>
      <c r="AB124" s="51">
        <f t="shared" si="41"/>
        <v>0</v>
      </c>
      <c r="AC124" s="52">
        <f t="shared" si="42"/>
        <v>4400</v>
      </c>
      <c r="AD124" s="53">
        <f t="shared" si="43"/>
        <v>0</v>
      </c>
      <c r="AE124" s="54">
        <f t="shared" si="44"/>
        <v>4400</v>
      </c>
    </row>
    <row r="125" spans="1:31" ht="18" customHeight="1">
      <c r="A125" s="82">
        <v>367108</v>
      </c>
      <c r="B125" s="108">
        <v>4</v>
      </c>
      <c r="C125" s="101" t="s">
        <v>75</v>
      </c>
      <c r="D125" s="694" t="s">
        <v>393</v>
      </c>
      <c r="E125" s="85"/>
      <c r="F125" s="85"/>
      <c r="G125" s="85"/>
      <c r="H125" s="85"/>
      <c r="I125" s="695"/>
      <c r="J125" s="640"/>
      <c r="K125" s="467"/>
      <c r="L125" s="467"/>
      <c r="M125" s="467"/>
      <c r="N125" s="339"/>
      <c r="O125" s="46">
        <f t="shared" si="34"/>
        <v>0</v>
      </c>
      <c r="P125" s="554"/>
      <c r="Q125" s="45"/>
      <c r="R125" s="554">
        <f t="shared" si="45"/>
        <v>0</v>
      </c>
      <c r="S125" s="63"/>
      <c r="T125" s="139">
        <f>SUM(O125,R125)</f>
        <v>0</v>
      </c>
      <c r="U125" s="46">
        <f t="shared" si="36"/>
        <v>0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>
        <f t="shared" si="42"/>
        <v>0</v>
      </c>
      <c r="AD125" s="53"/>
      <c r="AE125" s="54">
        <f t="shared" si="44"/>
        <v>0</v>
      </c>
    </row>
    <row r="126" spans="1:31" ht="18" customHeight="1">
      <c r="A126" s="236">
        <v>36730825</v>
      </c>
      <c r="B126" s="249">
        <v>4</v>
      </c>
      <c r="C126" s="67" t="s">
        <v>27</v>
      </c>
      <c r="D126" s="696"/>
      <c r="E126" s="170"/>
      <c r="F126" s="170"/>
      <c r="G126" s="170"/>
      <c r="H126" s="170"/>
      <c r="I126" s="699" t="s">
        <v>394</v>
      </c>
      <c r="J126" s="636"/>
      <c r="K126" s="603"/>
      <c r="L126" s="603"/>
      <c r="M126" s="603"/>
      <c r="N126" s="613"/>
      <c r="O126" s="65"/>
      <c r="P126" s="415">
        <v>168</v>
      </c>
      <c r="Q126" s="901"/>
      <c r="R126" s="415">
        <f t="shared" si="45"/>
        <v>168</v>
      </c>
      <c r="S126" s="63"/>
      <c r="T126" s="63">
        <f>SUM(O126,R126)</f>
        <v>168</v>
      </c>
      <c r="U126" s="46">
        <f t="shared" si="36"/>
        <v>168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30">
        <v>36730831</v>
      </c>
      <c r="B127" s="249">
        <v>4</v>
      </c>
      <c r="C127" s="67" t="s">
        <v>27</v>
      </c>
      <c r="D127" s="697"/>
      <c r="E127" s="324"/>
      <c r="F127" s="324"/>
      <c r="G127" s="324"/>
      <c r="H127" s="324"/>
      <c r="I127" s="261" t="s">
        <v>395</v>
      </c>
      <c r="J127" s="636"/>
      <c r="K127" s="603"/>
      <c r="L127" s="603"/>
      <c r="M127" s="603"/>
      <c r="N127" s="613"/>
      <c r="O127" s="65"/>
      <c r="P127" s="415">
        <v>257</v>
      </c>
      <c r="Q127" s="117"/>
      <c r="R127" s="415">
        <f t="shared" si="45"/>
        <v>257</v>
      </c>
      <c r="S127" s="145"/>
      <c r="T127" s="143">
        <f>SUM(O127,R127)</f>
        <v>257</v>
      </c>
      <c r="U127" s="46">
        <f t="shared" si="36"/>
        <v>257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36730831</v>
      </c>
      <c r="B128" s="108">
        <v>4</v>
      </c>
      <c r="C128" s="657">
        <v>50</v>
      </c>
      <c r="D128" s="698"/>
      <c r="E128" s="699"/>
      <c r="F128" s="699"/>
      <c r="G128" s="699"/>
      <c r="H128" s="699"/>
      <c r="I128" s="700" t="s">
        <v>395</v>
      </c>
      <c r="J128" s="701"/>
      <c r="K128" s="616"/>
      <c r="L128" s="616"/>
      <c r="M128" s="616"/>
      <c r="N128" s="586"/>
      <c r="O128" s="587"/>
      <c r="P128" s="143">
        <v>90</v>
      </c>
      <c r="Q128" s="139"/>
      <c r="R128" s="702">
        <f t="shared" si="45"/>
        <v>90</v>
      </c>
      <c r="S128" s="702">
        <f t="shared" ref="S128:S129" si="46">SUM(O128,R128)</f>
        <v>90</v>
      </c>
      <c r="T128" s="139"/>
      <c r="U128" s="65">
        <f t="shared" si="36"/>
        <v>90</v>
      </c>
      <c r="V128" s="47">
        <f t="shared" si="31"/>
        <v>0</v>
      </c>
      <c r="W128" s="48"/>
      <c r="X128" s="49"/>
      <c r="Y128" s="50"/>
      <c r="Z128" s="50"/>
      <c r="AA128" s="50"/>
      <c r="AB128" s="51"/>
      <c r="AC128" s="52"/>
      <c r="AD128" s="53">
        <f t="shared" si="43"/>
        <v>1800</v>
      </c>
      <c r="AE128" s="54">
        <f t="shared" si="44"/>
        <v>1800</v>
      </c>
    </row>
    <row r="129" spans="1:31" ht="18" customHeight="1">
      <c r="A129" s="30">
        <v>36730825</v>
      </c>
      <c r="B129" s="108">
        <v>3.5</v>
      </c>
      <c r="C129" s="32">
        <v>50</v>
      </c>
      <c r="D129" s="574"/>
      <c r="E129" s="73"/>
      <c r="F129" s="73"/>
      <c r="G129" s="73"/>
      <c r="H129" s="36"/>
      <c r="I129" s="347" t="s">
        <v>394</v>
      </c>
      <c r="J129" s="593"/>
      <c r="K129" s="594"/>
      <c r="L129" s="594"/>
      <c r="M129" s="594"/>
      <c r="N129" s="572"/>
      <c r="O129" s="573"/>
      <c r="P129" s="902">
        <v>30</v>
      </c>
      <c r="Q129" s="70"/>
      <c r="R129" s="903">
        <f>SUM(P129:Q129)</f>
        <v>30</v>
      </c>
      <c r="S129" s="703">
        <f t="shared" si="46"/>
        <v>30</v>
      </c>
      <c r="T129" s="139"/>
      <c r="U129" s="46">
        <f t="shared" si="36"/>
        <v>30</v>
      </c>
      <c r="V129" s="47">
        <f t="shared" si="31"/>
        <v>0</v>
      </c>
      <c r="W129" s="48"/>
      <c r="X129" s="49">
        <f t="shared" si="37"/>
        <v>0</v>
      </c>
      <c r="Y129" s="50">
        <f t="shared" si="38"/>
        <v>0</v>
      </c>
      <c r="Z129" s="50">
        <f t="shared" si="39"/>
        <v>0</v>
      </c>
      <c r="AA129" s="50">
        <f t="shared" si="40"/>
        <v>0</v>
      </c>
      <c r="AB129" s="51">
        <f t="shared" si="41"/>
        <v>0</v>
      </c>
      <c r="AC129" s="52">
        <f t="shared" si="42"/>
        <v>0</v>
      </c>
      <c r="AD129" s="53">
        <f t="shared" si="43"/>
        <v>600</v>
      </c>
      <c r="AE129" s="54">
        <f t="shared" si="44"/>
        <v>600</v>
      </c>
    </row>
    <row r="130" spans="1:31" ht="18" customHeight="1">
      <c r="A130" s="119" t="s">
        <v>161</v>
      </c>
      <c r="B130" s="120"/>
      <c r="C130" s="595"/>
      <c r="D130" s="596"/>
      <c r="E130" s="120"/>
      <c r="F130" s="120"/>
      <c r="G130" s="120"/>
      <c r="H130" s="120"/>
      <c r="I130" s="596"/>
      <c r="J130" s="129">
        <f t="shared" ref="J130:U130" si="47">SUM(J101:J129)</f>
        <v>386</v>
      </c>
      <c r="K130" s="129">
        <f t="shared" si="47"/>
        <v>21</v>
      </c>
      <c r="L130" s="129">
        <f t="shared" si="47"/>
        <v>14</v>
      </c>
      <c r="M130" s="129">
        <f t="shared" si="47"/>
        <v>0</v>
      </c>
      <c r="N130" s="129">
        <f t="shared" si="47"/>
        <v>0</v>
      </c>
      <c r="O130" s="130">
        <f t="shared" si="47"/>
        <v>421</v>
      </c>
      <c r="P130" s="133">
        <f t="shared" si="47"/>
        <v>1259</v>
      </c>
      <c r="Q130" s="129">
        <f t="shared" si="47"/>
        <v>0</v>
      </c>
      <c r="R130" s="648">
        <f t="shared" si="47"/>
        <v>1259</v>
      </c>
      <c r="S130" s="648">
        <f t="shared" si="47"/>
        <v>804</v>
      </c>
      <c r="T130" s="129">
        <f t="shared" si="47"/>
        <v>876</v>
      </c>
      <c r="U130" s="130">
        <f t="shared" si="47"/>
        <v>1680</v>
      </c>
      <c r="V130" s="47">
        <f t="shared" si="31"/>
        <v>0</v>
      </c>
      <c r="W130" s="131"/>
      <c r="X130" s="132">
        <f t="shared" ref="X130:AE130" si="48">SUM(X101:X129)</f>
        <v>13240</v>
      </c>
      <c r="Y130" s="129">
        <f t="shared" si="48"/>
        <v>840</v>
      </c>
      <c r="Z130" s="129">
        <f t="shared" si="48"/>
        <v>560</v>
      </c>
      <c r="AA130" s="129">
        <f t="shared" si="48"/>
        <v>0</v>
      </c>
      <c r="AB130" s="133">
        <f t="shared" si="48"/>
        <v>0</v>
      </c>
      <c r="AC130" s="130">
        <f t="shared" si="48"/>
        <v>14640</v>
      </c>
      <c r="AD130" s="133">
        <f t="shared" si="48"/>
        <v>8760</v>
      </c>
      <c r="AE130" s="134">
        <f t="shared" si="48"/>
        <v>23400</v>
      </c>
    </row>
    <row r="131" spans="1:31" ht="18" hidden="1" customHeight="1">
      <c r="A131" s="30">
        <v>321030</v>
      </c>
      <c r="B131" s="31" t="s">
        <v>57</v>
      </c>
      <c r="C131" s="32">
        <v>25</v>
      </c>
      <c r="D131" s="574" t="s">
        <v>162</v>
      </c>
      <c r="E131" s="73" t="s">
        <v>163</v>
      </c>
      <c r="F131" s="73" t="s">
        <v>164</v>
      </c>
      <c r="G131" s="73" t="s">
        <v>165</v>
      </c>
      <c r="H131" s="36" t="s">
        <v>166</v>
      </c>
      <c r="I131" s="552"/>
      <c r="J131" s="553"/>
      <c r="K131" s="467"/>
      <c r="L131" s="467"/>
      <c r="M131" s="467"/>
      <c r="N131" s="339"/>
      <c r="O131" s="46">
        <f t="shared" ref="O131:O141" si="49">SUM(J131:N131)</f>
        <v>0</v>
      </c>
      <c r="P131" s="554"/>
      <c r="Q131" s="301"/>
      <c r="R131" s="705">
        <f t="shared" ref="R131:R141" si="50">SUM(P131:Q131)</f>
        <v>0</v>
      </c>
      <c r="S131" s="334">
        <f t="shared" ref="S131:S140" si="51">SUM(O131,R131)</f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ref="X131:X141" si="52">(J131*1000)/C131</f>
        <v>0</v>
      </c>
      <c r="Y131" s="50">
        <f t="shared" ref="Y131:Y141" si="53">(K131*1000)/C131</f>
        <v>0</v>
      </c>
      <c r="Z131" s="50">
        <f t="shared" ref="Z131:Z141" si="54">(L131*1000)/C131</f>
        <v>0</v>
      </c>
      <c r="AA131" s="50">
        <f t="shared" ref="AA131:AA141" si="55">(M131*1000)/C131</f>
        <v>0</v>
      </c>
      <c r="AB131" s="51">
        <f t="shared" ref="AB131:AB141" si="56">(N131*1000)/C131</f>
        <v>0</v>
      </c>
      <c r="AC131" s="52">
        <f t="shared" ref="AC131:AC141" si="57">SUM(X131:AB131)</f>
        <v>0</v>
      </c>
      <c r="AD131" s="53">
        <f t="shared" ref="AD131:AD141" si="58">(R131*1000)/C131</f>
        <v>0</v>
      </c>
      <c r="AE131" s="54">
        <f t="shared" ref="AE131:AE141" si="59">SUM(AC131:AD131)</f>
        <v>0</v>
      </c>
    </row>
    <row r="132" spans="1:31" ht="18" hidden="1" customHeight="1">
      <c r="A132" s="30">
        <v>321031</v>
      </c>
      <c r="B132" s="108">
        <v>4</v>
      </c>
      <c r="C132" s="32">
        <v>25</v>
      </c>
      <c r="D132" s="574" t="s">
        <v>167</v>
      </c>
      <c r="E132" s="73" t="s">
        <v>168</v>
      </c>
      <c r="F132" s="73" t="s">
        <v>169</v>
      </c>
      <c r="G132" s="73" t="s">
        <v>170</v>
      </c>
      <c r="H132" s="36" t="s">
        <v>171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>
      <c r="A133" s="30">
        <v>332330</v>
      </c>
      <c r="B133" s="31" t="s">
        <v>57</v>
      </c>
      <c r="C133" s="32">
        <v>25</v>
      </c>
      <c r="D133" s="574" t="s">
        <v>172</v>
      </c>
      <c r="E133" s="73" t="s">
        <v>173</v>
      </c>
      <c r="F133" s="73" t="s">
        <v>174</v>
      </c>
      <c r="G133" s="73" t="s">
        <v>175</v>
      </c>
      <c r="H133" s="36" t="s">
        <v>176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>
      <c r="A134" s="30">
        <v>332331</v>
      </c>
      <c r="B134" s="108">
        <v>4</v>
      </c>
      <c r="C134" s="32">
        <v>25</v>
      </c>
      <c r="D134" s="574" t="s">
        <v>177</v>
      </c>
      <c r="E134" s="73" t="s">
        <v>178</v>
      </c>
      <c r="F134" s="73" t="s">
        <v>179</v>
      </c>
      <c r="G134" s="73" t="s">
        <v>180</v>
      </c>
      <c r="H134" s="36" t="s">
        <v>181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>
      <c r="A135" s="30">
        <v>341130</v>
      </c>
      <c r="B135" s="31" t="s">
        <v>57</v>
      </c>
      <c r="C135" s="32">
        <v>25</v>
      </c>
      <c r="D135" s="574" t="s">
        <v>182</v>
      </c>
      <c r="E135" s="73" t="s">
        <v>183</v>
      </c>
      <c r="F135" s="73" t="s">
        <v>184</v>
      </c>
      <c r="G135" s="73" t="s">
        <v>185</v>
      </c>
      <c r="H135" s="36" t="s">
        <v>186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>
      <c r="A136" s="30">
        <v>341131</v>
      </c>
      <c r="B136" s="108">
        <v>4</v>
      </c>
      <c r="C136" s="32">
        <v>25</v>
      </c>
      <c r="D136" s="574" t="s">
        <v>187</v>
      </c>
      <c r="E136" s="73" t="s">
        <v>188</v>
      </c>
      <c r="F136" s="73" t="s">
        <v>189</v>
      </c>
      <c r="G136" s="73" t="s">
        <v>190</v>
      </c>
      <c r="H136" s="36" t="s">
        <v>191</v>
      </c>
      <c r="I136" s="552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>
      <c r="A137" s="172">
        <v>332341</v>
      </c>
      <c r="B137" s="108">
        <v>4</v>
      </c>
      <c r="C137" s="267">
        <v>25</v>
      </c>
      <c r="D137" s="614" t="s">
        <v>192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>
      <c r="A138" s="172">
        <v>341141</v>
      </c>
      <c r="B138" s="108">
        <v>4</v>
      </c>
      <c r="C138" s="96">
        <v>25</v>
      </c>
      <c r="D138" s="614" t="s">
        <v>193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ref="V138:V201" si="60">O138+R138-U138</f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>
      <c r="A139" s="172">
        <v>342101</v>
      </c>
      <c r="B139" s="108">
        <v>4</v>
      </c>
      <c r="C139" s="96">
        <v>25</v>
      </c>
      <c r="D139" s="614">
        <v>555</v>
      </c>
      <c r="E139" s="103"/>
      <c r="F139" s="103"/>
      <c r="G139" s="103"/>
      <c r="H139" s="103"/>
      <c r="I139" s="645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60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>
      <c r="A140" s="30">
        <v>341131</v>
      </c>
      <c r="B140" s="31" t="s">
        <v>57</v>
      </c>
      <c r="C140" s="32">
        <v>25</v>
      </c>
      <c r="D140" s="574" t="s">
        <v>194</v>
      </c>
      <c r="E140" s="73" t="s">
        <v>195</v>
      </c>
      <c r="F140" s="73" t="s">
        <v>196</v>
      </c>
      <c r="G140" s="73" t="s">
        <v>197</v>
      </c>
      <c r="H140" s="36" t="s">
        <v>198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 t="shared" si="51"/>
        <v>0</v>
      </c>
      <c r="T140" s="45"/>
      <c r="U140" s="46">
        <f t="shared" si="36"/>
        <v>0</v>
      </c>
      <c r="V140" s="47">
        <f t="shared" si="60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>
      <c r="A141" s="30">
        <v>341131</v>
      </c>
      <c r="B141" s="31" t="s">
        <v>57</v>
      </c>
      <c r="C141" s="32">
        <v>25</v>
      </c>
      <c r="D141" s="574" t="s">
        <v>199</v>
      </c>
      <c r="E141" s="73" t="s">
        <v>200</v>
      </c>
      <c r="F141" s="73" t="s">
        <v>201</v>
      </c>
      <c r="G141" s="73" t="s">
        <v>202</v>
      </c>
      <c r="H141" s="36" t="s">
        <v>203</v>
      </c>
      <c r="I141" s="552"/>
      <c r="J141" s="553"/>
      <c r="K141" s="467"/>
      <c r="L141" s="467"/>
      <c r="M141" s="467"/>
      <c r="N141" s="339"/>
      <c r="O141" s="46">
        <f t="shared" si="49"/>
        <v>0</v>
      </c>
      <c r="P141" s="554"/>
      <c r="Q141" s="45"/>
      <c r="R141" s="705">
        <f t="shared" si="50"/>
        <v>0</v>
      </c>
      <c r="S141" s="334">
        <f>SUM(O141,R141)</f>
        <v>0</v>
      </c>
      <c r="T141" s="45"/>
      <c r="U141" s="46">
        <f t="shared" si="36"/>
        <v>0</v>
      </c>
      <c r="V141" s="47">
        <f t="shared" si="60"/>
        <v>0</v>
      </c>
      <c r="W141" s="48"/>
      <c r="X141" s="49">
        <f t="shared" si="52"/>
        <v>0</v>
      </c>
      <c r="Y141" s="50">
        <f t="shared" si="53"/>
        <v>0</v>
      </c>
      <c r="Z141" s="50">
        <f t="shared" si="54"/>
        <v>0</v>
      </c>
      <c r="AA141" s="50">
        <f t="shared" si="55"/>
        <v>0</v>
      </c>
      <c r="AB141" s="51">
        <f t="shared" si="56"/>
        <v>0</v>
      </c>
      <c r="AC141" s="52">
        <f t="shared" si="57"/>
        <v>0</v>
      </c>
      <c r="AD141" s="53">
        <f t="shared" si="58"/>
        <v>0</v>
      </c>
      <c r="AE141" s="54">
        <f t="shared" si="59"/>
        <v>0</v>
      </c>
    </row>
    <row r="142" spans="1:31" ht="18" hidden="1" customHeight="1">
      <c r="A142" s="119" t="s">
        <v>204</v>
      </c>
      <c r="B142" s="120"/>
      <c r="C142" s="595"/>
      <c r="D142" s="596"/>
      <c r="E142" s="120"/>
      <c r="F142" s="120"/>
      <c r="G142" s="120"/>
      <c r="H142" s="120"/>
      <c r="I142" s="596"/>
      <c r="J142" s="274">
        <f>SUM(J131:J141)</f>
        <v>0</v>
      </c>
      <c r="K142" s="275">
        <f t="shared" ref="K142:U142" si="61">SUM(K131:K141)</f>
        <v>0</v>
      </c>
      <c r="L142" s="275">
        <f t="shared" si="61"/>
        <v>0</v>
      </c>
      <c r="M142" s="275">
        <f t="shared" si="61"/>
        <v>0</v>
      </c>
      <c r="N142" s="279">
        <f t="shared" si="61"/>
        <v>0</v>
      </c>
      <c r="O142" s="276">
        <f t="shared" si="61"/>
        <v>0</v>
      </c>
      <c r="P142" s="279">
        <f>SUM(P131:P141)</f>
        <v>0</v>
      </c>
      <c r="Q142" s="275">
        <f>SUM(Q131:Q141)</f>
        <v>0</v>
      </c>
      <c r="R142" s="706">
        <f t="shared" si="61"/>
        <v>0</v>
      </c>
      <c r="S142" s="707">
        <f t="shared" si="61"/>
        <v>0</v>
      </c>
      <c r="T142" s="275">
        <f t="shared" si="61"/>
        <v>0</v>
      </c>
      <c r="U142" s="276">
        <f t="shared" si="61"/>
        <v>0</v>
      </c>
      <c r="V142" s="47">
        <f t="shared" si="60"/>
        <v>0</v>
      </c>
      <c r="W142" s="277"/>
      <c r="X142" s="278">
        <f t="shared" ref="X142:AE142" si="62">SUM(X131:X141)</f>
        <v>0</v>
      </c>
      <c r="Y142" s="275">
        <f t="shared" si="62"/>
        <v>0</v>
      </c>
      <c r="Z142" s="275">
        <f t="shared" si="62"/>
        <v>0</v>
      </c>
      <c r="AA142" s="275">
        <f t="shared" si="62"/>
        <v>0</v>
      </c>
      <c r="AB142" s="279">
        <f t="shared" si="62"/>
        <v>0</v>
      </c>
      <c r="AC142" s="276">
        <f t="shared" si="62"/>
        <v>0</v>
      </c>
      <c r="AD142" s="279">
        <f t="shared" si="62"/>
        <v>0</v>
      </c>
      <c r="AE142" s="280">
        <f t="shared" si="62"/>
        <v>0</v>
      </c>
    </row>
    <row r="143" spans="1:31" ht="18" customHeight="1" thickBot="1">
      <c r="A143" s="281" t="s">
        <v>205</v>
      </c>
      <c r="B143" s="282"/>
      <c r="C143" s="708"/>
      <c r="D143" s="709"/>
      <c r="E143" s="282"/>
      <c r="F143" s="282"/>
      <c r="G143" s="282"/>
      <c r="H143" s="282"/>
      <c r="I143" s="709"/>
      <c r="J143" s="290">
        <f t="shared" ref="J143:U143" si="63">SUM(J142,J130,J100,J41)</f>
        <v>1346</v>
      </c>
      <c r="K143" s="291">
        <f t="shared" si="63"/>
        <v>91</v>
      </c>
      <c r="L143" s="291">
        <f t="shared" si="63"/>
        <v>33</v>
      </c>
      <c r="M143" s="291">
        <f t="shared" si="63"/>
        <v>0</v>
      </c>
      <c r="N143" s="295">
        <f t="shared" si="63"/>
        <v>32</v>
      </c>
      <c r="O143" s="292">
        <f t="shared" si="63"/>
        <v>1494</v>
      </c>
      <c r="P143" s="295">
        <f t="shared" si="63"/>
        <v>4123</v>
      </c>
      <c r="Q143" s="295">
        <f t="shared" si="63"/>
        <v>3800</v>
      </c>
      <c r="R143" s="710">
        <f t="shared" si="63"/>
        <v>7923</v>
      </c>
      <c r="S143" s="711">
        <f t="shared" si="63"/>
        <v>6841</v>
      </c>
      <c r="T143" s="291">
        <f t="shared" si="63"/>
        <v>2576</v>
      </c>
      <c r="U143" s="292">
        <f t="shared" si="63"/>
        <v>9417</v>
      </c>
      <c r="V143" s="47">
        <f t="shared" si="60"/>
        <v>0</v>
      </c>
      <c r="W143" s="293"/>
      <c r="X143" s="294">
        <f t="shared" ref="X143:AE143" si="64">SUM(X142,X130,X100,X41)</f>
        <v>45640</v>
      </c>
      <c r="Y143" s="291">
        <f t="shared" si="64"/>
        <v>3640</v>
      </c>
      <c r="Z143" s="291">
        <f t="shared" si="64"/>
        <v>1280</v>
      </c>
      <c r="AA143" s="291">
        <f t="shared" si="64"/>
        <v>0</v>
      </c>
      <c r="AB143" s="295">
        <f t="shared" si="64"/>
        <v>1280</v>
      </c>
      <c r="AC143" s="292">
        <f t="shared" si="64"/>
        <v>51840</v>
      </c>
      <c r="AD143" s="295">
        <f t="shared" si="64"/>
        <v>110880</v>
      </c>
      <c r="AE143" s="296">
        <f t="shared" si="64"/>
        <v>159840</v>
      </c>
    </row>
    <row r="144" spans="1:31" ht="18" customHeight="1">
      <c r="A144" s="192">
        <v>112001</v>
      </c>
      <c r="B144" s="297" t="s">
        <v>206</v>
      </c>
      <c r="C144" s="238">
        <v>25</v>
      </c>
      <c r="D144" s="551">
        <v>510</v>
      </c>
      <c r="E144" s="34">
        <v>910</v>
      </c>
      <c r="F144" s="34"/>
      <c r="G144" s="34">
        <v>9610</v>
      </c>
      <c r="H144" s="35"/>
      <c r="I144" s="712"/>
      <c r="J144" s="713">
        <v>56</v>
      </c>
      <c r="K144" s="714"/>
      <c r="L144" s="714"/>
      <c r="M144" s="714"/>
      <c r="N144" s="715"/>
      <c r="O144" s="716">
        <f t="shared" ref="O144:O189" si="65">SUM(J144:N144)</f>
        <v>56</v>
      </c>
      <c r="P144" s="554"/>
      <c r="Q144" s="301"/>
      <c r="R144" s="717"/>
      <c r="S144" s="63">
        <f t="shared" ref="S144:S189" si="66">SUM(O144,R144)</f>
        <v>56</v>
      </c>
      <c r="T144" s="430"/>
      <c r="U144" s="302">
        <f t="shared" si="36"/>
        <v>56</v>
      </c>
      <c r="V144" s="47">
        <f t="shared" si="60"/>
        <v>0</v>
      </c>
      <c r="W144" s="303"/>
      <c r="X144" s="304">
        <f t="shared" ref="X144:X189" si="67">(J144*1000)/C144</f>
        <v>2240</v>
      </c>
      <c r="Y144" s="305">
        <f t="shared" ref="Y144:Y189" si="68">(K144*1000)/C144</f>
        <v>0</v>
      </c>
      <c r="Z144" s="305">
        <f t="shared" ref="Z144:Z189" si="69">(L144*1000)/C144</f>
        <v>0</v>
      </c>
      <c r="AA144" s="305">
        <f t="shared" ref="AA144:AA189" si="70">(M144*1000)/C144</f>
        <v>0</v>
      </c>
      <c r="AB144" s="306">
        <f t="shared" ref="AB144:AB189" si="71">(N144*1000)/C144</f>
        <v>0</v>
      </c>
      <c r="AC144" s="307">
        <f t="shared" ref="AC144:AC189" si="72">SUM(X144:AB144)</f>
        <v>2240</v>
      </c>
      <c r="AD144" s="308">
        <f t="shared" ref="AD144:AD189" si="73">(R144*1000)/C144</f>
        <v>0</v>
      </c>
      <c r="AE144" s="309">
        <f t="shared" ref="AE144:AE189" si="74">SUM(AC144:AD144)</f>
        <v>2240</v>
      </c>
    </row>
    <row r="145" spans="1:31" ht="18" hidden="1" customHeight="1">
      <c r="A145" s="192">
        <v>112801</v>
      </c>
      <c r="B145" s="718">
        <v>2.5</v>
      </c>
      <c r="C145" s="719" t="s">
        <v>27</v>
      </c>
      <c r="D145" s="551"/>
      <c r="E145" s="34"/>
      <c r="F145" s="31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5"/>
        <v>0</v>
      </c>
      <c r="P145" s="554"/>
      <c r="Q145" s="301"/>
      <c r="R145" s="717"/>
      <c r="S145" s="63">
        <f t="shared" si="66"/>
        <v>0</v>
      </c>
      <c r="T145" s="720"/>
      <c r="U145" s="302">
        <f t="shared" si="36"/>
        <v>0</v>
      </c>
      <c r="V145" s="47">
        <f t="shared" si="60"/>
        <v>0</v>
      </c>
      <c r="W145" s="303"/>
      <c r="X145" s="304"/>
      <c r="Y145" s="305"/>
      <c r="Z145" s="305"/>
      <c r="AA145" s="305"/>
      <c r="AB145" s="306"/>
      <c r="AC145" s="307">
        <f t="shared" si="72"/>
        <v>0</v>
      </c>
      <c r="AD145" s="308"/>
      <c r="AE145" s="309">
        <f t="shared" si="74"/>
        <v>0</v>
      </c>
    </row>
    <row r="146" spans="1:31" ht="18" hidden="1" customHeight="1">
      <c r="A146" s="192">
        <v>112801</v>
      </c>
      <c r="B146" s="297" t="s">
        <v>206</v>
      </c>
      <c r="C146" s="238">
        <v>25</v>
      </c>
      <c r="D146" s="551"/>
      <c r="E146" s="34"/>
      <c r="F146" s="34" t="s">
        <v>209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5"/>
        <v>0</v>
      </c>
      <c r="P146" s="554"/>
      <c r="Q146" s="301"/>
      <c r="R146" s="717"/>
      <c r="S146" s="63">
        <f t="shared" si="66"/>
        <v>0</v>
      </c>
      <c r="T146" s="720"/>
      <c r="U146" s="302">
        <f t="shared" si="36"/>
        <v>0</v>
      </c>
      <c r="V146" s="47">
        <f t="shared" si="60"/>
        <v>0</v>
      </c>
      <c r="W146" s="303"/>
      <c r="X146" s="304">
        <f t="shared" si="67"/>
        <v>0</v>
      </c>
      <c r="Y146" s="305"/>
      <c r="Z146" s="305">
        <f t="shared" si="69"/>
        <v>0</v>
      </c>
      <c r="AA146" s="305"/>
      <c r="AB146" s="306"/>
      <c r="AC146" s="307">
        <f t="shared" si="72"/>
        <v>0</v>
      </c>
      <c r="AD146" s="308"/>
      <c r="AE146" s="309">
        <f t="shared" si="74"/>
        <v>0</v>
      </c>
    </row>
    <row r="147" spans="1:31" ht="18" hidden="1" customHeight="1">
      <c r="A147" s="192">
        <v>112601</v>
      </c>
      <c r="B147" s="297" t="s">
        <v>206</v>
      </c>
      <c r="C147" s="721">
        <v>25</v>
      </c>
      <c r="D147" s="551"/>
      <c r="E147" s="34"/>
      <c r="F147" s="722" t="s">
        <v>208</v>
      </c>
      <c r="G147" s="34"/>
      <c r="H147" s="35"/>
      <c r="I147" s="712"/>
      <c r="J147" s="713"/>
      <c r="K147" s="714"/>
      <c r="L147" s="714"/>
      <c r="M147" s="714"/>
      <c r="N147" s="715"/>
      <c r="O147" s="716">
        <f t="shared" si="65"/>
        <v>0</v>
      </c>
      <c r="P147" s="554"/>
      <c r="Q147" s="301"/>
      <c r="R147" s="717"/>
      <c r="S147" s="63">
        <f t="shared" si="66"/>
        <v>0</v>
      </c>
      <c r="T147" s="143"/>
      <c r="U147" s="302">
        <f t="shared" si="36"/>
        <v>0</v>
      </c>
      <c r="V147" s="47">
        <f t="shared" si="60"/>
        <v>0</v>
      </c>
      <c r="W147" s="303"/>
      <c r="X147" s="304"/>
      <c r="Y147" s="305"/>
      <c r="Z147" s="305"/>
      <c r="AA147" s="305"/>
      <c r="AB147" s="306"/>
      <c r="AC147" s="307"/>
      <c r="AD147" s="308"/>
      <c r="AE147" s="309"/>
    </row>
    <row r="148" spans="1:31" ht="18" customHeight="1">
      <c r="A148" s="192">
        <v>112601</v>
      </c>
      <c r="B148" s="297" t="s">
        <v>206</v>
      </c>
      <c r="C148" s="238">
        <v>25</v>
      </c>
      <c r="D148" s="551"/>
      <c r="E148" s="34"/>
      <c r="F148" s="723" t="s">
        <v>207</v>
      </c>
      <c r="G148" s="34"/>
      <c r="H148" s="35"/>
      <c r="I148" s="712"/>
      <c r="J148" s="713"/>
      <c r="K148" s="714"/>
      <c r="L148" s="724">
        <v>32</v>
      </c>
      <c r="M148" s="714"/>
      <c r="N148" s="715"/>
      <c r="O148" s="716">
        <f t="shared" si="65"/>
        <v>32</v>
      </c>
      <c r="P148" s="554"/>
      <c r="Q148" s="301"/>
      <c r="R148" s="717"/>
      <c r="S148" s="63">
        <f t="shared" si="66"/>
        <v>32</v>
      </c>
      <c r="T148" s="430"/>
      <c r="U148" s="302">
        <f t="shared" si="36"/>
        <v>32</v>
      </c>
      <c r="V148" s="47">
        <f t="shared" si="60"/>
        <v>0</v>
      </c>
      <c r="W148" s="303"/>
      <c r="X148" s="304"/>
      <c r="Y148" s="305"/>
      <c r="Z148" s="50">
        <f t="shared" si="69"/>
        <v>1280</v>
      </c>
      <c r="AA148" s="305"/>
      <c r="AB148" s="306"/>
      <c r="AC148" s="52">
        <f t="shared" si="72"/>
        <v>1280</v>
      </c>
      <c r="AD148" s="308"/>
      <c r="AE148" s="54">
        <f t="shared" si="74"/>
        <v>1280</v>
      </c>
    </row>
    <row r="149" spans="1:31" ht="18" hidden="1" customHeight="1">
      <c r="A149" s="192">
        <v>112601</v>
      </c>
      <c r="B149" s="297" t="s">
        <v>206</v>
      </c>
      <c r="C149" s="238">
        <v>25</v>
      </c>
      <c r="D149" s="551"/>
      <c r="E149" s="34"/>
      <c r="F149" s="314" t="s">
        <v>396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5"/>
        <v>0</v>
      </c>
      <c r="P149" s="554"/>
      <c r="Q149" s="301"/>
      <c r="R149" s="717"/>
      <c r="S149" s="63">
        <f t="shared" si="66"/>
        <v>0</v>
      </c>
      <c r="T149" s="430"/>
      <c r="U149" s="302">
        <f t="shared" si="36"/>
        <v>0</v>
      </c>
      <c r="V149" s="47">
        <f t="shared" si="60"/>
        <v>0</v>
      </c>
      <c r="W149" s="303"/>
      <c r="X149" s="304"/>
      <c r="Y149" s="305"/>
      <c r="Z149" s="50">
        <f t="shared" si="69"/>
        <v>0</v>
      </c>
      <c r="AA149" s="305"/>
      <c r="AB149" s="306"/>
      <c r="AC149" s="52">
        <f t="shared" si="72"/>
        <v>0</v>
      </c>
      <c r="AD149" s="308"/>
      <c r="AE149" s="54">
        <f t="shared" si="74"/>
        <v>0</v>
      </c>
    </row>
    <row r="150" spans="1:31" ht="18" customHeight="1">
      <c r="A150" s="192">
        <v>112801</v>
      </c>
      <c r="B150" s="297" t="s">
        <v>206</v>
      </c>
      <c r="C150" s="238">
        <v>25</v>
      </c>
      <c r="D150" s="551"/>
      <c r="E150" s="34"/>
      <c r="F150" s="314" t="s">
        <v>209</v>
      </c>
      <c r="G150" s="34"/>
      <c r="H150" s="35"/>
      <c r="I150" s="712"/>
      <c r="J150" s="725"/>
      <c r="K150" s="714"/>
      <c r="L150" s="726"/>
      <c r="M150" s="714"/>
      <c r="N150" s="715"/>
      <c r="O150" s="716">
        <f t="shared" si="65"/>
        <v>0</v>
      </c>
      <c r="P150" s="554"/>
      <c r="Q150" s="301"/>
      <c r="R150" s="717"/>
      <c r="S150" s="63">
        <f t="shared" si="66"/>
        <v>0</v>
      </c>
      <c r="T150" s="430"/>
      <c r="U150" s="302">
        <f t="shared" si="36"/>
        <v>0</v>
      </c>
      <c r="V150" s="47">
        <f t="shared" si="60"/>
        <v>0</v>
      </c>
      <c r="W150" s="303"/>
      <c r="X150" s="304"/>
      <c r="Y150" s="305"/>
      <c r="Z150" s="50">
        <f t="shared" si="69"/>
        <v>0</v>
      </c>
      <c r="AA150" s="305"/>
      <c r="AB150" s="306"/>
      <c r="AC150" s="52">
        <f t="shared" si="72"/>
        <v>0</v>
      </c>
      <c r="AD150" s="308"/>
      <c r="AE150" s="54">
        <f t="shared" si="74"/>
        <v>0</v>
      </c>
    </row>
    <row r="151" spans="1:31" ht="18" customHeight="1">
      <c r="A151" s="192">
        <v>112031</v>
      </c>
      <c r="B151" s="297" t="s">
        <v>206</v>
      </c>
      <c r="C151" s="238">
        <v>25</v>
      </c>
      <c r="D151" s="727" t="s">
        <v>210</v>
      </c>
      <c r="E151" s="34"/>
      <c r="F151" s="34"/>
      <c r="G151" s="34"/>
      <c r="H151" s="35"/>
      <c r="I151" s="712"/>
      <c r="J151" s="728"/>
      <c r="K151" s="729"/>
      <c r="L151" s="729"/>
      <c r="M151" s="729"/>
      <c r="N151" s="730"/>
      <c r="O151" s="302">
        <f t="shared" si="65"/>
        <v>0</v>
      </c>
      <c r="P151" s="554"/>
      <c r="Q151" s="301"/>
      <c r="R151" s="717"/>
      <c r="S151" s="63">
        <f t="shared" si="66"/>
        <v>0</v>
      </c>
      <c r="T151" s="430"/>
      <c r="U151" s="302">
        <f t="shared" si="36"/>
        <v>0</v>
      </c>
      <c r="V151" s="47">
        <f t="shared" si="60"/>
        <v>0</v>
      </c>
      <c r="W151" s="303"/>
      <c r="X151" s="304">
        <f t="shared" si="67"/>
        <v>0</v>
      </c>
      <c r="Y151" s="305"/>
      <c r="Z151" s="305"/>
      <c r="AA151" s="305"/>
      <c r="AB151" s="306"/>
      <c r="AC151" s="307">
        <f t="shared" si="72"/>
        <v>0</v>
      </c>
      <c r="AD151" s="308"/>
      <c r="AE151" s="309">
        <f t="shared" si="74"/>
        <v>0</v>
      </c>
    </row>
    <row r="152" spans="1:31" ht="18" customHeight="1">
      <c r="A152" s="182">
        <v>112591</v>
      </c>
      <c r="B152" s="331" t="s">
        <v>206</v>
      </c>
      <c r="C152" s="731">
        <v>50</v>
      </c>
      <c r="D152" s="630"/>
      <c r="E152" s="103"/>
      <c r="F152" s="103"/>
      <c r="G152" s="103"/>
      <c r="H152" s="103"/>
      <c r="I152" s="732" t="s">
        <v>211</v>
      </c>
      <c r="J152" s="733"/>
      <c r="K152" s="467"/>
      <c r="L152" s="467"/>
      <c r="M152" s="467"/>
      <c r="N152" s="339"/>
      <c r="O152" s="46"/>
      <c r="P152" s="637"/>
      <c r="Q152" s="661"/>
      <c r="R152" s="734">
        <f t="shared" ref="R152:R189" si="75">SUM(P152:Q152)</f>
        <v>0</v>
      </c>
      <c r="S152" s="63">
        <f t="shared" si="66"/>
        <v>0</v>
      </c>
      <c r="T152" s="227"/>
      <c r="U152" s="46">
        <f t="shared" si="36"/>
        <v>0</v>
      </c>
      <c r="V152" s="47">
        <f t="shared" si="60"/>
        <v>0</v>
      </c>
      <c r="W152" s="48"/>
      <c r="X152" s="49"/>
      <c r="Y152" s="50"/>
      <c r="Z152" s="50"/>
      <c r="AA152" s="50"/>
      <c r="AB152" s="51"/>
      <c r="AC152" s="52"/>
      <c r="AD152" s="53">
        <f t="shared" si="73"/>
        <v>0</v>
      </c>
      <c r="AE152" s="54">
        <f t="shared" si="74"/>
        <v>0</v>
      </c>
    </row>
    <row r="153" spans="1:31" ht="18" customHeight="1">
      <c r="A153" s="190">
        <v>112521</v>
      </c>
      <c r="B153" s="168" t="s">
        <v>206</v>
      </c>
      <c r="C153" s="331">
        <v>50</v>
      </c>
      <c r="D153" s="630"/>
      <c r="E153" s="103"/>
      <c r="F153" s="103"/>
      <c r="G153" s="103"/>
      <c r="H153" s="103"/>
      <c r="I153" s="735" t="s">
        <v>212</v>
      </c>
      <c r="J153" s="733"/>
      <c r="K153" s="467"/>
      <c r="L153" s="467"/>
      <c r="M153" s="467"/>
      <c r="N153" s="339"/>
      <c r="O153" s="46"/>
      <c r="P153" s="436"/>
      <c r="Q153" s="139">
        <v>40</v>
      </c>
      <c r="R153" s="436">
        <f t="shared" si="75"/>
        <v>40</v>
      </c>
      <c r="S153" s="63">
        <f t="shared" si="66"/>
        <v>40</v>
      </c>
      <c r="T153" s="139"/>
      <c r="U153" s="46">
        <f t="shared" si="36"/>
        <v>40</v>
      </c>
      <c r="V153" s="47">
        <f t="shared" si="60"/>
        <v>0</v>
      </c>
      <c r="W153" s="48"/>
      <c r="X153" s="49"/>
      <c r="Y153" s="50"/>
      <c r="Z153" s="50"/>
      <c r="AA153" s="50"/>
      <c r="AB153" s="51"/>
      <c r="AC153" s="52"/>
      <c r="AD153" s="53">
        <f t="shared" si="73"/>
        <v>800</v>
      </c>
      <c r="AE153" s="54">
        <f t="shared" si="74"/>
        <v>800</v>
      </c>
    </row>
    <row r="154" spans="1:31" ht="18" hidden="1" customHeight="1">
      <c r="A154" s="236">
        <v>114001</v>
      </c>
      <c r="B154" s="108">
        <v>3.5</v>
      </c>
      <c r="C154" s="736" t="s">
        <v>75</v>
      </c>
      <c r="D154" s="737" t="s">
        <v>397</v>
      </c>
      <c r="E154" s="170"/>
      <c r="F154" s="170"/>
      <c r="G154" s="170"/>
      <c r="H154" s="171"/>
      <c r="I154" s="738"/>
      <c r="J154" s="553"/>
      <c r="K154" s="467"/>
      <c r="L154" s="467"/>
      <c r="M154" s="467"/>
      <c r="N154" s="339"/>
      <c r="O154" s="46">
        <f t="shared" si="65"/>
        <v>0</v>
      </c>
      <c r="P154" s="554"/>
      <c r="Q154" s="739"/>
      <c r="R154" s="740"/>
      <c r="S154" s="63"/>
      <c r="T154" s="63">
        <f>SUM(O154,R154)</f>
        <v>0</v>
      </c>
      <c r="U154" s="46">
        <f t="shared" si="36"/>
        <v>0</v>
      </c>
      <c r="V154" s="47">
        <f t="shared" si="60"/>
        <v>0</v>
      </c>
      <c r="W154" s="48"/>
      <c r="X154" s="49"/>
      <c r="Y154" s="50"/>
      <c r="Z154" s="50"/>
      <c r="AA154" s="50"/>
      <c r="AB154" s="51"/>
      <c r="AC154" s="52"/>
      <c r="AD154" s="53"/>
      <c r="AE154" s="54"/>
    </row>
    <row r="155" spans="1:31" ht="18" hidden="1" customHeight="1">
      <c r="A155" s="236">
        <v>115701</v>
      </c>
      <c r="B155" s="741">
        <v>2.5</v>
      </c>
      <c r="C155" s="32">
        <v>25</v>
      </c>
      <c r="D155" s="737"/>
      <c r="E155" s="170"/>
      <c r="F155" s="170"/>
      <c r="G155" s="170"/>
      <c r="H155" s="254">
        <v>6911</v>
      </c>
      <c r="I155" s="738"/>
      <c r="J155" s="742"/>
      <c r="K155" s="556"/>
      <c r="L155" s="556"/>
      <c r="M155" s="556"/>
      <c r="N155" s="743"/>
      <c r="O155" s="716">
        <f t="shared" si="65"/>
        <v>0</v>
      </c>
      <c r="P155" s="554"/>
      <c r="Q155" s="739"/>
      <c r="R155" s="740"/>
      <c r="S155" s="63">
        <f t="shared" si="66"/>
        <v>0</v>
      </c>
      <c r="T155" s="143"/>
      <c r="U155" s="46">
        <f t="shared" si="36"/>
        <v>0</v>
      </c>
      <c r="V155" s="47">
        <f t="shared" si="60"/>
        <v>0</v>
      </c>
      <c r="W155" s="48" t="s">
        <v>102</v>
      </c>
      <c r="X155" s="49">
        <f t="shared" si="67"/>
        <v>0</v>
      </c>
      <c r="Y155" s="49"/>
      <c r="Z155" s="50">
        <f t="shared" si="69"/>
        <v>0</v>
      </c>
      <c r="AA155" s="49"/>
      <c r="AB155" s="51">
        <f t="shared" si="71"/>
        <v>0</v>
      </c>
      <c r="AC155" s="52">
        <f t="shared" si="72"/>
        <v>0</v>
      </c>
      <c r="AD155" s="53"/>
      <c r="AE155" s="54">
        <f t="shared" si="74"/>
        <v>0</v>
      </c>
    </row>
    <row r="156" spans="1:31" ht="18" hidden="1" customHeight="1">
      <c r="A156" s="182">
        <v>114601</v>
      </c>
      <c r="B156" s="744">
        <v>4</v>
      </c>
      <c r="C156" s="745" t="s">
        <v>27</v>
      </c>
      <c r="D156" s="746"/>
      <c r="E156" s="170"/>
      <c r="F156" s="170" t="s">
        <v>398</v>
      </c>
      <c r="G156" s="170"/>
      <c r="H156" s="747"/>
      <c r="I156" s="738"/>
      <c r="J156" s="742"/>
      <c r="K156" s="556"/>
      <c r="L156" s="563"/>
      <c r="M156" s="556"/>
      <c r="N156" s="743"/>
      <c r="O156" s="302">
        <f t="shared" si="65"/>
        <v>0</v>
      </c>
      <c r="P156" s="554"/>
      <c r="Q156" s="739"/>
      <c r="R156" s="740"/>
      <c r="S156" s="63"/>
      <c r="T156" s="143">
        <f>SUM(O156,R156)</f>
        <v>0</v>
      </c>
      <c r="U156" s="302">
        <f t="shared" si="36"/>
        <v>0</v>
      </c>
      <c r="V156" s="47">
        <f t="shared" si="60"/>
        <v>0</v>
      </c>
      <c r="W156" s="339"/>
      <c r="X156" s="51"/>
      <c r="Y156" s="51"/>
      <c r="Z156" s="50"/>
      <c r="AA156" s="51"/>
      <c r="AB156" s="51"/>
      <c r="AC156" s="52"/>
      <c r="AD156" s="53"/>
      <c r="AE156" s="54"/>
    </row>
    <row r="157" spans="1:31" ht="18" hidden="1" customHeight="1">
      <c r="A157" s="190">
        <v>114601</v>
      </c>
      <c r="B157" s="744">
        <v>3.5</v>
      </c>
      <c r="C157" s="225">
        <v>25</v>
      </c>
      <c r="D157" s="748"/>
      <c r="E157" s="103"/>
      <c r="F157" s="261" t="s">
        <v>215</v>
      </c>
      <c r="G157" s="103"/>
      <c r="H157" s="103"/>
      <c r="I157" s="738"/>
      <c r="J157" s="553"/>
      <c r="K157" s="467"/>
      <c r="L157" s="749"/>
      <c r="M157" s="467"/>
      <c r="N157" s="339"/>
      <c r="O157" s="302">
        <f t="shared" si="65"/>
        <v>0</v>
      </c>
      <c r="P157" s="554"/>
      <c r="Q157" s="739"/>
      <c r="R157" s="740"/>
      <c r="S157" s="63">
        <f t="shared" si="66"/>
        <v>0</v>
      </c>
      <c r="T157" s="143"/>
      <c r="U157" s="302">
        <f t="shared" si="36"/>
        <v>0</v>
      </c>
      <c r="V157" s="47">
        <f t="shared" si="60"/>
        <v>0</v>
      </c>
      <c r="W157" s="339"/>
      <c r="X157" s="50"/>
      <c r="Y157" s="50"/>
      <c r="Z157" s="50">
        <f t="shared" si="69"/>
        <v>0</v>
      </c>
      <c r="AA157" s="50"/>
      <c r="AB157" s="50"/>
      <c r="AC157" s="52">
        <f t="shared" si="72"/>
        <v>0</v>
      </c>
      <c r="AD157" s="53"/>
      <c r="AE157" s="54">
        <f t="shared" si="74"/>
        <v>0</v>
      </c>
    </row>
    <row r="158" spans="1:31" ht="18" hidden="1" customHeight="1">
      <c r="A158" s="190">
        <v>114701</v>
      </c>
      <c r="B158" s="750">
        <v>3.5</v>
      </c>
      <c r="C158" s="225">
        <v>25</v>
      </c>
      <c r="D158" s="748"/>
      <c r="E158" s="103"/>
      <c r="F158" s="751" t="s">
        <v>214</v>
      </c>
      <c r="G158" s="103"/>
      <c r="H158" s="104"/>
      <c r="I158" s="738"/>
      <c r="J158" s="553"/>
      <c r="K158" s="467"/>
      <c r="L158" s="749"/>
      <c r="M158" s="467"/>
      <c r="N158" s="339"/>
      <c r="O158" s="302">
        <f t="shared" si="65"/>
        <v>0</v>
      </c>
      <c r="P158" s="554"/>
      <c r="Q158" s="739"/>
      <c r="R158" s="740"/>
      <c r="S158" s="63">
        <f t="shared" si="66"/>
        <v>0</v>
      </c>
      <c r="T158" s="143"/>
      <c r="U158" s="302">
        <f t="shared" si="36"/>
        <v>0</v>
      </c>
      <c r="V158" s="47">
        <f t="shared" si="60"/>
        <v>0</v>
      </c>
      <c r="W158" s="339"/>
      <c r="X158" s="51"/>
      <c r="Y158" s="51"/>
      <c r="Z158" s="50">
        <f t="shared" si="69"/>
        <v>0</v>
      </c>
      <c r="AA158" s="51"/>
      <c r="AB158" s="51"/>
      <c r="AC158" s="52">
        <f t="shared" si="72"/>
        <v>0</v>
      </c>
      <c r="AD158" s="53"/>
      <c r="AE158" s="54">
        <f t="shared" si="74"/>
        <v>0</v>
      </c>
    </row>
    <row r="159" spans="1:31" ht="18" customHeight="1">
      <c r="A159" s="190">
        <v>114301</v>
      </c>
      <c r="B159" s="752">
        <v>3.5</v>
      </c>
      <c r="C159" s="180">
        <v>25</v>
      </c>
      <c r="D159" s="753" t="s">
        <v>213</v>
      </c>
      <c r="E159" s="103"/>
      <c r="F159" s="261"/>
      <c r="G159" s="103"/>
      <c r="H159" s="104"/>
      <c r="I159" s="738"/>
      <c r="J159" s="44">
        <v>40</v>
      </c>
      <c r="K159" s="467"/>
      <c r="L159" s="749"/>
      <c r="M159" s="467"/>
      <c r="N159" s="339"/>
      <c r="O159" s="302">
        <f t="shared" si="65"/>
        <v>40</v>
      </c>
      <c r="P159" s="554"/>
      <c r="Q159" s="739"/>
      <c r="R159" s="740"/>
      <c r="S159" s="63">
        <f t="shared" si="66"/>
        <v>40</v>
      </c>
      <c r="T159" s="143"/>
      <c r="U159" s="302">
        <f t="shared" si="36"/>
        <v>40</v>
      </c>
      <c r="V159" s="47">
        <f t="shared" si="60"/>
        <v>0</v>
      </c>
      <c r="W159" s="339"/>
      <c r="X159" s="49">
        <f t="shared" si="67"/>
        <v>1600</v>
      </c>
      <c r="Y159" s="49"/>
      <c r="Z159" s="49"/>
      <c r="AA159" s="49"/>
      <c r="AB159" s="51"/>
      <c r="AC159" s="52">
        <f t="shared" si="72"/>
        <v>1600</v>
      </c>
      <c r="AD159" s="53"/>
      <c r="AE159" s="54">
        <f t="shared" si="74"/>
        <v>1600</v>
      </c>
    </row>
    <row r="160" spans="1:31" ht="18.75" customHeight="1">
      <c r="A160" s="30">
        <v>114001</v>
      </c>
      <c r="B160" s="108">
        <v>3.5</v>
      </c>
      <c r="C160" s="32">
        <v>25</v>
      </c>
      <c r="D160" s="574">
        <v>511</v>
      </c>
      <c r="E160" s="73">
        <v>911</v>
      </c>
      <c r="F160" s="73"/>
      <c r="G160" s="73">
        <v>9611</v>
      </c>
      <c r="H160" s="36"/>
      <c r="I160" s="552"/>
      <c r="J160" s="116">
        <v>8</v>
      </c>
      <c r="K160" s="563"/>
      <c r="L160" s="563"/>
      <c r="M160" s="563"/>
      <c r="N160" s="607"/>
      <c r="O160" s="716">
        <f t="shared" si="65"/>
        <v>8</v>
      </c>
      <c r="P160" s="554"/>
      <c r="Q160" s="45"/>
      <c r="R160" s="554">
        <f t="shared" si="75"/>
        <v>0</v>
      </c>
      <c r="S160" s="63">
        <f t="shared" si="66"/>
        <v>8</v>
      </c>
      <c r="T160" s="139"/>
      <c r="U160" s="46">
        <f t="shared" si="36"/>
        <v>8</v>
      </c>
      <c r="V160" s="47">
        <f t="shared" si="60"/>
        <v>0</v>
      </c>
      <c r="W160" s="48"/>
      <c r="X160" s="49">
        <f t="shared" si="67"/>
        <v>320</v>
      </c>
      <c r="Y160" s="50">
        <f t="shared" si="68"/>
        <v>0</v>
      </c>
      <c r="Z160" s="50">
        <f t="shared" si="69"/>
        <v>0</v>
      </c>
      <c r="AA160" s="50">
        <f t="shared" si="70"/>
        <v>0</v>
      </c>
      <c r="AB160" s="51">
        <f t="shared" si="71"/>
        <v>0</v>
      </c>
      <c r="AC160" s="52">
        <f t="shared" si="72"/>
        <v>320</v>
      </c>
      <c r="AD160" s="53">
        <f t="shared" si="73"/>
        <v>0</v>
      </c>
      <c r="AE160" s="54">
        <f t="shared" si="74"/>
        <v>320</v>
      </c>
    </row>
    <row r="161" spans="1:31" ht="15.6" customHeight="1">
      <c r="A161" s="30">
        <v>114591</v>
      </c>
      <c r="B161" s="108">
        <v>3.5</v>
      </c>
      <c r="C161" s="754">
        <v>50</v>
      </c>
      <c r="D161" s="599"/>
      <c r="E161" s="138"/>
      <c r="F161" s="138"/>
      <c r="G161" s="138"/>
      <c r="H161" s="73"/>
      <c r="I161" s="569" t="s">
        <v>216</v>
      </c>
      <c r="J161" s="755"/>
      <c r="K161" s="756"/>
      <c r="L161" s="756"/>
      <c r="M161" s="756"/>
      <c r="N161" s="757"/>
      <c r="O161" s="758"/>
      <c r="P161" s="565"/>
      <c r="Q161" s="661">
        <v>56</v>
      </c>
      <c r="R161" s="734">
        <f t="shared" si="75"/>
        <v>56</v>
      </c>
      <c r="S161" s="63">
        <f t="shared" si="66"/>
        <v>56</v>
      </c>
      <c r="T161" s="143"/>
      <c r="U161" s="46">
        <f t="shared" si="36"/>
        <v>56</v>
      </c>
      <c r="V161" s="47">
        <f t="shared" si="60"/>
        <v>0</v>
      </c>
      <c r="W161" s="48"/>
      <c r="X161" s="49"/>
      <c r="Y161" s="50"/>
      <c r="Z161" s="50"/>
      <c r="AA161" s="50"/>
      <c r="AB161" s="51"/>
      <c r="AC161" s="52"/>
      <c r="AD161" s="53">
        <f t="shared" si="73"/>
        <v>1120</v>
      </c>
      <c r="AE161" s="54">
        <f t="shared" si="74"/>
        <v>1120</v>
      </c>
    </row>
    <row r="162" spans="1:31" ht="17.25" customHeight="1">
      <c r="A162" s="30">
        <v>11452833</v>
      </c>
      <c r="B162" s="108">
        <v>3.5</v>
      </c>
      <c r="C162" s="32">
        <v>50</v>
      </c>
      <c r="D162" s="574"/>
      <c r="E162" s="73"/>
      <c r="F162" s="73"/>
      <c r="G162" s="73"/>
      <c r="H162" s="36"/>
      <c r="I162" s="566" t="s">
        <v>399</v>
      </c>
      <c r="J162" s="615"/>
      <c r="K162" s="616"/>
      <c r="L162" s="616"/>
      <c r="M162" s="616"/>
      <c r="N162" s="586"/>
      <c r="O162" s="587"/>
      <c r="P162" s="436"/>
      <c r="Q162" s="139">
        <v>140</v>
      </c>
      <c r="R162" s="436">
        <f t="shared" si="75"/>
        <v>140</v>
      </c>
      <c r="S162" s="63">
        <f t="shared" si="66"/>
        <v>140</v>
      </c>
      <c r="T162" s="143"/>
      <c r="U162" s="46">
        <f t="shared" si="36"/>
        <v>140</v>
      </c>
      <c r="V162" s="47">
        <f t="shared" si="60"/>
        <v>0</v>
      </c>
      <c r="W162" s="48"/>
      <c r="X162" s="49"/>
      <c r="Y162" s="50"/>
      <c r="Z162" s="50"/>
      <c r="AA162" s="50"/>
      <c r="AB162" s="51"/>
      <c r="AC162" s="52"/>
      <c r="AD162" s="53">
        <f t="shared" si="73"/>
        <v>2800</v>
      </c>
      <c r="AE162" s="54">
        <f t="shared" si="74"/>
        <v>2800</v>
      </c>
    </row>
    <row r="163" spans="1:31" ht="16.5" hidden="1" customHeight="1">
      <c r="A163" s="30">
        <v>114521</v>
      </c>
      <c r="B163" s="108">
        <v>3.5</v>
      </c>
      <c r="C163" s="736" t="s">
        <v>75</v>
      </c>
      <c r="D163" s="759"/>
      <c r="E163" s="760"/>
      <c r="F163" s="760"/>
      <c r="G163" s="760"/>
      <c r="H163" s="761"/>
      <c r="I163" s="689" t="s">
        <v>400</v>
      </c>
      <c r="J163" s="762"/>
      <c r="K163" s="763"/>
      <c r="L163" s="763"/>
      <c r="M163" s="763"/>
      <c r="N163" s="764"/>
      <c r="O163" s="765"/>
      <c r="P163" s="565"/>
      <c r="Q163" s="117"/>
      <c r="R163" s="415">
        <f t="shared" si="75"/>
        <v>0</v>
      </c>
      <c r="S163" s="63"/>
      <c r="T163" s="63">
        <f>SUM(O163,R163)</f>
        <v>0</v>
      </c>
      <c r="U163" s="46">
        <f t="shared" si="36"/>
        <v>0</v>
      </c>
      <c r="V163" s="47">
        <f t="shared" si="60"/>
        <v>0</v>
      </c>
      <c r="W163" s="48"/>
      <c r="X163" s="49"/>
      <c r="Y163" s="50"/>
      <c r="Z163" s="50"/>
      <c r="AA163" s="50"/>
      <c r="AB163" s="51"/>
      <c r="AC163" s="52"/>
      <c r="AD163" s="53"/>
      <c r="AE163" s="54"/>
    </row>
    <row r="164" spans="1:31" ht="18" hidden="1" customHeight="1">
      <c r="A164" s="30">
        <v>114521</v>
      </c>
      <c r="B164" s="108">
        <v>3.5</v>
      </c>
      <c r="C164" s="32">
        <v>50</v>
      </c>
      <c r="D164" s="574"/>
      <c r="E164" s="73"/>
      <c r="F164" s="73"/>
      <c r="H164" s="36"/>
      <c r="I164" s="568" t="s">
        <v>217</v>
      </c>
      <c r="J164" s="593"/>
      <c r="K164" s="594"/>
      <c r="L164" s="594"/>
      <c r="M164" s="594"/>
      <c r="N164" s="572"/>
      <c r="O164" s="573"/>
      <c r="P164" s="567"/>
      <c r="Q164" s="571"/>
      <c r="R164" s="567">
        <f t="shared" si="75"/>
        <v>0</v>
      </c>
      <c r="S164" s="63">
        <f t="shared" si="66"/>
        <v>0</v>
      </c>
      <c r="T164" s="139"/>
      <c r="U164" s="46">
        <f t="shared" si="36"/>
        <v>0</v>
      </c>
      <c r="V164" s="47">
        <f t="shared" si="60"/>
        <v>0</v>
      </c>
      <c r="W164" s="48"/>
      <c r="X164" s="49">
        <f t="shared" si="67"/>
        <v>0</v>
      </c>
      <c r="Y164" s="50">
        <f t="shared" si="68"/>
        <v>0</v>
      </c>
      <c r="Z164" s="305">
        <f t="shared" si="69"/>
        <v>0</v>
      </c>
      <c r="AA164" s="50">
        <f t="shared" si="70"/>
        <v>0</v>
      </c>
      <c r="AB164" s="51">
        <f t="shared" si="71"/>
        <v>0</v>
      </c>
      <c r="AC164" s="52">
        <f t="shared" si="72"/>
        <v>0</v>
      </c>
      <c r="AD164" s="53">
        <f t="shared" si="73"/>
        <v>0</v>
      </c>
      <c r="AE164" s="54">
        <f t="shared" si="74"/>
        <v>0</v>
      </c>
    </row>
    <row r="165" spans="1:31" ht="18" customHeight="1">
      <c r="A165" s="77">
        <v>113301</v>
      </c>
      <c r="B165" s="108">
        <v>2.5</v>
      </c>
      <c r="C165" s="78">
        <v>25</v>
      </c>
      <c r="D165" s="766" t="s">
        <v>219</v>
      </c>
      <c r="E165" s="80"/>
      <c r="F165" s="80"/>
      <c r="G165" s="81"/>
      <c r="H165" s="81"/>
      <c r="I165" s="767"/>
      <c r="J165" s="768">
        <v>32</v>
      </c>
      <c r="K165" s="594"/>
      <c r="L165" s="594"/>
      <c r="M165" s="594"/>
      <c r="N165" s="572"/>
      <c r="O165" s="716">
        <f t="shared" si="65"/>
        <v>32</v>
      </c>
      <c r="P165" s="567"/>
      <c r="Q165" s="571"/>
      <c r="R165" s="567"/>
      <c r="S165" s="63">
        <f t="shared" si="66"/>
        <v>32</v>
      </c>
      <c r="T165" s="139"/>
      <c r="U165" s="302">
        <f t="shared" si="36"/>
        <v>32</v>
      </c>
      <c r="V165" s="47"/>
      <c r="W165" s="48"/>
      <c r="X165" s="49">
        <f t="shared" si="67"/>
        <v>1280</v>
      </c>
      <c r="Y165" s="50"/>
      <c r="Z165" s="305"/>
      <c r="AA165" s="50"/>
      <c r="AB165" s="51"/>
      <c r="AC165" s="52">
        <f t="shared" si="72"/>
        <v>1280</v>
      </c>
      <c r="AD165" s="53"/>
      <c r="AE165" s="54">
        <f t="shared" si="74"/>
        <v>1280</v>
      </c>
    </row>
    <row r="166" spans="1:31" ht="18" customHeight="1">
      <c r="A166" s="77">
        <v>113801</v>
      </c>
      <c r="B166" s="249" t="s">
        <v>220</v>
      </c>
      <c r="C166" s="180">
        <v>25</v>
      </c>
      <c r="D166" s="769"/>
      <c r="E166" s="73"/>
      <c r="F166" s="135" t="s">
        <v>221</v>
      </c>
      <c r="G166" s="770" t="s">
        <v>401</v>
      </c>
      <c r="H166" s="73"/>
      <c r="I166" s="771"/>
      <c r="J166" s="594"/>
      <c r="K166" s="594"/>
      <c r="L166" s="772"/>
      <c r="M166" s="594"/>
      <c r="N166" s="572"/>
      <c r="O166" s="716">
        <f t="shared" si="65"/>
        <v>0</v>
      </c>
      <c r="P166" s="567"/>
      <c r="Q166" s="571"/>
      <c r="R166" s="567"/>
      <c r="S166" s="63">
        <f t="shared" si="66"/>
        <v>0</v>
      </c>
      <c r="T166" s="139"/>
      <c r="U166" s="302">
        <f t="shared" si="36"/>
        <v>0</v>
      </c>
      <c r="V166" s="47">
        <f t="shared" si="60"/>
        <v>0</v>
      </c>
      <c r="W166" s="48"/>
      <c r="X166" s="304"/>
      <c r="Y166" s="50"/>
      <c r="Z166" s="50">
        <f t="shared" si="69"/>
        <v>0</v>
      </c>
      <c r="AA166" s="50"/>
      <c r="AB166" s="51"/>
      <c r="AC166" s="52">
        <f t="shared" si="72"/>
        <v>0</v>
      </c>
      <c r="AD166" s="53"/>
      <c r="AE166" s="54">
        <f t="shared" si="74"/>
        <v>0</v>
      </c>
    </row>
    <row r="167" spans="1:31" ht="17.25" hidden="1" customHeight="1">
      <c r="A167" s="236">
        <v>113601</v>
      </c>
      <c r="B167" s="249">
        <v>2.5</v>
      </c>
      <c r="C167" s="163">
        <v>25</v>
      </c>
      <c r="D167" s="630"/>
      <c r="E167" s="103"/>
      <c r="F167" s="770" t="s">
        <v>402</v>
      </c>
      <c r="G167" s="180" t="s">
        <v>224</v>
      </c>
      <c r="H167" s="773"/>
      <c r="I167" s="774"/>
      <c r="J167" s="775"/>
      <c r="K167" s="776"/>
      <c r="L167" s="775"/>
      <c r="M167" s="776"/>
      <c r="N167" s="777"/>
      <c r="O167" s="778">
        <f t="shared" si="65"/>
        <v>0</v>
      </c>
      <c r="P167" s="567"/>
      <c r="Q167" s="571"/>
      <c r="R167" s="567"/>
      <c r="S167" s="63">
        <f t="shared" si="66"/>
        <v>0</v>
      </c>
      <c r="T167" s="139"/>
      <c r="U167" s="302">
        <f t="shared" si="36"/>
        <v>0</v>
      </c>
      <c r="V167" s="47">
        <f t="shared" si="60"/>
        <v>0</v>
      </c>
      <c r="W167" s="48"/>
      <c r="X167" s="304">
        <f t="shared" si="67"/>
        <v>0</v>
      </c>
      <c r="Y167" s="50">
        <f t="shared" si="68"/>
        <v>0</v>
      </c>
      <c r="Z167" s="50">
        <f t="shared" si="69"/>
        <v>0</v>
      </c>
      <c r="AA167" s="50">
        <f t="shared" si="70"/>
        <v>0</v>
      </c>
      <c r="AB167" s="51">
        <f t="shared" si="71"/>
        <v>0</v>
      </c>
      <c r="AC167" s="52">
        <f t="shared" si="72"/>
        <v>0</v>
      </c>
      <c r="AD167" s="53"/>
      <c r="AE167" s="54">
        <f t="shared" si="74"/>
        <v>0</v>
      </c>
    </row>
    <row r="168" spans="1:31" ht="17.25" hidden="1" customHeight="1">
      <c r="A168" s="779">
        <v>113601</v>
      </c>
      <c r="B168" s="249">
        <v>2.5</v>
      </c>
      <c r="C168" s="780" t="s">
        <v>27</v>
      </c>
      <c r="D168" s="630"/>
      <c r="E168" s="103"/>
      <c r="F168" s="781" t="s">
        <v>402</v>
      </c>
      <c r="G168" s="261" t="s">
        <v>224</v>
      </c>
      <c r="H168" s="773"/>
      <c r="I168" s="774"/>
      <c r="J168" s="775"/>
      <c r="K168" s="776"/>
      <c r="L168" s="661"/>
      <c r="M168" s="776"/>
      <c r="N168" s="777"/>
      <c r="O168" s="782">
        <f t="shared" si="65"/>
        <v>0</v>
      </c>
      <c r="P168" s="567"/>
      <c r="Q168" s="571"/>
      <c r="R168" s="567"/>
      <c r="S168" s="63"/>
      <c r="T168" s="143">
        <f>SUM(O168,R168)</f>
        <v>0</v>
      </c>
      <c r="U168" s="302">
        <f t="shared" si="36"/>
        <v>0</v>
      </c>
      <c r="V168" s="47"/>
      <c r="W168" s="48"/>
      <c r="X168" s="304"/>
      <c r="Y168" s="306"/>
      <c r="Z168" s="50"/>
      <c r="AA168" s="306"/>
      <c r="AB168" s="306"/>
      <c r="AC168" s="52"/>
      <c r="AD168" s="53"/>
      <c r="AE168" s="54"/>
    </row>
    <row r="169" spans="1:31" ht="16.5" hidden="1" customHeight="1">
      <c r="A169" s="779">
        <v>113601</v>
      </c>
      <c r="B169" s="783">
        <v>2.5</v>
      </c>
      <c r="C169" s="261">
        <v>25</v>
      </c>
      <c r="D169" s="784"/>
      <c r="E169" s="184"/>
      <c r="F169" s="261" t="s">
        <v>223</v>
      </c>
      <c r="G169" s="261" t="s">
        <v>224</v>
      </c>
      <c r="H169" s="261"/>
      <c r="I169" s="785"/>
      <c r="J169" s="594"/>
      <c r="K169" s="594"/>
      <c r="L169" s="563"/>
      <c r="M169" s="594"/>
      <c r="N169" s="572"/>
      <c r="O169" s="716">
        <f t="shared" si="65"/>
        <v>0</v>
      </c>
      <c r="P169" s="93"/>
      <c r="Q169" s="70"/>
      <c r="R169" s="93"/>
      <c r="S169" s="63">
        <f t="shared" si="66"/>
        <v>0</v>
      </c>
      <c r="T169" s="139"/>
      <c r="U169" s="302">
        <f t="shared" si="36"/>
        <v>0</v>
      </c>
      <c r="V169" s="47">
        <f t="shared" si="60"/>
        <v>0</v>
      </c>
      <c r="W169" s="48"/>
      <c r="X169" s="304"/>
      <c r="Y169" s="304"/>
      <c r="Z169" s="50">
        <f t="shared" si="69"/>
        <v>0</v>
      </c>
      <c r="AA169" s="304"/>
      <c r="AB169" s="304"/>
      <c r="AC169" s="52">
        <f t="shared" si="72"/>
        <v>0</v>
      </c>
      <c r="AD169" s="53"/>
      <c r="AE169" s="54">
        <f t="shared" si="74"/>
        <v>0</v>
      </c>
    </row>
    <row r="170" spans="1:31" ht="18" hidden="1" customHeight="1">
      <c r="A170" s="30">
        <v>113001</v>
      </c>
      <c r="B170" s="249" t="s">
        <v>220</v>
      </c>
      <c r="C170" s="180">
        <v>25</v>
      </c>
      <c r="D170" s="769" t="s">
        <v>225</v>
      </c>
      <c r="E170" s="73" t="s">
        <v>226</v>
      </c>
      <c r="F170" s="73" t="s">
        <v>227</v>
      </c>
      <c r="G170" s="73" t="s">
        <v>228</v>
      </c>
      <c r="H170" s="73" t="s">
        <v>229</v>
      </c>
      <c r="I170" s="786"/>
      <c r="J170" s="70"/>
      <c r="K170" s="616"/>
      <c r="L170" s="616"/>
      <c r="M170" s="616"/>
      <c r="N170" s="586"/>
      <c r="O170" s="587">
        <f t="shared" si="65"/>
        <v>0</v>
      </c>
      <c r="P170" s="740"/>
      <c r="Q170" s="739"/>
      <c r="R170" s="740">
        <f t="shared" si="75"/>
        <v>0</v>
      </c>
      <c r="S170" s="63">
        <f t="shared" si="66"/>
        <v>0</v>
      </c>
      <c r="T170" s="139"/>
      <c r="U170" s="46">
        <f t="shared" si="36"/>
        <v>0</v>
      </c>
      <c r="V170" s="47">
        <f t="shared" si="60"/>
        <v>0</v>
      </c>
      <c r="W170" s="48"/>
      <c r="X170" s="49">
        <f t="shared" si="67"/>
        <v>0</v>
      </c>
      <c r="Y170" s="50">
        <f t="shared" si="68"/>
        <v>0</v>
      </c>
      <c r="Z170" s="50">
        <f t="shared" si="69"/>
        <v>0</v>
      </c>
      <c r="AA170" s="50">
        <f t="shared" si="70"/>
        <v>0</v>
      </c>
      <c r="AB170" s="51">
        <f t="shared" si="71"/>
        <v>0</v>
      </c>
      <c r="AC170" s="52">
        <f t="shared" si="72"/>
        <v>0</v>
      </c>
      <c r="AD170" s="53">
        <f t="shared" si="73"/>
        <v>0</v>
      </c>
      <c r="AE170" s="54">
        <f t="shared" si="74"/>
        <v>0</v>
      </c>
    </row>
    <row r="171" spans="1:31" ht="18" customHeight="1">
      <c r="A171" s="100">
        <v>113591</v>
      </c>
      <c r="B171" s="787" t="s">
        <v>220</v>
      </c>
      <c r="C171" s="731">
        <v>50</v>
      </c>
      <c r="D171" s="788"/>
      <c r="E171" s="138"/>
      <c r="F171" s="138"/>
      <c r="G171" s="138"/>
      <c r="H171" s="138"/>
      <c r="I171" s="732" t="s">
        <v>230</v>
      </c>
      <c r="J171" s="616"/>
      <c r="K171" s="616"/>
      <c r="L171" s="616"/>
      <c r="M171" s="616"/>
      <c r="N171" s="586"/>
      <c r="O171" s="587"/>
      <c r="P171" s="565"/>
      <c r="Q171" s="661"/>
      <c r="R171" s="734">
        <f t="shared" si="75"/>
        <v>0</v>
      </c>
      <c r="S171" s="63">
        <f t="shared" si="66"/>
        <v>0</v>
      </c>
      <c r="T171" s="143"/>
      <c r="U171" s="46">
        <f t="shared" si="36"/>
        <v>0</v>
      </c>
      <c r="V171" s="47">
        <f t="shared" si="60"/>
        <v>0</v>
      </c>
      <c r="W171" s="48"/>
      <c r="X171" s="49"/>
      <c r="Y171" s="50"/>
      <c r="Z171" s="50"/>
      <c r="AA171" s="50"/>
      <c r="AB171" s="51"/>
      <c r="AC171" s="52"/>
      <c r="AD171" s="53"/>
      <c r="AE171" s="54"/>
    </row>
    <row r="172" spans="1:31" ht="18" customHeight="1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6" t="s">
        <v>231</v>
      </c>
      <c r="J172" s="615"/>
      <c r="K172" s="616"/>
      <c r="L172" s="616"/>
      <c r="M172" s="616"/>
      <c r="N172" s="586"/>
      <c r="O172" s="587"/>
      <c r="P172" s="436"/>
      <c r="Q172" s="139">
        <v>72</v>
      </c>
      <c r="R172" s="436">
        <f t="shared" si="75"/>
        <v>72</v>
      </c>
      <c r="S172" s="63">
        <f t="shared" si="66"/>
        <v>72</v>
      </c>
      <c r="T172" s="143"/>
      <c r="U172" s="46">
        <f t="shared" si="36"/>
        <v>72</v>
      </c>
      <c r="V172" s="47">
        <f t="shared" si="60"/>
        <v>0</v>
      </c>
      <c r="W172" s="48"/>
      <c r="X172" s="49"/>
      <c r="Y172" s="50"/>
      <c r="Z172" s="50"/>
      <c r="AA172" s="50"/>
      <c r="AB172" s="51"/>
      <c r="AC172" s="52"/>
      <c r="AD172" s="53">
        <f t="shared" si="73"/>
        <v>1440</v>
      </c>
      <c r="AE172" s="54">
        <f t="shared" si="74"/>
        <v>1440</v>
      </c>
    </row>
    <row r="173" spans="1:31" ht="20.25" hidden="1" customHeight="1">
      <c r="A173" s="30">
        <v>113521</v>
      </c>
      <c r="B173" s="31" t="s">
        <v>220</v>
      </c>
      <c r="C173" s="32">
        <v>50</v>
      </c>
      <c r="D173" s="574"/>
      <c r="E173" s="73"/>
      <c r="F173" s="73"/>
      <c r="G173" s="374"/>
      <c r="H173" s="36"/>
      <c r="I173" s="568" t="s">
        <v>231</v>
      </c>
      <c r="J173" s="593"/>
      <c r="K173" s="594"/>
      <c r="L173" s="594"/>
      <c r="M173" s="594"/>
      <c r="N173" s="572"/>
      <c r="O173" s="573"/>
      <c r="P173" s="567"/>
      <c r="Q173" s="571"/>
      <c r="R173" s="567">
        <f t="shared" si="75"/>
        <v>0</v>
      </c>
      <c r="S173" s="63">
        <f t="shared" si="66"/>
        <v>0</v>
      </c>
      <c r="T173" s="139"/>
      <c r="U173" s="46">
        <f t="shared" si="36"/>
        <v>0</v>
      </c>
      <c r="V173" s="47">
        <f t="shared" si="60"/>
        <v>0</v>
      </c>
      <c r="W173" s="48"/>
      <c r="X173" s="49">
        <f t="shared" si="67"/>
        <v>0</v>
      </c>
      <c r="Y173" s="50">
        <f t="shared" si="68"/>
        <v>0</v>
      </c>
      <c r="Z173" s="50">
        <f t="shared" si="69"/>
        <v>0</v>
      </c>
      <c r="AA173" s="50">
        <f t="shared" si="70"/>
        <v>0</v>
      </c>
      <c r="AB173" s="51">
        <f t="shared" si="71"/>
        <v>0</v>
      </c>
      <c r="AC173" s="52">
        <f t="shared" si="72"/>
        <v>0</v>
      </c>
      <c r="AD173" s="53">
        <f t="shared" si="73"/>
        <v>0</v>
      </c>
      <c r="AE173" s="54">
        <f t="shared" si="74"/>
        <v>0</v>
      </c>
    </row>
    <row r="174" spans="1:31" ht="20.25" customHeight="1">
      <c r="A174" s="30" t="s">
        <v>232</v>
      </c>
      <c r="B174" s="31">
        <v>2.5</v>
      </c>
      <c r="C174" s="32">
        <v>25</v>
      </c>
      <c r="D174" s="574"/>
      <c r="E174" s="73"/>
      <c r="F174" s="80" t="s">
        <v>233</v>
      </c>
      <c r="G174" s="374"/>
      <c r="H174" s="36"/>
      <c r="I174" s="568"/>
      <c r="J174" s="593"/>
      <c r="K174" s="594"/>
      <c r="L174" s="571">
        <v>16</v>
      </c>
      <c r="M174" s="594"/>
      <c r="N174" s="572"/>
      <c r="O174" s="716">
        <f t="shared" si="65"/>
        <v>16</v>
      </c>
      <c r="P174" s="567"/>
      <c r="Q174" s="571"/>
      <c r="R174" s="567"/>
      <c r="S174" s="63">
        <f t="shared" si="66"/>
        <v>16</v>
      </c>
      <c r="T174" s="139"/>
      <c r="U174" s="302">
        <f t="shared" si="36"/>
        <v>16</v>
      </c>
      <c r="V174" s="47">
        <f t="shared" si="60"/>
        <v>0</v>
      </c>
      <c r="W174" s="48"/>
      <c r="X174" s="49"/>
      <c r="Y174" s="50"/>
      <c r="Z174" s="50">
        <f t="shared" si="69"/>
        <v>640</v>
      </c>
      <c r="AA174" s="50"/>
      <c r="AB174" s="51"/>
      <c r="AC174" s="52">
        <f t="shared" si="72"/>
        <v>640</v>
      </c>
      <c r="AD174" s="53"/>
      <c r="AE174" s="54">
        <f t="shared" si="74"/>
        <v>640</v>
      </c>
    </row>
    <row r="175" spans="1:31" ht="18" customHeight="1">
      <c r="A175" s="30" t="s">
        <v>234</v>
      </c>
      <c r="B175" s="31">
        <v>2.5</v>
      </c>
      <c r="C175" s="32">
        <v>25</v>
      </c>
      <c r="D175" s="574"/>
      <c r="E175" s="73"/>
      <c r="F175" s="337" t="s">
        <v>235</v>
      </c>
      <c r="G175" s="73"/>
      <c r="H175" s="36"/>
      <c r="I175" s="552"/>
      <c r="J175" s="742"/>
      <c r="K175" s="556"/>
      <c r="L175" s="789"/>
      <c r="M175" s="556"/>
      <c r="N175" s="557"/>
      <c r="O175" s="716">
        <f t="shared" si="65"/>
        <v>0</v>
      </c>
      <c r="P175" s="554"/>
      <c r="Q175" s="45"/>
      <c r="R175" s="554"/>
      <c r="S175" s="63">
        <f t="shared" si="66"/>
        <v>0</v>
      </c>
      <c r="T175" s="139"/>
      <c r="U175" s="302">
        <f t="shared" si="36"/>
        <v>0</v>
      </c>
      <c r="V175" s="47">
        <f t="shared" si="60"/>
        <v>0</v>
      </c>
      <c r="W175" s="48"/>
      <c r="X175" s="49">
        <f t="shared" si="67"/>
        <v>0</v>
      </c>
      <c r="Y175" s="50">
        <f t="shared" si="68"/>
        <v>0</v>
      </c>
      <c r="Z175" s="50">
        <f t="shared" si="69"/>
        <v>0</v>
      </c>
      <c r="AA175" s="50">
        <f t="shared" si="70"/>
        <v>0</v>
      </c>
      <c r="AB175" s="51">
        <f t="shared" si="71"/>
        <v>0</v>
      </c>
      <c r="AC175" s="52">
        <f t="shared" si="72"/>
        <v>0</v>
      </c>
      <c r="AD175" s="53"/>
      <c r="AE175" s="54">
        <f t="shared" si="74"/>
        <v>0</v>
      </c>
    </row>
    <row r="176" spans="1:31" ht="18" customHeight="1">
      <c r="A176" s="30" t="s">
        <v>236</v>
      </c>
      <c r="B176" s="31">
        <v>2.5</v>
      </c>
      <c r="C176" s="106">
        <v>25</v>
      </c>
      <c r="D176" s="574" t="s">
        <v>237</v>
      </c>
      <c r="E176" s="73" t="s">
        <v>238</v>
      </c>
      <c r="F176" s="73"/>
      <c r="G176" s="73"/>
      <c r="H176" s="36"/>
      <c r="I176" s="552"/>
      <c r="J176" s="116">
        <v>100</v>
      </c>
      <c r="K176" s="563"/>
      <c r="L176" s="563"/>
      <c r="M176" s="563"/>
      <c r="N176" s="607"/>
      <c r="O176" s="558">
        <f t="shared" si="65"/>
        <v>100</v>
      </c>
      <c r="P176" s="554"/>
      <c r="Q176" s="45"/>
      <c r="R176" s="554"/>
      <c r="S176" s="63">
        <f t="shared" si="66"/>
        <v>100</v>
      </c>
      <c r="T176" s="139"/>
      <c r="U176" s="46">
        <f t="shared" si="36"/>
        <v>100</v>
      </c>
      <c r="V176" s="47">
        <f t="shared" si="60"/>
        <v>0</v>
      </c>
      <c r="W176" s="48"/>
      <c r="X176" s="49">
        <f t="shared" si="67"/>
        <v>4000</v>
      </c>
      <c r="Y176" s="50">
        <f t="shared" si="68"/>
        <v>0</v>
      </c>
      <c r="Z176" s="50">
        <f t="shared" si="69"/>
        <v>0</v>
      </c>
      <c r="AA176" s="50">
        <f t="shared" si="70"/>
        <v>0</v>
      </c>
      <c r="AB176" s="51">
        <f t="shared" si="71"/>
        <v>0</v>
      </c>
      <c r="AC176" s="52">
        <f t="shared" si="72"/>
        <v>4000</v>
      </c>
      <c r="AD176" s="53"/>
      <c r="AE176" s="54">
        <f t="shared" si="74"/>
        <v>4000</v>
      </c>
    </row>
    <row r="177" spans="1:31" ht="18" hidden="1" customHeight="1">
      <c r="A177" s="30">
        <v>114001</v>
      </c>
      <c r="B177" s="31" t="s">
        <v>239</v>
      </c>
      <c r="C177" s="32">
        <v>25</v>
      </c>
      <c r="D177" s="574" t="s">
        <v>240</v>
      </c>
      <c r="E177" s="73" t="s">
        <v>241</v>
      </c>
      <c r="F177" s="73" t="s">
        <v>242</v>
      </c>
      <c r="G177" s="36" t="s">
        <v>243</v>
      </c>
      <c r="H177" s="73" t="s">
        <v>244</v>
      </c>
      <c r="I177" s="552"/>
      <c r="J177" s="553"/>
      <c r="K177" s="467"/>
      <c r="L177" s="467"/>
      <c r="M177" s="467"/>
      <c r="N177" s="339"/>
      <c r="O177" s="558">
        <f t="shared" si="65"/>
        <v>0</v>
      </c>
      <c r="P177" s="554"/>
      <c r="Q177" s="45"/>
      <c r="R177" s="554">
        <f t="shared" si="75"/>
        <v>0</v>
      </c>
      <c r="S177" s="63">
        <f t="shared" si="66"/>
        <v>0</v>
      </c>
      <c r="T177" s="139"/>
      <c r="U177" s="46">
        <f t="shared" si="36"/>
        <v>0</v>
      </c>
      <c r="V177" s="47">
        <f t="shared" si="60"/>
        <v>0</v>
      </c>
      <c r="W177" s="48"/>
      <c r="X177" s="49">
        <f t="shared" si="67"/>
        <v>0</v>
      </c>
      <c r="Y177" s="50">
        <f t="shared" si="68"/>
        <v>0</v>
      </c>
      <c r="Z177" s="50">
        <f t="shared" si="69"/>
        <v>0</v>
      </c>
      <c r="AA177" s="50">
        <f t="shared" si="70"/>
        <v>0</v>
      </c>
      <c r="AB177" s="51">
        <f t="shared" si="71"/>
        <v>0</v>
      </c>
      <c r="AC177" s="52">
        <f t="shared" si="72"/>
        <v>0</v>
      </c>
      <c r="AD177" s="53">
        <f t="shared" si="73"/>
        <v>0</v>
      </c>
      <c r="AE177" s="54">
        <f t="shared" si="74"/>
        <v>0</v>
      </c>
    </row>
    <row r="178" spans="1:31" ht="18" hidden="1" customHeight="1">
      <c r="A178" s="172">
        <v>114501</v>
      </c>
      <c r="B178" s="31" t="s">
        <v>239</v>
      </c>
      <c r="C178" s="96">
        <v>40</v>
      </c>
      <c r="D178" s="614"/>
      <c r="E178" s="103"/>
      <c r="F178" s="103"/>
      <c r="G178" s="103"/>
      <c r="H178" s="103"/>
      <c r="I178" s="645" t="s">
        <v>403</v>
      </c>
      <c r="J178" s="553"/>
      <c r="K178" s="467"/>
      <c r="L178" s="467"/>
      <c r="M178" s="467"/>
      <c r="N178" s="339"/>
      <c r="O178" s="558">
        <f t="shared" si="65"/>
        <v>0</v>
      </c>
      <c r="P178" s="554"/>
      <c r="Q178" s="45"/>
      <c r="R178" s="554">
        <f t="shared" si="75"/>
        <v>0</v>
      </c>
      <c r="S178" s="63">
        <f t="shared" si="66"/>
        <v>0</v>
      </c>
      <c r="T178" s="139"/>
      <c r="U178" s="46">
        <f t="shared" ref="U178:U241" si="76">SUM(S178:T178)</f>
        <v>0</v>
      </c>
      <c r="V178" s="47">
        <f t="shared" si="60"/>
        <v>0</v>
      </c>
      <c r="W178" s="48"/>
      <c r="X178" s="49">
        <f t="shared" si="67"/>
        <v>0</v>
      </c>
      <c r="Y178" s="50">
        <f t="shared" si="68"/>
        <v>0</v>
      </c>
      <c r="Z178" s="50">
        <f t="shared" si="69"/>
        <v>0</v>
      </c>
      <c r="AA178" s="50">
        <f t="shared" si="70"/>
        <v>0</v>
      </c>
      <c r="AB178" s="51">
        <f t="shared" si="71"/>
        <v>0</v>
      </c>
      <c r="AC178" s="52">
        <f t="shared" si="72"/>
        <v>0</v>
      </c>
      <c r="AD178" s="53">
        <f t="shared" si="73"/>
        <v>0</v>
      </c>
      <c r="AE178" s="54">
        <f t="shared" si="74"/>
        <v>0</v>
      </c>
    </row>
    <row r="179" spans="1:31" ht="18" hidden="1" customHeight="1">
      <c r="A179" s="100">
        <v>114101</v>
      </c>
      <c r="B179" s="101">
        <v>3.5</v>
      </c>
      <c r="C179" s="96">
        <v>25</v>
      </c>
      <c r="D179" s="614">
        <v>512</v>
      </c>
      <c r="E179" s="103">
        <v>912</v>
      </c>
      <c r="F179" s="103"/>
      <c r="G179" s="103"/>
      <c r="H179" s="103"/>
      <c r="I179" s="645"/>
      <c r="J179" s="553"/>
      <c r="K179" s="467"/>
      <c r="L179" s="467"/>
      <c r="M179" s="467"/>
      <c r="N179" s="339"/>
      <c r="O179" s="558">
        <f t="shared" si="65"/>
        <v>0</v>
      </c>
      <c r="P179" s="554"/>
      <c r="Q179" s="45"/>
      <c r="R179" s="554">
        <f t="shared" si="75"/>
        <v>0</v>
      </c>
      <c r="S179" s="63">
        <f t="shared" si="66"/>
        <v>0</v>
      </c>
      <c r="T179" s="139"/>
      <c r="U179" s="46">
        <f t="shared" si="76"/>
        <v>0</v>
      </c>
      <c r="V179" s="47">
        <f t="shared" si="60"/>
        <v>0</v>
      </c>
      <c r="W179" s="48"/>
      <c r="X179" s="49">
        <f t="shared" si="67"/>
        <v>0</v>
      </c>
      <c r="Y179" s="50">
        <f t="shared" si="68"/>
        <v>0</v>
      </c>
      <c r="Z179" s="50">
        <f t="shared" si="69"/>
        <v>0</v>
      </c>
      <c r="AA179" s="50">
        <f t="shared" si="70"/>
        <v>0</v>
      </c>
      <c r="AB179" s="51">
        <f t="shared" si="71"/>
        <v>0</v>
      </c>
      <c r="AC179" s="52">
        <f t="shared" si="72"/>
        <v>0</v>
      </c>
      <c r="AD179" s="53">
        <f t="shared" si="73"/>
        <v>0</v>
      </c>
      <c r="AE179" s="54">
        <f t="shared" si="74"/>
        <v>0</v>
      </c>
    </row>
    <row r="180" spans="1:31" ht="18" hidden="1" customHeight="1">
      <c r="A180" s="100">
        <v>115001</v>
      </c>
      <c r="B180" s="101">
        <v>3.5</v>
      </c>
      <c r="C180" s="96" t="s">
        <v>27</v>
      </c>
      <c r="D180" s="614"/>
      <c r="E180" s="103"/>
      <c r="F180" s="261" t="s">
        <v>245</v>
      </c>
      <c r="G180" s="103"/>
      <c r="H180" s="104"/>
      <c r="I180" s="645"/>
      <c r="J180" s="553"/>
      <c r="K180" s="467"/>
      <c r="L180" s="790"/>
      <c r="M180" s="467"/>
      <c r="N180" s="339"/>
      <c r="O180" s="791">
        <f t="shared" si="65"/>
        <v>0</v>
      </c>
      <c r="P180" s="554"/>
      <c r="Q180" s="45"/>
      <c r="R180" s="554"/>
      <c r="S180" s="63"/>
      <c r="T180" s="143">
        <f>SUM(O180,R180)</f>
        <v>0</v>
      </c>
      <c r="U180" s="46">
        <f t="shared" si="76"/>
        <v>0</v>
      </c>
      <c r="V180" s="47">
        <f t="shared" si="60"/>
        <v>0</v>
      </c>
      <c r="W180" s="48"/>
      <c r="X180" s="49"/>
      <c r="Y180" s="50"/>
      <c r="Z180" s="50"/>
      <c r="AA180" s="50"/>
      <c r="AB180" s="51"/>
      <c r="AC180" s="52"/>
      <c r="AD180" s="53"/>
      <c r="AE180" s="54"/>
    </row>
    <row r="181" spans="1:31" ht="18" hidden="1" customHeight="1">
      <c r="A181" s="30">
        <v>115001</v>
      </c>
      <c r="B181" s="108">
        <v>3.5</v>
      </c>
      <c r="C181" s="32">
        <v>25</v>
      </c>
      <c r="D181" s="574">
        <v>513</v>
      </c>
      <c r="E181" s="73">
        <v>913</v>
      </c>
      <c r="F181" s="73" t="s">
        <v>245</v>
      </c>
      <c r="G181" s="73">
        <v>9613</v>
      </c>
      <c r="H181" s="36">
        <v>8613</v>
      </c>
      <c r="I181" s="552"/>
      <c r="J181" s="553"/>
      <c r="K181" s="467"/>
      <c r="L181" s="467"/>
      <c r="M181" s="467"/>
      <c r="N181" s="339"/>
      <c r="O181" s="558">
        <f t="shared" si="65"/>
        <v>0</v>
      </c>
      <c r="P181" s="554"/>
      <c r="Q181" s="45"/>
      <c r="R181" s="554">
        <f t="shared" si="75"/>
        <v>0</v>
      </c>
      <c r="S181" s="63">
        <f t="shared" si="66"/>
        <v>0</v>
      </c>
      <c r="T181" s="139"/>
      <c r="U181" s="46">
        <f t="shared" si="76"/>
        <v>0</v>
      </c>
      <c r="V181" s="47">
        <f t="shared" si="60"/>
        <v>0</v>
      </c>
      <c r="W181" s="48"/>
      <c r="X181" s="49">
        <f t="shared" si="67"/>
        <v>0</v>
      </c>
      <c r="Y181" s="50">
        <f t="shared" si="68"/>
        <v>0</v>
      </c>
      <c r="Z181" s="50">
        <f t="shared" si="69"/>
        <v>0</v>
      </c>
      <c r="AA181" s="50">
        <f t="shared" si="70"/>
        <v>0</v>
      </c>
      <c r="AB181" s="51">
        <f t="shared" si="71"/>
        <v>0</v>
      </c>
      <c r="AC181" s="52">
        <f t="shared" si="72"/>
        <v>0</v>
      </c>
      <c r="AD181" s="53">
        <f t="shared" si="73"/>
        <v>0</v>
      </c>
      <c r="AE181" s="54">
        <f t="shared" si="74"/>
        <v>0</v>
      </c>
    </row>
    <row r="182" spans="1:31" ht="18" hidden="1" customHeight="1">
      <c r="A182" s="82">
        <v>115501</v>
      </c>
      <c r="B182" s="157">
        <v>3.5</v>
      </c>
      <c r="C182" s="83">
        <v>25</v>
      </c>
      <c r="D182" s="704"/>
      <c r="E182" s="170"/>
      <c r="F182" s="85"/>
      <c r="G182" s="170"/>
      <c r="H182" s="170"/>
      <c r="I182" s="792" t="s">
        <v>247</v>
      </c>
      <c r="J182" s="553"/>
      <c r="K182" s="467"/>
      <c r="L182" s="467"/>
      <c r="M182" s="467"/>
      <c r="N182" s="339"/>
      <c r="O182" s="558">
        <f t="shared" si="65"/>
        <v>0</v>
      </c>
      <c r="P182" s="554"/>
      <c r="Q182" s="45"/>
      <c r="R182" s="554">
        <f t="shared" si="75"/>
        <v>0</v>
      </c>
      <c r="S182" s="63">
        <f t="shared" si="66"/>
        <v>0</v>
      </c>
      <c r="T182" s="139"/>
      <c r="U182" s="46">
        <f t="shared" si="76"/>
        <v>0</v>
      </c>
      <c r="V182" s="47">
        <f t="shared" si="60"/>
        <v>0</v>
      </c>
      <c r="W182" s="48"/>
      <c r="X182" s="49">
        <f t="shared" si="67"/>
        <v>0</v>
      </c>
      <c r="Y182" s="50">
        <f t="shared" si="68"/>
        <v>0</v>
      </c>
      <c r="Z182" s="50">
        <f t="shared" si="69"/>
        <v>0</v>
      </c>
      <c r="AA182" s="50">
        <f t="shared" si="70"/>
        <v>0</v>
      </c>
      <c r="AB182" s="51">
        <f t="shared" si="71"/>
        <v>0</v>
      </c>
      <c r="AC182" s="52">
        <f t="shared" si="72"/>
        <v>0</v>
      </c>
      <c r="AD182" s="53">
        <f t="shared" si="73"/>
        <v>0</v>
      </c>
      <c r="AE182" s="54">
        <f t="shared" si="74"/>
        <v>0</v>
      </c>
    </row>
    <row r="183" spans="1:31" ht="18" hidden="1" customHeight="1">
      <c r="A183" s="172">
        <v>115501</v>
      </c>
      <c r="B183" s="101">
        <v>3.5</v>
      </c>
      <c r="C183" s="96">
        <v>40</v>
      </c>
      <c r="D183" s="614"/>
      <c r="E183" s="103"/>
      <c r="F183" s="103"/>
      <c r="G183" s="103"/>
      <c r="H183" s="103"/>
      <c r="I183" s="645" t="s">
        <v>247</v>
      </c>
      <c r="J183" s="553"/>
      <c r="K183" s="467"/>
      <c r="L183" s="467"/>
      <c r="M183" s="467"/>
      <c r="N183" s="339"/>
      <c r="O183" s="558">
        <f t="shared" si="65"/>
        <v>0</v>
      </c>
      <c r="P183" s="554"/>
      <c r="Q183" s="45"/>
      <c r="R183" s="554">
        <f t="shared" si="75"/>
        <v>0</v>
      </c>
      <c r="S183" s="63">
        <f t="shared" si="66"/>
        <v>0</v>
      </c>
      <c r="T183" s="139"/>
      <c r="U183" s="46">
        <f t="shared" si="76"/>
        <v>0</v>
      </c>
      <c r="V183" s="47">
        <f t="shared" si="60"/>
        <v>0</v>
      </c>
      <c r="W183" s="48"/>
      <c r="X183" s="49">
        <f t="shared" si="67"/>
        <v>0</v>
      </c>
      <c r="Y183" s="50">
        <f t="shared" si="68"/>
        <v>0</v>
      </c>
      <c r="Z183" s="50">
        <f t="shared" si="69"/>
        <v>0</v>
      </c>
      <c r="AA183" s="50">
        <f t="shared" si="70"/>
        <v>0</v>
      </c>
      <c r="AB183" s="51">
        <f t="shared" si="71"/>
        <v>0</v>
      </c>
      <c r="AC183" s="52">
        <f t="shared" si="72"/>
        <v>0</v>
      </c>
      <c r="AD183" s="53">
        <f t="shared" si="73"/>
        <v>0</v>
      </c>
      <c r="AE183" s="54">
        <f t="shared" si="74"/>
        <v>0</v>
      </c>
    </row>
    <row r="184" spans="1:31" ht="18" hidden="1" customHeight="1">
      <c r="A184" s="30">
        <v>115591</v>
      </c>
      <c r="B184" s="108">
        <v>3.5</v>
      </c>
      <c r="C184" s="96">
        <v>50</v>
      </c>
      <c r="D184" s="614"/>
      <c r="E184" s="103"/>
      <c r="F184" s="103"/>
      <c r="G184" s="103"/>
      <c r="H184" s="104"/>
      <c r="I184" s="793" t="s">
        <v>404</v>
      </c>
      <c r="J184" s="553"/>
      <c r="K184" s="467"/>
      <c r="L184" s="467"/>
      <c r="M184" s="467"/>
      <c r="N184" s="339"/>
      <c r="O184" s="46"/>
      <c r="P184" s="567"/>
      <c r="Q184" s="571"/>
      <c r="R184" s="567">
        <f t="shared" si="75"/>
        <v>0</v>
      </c>
      <c r="S184" s="63">
        <f t="shared" si="66"/>
        <v>0</v>
      </c>
      <c r="T184" s="143"/>
      <c r="U184" s="46">
        <f t="shared" si="76"/>
        <v>0</v>
      </c>
      <c r="V184" s="47">
        <f t="shared" si="60"/>
        <v>0</v>
      </c>
      <c r="W184" s="48"/>
      <c r="X184" s="49">
        <f t="shared" si="67"/>
        <v>0</v>
      </c>
      <c r="Y184" s="50">
        <f t="shared" si="68"/>
        <v>0</v>
      </c>
      <c r="Z184" s="50">
        <f t="shared" si="69"/>
        <v>0</v>
      </c>
      <c r="AA184" s="50">
        <f t="shared" si="70"/>
        <v>0</v>
      </c>
      <c r="AB184" s="51">
        <f t="shared" si="71"/>
        <v>0</v>
      </c>
      <c r="AC184" s="52">
        <f t="shared" si="72"/>
        <v>0</v>
      </c>
      <c r="AD184" s="53"/>
      <c r="AE184" s="54"/>
    </row>
    <row r="185" spans="1:31" ht="18" hidden="1" customHeight="1">
      <c r="A185" s="30">
        <v>115501</v>
      </c>
      <c r="B185" s="108">
        <v>3.5</v>
      </c>
      <c r="C185" s="736" t="s">
        <v>75</v>
      </c>
      <c r="D185" s="794"/>
      <c r="E185" s="184"/>
      <c r="F185" s="184"/>
      <c r="G185" s="184"/>
      <c r="H185" s="164"/>
      <c r="I185" s="564" t="s">
        <v>405</v>
      </c>
      <c r="J185" s="653"/>
      <c r="K185" s="654"/>
      <c r="L185" s="654"/>
      <c r="M185" s="654"/>
      <c r="N185" s="655"/>
      <c r="O185" s="656"/>
      <c r="P185" s="415"/>
      <c r="Q185" s="661"/>
      <c r="R185" s="415">
        <f t="shared" si="75"/>
        <v>0</v>
      </c>
      <c r="S185" s="63"/>
      <c r="T185" s="63">
        <f>SUM(O185,R185)</f>
        <v>0</v>
      </c>
      <c r="U185" s="46">
        <f t="shared" si="76"/>
        <v>0</v>
      </c>
      <c r="V185" s="47">
        <f t="shared" si="60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customHeight="1">
      <c r="A186" s="30">
        <v>115501</v>
      </c>
      <c r="B186" s="108">
        <v>3.5</v>
      </c>
      <c r="C186" s="32">
        <v>50</v>
      </c>
      <c r="D186" s="574"/>
      <c r="E186" s="73"/>
      <c r="F186" s="73"/>
      <c r="G186" s="73"/>
      <c r="H186" s="36"/>
      <c r="I186" s="566" t="s">
        <v>247</v>
      </c>
      <c r="J186" s="615"/>
      <c r="K186" s="616"/>
      <c r="L186" s="616"/>
      <c r="M186" s="616"/>
      <c r="N186" s="586"/>
      <c r="O186" s="587"/>
      <c r="P186" s="436"/>
      <c r="Q186" s="139">
        <v>300</v>
      </c>
      <c r="R186" s="436">
        <f t="shared" si="75"/>
        <v>300</v>
      </c>
      <c r="S186" s="63">
        <f t="shared" si="66"/>
        <v>300</v>
      </c>
      <c r="T186" s="139"/>
      <c r="U186" s="46">
        <f t="shared" si="76"/>
        <v>300</v>
      </c>
      <c r="V186" s="47">
        <f t="shared" si="60"/>
        <v>0</v>
      </c>
      <c r="W186" s="48"/>
      <c r="X186" s="49">
        <f t="shared" si="67"/>
        <v>0</v>
      </c>
      <c r="Y186" s="50">
        <f t="shared" si="68"/>
        <v>0</v>
      </c>
      <c r="Z186" s="50">
        <f t="shared" si="69"/>
        <v>0</v>
      </c>
      <c r="AA186" s="50">
        <f t="shared" si="70"/>
        <v>0</v>
      </c>
      <c r="AB186" s="51">
        <f t="shared" si="71"/>
        <v>0</v>
      </c>
      <c r="AC186" s="52">
        <f t="shared" si="72"/>
        <v>0</v>
      </c>
      <c r="AD186" s="53">
        <f t="shared" si="73"/>
        <v>6000</v>
      </c>
      <c r="AE186" s="54">
        <f t="shared" si="74"/>
        <v>6000</v>
      </c>
    </row>
    <row r="187" spans="1:31" ht="18" hidden="1" customHeight="1">
      <c r="A187" s="30">
        <v>11550130</v>
      </c>
      <c r="B187" s="108">
        <v>4</v>
      </c>
      <c r="C187" s="32">
        <v>50</v>
      </c>
      <c r="D187" s="574"/>
      <c r="E187" s="73"/>
      <c r="F187" s="73"/>
      <c r="G187" s="73"/>
      <c r="H187" s="36"/>
      <c r="I187" s="552" t="s">
        <v>406</v>
      </c>
      <c r="J187" s="553"/>
      <c r="K187" s="467"/>
      <c r="L187" s="467"/>
      <c r="M187" s="467"/>
      <c r="N187" s="339"/>
      <c r="O187" s="46">
        <f t="shared" si="65"/>
        <v>0</v>
      </c>
      <c r="P187" s="554"/>
      <c r="Q187" s="45"/>
      <c r="R187" s="554">
        <f t="shared" si="75"/>
        <v>0</v>
      </c>
      <c r="S187" s="44">
        <f t="shared" si="66"/>
        <v>0</v>
      </c>
      <c r="T187" s="45"/>
      <c r="U187" s="46">
        <f t="shared" si="76"/>
        <v>0</v>
      </c>
      <c r="V187" s="47">
        <f t="shared" si="60"/>
        <v>0</v>
      </c>
      <c r="W187" s="48"/>
      <c r="X187" s="49">
        <f t="shared" si="67"/>
        <v>0</v>
      </c>
      <c r="Y187" s="50">
        <f t="shared" si="68"/>
        <v>0</v>
      </c>
      <c r="Z187" s="50">
        <f t="shared" si="69"/>
        <v>0</v>
      </c>
      <c r="AA187" s="50">
        <f t="shared" si="70"/>
        <v>0</v>
      </c>
      <c r="AB187" s="51">
        <f t="shared" si="71"/>
        <v>0</v>
      </c>
      <c r="AC187" s="52">
        <f t="shared" si="72"/>
        <v>0</v>
      </c>
      <c r="AD187" s="53">
        <f t="shared" si="73"/>
        <v>0</v>
      </c>
      <c r="AE187" s="54">
        <f t="shared" si="74"/>
        <v>0</v>
      </c>
    </row>
    <row r="188" spans="1:31" ht="18" hidden="1" customHeight="1">
      <c r="A188" s="172">
        <v>190100</v>
      </c>
      <c r="B188" s="101" t="s">
        <v>114</v>
      </c>
      <c r="C188" s="96">
        <v>5</v>
      </c>
      <c r="D188" s="614">
        <v>113</v>
      </c>
      <c r="E188" s="103"/>
      <c r="F188" s="103"/>
      <c r="G188" s="103"/>
      <c r="H188" s="103"/>
      <c r="I188" s="645"/>
      <c r="J188" s="553"/>
      <c r="K188" s="467"/>
      <c r="L188" s="467"/>
      <c r="M188" s="467"/>
      <c r="N188" s="339"/>
      <c r="O188" s="46">
        <f t="shared" si="65"/>
        <v>0</v>
      </c>
      <c r="P188" s="554"/>
      <c r="Q188" s="45"/>
      <c r="R188" s="554">
        <f t="shared" si="75"/>
        <v>0</v>
      </c>
      <c r="S188" s="44">
        <f t="shared" si="66"/>
        <v>0</v>
      </c>
      <c r="T188" s="45"/>
      <c r="U188" s="46">
        <f t="shared" si="76"/>
        <v>0</v>
      </c>
      <c r="V188" s="47">
        <f t="shared" si="60"/>
        <v>0</v>
      </c>
      <c r="W188" s="48"/>
      <c r="X188" s="49">
        <f t="shared" si="67"/>
        <v>0</v>
      </c>
      <c r="Y188" s="50">
        <f t="shared" si="68"/>
        <v>0</v>
      </c>
      <c r="Z188" s="50">
        <f t="shared" si="69"/>
        <v>0</v>
      </c>
      <c r="AA188" s="50">
        <f t="shared" si="70"/>
        <v>0</v>
      </c>
      <c r="AB188" s="51">
        <f t="shared" si="71"/>
        <v>0</v>
      </c>
      <c r="AC188" s="52">
        <f t="shared" si="72"/>
        <v>0</v>
      </c>
      <c r="AD188" s="53">
        <f t="shared" si="73"/>
        <v>0</v>
      </c>
      <c r="AE188" s="54">
        <f t="shared" si="74"/>
        <v>0</v>
      </c>
    </row>
    <row r="189" spans="1:31" ht="18" hidden="1" customHeight="1">
      <c r="A189" s="218">
        <v>190100</v>
      </c>
      <c r="B189" s="795" t="s">
        <v>114</v>
      </c>
      <c r="C189" s="796">
        <v>25</v>
      </c>
      <c r="D189" s="797">
        <v>113</v>
      </c>
      <c r="E189" s="221">
        <v>713</v>
      </c>
      <c r="F189" s="221" t="s">
        <v>407</v>
      </c>
      <c r="G189" s="221"/>
      <c r="H189" s="221">
        <v>9213</v>
      </c>
      <c r="I189" s="798"/>
      <c r="J189" s="553"/>
      <c r="K189" s="467"/>
      <c r="L189" s="467"/>
      <c r="M189" s="467"/>
      <c r="N189" s="339"/>
      <c r="O189" s="46">
        <f t="shared" si="65"/>
        <v>0</v>
      </c>
      <c r="P189" s="554"/>
      <c r="Q189" s="45"/>
      <c r="R189" s="554">
        <f t="shared" si="75"/>
        <v>0</v>
      </c>
      <c r="S189" s="44">
        <f t="shared" si="66"/>
        <v>0</v>
      </c>
      <c r="T189" s="45"/>
      <c r="U189" s="46">
        <f t="shared" si="76"/>
        <v>0</v>
      </c>
      <c r="V189" s="47">
        <f t="shared" si="60"/>
        <v>0</v>
      </c>
      <c r="W189" s="48"/>
      <c r="X189" s="49">
        <f t="shared" si="67"/>
        <v>0</v>
      </c>
      <c r="Y189" s="50">
        <f t="shared" si="68"/>
        <v>0</v>
      </c>
      <c r="Z189" s="50">
        <f t="shared" si="69"/>
        <v>0</v>
      </c>
      <c r="AA189" s="50">
        <f t="shared" si="70"/>
        <v>0</v>
      </c>
      <c r="AB189" s="51">
        <f t="shared" si="71"/>
        <v>0</v>
      </c>
      <c r="AC189" s="52">
        <f t="shared" si="72"/>
        <v>0</v>
      </c>
      <c r="AD189" s="53">
        <f t="shared" si="73"/>
        <v>0</v>
      </c>
      <c r="AE189" s="54">
        <f t="shared" si="74"/>
        <v>0</v>
      </c>
    </row>
    <row r="190" spans="1:31" ht="18" customHeight="1">
      <c r="A190" s="119" t="s">
        <v>248</v>
      </c>
      <c r="B190" s="120"/>
      <c r="C190" s="595"/>
      <c r="D190" s="596"/>
      <c r="E190" s="120"/>
      <c r="F190" s="120"/>
      <c r="G190" s="120"/>
      <c r="H190" s="120"/>
      <c r="I190" s="596"/>
      <c r="J190" s="128">
        <f t="shared" ref="J190:U190" si="77">SUM(J144:J189)</f>
        <v>236</v>
      </c>
      <c r="K190" s="128">
        <f t="shared" si="77"/>
        <v>0</v>
      </c>
      <c r="L190" s="128">
        <f t="shared" si="77"/>
        <v>48</v>
      </c>
      <c r="M190" s="128">
        <f t="shared" si="77"/>
        <v>0</v>
      </c>
      <c r="N190" s="128">
        <f t="shared" si="77"/>
        <v>0</v>
      </c>
      <c r="O190" s="130">
        <f t="shared" si="77"/>
        <v>284</v>
      </c>
      <c r="P190" s="133">
        <f t="shared" si="77"/>
        <v>0</v>
      </c>
      <c r="Q190" s="129">
        <f t="shared" si="77"/>
        <v>608</v>
      </c>
      <c r="R190" s="133">
        <f t="shared" si="77"/>
        <v>608</v>
      </c>
      <c r="S190" s="128">
        <f t="shared" si="77"/>
        <v>892</v>
      </c>
      <c r="T190" s="129">
        <f t="shared" si="77"/>
        <v>0</v>
      </c>
      <c r="U190" s="130">
        <f t="shared" si="77"/>
        <v>892</v>
      </c>
      <c r="V190" s="47">
        <f t="shared" si="60"/>
        <v>0</v>
      </c>
      <c r="W190" s="131"/>
      <c r="X190" s="132">
        <f t="shared" ref="X190:AE190" si="78">SUM(X144:X189)</f>
        <v>9440</v>
      </c>
      <c r="Y190" s="129">
        <f t="shared" si="78"/>
        <v>0</v>
      </c>
      <c r="Z190" s="129">
        <f t="shared" si="78"/>
        <v>1920</v>
      </c>
      <c r="AA190" s="129">
        <f t="shared" si="78"/>
        <v>0</v>
      </c>
      <c r="AB190" s="133">
        <f t="shared" si="78"/>
        <v>0</v>
      </c>
      <c r="AC190" s="130">
        <f t="shared" si="78"/>
        <v>11360</v>
      </c>
      <c r="AD190" s="133">
        <f t="shared" si="78"/>
        <v>12160</v>
      </c>
      <c r="AE190" s="134">
        <f t="shared" si="78"/>
        <v>23520</v>
      </c>
    </row>
    <row r="191" spans="1:31" ht="18" hidden="1" customHeight="1">
      <c r="A191" s="77">
        <v>161001</v>
      </c>
      <c r="B191" s="31" t="s">
        <v>206</v>
      </c>
      <c r="C191" s="78">
        <v>25</v>
      </c>
      <c r="D191" s="643" t="s">
        <v>249</v>
      </c>
      <c r="E191" s="80" t="s">
        <v>250</v>
      </c>
      <c r="F191" s="80" t="s">
        <v>251</v>
      </c>
      <c r="G191" s="80" t="s">
        <v>252</v>
      </c>
      <c r="H191" s="81" t="s">
        <v>253</v>
      </c>
      <c r="I191" s="644"/>
      <c r="J191" s="553"/>
      <c r="K191" s="467"/>
      <c r="L191" s="467"/>
      <c r="M191" s="467"/>
      <c r="N191" s="339"/>
      <c r="O191" s="46">
        <f t="shared" ref="O191:O201" si="79">SUM(J191:N191)</f>
        <v>0</v>
      </c>
      <c r="P191" s="554"/>
      <c r="Q191" s="45"/>
      <c r="R191" s="554">
        <f t="shared" ref="R191:R201" si="80">SUM(P191:Q191)</f>
        <v>0</v>
      </c>
      <c r="S191" s="44">
        <f t="shared" ref="S191:S201" si="81">SUM(O191,R191)</f>
        <v>0</v>
      </c>
      <c r="T191" s="45"/>
      <c r="U191" s="46">
        <f t="shared" si="76"/>
        <v>0</v>
      </c>
      <c r="V191" s="47">
        <f t="shared" si="60"/>
        <v>0</v>
      </c>
      <c r="W191" s="48"/>
      <c r="X191" s="49">
        <f t="shared" ref="X191:X201" si="82">(J191*1000)/C191</f>
        <v>0</v>
      </c>
      <c r="Y191" s="50">
        <f t="shared" ref="Y191:Y201" si="83">(K191*1000)/C191</f>
        <v>0</v>
      </c>
      <c r="Z191" s="50">
        <f t="shared" ref="Z191:Z201" si="84">(L191*1000)/C191</f>
        <v>0</v>
      </c>
      <c r="AA191" s="50">
        <f t="shared" ref="AA191:AA201" si="85">(M191*1000)/C191</f>
        <v>0</v>
      </c>
      <c r="AB191" s="51">
        <f t="shared" ref="AB191:AB201" si="86">(N191*1000)/C191</f>
        <v>0</v>
      </c>
      <c r="AC191" s="52">
        <f t="shared" ref="AC191:AC201" si="87">SUM(X191:AB191)</f>
        <v>0</v>
      </c>
      <c r="AD191" s="53">
        <f t="shared" ref="AD191:AD201" si="88">(R191*1000)/C191</f>
        <v>0</v>
      </c>
      <c r="AE191" s="54">
        <f t="shared" ref="AE191:AE201" si="89">SUM(AC191:AD191)</f>
        <v>0</v>
      </c>
    </row>
    <row r="192" spans="1:31" ht="18" customHeight="1">
      <c r="A192" s="30">
        <v>162001</v>
      </c>
      <c r="B192" s="31">
        <v>2.5</v>
      </c>
      <c r="C192" s="32">
        <v>25</v>
      </c>
      <c r="D192" s="574" t="s">
        <v>254</v>
      </c>
      <c r="E192" s="73"/>
      <c r="F192" s="73"/>
      <c r="G192" s="73"/>
      <c r="H192" s="36"/>
      <c r="I192" s="552"/>
      <c r="J192" s="116">
        <v>8</v>
      </c>
      <c r="K192" s="556"/>
      <c r="L192" s="556"/>
      <c r="M192" s="556"/>
      <c r="N192" s="557"/>
      <c r="O192" s="558">
        <f t="shared" si="79"/>
        <v>8</v>
      </c>
      <c r="P192" s="554"/>
      <c r="Q192" s="45"/>
      <c r="R192" s="554"/>
      <c r="S192" s="44">
        <f t="shared" si="81"/>
        <v>8</v>
      </c>
      <c r="T192" s="45"/>
      <c r="U192" s="46">
        <f t="shared" si="76"/>
        <v>8</v>
      </c>
      <c r="V192" s="47">
        <f t="shared" si="60"/>
        <v>0</v>
      </c>
      <c r="W192" s="48"/>
      <c r="X192" s="49">
        <f t="shared" si="82"/>
        <v>320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320</v>
      </c>
      <c r="AD192" s="53">
        <f t="shared" si="88"/>
        <v>0</v>
      </c>
      <c r="AE192" s="54">
        <f t="shared" si="89"/>
        <v>320</v>
      </c>
    </row>
    <row r="193" spans="1:31" ht="18" hidden="1" customHeight="1">
      <c r="A193" s="30">
        <v>162001</v>
      </c>
      <c r="B193" s="31">
        <v>2.5</v>
      </c>
      <c r="C193" s="32">
        <v>40</v>
      </c>
      <c r="D193" s="574" t="s">
        <v>254</v>
      </c>
      <c r="E193" s="73" t="s">
        <v>255</v>
      </c>
      <c r="F193" s="73" t="s">
        <v>256</v>
      </c>
      <c r="G193" s="73" t="s">
        <v>257</v>
      </c>
      <c r="H193" s="36" t="s">
        <v>258</v>
      </c>
      <c r="I193" s="552" t="s">
        <v>259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60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>
      <c r="A194" s="30">
        <v>163001</v>
      </c>
      <c r="B194" s="31">
        <v>3.5</v>
      </c>
      <c r="C194" s="32">
        <v>25</v>
      </c>
      <c r="D194" s="574" t="s">
        <v>260</v>
      </c>
      <c r="E194" s="73" t="s">
        <v>261</v>
      </c>
      <c r="F194" s="73" t="s">
        <v>262</v>
      </c>
      <c r="G194" s="73" t="s">
        <v>263</v>
      </c>
      <c r="H194" s="36" t="s">
        <v>264</v>
      </c>
      <c r="I194" s="552" t="s">
        <v>265</v>
      </c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60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hidden="1" customHeight="1">
      <c r="A195" s="30">
        <v>161201</v>
      </c>
      <c r="B195" s="31" t="s">
        <v>206</v>
      </c>
      <c r="C195" s="32">
        <v>5</v>
      </c>
      <c r="D195" s="574" t="s">
        <v>266</v>
      </c>
      <c r="E195" s="73" t="s">
        <v>267</v>
      </c>
      <c r="F195" s="73"/>
      <c r="G195" s="73"/>
      <c r="H195" s="36"/>
      <c r="I195" s="552"/>
      <c r="J195" s="553"/>
      <c r="K195" s="467"/>
      <c r="L195" s="467"/>
      <c r="M195" s="467"/>
      <c r="N195" s="339"/>
      <c r="O195" s="46">
        <f t="shared" si="79"/>
        <v>0</v>
      </c>
      <c r="P195" s="554"/>
      <c r="Q195" s="45"/>
      <c r="R195" s="554">
        <f t="shared" si="80"/>
        <v>0</v>
      </c>
      <c r="S195" s="44">
        <f t="shared" si="81"/>
        <v>0</v>
      </c>
      <c r="T195" s="45"/>
      <c r="U195" s="46">
        <f t="shared" si="76"/>
        <v>0</v>
      </c>
      <c r="V195" s="47">
        <f t="shared" si="60"/>
        <v>0</v>
      </c>
      <c r="W195" s="48"/>
      <c r="X195" s="49">
        <f t="shared" si="82"/>
        <v>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0</v>
      </c>
      <c r="AD195" s="53">
        <f t="shared" si="88"/>
        <v>0</v>
      </c>
      <c r="AE195" s="54">
        <f t="shared" si="89"/>
        <v>0</v>
      </c>
    </row>
    <row r="196" spans="1:31" ht="18" customHeight="1">
      <c r="A196" s="30">
        <v>161201</v>
      </c>
      <c r="B196" s="31" t="s">
        <v>206</v>
      </c>
      <c r="C196" s="32">
        <v>25</v>
      </c>
      <c r="D196" s="574" t="s">
        <v>266</v>
      </c>
      <c r="E196" s="73" t="s">
        <v>267</v>
      </c>
      <c r="F196" s="73"/>
      <c r="G196" s="73"/>
      <c r="H196" s="36"/>
      <c r="I196" s="552"/>
      <c r="J196" s="116">
        <v>16</v>
      </c>
      <c r="K196" s="556"/>
      <c r="L196" s="556"/>
      <c r="M196" s="556"/>
      <c r="N196" s="557"/>
      <c r="O196" s="558">
        <f t="shared" si="79"/>
        <v>16</v>
      </c>
      <c r="P196" s="554"/>
      <c r="Q196" s="45"/>
      <c r="R196" s="554"/>
      <c r="S196" s="44">
        <f t="shared" si="81"/>
        <v>16</v>
      </c>
      <c r="T196" s="45"/>
      <c r="U196" s="46">
        <f t="shared" si="76"/>
        <v>16</v>
      </c>
      <c r="V196" s="47">
        <f t="shared" si="60"/>
        <v>0</v>
      </c>
      <c r="W196" s="48"/>
      <c r="X196" s="49">
        <f t="shared" si="82"/>
        <v>640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640</v>
      </c>
      <c r="AD196" s="53">
        <f t="shared" si="88"/>
        <v>0</v>
      </c>
      <c r="AE196" s="54">
        <f t="shared" si="89"/>
        <v>640</v>
      </c>
    </row>
    <row r="197" spans="1:31" ht="18" customHeight="1">
      <c r="A197" s="30">
        <v>162201</v>
      </c>
      <c r="B197" s="31">
        <v>2.5</v>
      </c>
      <c r="C197" s="32">
        <v>25</v>
      </c>
      <c r="D197" s="574" t="s">
        <v>268</v>
      </c>
      <c r="E197" s="73" t="s">
        <v>269</v>
      </c>
      <c r="F197" s="73"/>
      <c r="G197" s="73"/>
      <c r="H197" s="36"/>
      <c r="I197" s="552"/>
      <c r="J197" s="116">
        <v>40</v>
      </c>
      <c r="K197" s="556"/>
      <c r="L197" s="556"/>
      <c r="M197" s="556"/>
      <c r="N197" s="557"/>
      <c r="O197" s="558">
        <f t="shared" si="79"/>
        <v>40</v>
      </c>
      <c r="P197" s="554" t="s">
        <v>5</v>
      </c>
      <c r="Q197" s="45"/>
      <c r="R197" s="554"/>
      <c r="S197" s="44">
        <f t="shared" si="81"/>
        <v>40</v>
      </c>
      <c r="T197" s="45"/>
      <c r="U197" s="46">
        <f t="shared" si="76"/>
        <v>40</v>
      </c>
      <c r="V197" s="47">
        <f t="shared" si="60"/>
        <v>0</v>
      </c>
      <c r="W197" s="48"/>
      <c r="X197" s="49">
        <f t="shared" si="82"/>
        <v>1600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1600</v>
      </c>
      <c r="AD197" s="53">
        <f t="shared" si="88"/>
        <v>0</v>
      </c>
      <c r="AE197" s="54">
        <f t="shared" si="89"/>
        <v>1600</v>
      </c>
    </row>
    <row r="198" spans="1:31" ht="18" hidden="1" customHeight="1">
      <c r="A198" s="30">
        <v>162301</v>
      </c>
      <c r="B198" s="108">
        <v>4</v>
      </c>
      <c r="C198" s="32">
        <v>25</v>
      </c>
      <c r="D198" s="574" t="s">
        <v>270</v>
      </c>
      <c r="E198" s="73" t="s">
        <v>271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60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>
      <c r="A199" s="30">
        <v>163201</v>
      </c>
      <c r="B199" s="108">
        <v>4</v>
      </c>
      <c r="C199" s="32">
        <v>25</v>
      </c>
      <c r="D199" s="574" t="s">
        <v>272</v>
      </c>
      <c r="E199" s="73" t="s">
        <v>273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60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>
      <c r="A200" s="30">
        <v>161101</v>
      </c>
      <c r="B200" s="31" t="s">
        <v>220</v>
      </c>
      <c r="C200" s="32">
        <v>5</v>
      </c>
      <c r="D200" s="574">
        <v>6514</v>
      </c>
      <c r="E200" s="73">
        <v>8914</v>
      </c>
      <c r="F200" s="73" t="s">
        <v>274</v>
      </c>
      <c r="G200" s="73">
        <v>9614</v>
      </c>
      <c r="H200" s="36">
        <v>8614</v>
      </c>
      <c r="I200" s="552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60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hidden="1" customHeight="1">
      <c r="A201" s="77">
        <v>161101</v>
      </c>
      <c r="B201" s="229" t="s">
        <v>220</v>
      </c>
      <c r="C201" s="78">
        <v>25</v>
      </c>
      <c r="D201" s="643">
        <v>6514</v>
      </c>
      <c r="E201" s="80">
        <v>8914</v>
      </c>
      <c r="F201" s="80" t="s">
        <v>274</v>
      </c>
      <c r="G201" s="80">
        <v>9614</v>
      </c>
      <c r="H201" s="81">
        <v>8614</v>
      </c>
      <c r="I201" s="644"/>
      <c r="J201" s="553"/>
      <c r="K201" s="467"/>
      <c r="L201" s="467"/>
      <c r="M201" s="467"/>
      <c r="N201" s="339"/>
      <c r="O201" s="46">
        <f t="shared" si="79"/>
        <v>0</v>
      </c>
      <c r="P201" s="554"/>
      <c r="Q201" s="45"/>
      <c r="R201" s="554">
        <f t="shared" si="80"/>
        <v>0</v>
      </c>
      <c r="S201" s="44">
        <f t="shared" si="81"/>
        <v>0</v>
      </c>
      <c r="T201" s="45"/>
      <c r="U201" s="46">
        <f t="shared" si="76"/>
        <v>0</v>
      </c>
      <c r="V201" s="47">
        <f t="shared" si="60"/>
        <v>0</v>
      </c>
      <c r="W201" s="48"/>
      <c r="X201" s="49">
        <f t="shared" si="82"/>
        <v>0</v>
      </c>
      <c r="Y201" s="50">
        <f t="shared" si="83"/>
        <v>0</v>
      </c>
      <c r="Z201" s="50">
        <f t="shared" si="84"/>
        <v>0</v>
      </c>
      <c r="AA201" s="50">
        <f t="shared" si="85"/>
        <v>0</v>
      </c>
      <c r="AB201" s="51">
        <f t="shared" si="86"/>
        <v>0</v>
      </c>
      <c r="AC201" s="52">
        <f t="shared" si="87"/>
        <v>0</v>
      </c>
      <c r="AD201" s="53">
        <f t="shared" si="88"/>
        <v>0</v>
      </c>
      <c r="AE201" s="54">
        <f t="shared" si="89"/>
        <v>0</v>
      </c>
    </row>
    <row r="202" spans="1:31" ht="18" customHeight="1">
      <c r="A202" s="119" t="s">
        <v>275</v>
      </c>
      <c r="B202" s="378"/>
      <c r="C202" s="799"/>
      <c r="D202" s="800"/>
      <c r="E202" s="123"/>
      <c r="F202" s="123"/>
      <c r="G202" s="123"/>
      <c r="H202" s="380"/>
      <c r="I202" s="801"/>
      <c r="J202" s="129">
        <f>SUM(J191:J201)</f>
        <v>64</v>
      </c>
      <c r="K202" s="129">
        <f t="shared" ref="K202:U202" si="90">SUM(K191:K201)</f>
        <v>0</v>
      </c>
      <c r="L202" s="129">
        <f t="shared" si="90"/>
        <v>0</v>
      </c>
      <c r="M202" s="129">
        <f t="shared" si="90"/>
        <v>0</v>
      </c>
      <c r="N202" s="133">
        <f t="shared" si="90"/>
        <v>0</v>
      </c>
      <c r="O202" s="130">
        <f t="shared" si="90"/>
        <v>64</v>
      </c>
      <c r="P202" s="133">
        <f t="shared" si="90"/>
        <v>0</v>
      </c>
      <c r="Q202" s="129">
        <f t="shared" si="90"/>
        <v>0</v>
      </c>
      <c r="R202" s="133">
        <f t="shared" si="90"/>
        <v>0</v>
      </c>
      <c r="S202" s="128">
        <f t="shared" si="90"/>
        <v>64</v>
      </c>
      <c r="T202" s="129">
        <f t="shared" si="90"/>
        <v>0</v>
      </c>
      <c r="U202" s="130">
        <f t="shared" si="90"/>
        <v>64</v>
      </c>
      <c r="V202" s="47">
        <f t="shared" ref="V202:V268" si="91">O202+R202-U202</f>
        <v>0</v>
      </c>
      <c r="W202" s="131"/>
      <c r="X202" s="132">
        <f t="shared" ref="X202:AE202" si="92">SUM(X191:X201)</f>
        <v>2560</v>
      </c>
      <c r="Y202" s="129">
        <f t="shared" si="92"/>
        <v>0</v>
      </c>
      <c r="Z202" s="129">
        <f t="shared" si="92"/>
        <v>0</v>
      </c>
      <c r="AA202" s="129">
        <f t="shared" si="92"/>
        <v>0</v>
      </c>
      <c r="AB202" s="133">
        <f t="shared" si="92"/>
        <v>0</v>
      </c>
      <c r="AC202" s="130">
        <f t="shared" si="92"/>
        <v>2560</v>
      </c>
      <c r="AD202" s="133">
        <f t="shared" si="92"/>
        <v>0</v>
      </c>
      <c r="AE202" s="134">
        <f t="shared" si="92"/>
        <v>2560</v>
      </c>
    </row>
    <row r="203" spans="1:31" ht="18" hidden="1" customHeight="1">
      <c r="A203" s="30">
        <v>132011</v>
      </c>
      <c r="B203" s="31" t="s">
        <v>206</v>
      </c>
      <c r="C203" s="32">
        <v>25</v>
      </c>
      <c r="D203" s="574">
        <v>531</v>
      </c>
      <c r="E203" s="73"/>
      <c r="F203" s="73"/>
      <c r="G203" s="73"/>
      <c r="H203" s="36"/>
      <c r="I203" s="552" t="s">
        <v>408</v>
      </c>
      <c r="J203" s="553"/>
      <c r="K203" s="467"/>
      <c r="L203" s="467"/>
      <c r="M203" s="467"/>
      <c r="N203" s="339"/>
      <c r="O203" s="46">
        <f t="shared" ref="O203:O252" si="93">SUM(J203:N203)</f>
        <v>0</v>
      </c>
      <c r="P203" s="554"/>
      <c r="Q203" s="45"/>
      <c r="R203" s="554">
        <f t="shared" ref="R203:R252" si="94">SUM(P203:Q203)</f>
        <v>0</v>
      </c>
      <c r="S203" s="44">
        <f t="shared" ref="S203:S252" si="95">SUM(O203,R203)</f>
        <v>0</v>
      </c>
      <c r="T203" s="45"/>
      <c r="U203" s="46">
        <f t="shared" si="76"/>
        <v>0</v>
      </c>
      <c r="V203" s="47">
        <f t="shared" si="91"/>
        <v>0</v>
      </c>
      <c r="W203" s="48"/>
      <c r="X203" s="49">
        <f t="shared" ref="X203:X213" si="96">(J203*1000)/C203</f>
        <v>0</v>
      </c>
      <c r="Y203" s="50">
        <f t="shared" ref="Y203:Y213" si="97">(K203*1000)/C203</f>
        <v>0</v>
      </c>
      <c r="Z203" s="50">
        <f t="shared" ref="Z203:Z213" si="98">(L203*1000)/C203</f>
        <v>0</v>
      </c>
      <c r="AA203" s="50">
        <f t="shared" ref="AA203:AA213" si="99">(M203*1000)/C203</f>
        <v>0</v>
      </c>
      <c r="AB203" s="51">
        <f t="shared" ref="AB203:AB213" si="100">(N203*1000)/C203</f>
        <v>0</v>
      </c>
      <c r="AC203" s="52">
        <f t="shared" ref="AC203:AC252" si="101">SUM(X203:AB203)</f>
        <v>0</v>
      </c>
      <c r="AD203" s="53">
        <f t="shared" ref="AD203:AD213" si="102">(R203*1000)/C203</f>
        <v>0</v>
      </c>
      <c r="AE203" s="54">
        <f t="shared" ref="AE203:AE252" si="103">SUM(AC203:AD203)</f>
        <v>0</v>
      </c>
    </row>
    <row r="204" spans="1:31" ht="18" hidden="1" customHeight="1">
      <c r="A204" s="218">
        <v>13201130</v>
      </c>
      <c r="B204" s="31" t="s">
        <v>206</v>
      </c>
      <c r="C204" s="219">
        <v>40</v>
      </c>
      <c r="D204" s="646"/>
      <c r="E204" s="232"/>
      <c r="F204" s="232"/>
      <c r="G204" s="232"/>
      <c r="H204" s="232"/>
      <c r="I204" s="647" t="s">
        <v>409</v>
      </c>
      <c r="J204" s="553"/>
      <c r="K204" s="467"/>
      <c r="L204" s="467"/>
      <c r="M204" s="467"/>
      <c r="N204" s="339"/>
      <c r="O204" s="46">
        <f t="shared" si="93"/>
        <v>0</v>
      </c>
      <c r="P204" s="554"/>
      <c r="Q204" s="45"/>
      <c r="R204" s="554">
        <f t="shared" si="94"/>
        <v>0</v>
      </c>
      <c r="S204" s="44">
        <f t="shared" si="95"/>
        <v>0</v>
      </c>
      <c r="T204" s="45"/>
      <c r="U204" s="46">
        <f t="shared" si="76"/>
        <v>0</v>
      </c>
      <c r="V204" s="47">
        <f t="shared" si="91"/>
        <v>0</v>
      </c>
      <c r="W204" s="48"/>
      <c r="X204" s="49">
        <f t="shared" si="96"/>
        <v>0</v>
      </c>
      <c r="Y204" s="50">
        <f t="shared" si="97"/>
        <v>0</v>
      </c>
      <c r="Z204" s="50">
        <f t="shared" si="98"/>
        <v>0</v>
      </c>
      <c r="AA204" s="50">
        <f t="shared" si="99"/>
        <v>0</v>
      </c>
      <c r="AB204" s="51">
        <f t="shared" si="100"/>
        <v>0</v>
      </c>
      <c r="AC204" s="52">
        <f t="shared" si="101"/>
        <v>0</v>
      </c>
      <c r="AD204" s="53">
        <f t="shared" si="102"/>
        <v>0</v>
      </c>
      <c r="AE204" s="54">
        <f t="shared" si="103"/>
        <v>0</v>
      </c>
    </row>
    <row r="205" spans="1:31" ht="18" hidden="1" customHeight="1">
      <c r="A205" s="30">
        <v>132031</v>
      </c>
      <c r="B205" s="31" t="s">
        <v>206</v>
      </c>
      <c r="C205" s="32">
        <v>25</v>
      </c>
      <c r="D205" s="574"/>
      <c r="E205" s="73"/>
      <c r="F205" s="73"/>
      <c r="G205" s="73"/>
      <c r="H205" s="36"/>
      <c r="I205" s="552" t="s">
        <v>410</v>
      </c>
      <c r="J205" s="553"/>
      <c r="K205" s="467"/>
      <c r="L205" s="467"/>
      <c r="M205" s="467"/>
      <c r="N205" s="339"/>
      <c r="O205" s="46">
        <f t="shared" si="93"/>
        <v>0</v>
      </c>
      <c r="P205" s="554"/>
      <c r="Q205" s="45"/>
      <c r="R205" s="554">
        <f t="shared" si="94"/>
        <v>0</v>
      </c>
      <c r="S205" s="44">
        <f t="shared" si="95"/>
        <v>0</v>
      </c>
      <c r="T205" s="45"/>
      <c r="U205" s="46">
        <f t="shared" si="76"/>
        <v>0</v>
      </c>
      <c r="V205" s="47">
        <f t="shared" si="91"/>
        <v>0</v>
      </c>
      <c r="W205" s="48"/>
      <c r="X205" s="49">
        <f t="shared" si="96"/>
        <v>0</v>
      </c>
      <c r="Y205" s="50">
        <f t="shared" si="97"/>
        <v>0</v>
      </c>
      <c r="Z205" s="50">
        <f t="shared" si="98"/>
        <v>0</v>
      </c>
      <c r="AA205" s="50">
        <f t="shared" si="99"/>
        <v>0</v>
      </c>
      <c r="AB205" s="51">
        <f t="shared" si="100"/>
        <v>0</v>
      </c>
      <c r="AC205" s="52">
        <f t="shared" si="101"/>
        <v>0</v>
      </c>
      <c r="AD205" s="53">
        <f t="shared" si="102"/>
        <v>0</v>
      </c>
      <c r="AE205" s="54">
        <f t="shared" si="103"/>
        <v>0</v>
      </c>
    </row>
    <row r="206" spans="1:31" ht="18" hidden="1" customHeight="1">
      <c r="A206" s="172">
        <v>132011</v>
      </c>
      <c r="B206" s="31" t="s">
        <v>206</v>
      </c>
      <c r="C206" s="96">
        <v>40</v>
      </c>
      <c r="D206" s="614">
        <v>531</v>
      </c>
      <c r="E206" s="103"/>
      <c r="F206" s="103"/>
      <c r="G206" s="103"/>
      <c r="H206" s="103"/>
      <c r="I206" s="645" t="s">
        <v>408</v>
      </c>
      <c r="J206" s="553"/>
      <c r="K206" s="467"/>
      <c r="L206" s="467"/>
      <c r="M206" s="467"/>
      <c r="N206" s="339"/>
      <c r="O206" s="46">
        <f t="shared" si="93"/>
        <v>0</v>
      </c>
      <c r="P206" s="554"/>
      <c r="Q206" s="45"/>
      <c r="R206" s="554">
        <f t="shared" si="94"/>
        <v>0</v>
      </c>
      <c r="S206" s="44">
        <f t="shared" si="95"/>
        <v>0</v>
      </c>
      <c r="T206" s="45"/>
      <c r="U206" s="46">
        <f t="shared" si="76"/>
        <v>0</v>
      </c>
      <c r="V206" s="47">
        <f t="shared" si="91"/>
        <v>0</v>
      </c>
      <c r="W206" s="48"/>
      <c r="X206" s="49">
        <f t="shared" si="96"/>
        <v>0</v>
      </c>
      <c r="Y206" s="50">
        <f t="shared" si="97"/>
        <v>0</v>
      </c>
      <c r="Z206" s="50">
        <f t="shared" si="98"/>
        <v>0</v>
      </c>
      <c r="AA206" s="50">
        <f t="shared" si="99"/>
        <v>0</v>
      </c>
      <c r="AB206" s="51">
        <f t="shared" si="100"/>
        <v>0</v>
      </c>
      <c r="AC206" s="52">
        <f t="shared" si="101"/>
        <v>0</v>
      </c>
      <c r="AD206" s="53">
        <f t="shared" si="102"/>
        <v>0</v>
      </c>
      <c r="AE206" s="54">
        <f t="shared" si="103"/>
        <v>0</v>
      </c>
    </row>
    <row r="207" spans="1:31" ht="18" hidden="1" customHeight="1">
      <c r="A207" s="172">
        <v>13201109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411</v>
      </c>
      <c r="J207" s="553"/>
      <c r="K207" s="467"/>
      <c r="L207" s="467"/>
      <c r="M207" s="467"/>
      <c r="N207" s="339"/>
      <c r="O207" s="46">
        <f t="shared" si="93"/>
        <v>0</v>
      </c>
      <c r="P207" s="554"/>
      <c r="Q207" s="45"/>
      <c r="R207" s="554">
        <f t="shared" si="94"/>
        <v>0</v>
      </c>
      <c r="S207" s="44">
        <f t="shared" si="95"/>
        <v>0</v>
      </c>
      <c r="T207" s="45"/>
      <c r="U207" s="46">
        <f t="shared" si="76"/>
        <v>0</v>
      </c>
      <c r="V207" s="47">
        <f t="shared" si="91"/>
        <v>0</v>
      </c>
      <c r="W207" s="48"/>
      <c r="X207" s="49">
        <f t="shared" si="96"/>
        <v>0</v>
      </c>
      <c r="Y207" s="50">
        <f t="shared" si="97"/>
        <v>0</v>
      </c>
      <c r="Z207" s="50">
        <f t="shared" si="98"/>
        <v>0</v>
      </c>
      <c r="AA207" s="50">
        <f t="shared" si="99"/>
        <v>0</v>
      </c>
      <c r="AB207" s="51">
        <f t="shared" si="100"/>
        <v>0</v>
      </c>
      <c r="AC207" s="52">
        <f t="shared" si="101"/>
        <v>0</v>
      </c>
      <c r="AD207" s="53">
        <f t="shared" si="102"/>
        <v>0</v>
      </c>
      <c r="AE207" s="54">
        <f t="shared" si="103"/>
        <v>0</v>
      </c>
    </row>
    <row r="208" spans="1:31" ht="18" hidden="1" customHeight="1">
      <c r="A208" s="172">
        <v>132021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412</v>
      </c>
      <c r="J208" s="553"/>
      <c r="K208" s="467"/>
      <c r="L208" s="467"/>
      <c r="M208" s="467"/>
      <c r="N208" s="339"/>
      <c r="O208" s="46">
        <f t="shared" si="93"/>
        <v>0</v>
      </c>
      <c r="P208" s="554"/>
      <c r="Q208" s="45"/>
      <c r="R208" s="554">
        <f t="shared" si="94"/>
        <v>0</v>
      </c>
      <c r="S208" s="44">
        <f t="shared" si="95"/>
        <v>0</v>
      </c>
      <c r="T208" s="45"/>
      <c r="U208" s="46">
        <f t="shared" si="76"/>
        <v>0</v>
      </c>
      <c r="V208" s="47">
        <f t="shared" si="91"/>
        <v>0</v>
      </c>
      <c r="W208" s="48"/>
      <c r="X208" s="49">
        <f t="shared" si="96"/>
        <v>0</v>
      </c>
      <c r="Y208" s="50">
        <f t="shared" si="97"/>
        <v>0</v>
      </c>
      <c r="Z208" s="50">
        <f t="shared" si="98"/>
        <v>0</v>
      </c>
      <c r="AA208" s="50">
        <f t="shared" si="99"/>
        <v>0</v>
      </c>
      <c r="AB208" s="51">
        <f t="shared" si="100"/>
        <v>0</v>
      </c>
      <c r="AC208" s="52">
        <f t="shared" si="101"/>
        <v>0</v>
      </c>
      <c r="AD208" s="53">
        <f t="shared" si="102"/>
        <v>0</v>
      </c>
      <c r="AE208" s="54">
        <f t="shared" si="103"/>
        <v>0</v>
      </c>
    </row>
    <row r="209" spans="1:31" ht="18" hidden="1" customHeight="1">
      <c r="A209" s="172">
        <v>13202130</v>
      </c>
      <c r="B209" s="31" t="s">
        <v>206</v>
      </c>
      <c r="C209" s="96">
        <v>40</v>
      </c>
      <c r="D209" s="614"/>
      <c r="E209" s="103"/>
      <c r="F209" s="103"/>
      <c r="G209" s="103"/>
      <c r="H209" s="103"/>
      <c r="I209" s="645" t="s">
        <v>413</v>
      </c>
      <c r="J209" s="553"/>
      <c r="K209" s="467"/>
      <c r="L209" s="467"/>
      <c r="M209" s="467"/>
      <c r="N209" s="339"/>
      <c r="O209" s="46">
        <f t="shared" si="93"/>
        <v>0</v>
      </c>
      <c r="P209" s="554"/>
      <c r="Q209" s="45"/>
      <c r="R209" s="554">
        <f t="shared" si="94"/>
        <v>0</v>
      </c>
      <c r="S209" s="44">
        <f t="shared" si="95"/>
        <v>0</v>
      </c>
      <c r="T209" s="45"/>
      <c r="U209" s="46">
        <f t="shared" si="76"/>
        <v>0</v>
      </c>
      <c r="V209" s="47">
        <f t="shared" si="91"/>
        <v>0</v>
      </c>
      <c r="W209" s="48"/>
      <c r="X209" s="49">
        <f t="shared" si="96"/>
        <v>0</v>
      </c>
      <c r="Y209" s="50">
        <f t="shared" si="97"/>
        <v>0</v>
      </c>
      <c r="Z209" s="50">
        <f t="shared" si="98"/>
        <v>0</v>
      </c>
      <c r="AA209" s="50">
        <f t="shared" si="99"/>
        <v>0</v>
      </c>
      <c r="AB209" s="51">
        <f t="shared" si="100"/>
        <v>0</v>
      </c>
      <c r="AC209" s="52">
        <f t="shared" si="101"/>
        <v>0</v>
      </c>
      <c r="AD209" s="53">
        <f t="shared" si="102"/>
        <v>0</v>
      </c>
      <c r="AE209" s="54">
        <f t="shared" si="103"/>
        <v>0</v>
      </c>
    </row>
    <row r="210" spans="1:31" ht="18" hidden="1" customHeight="1">
      <c r="A210" s="30">
        <v>133011</v>
      </c>
      <c r="B210" s="31" t="s">
        <v>220</v>
      </c>
      <c r="C210" s="32">
        <v>25</v>
      </c>
      <c r="D210" s="574">
        <v>532</v>
      </c>
      <c r="E210" s="73"/>
      <c r="F210" s="73"/>
      <c r="G210" s="73"/>
      <c r="H210" s="36"/>
      <c r="I210" s="552" t="s">
        <v>414</v>
      </c>
      <c r="J210" s="553"/>
      <c r="K210" s="467"/>
      <c r="L210" s="467"/>
      <c r="M210" s="467"/>
      <c r="N210" s="339"/>
      <c r="O210" s="46">
        <f t="shared" si="93"/>
        <v>0</v>
      </c>
      <c r="P210" s="554"/>
      <c r="Q210" s="45"/>
      <c r="R210" s="554">
        <f t="shared" si="94"/>
        <v>0</v>
      </c>
      <c r="S210" s="44">
        <f t="shared" si="95"/>
        <v>0</v>
      </c>
      <c r="T210" s="45"/>
      <c r="U210" s="46">
        <f t="shared" si="76"/>
        <v>0</v>
      </c>
      <c r="V210" s="47">
        <f t="shared" si="91"/>
        <v>0</v>
      </c>
      <c r="W210" s="48"/>
      <c r="X210" s="49">
        <f t="shared" si="96"/>
        <v>0</v>
      </c>
      <c r="Y210" s="50">
        <f t="shared" si="97"/>
        <v>0</v>
      </c>
      <c r="Z210" s="50">
        <f t="shared" si="98"/>
        <v>0</v>
      </c>
      <c r="AA210" s="50">
        <f t="shared" si="99"/>
        <v>0</v>
      </c>
      <c r="AB210" s="51">
        <f t="shared" si="100"/>
        <v>0</v>
      </c>
      <c r="AC210" s="52">
        <f t="shared" si="101"/>
        <v>0</v>
      </c>
      <c r="AD210" s="53">
        <f t="shared" si="102"/>
        <v>0</v>
      </c>
      <c r="AE210" s="54">
        <f t="shared" si="103"/>
        <v>0</v>
      </c>
    </row>
    <row r="211" spans="1:31" ht="18" hidden="1" customHeight="1">
      <c r="A211" s="30">
        <v>133031</v>
      </c>
      <c r="B211" s="31" t="s">
        <v>220</v>
      </c>
      <c r="C211" s="32">
        <v>25</v>
      </c>
      <c r="D211" s="574"/>
      <c r="E211" s="73"/>
      <c r="F211" s="73"/>
      <c r="G211" s="73"/>
      <c r="H211" s="36"/>
      <c r="I211" s="552" t="s">
        <v>415</v>
      </c>
      <c r="J211" s="553"/>
      <c r="K211" s="467"/>
      <c r="L211" s="467"/>
      <c r="M211" s="467"/>
      <c r="N211" s="339"/>
      <c r="O211" s="46">
        <f t="shared" si="93"/>
        <v>0</v>
      </c>
      <c r="P211" s="554"/>
      <c r="Q211" s="45"/>
      <c r="R211" s="554">
        <f t="shared" si="94"/>
        <v>0</v>
      </c>
      <c r="S211" s="44">
        <f t="shared" si="95"/>
        <v>0</v>
      </c>
      <c r="T211" s="45"/>
      <c r="U211" s="46">
        <f t="shared" si="76"/>
        <v>0</v>
      </c>
      <c r="V211" s="47">
        <f t="shared" si="91"/>
        <v>0</v>
      </c>
      <c r="W211" s="48"/>
      <c r="X211" s="49">
        <f t="shared" si="96"/>
        <v>0</v>
      </c>
      <c r="Y211" s="50">
        <f t="shared" si="97"/>
        <v>0</v>
      </c>
      <c r="Z211" s="50">
        <f t="shared" si="98"/>
        <v>0</v>
      </c>
      <c r="AA211" s="50">
        <f t="shared" si="99"/>
        <v>0</v>
      </c>
      <c r="AB211" s="51">
        <f t="shared" si="100"/>
        <v>0</v>
      </c>
      <c r="AC211" s="52">
        <f t="shared" si="101"/>
        <v>0</v>
      </c>
      <c r="AD211" s="53">
        <f t="shared" si="102"/>
        <v>0</v>
      </c>
      <c r="AE211" s="54">
        <f t="shared" si="103"/>
        <v>0</v>
      </c>
    </row>
    <row r="212" spans="1:31" ht="18" hidden="1" customHeight="1">
      <c r="A212" s="172">
        <v>133011</v>
      </c>
      <c r="B212" s="31" t="s">
        <v>220</v>
      </c>
      <c r="C212" s="96">
        <v>30</v>
      </c>
      <c r="D212" s="614"/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3"/>
        <v>0</v>
      </c>
      <c r="P212" s="554"/>
      <c r="Q212" s="45"/>
      <c r="R212" s="554">
        <f t="shared" si="94"/>
        <v>0</v>
      </c>
      <c r="S212" s="44">
        <f t="shared" si="95"/>
        <v>0</v>
      </c>
      <c r="T212" s="45"/>
      <c r="U212" s="46">
        <f t="shared" si="76"/>
        <v>0</v>
      </c>
      <c r="V212" s="47">
        <f t="shared" si="91"/>
        <v>0</v>
      </c>
      <c r="W212" s="48"/>
      <c r="X212" s="49">
        <f t="shared" si="96"/>
        <v>0</v>
      </c>
      <c r="Y212" s="50">
        <f t="shared" si="97"/>
        <v>0</v>
      </c>
      <c r="Z212" s="50">
        <f t="shared" si="98"/>
        <v>0</v>
      </c>
      <c r="AA212" s="50">
        <f t="shared" si="99"/>
        <v>0</v>
      </c>
      <c r="AB212" s="51">
        <f t="shared" si="100"/>
        <v>0</v>
      </c>
      <c r="AC212" s="52">
        <f t="shared" si="101"/>
        <v>0</v>
      </c>
      <c r="AD212" s="53">
        <f t="shared" si="102"/>
        <v>0</v>
      </c>
      <c r="AE212" s="54">
        <f t="shared" si="103"/>
        <v>0</v>
      </c>
    </row>
    <row r="213" spans="1:31" ht="18" hidden="1" customHeight="1">
      <c r="A213" s="172">
        <v>133011</v>
      </c>
      <c r="B213" s="31" t="s">
        <v>220</v>
      </c>
      <c r="C213" s="96">
        <v>40</v>
      </c>
      <c r="D213" s="614">
        <v>532</v>
      </c>
      <c r="E213" s="103"/>
      <c r="F213" s="103"/>
      <c r="G213" s="103"/>
      <c r="H213" s="103"/>
      <c r="I213" s="645" t="s">
        <v>414</v>
      </c>
      <c r="J213" s="553"/>
      <c r="K213" s="467"/>
      <c r="L213" s="467"/>
      <c r="M213" s="467"/>
      <c r="N213" s="339"/>
      <c r="O213" s="46">
        <f t="shared" si="93"/>
        <v>0</v>
      </c>
      <c r="P213" s="554"/>
      <c r="Q213" s="45"/>
      <c r="R213" s="554">
        <f t="shared" si="94"/>
        <v>0</v>
      </c>
      <c r="S213" s="44">
        <f t="shared" si="95"/>
        <v>0</v>
      </c>
      <c r="T213" s="45"/>
      <c r="U213" s="46">
        <f t="shared" si="76"/>
        <v>0</v>
      </c>
      <c r="V213" s="47">
        <f t="shared" si="91"/>
        <v>0</v>
      </c>
      <c r="W213" s="48"/>
      <c r="X213" s="49">
        <f t="shared" si="96"/>
        <v>0</v>
      </c>
      <c r="Y213" s="50">
        <f t="shared" si="97"/>
        <v>0</v>
      </c>
      <c r="Z213" s="50">
        <f t="shared" si="98"/>
        <v>0</v>
      </c>
      <c r="AA213" s="50">
        <f t="shared" si="99"/>
        <v>0</v>
      </c>
      <c r="AB213" s="51">
        <f t="shared" si="100"/>
        <v>0</v>
      </c>
      <c r="AC213" s="52">
        <f t="shared" si="101"/>
        <v>0</v>
      </c>
      <c r="AD213" s="53">
        <f t="shared" si="102"/>
        <v>0</v>
      </c>
      <c r="AE213" s="54">
        <f t="shared" si="103"/>
        <v>0</v>
      </c>
    </row>
    <row r="214" spans="1:31" ht="18" hidden="1" customHeight="1">
      <c r="A214" s="30">
        <v>133011</v>
      </c>
      <c r="B214" s="31" t="s">
        <v>220</v>
      </c>
      <c r="C214" s="736" t="s">
        <v>75</v>
      </c>
      <c r="D214" s="797"/>
      <c r="E214" s="221"/>
      <c r="F214" s="221"/>
      <c r="G214" s="221"/>
      <c r="H214" s="221"/>
      <c r="I214" s="667" t="s">
        <v>414</v>
      </c>
      <c r="J214" s="593"/>
      <c r="K214" s="594"/>
      <c r="L214" s="594"/>
      <c r="M214" s="594"/>
      <c r="N214" s="572"/>
      <c r="O214" s="573">
        <f t="shared" si="93"/>
        <v>0</v>
      </c>
      <c r="P214" s="567"/>
      <c r="Q214" s="571"/>
      <c r="R214" s="567">
        <f t="shared" si="94"/>
        <v>0</v>
      </c>
      <c r="S214" s="570"/>
      <c r="T214" s="570">
        <f>SUM(O214,R214)</f>
        <v>0</v>
      </c>
      <c r="U214" s="46">
        <f t="shared" si="76"/>
        <v>0</v>
      </c>
      <c r="V214" s="47">
        <f t="shared" si="91"/>
        <v>0</v>
      </c>
      <c r="W214" s="48"/>
      <c r="X214" s="49">
        <v>0</v>
      </c>
      <c r="Y214" s="50"/>
      <c r="Z214" s="50"/>
      <c r="AA214" s="50"/>
      <c r="AB214" s="51"/>
      <c r="AC214" s="52">
        <f t="shared" si="101"/>
        <v>0</v>
      </c>
      <c r="AD214" s="53"/>
      <c r="AE214" s="54">
        <f t="shared" si="103"/>
        <v>0</v>
      </c>
    </row>
    <row r="215" spans="1:31" ht="18" hidden="1" customHeight="1">
      <c r="A215" s="30">
        <v>135011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416</v>
      </c>
      <c r="J215" s="593"/>
      <c r="K215" s="594"/>
      <c r="L215" s="594"/>
      <c r="M215" s="594"/>
      <c r="N215" s="572"/>
      <c r="O215" s="573">
        <f t="shared" si="93"/>
        <v>0</v>
      </c>
      <c r="P215" s="567"/>
      <c r="Q215" s="571"/>
      <c r="R215" s="567">
        <f t="shared" si="94"/>
        <v>0</v>
      </c>
      <c r="S215" s="570">
        <f t="shared" si="95"/>
        <v>0</v>
      </c>
      <c r="T215" s="570">
        <f>SUM(O215,R215)</f>
        <v>0</v>
      </c>
      <c r="U215" s="46">
        <f t="shared" si="76"/>
        <v>0</v>
      </c>
      <c r="V215" s="47">
        <f t="shared" si="91"/>
        <v>0</v>
      </c>
      <c r="W215" s="48"/>
      <c r="X215" s="49">
        <f t="shared" ref="X215:X222" si="104">(J215*1000)/C215</f>
        <v>0</v>
      </c>
      <c r="Y215" s="50">
        <f t="shared" ref="Y215:Y222" si="105">(K215*1000)/C215</f>
        <v>0</v>
      </c>
      <c r="Z215" s="50">
        <f t="shared" ref="Z215:Z222" si="106">(L215*1000)/C215</f>
        <v>0</v>
      </c>
      <c r="AA215" s="50">
        <f t="shared" ref="AA215:AA222" si="107">(M215*1000)/C215</f>
        <v>0</v>
      </c>
      <c r="AB215" s="51">
        <f t="shared" ref="AB215:AB222" si="108">(N215*1000)/C215</f>
        <v>0</v>
      </c>
      <c r="AC215" s="52">
        <f t="shared" si="101"/>
        <v>0</v>
      </c>
      <c r="AD215" s="53">
        <f t="shared" ref="AD215:AD222" si="109">(R215*1000)/C215</f>
        <v>0</v>
      </c>
      <c r="AE215" s="54">
        <f t="shared" si="103"/>
        <v>0</v>
      </c>
    </row>
    <row r="216" spans="1:31" ht="18" hidden="1" customHeight="1">
      <c r="A216" s="30">
        <v>13301145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68" t="s">
        <v>417</v>
      </c>
      <c r="J216" s="593"/>
      <c r="K216" s="594"/>
      <c r="L216" s="594"/>
      <c r="M216" s="594"/>
      <c r="N216" s="572"/>
      <c r="O216" s="573">
        <f t="shared" si="93"/>
        <v>0</v>
      </c>
      <c r="P216" s="567"/>
      <c r="Q216" s="571"/>
      <c r="R216" s="567">
        <f t="shared" si="94"/>
        <v>0</v>
      </c>
      <c r="S216" s="570">
        <f t="shared" si="95"/>
        <v>0</v>
      </c>
      <c r="T216" s="570">
        <f>SUM(O216,R216)</f>
        <v>0</v>
      </c>
      <c r="U216" s="46">
        <f t="shared" si="76"/>
        <v>0</v>
      </c>
      <c r="V216" s="47">
        <f t="shared" si="91"/>
        <v>0</v>
      </c>
      <c r="W216" s="48"/>
      <c r="X216" s="49">
        <f t="shared" si="104"/>
        <v>0</v>
      </c>
      <c r="Y216" s="50">
        <f t="shared" si="105"/>
        <v>0</v>
      </c>
      <c r="Z216" s="50">
        <f t="shared" si="106"/>
        <v>0</v>
      </c>
      <c r="AA216" s="50">
        <f t="shared" si="107"/>
        <v>0</v>
      </c>
      <c r="AB216" s="51">
        <f t="shared" si="108"/>
        <v>0</v>
      </c>
      <c r="AC216" s="52">
        <f t="shared" si="101"/>
        <v>0</v>
      </c>
      <c r="AD216" s="53">
        <f t="shared" si="109"/>
        <v>0</v>
      </c>
      <c r="AE216" s="54">
        <f t="shared" si="103"/>
        <v>0</v>
      </c>
    </row>
    <row r="217" spans="1:31" ht="18" hidden="1" customHeight="1">
      <c r="A217" s="802">
        <v>13301808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418</v>
      </c>
      <c r="J217" s="593"/>
      <c r="K217" s="594"/>
      <c r="L217" s="594"/>
      <c r="M217" s="594"/>
      <c r="N217" s="572"/>
      <c r="O217" s="573">
        <f t="shared" si="93"/>
        <v>0</v>
      </c>
      <c r="P217" s="567"/>
      <c r="Q217" s="571"/>
      <c r="R217" s="567">
        <f t="shared" si="94"/>
        <v>0</v>
      </c>
      <c r="S217" s="570"/>
      <c r="T217" s="570">
        <f>SUM(O217,R217)</f>
        <v>0</v>
      </c>
      <c r="U217" s="46">
        <f t="shared" si="76"/>
        <v>0</v>
      </c>
      <c r="V217" s="47">
        <f t="shared" si="91"/>
        <v>0</v>
      </c>
      <c r="W217" s="48"/>
      <c r="X217" s="49"/>
      <c r="Y217" s="50"/>
      <c r="Z217" s="50"/>
      <c r="AA217" s="50"/>
      <c r="AB217" s="51"/>
      <c r="AC217" s="52">
        <f t="shared" si="101"/>
        <v>0</v>
      </c>
      <c r="AD217" s="53"/>
      <c r="AE217" s="54">
        <f t="shared" si="103"/>
        <v>0</v>
      </c>
    </row>
    <row r="218" spans="1:31" ht="18" hidden="1" customHeight="1">
      <c r="A218" s="172">
        <v>13301844</v>
      </c>
      <c r="B218" s="31" t="s">
        <v>220</v>
      </c>
      <c r="C218" s="736" t="s">
        <v>75</v>
      </c>
      <c r="D218" s="614"/>
      <c r="E218" s="103"/>
      <c r="F218" s="103"/>
      <c r="G218" s="103"/>
      <c r="H218" s="103"/>
      <c r="I218" s="793" t="s">
        <v>419</v>
      </c>
      <c r="J218" s="593"/>
      <c r="K218" s="594"/>
      <c r="L218" s="594"/>
      <c r="M218" s="594"/>
      <c r="N218" s="572"/>
      <c r="O218" s="573"/>
      <c r="P218" s="567"/>
      <c r="Q218" s="571"/>
      <c r="R218" s="567">
        <f t="shared" si="94"/>
        <v>0</v>
      </c>
      <c r="S218" s="570"/>
      <c r="T218" s="567">
        <f>SUM(R218:S218)</f>
        <v>0</v>
      </c>
      <c r="U218" s="46">
        <f t="shared" si="76"/>
        <v>0</v>
      </c>
      <c r="V218" s="47">
        <f t="shared" si="91"/>
        <v>0</v>
      </c>
      <c r="W218" s="48"/>
      <c r="X218" s="49"/>
      <c r="Y218" s="50"/>
      <c r="Z218" s="50"/>
      <c r="AA218" s="50"/>
      <c r="AB218" s="51"/>
      <c r="AC218" s="52"/>
      <c r="AD218" s="53"/>
      <c r="AE218" s="54"/>
    </row>
    <row r="219" spans="1:31" ht="18" hidden="1" customHeight="1">
      <c r="A219" s="172">
        <v>13301130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420</v>
      </c>
      <c r="J219" s="593"/>
      <c r="K219" s="594"/>
      <c r="L219" s="594"/>
      <c r="M219" s="594"/>
      <c r="N219" s="572"/>
      <c r="O219" s="573">
        <f t="shared" si="93"/>
        <v>0</v>
      </c>
      <c r="P219" s="567"/>
      <c r="Q219" s="571"/>
      <c r="R219" s="567">
        <f t="shared" si="94"/>
        <v>0</v>
      </c>
      <c r="S219" s="570">
        <f t="shared" si="95"/>
        <v>0</v>
      </c>
      <c r="T219" s="570">
        <f t="shared" ref="T219:T250" si="110">SUM(O219,R219)</f>
        <v>0</v>
      </c>
      <c r="U219" s="46">
        <f t="shared" si="76"/>
        <v>0</v>
      </c>
      <c r="V219" s="47">
        <f t="shared" si="91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 t="shared" si="101"/>
        <v>0</v>
      </c>
      <c r="AD219" s="53">
        <f t="shared" si="109"/>
        <v>0</v>
      </c>
      <c r="AE219" s="54">
        <f t="shared" si="103"/>
        <v>0</v>
      </c>
    </row>
    <row r="220" spans="1:31" ht="18" hidden="1" customHeight="1">
      <c r="A220" s="172">
        <v>13301140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421</v>
      </c>
      <c r="J220" s="593"/>
      <c r="K220" s="594"/>
      <c r="L220" s="594"/>
      <c r="M220" s="594"/>
      <c r="N220" s="572"/>
      <c r="O220" s="573">
        <f>SUM(J220:N220)</f>
        <v>0</v>
      </c>
      <c r="P220" s="567"/>
      <c r="Q220" s="571"/>
      <c r="R220" s="567">
        <f>SUM(P220:Q220)</f>
        <v>0</v>
      </c>
      <c r="S220" s="570">
        <f t="shared" si="95"/>
        <v>0</v>
      </c>
      <c r="T220" s="570">
        <f t="shared" si="110"/>
        <v>0</v>
      </c>
      <c r="U220" s="46">
        <f t="shared" si="76"/>
        <v>0</v>
      </c>
      <c r="V220" s="47">
        <f t="shared" si="91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>SUM(X220:AB220)</f>
        <v>0</v>
      </c>
      <c r="AD220" s="53">
        <f t="shared" si="109"/>
        <v>0</v>
      </c>
      <c r="AE220" s="54">
        <f>SUM(AC220:AD220)</f>
        <v>0</v>
      </c>
    </row>
    <row r="221" spans="1:31" ht="18" hidden="1" customHeight="1">
      <c r="A221" s="381">
        <v>13301144</v>
      </c>
      <c r="B221" s="31" t="s">
        <v>220</v>
      </c>
      <c r="C221" s="32">
        <v>25</v>
      </c>
      <c r="D221" s="574"/>
      <c r="E221" s="73"/>
      <c r="F221" s="73"/>
      <c r="G221" s="73"/>
      <c r="H221" s="73"/>
      <c r="I221" s="568" t="s">
        <v>422</v>
      </c>
      <c r="J221" s="593"/>
      <c r="K221" s="594"/>
      <c r="L221" s="594"/>
      <c r="M221" s="594"/>
      <c r="N221" s="572"/>
      <c r="O221" s="573">
        <f t="shared" si="93"/>
        <v>0</v>
      </c>
      <c r="P221" s="567"/>
      <c r="Q221" s="571"/>
      <c r="R221" s="567">
        <f t="shared" si="94"/>
        <v>0</v>
      </c>
      <c r="S221" s="570">
        <f t="shared" si="95"/>
        <v>0</v>
      </c>
      <c r="T221" s="570">
        <f t="shared" si="110"/>
        <v>0</v>
      </c>
      <c r="U221" s="46">
        <f t="shared" si="76"/>
        <v>0</v>
      </c>
      <c r="V221" s="47">
        <f t="shared" si="91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1"/>
        <v>0</v>
      </c>
      <c r="AD221" s="53">
        <f t="shared" si="109"/>
        <v>0</v>
      </c>
      <c r="AE221" s="54">
        <f t="shared" si="103"/>
        <v>0</v>
      </c>
    </row>
    <row r="222" spans="1:31" ht="18" hidden="1" customHeight="1">
      <c r="A222" s="172">
        <v>133021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3"/>
        <v>0</v>
      </c>
      <c r="P222" s="567"/>
      <c r="Q222" s="571"/>
      <c r="R222" s="567">
        <f t="shared" si="94"/>
        <v>0</v>
      </c>
      <c r="S222" s="570">
        <f t="shared" si="95"/>
        <v>0</v>
      </c>
      <c r="T222" s="570">
        <f t="shared" si="110"/>
        <v>0</v>
      </c>
      <c r="U222" s="46">
        <f t="shared" si="76"/>
        <v>0</v>
      </c>
      <c r="V222" s="47">
        <f t="shared" si="91"/>
        <v>0</v>
      </c>
      <c r="W222" s="48"/>
      <c r="X222" s="49">
        <f t="shared" si="104"/>
        <v>0</v>
      </c>
      <c r="Y222" s="50">
        <f t="shared" si="105"/>
        <v>0</v>
      </c>
      <c r="Z222" s="50">
        <f t="shared" si="106"/>
        <v>0</v>
      </c>
      <c r="AA222" s="50">
        <f t="shared" si="107"/>
        <v>0</v>
      </c>
      <c r="AB222" s="51">
        <f t="shared" si="108"/>
        <v>0</v>
      </c>
      <c r="AC222" s="52">
        <f t="shared" si="101"/>
        <v>0</v>
      </c>
      <c r="AD222" s="53">
        <f t="shared" si="109"/>
        <v>0</v>
      </c>
      <c r="AE222" s="54">
        <f t="shared" si="103"/>
        <v>0</v>
      </c>
    </row>
    <row r="223" spans="1:31" ht="18" hidden="1" customHeight="1">
      <c r="A223" s="172">
        <v>133021</v>
      </c>
      <c r="B223" s="31" t="s">
        <v>220</v>
      </c>
      <c r="C223" s="96" t="s">
        <v>75</v>
      </c>
      <c r="D223" s="614"/>
      <c r="E223" s="103"/>
      <c r="F223" s="103"/>
      <c r="G223" s="103"/>
      <c r="H223" s="103"/>
      <c r="I223" s="803" t="s">
        <v>423</v>
      </c>
      <c r="J223" s="593"/>
      <c r="K223" s="594"/>
      <c r="L223" s="594"/>
      <c r="M223" s="594"/>
      <c r="N223" s="572"/>
      <c r="O223" s="573">
        <f t="shared" si="93"/>
        <v>0</v>
      </c>
      <c r="P223" s="567"/>
      <c r="Q223" s="571"/>
      <c r="R223" s="567">
        <f t="shared" si="94"/>
        <v>0</v>
      </c>
      <c r="S223" s="570">
        <f t="shared" si="95"/>
        <v>0</v>
      </c>
      <c r="T223" s="570">
        <f t="shared" si="110"/>
        <v>0</v>
      </c>
      <c r="U223" s="46">
        <f t="shared" si="76"/>
        <v>0</v>
      </c>
      <c r="V223" s="47">
        <f t="shared" si="91"/>
        <v>0</v>
      </c>
      <c r="W223" s="48"/>
      <c r="X223" s="49"/>
      <c r="Y223" s="50"/>
      <c r="Z223" s="50"/>
      <c r="AA223" s="50"/>
      <c r="AB223" s="51"/>
      <c r="AC223" s="52">
        <f t="shared" si="101"/>
        <v>0</v>
      </c>
      <c r="AD223" s="53"/>
      <c r="AE223" s="54">
        <f t="shared" si="103"/>
        <v>0</v>
      </c>
    </row>
    <row r="224" spans="1:31" ht="18" hidden="1" customHeight="1">
      <c r="A224" s="172">
        <v>13302109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424</v>
      </c>
      <c r="J224" s="593"/>
      <c r="K224" s="594"/>
      <c r="L224" s="594"/>
      <c r="M224" s="594"/>
      <c r="N224" s="572"/>
      <c r="O224" s="573">
        <f t="shared" si="93"/>
        <v>0</v>
      </c>
      <c r="P224" s="567"/>
      <c r="Q224" s="571"/>
      <c r="R224" s="567">
        <f t="shared" si="94"/>
        <v>0</v>
      </c>
      <c r="S224" s="570">
        <f t="shared" si="95"/>
        <v>0</v>
      </c>
      <c r="T224" s="570">
        <f t="shared" si="110"/>
        <v>0</v>
      </c>
      <c r="U224" s="46">
        <f t="shared" si="76"/>
        <v>0</v>
      </c>
      <c r="V224" s="47">
        <f t="shared" si="91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1"/>
        <v>0</v>
      </c>
      <c r="AD224" s="53">
        <f>(R224*1000)/C224</f>
        <v>0</v>
      </c>
      <c r="AE224" s="54">
        <f t="shared" si="103"/>
        <v>0</v>
      </c>
    </row>
    <row r="225" spans="1:31" ht="18" hidden="1" customHeight="1">
      <c r="A225" s="172">
        <v>13302130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425</v>
      </c>
      <c r="J225" s="593"/>
      <c r="K225" s="594"/>
      <c r="L225" s="594"/>
      <c r="M225" s="594"/>
      <c r="N225" s="572"/>
      <c r="O225" s="573">
        <f t="shared" si="93"/>
        <v>0</v>
      </c>
      <c r="P225" s="567"/>
      <c r="Q225" s="571"/>
      <c r="R225" s="567">
        <f t="shared" si="94"/>
        <v>0</v>
      </c>
      <c r="S225" s="570">
        <f t="shared" si="95"/>
        <v>0</v>
      </c>
      <c r="T225" s="570">
        <f t="shared" si="110"/>
        <v>0</v>
      </c>
      <c r="U225" s="46">
        <f t="shared" si="76"/>
        <v>0</v>
      </c>
      <c r="V225" s="47">
        <f t="shared" si="91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1"/>
        <v>0</v>
      </c>
      <c r="AD225" s="53">
        <f>(R225*1000)/C225</f>
        <v>0</v>
      </c>
      <c r="AE225" s="54">
        <f t="shared" si="103"/>
        <v>0</v>
      </c>
    </row>
    <row r="226" spans="1:31" ht="18" hidden="1" customHeight="1">
      <c r="A226" s="30">
        <v>136071</v>
      </c>
      <c r="B226" s="31" t="s">
        <v>239</v>
      </c>
      <c r="C226" s="32">
        <v>25</v>
      </c>
      <c r="D226" s="574">
        <v>534</v>
      </c>
      <c r="E226" s="73"/>
      <c r="F226" s="73"/>
      <c r="G226" s="73"/>
      <c r="H226" s="36"/>
      <c r="I226" s="803" t="s">
        <v>426</v>
      </c>
      <c r="J226" s="593"/>
      <c r="K226" s="594"/>
      <c r="L226" s="594"/>
      <c r="M226" s="594"/>
      <c r="N226" s="572"/>
      <c r="O226" s="573">
        <f t="shared" si="93"/>
        <v>0</v>
      </c>
      <c r="P226" s="567"/>
      <c r="Q226" s="571"/>
      <c r="R226" s="567">
        <f t="shared" si="94"/>
        <v>0</v>
      </c>
      <c r="S226" s="570">
        <f t="shared" si="95"/>
        <v>0</v>
      </c>
      <c r="T226" s="570">
        <f t="shared" si="110"/>
        <v>0</v>
      </c>
      <c r="U226" s="46">
        <f t="shared" si="76"/>
        <v>0</v>
      </c>
      <c r="V226" s="47">
        <f t="shared" si="91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1"/>
        <v>0</v>
      </c>
      <c r="AD226" s="53">
        <f>(R226*1000)/C226</f>
        <v>0</v>
      </c>
      <c r="AE226" s="54">
        <f t="shared" si="103"/>
        <v>0</v>
      </c>
    </row>
    <row r="227" spans="1:31" ht="18" hidden="1" customHeight="1">
      <c r="A227" s="172">
        <v>136071</v>
      </c>
      <c r="B227" s="31" t="s">
        <v>239</v>
      </c>
      <c r="C227" s="96">
        <v>40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3"/>
        <v>0</v>
      </c>
      <c r="P227" s="567"/>
      <c r="Q227" s="571"/>
      <c r="R227" s="567">
        <f t="shared" si="94"/>
        <v>0</v>
      </c>
      <c r="S227" s="570">
        <f t="shared" si="95"/>
        <v>0</v>
      </c>
      <c r="T227" s="570">
        <f t="shared" si="110"/>
        <v>0</v>
      </c>
      <c r="U227" s="46">
        <f t="shared" si="76"/>
        <v>0</v>
      </c>
      <c r="V227" s="47">
        <f t="shared" si="91"/>
        <v>0</v>
      </c>
      <c r="W227" s="48"/>
      <c r="X227" s="49">
        <f>(J227*1000)/C227</f>
        <v>0</v>
      </c>
      <c r="Y227" s="50">
        <f>(K227*1000)/C227</f>
        <v>0</v>
      </c>
      <c r="Z227" s="50">
        <f>(L227*1000)/C227</f>
        <v>0</v>
      </c>
      <c r="AA227" s="50">
        <f>(M227*1000)/C227</f>
        <v>0</v>
      </c>
      <c r="AB227" s="51">
        <f>(N227*1000)/C227</f>
        <v>0</v>
      </c>
      <c r="AC227" s="52">
        <f t="shared" si="101"/>
        <v>0</v>
      </c>
      <c r="AD227" s="53">
        <f>(R227*1000)/C227</f>
        <v>0</v>
      </c>
      <c r="AE227" s="54">
        <f t="shared" si="103"/>
        <v>0</v>
      </c>
    </row>
    <row r="228" spans="1:31" ht="18" hidden="1" customHeight="1">
      <c r="A228" s="172">
        <v>136071</v>
      </c>
      <c r="B228" s="31" t="s">
        <v>239</v>
      </c>
      <c r="C228" s="736" t="s">
        <v>75</v>
      </c>
      <c r="D228" s="614"/>
      <c r="E228" s="103"/>
      <c r="F228" s="103"/>
      <c r="G228" s="103"/>
      <c r="H228" s="103"/>
      <c r="I228" s="803" t="s">
        <v>426</v>
      </c>
      <c r="J228" s="593"/>
      <c r="K228" s="594"/>
      <c r="L228" s="594"/>
      <c r="M228" s="594"/>
      <c r="N228" s="572"/>
      <c r="O228" s="573">
        <f t="shared" si="93"/>
        <v>0</v>
      </c>
      <c r="P228" s="567"/>
      <c r="Q228" s="571"/>
      <c r="R228" s="567">
        <f t="shared" si="94"/>
        <v>0</v>
      </c>
      <c r="S228" s="570"/>
      <c r="T228" s="567">
        <f>SUM(R228:S228)</f>
        <v>0</v>
      </c>
      <c r="U228" s="46">
        <f t="shared" si="76"/>
        <v>0</v>
      </c>
      <c r="V228" s="47">
        <f t="shared" si="91"/>
        <v>0</v>
      </c>
      <c r="W228" s="48"/>
      <c r="X228" s="49">
        <v>0</v>
      </c>
      <c r="Y228" s="50"/>
      <c r="Z228" s="50"/>
      <c r="AA228" s="50"/>
      <c r="AB228" s="51"/>
      <c r="AC228" s="52">
        <f t="shared" si="101"/>
        <v>0</v>
      </c>
      <c r="AD228" s="53"/>
      <c r="AE228" s="54">
        <f t="shared" si="103"/>
        <v>0</v>
      </c>
    </row>
    <row r="229" spans="1:31" ht="18" hidden="1" customHeight="1">
      <c r="A229" s="172">
        <v>136271</v>
      </c>
      <c r="B229" s="108">
        <v>4</v>
      </c>
      <c r="C229" s="96">
        <v>40</v>
      </c>
      <c r="D229" s="614"/>
      <c r="E229" s="103"/>
      <c r="F229" s="103"/>
      <c r="G229" s="103"/>
      <c r="H229" s="103"/>
      <c r="I229" s="803" t="s">
        <v>427</v>
      </c>
      <c r="J229" s="593"/>
      <c r="K229" s="594"/>
      <c r="L229" s="594"/>
      <c r="M229" s="594"/>
      <c r="N229" s="572"/>
      <c r="O229" s="573">
        <f t="shared" si="93"/>
        <v>0</v>
      </c>
      <c r="P229" s="567"/>
      <c r="Q229" s="571"/>
      <c r="R229" s="567">
        <f t="shared" si="94"/>
        <v>0</v>
      </c>
      <c r="S229" s="570">
        <f t="shared" si="95"/>
        <v>0</v>
      </c>
      <c r="T229" s="570">
        <f t="shared" si="110"/>
        <v>0</v>
      </c>
      <c r="U229" s="46">
        <f t="shared" si="76"/>
        <v>0</v>
      </c>
      <c r="V229" s="47">
        <f t="shared" si="91"/>
        <v>0</v>
      </c>
      <c r="W229" s="48"/>
      <c r="X229" s="49">
        <f t="shared" ref="X229:X238" si="111">(J229*1000)/C229</f>
        <v>0</v>
      </c>
      <c r="Y229" s="50">
        <f t="shared" ref="Y229:Y238" si="112">(K229*1000)/C229</f>
        <v>0</v>
      </c>
      <c r="Z229" s="50">
        <f t="shared" ref="Z229:Z238" si="113">(L229*1000)/C229</f>
        <v>0</v>
      </c>
      <c r="AA229" s="50">
        <f t="shared" ref="AA229:AA238" si="114">(M229*1000)/C229</f>
        <v>0</v>
      </c>
      <c r="AB229" s="51">
        <f t="shared" ref="AB229:AB238" si="115">(N229*1000)/C229</f>
        <v>0</v>
      </c>
      <c r="AC229" s="52">
        <f t="shared" si="101"/>
        <v>0</v>
      </c>
      <c r="AD229" s="53">
        <f t="shared" ref="AD229:AD238" si="116">(R229*1000)/C229</f>
        <v>0</v>
      </c>
      <c r="AE229" s="54">
        <f t="shared" si="103"/>
        <v>0</v>
      </c>
    </row>
    <row r="230" spans="1:31" ht="18" hidden="1" customHeight="1">
      <c r="A230" s="30">
        <v>136271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427</v>
      </c>
      <c r="J230" s="593"/>
      <c r="K230" s="594"/>
      <c r="L230" s="594"/>
      <c r="M230" s="594"/>
      <c r="N230" s="572"/>
      <c r="O230" s="573">
        <f t="shared" si="93"/>
        <v>0</v>
      </c>
      <c r="P230" s="567"/>
      <c r="Q230" s="571"/>
      <c r="R230" s="567">
        <f t="shared" si="94"/>
        <v>0</v>
      </c>
      <c r="S230" s="570">
        <f t="shared" si="95"/>
        <v>0</v>
      </c>
      <c r="T230" s="570">
        <f t="shared" si="110"/>
        <v>0</v>
      </c>
      <c r="U230" s="46">
        <f t="shared" si="76"/>
        <v>0</v>
      </c>
      <c r="V230" s="47">
        <f t="shared" si="91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1"/>
        <v>0</v>
      </c>
      <c r="AD230" s="53">
        <f t="shared" si="116"/>
        <v>0</v>
      </c>
      <c r="AE230" s="54">
        <f t="shared" si="103"/>
        <v>0</v>
      </c>
    </row>
    <row r="231" spans="1:31" ht="18" hidden="1" customHeight="1">
      <c r="A231" s="30">
        <v>13627109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428</v>
      </c>
      <c r="J231" s="593"/>
      <c r="K231" s="594"/>
      <c r="L231" s="594"/>
      <c r="M231" s="594"/>
      <c r="N231" s="572"/>
      <c r="O231" s="573">
        <f t="shared" si="93"/>
        <v>0</v>
      </c>
      <c r="P231" s="567"/>
      <c r="Q231" s="571"/>
      <c r="R231" s="567">
        <f t="shared" si="94"/>
        <v>0</v>
      </c>
      <c r="S231" s="570">
        <f t="shared" si="95"/>
        <v>0</v>
      </c>
      <c r="T231" s="570">
        <f t="shared" si="110"/>
        <v>0</v>
      </c>
      <c r="U231" s="46">
        <f t="shared" si="76"/>
        <v>0</v>
      </c>
      <c r="V231" s="47">
        <f t="shared" si="91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1"/>
        <v>0</v>
      </c>
      <c r="AD231" s="53">
        <f t="shared" si="116"/>
        <v>0</v>
      </c>
      <c r="AE231" s="54">
        <f t="shared" si="103"/>
        <v>0</v>
      </c>
    </row>
    <row r="232" spans="1:31" ht="18" hidden="1" customHeight="1">
      <c r="A232" s="172">
        <v>13627109</v>
      </c>
      <c r="B232" s="108">
        <v>4</v>
      </c>
      <c r="C232" s="96">
        <v>40</v>
      </c>
      <c r="D232" s="614"/>
      <c r="E232" s="103"/>
      <c r="F232" s="103"/>
      <c r="G232" s="103"/>
      <c r="H232" s="103"/>
      <c r="I232" s="803" t="s">
        <v>428</v>
      </c>
      <c r="J232" s="593"/>
      <c r="K232" s="594"/>
      <c r="L232" s="594"/>
      <c r="M232" s="594"/>
      <c r="N232" s="572"/>
      <c r="O232" s="573">
        <f t="shared" si="93"/>
        <v>0</v>
      </c>
      <c r="P232" s="567"/>
      <c r="Q232" s="571"/>
      <c r="R232" s="567">
        <f t="shared" si="94"/>
        <v>0</v>
      </c>
      <c r="S232" s="570">
        <f t="shared" si="95"/>
        <v>0</v>
      </c>
      <c r="T232" s="570">
        <f t="shared" si="110"/>
        <v>0</v>
      </c>
      <c r="U232" s="46">
        <f t="shared" si="76"/>
        <v>0</v>
      </c>
      <c r="V232" s="47">
        <f t="shared" si="91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1"/>
        <v>0</v>
      </c>
      <c r="AD232" s="53">
        <f t="shared" si="116"/>
        <v>0</v>
      </c>
      <c r="AE232" s="54">
        <f t="shared" si="103"/>
        <v>0</v>
      </c>
    </row>
    <row r="233" spans="1:31" ht="18" hidden="1" customHeight="1">
      <c r="A233" s="30">
        <v>13627130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429</v>
      </c>
      <c r="J233" s="593"/>
      <c r="K233" s="594"/>
      <c r="L233" s="594"/>
      <c r="M233" s="594"/>
      <c r="N233" s="572"/>
      <c r="O233" s="573">
        <f t="shared" si="93"/>
        <v>0</v>
      </c>
      <c r="P233" s="567"/>
      <c r="Q233" s="571"/>
      <c r="R233" s="567">
        <f t="shared" si="94"/>
        <v>0</v>
      </c>
      <c r="S233" s="570">
        <f t="shared" si="95"/>
        <v>0</v>
      </c>
      <c r="T233" s="570">
        <f t="shared" si="110"/>
        <v>0</v>
      </c>
      <c r="U233" s="46">
        <f t="shared" si="76"/>
        <v>0</v>
      </c>
      <c r="V233" s="47">
        <f t="shared" si="91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1"/>
        <v>0</v>
      </c>
      <c r="AD233" s="53">
        <f t="shared" si="116"/>
        <v>0</v>
      </c>
      <c r="AE233" s="54">
        <f t="shared" si="103"/>
        <v>0</v>
      </c>
    </row>
    <row r="234" spans="1:31" ht="18" hidden="1" customHeight="1">
      <c r="A234" s="30">
        <v>13627145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430</v>
      </c>
      <c r="J234" s="593"/>
      <c r="K234" s="594"/>
      <c r="L234" s="594"/>
      <c r="M234" s="594"/>
      <c r="N234" s="572"/>
      <c r="O234" s="573">
        <f t="shared" si="93"/>
        <v>0</v>
      </c>
      <c r="P234" s="567"/>
      <c r="Q234" s="571"/>
      <c r="R234" s="567">
        <f t="shared" si="94"/>
        <v>0</v>
      </c>
      <c r="S234" s="570">
        <f t="shared" si="95"/>
        <v>0</v>
      </c>
      <c r="T234" s="570">
        <f t="shared" si="110"/>
        <v>0</v>
      </c>
      <c r="U234" s="46">
        <f t="shared" si="76"/>
        <v>0</v>
      </c>
      <c r="V234" s="47">
        <f t="shared" si="91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1"/>
        <v>0</v>
      </c>
      <c r="AD234" s="53">
        <f t="shared" si="116"/>
        <v>0</v>
      </c>
      <c r="AE234" s="54">
        <f t="shared" si="103"/>
        <v>0</v>
      </c>
    </row>
    <row r="235" spans="1:31" ht="18" hidden="1" customHeight="1">
      <c r="A235" s="172">
        <v>13627145</v>
      </c>
      <c r="B235" s="108">
        <v>4</v>
      </c>
      <c r="C235" s="96">
        <v>40</v>
      </c>
      <c r="D235" s="614"/>
      <c r="E235" s="103"/>
      <c r="F235" s="103"/>
      <c r="G235" s="103"/>
      <c r="H235" s="103"/>
      <c r="I235" s="803" t="s">
        <v>430</v>
      </c>
      <c r="J235" s="593"/>
      <c r="K235" s="594"/>
      <c r="L235" s="594"/>
      <c r="M235" s="594"/>
      <c r="N235" s="572"/>
      <c r="O235" s="573">
        <f t="shared" si="93"/>
        <v>0</v>
      </c>
      <c r="P235" s="567"/>
      <c r="Q235" s="571"/>
      <c r="R235" s="567">
        <f t="shared" si="94"/>
        <v>0</v>
      </c>
      <c r="S235" s="570">
        <f t="shared" si="95"/>
        <v>0</v>
      </c>
      <c r="T235" s="570">
        <f t="shared" si="110"/>
        <v>0</v>
      </c>
      <c r="U235" s="46">
        <f t="shared" si="76"/>
        <v>0</v>
      </c>
      <c r="V235" s="47">
        <f t="shared" si="91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1"/>
        <v>0</v>
      </c>
      <c r="AD235" s="53">
        <f t="shared" si="116"/>
        <v>0</v>
      </c>
      <c r="AE235" s="54">
        <f t="shared" si="103"/>
        <v>0</v>
      </c>
    </row>
    <row r="236" spans="1:31" ht="18" hidden="1" customHeight="1">
      <c r="A236" s="30">
        <v>13607109</v>
      </c>
      <c r="B236" s="31" t="s">
        <v>239</v>
      </c>
      <c r="C236" s="32">
        <v>25</v>
      </c>
      <c r="D236" s="574"/>
      <c r="E236" s="73"/>
      <c r="F236" s="73"/>
      <c r="G236" s="73"/>
      <c r="H236" s="36"/>
      <c r="I236" s="568" t="s">
        <v>431</v>
      </c>
      <c r="J236" s="593"/>
      <c r="K236" s="594"/>
      <c r="L236" s="594"/>
      <c r="M236" s="594"/>
      <c r="N236" s="572"/>
      <c r="O236" s="573">
        <f t="shared" si="93"/>
        <v>0</v>
      </c>
      <c r="P236" s="567"/>
      <c r="Q236" s="571"/>
      <c r="R236" s="567">
        <f t="shared" si="94"/>
        <v>0</v>
      </c>
      <c r="S236" s="570">
        <f t="shared" si="95"/>
        <v>0</v>
      </c>
      <c r="T236" s="570">
        <f t="shared" si="110"/>
        <v>0</v>
      </c>
      <c r="U236" s="46">
        <f t="shared" si="76"/>
        <v>0</v>
      </c>
      <c r="V236" s="47">
        <f t="shared" si="91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1"/>
        <v>0</v>
      </c>
      <c r="AD236" s="53">
        <f t="shared" si="116"/>
        <v>0</v>
      </c>
      <c r="AE236" s="54">
        <f t="shared" si="103"/>
        <v>0</v>
      </c>
    </row>
    <row r="237" spans="1:31" ht="18" hidden="1" customHeight="1">
      <c r="A237" s="381">
        <v>13607145</v>
      </c>
      <c r="B237" s="31" t="s">
        <v>239</v>
      </c>
      <c r="C237" s="32">
        <v>25</v>
      </c>
      <c r="D237" s="574"/>
      <c r="E237" s="73"/>
      <c r="F237" s="73"/>
      <c r="G237" s="73"/>
      <c r="H237" s="73"/>
      <c r="I237" s="568" t="s">
        <v>432</v>
      </c>
      <c r="J237" s="593"/>
      <c r="K237" s="594"/>
      <c r="L237" s="594"/>
      <c r="M237" s="594"/>
      <c r="N237" s="572"/>
      <c r="O237" s="573">
        <f t="shared" si="93"/>
        <v>0</v>
      </c>
      <c r="P237" s="567"/>
      <c r="Q237" s="571"/>
      <c r="R237" s="567">
        <f t="shared" si="94"/>
        <v>0</v>
      </c>
      <c r="S237" s="570">
        <f t="shared" si="95"/>
        <v>0</v>
      </c>
      <c r="T237" s="570">
        <f t="shared" si="110"/>
        <v>0</v>
      </c>
      <c r="U237" s="46">
        <f t="shared" si="76"/>
        <v>0</v>
      </c>
      <c r="V237" s="47">
        <f t="shared" si="91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1"/>
        <v>0</v>
      </c>
      <c r="AD237" s="53">
        <f t="shared" si="116"/>
        <v>0</v>
      </c>
      <c r="AE237" s="54">
        <f t="shared" si="103"/>
        <v>0</v>
      </c>
    </row>
    <row r="238" spans="1:31" ht="18" hidden="1" customHeight="1">
      <c r="A238" s="172">
        <v>13607109</v>
      </c>
      <c r="B238" s="31" t="s">
        <v>239</v>
      </c>
      <c r="C238" s="96">
        <v>40</v>
      </c>
      <c r="D238" s="614"/>
      <c r="E238" s="103"/>
      <c r="F238" s="103"/>
      <c r="G238" s="103"/>
      <c r="H238" s="103"/>
      <c r="I238" s="645" t="s">
        <v>431</v>
      </c>
      <c r="J238" s="553"/>
      <c r="K238" s="467"/>
      <c r="L238" s="467"/>
      <c r="M238" s="467"/>
      <c r="N238" s="339"/>
      <c r="O238" s="46">
        <f t="shared" si="93"/>
        <v>0</v>
      </c>
      <c r="P238" s="554"/>
      <c r="Q238" s="45"/>
      <c r="R238" s="554">
        <f t="shared" si="94"/>
        <v>0</v>
      </c>
      <c r="S238" s="570">
        <f t="shared" si="95"/>
        <v>0</v>
      </c>
      <c r="T238" s="570">
        <f t="shared" si="110"/>
        <v>0</v>
      </c>
      <c r="U238" s="46">
        <f t="shared" si="76"/>
        <v>0</v>
      </c>
      <c r="V238" s="47">
        <f t="shared" si="91"/>
        <v>0</v>
      </c>
      <c r="W238" s="48"/>
      <c r="X238" s="49">
        <f t="shared" si="111"/>
        <v>0</v>
      </c>
      <c r="Y238" s="50">
        <f t="shared" si="112"/>
        <v>0</v>
      </c>
      <c r="Z238" s="50">
        <f t="shared" si="113"/>
        <v>0</v>
      </c>
      <c r="AA238" s="50">
        <f t="shared" si="114"/>
        <v>0</v>
      </c>
      <c r="AB238" s="51">
        <f t="shared" si="115"/>
        <v>0</v>
      </c>
      <c r="AC238" s="52">
        <f t="shared" si="101"/>
        <v>0</v>
      </c>
      <c r="AD238" s="53">
        <f t="shared" si="116"/>
        <v>0</v>
      </c>
      <c r="AE238" s="54">
        <f t="shared" si="103"/>
        <v>0</v>
      </c>
    </row>
    <row r="239" spans="1:31" ht="18" hidden="1" customHeight="1">
      <c r="A239" s="172">
        <v>13607109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431</v>
      </c>
      <c r="J239" s="593"/>
      <c r="K239" s="594"/>
      <c r="L239" s="594"/>
      <c r="M239" s="594"/>
      <c r="N239" s="572"/>
      <c r="O239" s="573">
        <f t="shared" si="93"/>
        <v>0</v>
      </c>
      <c r="P239" s="567"/>
      <c r="Q239" s="571"/>
      <c r="R239" s="567">
        <f t="shared" si="94"/>
        <v>0</v>
      </c>
      <c r="S239" s="570">
        <f t="shared" si="95"/>
        <v>0</v>
      </c>
      <c r="T239" s="570">
        <f t="shared" si="110"/>
        <v>0</v>
      </c>
      <c r="U239" s="46">
        <f t="shared" si="76"/>
        <v>0</v>
      </c>
      <c r="V239" s="47">
        <f t="shared" si="91"/>
        <v>0</v>
      </c>
      <c r="W239" s="48"/>
      <c r="X239" s="49"/>
      <c r="Y239" s="50"/>
      <c r="Z239" s="50"/>
      <c r="AA239" s="50"/>
      <c r="AB239" s="51"/>
      <c r="AC239" s="52">
        <f t="shared" si="101"/>
        <v>0</v>
      </c>
      <c r="AD239" s="53"/>
      <c r="AE239" s="54">
        <f t="shared" si="103"/>
        <v>0</v>
      </c>
    </row>
    <row r="240" spans="1:31" ht="18" hidden="1" customHeight="1">
      <c r="A240" s="172">
        <v>13607127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433</v>
      </c>
      <c r="J240" s="593"/>
      <c r="K240" s="594"/>
      <c r="L240" s="594"/>
      <c r="M240" s="594"/>
      <c r="N240" s="572"/>
      <c r="O240" s="573">
        <f t="shared" si="93"/>
        <v>0</v>
      </c>
      <c r="P240" s="567"/>
      <c r="Q240" s="571"/>
      <c r="R240" s="567">
        <f t="shared" si="94"/>
        <v>0</v>
      </c>
      <c r="S240" s="570">
        <f t="shared" si="95"/>
        <v>0</v>
      </c>
      <c r="T240" s="570">
        <f t="shared" si="110"/>
        <v>0</v>
      </c>
      <c r="U240" s="46">
        <f t="shared" si="76"/>
        <v>0</v>
      </c>
      <c r="V240" s="47">
        <f t="shared" si="91"/>
        <v>0</v>
      </c>
      <c r="W240" s="48"/>
      <c r="X240" s="49"/>
      <c r="Y240" s="50"/>
      <c r="Z240" s="50"/>
      <c r="AA240" s="50"/>
      <c r="AB240" s="51"/>
      <c r="AC240" s="52">
        <f t="shared" si="101"/>
        <v>0</v>
      </c>
      <c r="AD240" s="53"/>
      <c r="AE240" s="54">
        <f t="shared" si="103"/>
        <v>0</v>
      </c>
    </row>
    <row r="241" spans="1:31" ht="18" hidden="1" customHeight="1">
      <c r="A241" s="172">
        <v>13607130</v>
      </c>
      <c r="B241" s="31" t="s">
        <v>239</v>
      </c>
      <c r="C241" s="96">
        <v>40</v>
      </c>
      <c r="D241" s="614"/>
      <c r="E241" s="103"/>
      <c r="F241" s="103"/>
      <c r="G241" s="103"/>
      <c r="H241" s="103"/>
      <c r="I241" s="803" t="s">
        <v>434</v>
      </c>
      <c r="J241" s="593"/>
      <c r="K241" s="594"/>
      <c r="L241" s="594"/>
      <c r="M241" s="594"/>
      <c r="N241" s="572"/>
      <c r="O241" s="573">
        <f t="shared" si="93"/>
        <v>0</v>
      </c>
      <c r="P241" s="567"/>
      <c r="Q241" s="571"/>
      <c r="R241" s="567">
        <f t="shared" si="94"/>
        <v>0</v>
      </c>
      <c r="S241" s="570">
        <f t="shared" si="95"/>
        <v>0</v>
      </c>
      <c r="T241" s="570">
        <f t="shared" si="110"/>
        <v>0</v>
      </c>
      <c r="U241" s="46">
        <f t="shared" si="76"/>
        <v>0</v>
      </c>
      <c r="V241" s="47">
        <f t="shared" si="9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01"/>
        <v>0</v>
      </c>
      <c r="AD241" s="53">
        <f>(R241*1000)/C241</f>
        <v>0</v>
      </c>
      <c r="AE241" s="54">
        <f t="shared" si="103"/>
        <v>0</v>
      </c>
    </row>
    <row r="242" spans="1:31" ht="18" hidden="1" customHeight="1">
      <c r="A242" s="172">
        <v>13607143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435</v>
      </c>
      <c r="J242" s="593"/>
      <c r="K242" s="594"/>
      <c r="L242" s="594"/>
      <c r="M242" s="594"/>
      <c r="N242" s="572"/>
      <c r="O242" s="573">
        <f t="shared" si="93"/>
        <v>0</v>
      </c>
      <c r="P242" s="567"/>
      <c r="Q242" s="571"/>
      <c r="R242" s="567">
        <f t="shared" si="94"/>
        <v>0</v>
      </c>
      <c r="S242" s="570">
        <f t="shared" si="95"/>
        <v>0</v>
      </c>
      <c r="T242" s="570">
        <f t="shared" si="110"/>
        <v>0</v>
      </c>
      <c r="U242" s="46">
        <f t="shared" ref="U242:U249" si="117">SUM(S242:T242)</f>
        <v>0</v>
      </c>
      <c r="V242" s="47">
        <f t="shared" si="91"/>
        <v>0</v>
      </c>
      <c r="W242" s="48"/>
      <c r="X242" s="49"/>
      <c r="Y242" s="50"/>
      <c r="Z242" s="50"/>
      <c r="AA242" s="50"/>
      <c r="AB242" s="51"/>
      <c r="AC242" s="52">
        <f t="shared" si="101"/>
        <v>0</v>
      </c>
      <c r="AD242" s="53"/>
      <c r="AE242" s="54">
        <f t="shared" si="103"/>
        <v>0</v>
      </c>
    </row>
    <row r="243" spans="1:31" ht="18" hidden="1" customHeight="1">
      <c r="A243" s="172">
        <v>13607145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436</v>
      </c>
      <c r="J243" s="593"/>
      <c r="K243" s="594"/>
      <c r="L243" s="594"/>
      <c r="M243" s="594"/>
      <c r="N243" s="572"/>
      <c r="O243" s="573">
        <f t="shared" si="93"/>
        <v>0</v>
      </c>
      <c r="P243" s="567"/>
      <c r="Q243" s="571"/>
      <c r="R243" s="567">
        <f t="shared" si="94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91"/>
        <v>0</v>
      </c>
      <c r="W243" s="48"/>
      <c r="X243" s="49"/>
      <c r="Y243" s="50"/>
      <c r="Z243" s="50"/>
      <c r="AA243" s="50"/>
      <c r="AB243" s="51"/>
      <c r="AC243" s="52">
        <f t="shared" si="101"/>
        <v>0</v>
      </c>
      <c r="AD243" s="53"/>
      <c r="AE243" s="54">
        <f t="shared" si="103"/>
        <v>0</v>
      </c>
    </row>
    <row r="244" spans="1:31" ht="18" hidden="1" customHeight="1">
      <c r="A244" s="100">
        <v>13607808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437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4"/>
        <v>0</v>
      </c>
      <c r="S244" s="570"/>
      <c r="T244" s="570">
        <f t="shared" si="110"/>
        <v>0</v>
      </c>
      <c r="U244" s="46">
        <f t="shared" si="117"/>
        <v>0</v>
      </c>
      <c r="V244" s="47">
        <f t="shared" si="91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>
      <c r="A245" s="100">
        <v>13607844</v>
      </c>
      <c r="B245" s="31" t="s">
        <v>239</v>
      </c>
      <c r="C245" s="736" t="s">
        <v>75</v>
      </c>
      <c r="D245" s="614"/>
      <c r="E245" s="103"/>
      <c r="F245" s="103"/>
      <c r="G245" s="103"/>
      <c r="H245" s="103"/>
      <c r="I245" s="803" t="s">
        <v>438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4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91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>
      <c r="A246" s="100">
        <v>138011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4" t="s">
        <v>439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4"/>
        <v>0</v>
      </c>
      <c r="S246" s="570"/>
      <c r="T246" s="567">
        <f>SUM(R246:S246)</f>
        <v>0</v>
      </c>
      <c r="U246" s="46">
        <f t="shared" si="117"/>
        <v>0</v>
      </c>
      <c r="V246" s="47">
        <f t="shared" si="91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>
      <c r="A247" s="30">
        <v>13801808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440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4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91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>
      <c r="A248" s="100">
        <v>138611</v>
      </c>
      <c r="B248" s="31" t="s">
        <v>239</v>
      </c>
      <c r="C248" s="736" t="s">
        <v>27</v>
      </c>
      <c r="D248" s="614"/>
      <c r="E248" s="103"/>
      <c r="F248" s="103"/>
      <c r="G248" s="103"/>
      <c r="H248" s="103"/>
      <c r="I248" s="805" t="s">
        <v>441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4"/>
        <v>0</v>
      </c>
      <c r="S248" s="570"/>
      <c r="T248" s="567">
        <f>SUM(R248:S248)</f>
        <v>0</v>
      </c>
      <c r="U248" s="46">
        <f t="shared" si="117"/>
        <v>0</v>
      </c>
      <c r="V248" s="47">
        <f t="shared" si="91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>
      <c r="A249" s="100">
        <v>13861808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793" t="s">
        <v>442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4"/>
        <v>0</v>
      </c>
      <c r="S249" s="570"/>
      <c r="T249" s="570">
        <f t="shared" si="110"/>
        <v>0</v>
      </c>
      <c r="U249" s="46">
        <f t="shared" si="117"/>
        <v>0</v>
      </c>
      <c r="V249" s="47">
        <f t="shared" si="91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30">
        <v>139011</v>
      </c>
      <c r="B250" s="31" t="s">
        <v>239</v>
      </c>
      <c r="C250" s="736" t="s">
        <v>75</v>
      </c>
      <c r="D250" s="574"/>
      <c r="E250" s="73"/>
      <c r="F250" s="73"/>
      <c r="G250" s="73"/>
      <c r="H250" s="73"/>
      <c r="I250" s="564" t="s">
        <v>443</v>
      </c>
      <c r="J250" s="553"/>
      <c r="K250" s="467"/>
      <c r="L250" s="467"/>
      <c r="M250" s="467"/>
      <c r="N250" s="339"/>
      <c r="O250" s="46">
        <f t="shared" si="93"/>
        <v>0</v>
      </c>
      <c r="P250" s="554"/>
      <c r="Q250" s="571"/>
      <c r="R250" s="567">
        <f t="shared" si="94"/>
        <v>0</v>
      </c>
      <c r="S250" s="44"/>
      <c r="T250" s="570">
        <f t="shared" si="110"/>
        <v>0</v>
      </c>
      <c r="U250" s="46">
        <f>SUM(S250:T250)</f>
        <v>0</v>
      </c>
      <c r="V250" s="47">
        <f t="shared" si="91"/>
        <v>0</v>
      </c>
      <c r="W250" s="48"/>
      <c r="X250" s="49"/>
      <c r="Y250" s="50"/>
      <c r="Z250" s="50"/>
      <c r="AA250" s="50"/>
      <c r="AB250" s="51"/>
      <c r="AC250" s="52">
        <f t="shared" si="101"/>
        <v>0</v>
      </c>
      <c r="AD250" s="53"/>
      <c r="AE250" s="54">
        <f t="shared" si="103"/>
        <v>0</v>
      </c>
    </row>
    <row r="251" spans="1:31" ht="18" hidden="1" customHeight="1">
      <c r="A251" s="381">
        <v>13901109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276</v>
      </c>
      <c r="J251" s="553"/>
      <c r="K251" s="467"/>
      <c r="L251" s="467"/>
      <c r="M251" s="467"/>
      <c r="N251" s="339"/>
      <c r="O251" s="46">
        <f t="shared" si="93"/>
        <v>0</v>
      </c>
      <c r="P251" s="554"/>
      <c r="Q251" s="45"/>
      <c r="R251" s="554">
        <f t="shared" si="94"/>
        <v>0</v>
      </c>
      <c r="S251" s="44">
        <f t="shared" si="95"/>
        <v>0</v>
      </c>
      <c r="T251" s="45"/>
      <c r="U251" s="46">
        <f>SUM(S251:T251)</f>
        <v>0</v>
      </c>
      <c r="V251" s="47">
        <f t="shared" si="91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1"/>
        <v>0</v>
      </c>
      <c r="AD251" s="53">
        <f>(R251*1000)/C251</f>
        <v>0</v>
      </c>
      <c r="AE251" s="54">
        <f t="shared" si="103"/>
        <v>0</v>
      </c>
    </row>
    <row r="252" spans="1:31" ht="18" hidden="1" customHeight="1">
      <c r="A252" s="381">
        <v>13901145</v>
      </c>
      <c r="B252" s="31" t="s">
        <v>239</v>
      </c>
      <c r="C252" s="32">
        <v>25</v>
      </c>
      <c r="D252" s="574"/>
      <c r="E252" s="73"/>
      <c r="F252" s="73"/>
      <c r="G252" s="73"/>
      <c r="H252" s="73"/>
      <c r="I252" s="552" t="s">
        <v>277</v>
      </c>
      <c r="J252" s="553"/>
      <c r="K252" s="467"/>
      <c r="L252" s="467"/>
      <c r="M252" s="467"/>
      <c r="N252" s="339"/>
      <c r="O252" s="46">
        <f t="shared" si="93"/>
        <v>0</v>
      </c>
      <c r="P252" s="554"/>
      <c r="Q252" s="45"/>
      <c r="R252" s="554">
        <f t="shared" si="94"/>
        <v>0</v>
      </c>
      <c r="S252" s="44">
        <f t="shared" si="95"/>
        <v>0</v>
      </c>
      <c r="T252" s="45"/>
      <c r="U252" s="46">
        <f t="shared" ref="U252:U318" si="118">SUM(S252:T252)</f>
        <v>0</v>
      </c>
      <c r="V252" s="47">
        <f t="shared" si="91"/>
        <v>0</v>
      </c>
      <c r="W252" s="48"/>
      <c r="X252" s="49">
        <f>(J252*1000)/C252</f>
        <v>0</v>
      </c>
      <c r="Y252" s="50">
        <f>(K252*1000)/C252</f>
        <v>0</v>
      </c>
      <c r="Z252" s="50">
        <f>(L252*1000)/C252</f>
        <v>0</v>
      </c>
      <c r="AA252" s="50">
        <f>(M252*1000)/C252</f>
        <v>0</v>
      </c>
      <c r="AB252" s="51">
        <f>(N252*1000)/C252</f>
        <v>0</v>
      </c>
      <c r="AC252" s="52">
        <f t="shared" si="101"/>
        <v>0</v>
      </c>
      <c r="AD252" s="53">
        <f>(R252*1000)/C252</f>
        <v>0</v>
      </c>
      <c r="AE252" s="54">
        <f t="shared" si="103"/>
        <v>0</v>
      </c>
    </row>
    <row r="253" spans="1:31" ht="16.5" hidden="1" customHeight="1">
      <c r="A253" s="119" t="s">
        <v>278</v>
      </c>
      <c r="B253" s="120"/>
      <c r="C253" s="595"/>
      <c r="D253" s="596"/>
      <c r="E253" s="120"/>
      <c r="F253" s="120"/>
      <c r="G253" s="120"/>
      <c r="H253" s="120"/>
      <c r="I253" s="596"/>
      <c r="J253" s="274">
        <f>SUM(J203:J252)</f>
        <v>0</v>
      </c>
      <c r="K253" s="275">
        <f t="shared" ref="K253:U253" si="119">SUM(K203:K252)</f>
        <v>0</v>
      </c>
      <c r="L253" s="275">
        <f t="shared" si="119"/>
        <v>0</v>
      </c>
      <c r="M253" s="275">
        <f t="shared" si="119"/>
        <v>0</v>
      </c>
      <c r="N253" s="279">
        <f t="shared" si="119"/>
        <v>0</v>
      </c>
      <c r="O253" s="276">
        <f t="shared" si="119"/>
        <v>0</v>
      </c>
      <c r="P253" s="279">
        <f>SUM(P203:P252)</f>
        <v>0</v>
      </c>
      <c r="Q253" s="275">
        <f>SUM(Q203:Q252)</f>
        <v>0</v>
      </c>
      <c r="R253" s="279">
        <f t="shared" si="119"/>
        <v>0</v>
      </c>
      <c r="S253" s="274">
        <f t="shared" si="119"/>
        <v>0</v>
      </c>
      <c r="T253" s="275">
        <f t="shared" si="119"/>
        <v>0</v>
      </c>
      <c r="U253" s="276">
        <f t="shared" si="119"/>
        <v>0</v>
      </c>
      <c r="V253" s="47">
        <f t="shared" si="91"/>
        <v>0</v>
      </c>
      <c r="W253" s="277"/>
      <c r="X253" s="278"/>
      <c r="Y253" s="275"/>
      <c r="Z253" s="275"/>
      <c r="AA253" s="275"/>
      <c r="AB253" s="279"/>
      <c r="AC253" s="276"/>
      <c r="AD253" s="279"/>
      <c r="AE253" s="280"/>
    </row>
    <row r="254" spans="1:31" ht="18" customHeight="1" thickBot="1">
      <c r="A254" s="281" t="s">
        <v>279</v>
      </c>
      <c r="B254" s="282"/>
      <c r="C254" s="708"/>
      <c r="D254" s="709"/>
      <c r="E254" s="282"/>
      <c r="F254" s="282"/>
      <c r="G254" s="282"/>
      <c r="H254" s="282"/>
      <c r="I254" s="709"/>
      <c r="J254" s="290">
        <f>SUM(J253,J202,J190)</f>
        <v>300</v>
      </c>
      <c r="K254" s="291">
        <f t="shared" ref="K254:U254" si="120">SUM(K253,K202,K190)</f>
        <v>0</v>
      </c>
      <c r="L254" s="291">
        <f t="shared" si="120"/>
        <v>48</v>
      </c>
      <c r="M254" s="291">
        <f t="shared" si="120"/>
        <v>0</v>
      </c>
      <c r="N254" s="295">
        <f t="shared" si="120"/>
        <v>0</v>
      </c>
      <c r="O254" s="292">
        <f t="shared" si="120"/>
        <v>348</v>
      </c>
      <c r="P254" s="295">
        <f t="shared" si="120"/>
        <v>0</v>
      </c>
      <c r="Q254" s="291">
        <f>SUM(Q253,Q202,Q190)</f>
        <v>608</v>
      </c>
      <c r="R254" s="295">
        <f t="shared" si="120"/>
        <v>608</v>
      </c>
      <c r="S254" s="290">
        <f t="shared" si="120"/>
        <v>956</v>
      </c>
      <c r="T254" s="291">
        <f t="shared" si="120"/>
        <v>0</v>
      </c>
      <c r="U254" s="292">
        <f t="shared" si="120"/>
        <v>956</v>
      </c>
      <c r="V254" s="47">
        <f t="shared" si="91"/>
        <v>0</v>
      </c>
      <c r="W254" s="382"/>
      <c r="X254" s="294">
        <f t="shared" ref="X254:AE254" si="121">SUM(X253,X202,X190)</f>
        <v>12000</v>
      </c>
      <c r="Y254" s="291">
        <f t="shared" si="121"/>
        <v>0</v>
      </c>
      <c r="Z254" s="291">
        <f t="shared" si="121"/>
        <v>1920</v>
      </c>
      <c r="AA254" s="291">
        <f t="shared" si="121"/>
        <v>0</v>
      </c>
      <c r="AB254" s="295">
        <f t="shared" si="121"/>
        <v>0</v>
      </c>
      <c r="AC254" s="292">
        <f t="shared" si="121"/>
        <v>13920</v>
      </c>
      <c r="AD254" s="295">
        <f t="shared" si="121"/>
        <v>12160</v>
      </c>
      <c r="AE254" s="296">
        <f t="shared" si="121"/>
        <v>26080</v>
      </c>
    </row>
    <row r="255" spans="1:31" ht="18" customHeight="1">
      <c r="A255" s="192">
        <v>122001</v>
      </c>
      <c r="B255" s="297" t="s">
        <v>206</v>
      </c>
      <c r="C255" s="238">
        <v>25</v>
      </c>
      <c r="D255" s="551">
        <v>521</v>
      </c>
      <c r="E255" s="34">
        <v>921</v>
      </c>
      <c r="F255" s="34" t="s">
        <v>280</v>
      </c>
      <c r="G255" s="34">
        <v>9621</v>
      </c>
      <c r="H255" s="35">
        <v>8621</v>
      </c>
      <c r="I255" s="712"/>
      <c r="J255" s="806"/>
      <c r="K255" s="714"/>
      <c r="L255" s="714"/>
      <c r="M255" s="714"/>
      <c r="N255" s="715"/>
      <c r="O255" s="716">
        <f t="shared" ref="O255:O293" si="122">SUM(J255:N255)</f>
        <v>0</v>
      </c>
      <c r="P255" s="554"/>
      <c r="Q255" s="301"/>
      <c r="R255" s="717"/>
      <c r="S255" s="44">
        <f>SUM(O255,R255)</f>
        <v>0</v>
      </c>
      <c r="T255" s="301"/>
      <c r="U255" s="302">
        <f t="shared" si="118"/>
        <v>0</v>
      </c>
      <c r="V255" s="47">
        <f t="shared" si="91"/>
        <v>0</v>
      </c>
      <c r="W255" s="303"/>
      <c r="X255" s="304">
        <f t="shared" ref="X255:X293" si="123">(J255*1000)/C255</f>
        <v>0</v>
      </c>
      <c r="Y255" s="305">
        <f t="shared" ref="Y255:Y293" si="124">(K255*1000)/C255</f>
        <v>0</v>
      </c>
      <c r="Z255" s="305">
        <f t="shared" ref="Z255:Z293" si="125">(L255*1000)/C255</f>
        <v>0</v>
      </c>
      <c r="AA255" s="305">
        <f t="shared" ref="AA255:AA293" si="126">(M255*1000)/C255</f>
        <v>0</v>
      </c>
      <c r="AB255" s="306">
        <f t="shared" ref="AB255:AB293" si="127">(N255*1000)/C255</f>
        <v>0</v>
      </c>
      <c r="AC255" s="307">
        <f t="shared" ref="AC255:AC293" si="128">SUM(X255:AB255)</f>
        <v>0</v>
      </c>
      <c r="AD255" s="308">
        <f t="shared" ref="AD255:AD293" si="129">(R255*1000)/C255</f>
        <v>0</v>
      </c>
      <c r="AE255" s="309">
        <f t="shared" ref="AE255:AE293" si="130">SUM(AC255:AD255)</f>
        <v>0</v>
      </c>
    </row>
    <row r="256" spans="1:31" ht="18" hidden="1" customHeight="1">
      <c r="A256" s="192">
        <v>122001</v>
      </c>
      <c r="B256" s="297" t="s">
        <v>206</v>
      </c>
      <c r="C256" s="736" t="s">
        <v>75</v>
      </c>
      <c r="D256" s="575"/>
      <c r="E256" s="34"/>
      <c r="F256" s="314" t="s">
        <v>444</v>
      </c>
      <c r="G256" s="34"/>
      <c r="H256" s="35"/>
      <c r="I256" s="712"/>
      <c r="J256" s="807"/>
      <c r="K256" s="729"/>
      <c r="L256" s="726"/>
      <c r="M256" s="729"/>
      <c r="N256" s="730"/>
      <c r="O256" s="791">
        <f t="shared" si="122"/>
        <v>0</v>
      </c>
      <c r="P256" s="554"/>
      <c r="Q256" s="301"/>
      <c r="R256" s="717"/>
      <c r="S256" s="44"/>
      <c r="T256" s="265">
        <f>SUM(O256,R256)</f>
        <v>0</v>
      </c>
      <c r="U256" s="46">
        <f t="shared" si="118"/>
        <v>0</v>
      </c>
      <c r="V256" s="47">
        <f t="shared" si="91"/>
        <v>0</v>
      </c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hidden="1" customHeight="1">
      <c r="A257" s="395">
        <v>123701</v>
      </c>
      <c r="B257" s="297">
        <v>2.5</v>
      </c>
      <c r="C257" s="67" t="s">
        <v>27</v>
      </c>
      <c r="D257" s="575" t="s">
        <v>445</v>
      </c>
      <c r="E257" s="34"/>
      <c r="F257" s="314"/>
      <c r="G257" s="34"/>
      <c r="H257" s="35"/>
      <c r="I257" s="712"/>
      <c r="J257" s="807"/>
      <c r="K257" s="729"/>
      <c r="L257" s="726"/>
      <c r="M257" s="729"/>
      <c r="N257" s="730"/>
      <c r="O257" s="558">
        <f t="shared" si="122"/>
        <v>0</v>
      </c>
      <c r="P257" s="554"/>
      <c r="Q257" s="301"/>
      <c r="R257" s="717"/>
      <c r="S257" s="44"/>
      <c r="T257" s="808">
        <f>SUM(O257,R257)</f>
        <v>0</v>
      </c>
      <c r="U257" s="46">
        <f t="shared" si="118"/>
        <v>0</v>
      </c>
      <c r="V257" s="47"/>
      <c r="W257" s="303"/>
      <c r="X257" s="304"/>
      <c r="Y257" s="305"/>
      <c r="Z257" s="305"/>
      <c r="AA257" s="305"/>
      <c r="AB257" s="306"/>
      <c r="AC257" s="307"/>
      <c r="AD257" s="308"/>
      <c r="AE257" s="309"/>
    </row>
    <row r="258" spans="1:31" ht="18" hidden="1" customHeight="1">
      <c r="A258" s="30">
        <v>123701</v>
      </c>
      <c r="B258" s="31" t="s">
        <v>220</v>
      </c>
      <c r="C258" s="32">
        <v>25</v>
      </c>
      <c r="D258" s="809" t="s">
        <v>285</v>
      </c>
      <c r="E258" s="73"/>
      <c r="F258" s="73"/>
      <c r="G258" s="73"/>
      <c r="H258" s="36"/>
      <c r="I258" s="552"/>
      <c r="J258" s="328"/>
      <c r="K258" s="467"/>
      <c r="L258" s="467"/>
      <c r="M258" s="467"/>
      <c r="N258" s="339"/>
      <c r="O258" s="46">
        <f t="shared" si="122"/>
        <v>0</v>
      </c>
      <c r="P258" s="554"/>
      <c r="Q258" s="45"/>
      <c r="R258" s="554"/>
      <c r="S258" s="44">
        <f t="shared" ref="S258:S278" si="131">SUM(O258,R258)</f>
        <v>0</v>
      </c>
      <c r="T258" s="334"/>
      <c r="U258" s="46">
        <f t="shared" si="118"/>
        <v>0</v>
      </c>
      <c r="V258" s="47">
        <f t="shared" si="91"/>
        <v>0</v>
      </c>
      <c r="W258" s="48"/>
      <c r="X258" s="49">
        <f t="shared" si="123"/>
        <v>0</v>
      </c>
      <c r="Y258" s="50">
        <f t="shared" si="124"/>
        <v>0</v>
      </c>
      <c r="Z258" s="50">
        <f t="shared" si="125"/>
        <v>0</v>
      </c>
      <c r="AA258" s="50">
        <f t="shared" si="126"/>
        <v>0</v>
      </c>
      <c r="AB258" s="51">
        <f t="shared" si="127"/>
        <v>0</v>
      </c>
      <c r="AC258" s="52">
        <f t="shared" si="128"/>
        <v>0</v>
      </c>
      <c r="AD258" s="53"/>
      <c r="AE258" s="54">
        <f t="shared" si="130"/>
        <v>0</v>
      </c>
    </row>
    <row r="259" spans="1:31" ht="18" hidden="1" customHeight="1">
      <c r="A259" s="30">
        <v>123001</v>
      </c>
      <c r="B259" s="31" t="s">
        <v>220</v>
      </c>
      <c r="C259" s="736" t="s">
        <v>75</v>
      </c>
      <c r="D259" s="810"/>
      <c r="E259" s="73"/>
      <c r="F259" s="135" t="s">
        <v>446</v>
      </c>
      <c r="G259" s="73"/>
      <c r="H259" s="36"/>
      <c r="I259" s="552"/>
      <c r="J259" s="328"/>
      <c r="K259" s="467"/>
      <c r="L259" s="563"/>
      <c r="M259" s="467"/>
      <c r="N259" s="339"/>
      <c r="O259" s="46">
        <f t="shared" si="122"/>
        <v>0</v>
      </c>
      <c r="P259" s="554"/>
      <c r="Q259" s="45"/>
      <c r="R259" s="554"/>
      <c r="S259" s="44"/>
      <c r="T259" s="265">
        <f>SUM(O259,R259)</f>
        <v>0</v>
      </c>
      <c r="U259" s="46">
        <f t="shared" si="118"/>
        <v>0</v>
      </c>
      <c r="V259" s="47">
        <f t="shared" si="91"/>
        <v>0</v>
      </c>
      <c r="W259" s="48"/>
      <c r="X259" s="49"/>
      <c r="Y259" s="50"/>
      <c r="Z259" s="50"/>
      <c r="AA259" s="50"/>
      <c r="AB259" s="51"/>
      <c r="AC259" s="52"/>
      <c r="AD259" s="53"/>
      <c r="AE259" s="54"/>
    </row>
    <row r="260" spans="1:31" ht="18" hidden="1" customHeight="1">
      <c r="A260" s="30">
        <v>122701</v>
      </c>
      <c r="B260" s="31" t="s">
        <v>206</v>
      </c>
      <c r="C260" s="736">
        <v>25</v>
      </c>
      <c r="D260" s="810" t="s">
        <v>447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hidden="1" customHeight="1">
      <c r="A261" s="30">
        <v>121701</v>
      </c>
      <c r="B261" s="31" t="s">
        <v>206</v>
      </c>
      <c r="C261" s="736">
        <v>25</v>
      </c>
      <c r="D261" s="810" t="s">
        <v>282</v>
      </c>
      <c r="E261" s="73"/>
      <c r="F261" s="135"/>
      <c r="G261" s="73"/>
      <c r="H261" s="36"/>
      <c r="I261" s="552"/>
      <c r="J261" s="328"/>
      <c r="K261" s="467"/>
      <c r="L261" s="563"/>
      <c r="M261" s="467"/>
      <c r="N261" s="339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811"/>
      <c r="U261" s="46">
        <f t="shared" si="118"/>
        <v>0</v>
      </c>
      <c r="V261" s="47"/>
      <c r="W261" s="48"/>
      <c r="X261" s="49">
        <f t="shared" si="123"/>
        <v>0</v>
      </c>
      <c r="Y261" s="50"/>
      <c r="Z261" s="50"/>
      <c r="AA261" s="50"/>
      <c r="AB261" s="51"/>
      <c r="AC261" s="52">
        <f t="shared" si="128"/>
        <v>0</v>
      </c>
      <c r="AD261" s="53"/>
      <c r="AE261" s="54">
        <f t="shared" si="130"/>
        <v>0</v>
      </c>
    </row>
    <row r="262" spans="1:31" ht="18" customHeight="1">
      <c r="A262" s="30">
        <v>123001</v>
      </c>
      <c r="B262" s="31">
        <v>2.5</v>
      </c>
      <c r="C262" s="32">
        <v>25</v>
      </c>
      <c r="D262" s="574">
        <v>522</v>
      </c>
      <c r="E262" s="73"/>
      <c r="F262" s="73"/>
      <c r="G262" s="73"/>
      <c r="H262" s="36"/>
      <c r="I262" s="552"/>
      <c r="J262" s="677"/>
      <c r="K262" s="563"/>
      <c r="L262" s="563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91"/>
        <v>0</v>
      </c>
      <c r="W262" s="48" t="s">
        <v>288</v>
      </c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>
      <c r="A263" s="30">
        <v>127000</v>
      </c>
      <c r="B263" s="31" t="s">
        <v>57</v>
      </c>
      <c r="C263" s="32">
        <v>25</v>
      </c>
      <c r="D263" s="574">
        <v>324</v>
      </c>
      <c r="E263" s="73">
        <v>824</v>
      </c>
      <c r="F263" s="73" t="s">
        <v>448</v>
      </c>
      <c r="G263" s="73"/>
      <c r="H263" s="36"/>
      <c r="I263" s="552"/>
      <c r="J263" s="618"/>
      <c r="K263" s="563"/>
      <c r="L263" s="592"/>
      <c r="M263" s="563"/>
      <c r="N263" s="607"/>
      <c r="O263" s="558">
        <f t="shared" si="122"/>
        <v>0</v>
      </c>
      <c r="P263" s="554"/>
      <c r="Q263" s="45"/>
      <c r="R263" s="554"/>
      <c r="S263" s="44">
        <f t="shared" si="131"/>
        <v>0</v>
      </c>
      <c r="T263" s="45"/>
      <c r="U263" s="46">
        <f t="shared" si="118"/>
        <v>0</v>
      </c>
      <c r="V263" s="47">
        <f t="shared" si="91"/>
        <v>0</v>
      </c>
      <c r="W263" s="48"/>
      <c r="X263" s="49">
        <f t="shared" si="123"/>
        <v>0</v>
      </c>
      <c r="Y263" s="50">
        <f t="shared" si="124"/>
        <v>0</v>
      </c>
      <c r="Z263" s="50">
        <f t="shared" si="125"/>
        <v>0</v>
      </c>
      <c r="AA263" s="50">
        <f t="shared" si="126"/>
        <v>0</v>
      </c>
      <c r="AB263" s="51">
        <f t="shared" si="127"/>
        <v>0</v>
      </c>
      <c r="AC263" s="52">
        <f t="shared" si="128"/>
        <v>0</v>
      </c>
      <c r="AD263" s="53">
        <f t="shared" si="129"/>
        <v>0</v>
      </c>
      <c r="AE263" s="54">
        <f t="shared" si="130"/>
        <v>0</v>
      </c>
    </row>
    <row r="264" spans="1:31" ht="18" hidden="1" customHeight="1">
      <c r="A264" s="30">
        <v>127800</v>
      </c>
      <c r="B264" s="31" t="s">
        <v>57</v>
      </c>
      <c r="C264" s="736" t="s">
        <v>75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8"/>
        <v>0</v>
      </c>
      <c r="V264" s="47">
        <f t="shared" si="91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>
      <c r="A265" s="30">
        <v>127800</v>
      </c>
      <c r="B265" s="31" t="s">
        <v>57</v>
      </c>
      <c r="C265" s="812">
        <v>25</v>
      </c>
      <c r="D265" s="574"/>
      <c r="E265" s="73"/>
      <c r="F265" s="374"/>
      <c r="G265" s="73"/>
      <c r="H265" s="89">
        <v>6824</v>
      </c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265"/>
      <c r="U265" s="46">
        <f t="shared" si="118"/>
        <v>0</v>
      </c>
      <c r="V265" s="47">
        <f t="shared" si="91"/>
        <v>0</v>
      </c>
      <c r="W265" s="48"/>
      <c r="X265" s="49"/>
      <c r="Y265" s="50"/>
      <c r="Z265" s="50"/>
      <c r="AA265" s="50"/>
      <c r="AB265" s="51">
        <f t="shared" si="127"/>
        <v>0</v>
      </c>
      <c r="AC265" s="52">
        <f t="shared" si="128"/>
        <v>0</v>
      </c>
      <c r="AD265" s="53"/>
      <c r="AE265" s="54">
        <f t="shared" si="130"/>
        <v>0</v>
      </c>
    </row>
    <row r="266" spans="1:31" ht="18" hidden="1" customHeight="1">
      <c r="A266" s="30">
        <v>127060</v>
      </c>
      <c r="B266" s="31" t="s">
        <v>57</v>
      </c>
      <c r="C266" s="736" t="s">
        <v>75</v>
      </c>
      <c r="D266" s="813"/>
      <c r="E266" s="73"/>
      <c r="F266" s="399" t="s">
        <v>291</v>
      </c>
      <c r="G266" s="73"/>
      <c r="H266" s="36"/>
      <c r="I266" s="552"/>
      <c r="J266" s="116"/>
      <c r="K266" s="563"/>
      <c r="L266" s="563"/>
      <c r="M266" s="563"/>
      <c r="N266" s="607"/>
      <c r="O266" s="558">
        <f t="shared" si="122"/>
        <v>0</v>
      </c>
      <c r="P266" s="554"/>
      <c r="Q266" s="45"/>
      <c r="R266" s="554">
        <f t="shared" ref="R266" si="132">SUM(P266:Q266)</f>
        <v>0</v>
      </c>
      <c r="S266" s="44"/>
      <c r="T266" s="265">
        <f>SUM(O266,R266)</f>
        <v>0</v>
      </c>
      <c r="U266" s="46">
        <f t="shared" si="118"/>
        <v>0</v>
      </c>
      <c r="V266" s="47">
        <f t="shared" si="91"/>
        <v>0</v>
      </c>
      <c r="W266" s="48"/>
      <c r="X266" s="49"/>
      <c r="Y266" s="50"/>
      <c r="Z266" s="50"/>
      <c r="AA266" s="50"/>
      <c r="AB266" s="51"/>
      <c r="AC266" s="52">
        <f t="shared" si="128"/>
        <v>0</v>
      </c>
      <c r="AD266" s="53"/>
      <c r="AE266" s="54">
        <f t="shared" si="130"/>
        <v>0</v>
      </c>
    </row>
    <row r="267" spans="1:31" ht="18" customHeight="1">
      <c r="A267" s="30">
        <v>127801</v>
      </c>
      <c r="B267" s="31">
        <v>3.5</v>
      </c>
      <c r="C267" s="812">
        <v>25</v>
      </c>
      <c r="D267" s="813"/>
      <c r="E267" s="73"/>
      <c r="F267" s="404"/>
      <c r="G267" s="73"/>
      <c r="H267" s="89">
        <v>6924</v>
      </c>
      <c r="I267" s="552"/>
      <c r="J267" s="116"/>
      <c r="K267" s="563"/>
      <c r="L267" s="563"/>
      <c r="M267" s="563"/>
      <c r="N267" s="60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91"/>
        <v>0</v>
      </c>
      <c r="W267" s="48"/>
      <c r="X267" s="49"/>
      <c r="Y267" s="50"/>
      <c r="Z267" s="50"/>
      <c r="AA267" s="50"/>
      <c r="AB267" s="51">
        <f t="shared" si="127"/>
        <v>0</v>
      </c>
      <c r="AC267" s="52">
        <f t="shared" si="128"/>
        <v>0</v>
      </c>
      <c r="AD267" s="53"/>
      <c r="AE267" s="54">
        <f t="shared" si="130"/>
        <v>0</v>
      </c>
    </row>
    <row r="268" spans="1:31" ht="18" hidden="1" customHeight="1">
      <c r="A268" s="30">
        <v>127001</v>
      </c>
      <c r="B268" s="31" t="s">
        <v>220</v>
      </c>
      <c r="C268" s="812">
        <v>25</v>
      </c>
      <c r="D268" s="813"/>
      <c r="E268" s="73"/>
      <c r="F268" s="404"/>
      <c r="G268" s="135">
        <v>9624</v>
      </c>
      <c r="H268" s="347"/>
      <c r="I268" s="552"/>
      <c r="J268" s="593"/>
      <c r="K268" s="556"/>
      <c r="L268" s="594"/>
      <c r="M268" s="661"/>
      <c r="N268" s="557"/>
      <c r="O268" s="558">
        <f t="shared" si="122"/>
        <v>0</v>
      </c>
      <c r="P268" s="554"/>
      <c r="Q268" s="45"/>
      <c r="R268" s="554"/>
      <c r="S268" s="44">
        <f t="shared" si="131"/>
        <v>0</v>
      </c>
      <c r="T268" s="143"/>
      <c r="U268" s="46">
        <f t="shared" si="118"/>
        <v>0</v>
      </c>
      <c r="V268" s="47">
        <f t="shared" si="91"/>
        <v>0</v>
      </c>
      <c r="W268" s="48"/>
      <c r="X268" s="49"/>
      <c r="Y268" s="50"/>
      <c r="Z268" s="50"/>
      <c r="AA268" s="50">
        <f t="shared" si="126"/>
        <v>0</v>
      </c>
      <c r="AB268" s="51"/>
      <c r="AC268" s="52">
        <f t="shared" si="128"/>
        <v>0</v>
      </c>
      <c r="AD268" s="53"/>
      <c r="AE268" s="54">
        <f t="shared" si="130"/>
        <v>0</v>
      </c>
    </row>
    <row r="269" spans="1:31" ht="18" customHeight="1">
      <c r="A269" s="30">
        <v>12706832</v>
      </c>
      <c r="B269" s="108">
        <v>4</v>
      </c>
      <c r="C269" s="67" t="s">
        <v>27</v>
      </c>
      <c r="D269" s="814"/>
      <c r="E269" s="73"/>
      <c r="F269" s="404" t="s">
        <v>449</v>
      </c>
      <c r="G269" s="815"/>
      <c r="H269" s="347"/>
      <c r="I269" s="552"/>
      <c r="J269" s="593"/>
      <c r="K269" s="556"/>
      <c r="L269" s="594">
        <v>84</v>
      </c>
      <c r="M269" s="571"/>
      <c r="N269" s="557"/>
      <c r="O269" s="558">
        <f t="shared" si="122"/>
        <v>84</v>
      </c>
      <c r="P269" s="554"/>
      <c r="Q269" s="45"/>
      <c r="R269" s="554"/>
      <c r="S269" s="44"/>
      <c r="T269" s="808">
        <f>SUM(O269,R269)</f>
        <v>84</v>
      </c>
      <c r="U269" s="46">
        <f t="shared" si="118"/>
        <v>84</v>
      </c>
      <c r="V269" s="47">
        <f t="shared" ref="V269:V332" si="133">O269+R269-U269</f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>
      <c r="A270" s="30">
        <v>127001</v>
      </c>
      <c r="B270" s="816" t="s">
        <v>220</v>
      </c>
      <c r="C270" s="67" t="s">
        <v>27</v>
      </c>
      <c r="D270" s="814"/>
      <c r="E270" s="73"/>
      <c r="F270" s="817" t="s">
        <v>295</v>
      </c>
      <c r="G270" s="815"/>
      <c r="H270" s="347"/>
      <c r="I270" s="552"/>
      <c r="J270" s="593"/>
      <c r="K270" s="556"/>
      <c r="L270" s="563"/>
      <c r="M270" s="571"/>
      <c r="N270" s="557"/>
      <c r="O270" s="558">
        <f t="shared" si="122"/>
        <v>0</v>
      </c>
      <c r="P270" s="554"/>
      <c r="Q270" s="45"/>
      <c r="R270" s="554"/>
      <c r="S270" s="44"/>
      <c r="T270" s="808">
        <f>SUM(O270,R270)</f>
        <v>0</v>
      </c>
      <c r="U270" s="46">
        <f t="shared" si="118"/>
        <v>0</v>
      </c>
      <c r="V270" s="47">
        <f t="shared" si="133"/>
        <v>0</v>
      </c>
      <c r="W270" s="48"/>
      <c r="X270" s="49"/>
      <c r="Y270" s="50"/>
      <c r="Z270" s="50"/>
      <c r="AA270" s="50"/>
      <c r="AB270" s="51"/>
      <c r="AC270" s="52"/>
      <c r="AD270" s="53"/>
      <c r="AE270" s="54"/>
    </row>
    <row r="271" spans="1:31" ht="18" customHeight="1">
      <c r="A271" s="818">
        <v>127001</v>
      </c>
      <c r="B271" s="816" t="s">
        <v>220</v>
      </c>
      <c r="C271" s="819">
        <v>25</v>
      </c>
      <c r="D271" s="639">
        <v>524</v>
      </c>
      <c r="E271" s="73"/>
      <c r="F271" s="820" t="s">
        <v>450</v>
      </c>
      <c r="G271" s="147"/>
      <c r="H271" s="347"/>
      <c r="I271" s="552"/>
      <c r="J271" s="570">
        <v>20</v>
      </c>
      <c r="K271" s="556"/>
      <c r="L271" s="571">
        <v>32</v>
      </c>
      <c r="M271" s="571"/>
      <c r="N271" s="557"/>
      <c r="O271" s="558">
        <f t="shared" si="122"/>
        <v>52</v>
      </c>
      <c r="P271" s="554"/>
      <c r="Q271" s="45"/>
      <c r="R271" s="554"/>
      <c r="S271" s="44">
        <f t="shared" si="131"/>
        <v>52</v>
      </c>
      <c r="T271" s="143"/>
      <c r="U271" s="46">
        <f t="shared" si="118"/>
        <v>52</v>
      </c>
      <c r="V271" s="47">
        <f t="shared" si="133"/>
        <v>0</v>
      </c>
      <c r="W271" s="48"/>
      <c r="X271" s="49">
        <f t="shared" si="123"/>
        <v>800</v>
      </c>
      <c r="Y271" s="50"/>
      <c r="Z271" s="50"/>
      <c r="AA271" s="50"/>
      <c r="AB271" s="51"/>
      <c r="AC271" s="52">
        <f t="shared" si="128"/>
        <v>800</v>
      </c>
      <c r="AD271" s="53"/>
      <c r="AE271" s="54">
        <f t="shared" si="130"/>
        <v>800</v>
      </c>
    </row>
    <row r="272" spans="1:31" ht="18" hidden="1" customHeight="1">
      <c r="A272" s="818">
        <v>127008</v>
      </c>
      <c r="B272" s="816">
        <v>3.5</v>
      </c>
      <c r="C272" s="819">
        <v>25</v>
      </c>
      <c r="D272" s="639"/>
      <c r="E272" s="73"/>
      <c r="F272" s="820" t="s">
        <v>295</v>
      </c>
      <c r="G272" s="147"/>
      <c r="H272" s="347"/>
      <c r="I272" s="552"/>
      <c r="J272" s="328"/>
      <c r="K272" s="556"/>
      <c r="L272" s="571"/>
      <c r="M272" s="571"/>
      <c r="N272" s="55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143"/>
      <c r="U272" s="46">
        <f t="shared" si="118"/>
        <v>0</v>
      </c>
      <c r="V272" s="47"/>
      <c r="W272" s="48"/>
      <c r="X272" s="49">
        <f t="shared" si="123"/>
        <v>0</v>
      </c>
      <c r="Y272" s="50"/>
      <c r="Z272" s="50"/>
      <c r="AA272" s="50"/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customHeight="1">
      <c r="A273" s="30">
        <v>127001</v>
      </c>
      <c r="B273" s="108">
        <v>3.5</v>
      </c>
      <c r="C273" s="32">
        <v>25</v>
      </c>
      <c r="D273" s="574">
        <v>524</v>
      </c>
      <c r="E273" s="73">
        <v>924</v>
      </c>
      <c r="F273" s="73" t="s">
        <v>450</v>
      </c>
      <c r="G273" s="73"/>
      <c r="H273" s="36"/>
      <c r="I273" s="552"/>
      <c r="J273" s="116">
        <v>70</v>
      </c>
      <c r="K273" s="563"/>
      <c r="L273" s="563">
        <v>130</v>
      </c>
      <c r="M273" s="563"/>
      <c r="N273" s="607"/>
      <c r="O273" s="558">
        <f t="shared" si="122"/>
        <v>200</v>
      </c>
      <c r="P273" s="554"/>
      <c r="Q273" s="45"/>
      <c r="R273" s="554"/>
      <c r="S273" s="44">
        <f t="shared" si="131"/>
        <v>200</v>
      </c>
      <c r="T273" s="45"/>
      <c r="U273" s="46">
        <f t="shared" si="118"/>
        <v>200</v>
      </c>
      <c r="V273" s="47">
        <f t="shared" si="133"/>
        <v>0</v>
      </c>
      <c r="W273" s="48"/>
      <c r="X273" s="49">
        <f t="shared" si="123"/>
        <v>2800</v>
      </c>
      <c r="Y273" s="50">
        <f t="shared" si="124"/>
        <v>0</v>
      </c>
      <c r="Z273" s="50">
        <f t="shared" si="125"/>
        <v>5200</v>
      </c>
      <c r="AA273" s="50">
        <f t="shared" si="126"/>
        <v>0</v>
      </c>
      <c r="AB273" s="51">
        <f t="shared" si="127"/>
        <v>0</v>
      </c>
      <c r="AC273" s="52">
        <f t="shared" si="128"/>
        <v>8000</v>
      </c>
      <c r="AD273" s="53">
        <f t="shared" si="129"/>
        <v>0</v>
      </c>
      <c r="AE273" s="54">
        <f t="shared" si="130"/>
        <v>8000</v>
      </c>
    </row>
    <row r="274" spans="1:31" ht="18" hidden="1" customHeight="1">
      <c r="A274" s="30">
        <v>128001</v>
      </c>
      <c r="B274" s="108">
        <v>3.5</v>
      </c>
      <c r="C274" s="32">
        <v>25</v>
      </c>
      <c r="D274" s="574"/>
      <c r="E274" s="73"/>
      <c r="F274" s="409" t="s">
        <v>451</v>
      </c>
      <c r="G274" s="73"/>
      <c r="H274" s="36"/>
      <c r="I274" s="552"/>
      <c r="J274" s="116"/>
      <c r="K274" s="563"/>
      <c r="L274" s="571"/>
      <c r="M274" s="563"/>
      <c r="N274" s="607"/>
      <c r="O274" s="558">
        <f t="shared" si="122"/>
        <v>0</v>
      </c>
      <c r="P274" s="554"/>
      <c r="Q274" s="45"/>
      <c r="R274" s="554"/>
      <c r="S274" s="44">
        <f t="shared" si="131"/>
        <v>0</v>
      </c>
      <c r="T274" s="45"/>
      <c r="U274" s="46">
        <f t="shared" si="118"/>
        <v>0</v>
      </c>
      <c r="V274" s="47">
        <f t="shared" si="133"/>
        <v>0</v>
      </c>
      <c r="W274" s="48"/>
      <c r="X274" s="49"/>
      <c r="Y274" s="50"/>
      <c r="Z274" s="50">
        <f t="shared" si="125"/>
        <v>0</v>
      </c>
      <c r="AA274" s="50"/>
      <c r="AB274" s="51"/>
      <c r="AC274" s="52">
        <f t="shared" si="128"/>
        <v>0</v>
      </c>
      <c r="AD274" s="53"/>
      <c r="AE274" s="54">
        <f t="shared" si="130"/>
        <v>0</v>
      </c>
    </row>
    <row r="275" spans="1:31" ht="18" hidden="1" customHeight="1">
      <c r="A275" s="30">
        <v>127061</v>
      </c>
      <c r="B275" s="108">
        <v>3.5</v>
      </c>
      <c r="C275" s="32">
        <v>25</v>
      </c>
      <c r="D275" s="574" t="s">
        <v>452</v>
      </c>
      <c r="E275" s="73"/>
      <c r="F275" s="73"/>
      <c r="G275" s="73"/>
      <c r="H275" s="36"/>
      <c r="I275" s="552"/>
      <c r="J275" s="553"/>
      <c r="K275" s="467"/>
      <c r="L275" s="467"/>
      <c r="M275" s="467"/>
      <c r="N275" s="339"/>
      <c r="O275" s="46">
        <f>SUM(J275:N275)</f>
        <v>0</v>
      </c>
      <c r="P275" s="554"/>
      <c r="Q275" s="45"/>
      <c r="R275" s="554"/>
      <c r="S275" s="44"/>
      <c r="T275" s="45"/>
      <c r="U275" s="46"/>
      <c r="V275" s="47">
        <f>O275+R275-U275</f>
        <v>0</v>
      </c>
      <c r="W275" s="48"/>
      <c r="X275" s="49">
        <f>(J275*1000)/C275</f>
        <v>0</v>
      </c>
      <c r="Y275" s="50"/>
      <c r="Z275" s="50"/>
      <c r="AA275" s="50"/>
      <c r="AB275" s="51"/>
      <c r="AC275" s="52"/>
      <c r="AD275" s="53"/>
      <c r="AE275" s="54"/>
    </row>
    <row r="276" spans="1:31" ht="18" hidden="1" customHeight="1">
      <c r="A276" s="30">
        <v>127001</v>
      </c>
      <c r="B276" s="108">
        <v>3.5</v>
      </c>
      <c r="C276" s="736" t="s">
        <v>75</v>
      </c>
      <c r="D276" s="575" t="s">
        <v>296</v>
      </c>
      <c r="E276" s="73"/>
      <c r="F276" s="73"/>
      <c r="G276" s="73"/>
      <c r="H276" s="36"/>
      <c r="I276" s="552"/>
      <c r="J276" s="640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/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/>
      <c r="Y276" s="50"/>
      <c r="Z276" s="50"/>
      <c r="AA276" s="50"/>
      <c r="AB276" s="51"/>
      <c r="AC276" s="52"/>
      <c r="AD276" s="53"/>
      <c r="AE276" s="54"/>
    </row>
    <row r="277" spans="1:31" ht="18" hidden="1" customHeight="1">
      <c r="A277" s="30">
        <v>127020</v>
      </c>
      <c r="B277" s="31" t="s">
        <v>57</v>
      </c>
      <c r="C277" s="106">
        <v>25</v>
      </c>
      <c r="D277" s="574"/>
      <c r="E277" s="73"/>
      <c r="F277" s="73"/>
      <c r="G277" s="73"/>
      <c r="H277" s="36"/>
      <c r="I277" s="552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ref="R277:R293" si="134">SUM(P277:Q277)</f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>
      <c r="A278" s="172">
        <v>127020</v>
      </c>
      <c r="B278" s="31" t="s">
        <v>57</v>
      </c>
      <c r="C278" s="96">
        <v>40</v>
      </c>
      <c r="D278" s="614"/>
      <c r="E278" s="103"/>
      <c r="F278" s="103"/>
      <c r="G278" s="103"/>
      <c r="H278" s="103"/>
      <c r="I278" s="645" t="s">
        <v>453</v>
      </c>
      <c r="J278" s="553"/>
      <c r="K278" s="467"/>
      <c r="L278" s="467"/>
      <c r="M278" s="467"/>
      <c r="N278" s="339"/>
      <c r="O278" s="46">
        <f t="shared" si="122"/>
        <v>0</v>
      </c>
      <c r="P278" s="554"/>
      <c r="Q278" s="45"/>
      <c r="R278" s="554">
        <f t="shared" si="134"/>
        <v>0</v>
      </c>
      <c r="S278" s="44">
        <f t="shared" si="131"/>
        <v>0</v>
      </c>
      <c r="T278" s="45"/>
      <c r="U278" s="46">
        <f t="shared" si="118"/>
        <v>0</v>
      </c>
      <c r="V278" s="47">
        <f t="shared" si="133"/>
        <v>0</v>
      </c>
      <c r="W278" s="48"/>
      <c r="X278" s="49">
        <f t="shared" si="123"/>
        <v>0</v>
      </c>
      <c r="Y278" s="50">
        <f t="shared" si="124"/>
        <v>0</v>
      </c>
      <c r="Z278" s="50">
        <f t="shared" si="125"/>
        <v>0</v>
      </c>
      <c r="AA278" s="50">
        <f t="shared" si="126"/>
        <v>0</v>
      </c>
      <c r="AB278" s="51">
        <f t="shared" si="127"/>
        <v>0</v>
      </c>
      <c r="AC278" s="52">
        <f t="shared" si="128"/>
        <v>0</v>
      </c>
      <c r="AD278" s="53">
        <f t="shared" si="129"/>
        <v>0</v>
      </c>
      <c r="AE278" s="54">
        <f t="shared" si="130"/>
        <v>0</v>
      </c>
    </row>
    <row r="279" spans="1:31" ht="18" hidden="1" customHeight="1">
      <c r="A279" s="30">
        <v>127020</v>
      </c>
      <c r="B279" s="31" t="s">
        <v>57</v>
      </c>
      <c r="C279" s="736" t="s">
        <v>75</v>
      </c>
      <c r="D279" s="794"/>
      <c r="E279" s="184"/>
      <c r="F279" s="184"/>
      <c r="G279" s="184"/>
      <c r="H279" s="164"/>
      <c r="I279" s="564" t="s">
        <v>454</v>
      </c>
      <c r="J279" s="653"/>
      <c r="K279" s="654"/>
      <c r="L279" s="654"/>
      <c r="M279" s="654"/>
      <c r="N279" s="655"/>
      <c r="O279" s="656"/>
      <c r="P279" s="415"/>
      <c r="Q279" s="117"/>
      <c r="R279" s="415">
        <f t="shared" si="134"/>
        <v>0</v>
      </c>
      <c r="S279" s="266"/>
      <c r="T279" s="415">
        <f>SUM(R279:S279)</f>
        <v>0</v>
      </c>
      <c r="U279" s="46">
        <f t="shared" si="118"/>
        <v>0</v>
      </c>
      <c r="V279" s="47">
        <f t="shared" si="133"/>
        <v>0</v>
      </c>
      <c r="W279" s="48"/>
      <c r="X279" s="49"/>
      <c r="Y279" s="50"/>
      <c r="Z279" s="50"/>
      <c r="AA279" s="50"/>
      <c r="AB279" s="51"/>
      <c r="AC279" s="52"/>
      <c r="AD279" s="53"/>
      <c r="AE279" s="54"/>
    </row>
    <row r="280" spans="1:31" ht="18" hidden="1" customHeight="1">
      <c r="A280" s="30">
        <v>127020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68" t="s">
        <v>453</v>
      </c>
      <c r="J280" s="593"/>
      <c r="K280" s="594"/>
      <c r="L280" s="594"/>
      <c r="M280" s="594"/>
      <c r="N280" s="572"/>
      <c r="O280" s="573">
        <f t="shared" si="122"/>
        <v>0</v>
      </c>
      <c r="P280" s="567"/>
      <c r="Q280" s="571"/>
      <c r="R280" s="567">
        <f t="shared" si="134"/>
        <v>0</v>
      </c>
      <c r="S280" s="570">
        <f t="shared" ref="S280:S293" si="135">SUM(O280,R280)</f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>
      <c r="A281" s="172">
        <v>12702009</v>
      </c>
      <c r="B281" s="31" t="s">
        <v>57</v>
      </c>
      <c r="C281" s="96">
        <v>40</v>
      </c>
      <c r="D281" s="614"/>
      <c r="E281" s="103"/>
      <c r="F281" s="103"/>
      <c r="G281" s="103"/>
      <c r="H281" s="103"/>
      <c r="I281" s="645" t="s">
        <v>455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>
      <c r="A282" s="30">
        <v>12702018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456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>
      <c r="A283" s="30">
        <v>12702022</v>
      </c>
      <c r="B283" s="31" t="s">
        <v>57</v>
      </c>
      <c r="C283" s="32">
        <v>50</v>
      </c>
      <c r="D283" s="574"/>
      <c r="E283" s="73"/>
      <c r="F283" s="73"/>
      <c r="G283" s="73"/>
      <c r="H283" s="36"/>
      <c r="I283" s="552" t="s">
        <v>457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>
      <c r="A284" s="30">
        <v>127021</v>
      </c>
      <c r="B284" s="108">
        <v>4</v>
      </c>
      <c r="C284" s="32">
        <v>25</v>
      </c>
      <c r="D284" s="574"/>
      <c r="E284" s="73"/>
      <c r="F284" s="73"/>
      <c r="G284" s="73"/>
      <c r="H284" s="36"/>
      <c r="I284" s="552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>
      <c r="A285" s="172">
        <v>127021</v>
      </c>
      <c r="B285" s="108">
        <v>4</v>
      </c>
      <c r="C285" s="96">
        <v>40</v>
      </c>
      <c r="D285" s="821"/>
      <c r="E285" s="822"/>
      <c r="F285" s="103"/>
      <c r="G285" s="822"/>
      <c r="H285" s="822"/>
      <c r="I285" s="645" t="s">
        <v>458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>
      <c r="A286" s="30">
        <v>127001</v>
      </c>
      <c r="B286" s="108" t="s">
        <v>239</v>
      </c>
      <c r="C286" s="32">
        <v>25</v>
      </c>
      <c r="D286" s="574"/>
      <c r="E286" s="73"/>
      <c r="F286" s="73"/>
      <c r="G286" s="73"/>
      <c r="H286" s="36"/>
      <c r="I286" s="552" t="s">
        <v>298</v>
      </c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>
      <c r="A287" s="30">
        <v>127031</v>
      </c>
      <c r="B287" s="31" t="s">
        <v>220</v>
      </c>
      <c r="C287" s="106">
        <v>25</v>
      </c>
      <c r="D287" s="574" t="s">
        <v>299</v>
      </c>
      <c r="E287" s="73"/>
      <c r="F287" s="73"/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>
      <c r="A288" s="30">
        <v>128000</v>
      </c>
      <c r="B288" s="108" t="s">
        <v>57</v>
      </c>
      <c r="C288" s="32">
        <v>25</v>
      </c>
      <c r="D288" s="574">
        <v>325</v>
      </c>
      <c r="E288" s="73"/>
      <c r="F288" s="73" t="s">
        <v>300</v>
      </c>
      <c r="G288" s="73"/>
      <c r="H288" s="36"/>
      <c r="I288" s="552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>
      <c r="A289" s="172">
        <v>129051</v>
      </c>
      <c r="B289" s="108" t="s">
        <v>239</v>
      </c>
      <c r="C289" s="96">
        <v>25</v>
      </c>
      <c r="D289" s="821" t="s">
        <v>302</v>
      </c>
      <c r="E289" s="103"/>
      <c r="F289" s="103"/>
      <c r="G289" s="103"/>
      <c r="H289" s="103"/>
      <c r="I289" s="645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>
      <c r="A290" s="30">
        <v>120000</v>
      </c>
      <c r="B290" s="31" t="s">
        <v>114</v>
      </c>
      <c r="C290" s="106">
        <v>25</v>
      </c>
      <c r="D290" s="574">
        <v>121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>
      <c r="A291" s="30">
        <v>120100</v>
      </c>
      <c r="B291" s="31" t="s">
        <v>114</v>
      </c>
      <c r="C291" s="32">
        <v>25</v>
      </c>
      <c r="D291" s="574">
        <v>124</v>
      </c>
      <c r="E291" s="73">
        <v>724</v>
      </c>
      <c r="F291" s="73" t="s">
        <v>303</v>
      </c>
      <c r="G291" s="73">
        <v>9224</v>
      </c>
      <c r="H291" s="36">
        <v>8224</v>
      </c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>
      <c r="A292" s="30">
        <v>120110</v>
      </c>
      <c r="B292" s="31" t="s">
        <v>114</v>
      </c>
      <c r="C292" s="32">
        <v>25</v>
      </c>
      <c r="D292" s="574">
        <v>125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2"/>
        <v>0</v>
      </c>
      <c r="P292" s="554"/>
      <c r="Q292" s="45"/>
      <c r="R292" s="554">
        <f t="shared" si="134"/>
        <v>0</v>
      </c>
      <c r="S292" s="44">
        <f t="shared" si="135"/>
        <v>0</v>
      </c>
      <c r="T292" s="45"/>
      <c r="U292" s="46">
        <f t="shared" si="118"/>
        <v>0</v>
      </c>
      <c r="V292" s="47">
        <f t="shared" si="133"/>
        <v>0</v>
      </c>
      <c r="W292" s="48"/>
      <c r="X292" s="49">
        <f t="shared" si="123"/>
        <v>0</v>
      </c>
      <c r="Y292" s="50">
        <f t="shared" si="124"/>
        <v>0</v>
      </c>
      <c r="Z292" s="50">
        <f t="shared" si="125"/>
        <v>0</v>
      </c>
      <c r="AA292" s="50">
        <f t="shared" si="126"/>
        <v>0</v>
      </c>
      <c r="AB292" s="51">
        <f t="shared" si="127"/>
        <v>0</v>
      </c>
      <c r="AC292" s="52">
        <f t="shared" si="128"/>
        <v>0</v>
      </c>
      <c r="AD292" s="53">
        <f t="shared" si="129"/>
        <v>0</v>
      </c>
      <c r="AE292" s="54">
        <f t="shared" si="130"/>
        <v>0</v>
      </c>
    </row>
    <row r="293" spans="1:31" ht="18" hidden="1" customHeight="1">
      <c r="A293" s="77">
        <v>120500</v>
      </c>
      <c r="B293" s="229" t="s">
        <v>114</v>
      </c>
      <c r="C293" s="78">
        <v>25</v>
      </c>
      <c r="D293" s="643">
        <v>126</v>
      </c>
      <c r="E293" s="80">
        <v>726</v>
      </c>
      <c r="F293" s="80" t="s">
        <v>304</v>
      </c>
      <c r="G293" s="80">
        <v>9226</v>
      </c>
      <c r="H293" s="81">
        <v>8226</v>
      </c>
      <c r="I293" s="644"/>
      <c r="J293" s="624"/>
      <c r="K293" s="625"/>
      <c r="L293" s="625"/>
      <c r="M293" s="625"/>
      <c r="N293" s="626"/>
      <c r="O293" s="46">
        <f t="shared" si="122"/>
        <v>0</v>
      </c>
      <c r="P293" s="554"/>
      <c r="Q293" s="422"/>
      <c r="R293" s="823">
        <f t="shared" si="134"/>
        <v>0</v>
      </c>
      <c r="S293" s="44">
        <f t="shared" si="135"/>
        <v>0</v>
      </c>
      <c r="T293" s="422"/>
      <c r="U293" s="423">
        <f t="shared" si="118"/>
        <v>0</v>
      </c>
      <c r="V293" s="47">
        <f t="shared" si="133"/>
        <v>0</v>
      </c>
      <c r="W293" s="424"/>
      <c r="X293" s="425">
        <f t="shared" si="123"/>
        <v>0</v>
      </c>
      <c r="Y293" s="426">
        <f t="shared" si="124"/>
        <v>0</v>
      </c>
      <c r="Z293" s="426">
        <f t="shared" si="125"/>
        <v>0</v>
      </c>
      <c r="AA293" s="426">
        <f t="shared" si="126"/>
        <v>0</v>
      </c>
      <c r="AB293" s="427">
        <f t="shared" si="127"/>
        <v>0</v>
      </c>
      <c r="AC293" s="428">
        <f t="shared" si="128"/>
        <v>0</v>
      </c>
      <c r="AD293" s="429">
        <f t="shared" si="129"/>
        <v>0</v>
      </c>
      <c r="AE293" s="437">
        <f t="shared" si="130"/>
        <v>0</v>
      </c>
    </row>
    <row r="294" spans="1:31" ht="18" customHeight="1" thickBot="1">
      <c r="A294" s="281" t="s">
        <v>305</v>
      </c>
      <c r="B294" s="282"/>
      <c r="C294" s="708"/>
      <c r="D294" s="709"/>
      <c r="E294" s="282"/>
      <c r="F294" s="282"/>
      <c r="G294" s="282"/>
      <c r="H294" s="282"/>
      <c r="I294" s="709"/>
      <c r="J294" s="290">
        <f t="shared" ref="J294:U294" si="136">SUM(J255:J293)</f>
        <v>90</v>
      </c>
      <c r="K294" s="290">
        <f t="shared" si="136"/>
        <v>0</v>
      </c>
      <c r="L294" s="290">
        <f t="shared" si="136"/>
        <v>246</v>
      </c>
      <c r="M294" s="290">
        <f t="shared" si="136"/>
        <v>0</v>
      </c>
      <c r="N294" s="290">
        <f t="shared" si="136"/>
        <v>0</v>
      </c>
      <c r="O294" s="292">
        <f t="shared" si="136"/>
        <v>336</v>
      </c>
      <c r="P294" s="295">
        <f t="shared" si="136"/>
        <v>0</v>
      </c>
      <c r="Q294" s="291">
        <f t="shared" si="136"/>
        <v>0</v>
      </c>
      <c r="R294" s="291">
        <f t="shared" si="136"/>
        <v>0</v>
      </c>
      <c r="S294" s="290">
        <f t="shared" si="136"/>
        <v>252</v>
      </c>
      <c r="T294" s="291">
        <f t="shared" si="136"/>
        <v>84</v>
      </c>
      <c r="U294" s="292">
        <f t="shared" si="136"/>
        <v>336</v>
      </c>
      <c r="V294" s="47">
        <f t="shared" si="133"/>
        <v>0</v>
      </c>
      <c r="W294" s="382"/>
      <c r="X294" s="294">
        <f t="shared" ref="X294:AE294" si="137">SUM(X255:X293)</f>
        <v>3600</v>
      </c>
      <c r="Y294" s="291">
        <f t="shared" si="137"/>
        <v>0</v>
      </c>
      <c r="Z294" s="291">
        <f t="shared" si="137"/>
        <v>5200</v>
      </c>
      <c r="AA294" s="291">
        <f t="shared" si="137"/>
        <v>0</v>
      </c>
      <c r="AB294" s="295">
        <f t="shared" si="137"/>
        <v>0</v>
      </c>
      <c r="AC294" s="292">
        <f t="shared" si="137"/>
        <v>8800</v>
      </c>
      <c r="AD294" s="295">
        <f t="shared" si="137"/>
        <v>0</v>
      </c>
      <c r="AE294" s="296">
        <f t="shared" si="137"/>
        <v>8800</v>
      </c>
    </row>
    <row r="295" spans="1:31" ht="18" customHeight="1">
      <c r="A295" s="192">
        <v>201101</v>
      </c>
      <c r="B295" s="193">
        <v>2.5</v>
      </c>
      <c r="C295" s="238">
        <v>25</v>
      </c>
      <c r="D295" s="551">
        <v>548</v>
      </c>
      <c r="E295" s="34">
        <v>948</v>
      </c>
      <c r="F295" s="34" t="s">
        <v>306</v>
      </c>
      <c r="G295" s="34">
        <v>9648</v>
      </c>
      <c r="H295" s="35"/>
      <c r="I295" s="712"/>
      <c r="J295" s="824">
        <v>7</v>
      </c>
      <c r="K295" s="714"/>
      <c r="L295" s="726">
        <v>17</v>
      </c>
      <c r="M295" s="714"/>
      <c r="N295" s="715"/>
      <c r="O295" s="716">
        <f t="shared" ref="O295:O324" si="138">SUM(J295:N295)</f>
        <v>24</v>
      </c>
      <c r="P295" s="554"/>
      <c r="Q295" s="301"/>
      <c r="R295" s="717"/>
      <c r="S295" s="44">
        <f t="shared" ref="S295:S324" si="139">SUM(O295,R295)</f>
        <v>24</v>
      </c>
      <c r="T295" s="301"/>
      <c r="U295" s="302">
        <f t="shared" si="118"/>
        <v>24</v>
      </c>
      <c r="V295" s="47">
        <f t="shared" si="133"/>
        <v>0</v>
      </c>
      <c r="W295" s="303"/>
      <c r="X295" s="304">
        <f t="shared" ref="X295:X324" si="140">(J295*1000)/C295</f>
        <v>280</v>
      </c>
      <c r="Y295" s="305">
        <f t="shared" ref="Y295:Y324" si="141">(K295*1000)/C295</f>
        <v>0</v>
      </c>
      <c r="Z295" s="305">
        <f t="shared" ref="Z295:Z324" si="142">(L295*1000)/C295</f>
        <v>680</v>
      </c>
      <c r="AA295" s="305">
        <f t="shared" ref="AA295:AA324" si="143">(M295*1000)/C295</f>
        <v>0</v>
      </c>
      <c r="AB295" s="306">
        <f t="shared" ref="AB295:AB324" si="144">(N295*1000)/C295</f>
        <v>0</v>
      </c>
      <c r="AC295" s="307">
        <f t="shared" ref="AC295:AC324" si="145">SUM(X295:AB295)</f>
        <v>960</v>
      </c>
      <c r="AD295" s="308">
        <f t="shared" ref="AD295:AD324" si="146">(R295*1000)/C295</f>
        <v>0</v>
      </c>
      <c r="AE295" s="309">
        <f t="shared" ref="AE295:AE324" si="147">SUM(AC295:AD295)</f>
        <v>960</v>
      </c>
    </row>
    <row r="296" spans="1:31" ht="18" hidden="1" customHeight="1">
      <c r="A296" s="192">
        <v>201201</v>
      </c>
      <c r="B296" s="193">
        <v>2.5</v>
      </c>
      <c r="C296" s="238">
        <v>25</v>
      </c>
      <c r="D296" s="825" t="s">
        <v>307</v>
      </c>
      <c r="E296" s="34"/>
      <c r="F296" s="34"/>
      <c r="G296" s="34"/>
      <c r="H296" s="35"/>
      <c r="I296" s="712"/>
      <c r="J296" s="826"/>
      <c r="K296" s="729"/>
      <c r="L296" s="729"/>
      <c r="M296" s="729"/>
      <c r="N296" s="730"/>
      <c r="O296" s="302">
        <f t="shared" si="138"/>
        <v>0</v>
      </c>
      <c r="P296" s="554"/>
      <c r="Q296" s="301"/>
      <c r="R296" s="717"/>
      <c r="S296" s="44">
        <f t="shared" si="139"/>
        <v>0</v>
      </c>
      <c r="T296" s="717"/>
      <c r="U296" s="302">
        <f t="shared" si="118"/>
        <v>0</v>
      </c>
      <c r="V296" s="47">
        <f t="shared" si="133"/>
        <v>0</v>
      </c>
      <c r="W296" s="303"/>
      <c r="X296" s="304">
        <f t="shared" si="140"/>
        <v>0</v>
      </c>
      <c r="Y296" s="304"/>
      <c r="Z296" s="304"/>
      <c r="AA296" s="304"/>
      <c r="AB296" s="304"/>
      <c r="AC296" s="307">
        <f t="shared" si="145"/>
        <v>0</v>
      </c>
      <c r="AD296" s="308"/>
      <c r="AE296" s="309">
        <f t="shared" si="147"/>
        <v>0</v>
      </c>
    </row>
    <row r="297" spans="1:31" ht="18" customHeight="1">
      <c r="A297" s="192">
        <v>201501</v>
      </c>
      <c r="B297" s="193">
        <v>2.5</v>
      </c>
      <c r="C297" s="67" t="s">
        <v>27</v>
      </c>
      <c r="D297" s="825"/>
      <c r="E297" s="34"/>
      <c r="F297" s="34"/>
      <c r="G297" s="34"/>
      <c r="H297" s="35"/>
      <c r="I297" s="434" t="s">
        <v>308</v>
      </c>
      <c r="J297" s="826"/>
      <c r="K297" s="729"/>
      <c r="L297" s="729"/>
      <c r="M297" s="729"/>
      <c r="N297" s="730"/>
      <c r="O297" s="302"/>
      <c r="P297" s="637"/>
      <c r="Q297" s="117"/>
      <c r="R297" s="415">
        <f>SUM(P297:Q297)</f>
        <v>0</v>
      </c>
      <c r="S297" s="44"/>
      <c r="T297" s="827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6"/>
      <c r="Z297" s="306"/>
      <c r="AA297" s="306"/>
      <c r="AB297" s="306"/>
      <c r="AC297" s="307"/>
      <c r="AD297" s="308"/>
      <c r="AE297" s="309"/>
    </row>
    <row r="298" spans="1:31" ht="18" hidden="1" customHeight="1">
      <c r="A298" s="192">
        <v>20150835</v>
      </c>
      <c r="B298" s="193">
        <v>2.5</v>
      </c>
      <c r="C298" s="736" t="s">
        <v>75</v>
      </c>
      <c r="D298" s="551"/>
      <c r="E298" s="34"/>
      <c r="F298" s="34"/>
      <c r="G298" s="34"/>
      <c r="H298" s="35"/>
      <c r="I298" s="564" t="s">
        <v>309</v>
      </c>
      <c r="J298" s="826"/>
      <c r="K298" s="729"/>
      <c r="L298" s="729"/>
      <c r="M298" s="729"/>
      <c r="N298" s="730"/>
      <c r="O298" s="828"/>
      <c r="P298" s="584"/>
      <c r="Q298" s="117"/>
      <c r="R298" s="829">
        <f>SUM(P298:Q298)</f>
        <v>0</v>
      </c>
      <c r="S298" s="830"/>
      <c r="T298" s="415">
        <f>SUM(R298:S298)</f>
        <v>0</v>
      </c>
      <c r="U298" s="46">
        <f t="shared" si="118"/>
        <v>0</v>
      </c>
      <c r="V298" s="47">
        <f t="shared" si="133"/>
        <v>0</v>
      </c>
      <c r="W298" s="303"/>
      <c r="X298" s="304"/>
      <c r="Y298" s="305"/>
      <c r="Z298" s="305"/>
      <c r="AA298" s="305"/>
      <c r="AB298" s="306"/>
      <c r="AC298" s="307"/>
      <c r="AD298" s="308"/>
      <c r="AE298" s="309"/>
    </row>
    <row r="299" spans="1:31" ht="18" customHeight="1">
      <c r="A299" s="30">
        <v>201501</v>
      </c>
      <c r="B299" s="31">
        <v>2.5</v>
      </c>
      <c r="C299" s="32">
        <v>50</v>
      </c>
      <c r="D299" s="574"/>
      <c r="E299" s="73"/>
      <c r="F299" s="73"/>
      <c r="G299" s="73"/>
      <c r="H299" s="36"/>
      <c r="I299" s="566" t="s">
        <v>308</v>
      </c>
      <c r="J299" s="612"/>
      <c r="K299" s="603"/>
      <c r="L299" s="603"/>
      <c r="M299" s="603"/>
      <c r="N299" s="613"/>
      <c r="O299" s="702"/>
      <c r="P299" s="563"/>
      <c r="Q299" s="563"/>
      <c r="R299" s="831">
        <f t="shared" ref="R299:R324" si="148">SUM(P299:Q299)</f>
        <v>0</v>
      </c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>
        <f>(J299*1000)/C299</f>
        <v>0</v>
      </c>
      <c r="Y299" s="50">
        <f t="shared" si="141"/>
        <v>0</v>
      </c>
      <c r="Z299" s="50">
        <f t="shared" si="142"/>
        <v>0</v>
      </c>
      <c r="AA299" s="50">
        <f t="shared" si="143"/>
        <v>0</v>
      </c>
      <c r="AB299" s="51">
        <f t="shared" si="144"/>
        <v>0</v>
      </c>
      <c r="AC299" s="52">
        <f t="shared" si="145"/>
        <v>0</v>
      </c>
      <c r="AD299" s="53">
        <f t="shared" si="146"/>
        <v>0</v>
      </c>
      <c r="AE299" s="54">
        <f t="shared" si="147"/>
        <v>0</v>
      </c>
    </row>
    <row r="300" spans="1:31" ht="18" customHeight="1">
      <c r="A300" s="30">
        <v>203701</v>
      </c>
      <c r="B300" s="108">
        <v>4</v>
      </c>
      <c r="C300" s="32">
        <v>25</v>
      </c>
      <c r="D300" s="574"/>
      <c r="E300" s="73"/>
      <c r="F300" s="73"/>
      <c r="G300" s="73"/>
      <c r="H300" s="89">
        <v>6949</v>
      </c>
      <c r="I300" s="566"/>
      <c r="J300" s="742"/>
      <c r="K300" s="556"/>
      <c r="L300" s="556"/>
      <c r="M300" s="556"/>
      <c r="N300" s="607"/>
      <c r="O300" s="619">
        <f t="shared" si="138"/>
        <v>0</v>
      </c>
      <c r="P300" s="70"/>
      <c r="Q300" s="70"/>
      <c r="R300" s="93"/>
      <c r="S300" s="63">
        <f t="shared" si="139"/>
        <v>0</v>
      </c>
      <c r="T300" s="139"/>
      <c r="U300" s="65">
        <f t="shared" si="118"/>
        <v>0</v>
      </c>
      <c r="V300" s="47">
        <f t="shared" si="133"/>
        <v>0</v>
      </c>
      <c r="W300" s="48"/>
      <c r="X300" s="49"/>
      <c r="Y300" s="50"/>
      <c r="Z300" s="50"/>
      <c r="AA300" s="50"/>
      <c r="AB300" s="51">
        <f t="shared" si="144"/>
        <v>0</v>
      </c>
      <c r="AC300" s="52">
        <f t="shared" si="145"/>
        <v>0</v>
      </c>
      <c r="AD300" s="53"/>
      <c r="AE300" s="54">
        <f t="shared" si="147"/>
        <v>0</v>
      </c>
    </row>
    <row r="301" spans="1:31" ht="18" customHeight="1">
      <c r="A301" s="30">
        <v>203101</v>
      </c>
      <c r="B301" s="108">
        <v>4</v>
      </c>
      <c r="C301" s="32">
        <v>25</v>
      </c>
      <c r="D301" s="574">
        <v>549</v>
      </c>
      <c r="E301" s="73">
        <v>949</v>
      </c>
      <c r="F301" s="73" t="s">
        <v>310</v>
      </c>
      <c r="G301" s="73">
        <v>9649</v>
      </c>
      <c r="H301" s="36"/>
      <c r="I301" s="552"/>
      <c r="J301" s="116">
        <v>40</v>
      </c>
      <c r="K301" s="563">
        <v>25</v>
      </c>
      <c r="L301" s="678">
        <v>45</v>
      </c>
      <c r="M301" s="556"/>
      <c r="N301" s="557"/>
      <c r="O301" s="619">
        <f t="shared" si="138"/>
        <v>110</v>
      </c>
      <c r="P301" s="45"/>
      <c r="Q301" s="45"/>
      <c r="R301" s="554"/>
      <c r="S301" s="63">
        <f t="shared" si="139"/>
        <v>110</v>
      </c>
      <c r="T301" s="139"/>
      <c r="U301" s="65">
        <f t="shared" si="118"/>
        <v>110</v>
      </c>
      <c r="V301" s="47">
        <f t="shared" si="133"/>
        <v>0</v>
      </c>
      <c r="W301" s="48"/>
      <c r="X301" s="49">
        <f t="shared" si="140"/>
        <v>1600</v>
      </c>
      <c r="Y301" s="50">
        <f t="shared" si="141"/>
        <v>1000</v>
      </c>
      <c r="Z301" s="50">
        <f t="shared" si="142"/>
        <v>1800</v>
      </c>
      <c r="AA301" s="50">
        <f t="shared" si="143"/>
        <v>0</v>
      </c>
      <c r="AB301" s="51">
        <f t="shared" si="144"/>
        <v>0</v>
      </c>
      <c r="AC301" s="52">
        <f t="shared" si="145"/>
        <v>4400</v>
      </c>
      <c r="AD301" s="53">
        <f t="shared" si="146"/>
        <v>0</v>
      </c>
      <c r="AE301" s="54">
        <f t="shared" si="147"/>
        <v>4400</v>
      </c>
    </row>
    <row r="302" spans="1:31" ht="18" hidden="1" customHeight="1">
      <c r="A302" s="30">
        <v>203201</v>
      </c>
      <c r="B302" s="108">
        <v>4</v>
      </c>
      <c r="C302" s="32">
        <v>25</v>
      </c>
      <c r="D302" s="832" t="s">
        <v>311</v>
      </c>
      <c r="E302" s="73"/>
      <c r="F302" s="73"/>
      <c r="G302" s="73"/>
      <c r="H302" s="36"/>
      <c r="I302" s="552"/>
      <c r="J302" s="618"/>
      <c r="K302" s="467"/>
      <c r="L302" s="467"/>
      <c r="M302" s="467"/>
      <c r="N302" s="339"/>
      <c r="O302" s="828">
        <f t="shared" si="138"/>
        <v>0</v>
      </c>
      <c r="P302" s="45"/>
      <c r="Q302" s="45"/>
      <c r="R302" s="554"/>
      <c r="S302" s="63">
        <f t="shared" si="139"/>
        <v>0</v>
      </c>
      <c r="T302" s="436"/>
      <c r="U302" s="65">
        <f t="shared" si="118"/>
        <v>0</v>
      </c>
      <c r="V302" s="47">
        <f t="shared" si="133"/>
        <v>0</v>
      </c>
      <c r="W302" s="48"/>
      <c r="X302" s="49">
        <f t="shared" si="140"/>
        <v>0</v>
      </c>
      <c r="Y302" s="50"/>
      <c r="Z302" s="50"/>
      <c r="AA302" s="50"/>
      <c r="AB302" s="51"/>
      <c r="AC302" s="52">
        <f t="shared" si="145"/>
        <v>0</v>
      </c>
      <c r="AD302" s="53"/>
      <c r="AE302" s="54">
        <f t="shared" si="147"/>
        <v>0</v>
      </c>
    </row>
    <row r="303" spans="1:31" ht="18" customHeight="1">
      <c r="A303" s="30">
        <v>203501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312</v>
      </c>
      <c r="J303" s="833"/>
      <c r="K303" s="834"/>
      <c r="L303" s="834"/>
      <c r="M303" s="834"/>
      <c r="N303" s="582"/>
      <c r="O303" s="835"/>
      <c r="P303" s="117"/>
      <c r="Q303" s="117"/>
      <c r="R303" s="415">
        <f>SUM(P303:Q303)</f>
        <v>0</v>
      </c>
      <c r="S303" s="63"/>
      <c r="T303" s="827">
        <f>SUM(R303:S303)</f>
        <v>0</v>
      </c>
      <c r="U303" s="65">
        <f t="shared" si="118"/>
        <v>0</v>
      </c>
      <c r="V303" s="47">
        <f t="shared" si="133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>
      <c r="A304" s="30">
        <v>203501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312</v>
      </c>
      <c r="J304" s="615"/>
      <c r="K304" s="616"/>
      <c r="L304" s="616"/>
      <c r="M304" s="616"/>
      <c r="N304" s="586"/>
      <c r="O304" s="703"/>
      <c r="P304" s="563"/>
      <c r="Q304" s="592">
        <v>24</v>
      </c>
      <c r="R304" s="607">
        <f t="shared" si="148"/>
        <v>24</v>
      </c>
      <c r="S304" s="63">
        <f t="shared" si="139"/>
        <v>24</v>
      </c>
      <c r="T304" s="143"/>
      <c r="U304" s="65">
        <f t="shared" si="118"/>
        <v>24</v>
      </c>
      <c r="V304" s="47">
        <f t="shared" si="133"/>
        <v>0</v>
      </c>
      <c r="W304" s="48"/>
      <c r="X304" s="49">
        <f t="shared" si="140"/>
        <v>0</v>
      </c>
      <c r="Y304" s="50">
        <f t="shared" si="141"/>
        <v>0</v>
      </c>
      <c r="Z304" s="50">
        <f t="shared" si="142"/>
        <v>0</v>
      </c>
      <c r="AA304" s="50">
        <f t="shared" si="143"/>
        <v>0</v>
      </c>
      <c r="AB304" s="51">
        <f t="shared" si="144"/>
        <v>0</v>
      </c>
      <c r="AC304" s="52">
        <f t="shared" si="145"/>
        <v>0</v>
      </c>
      <c r="AD304" s="53">
        <f t="shared" si="146"/>
        <v>480</v>
      </c>
      <c r="AE304" s="54">
        <f t="shared" si="147"/>
        <v>480</v>
      </c>
    </row>
    <row r="305" spans="1:31" ht="18" customHeight="1">
      <c r="A305" s="30">
        <v>204501</v>
      </c>
      <c r="B305" s="108">
        <v>4</v>
      </c>
      <c r="C305" s="67" t="s">
        <v>27</v>
      </c>
      <c r="D305" s="574"/>
      <c r="E305" s="73"/>
      <c r="F305" s="73"/>
      <c r="G305" s="73"/>
      <c r="H305" s="36"/>
      <c r="I305" s="89" t="s">
        <v>313</v>
      </c>
      <c r="J305" s="615"/>
      <c r="K305" s="616"/>
      <c r="L305" s="616"/>
      <c r="M305" s="616"/>
      <c r="N305" s="586"/>
      <c r="O305" s="703"/>
      <c r="P305" s="117"/>
      <c r="Q305" s="117">
        <v>42</v>
      </c>
      <c r="R305" s="415">
        <f>SUM(P305:Q305)</f>
        <v>42</v>
      </c>
      <c r="S305" s="63"/>
      <c r="T305" s="227">
        <f>SUM(O305,R305)</f>
        <v>42</v>
      </c>
      <c r="U305" s="65">
        <f t="shared" si="118"/>
        <v>42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/>
      <c r="AE305" s="54"/>
    </row>
    <row r="306" spans="1:31" ht="18" customHeight="1">
      <c r="A306" s="30">
        <v>204501</v>
      </c>
      <c r="B306" s="108">
        <v>4</v>
      </c>
      <c r="C306" s="32">
        <v>50</v>
      </c>
      <c r="D306" s="574"/>
      <c r="E306" s="73"/>
      <c r="F306" s="73"/>
      <c r="G306" s="73"/>
      <c r="H306" s="36"/>
      <c r="I306" s="566" t="s">
        <v>313</v>
      </c>
      <c r="J306" s="836"/>
      <c r="K306" s="837"/>
      <c r="L306" s="837"/>
      <c r="M306" s="837"/>
      <c r="N306" s="838"/>
      <c r="O306" s="839"/>
      <c r="P306" s="563"/>
      <c r="Q306" s="563">
        <v>84</v>
      </c>
      <c r="R306" s="607">
        <f t="shared" si="148"/>
        <v>84</v>
      </c>
      <c r="S306" s="63">
        <f t="shared" si="139"/>
        <v>84</v>
      </c>
      <c r="T306" s="227"/>
      <c r="U306" s="65">
        <f t="shared" si="118"/>
        <v>84</v>
      </c>
      <c r="V306" s="47">
        <f t="shared" si="133"/>
        <v>0</v>
      </c>
      <c r="W306" s="48"/>
      <c r="X306" s="49"/>
      <c r="Y306" s="50"/>
      <c r="Z306" s="50"/>
      <c r="AA306" s="50"/>
      <c r="AB306" s="51"/>
      <c r="AC306" s="52"/>
      <c r="AD306" s="53">
        <f t="shared" si="146"/>
        <v>1680</v>
      </c>
      <c r="AE306" s="54">
        <f t="shared" si="147"/>
        <v>1680</v>
      </c>
    </row>
    <row r="307" spans="1:31" ht="18" customHeight="1">
      <c r="A307" s="30">
        <v>204101</v>
      </c>
      <c r="B307" s="108">
        <v>4</v>
      </c>
      <c r="C307" s="32">
        <v>25</v>
      </c>
      <c r="D307" s="574">
        <v>540</v>
      </c>
      <c r="E307" s="73"/>
      <c r="F307" s="73" t="s">
        <v>314</v>
      </c>
      <c r="G307" s="73"/>
      <c r="H307" s="36"/>
      <c r="I307" s="568"/>
      <c r="J307" s="116">
        <v>16</v>
      </c>
      <c r="K307" s="563"/>
      <c r="L307" s="563"/>
      <c r="M307" s="563"/>
      <c r="N307" s="607"/>
      <c r="O307" s="558">
        <f t="shared" si="138"/>
        <v>16</v>
      </c>
      <c r="P307" s="554"/>
      <c r="Q307" s="840"/>
      <c r="R307" s="841"/>
      <c r="S307" s="63">
        <f t="shared" si="139"/>
        <v>16</v>
      </c>
      <c r="T307" s="139"/>
      <c r="U307" s="65">
        <f t="shared" si="118"/>
        <v>16</v>
      </c>
      <c r="V307" s="47">
        <f t="shared" si="133"/>
        <v>0</v>
      </c>
      <c r="W307" s="48"/>
      <c r="X307" s="49">
        <f t="shared" si="140"/>
        <v>640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640</v>
      </c>
      <c r="AD307" s="53">
        <f t="shared" si="146"/>
        <v>0</v>
      </c>
      <c r="AE307" s="54">
        <f t="shared" si="147"/>
        <v>640</v>
      </c>
    </row>
    <row r="308" spans="1:31" ht="18" hidden="1" customHeight="1">
      <c r="A308" s="30">
        <v>204501</v>
      </c>
      <c r="B308" s="108">
        <v>4</v>
      </c>
      <c r="C308" s="32">
        <v>50</v>
      </c>
      <c r="D308" s="574" t="s">
        <v>313</v>
      </c>
      <c r="E308" s="73"/>
      <c r="F308" s="73"/>
      <c r="G308" s="73"/>
      <c r="H308" s="36"/>
      <c r="I308" s="552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>
      <c r="A309" s="172">
        <v>202301</v>
      </c>
      <c r="B309" s="101">
        <v>2.5</v>
      </c>
      <c r="C309" s="96">
        <v>25</v>
      </c>
      <c r="D309" s="614" t="s">
        <v>315</v>
      </c>
      <c r="E309" s="103"/>
      <c r="F309" s="103"/>
      <c r="G309" s="103"/>
      <c r="H309" s="103"/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>
      <c r="A310" s="172">
        <v>204101</v>
      </c>
      <c r="B310" s="101">
        <v>3.5</v>
      </c>
      <c r="C310" s="96">
        <v>25</v>
      </c>
      <c r="D310" s="614" t="s">
        <v>316</v>
      </c>
      <c r="E310" s="103" t="s">
        <v>317</v>
      </c>
      <c r="F310" s="103" t="s">
        <v>318</v>
      </c>
      <c r="G310" s="103" t="s">
        <v>319</v>
      </c>
      <c r="H310" s="103" t="s">
        <v>320</v>
      </c>
      <c r="I310" s="645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>
      <c r="A311" s="30">
        <v>202101</v>
      </c>
      <c r="B311" s="31">
        <v>2.5</v>
      </c>
      <c r="C311" s="32">
        <v>25</v>
      </c>
      <c r="D311" s="574">
        <v>6548</v>
      </c>
      <c r="E311" s="73">
        <v>8948</v>
      </c>
      <c r="F311" s="73" t="s">
        <v>321</v>
      </c>
      <c r="G311" s="73" t="s">
        <v>322</v>
      </c>
      <c r="H311" s="36" t="s">
        <v>323</v>
      </c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>
      <c r="A312" s="30">
        <v>211001</v>
      </c>
      <c r="B312" s="108">
        <v>2.5</v>
      </c>
      <c r="C312" s="32">
        <v>25</v>
      </c>
      <c r="D312" s="574">
        <v>541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>
      <c r="A313" s="30">
        <v>212003</v>
      </c>
      <c r="B313" s="108">
        <v>4</v>
      </c>
      <c r="C313" s="32">
        <v>25</v>
      </c>
      <c r="D313" s="574">
        <v>542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>
      <c r="A314" s="172">
        <v>213001</v>
      </c>
      <c r="B314" s="108">
        <v>4</v>
      </c>
      <c r="C314" s="96">
        <v>25</v>
      </c>
      <c r="D314" s="614" t="s">
        <v>324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>
      <c r="A315" s="30">
        <v>226001</v>
      </c>
      <c r="B315" s="108">
        <v>3.5</v>
      </c>
      <c r="C315" s="32">
        <v>25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hidden="1" customHeight="1">
      <c r="A316" s="30">
        <v>226001</v>
      </c>
      <c r="B316" s="108">
        <v>4</v>
      </c>
      <c r="C316" s="32">
        <v>40</v>
      </c>
      <c r="D316" s="574">
        <v>543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8"/>
        <v>0</v>
      </c>
      <c r="P316" s="554"/>
      <c r="Q316" s="45"/>
      <c r="R316" s="554">
        <f t="shared" si="148"/>
        <v>0</v>
      </c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f t="shared" si="140"/>
        <v>0</v>
      </c>
      <c r="Y316" s="50">
        <f t="shared" si="141"/>
        <v>0</v>
      </c>
      <c r="Z316" s="50">
        <f t="shared" si="142"/>
        <v>0</v>
      </c>
      <c r="AA316" s="50">
        <f t="shared" si="143"/>
        <v>0</v>
      </c>
      <c r="AB316" s="51">
        <f t="shared" si="144"/>
        <v>0</v>
      </c>
      <c r="AC316" s="52">
        <f t="shared" si="145"/>
        <v>0</v>
      </c>
      <c r="AD316" s="53">
        <f t="shared" si="146"/>
        <v>0</v>
      </c>
      <c r="AE316" s="54">
        <f t="shared" si="147"/>
        <v>0</v>
      </c>
    </row>
    <row r="317" spans="1:31" ht="18" customHeight="1">
      <c r="A317" s="30">
        <v>216201</v>
      </c>
      <c r="B317" s="108">
        <v>4</v>
      </c>
      <c r="C317" s="32">
        <v>25</v>
      </c>
      <c r="D317" s="574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>
        <v>16</v>
      </c>
      <c r="K317" s="563"/>
      <c r="L317" s="563"/>
      <c r="M317" s="563"/>
      <c r="N317" s="607"/>
      <c r="O317" s="558">
        <f>SUM(J317:N317)</f>
        <v>16</v>
      </c>
      <c r="P317" s="554"/>
      <c r="Q317" s="45"/>
      <c r="R317" s="554"/>
      <c r="S317" s="63">
        <f t="shared" si="139"/>
        <v>16</v>
      </c>
      <c r="T317" s="139"/>
      <c r="U317" s="65">
        <f t="shared" si="118"/>
        <v>16</v>
      </c>
      <c r="V317" s="47">
        <f t="shared" si="133"/>
        <v>0</v>
      </c>
      <c r="W317" s="48"/>
      <c r="X317" s="49">
        <v>16</v>
      </c>
      <c r="Y317" s="49">
        <f>(K317*1000)/B317</f>
        <v>0</v>
      </c>
      <c r="Z317" s="49">
        <f>(L317*1000)/C317</f>
        <v>0</v>
      </c>
      <c r="AA317" s="50">
        <f t="shared" si="143"/>
        <v>0</v>
      </c>
      <c r="AB317" s="51">
        <f t="shared" si="144"/>
        <v>0</v>
      </c>
      <c r="AC317" s="52">
        <f t="shared" si="145"/>
        <v>16</v>
      </c>
      <c r="AD317" s="53">
        <f t="shared" si="146"/>
        <v>0</v>
      </c>
      <c r="AE317" s="54">
        <f t="shared" si="147"/>
        <v>16</v>
      </c>
    </row>
    <row r="318" spans="1:31" ht="18" hidden="1" customHeight="1">
      <c r="A318" s="30">
        <v>216201</v>
      </c>
      <c r="B318" s="108">
        <v>4</v>
      </c>
      <c r="C318" s="32">
        <v>40</v>
      </c>
      <c r="D318" s="551">
        <v>544</v>
      </c>
      <c r="E318" s="73">
        <v>944</v>
      </c>
      <c r="F318" s="73" t="s">
        <v>325</v>
      </c>
      <c r="G318" s="73">
        <v>9644</v>
      </c>
      <c r="H318" s="36"/>
      <c r="I318" s="552"/>
      <c r="J318" s="116"/>
      <c r="K318" s="563"/>
      <c r="L318" s="842"/>
      <c r="M318" s="563"/>
      <c r="N318" s="607"/>
      <c r="O318" s="558">
        <f t="shared" si="138"/>
        <v>0</v>
      </c>
      <c r="P318" s="554"/>
      <c r="Q318" s="45"/>
      <c r="R318" s="554"/>
      <c r="S318" s="63">
        <f t="shared" si="139"/>
        <v>0</v>
      </c>
      <c r="T318" s="139"/>
      <c r="U318" s="65">
        <f t="shared" si="118"/>
        <v>0</v>
      </c>
      <c r="V318" s="47">
        <f t="shared" si="133"/>
        <v>0</v>
      </c>
      <c r="W318" s="48"/>
      <c r="X318" s="49">
        <v>12</v>
      </c>
      <c r="Y318" s="50">
        <f t="shared" si="141"/>
        <v>0</v>
      </c>
      <c r="Z318" s="50"/>
      <c r="AA318" s="50">
        <f t="shared" si="143"/>
        <v>0</v>
      </c>
      <c r="AB318" s="51">
        <f t="shared" si="144"/>
        <v>0</v>
      </c>
      <c r="AC318" s="52">
        <f t="shared" si="145"/>
        <v>12</v>
      </c>
      <c r="AD318" s="53">
        <f t="shared" si="146"/>
        <v>0</v>
      </c>
      <c r="AE318" s="54">
        <f t="shared" si="147"/>
        <v>12</v>
      </c>
    </row>
    <row r="319" spans="1:31" ht="18" hidden="1" customHeight="1">
      <c r="A319" s="30">
        <v>216251</v>
      </c>
      <c r="B319" s="108">
        <v>4</v>
      </c>
      <c r="C319" s="32">
        <v>25</v>
      </c>
      <c r="D319" s="551">
        <v>545</v>
      </c>
      <c r="E319" s="73"/>
      <c r="F319" s="73"/>
      <c r="G319" s="73"/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ref="U319:U375" si="149">SUM(S319:T319)</f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>
      <c r="A320" s="30">
        <v>216251</v>
      </c>
      <c r="B320" s="108">
        <v>4</v>
      </c>
      <c r="C320" s="32">
        <v>40</v>
      </c>
      <c r="D320" s="551">
        <v>545</v>
      </c>
      <c r="E320" s="73">
        <v>945</v>
      </c>
      <c r="F320" s="73" t="s">
        <v>326</v>
      </c>
      <c r="G320" s="73">
        <v>9645</v>
      </c>
      <c r="H320" s="36"/>
      <c r="I320" s="552"/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>
      <c r="A321" s="30">
        <v>221001</v>
      </c>
      <c r="B321" s="108">
        <v>2.5</v>
      </c>
      <c r="C321" s="32">
        <v>40</v>
      </c>
      <c r="D321" s="574" t="s">
        <v>327</v>
      </c>
      <c r="E321" s="73"/>
      <c r="F321" s="73"/>
      <c r="G321" s="73"/>
      <c r="H321" s="36"/>
      <c r="I321" s="552" t="s">
        <v>327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>
      <c r="A322" s="30">
        <v>222001</v>
      </c>
      <c r="B322" s="108">
        <v>4</v>
      </c>
      <c r="C322" s="32">
        <v>40</v>
      </c>
      <c r="D322" s="574" t="s">
        <v>328</v>
      </c>
      <c r="E322" s="73"/>
      <c r="F322" s="73"/>
      <c r="G322" s="73"/>
      <c r="H322" s="36"/>
      <c r="I322" s="552" t="s">
        <v>328</v>
      </c>
      <c r="J322" s="553"/>
      <c r="K322" s="467"/>
      <c r="L322" s="467"/>
      <c r="M322" s="467"/>
      <c r="N322" s="339"/>
      <c r="O322" s="46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>
      <c r="A323" s="30">
        <v>226501</v>
      </c>
      <c r="B323" s="108">
        <v>4</v>
      </c>
      <c r="C323" s="32">
        <v>25</v>
      </c>
      <c r="D323" s="843" t="s">
        <v>329</v>
      </c>
      <c r="E323" s="73"/>
      <c r="F323" s="73"/>
      <c r="G323" s="73"/>
      <c r="H323" s="36"/>
      <c r="I323" s="552"/>
      <c r="J323" s="844"/>
      <c r="K323" s="467"/>
      <c r="L323" s="467"/>
      <c r="M323" s="467"/>
      <c r="N323" s="339"/>
      <c r="O323" s="845">
        <f t="shared" si="138"/>
        <v>0</v>
      </c>
      <c r="P323" s="554"/>
      <c r="Q323" s="45"/>
      <c r="R323" s="554">
        <f t="shared" si="148"/>
        <v>0</v>
      </c>
      <c r="S323" s="44">
        <f t="shared" si="139"/>
        <v>0</v>
      </c>
      <c r="T323" s="45"/>
      <c r="U323" s="46">
        <f t="shared" si="149"/>
        <v>0</v>
      </c>
      <c r="V323" s="47">
        <f t="shared" si="133"/>
        <v>0</v>
      </c>
      <c r="W323" s="48"/>
      <c r="X323" s="49">
        <f t="shared" si="140"/>
        <v>0</v>
      </c>
      <c r="Y323" s="50">
        <f t="shared" si="141"/>
        <v>0</v>
      </c>
      <c r="Z323" s="50">
        <f t="shared" si="142"/>
        <v>0</v>
      </c>
      <c r="AA323" s="50">
        <f t="shared" si="143"/>
        <v>0</v>
      </c>
      <c r="AB323" s="51">
        <f t="shared" si="144"/>
        <v>0</v>
      </c>
      <c r="AC323" s="52">
        <f t="shared" si="145"/>
        <v>0</v>
      </c>
      <c r="AD323" s="53">
        <f t="shared" si="146"/>
        <v>0</v>
      </c>
      <c r="AE323" s="54">
        <f t="shared" si="147"/>
        <v>0</v>
      </c>
    </row>
    <row r="324" spans="1:31" ht="18" hidden="1" customHeight="1">
      <c r="A324" s="82">
        <v>200100</v>
      </c>
      <c r="B324" s="157">
        <v>2.5</v>
      </c>
      <c r="C324" s="168">
        <v>25</v>
      </c>
      <c r="D324" s="704">
        <v>144</v>
      </c>
      <c r="E324" s="85">
        <v>744</v>
      </c>
      <c r="F324" s="85" t="s">
        <v>330</v>
      </c>
      <c r="G324" s="85">
        <v>8244</v>
      </c>
      <c r="H324" s="85"/>
      <c r="I324" s="792"/>
      <c r="J324" s="624"/>
      <c r="K324" s="625"/>
      <c r="L324" s="625"/>
      <c r="M324" s="625"/>
      <c r="N324" s="626"/>
      <c r="O324" s="423">
        <f t="shared" si="138"/>
        <v>0</v>
      </c>
      <c r="P324" s="554"/>
      <c r="Q324" s="422"/>
      <c r="R324" s="823">
        <f t="shared" si="148"/>
        <v>0</v>
      </c>
      <c r="S324" s="44">
        <f t="shared" si="139"/>
        <v>0</v>
      </c>
      <c r="T324" s="422"/>
      <c r="U324" s="423">
        <f t="shared" si="149"/>
        <v>0</v>
      </c>
      <c r="V324" s="47">
        <f t="shared" si="133"/>
        <v>0</v>
      </c>
      <c r="W324" s="424"/>
      <c r="X324" s="425">
        <f t="shared" si="140"/>
        <v>0</v>
      </c>
      <c r="Y324" s="426">
        <f t="shared" si="141"/>
        <v>0</v>
      </c>
      <c r="Z324" s="426">
        <f t="shared" si="142"/>
        <v>0</v>
      </c>
      <c r="AA324" s="426">
        <f t="shared" si="143"/>
        <v>0</v>
      </c>
      <c r="AB324" s="427">
        <f t="shared" si="144"/>
        <v>0</v>
      </c>
      <c r="AC324" s="428">
        <f t="shared" si="145"/>
        <v>0</v>
      </c>
      <c r="AD324" s="429">
        <f t="shared" si="146"/>
        <v>0</v>
      </c>
      <c r="AE324" s="437">
        <f t="shared" si="147"/>
        <v>0</v>
      </c>
    </row>
    <row r="325" spans="1:31" ht="18" customHeight="1" thickBot="1">
      <c r="A325" s="281" t="s">
        <v>331</v>
      </c>
      <c r="B325" s="282"/>
      <c r="C325" s="708"/>
      <c r="D325" s="709"/>
      <c r="E325" s="282"/>
      <c r="F325" s="282"/>
      <c r="G325" s="282"/>
      <c r="H325" s="282"/>
      <c r="I325" s="709"/>
      <c r="J325" s="291">
        <f t="shared" ref="J325:U325" si="150">SUM(J295:J324)</f>
        <v>79</v>
      </c>
      <c r="K325" s="291">
        <f t="shared" si="150"/>
        <v>25</v>
      </c>
      <c r="L325" s="291">
        <f t="shared" si="150"/>
        <v>62</v>
      </c>
      <c r="M325" s="291">
        <f t="shared" si="150"/>
        <v>0</v>
      </c>
      <c r="N325" s="291">
        <f t="shared" si="150"/>
        <v>0</v>
      </c>
      <c r="O325" s="292">
        <f>SUM(O295:O324)</f>
        <v>166</v>
      </c>
      <c r="P325" s="295">
        <f t="shared" si="150"/>
        <v>0</v>
      </c>
      <c r="Q325" s="291">
        <f>SUM(Q295:Q324)</f>
        <v>150</v>
      </c>
      <c r="R325" s="295">
        <f t="shared" si="150"/>
        <v>150</v>
      </c>
      <c r="S325" s="290">
        <f t="shared" si="150"/>
        <v>274</v>
      </c>
      <c r="T325" s="291">
        <f>SUM(T295:T324)</f>
        <v>42</v>
      </c>
      <c r="U325" s="292">
        <f t="shared" si="150"/>
        <v>316</v>
      </c>
      <c r="V325" s="47">
        <f t="shared" si="133"/>
        <v>0</v>
      </c>
      <c r="W325" s="382"/>
      <c r="X325" s="294">
        <f t="shared" ref="X325:AE325" si="151">SUM(X295:X324)</f>
        <v>2548</v>
      </c>
      <c r="Y325" s="291">
        <f t="shared" si="151"/>
        <v>1000</v>
      </c>
      <c r="Z325" s="291">
        <f t="shared" si="151"/>
        <v>2480</v>
      </c>
      <c r="AA325" s="291">
        <f t="shared" si="151"/>
        <v>0</v>
      </c>
      <c r="AB325" s="295">
        <f t="shared" si="151"/>
        <v>0</v>
      </c>
      <c r="AC325" s="292">
        <f t="shared" si="151"/>
        <v>6028</v>
      </c>
      <c r="AD325" s="295">
        <f t="shared" si="151"/>
        <v>2160</v>
      </c>
      <c r="AE325" s="296">
        <f t="shared" si="151"/>
        <v>8188</v>
      </c>
    </row>
    <row r="326" spans="1:31" ht="18" customHeight="1">
      <c r="A326" s="77">
        <v>542000</v>
      </c>
      <c r="B326" s="229" t="s">
        <v>57</v>
      </c>
      <c r="C326" s="78">
        <v>25</v>
      </c>
      <c r="D326" s="643">
        <v>301</v>
      </c>
      <c r="E326" s="80">
        <v>801</v>
      </c>
      <c r="F326" s="80" t="s">
        <v>332</v>
      </c>
      <c r="G326" s="80">
        <v>9401</v>
      </c>
      <c r="H326" s="81"/>
      <c r="I326" s="644"/>
      <c r="J326" s="713">
        <v>16</v>
      </c>
      <c r="K326" s="846"/>
      <c r="L326" s="846"/>
      <c r="M326" s="846"/>
      <c r="N326" s="847"/>
      <c r="O326" s="716">
        <f>SUM(J326:N326)</f>
        <v>16</v>
      </c>
      <c r="P326" s="554"/>
      <c r="Q326" s="301"/>
      <c r="R326" s="717"/>
      <c r="S326" s="44">
        <f>SUM(O326,R326)</f>
        <v>16</v>
      </c>
      <c r="T326" s="301"/>
      <c r="U326" s="302">
        <f t="shared" si="149"/>
        <v>16</v>
      </c>
      <c r="V326" s="47">
        <f t="shared" si="133"/>
        <v>0</v>
      </c>
      <c r="W326" s="303"/>
      <c r="X326" s="304">
        <f>(J326*1000)/C326</f>
        <v>640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640</v>
      </c>
      <c r="AD326" s="308">
        <f>(R326*1000)/C326</f>
        <v>0</v>
      </c>
      <c r="AE326" s="309">
        <f>SUM(AC326:AD326)</f>
        <v>640</v>
      </c>
    </row>
    <row r="327" spans="1:31" ht="18" customHeight="1">
      <c r="A327" s="77">
        <v>546001</v>
      </c>
      <c r="B327" s="229" t="s">
        <v>206</v>
      </c>
      <c r="C327" s="67" t="s">
        <v>27</v>
      </c>
      <c r="D327" s="848">
        <v>502</v>
      </c>
      <c r="E327" s="80"/>
      <c r="F327" s="80"/>
      <c r="G327" s="80"/>
      <c r="H327" s="81"/>
      <c r="I327" s="644"/>
      <c r="J327" s="728">
        <v>24</v>
      </c>
      <c r="K327" s="846"/>
      <c r="L327" s="846"/>
      <c r="M327" s="846"/>
      <c r="N327" s="847"/>
      <c r="O327" s="849">
        <f t="shared" ref="O327:O328" si="152">SUM(J327:N327)</f>
        <v>24</v>
      </c>
      <c r="P327" s="554"/>
      <c r="Q327" s="301"/>
      <c r="R327" s="717"/>
      <c r="S327" s="44"/>
      <c r="T327" s="143">
        <f>SUM(O327,R327)</f>
        <v>24</v>
      </c>
      <c r="U327" s="302">
        <f t="shared" si="149"/>
        <v>24</v>
      </c>
      <c r="V327" s="47">
        <f t="shared" si="133"/>
        <v>0</v>
      </c>
      <c r="W327" s="303"/>
      <c r="X327" s="304"/>
      <c r="Y327" s="305"/>
      <c r="Z327" s="305"/>
      <c r="AA327" s="305"/>
      <c r="AB327" s="306"/>
      <c r="AC327" s="307"/>
      <c r="AD327" s="308"/>
      <c r="AE327" s="309"/>
    </row>
    <row r="328" spans="1:31" ht="18" hidden="1" customHeight="1">
      <c r="A328" s="77">
        <v>546001</v>
      </c>
      <c r="B328" s="229" t="s">
        <v>206</v>
      </c>
      <c r="C328" s="78">
        <v>25</v>
      </c>
      <c r="D328" s="643">
        <v>502</v>
      </c>
      <c r="E328" s="80"/>
      <c r="F328" s="80"/>
      <c r="G328" s="80"/>
      <c r="H328" s="81"/>
      <c r="I328" s="644"/>
      <c r="J328" s="850"/>
      <c r="K328" s="729"/>
      <c r="L328" s="729"/>
      <c r="M328" s="729"/>
      <c r="N328" s="730"/>
      <c r="O328" s="716">
        <f t="shared" si="152"/>
        <v>0</v>
      </c>
      <c r="P328" s="554"/>
      <c r="Q328" s="301"/>
      <c r="R328" s="717"/>
      <c r="S328" s="44">
        <f>SUM(O328,R328)</f>
        <v>0</v>
      </c>
      <c r="T328" s="301"/>
      <c r="U328" s="302">
        <f t="shared" si="149"/>
        <v>0</v>
      </c>
      <c r="V328" s="47">
        <f t="shared" si="133"/>
        <v>0</v>
      </c>
      <c r="W328" s="303"/>
      <c r="X328" s="304">
        <f>(J328*1000)/C328</f>
        <v>0</v>
      </c>
      <c r="Y328" s="305">
        <f>(K328*1000)/C328</f>
        <v>0</v>
      </c>
      <c r="Z328" s="305">
        <f>(L328*1000)/C328</f>
        <v>0</v>
      </c>
      <c r="AA328" s="305">
        <f>(M328*1000)/C328</f>
        <v>0</v>
      </c>
      <c r="AB328" s="306">
        <f>(N328*1000)/C328</f>
        <v>0</v>
      </c>
      <c r="AC328" s="307">
        <f>SUM(X328:AB328)</f>
        <v>0</v>
      </c>
      <c r="AD328" s="308"/>
      <c r="AE328" s="309">
        <f>SUM(AC328:AD328)</f>
        <v>0</v>
      </c>
    </row>
    <row r="329" spans="1:31" ht="18" customHeight="1">
      <c r="A329" s="30">
        <v>546000</v>
      </c>
      <c r="B329" s="31" t="s">
        <v>57</v>
      </c>
      <c r="C329" s="32">
        <v>25</v>
      </c>
      <c r="D329" s="574">
        <v>302</v>
      </c>
      <c r="E329" s="73">
        <v>802</v>
      </c>
      <c r="F329" s="73" t="s">
        <v>333</v>
      </c>
      <c r="G329" s="73">
        <v>9402</v>
      </c>
      <c r="H329" s="36"/>
      <c r="I329" s="552"/>
      <c r="J329" s="116">
        <v>16</v>
      </c>
      <c r="K329" s="563"/>
      <c r="L329" s="563"/>
      <c r="M329" s="563"/>
      <c r="N329" s="607"/>
      <c r="O329" s="558">
        <f>SUM(J329:N329)</f>
        <v>16</v>
      </c>
      <c r="P329" s="554"/>
      <c r="Q329" s="45"/>
      <c r="R329" s="554"/>
      <c r="S329" s="44">
        <f>SUM(O329,R329)</f>
        <v>16</v>
      </c>
      <c r="T329" s="45"/>
      <c r="U329" s="46">
        <f t="shared" si="149"/>
        <v>16</v>
      </c>
      <c r="V329" s="47">
        <f t="shared" si="133"/>
        <v>0</v>
      </c>
      <c r="W329" s="48"/>
      <c r="X329" s="49">
        <f>(J329*1000)/C329</f>
        <v>640</v>
      </c>
      <c r="Y329" s="50">
        <f>(K329*1000)/C329</f>
        <v>0</v>
      </c>
      <c r="Z329" s="50">
        <f>(L329*1000)/C329</f>
        <v>0</v>
      </c>
      <c r="AA329" s="50">
        <f>(M329*1000)/C329</f>
        <v>0</v>
      </c>
      <c r="AB329" s="51">
        <f>(N329*1000)/C329</f>
        <v>0</v>
      </c>
      <c r="AC329" s="52">
        <f>SUM(X329:AB329)</f>
        <v>640</v>
      </c>
      <c r="AD329" s="53">
        <f>(R329*1000)/C329</f>
        <v>0</v>
      </c>
      <c r="AE329" s="54">
        <f>SUM(AC329:AD329)</f>
        <v>640</v>
      </c>
    </row>
    <row r="330" spans="1:31" ht="0.75" customHeight="1">
      <c r="A330" s="440">
        <v>546030</v>
      </c>
      <c r="B330" s="441" t="s">
        <v>57</v>
      </c>
      <c r="C330" s="168">
        <v>25</v>
      </c>
      <c r="D330" s="684" t="s">
        <v>334</v>
      </c>
      <c r="E330" s="170"/>
      <c r="F330" s="170"/>
      <c r="G330" s="170"/>
      <c r="H330" s="170"/>
      <c r="I330" s="792"/>
      <c r="J330" s="624"/>
      <c r="K330" s="625"/>
      <c r="L330" s="625"/>
      <c r="M330" s="625"/>
      <c r="N330" s="626"/>
      <c r="O330" s="423">
        <f>SUM(J330:N330)</f>
        <v>0</v>
      </c>
      <c r="P330" s="554"/>
      <c r="Q330" s="422"/>
      <c r="R330" s="823">
        <f>SUM(P330:Q330)</f>
        <v>0</v>
      </c>
      <c r="S330" s="44">
        <f>SUM(O330,R330)</f>
        <v>0</v>
      </c>
      <c r="T330" s="422"/>
      <c r="U330" s="423">
        <f t="shared" si="149"/>
        <v>0</v>
      </c>
      <c r="V330" s="47">
        <f t="shared" si="133"/>
        <v>0</v>
      </c>
      <c r="W330" s="424"/>
      <c r="X330" s="425">
        <f>(J330*1000)/C330</f>
        <v>0</v>
      </c>
      <c r="Y330" s="426">
        <f>(K330*1000)/C330</f>
        <v>0</v>
      </c>
      <c r="Z330" s="426">
        <f>(L330*1000)/C330</f>
        <v>0</v>
      </c>
      <c r="AA330" s="426">
        <f>(M330*1000)/C330</f>
        <v>0</v>
      </c>
      <c r="AB330" s="427">
        <f>(N330*1000)/C330</f>
        <v>0</v>
      </c>
      <c r="AC330" s="428">
        <f>SUM(X330:AB330)</f>
        <v>0</v>
      </c>
      <c r="AD330" s="429">
        <f>(R330*1000)/C330</f>
        <v>0</v>
      </c>
      <c r="AE330" s="437">
        <f>SUM(AC330:AD330)</f>
        <v>0</v>
      </c>
    </row>
    <row r="331" spans="1:31" ht="18" customHeight="1" thickBot="1">
      <c r="A331" s="281" t="s">
        <v>335</v>
      </c>
      <c r="B331" s="282"/>
      <c r="C331" s="708"/>
      <c r="D331" s="709"/>
      <c r="E331" s="282"/>
      <c r="F331" s="282"/>
      <c r="G331" s="282"/>
      <c r="H331" s="282"/>
      <c r="I331" s="709"/>
      <c r="J331" s="290">
        <f>SUM(J326:J330)</f>
        <v>56</v>
      </c>
      <c r="K331" s="290">
        <f t="shared" ref="K331:U331" si="153">SUM(K326:K330)</f>
        <v>0</v>
      </c>
      <c r="L331" s="290">
        <f t="shared" si="153"/>
        <v>0</v>
      </c>
      <c r="M331" s="290">
        <f t="shared" si="153"/>
        <v>0</v>
      </c>
      <c r="N331" s="290">
        <f t="shared" si="153"/>
        <v>0</v>
      </c>
      <c r="O331" s="292">
        <f t="shared" si="153"/>
        <v>56</v>
      </c>
      <c r="P331" s="295">
        <f t="shared" si="153"/>
        <v>0</v>
      </c>
      <c r="Q331" s="291">
        <f t="shared" si="153"/>
        <v>0</v>
      </c>
      <c r="R331" s="295">
        <f t="shared" si="153"/>
        <v>0</v>
      </c>
      <c r="S331" s="290">
        <f t="shared" si="153"/>
        <v>32</v>
      </c>
      <c r="T331" s="291">
        <f t="shared" si="153"/>
        <v>24</v>
      </c>
      <c r="U331" s="292">
        <f t="shared" si="153"/>
        <v>56</v>
      </c>
      <c r="V331" s="47">
        <f t="shared" si="133"/>
        <v>0</v>
      </c>
      <c r="W331" s="382"/>
      <c r="X331" s="294">
        <f t="shared" ref="X331:AE331" si="154">SUM(X326:X330)</f>
        <v>1280</v>
      </c>
      <c r="Y331" s="291">
        <f t="shared" si="154"/>
        <v>0</v>
      </c>
      <c r="Z331" s="291">
        <f t="shared" si="154"/>
        <v>0</v>
      </c>
      <c r="AA331" s="291">
        <f t="shared" si="154"/>
        <v>0</v>
      </c>
      <c r="AB331" s="295">
        <f t="shared" si="154"/>
        <v>0</v>
      </c>
      <c r="AC331" s="292">
        <f t="shared" si="154"/>
        <v>1280</v>
      </c>
      <c r="AD331" s="295">
        <f t="shared" si="154"/>
        <v>0</v>
      </c>
      <c r="AE331" s="296">
        <f t="shared" si="154"/>
        <v>1280</v>
      </c>
    </row>
    <row r="332" spans="1:31" ht="18" customHeight="1">
      <c r="A332" s="443">
        <v>433000</v>
      </c>
      <c r="B332" s="193" t="s">
        <v>57</v>
      </c>
      <c r="C332" s="238">
        <v>25</v>
      </c>
      <c r="D332" s="551">
        <v>384</v>
      </c>
      <c r="E332" s="34">
        <v>884</v>
      </c>
      <c r="F332" s="314"/>
      <c r="G332" s="34"/>
      <c r="H332" s="35"/>
      <c r="I332" s="712"/>
      <c r="J332" s="851">
        <v>24</v>
      </c>
      <c r="K332" s="430">
        <v>8</v>
      </c>
      <c r="L332" s="726"/>
      <c r="M332" s="430"/>
      <c r="N332" s="433"/>
      <c r="O332" s="431">
        <f t="shared" ref="O332:O375" si="155">SUM(J332:N332)</f>
        <v>32</v>
      </c>
      <c r="P332" s="554"/>
      <c r="Q332" s="301"/>
      <c r="R332" s="717"/>
      <c r="S332" s="44">
        <f t="shared" ref="S332:S362" si="156">SUM(O332,R332)</f>
        <v>32</v>
      </c>
      <c r="T332" s="301"/>
      <c r="U332" s="302">
        <f t="shared" si="149"/>
        <v>32</v>
      </c>
      <c r="V332" s="47">
        <f t="shared" si="133"/>
        <v>0</v>
      </c>
      <c r="W332" s="303"/>
      <c r="X332" s="304">
        <f t="shared" ref="X332:X370" si="157">(J332*1000)/C332</f>
        <v>960</v>
      </c>
      <c r="Y332" s="305">
        <f t="shared" ref="Y332:Y370" si="158">(K332*1000)/C332</f>
        <v>320</v>
      </c>
      <c r="Z332" s="305">
        <f t="shared" ref="Z332:Z370" si="159">(L332*1000)/C332</f>
        <v>0</v>
      </c>
      <c r="AA332" s="305">
        <f t="shared" ref="AA332:AA370" si="160">(M332*1000)/C332</f>
        <v>0</v>
      </c>
      <c r="AB332" s="306">
        <f t="shared" ref="AB332:AB370" si="161">(N332*1000)/C332</f>
        <v>0</v>
      </c>
      <c r="AC332" s="307">
        <f t="shared" ref="AC332:AC375" si="162">SUM(X332:AB332)</f>
        <v>1280</v>
      </c>
      <c r="AD332" s="308">
        <f t="shared" ref="AD332:AD370" si="163">(R332*1000)/C332</f>
        <v>0</v>
      </c>
      <c r="AE332" s="309">
        <f t="shared" ref="AE332:AE375" si="164">SUM(AC332:AD332)</f>
        <v>1280</v>
      </c>
    </row>
    <row r="333" spans="1:31" ht="18" customHeight="1">
      <c r="A333" s="443">
        <v>433060</v>
      </c>
      <c r="B333" s="445" t="s">
        <v>57</v>
      </c>
      <c r="C333" s="238">
        <v>25</v>
      </c>
      <c r="D333" s="551"/>
      <c r="E333" s="34"/>
      <c r="F333" s="314" t="s">
        <v>336</v>
      </c>
      <c r="G333" s="34"/>
      <c r="H333" s="35"/>
      <c r="I333" s="712"/>
      <c r="J333" s="851"/>
      <c r="K333" s="430"/>
      <c r="L333" s="726">
        <v>8</v>
      </c>
      <c r="M333" s="430"/>
      <c r="N333" s="433"/>
      <c r="O333" s="431">
        <f t="shared" si="155"/>
        <v>8</v>
      </c>
      <c r="P333" s="554"/>
      <c r="Q333" s="301"/>
      <c r="R333" s="717"/>
      <c r="S333" s="44">
        <f t="shared" si="156"/>
        <v>8</v>
      </c>
      <c r="T333" s="301"/>
      <c r="U333" s="302">
        <f>SUM(S333:T333)</f>
        <v>8</v>
      </c>
      <c r="V333" s="47">
        <f>O333+R333-U333</f>
        <v>0</v>
      </c>
      <c r="W333" s="303"/>
      <c r="X333" s="304"/>
      <c r="Y333" s="305"/>
      <c r="Z333" s="305">
        <f t="shared" si="159"/>
        <v>320</v>
      </c>
      <c r="AA333" s="305">
        <f t="shared" si="160"/>
        <v>0</v>
      </c>
      <c r="AB333" s="306">
        <f t="shared" si="161"/>
        <v>0</v>
      </c>
      <c r="AC333" s="307"/>
      <c r="AD333" s="308"/>
      <c r="AE333" s="309"/>
    </row>
    <row r="334" spans="1:31" ht="18" customHeight="1">
      <c r="A334" s="443">
        <v>433760</v>
      </c>
      <c r="B334" s="445" t="s">
        <v>57</v>
      </c>
      <c r="C334" s="238">
        <v>25</v>
      </c>
      <c r="D334" s="551"/>
      <c r="E334" s="34"/>
      <c r="F334" s="314" t="s">
        <v>337</v>
      </c>
      <c r="G334" s="34"/>
      <c r="H334" s="35"/>
      <c r="I334" s="712"/>
      <c r="J334" s="851"/>
      <c r="K334" s="430"/>
      <c r="L334" s="726">
        <v>16</v>
      </c>
      <c r="M334" s="430"/>
      <c r="N334" s="433"/>
      <c r="O334" s="431">
        <f t="shared" si="155"/>
        <v>16</v>
      </c>
      <c r="P334" s="554"/>
      <c r="Q334" s="301"/>
      <c r="R334" s="717"/>
      <c r="S334" s="44">
        <f t="shared" si="156"/>
        <v>16</v>
      </c>
      <c r="T334" s="301"/>
      <c r="U334" s="302">
        <f>SUM(S334:T334)</f>
        <v>16</v>
      </c>
      <c r="V334" s="47">
        <f>O334+R334-U334</f>
        <v>0</v>
      </c>
      <c r="W334" s="303"/>
      <c r="X334" s="304"/>
      <c r="Y334" s="305"/>
      <c r="Z334" s="305">
        <f t="shared" si="159"/>
        <v>640</v>
      </c>
      <c r="AA334" s="305">
        <f t="shared" si="160"/>
        <v>0</v>
      </c>
      <c r="AB334" s="306">
        <f t="shared" si="161"/>
        <v>0</v>
      </c>
      <c r="AC334" s="307">
        <f t="shared" si="162"/>
        <v>640</v>
      </c>
      <c r="AD334" s="308"/>
      <c r="AE334" s="309">
        <f t="shared" si="164"/>
        <v>640</v>
      </c>
    </row>
    <row r="335" spans="1:31" s="865" customFormat="1" ht="18" customHeight="1">
      <c r="A335" s="443">
        <v>433700</v>
      </c>
      <c r="B335" s="852" t="s">
        <v>57</v>
      </c>
      <c r="C335" s="853">
        <v>25</v>
      </c>
      <c r="D335" s="555"/>
      <c r="E335" s="242"/>
      <c r="F335" s="242"/>
      <c r="G335" s="242"/>
      <c r="H335" s="854">
        <v>6884</v>
      </c>
      <c r="I335" s="855"/>
      <c r="J335" s="856"/>
      <c r="K335" s="857"/>
      <c r="L335" s="857"/>
      <c r="M335" s="857"/>
      <c r="N335" s="717">
        <v>8</v>
      </c>
      <c r="O335" s="431">
        <f t="shared" si="155"/>
        <v>8</v>
      </c>
      <c r="P335" s="436"/>
      <c r="Q335" s="430"/>
      <c r="R335" s="433"/>
      <c r="S335" s="63">
        <f t="shared" si="156"/>
        <v>8</v>
      </c>
      <c r="T335" s="430"/>
      <c r="U335" s="431">
        <f t="shared" si="149"/>
        <v>8</v>
      </c>
      <c r="V335" s="47">
        <f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320</v>
      </c>
      <c r="AC335" s="862">
        <f t="shared" si="162"/>
        <v>320</v>
      </c>
      <c r="AD335" s="863"/>
      <c r="AE335" s="864">
        <f t="shared" si="164"/>
        <v>320</v>
      </c>
    </row>
    <row r="336" spans="1:31" s="865" customFormat="1" ht="18" hidden="1" customHeight="1">
      <c r="A336" s="443">
        <v>433701</v>
      </c>
      <c r="B336" s="852">
        <v>4</v>
      </c>
      <c r="C336" s="853">
        <v>25</v>
      </c>
      <c r="D336" s="555"/>
      <c r="E336" s="242"/>
      <c r="F336" s="242"/>
      <c r="G336" s="242"/>
      <c r="H336" s="854">
        <v>6984</v>
      </c>
      <c r="I336" s="855"/>
      <c r="J336" s="851"/>
      <c r="K336" s="430"/>
      <c r="L336" s="430"/>
      <c r="M336" s="430"/>
      <c r="N336" s="866"/>
      <c r="O336" s="431">
        <f t="shared" si="155"/>
        <v>0</v>
      </c>
      <c r="P336" s="436"/>
      <c r="Q336" s="430"/>
      <c r="R336" s="433"/>
      <c r="S336" s="63">
        <f t="shared" si="156"/>
        <v>0</v>
      </c>
      <c r="T336" s="430"/>
      <c r="U336" s="431">
        <f t="shared" si="149"/>
        <v>0</v>
      </c>
      <c r="V336" s="47">
        <f t="shared" ref="V336:V400" si="165">O336+R336-U336</f>
        <v>0</v>
      </c>
      <c r="W336" s="858"/>
      <c r="X336" s="859"/>
      <c r="Y336" s="860"/>
      <c r="Z336" s="860">
        <f t="shared" si="159"/>
        <v>0</v>
      </c>
      <c r="AA336" s="860">
        <f t="shared" si="160"/>
        <v>0</v>
      </c>
      <c r="AB336" s="861">
        <f t="shared" si="161"/>
        <v>0</v>
      </c>
      <c r="AC336" s="862">
        <f t="shared" si="162"/>
        <v>0</v>
      </c>
      <c r="AD336" s="863"/>
      <c r="AE336" s="864">
        <f t="shared" si="164"/>
        <v>0</v>
      </c>
    </row>
    <row r="337" spans="1:31" ht="18" customHeight="1">
      <c r="A337" s="443">
        <v>433001</v>
      </c>
      <c r="B337" s="445">
        <v>4</v>
      </c>
      <c r="C337" s="238">
        <v>25</v>
      </c>
      <c r="D337" s="551">
        <v>584</v>
      </c>
      <c r="E337" s="34">
        <v>984</v>
      </c>
      <c r="F337" s="34"/>
      <c r="G337" s="34"/>
      <c r="H337" s="35"/>
      <c r="I337" s="712"/>
      <c r="J337" s="44">
        <v>11</v>
      </c>
      <c r="K337" s="139">
        <v>5</v>
      </c>
      <c r="L337" s="139"/>
      <c r="M337" s="139"/>
      <c r="N337" s="436"/>
      <c r="O337" s="65">
        <f t="shared" si="155"/>
        <v>16</v>
      </c>
      <c r="P337" s="554"/>
      <c r="Q337" s="45"/>
      <c r="R337" s="554"/>
      <c r="S337" s="44">
        <f t="shared" si="156"/>
        <v>16</v>
      </c>
      <c r="T337" s="45"/>
      <c r="U337" s="46">
        <f t="shared" si="149"/>
        <v>16</v>
      </c>
      <c r="V337" s="47">
        <f t="shared" si="165"/>
        <v>0</v>
      </c>
      <c r="W337" s="48"/>
      <c r="X337" s="49">
        <f t="shared" si="157"/>
        <v>440</v>
      </c>
      <c r="Y337" s="50">
        <f t="shared" si="158"/>
        <v>200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640</v>
      </c>
      <c r="AD337" s="53">
        <f t="shared" si="163"/>
        <v>0</v>
      </c>
      <c r="AE337" s="54">
        <f t="shared" si="164"/>
        <v>640</v>
      </c>
    </row>
    <row r="338" spans="1:31" ht="18" hidden="1" customHeight="1">
      <c r="A338" s="443">
        <v>434000</v>
      </c>
      <c r="B338" s="445" t="s">
        <v>57</v>
      </c>
      <c r="C338" s="238">
        <v>25</v>
      </c>
      <c r="D338" s="551">
        <v>385</v>
      </c>
      <c r="E338" s="34"/>
      <c r="F338" s="34"/>
      <c r="G338" s="34"/>
      <c r="H338" s="35"/>
      <c r="I338" s="712"/>
      <c r="J338" s="553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hidden="1" customHeight="1">
      <c r="A339" s="443">
        <v>434001</v>
      </c>
      <c r="B339" s="445">
        <v>3.5</v>
      </c>
      <c r="C339" s="238">
        <v>25</v>
      </c>
      <c r="D339" s="551">
        <v>585</v>
      </c>
      <c r="E339" s="34"/>
      <c r="F339" s="34"/>
      <c r="G339" s="34"/>
      <c r="H339" s="35"/>
      <c r="I339" s="712"/>
      <c r="J339" s="640"/>
      <c r="K339" s="467"/>
      <c r="L339" s="467"/>
      <c r="M339" s="467"/>
      <c r="N339" s="339"/>
      <c r="O339" s="46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/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customHeight="1">
      <c r="A340" s="443">
        <v>433010</v>
      </c>
      <c r="B340" s="445" t="s">
        <v>57</v>
      </c>
      <c r="C340" s="238">
        <v>25</v>
      </c>
      <c r="D340" s="551" t="s">
        <v>338</v>
      </c>
      <c r="E340" s="34" t="s">
        <v>339</v>
      </c>
      <c r="F340" s="34"/>
      <c r="G340" s="34"/>
      <c r="H340" s="35"/>
      <c r="I340" s="712"/>
      <c r="J340" s="63"/>
      <c r="K340" s="139"/>
      <c r="L340" s="603"/>
      <c r="M340" s="603"/>
      <c r="N340" s="613"/>
      <c r="O340" s="65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 t="s">
        <v>459</v>
      </c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>
      <c r="A341" s="443">
        <v>433011</v>
      </c>
      <c r="B341" s="445">
        <v>4</v>
      </c>
      <c r="C341" s="238">
        <v>25</v>
      </c>
      <c r="D341" s="551" t="s">
        <v>340</v>
      </c>
      <c r="E341" s="34" t="s">
        <v>341</v>
      </c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>
      <c r="A342" s="443">
        <v>411001</v>
      </c>
      <c r="B342" s="445">
        <v>4</v>
      </c>
      <c r="C342" s="238">
        <v>25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>
      <c r="A343" s="443">
        <v>411001</v>
      </c>
      <c r="B343" s="445">
        <v>4</v>
      </c>
      <c r="C343" s="238">
        <v>5</v>
      </c>
      <c r="D343" s="551">
        <v>571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>
      <c r="A344" s="443">
        <v>412001</v>
      </c>
      <c r="B344" s="445">
        <v>4</v>
      </c>
      <c r="C344" s="238">
        <v>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>
      <c r="A345" s="443">
        <v>412001</v>
      </c>
      <c r="B345" s="445">
        <v>4</v>
      </c>
      <c r="C345" s="238">
        <v>25</v>
      </c>
      <c r="D345" s="551">
        <v>572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hidden="1" customHeight="1">
      <c r="A346" s="443">
        <v>431001</v>
      </c>
      <c r="B346" s="445">
        <v>3.5</v>
      </c>
      <c r="C346" s="238">
        <v>25</v>
      </c>
      <c r="D346" s="551">
        <v>581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5"/>
        <v>0</v>
      </c>
      <c r="P346" s="554"/>
      <c r="Q346" s="45"/>
      <c r="R346" s="554"/>
      <c r="S346" s="44">
        <f t="shared" si="156"/>
        <v>0</v>
      </c>
      <c r="T346" s="45"/>
      <c r="U346" s="46">
        <f t="shared" si="149"/>
        <v>0</v>
      </c>
      <c r="V346" s="47">
        <f t="shared" si="165"/>
        <v>0</v>
      </c>
      <c r="W346" s="48"/>
      <c r="X346" s="49">
        <f t="shared" si="157"/>
        <v>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0</v>
      </c>
      <c r="AD346" s="53">
        <f t="shared" si="163"/>
        <v>0</v>
      </c>
      <c r="AE346" s="54">
        <f t="shared" si="164"/>
        <v>0</v>
      </c>
    </row>
    <row r="347" spans="1:31" ht="18" customHeight="1">
      <c r="A347" s="443">
        <v>422001</v>
      </c>
      <c r="B347" s="445">
        <v>4</v>
      </c>
      <c r="C347" s="238">
        <v>25</v>
      </c>
      <c r="D347" s="551">
        <v>594</v>
      </c>
      <c r="E347" s="34">
        <v>994</v>
      </c>
      <c r="F347" s="34"/>
      <c r="G347" s="34"/>
      <c r="H347" s="35"/>
      <c r="I347" s="712"/>
      <c r="J347" s="63">
        <v>16</v>
      </c>
      <c r="K347" s="467"/>
      <c r="L347" s="467"/>
      <c r="M347" s="467"/>
      <c r="N347" s="339"/>
      <c r="O347" s="46">
        <f t="shared" si="155"/>
        <v>16</v>
      </c>
      <c r="P347" s="554"/>
      <c r="Q347" s="45"/>
      <c r="R347" s="554"/>
      <c r="S347" s="44">
        <f t="shared" si="156"/>
        <v>16</v>
      </c>
      <c r="T347" s="45"/>
      <c r="U347" s="46">
        <f t="shared" si="149"/>
        <v>16</v>
      </c>
      <c r="V347" s="47">
        <f t="shared" si="165"/>
        <v>0</v>
      </c>
      <c r="W347" s="48"/>
      <c r="X347" s="49">
        <f t="shared" si="157"/>
        <v>640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640</v>
      </c>
      <c r="AD347" s="53"/>
      <c r="AE347" s="54">
        <f t="shared" si="164"/>
        <v>640</v>
      </c>
    </row>
    <row r="348" spans="1:31" ht="18" customHeight="1">
      <c r="A348" s="381">
        <v>423001</v>
      </c>
      <c r="B348" s="448">
        <v>4</v>
      </c>
      <c r="C348" s="32">
        <v>25</v>
      </c>
      <c r="D348" s="574">
        <v>595</v>
      </c>
      <c r="E348" s="73">
        <v>995</v>
      </c>
      <c r="F348" s="73"/>
      <c r="G348" s="73"/>
      <c r="H348" s="36"/>
      <c r="I348" s="552"/>
      <c r="J348" s="116">
        <v>40</v>
      </c>
      <c r="K348" s="556"/>
      <c r="L348" s="556"/>
      <c r="M348" s="556"/>
      <c r="N348" s="557"/>
      <c r="O348" s="558">
        <f>SUM(J348:N348)</f>
        <v>40</v>
      </c>
      <c r="P348" s="554"/>
      <c r="Q348" s="45"/>
      <c r="R348" s="554"/>
      <c r="S348" s="44">
        <f t="shared" si="156"/>
        <v>40</v>
      </c>
      <c r="T348" s="45"/>
      <c r="U348" s="46">
        <f t="shared" si="149"/>
        <v>40</v>
      </c>
      <c r="V348" s="47">
        <f t="shared" si="165"/>
        <v>0</v>
      </c>
      <c r="W348" s="48"/>
      <c r="X348" s="49">
        <f t="shared" si="157"/>
        <v>1600</v>
      </c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1600</v>
      </c>
      <c r="AD348" s="53">
        <f t="shared" si="163"/>
        <v>0</v>
      </c>
      <c r="AE348" s="54">
        <f t="shared" si="164"/>
        <v>1600</v>
      </c>
    </row>
    <row r="349" spans="1:31" ht="18" customHeight="1">
      <c r="A349" s="381">
        <v>423700</v>
      </c>
      <c r="B349" s="448" t="s">
        <v>57</v>
      </c>
      <c r="C349" s="32">
        <v>25</v>
      </c>
      <c r="D349" s="574"/>
      <c r="E349" s="73"/>
      <c r="F349" s="73"/>
      <c r="G349" s="73"/>
      <c r="H349" s="89">
        <v>6895</v>
      </c>
      <c r="I349" s="569"/>
      <c r="J349" s="742"/>
      <c r="K349" s="556"/>
      <c r="L349" s="556"/>
      <c r="M349" s="556"/>
      <c r="N349" s="743">
        <v>16</v>
      </c>
      <c r="O349" s="558">
        <f>SUM(J349:N349)</f>
        <v>16</v>
      </c>
      <c r="P349" s="554"/>
      <c r="Q349" s="45"/>
      <c r="R349" s="554"/>
      <c r="S349" s="44">
        <f t="shared" si="156"/>
        <v>16</v>
      </c>
      <c r="T349" s="45"/>
      <c r="U349" s="46">
        <f t="shared" si="149"/>
        <v>16</v>
      </c>
      <c r="V349" s="47">
        <f t="shared" si="165"/>
        <v>0</v>
      </c>
      <c r="W349" s="48"/>
      <c r="X349" s="49"/>
      <c r="Y349" s="50"/>
      <c r="Z349" s="50">
        <f t="shared" si="159"/>
        <v>0</v>
      </c>
      <c r="AA349" s="50">
        <f t="shared" si="160"/>
        <v>0</v>
      </c>
      <c r="AB349" s="51">
        <f t="shared" si="161"/>
        <v>640</v>
      </c>
      <c r="AC349" s="52">
        <f t="shared" si="162"/>
        <v>640</v>
      </c>
      <c r="AD349" s="53"/>
      <c r="AE349" s="54">
        <f t="shared" si="164"/>
        <v>640</v>
      </c>
    </row>
    <row r="350" spans="1:31" ht="18" customHeight="1">
      <c r="A350" s="381">
        <v>423701</v>
      </c>
      <c r="B350" s="448">
        <v>4</v>
      </c>
      <c r="C350" s="32">
        <v>25</v>
      </c>
      <c r="D350" s="574"/>
      <c r="E350" s="73"/>
      <c r="F350" s="73"/>
      <c r="G350" s="73"/>
      <c r="H350" s="89">
        <v>6995</v>
      </c>
      <c r="I350" s="569"/>
      <c r="J350" s="742"/>
      <c r="K350" s="556"/>
      <c r="L350" s="556"/>
      <c r="M350" s="556"/>
      <c r="N350" s="607">
        <v>16</v>
      </c>
      <c r="O350" s="558">
        <f>SUM(J350:N350)</f>
        <v>16</v>
      </c>
      <c r="P350" s="554"/>
      <c r="Q350" s="45"/>
      <c r="R350" s="554"/>
      <c r="S350" s="44">
        <f t="shared" si="156"/>
        <v>16</v>
      </c>
      <c r="T350" s="45"/>
      <c r="U350" s="46">
        <f t="shared" si="149"/>
        <v>16</v>
      </c>
      <c r="V350" s="47">
        <f t="shared" si="165"/>
        <v>0</v>
      </c>
      <c r="W350" s="48"/>
      <c r="X350" s="49"/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640</v>
      </c>
      <c r="AC350" s="52">
        <f t="shared" si="162"/>
        <v>640</v>
      </c>
      <c r="AD350" s="53"/>
      <c r="AE350" s="54">
        <f t="shared" si="164"/>
        <v>640</v>
      </c>
    </row>
    <row r="351" spans="1:31" ht="18" hidden="1" customHeight="1">
      <c r="A351" s="381">
        <v>424001</v>
      </c>
      <c r="B351" s="448">
        <v>4</v>
      </c>
      <c r="C351" s="32">
        <v>25</v>
      </c>
      <c r="D351" s="617">
        <v>596</v>
      </c>
      <c r="E351" s="394">
        <v>996</v>
      </c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ref="R351:R370" si="166">SUM(P351:Q351)</f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/>
      <c r="AE351" s="54">
        <f t="shared" si="164"/>
        <v>0</v>
      </c>
    </row>
    <row r="352" spans="1:31" ht="18" hidden="1" customHeight="1">
      <c r="A352" s="381">
        <v>423001</v>
      </c>
      <c r="B352" s="448" t="s">
        <v>57</v>
      </c>
      <c r="C352" s="32">
        <v>25</v>
      </c>
      <c r="D352" s="574">
        <v>395</v>
      </c>
      <c r="E352" s="73"/>
      <c r="F352" s="73"/>
      <c r="G352" s="73"/>
      <c r="H352" s="36"/>
      <c r="I352" s="552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>
      <c r="A353" s="172">
        <v>433000</v>
      </c>
      <c r="B353" s="448">
        <v>4</v>
      </c>
      <c r="C353" s="96">
        <v>25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>
      <c r="A354" s="172">
        <v>433000</v>
      </c>
      <c r="B354" s="448">
        <v>4</v>
      </c>
      <c r="C354" s="96">
        <v>40</v>
      </c>
      <c r="D354" s="821" t="s">
        <v>342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>
      <c r="A355" s="172">
        <v>433051</v>
      </c>
      <c r="B355" s="101" t="s">
        <v>57</v>
      </c>
      <c r="C355" s="96">
        <v>40</v>
      </c>
      <c r="D355" s="614" t="s">
        <v>343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>
      <c r="A356" s="172">
        <v>433064</v>
      </c>
      <c r="B356" s="101" t="s">
        <v>57</v>
      </c>
      <c r="C356" s="96">
        <v>40</v>
      </c>
      <c r="D356" s="614" t="s">
        <v>344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>
      <c r="A357" s="172">
        <v>433051</v>
      </c>
      <c r="B357" s="101" t="s">
        <v>57</v>
      </c>
      <c r="C357" s="96">
        <v>40</v>
      </c>
      <c r="D357" s="614" t="s">
        <v>345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>
      <c r="A358" s="172">
        <v>411041</v>
      </c>
      <c r="B358" s="101" t="s">
        <v>57</v>
      </c>
      <c r="C358" s="96">
        <v>40</v>
      </c>
      <c r="D358" s="614" t="s">
        <v>346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>
      <c r="A359" s="172">
        <v>400100</v>
      </c>
      <c r="B359" s="101" t="s">
        <v>57</v>
      </c>
      <c r="C359" s="96">
        <v>40</v>
      </c>
      <c r="D359" s="614" t="s">
        <v>347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>
      <c r="A360" s="172">
        <v>400200</v>
      </c>
      <c r="B360" s="101" t="s">
        <v>57</v>
      </c>
      <c r="C360" s="96">
        <v>40</v>
      </c>
      <c r="D360" s="614" t="s">
        <v>348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>
      <c r="A361" s="172">
        <v>400300</v>
      </c>
      <c r="B361" s="101" t="s">
        <v>57</v>
      </c>
      <c r="C361" s="96">
        <v>40</v>
      </c>
      <c r="D361" s="614" t="s">
        <v>349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>
      <c r="A362" s="172">
        <v>433060</v>
      </c>
      <c r="B362" s="101" t="s">
        <v>57</v>
      </c>
      <c r="C362" s="96">
        <v>40</v>
      </c>
      <c r="D362" s="614" t="s">
        <v>350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>
        <f t="shared" si="156"/>
        <v>0</v>
      </c>
      <c r="T362" s="45"/>
      <c r="U362" s="46">
        <f t="shared" si="149"/>
        <v>0</v>
      </c>
      <c r="V362" s="47">
        <f t="shared" si="165"/>
        <v>0</v>
      </c>
      <c r="W362" s="48"/>
      <c r="X362" s="49">
        <f t="shared" si="157"/>
        <v>0</v>
      </c>
      <c r="Y362" s="50">
        <f t="shared" si="158"/>
        <v>0</v>
      </c>
      <c r="Z362" s="50">
        <f t="shared" si="159"/>
        <v>0</v>
      </c>
      <c r="AA362" s="50">
        <f t="shared" si="160"/>
        <v>0</v>
      </c>
      <c r="AB362" s="51">
        <f t="shared" si="161"/>
        <v>0</v>
      </c>
      <c r="AC362" s="52">
        <f t="shared" si="162"/>
        <v>0</v>
      </c>
      <c r="AD362" s="53">
        <f t="shared" si="163"/>
        <v>0</v>
      </c>
      <c r="AE362" s="54">
        <f t="shared" si="164"/>
        <v>0</v>
      </c>
    </row>
    <row r="363" spans="1:31" ht="18" hidden="1" customHeight="1">
      <c r="A363" s="172">
        <v>433091</v>
      </c>
      <c r="B363" s="101" t="s">
        <v>57</v>
      </c>
      <c r="C363" s="96" t="s">
        <v>75</v>
      </c>
      <c r="D363" s="614" t="s">
        <v>351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>
      <c r="A364" s="172">
        <v>433092</v>
      </c>
      <c r="B364" s="101" t="s">
        <v>57</v>
      </c>
      <c r="C364" s="96" t="s">
        <v>75</v>
      </c>
      <c r="D364" s="614" t="s">
        <v>352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>
      <c r="A365" s="172">
        <v>433094</v>
      </c>
      <c r="B365" s="101" t="s">
        <v>57</v>
      </c>
      <c r="C365" s="96" t="s">
        <v>75</v>
      </c>
      <c r="D365" s="614" t="s">
        <v>353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/>
      <c r="T365" s="45">
        <f>SUM(O365,R365)</f>
        <v>0</v>
      </c>
      <c r="U365" s="46">
        <f t="shared" si="149"/>
        <v>0</v>
      </c>
      <c r="V365" s="47">
        <f t="shared" si="165"/>
        <v>0</v>
      </c>
      <c r="W365" s="48"/>
      <c r="X365" s="49"/>
      <c r="Y365" s="50"/>
      <c r="Z365" s="50"/>
      <c r="AA365" s="50"/>
      <c r="AB365" s="51"/>
      <c r="AC365" s="52">
        <f t="shared" si="162"/>
        <v>0</v>
      </c>
      <c r="AD365" s="53"/>
      <c r="AE365" s="54">
        <f t="shared" si="164"/>
        <v>0</v>
      </c>
    </row>
    <row r="366" spans="1:31" ht="18" hidden="1" customHeight="1">
      <c r="A366" s="172">
        <v>433093</v>
      </c>
      <c r="B366" s="101" t="s">
        <v>57</v>
      </c>
      <c r="C366" s="96">
        <v>40</v>
      </c>
      <c r="D366" s="614" t="s">
        <v>354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>
      <c r="A367" s="172">
        <v>433081</v>
      </c>
      <c r="B367" s="101" t="s">
        <v>57</v>
      </c>
      <c r="C367" s="96">
        <v>40</v>
      </c>
      <c r="D367" s="614" t="s">
        <v>355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>
      <c r="A368" s="172">
        <v>433071</v>
      </c>
      <c r="B368" s="101" t="s">
        <v>57</v>
      </c>
      <c r="C368" s="96">
        <v>40</v>
      </c>
      <c r="D368" s="614" t="s">
        <v>356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>
        <f>SUM(O368,R368)</f>
        <v>0</v>
      </c>
      <c r="T368" s="45"/>
      <c r="U368" s="46">
        <f t="shared" si="149"/>
        <v>0</v>
      </c>
      <c r="V368" s="47">
        <f t="shared" si="165"/>
        <v>0</v>
      </c>
      <c r="W368" s="48"/>
      <c r="X368" s="49">
        <f t="shared" si="157"/>
        <v>0</v>
      </c>
      <c r="Y368" s="50">
        <f t="shared" si="158"/>
        <v>0</v>
      </c>
      <c r="Z368" s="50">
        <f t="shared" si="159"/>
        <v>0</v>
      </c>
      <c r="AA368" s="50">
        <f t="shared" si="160"/>
        <v>0</v>
      </c>
      <c r="AB368" s="51">
        <f t="shared" si="161"/>
        <v>0</v>
      </c>
      <c r="AC368" s="52">
        <f t="shared" si="162"/>
        <v>0</v>
      </c>
      <c r="AD368" s="53">
        <f t="shared" si="163"/>
        <v>0</v>
      </c>
      <c r="AE368" s="54">
        <f t="shared" si="164"/>
        <v>0</v>
      </c>
    </row>
    <row r="369" spans="1:31" ht="18" hidden="1" customHeight="1">
      <c r="A369" s="172">
        <v>433061</v>
      </c>
      <c r="B369" s="101" t="s">
        <v>57</v>
      </c>
      <c r="C369" s="96" t="s">
        <v>75</v>
      </c>
      <c r="D369" s="614" t="s">
        <v>357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5"/>
        <v>0</v>
      </c>
      <c r="P369" s="554"/>
      <c r="Q369" s="45"/>
      <c r="R369" s="554">
        <f t="shared" si="166"/>
        <v>0</v>
      </c>
      <c r="S369" s="44"/>
      <c r="T369" s="45">
        <f>SUM(O369,R369)</f>
        <v>0</v>
      </c>
      <c r="U369" s="46">
        <f t="shared" si="149"/>
        <v>0</v>
      </c>
      <c r="V369" s="47">
        <f t="shared" si="165"/>
        <v>0</v>
      </c>
      <c r="W369" s="48"/>
      <c r="X369" s="49"/>
      <c r="Y369" s="50"/>
      <c r="Z369" s="50"/>
      <c r="AA369" s="50"/>
      <c r="AB369" s="51"/>
      <c r="AC369" s="52">
        <f t="shared" si="162"/>
        <v>0</v>
      </c>
      <c r="AD369" s="53"/>
      <c r="AE369" s="54">
        <f t="shared" si="164"/>
        <v>0</v>
      </c>
    </row>
    <row r="370" spans="1:31" ht="18" hidden="1" customHeight="1">
      <c r="A370" s="172">
        <v>433061</v>
      </c>
      <c r="B370" s="101" t="s">
        <v>57</v>
      </c>
      <c r="C370" s="96">
        <v>40</v>
      </c>
      <c r="D370" s="614" t="s">
        <v>358</v>
      </c>
      <c r="E370" s="103"/>
      <c r="F370" s="103"/>
      <c r="G370" s="103"/>
      <c r="H370" s="103"/>
      <c r="I370" s="645"/>
      <c r="J370" s="624"/>
      <c r="K370" s="625"/>
      <c r="L370" s="625"/>
      <c r="M370" s="625"/>
      <c r="N370" s="626"/>
      <c r="O370" s="423">
        <f t="shared" si="155"/>
        <v>0</v>
      </c>
      <c r="P370" s="554"/>
      <c r="Q370" s="422"/>
      <c r="R370" s="823">
        <f t="shared" si="166"/>
        <v>0</v>
      </c>
      <c r="S370" s="44">
        <f>SUM(O370,R370)</f>
        <v>0</v>
      </c>
      <c r="T370" s="422"/>
      <c r="U370" s="423">
        <f t="shared" si="149"/>
        <v>0</v>
      </c>
      <c r="V370" s="47">
        <f t="shared" si="165"/>
        <v>0</v>
      </c>
      <c r="W370" s="424"/>
      <c r="X370" s="425">
        <f t="shared" si="157"/>
        <v>0</v>
      </c>
      <c r="Y370" s="426">
        <f t="shared" si="158"/>
        <v>0</v>
      </c>
      <c r="Z370" s="426">
        <f t="shared" si="159"/>
        <v>0</v>
      </c>
      <c r="AA370" s="426">
        <f t="shared" si="160"/>
        <v>0</v>
      </c>
      <c r="AB370" s="427">
        <f t="shared" si="161"/>
        <v>0</v>
      </c>
      <c r="AC370" s="428">
        <f t="shared" si="162"/>
        <v>0</v>
      </c>
      <c r="AD370" s="429">
        <f t="shared" si="163"/>
        <v>0</v>
      </c>
      <c r="AE370" s="437">
        <f t="shared" si="164"/>
        <v>0</v>
      </c>
    </row>
    <row r="371" spans="1:31" ht="18" customHeight="1">
      <c r="A371" s="449" t="s">
        <v>359</v>
      </c>
      <c r="B371" s="450"/>
      <c r="C371" s="867"/>
      <c r="D371" s="868"/>
      <c r="E371" s="450"/>
      <c r="F371" s="450"/>
      <c r="G371" s="450"/>
      <c r="H371" s="450"/>
      <c r="I371" s="868"/>
      <c r="J371" s="458">
        <f>SUM(J332:J370)</f>
        <v>91</v>
      </c>
      <c r="K371" s="458">
        <f t="shared" ref="K371:N371" si="167">SUM(K332:K370)</f>
        <v>13</v>
      </c>
      <c r="L371" s="458">
        <f t="shared" si="167"/>
        <v>24</v>
      </c>
      <c r="M371" s="458">
        <f t="shared" si="167"/>
        <v>0</v>
      </c>
      <c r="N371" s="458">
        <f t="shared" si="167"/>
        <v>40</v>
      </c>
      <c r="O371" s="458">
        <f>SUM(O332:O370)</f>
        <v>168</v>
      </c>
      <c r="P371" s="463">
        <f t="shared" ref="P371:T371" si="168">SUM(P332:P370)</f>
        <v>0</v>
      </c>
      <c r="Q371" s="459">
        <f t="shared" si="168"/>
        <v>0</v>
      </c>
      <c r="R371" s="463">
        <f t="shared" si="168"/>
        <v>0</v>
      </c>
      <c r="S371" s="458">
        <f t="shared" si="168"/>
        <v>168</v>
      </c>
      <c r="T371" s="459">
        <f t="shared" si="168"/>
        <v>0</v>
      </c>
      <c r="U371" s="460">
        <f>SUM(U332:U370)</f>
        <v>168</v>
      </c>
      <c r="V371" s="47">
        <f t="shared" si="165"/>
        <v>0</v>
      </c>
      <c r="W371" s="461"/>
      <c r="X371" s="462">
        <f t="shared" ref="X371:AE371" si="169">SUM(X332:X370)</f>
        <v>3640</v>
      </c>
      <c r="Y371" s="459">
        <f t="shared" si="169"/>
        <v>520</v>
      </c>
      <c r="Z371" s="459">
        <f t="shared" si="169"/>
        <v>960</v>
      </c>
      <c r="AA371" s="459">
        <f t="shared" si="169"/>
        <v>0</v>
      </c>
      <c r="AB371" s="463">
        <f t="shared" si="169"/>
        <v>1600</v>
      </c>
      <c r="AC371" s="460">
        <f t="shared" si="169"/>
        <v>6400</v>
      </c>
      <c r="AD371" s="463">
        <f t="shared" si="169"/>
        <v>0</v>
      </c>
      <c r="AE371" s="464">
        <f t="shared" si="169"/>
        <v>6400</v>
      </c>
    </row>
    <row r="372" spans="1:31" ht="18" customHeight="1">
      <c r="A372" s="381">
        <v>513001</v>
      </c>
      <c r="B372" s="448">
        <v>4</v>
      </c>
      <c r="C372" s="238">
        <v>25</v>
      </c>
      <c r="D372" s="769"/>
      <c r="E372" s="465" t="s">
        <v>360</v>
      </c>
      <c r="F372" s="465"/>
      <c r="G372" s="465"/>
      <c r="H372" s="465"/>
      <c r="I372" s="769"/>
      <c r="J372" s="45"/>
      <c r="K372" s="789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 t="s">
        <v>102</v>
      </c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hidden="1" customHeight="1">
      <c r="A373" s="381">
        <v>512001</v>
      </c>
      <c r="B373" s="448">
        <v>3.5</v>
      </c>
      <c r="C373" s="238">
        <v>25</v>
      </c>
      <c r="D373" s="769"/>
      <c r="E373" s="465" t="s">
        <v>361</v>
      </c>
      <c r="F373" s="465"/>
      <c r="G373" s="465"/>
      <c r="H373" s="465"/>
      <c r="I373" s="769"/>
      <c r="J373" s="45"/>
      <c r="K373" s="45"/>
      <c r="L373" s="45"/>
      <c r="M373" s="45"/>
      <c r="N373" s="45"/>
      <c r="O373" s="46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/>
      <c r="X373" s="45"/>
      <c r="Y373" s="50">
        <f>(K373*1000)/C373</f>
        <v>0</v>
      </c>
      <c r="Z373" s="45"/>
      <c r="AA373" s="45"/>
      <c r="AB373" s="45"/>
      <c r="AC373" s="52">
        <f t="shared" si="162"/>
        <v>0</v>
      </c>
      <c r="AD373" s="45"/>
      <c r="AE373" s="54">
        <f t="shared" si="164"/>
        <v>0</v>
      </c>
    </row>
    <row r="374" spans="1:31" ht="18" customHeight="1">
      <c r="A374" s="381">
        <v>513021</v>
      </c>
      <c r="B374" s="448">
        <v>4</v>
      </c>
      <c r="C374" s="238">
        <v>25</v>
      </c>
      <c r="D374" s="769"/>
      <c r="E374" s="465"/>
      <c r="F374" s="465"/>
      <c r="G374" s="465"/>
      <c r="H374" s="135">
        <v>6991</v>
      </c>
      <c r="I374" s="769"/>
      <c r="J374" s="563"/>
      <c r="K374" s="563"/>
      <c r="L374" s="563"/>
      <c r="M374" s="563"/>
      <c r="N374" s="789"/>
      <c r="O374" s="558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 t="s">
        <v>102</v>
      </c>
      <c r="X374" s="45"/>
      <c r="Y374" s="45"/>
      <c r="Z374" s="45"/>
      <c r="AA374" s="45"/>
      <c r="AB374" s="51">
        <f t="shared" ref="AB374" si="170">(N374*1000)/C374</f>
        <v>0</v>
      </c>
      <c r="AC374" s="52">
        <f t="shared" si="162"/>
        <v>0</v>
      </c>
      <c r="AD374" s="45"/>
      <c r="AE374" s="54">
        <f t="shared" si="164"/>
        <v>0</v>
      </c>
    </row>
    <row r="375" spans="1:31" ht="18" customHeight="1">
      <c r="A375" s="381">
        <v>511001</v>
      </c>
      <c r="B375" s="448">
        <v>4</v>
      </c>
      <c r="C375" s="238">
        <v>25</v>
      </c>
      <c r="D375" s="769"/>
      <c r="E375" s="465" t="s">
        <v>362</v>
      </c>
      <c r="F375" s="465"/>
      <c r="G375" s="465"/>
      <c r="H375" s="465"/>
      <c r="I375" s="769"/>
      <c r="J375" s="45"/>
      <c r="K375" s="592"/>
      <c r="L375" s="45"/>
      <c r="M375" s="45"/>
      <c r="N375" s="869"/>
      <c r="O375" s="46">
        <f t="shared" si="155"/>
        <v>0</v>
      </c>
      <c r="P375" s="45"/>
      <c r="Q375" s="45"/>
      <c r="R375" s="45"/>
      <c r="S375" s="44">
        <f>SUM(O375,R375)</f>
        <v>0</v>
      </c>
      <c r="T375" s="45"/>
      <c r="U375" s="46">
        <f t="shared" si="149"/>
        <v>0</v>
      </c>
      <c r="V375" s="47">
        <f t="shared" si="165"/>
        <v>0</v>
      </c>
      <c r="W375" s="467"/>
      <c r="X375" s="45"/>
      <c r="Y375" s="50">
        <f>(K375*1000)/C375</f>
        <v>0</v>
      </c>
      <c r="Z375" s="45"/>
      <c r="AA375" s="45"/>
      <c r="AB375" s="45"/>
      <c r="AC375" s="52">
        <f t="shared" si="162"/>
        <v>0</v>
      </c>
      <c r="AD375" s="45"/>
      <c r="AE375" s="54">
        <f t="shared" si="164"/>
        <v>0</v>
      </c>
    </row>
    <row r="376" spans="1:31" ht="18" customHeight="1">
      <c r="A376" s="870" t="s">
        <v>363</v>
      </c>
      <c r="B376" s="868"/>
      <c r="C376" s="871"/>
      <c r="D376" s="872"/>
      <c r="E376" s="873"/>
      <c r="F376" s="873"/>
      <c r="G376" s="873"/>
      <c r="H376" s="873"/>
      <c r="I376" s="872"/>
      <c r="J376" s="458">
        <f t="shared" ref="J376:O376" si="171">SUM(J372:J375)</f>
        <v>0</v>
      </c>
      <c r="K376" s="458">
        <f t="shared" si="171"/>
        <v>0</v>
      </c>
      <c r="L376" s="458">
        <f>SUM(L372:L375)</f>
        <v>0</v>
      </c>
      <c r="M376" s="458">
        <f t="shared" si="171"/>
        <v>0</v>
      </c>
      <c r="N376" s="458">
        <f t="shared" si="171"/>
        <v>0</v>
      </c>
      <c r="O376" s="458">
        <f t="shared" si="171"/>
        <v>0</v>
      </c>
      <c r="P376" s="459"/>
      <c r="Q376" s="459"/>
      <c r="R376" s="459"/>
      <c r="S376" s="458">
        <f>SUM(S372:S375)</f>
        <v>0</v>
      </c>
      <c r="T376" s="459"/>
      <c r="U376" s="460">
        <f>SUM(U372:U375)</f>
        <v>0</v>
      </c>
      <c r="V376" s="47">
        <f t="shared" si="165"/>
        <v>0</v>
      </c>
      <c r="W376" s="472"/>
      <c r="X376" s="471"/>
      <c r="Y376" s="459">
        <f>SUM(Y372:Y375)</f>
        <v>0</v>
      </c>
      <c r="Z376" s="471"/>
      <c r="AA376" s="471"/>
      <c r="AB376" s="471"/>
      <c r="AC376" s="460">
        <f>SUM(AC372:AC375)</f>
        <v>0</v>
      </c>
      <c r="AD376" s="471"/>
      <c r="AE376" s="460">
        <f>SUM(AE372:AE375)</f>
        <v>0</v>
      </c>
    </row>
    <row r="377" spans="1:31" ht="18" customHeight="1" thickBot="1">
      <c r="A377" s="874" t="s">
        <v>15</v>
      </c>
      <c r="B377" s="875"/>
      <c r="C377" s="876"/>
      <c r="D377" s="877"/>
      <c r="E377" s="875"/>
      <c r="F377" s="875"/>
      <c r="G377" s="875"/>
      <c r="H377" s="875"/>
      <c r="I377" s="877"/>
      <c r="J377" s="878">
        <f t="shared" ref="J377:O377" si="172">SUM(J371,J331,J325,J294,J254,J143,J376)</f>
        <v>1962</v>
      </c>
      <c r="K377" s="878">
        <f t="shared" si="172"/>
        <v>129</v>
      </c>
      <c r="L377" s="878">
        <f t="shared" si="172"/>
        <v>413</v>
      </c>
      <c r="M377" s="878">
        <f t="shared" si="172"/>
        <v>0</v>
      </c>
      <c r="N377" s="878">
        <f t="shared" si="172"/>
        <v>72</v>
      </c>
      <c r="O377" s="878">
        <f t="shared" si="172"/>
        <v>2568</v>
      </c>
      <c r="P377" s="879">
        <f>SUM(P371,P331,P325,P294,P254,P143)</f>
        <v>4123</v>
      </c>
      <c r="Q377" s="880">
        <f>SUM(Q371,Q331,Q325,Q294,Q254,Q143)</f>
        <v>4558</v>
      </c>
      <c r="R377" s="881">
        <f>SUM(R371,R331,R325,R294,R254,R143)</f>
        <v>8681</v>
      </c>
      <c r="S377" s="882">
        <f>SUM(S371,S331,S325,S294,S254,S143,S376)</f>
        <v>8523</v>
      </c>
      <c r="T377" s="878">
        <f>SUM(T371,T331,T325,T294,T254,T143)</f>
        <v>2726</v>
      </c>
      <c r="U377" s="883">
        <f>SUM(U371,U331,U325,U294,U254,U143,U376)</f>
        <v>11249</v>
      </c>
      <c r="V377" s="47">
        <f t="shared" si="165"/>
        <v>0</v>
      </c>
      <c r="W377" s="481"/>
      <c r="X377" s="482">
        <f t="shared" ref="X377:AC377" si="173">SUM(X371,X331,X325,X294,X254,X143,X376)</f>
        <v>68708</v>
      </c>
      <c r="Y377" s="482">
        <f t="shared" si="173"/>
        <v>5160</v>
      </c>
      <c r="Z377" s="482">
        <f t="shared" si="173"/>
        <v>11840</v>
      </c>
      <c r="AA377" s="482">
        <f t="shared" si="173"/>
        <v>0</v>
      </c>
      <c r="AB377" s="482">
        <f t="shared" si="173"/>
        <v>2880</v>
      </c>
      <c r="AC377" s="482">
        <f t="shared" si="173"/>
        <v>88268</v>
      </c>
      <c r="AD377" s="483">
        <f>SUM(AD371,AD331,AD325,AD294,AD254,AD143)</f>
        <v>125200</v>
      </c>
      <c r="AE377" s="484">
        <f>SUM(AE371,AE331,AE325,AE294,AE254,AE143,AE376)</f>
        <v>210588</v>
      </c>
    </row>
    <row r="378" spans="1:31" ht="18">
      <c r="A378" s="485" t="s">
        <v>364</v>
      </c>
      <c r="B378" s="486"/>
      <c r="C378" s="487"/>
      <c r="D378" s="884"/>
      <c r="E378" s="488"/>
      <c r="F378" s="488"/>
      <c r="G378" s="488"/>
      <c r="H378" s="488"/>
      <c r="I378" s="884"/>
      <c r="J378" s="885"/>
      <c r="K378" s="487"/>
      <c r="L378" s="487"/>
      <c r="M378" s="487"/>
      <c r="N378" s="487"/>
      <c r="O378" s="497"/>
      <c r="P378" s="885"/>
      <c r="Q378" s="487"/>
      <c r="R378" s="487"/>
      <c r="S378" s="494"/>
      <c r="T378" s="495"/>
      <c r="U378" s="496"/>
      <c r="V378" s="47">
        <f t="shared" si="165"/>
        <v>0</v>
      </c>
      <c r="W378" s="497"/>
    </row>
    <row r="379" spans="1:31" ht="12" customHeight="1">
      <c r="A379" s="498">
        <v>112001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ref="J379:J442" si="174">SUMIF($A$10:$A$375,$A379,J$10:J$375)</f>
        <v>56</v>
      </c>
      <c r="K379" s="888">
        <f t="shared" ref="K379:M381" si="175">SUMIF($A$10:$A$370,$A379,K$10:K$370)</f>
        <v>0</v>
      </c>
      <c r="L379" s="888">
        <f t="shared" si="175"/>
        <v>0</v>
      </c>
      <c r="M379" s="888">
        <f t="shared" si="175"/>
        <v>0</v>
      </c>
      <c r="N379" s="515">
        <f t="shared" ref="N379:O398" si="176">SUMIF($A$10:$A$375,$A379,N$10:N$375)</f>
        <v>0</v>
      </c>
      <c r="O379" s="509">
        <f t="shared" si="176"/>
        <v>56</v>
      </c>
      <c r="P379" s="515">
        <f t="shared" ref="P379:R400" si="177">SUMIF($A$10:$A$370,$A379,P$10:P$370)</f>
        <v>0</v>
      </c>
      <c r="Q379" s="888">
        <f t="shared" si="177"/>
        <v>0</v>
      </c>
      <c r="R379" s="889">
        <f t="shared" si="177"/>
        <v>0</v>
      </c>
      <c r="S379" s="507"/>
      <c r="T379" s="508"/>
      <c r="U379" s="509">
        <f t="shared" ref="U379:U442" si="178">SUMIF($A$10:$A$370,$A379,U$10:U$370)</f>
        <v>56</v>
      </c>
      <c r="V379" s="47">
        <f t="shared" si="165"/>
        <v>0</v>
      </c>
      <c r="W379" s="510"/>
    </row>
    <row r="380" spans="1:31" ht="12" customHeight="1">
      <c r="A380" s="498">
        <v>112031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515">
        <f t="shared" si="175"/>
        <v>0</v>
      </c>
      <c r="M380" s="515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515">
        <f t="shared" si="177"/>
        <v>0</v>
      </c>
      <c r="R380" s="515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>
      <c r="A381" s="498">
        <v>112501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5"/>
        <v>0</v>
      </c>
      <c r="L381" s="888">
        <f t="shared" si="175"/>
        <v>0</v>
      </c>
      <c r="M381" s="888">
        <f t="shared" si="175"/>
        <v>0</v>
      </c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>
      <c r="A382" s="498">
        <v>112521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ref="K382:K401" si="179">SUMIF($A$10:$A$370,$A382,K$10:K$370)</f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40</v>
      </c>
      <c r="R382" s="889">
        <f t="shared" si="177"/>
        <v>40</v>
      </c>
      <c r="S382" s="507"/>
      <c r="T382" s="508"/>
      <c r="U382" s="509">
        <f t="shared" si="178"/>
        <v>40</v>
      </c>
      <c r="V382" s="47">
        <f t="shared" si="165"/>
        <v>0</v>
      </c>
      <c r="W382" s="510"/>
    </row>
    <row r="383" spans="1:31" ht="12" customHeight="1">
      <c r="A383" s="498">
        <v>112591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/>
      <c r="M383" s="888"/>
      <c r="N383" s="515">
        <f t="shared" si="176"/>
        <v>0</v>
      </c>
      <c r="O383" s="509">
        <f t="shared" si="176"/>
        <v>0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0</v>
      </c>
      <c r="V383" s="47">
        <f t="shared" si="165"/>
        <v>0</v>
      </c>
      <c r="W383" s="510"/>
    </row>
    <row r="384" spans="1:31" ht="12" customHeight="1">
      <c r="A384" s="498">
        <v>112601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SUMIF($A$10:$A$370,$A384,L$10:L$370)</f>
        <v>32</v>
      </c>
      <c r="M384" s="888"/>
      <c r="N384" s="515">
        <f t="shared" si="176"/>
        <v>0</v>
      </c>
      <c r="O384" s="509">
        <f t="shared" si="176"/>
        <v>32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32</v>
      </c>
      <c r="V384" s="47">
        <f t="shared" si="165"/>
        <v>0</v>
      </c>
      <c r="W384" s="510"/>
    </row>
    <row r="385" spans="1:23" ht="12" customHeight="1">
      <c r="A385" s="498">
        <v>112801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>
        <f>SUMIF($A$10:$A$370,$A385,L$10:L$370)</f>
        <v>0</v>
      </c>
      <c r="M385" s="888">
        <f>SUMIF($A$10:$A$370,$A385,M$10:M$370)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>
      <c r="A386" s="498">
        <v>113001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>
        <f>SUMIF($A$10:$A$370,$A386,L$10:L$370)</f>
        <v>0</v>
      </c>
      <c r="M386" s="888">
        <f>SUMIF($A$10:$A$370,$A386,M$10:M$370)</f>
        <v>0</v>
      </c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.75" customHeight="1">
      <c r="A387" s="498">
        <v>113301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32</v>
      </c>
      <c r="K387" s="888">
        <f t="shared" si="179"/>
        <v>0</v>
      </c>
      <c r="L387" s="888"/>
      <c r="M387" s="888"/>
      <c r="N387" s="515">
        <f t="shared" si="176"/>
        <v>0</v>
      </c>
      <c r="O387" s="509">
        <f t="shared" si="176"/>
        <v>32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32</v>
      </c>
      <c r="V387" s="47">
        <f t="shared" si="165"/>
        <v>0</v>
      </c>
      <c r="W387" s="510"/>
    </row>
    <row r="388" spans="1:23" ht="12" customHeight="1">
      <c r="A388" s="498">
        <v>113501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SUMIF($A$10:$A$370,$A388,L$10:L$370)</f>
        <v>0</v>
      </c>
      <c r="M388" s="888">
        <f>SUMIF($A$10:$A$370,$A388,M$10:M$370)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>
      <c r="A389" s="498">
        <v>113521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>SUMIF($A$10:$A$370,$A389,L$10:L$370)</f>
        <v>0</v>
      </c>
      <c r="M389" s="888">
        <f>SUMIF($A$10:$A$370,$A389,M$10:M$370)</f>
        <v>0</v>
      </c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72</v>
      </c>
      <c r="R389" s="889">
        <f t="shared" si="177"/>
        <v>72</v>
      </c>
      <c r="S389" s="507"/>
      <c r="T389" s="508"/>
      <c r="U389" s="509">
        <f t="shared" si="178"/>
        <v>72</v>
      </c>
      <c r="V389" s="47">
        <f t="shared" si="165"/>
        <v>0</v>
      </c>
      <c r="W389" s="510"/>
    </row>
    <row r="390" spans="1:23" ht="12" customHeight="1">
      <c r="A390" s="498">
        <v>113591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/>
      <c r="M390" s="888"/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>
      <c r="A391" s="498">
        <v>113601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9"/>
        <v>0</v>
      </c>
      <c r="L391" s="888">
        <f t="shared" ref="L391:M393" si="180">SUMIF($A$10:$A$370,$A391,L$10:L$370)</f>
        <v>0</v>
      </c>
      <c r="M391" s="888">
        <f t="shared" si="180"/>
        <v>0</v>
      </c>
      <c r="N391" s="515">
        <f t="shared" si="176"/>
        <v>0</v>
      </c>
      <c r="O391" s="509">
        <f t="shared" si="176"/>
        <v>0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0</v>
      </c>
      <c r="V391" s="47">
        <f t="shared" si="165"/>
        <v>0</v>
      </c>
      <c r="W391" s="510"/>
    </row>
    <row r="392" spans="1:23" ht="12" customHeight="1">
      <c r="A392" s="498">
        <v>113801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0</v>
      </c>
      <c r="K392" s="888">
        <f t="shared" si="179"/>
        <v>0</v>
      </c>
      <c r="L392" s="888">
        <f t="shared" si="180"/>
        <v>0</v>
      </c>
      <c r="M392" s="888">
        <f t="shared" si="180"/>
        <v>0</v>
      </c>
      <c r="N392" s="515">
        <f t="shared" si="176"/>
        <v>0</v>
      </c>
      <c r="O392" s="509">
        <f t="shared" si="176"/>
        <v>0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0</v>
      </c>
      <c r="V392" s="47">
        <f t="shared" si="165"/>
        <v>0</v>
      </c>
      <c r="W392" s="510"/>
    </row>
    <row r="393" spans="1:23" ht="12" customHeight="1">
      <c r="A393" s="498">
        <v>114001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8</v>
      </c>
      <c r="K393" s="888">
        <f t="shared" si="179"/>
        <v>0</v>
      </c>
      <c r="L393" s="888">
        <f t="shared" si="180"/>
        <v>0</v>
      </c>
      <c r="M393" s="888">
        <f t="shared" si="180"/>
        <v>0</v>
      </c>
      <c r="N393" s="515">
        <f t="shared" si="176"/>
        <v>0</v>
      </c>
      <c r="O393" s="509">
        <f t="shared" si="176"/>
        <v>8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8</v>
      </c>
      <c r="V393" s="47">
        <f t="shared" si="165"/>
        <v>0</v>
      </c>
      <c r="W393" s="510"/>
    </row>
    <row r="394" spans="1:23" ht="12" customHeight="1">
      <c r="A394" s="498" t="s">
        <v>236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100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100</v>
      </c>
      <c r="P394" s="515">
        <f t="shared" si="177"/>
        <v>0</v>
      </c>
      <c r="Q394" s="515">
        <f t="shared" si="177"/>
        <v>0</v>
      </c>
      <c r="R394" s="515">
        <f t="shared" si="177"/>
        <v>0</v>
      </c>
      <c r="S394" s="507"/>
      <c r="T394" s="507"/>
      <c r="U394" s="515">
        <f t="shared" si="178"/>
        <v>100</v>
      </c>
      <c r="V394" s="47">
        <f t="shared" si="165"/>
        <v>0</v>
      </c>
      <c r="W394" s="510"/>
    </row>
    <row r="395" spans="1:23" ht="12" customHeight="1">
      <c r="A395" s="498">
        <v>114101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>SUMIF($A$10:$A$370,$A395,L$10:L$370)</f>
        <v>0</v>
      </c>
      <c r="M395" s="888">
        <f>SUMIF($A$10:$A$370,$A395,M$10:M$370)</f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>
      <c r="A396" s="498">
        <v>114301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40</v>
      </c>
      <c r="K396" s="888">
        <f t="shared" si="179"/>
        <v>0</v>
      </c>
      <c r="L396" s="888"/>
      <c r="M396" s="888"/>
      <c r="N396" s="515">
        <f t="shared" si="176"/>
        <v>0</v>
      </c>
      <c r="O396" s="509">
        <f t="shared" si="176"/>
        <v>40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40</v>
      </c>
      <c r="V396" s="47">
        <f t="shared" si="165"/>
        <v>0</v>
      </c>
      <c r="W396" s="510"/>
    </row>
    <row r="397" spans="1:23" ht="12" customHeight="1">
      <c r="A397" s="498">
        <v>114501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ref="L397:M401" si="181">SUMIF($A$10:$A$370,$A397,L$10:L$370)</f>
        <v>0</v>
      </c>
      <c r="M397" s="888">
        <f t="shared" si="181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>
      <c r="A398" s="498">
        <v>114521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si="176"/>
        <v>0</v>
      </c>
      <c r="O398" s="509">
        <f t="shared" si="176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>
      <c r="A399" s="498">
        <v>114591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0</v>
      </c>
      <c r="M399" s="888">
        <f t="shared" si="181"/>
        <v>0</v>
      </c>
      <c r="N399" s="515">
        <f t="shared" ref="N399:O418" si="182">SUMIF($A$10:$A$375,$A399,N$10:N$375)</f>
        <v>0</v>
      </c>
      <c r="O399" s="509">
        <f t="shared" si="182"/>
        <v>0</v>
      </c>
      <c r="P399" s="515">
        <f t="shared" si="177"/>
        <v>0</v>
      </c>
      <c r="Q399" s="888">
        <f t="shared" si="177"/>
        <v>56</v>
      </c>
      <c r="R399" s="889">
        <f t="shared" si="177"/>
        <v>56</v>
      </c>
      <c r="S399" s="507"/>
      <c r="T399" s="508"/>
      <c r="U399" s="509">
        <f t="shared" si="178"/>
        <v>56</v>
      </c>
      <c r="V399" s="47">
        <f t="shared" si="165"/>
        <v>0</v>
      </c>
      <c r="W399" s="510"/>
    </row>
    <row r="400" spans="1:23" ht="12" customHeight="1">
      <c r="A400" s="498">
        <v>114601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81"/>
        <v>0</v>
      </c>
      <c r="M400" s="888">
        <f t="shared" si="181"/>
        <v>0</v>
      </c>
      <c r="N400" s="515">
        <f t="shared" si="182"/>
        <v>0</v>
      </c>
      <c r="O400" s="509">
        <f t="shared" si="182"/>
        <v>0</v>
      </c>
      <c r="P400" s="515">
        <f t="shared" si="177"/>
        <v>0</v>
      </c>
      <c r="Q400" s="888">
        <f t="shared" si="177"/>
        <v>0</v>
      </c>
      <c r="R400" s="889">
        <f t="shared" si="177"/>
        <v>0</v>
      </c>
      <c r="S400" s="507"/>
      <c r="T400" s="508"/>
      <c r="U400" s="509">
        <f t="shared" si="178"/>
        <v>0</v>
      </c>
      <c r="V400" s="47">
        <f t="shared" si="165"/>
        <v>0</v>
      </c>
      <c r="W400" s="510"/>
    </row>
    <row r="401" spans="1:23" ht="12" customHeight="1">
      <c r="A401" s="498" t="s">
        <v>234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888">
        <f t="shared" si="179"/>
        <v>0</v>
      </c>
      <c r="L401" s="888">
        <f t="shared" si="181"/>
        <v>0</v>
      </c>
      <c r="M401" s="888">
        <f t="shared" si="181"/>
        <v>0</v>
      </c>
      <c r="N401" s="515">
        <f t="shared" si="182"/>
        <v>0</v>
      </c>
      <c r="O401" s="509">
        <f t="shared" si="182"/>
        <v>0</v>
      </c>
      <c r="P401" s="515"/>
      <c r="Q401" s="888"/>
      <c r="R401" s="889">
        <f t="shared" ref="R401:R464" si="183">SUMIF($A$10:$A$370,$A401,R$10:R$370)</f>
        <v>0</v>
      </c>
      <c r="S401" s="507"/>
      <c r="T401" s="508"/>
      <c r="U401" s="509">
        <f t="shared" si="178"/>
        <v>0</v>
      </c>
      <c r="V401" s="47">
        <f t="shared" ref="V401:V473" si="184">O401+R401-U401</f>
        <v>0</v>
      </c>
      <c r="W401" s="510"/>
    </row>
    <row r="402" spans="1:23" ht="12" customHeight="1">
      <c r="A402" s="498">
        <v>114701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ref="K402:M403" si="185">SUMIF($A$10:$A$375,$A402,K$10:K$375)</f>
        <v>0</v>
      </c>
      <c r="L402" s="515">
        <f t="shared" si="185"/>
        <v>0</v>
      </c>
      <c r="M402" s="515">
        <f t="shared" si="185"/>
        <v>0</v>
      </c>
      <c r="N402" s="515">
        <f t="shared" si="182"/>
        <v>0</v>
      </c>
      <c r="O402" s="509">
        <f t="shared" si="182"/>
        <v>0</v>
      </c>
      <c r="P402" s="515"/>
      <c r="Q402" s="888">
        <f>SUMIF($A$10:$A$370,$A402,Q$10:Q$370)</f>
        <v>0</v>
      </c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>
      <c r="A403" s="498" t="s">
        <v>232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515">
        <f t="shared" si="185"/>
        <v>0</v>
      </c>
      <c r="L403" s="515">
        <f t="shared" si="185"/>
        <v>16</v>
      </c>
      <c r="M403" s="515">
        <f t="shared" si="185"/>
        <v>0</v>
      </c>
      <c r="N403" s="515">
        <f t="shared" si="182"/>
        <v>0</v>
      </c>
      <c r="O403" s="515">
        <f t="shared" si="182"/>
        <v>16</v>
      </c>
      <c r="P403" s="515"/>
      <c r="Q403" s="888"/>
      <c r="R403" s="889">
        <f t="shared" si="183"/>
        <v>0</v>
      </c>
      <c r="S403" s="507"/>
      <c r="T403" s="508"/>
      <c r="U403" s="509">
        <f t="shared" si="178"/>
        <v>16</v>
      </c>
      <c r="V403" s="47">
        <f t="shared" si="184"/>
        <v>0</v>
      </c>
      <c r="W403" s="510"/>
    </row>
    <row r="404" spans="1:23" ht="12" customHeight="1">
      <c r="A404" s="498">
        <v>115001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ref="K404:M422" si="186">SUMIF($A$10:$A$370,$A404,K$10:K$370)</f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ref="P404:Q423" si="187">SUMIF($A$10:$A$370,$A404,P$10:P$370)</f>
        <v>0</v>
      </c>
      <c r="Q404" s="888">
        <f t="shared" si="187"/>
        <v>0</v>
      </c>
      <c r="R404" s="889">
        <f t="shared" si="183"/>
        <v>0</v>
      </c>
      <c r="S404" s="507"/>
      <c r="T404" s="508"/>
      <c r="U404" s="509">
        <f t="shared" si="178"/>
        <v>0</v>
      </c>
      <c r="V404" s="47">
        <f t="shared" si="184"/>
        <v>0</v>
      </c>
      <c r="W404" s="510"/>
    </row>
    <row r="405" spans="1:23" ht="12" customHeight="1">
      <c r="A405" s="498">
        <v>115501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300</v>
      </c>
      <c r="R405" s="889">
        <f t="shared" si="183"/>
        <v>300</v>
      </c>
      <c r="S405" s="507"/>
      <c r="T405" s="508"/>
      <c r="U405" s="509">
        <f t="shared" si="178"/>
        <v>300</v>
      </c>
      <c r="V405" s="47">
        <f t="shared" si="184"/>
        <v>0</v>
      </c>
      <c r="W405" s="510"/>
    </row>
    <row r="406" spans="1:23" ht="12" customHeight="1">
      <c r="A406" s="498">
        <v>115591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>
      <c r="A407" s="498">
        <v>115701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>
      <c r="A408" s="498">
        <v>120000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>
      <c r="A409" s="498">
        <v>120100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>
      <c r="A410" s="498">
        <v>120110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>
      <c r="A411" s="498">
        <v>120500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>
      <c r="A412" s="498">
        <v>121701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>
      <c r="A413" s="498">
        <v>122001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>
      <c r="A414" s="498">
        <v>122021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>
      <c r="A415" s="498">
        <v>122031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>
      <c r="A416" s="498">
        <v>122121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>
      <c r="A417" s="498">
        <v>122131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>
      <c r="A418" s="498">
        <v>122701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2"/>
        <v>0</v>
      </c>
      <c r="O418" s="509">
        <f t="shared" si="182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>
      <c r="A419" s="498">
        <v>123001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ref="N419:O438" si="188">SUMIF($A$10:$A$375,$A419,N$10:N$375)</f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>
      <c r="A420" s="498">
        <v>123021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>
      <c r="A421" s="498">
        <v>123030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8"/>
        <v>0</v>
      </c>
      <c r="O421" s="509">
        <f t="shared" si="188"/>
        <v>0</v>
      </c>
      <c r="P421" s="515">
        <f t="shared" si="187"/>
        <v>0</v>
      </c>
      <c r="Q421" s="888">
        <f t="shared" si="187"/>
        <v>0</v>
      </c>
      <c r="R421" s="889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>
      <c r="A422" s="518">
        <v>123031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si="186"/>
        <v>0</v>
      </c>
      <c r="L422" s="888">
        <f t="shared" si="186"/>
        <v>0</v>
      </c>
      <c r="M422" s="888">
        <f t="shared" si="186"/>
        <v>0</v>
      </c>
      <c r="N422" s="515">
        <f t="shared" si="188"/>
        <v>0</v>
      </c>
      <c r="O422" s="509">
        <f t="shared" si="188"/>
        <v>0</v>
      </c>
      <c r="P422" s="515">
        <f t="shared" si="187"/>
        <v>0</v>
      </c>
      <c r="Q422" s="888">
        <f t="shared" si="187"/>
        <v>0</v>
      </c>
      <c r="R422" s="888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>
      <c r="A423" s="498">
        <v>123701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515">
        <f>SUMIF($A$10:$A$375,$A423,K$10:K$375)</f>
        <v>0</v>
      </c>
      <c r="L423" s="515">
        <f>SUMIF($A$10:$A$375,$A423,L$10:L$375)</f>
        <v>0</v>
      </c>
      <c r="M423" s="515">
        <f>SUMIF($A$10:$A$375,$A423,M$10:M$375)</f>
        <v>0</v>
      </c>
      <c r="N423" s="515">
        <f t="shared" si="188"/>
        <v>0</v>
      </c>
      <c r="O423" s="509">
        <f t="shared" si="188"/>
        <v>0</v>
      </c>
      <c r="P423" s="515">
        <f t="shared" si="187"/>
        <v>0</v>
      </c>
      <c r="Q423" s="515">
        <f t="shared" si="187"/>
        <v>0</v>
      </c>
      <c r="R423" s="515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>
      <c r="A424" s="498">
        <v>125001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ref="K424:M443" si="189">SUMIF($A$10:$A$370,$A424,K$10:K$370)</f>
        <v>0</v>
      </c>
      <c r="L424" s="888">
        <f t="shared" si="189"/>
        <v>0</v>
      </c>
      <c r="M424" s="888">
        <f t="shared" si="189"/>
        <v>0</v>
      </c>
      <c r="N424" s="515">
        <f t="shared" si="188"/>
        <v>0</v>
      </c>
      <c r="O424" s="509">
        <f t="shared" si="188"/>
        <v>0</v>
      </c>
      <c r="P424" s="515">
        <f t="shared" ref="P424:Q443" si="190">SUMIF($A$10:$A$370,$A424,P$10:P$370)</f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>
      <c r="A425" s="498">
        <v>127000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8"/>
        <v>0</v>
      </c>
      <c r="O425" s="509">
        <f t="shared" si="188"/>
        <v>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>
      <c r="A426" s="498">
        <v>127001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90</v>
      </c>
      <c r="K426" s="888">
        <f t="shared" si="189"/>
        <v>0</v>
      </c>
      <c r="L426" s="888">
        <f t="shared" si="189"/>
        <v>162</v>
      </c>
      <c r="M426" s="888">
        <f t="shared" si="189"/>
        <v>0</v>
      </c>
      <c r="N426" s="515">
        <f t="shared" si="188"/>
        <v>0</v>
      </c>
      <c r="O426" s="509">
        <f t="shared" si="188"/>
        <v>252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252</v>
      </c>
      <c r="V426" s="47">
        <f t="shared" si="184"/>
        <v>0</v>
      </c>
      <c r="W426" s="510"/>
    </row>
    <row r="427" spans="1:23" ht="12" customHeight="1">
      <c r="A427" s="498">
        <v>127008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>
      <c r="A428" s="498">
        <v>127020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>
      <c r="A429" s="498">
        <v>127021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>
      <c r="A430" s="498">
        <v>127031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>
      <c r="A431" s="498">
        <v>127060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>
      <c r="A432" s="498">
        <v>127761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>
      <c r="A433" s="498">
        <v>127771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>
      <c r="A434" s="498">
        <v>127800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>
      <c r="A435" s="498">
        <v>127801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>
      <c r="A436" s="498">
        <v>128000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>
      <c r="A437" s="498">
        <v>128001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>
      <c r="A438" s="498">
        <v>128020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88"/>
        <v>0</v>
      </c>
      <c r="O438" s="509">
        <f t="shared" si="188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>
      <c r="A439" s="498">
        <v>132011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ref="N439:O458" si="191">SUMIF($A$10:$A$375,$A439,N$10:N$375)</f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>
      <c r="A440" s="498">
        <v>132021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>
      <c r="A441" s="498">
        <v>132031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>
      <c r="A442" s="498">
        <v>133011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4"/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91"/>
        <v>0</v>
      </c>
      <c r="O442" s="509">
        <f t="shared" si="191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si="178"/>
        <v>0</v>
      </c>
      <c r="V442" s="47">
        <f t="shared" si="184"/>
        <v>0</v>
      </c>
      <c r="W442" s="510"/>
    </row>
    <row r="443" spans="1:23" ht="12" customHeight="1">
      <c r="A443" s="498">
        <v>133021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ref="J443:J507" si="192">SUMIF($A$10:$A$375,$A443,J$10:J$375)</f>
        <v>0</v>
      </c>
      <c r="K443" s="888">
        <f t="shared" si="189"/>
        <v>0</v>
      </c>
      <c r="L443" s="888">
        <f t="shared" si="189"/>
        <v>0</v>
      </c>
      <c r="M443" s="888">
        <f t="shared" si="189"/>
        <v>0</v>
      </c>
      <c r="N443" s="515">
        <f t="shared" si="191"/>
        <v>0</v>
      </c>
      <c r="O443" s="509">
        <f t="shared" si="191"/>
        <v>0</v>
      </c>
      <c r="P443" s="515">
        <f t="shared" si="190"/>
        <v>0</v>
      </c>
      <c r="Q443" s="888">
        <f t="shared" si="190"/>
        <v>0</v>
      </c>
      <c r="R443" s="889">
        <f t="shared" si="183"/>
        <v>0</v>
      </c>
      <c r="S443" s="507"/>
      <c r="T443" s="508"/>
      <c r="U443" s="509">
        <f t="shared" ref="U443:U507" si="193">SUMIF($A$10:$A$370,$A443,U$10:U$370)</f>
        <v>0</v>
      </c>
      <c r="V443" s="47">
        <f t="shared" si="184"/>
        <v>0</v>
      </c>
      <c r="W443" s="510"/>
    </row>
    <row r="444" spans="1:23" ht="12" customHeight="1">
      <c r="A444" s="498">
        <v>133031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ref="K444:M463" si="194">SUMIF($A$10:$A$370,$A444,K$10:K$370)</f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ref="P444:Q463" si="195">SUMIF($A$10:$A$370,$A444,P$10:P$370)</f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>
      <c r="A445" s="498">
        <v>135011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>
      <c r="A446" s="498">
        <v>136071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>
      <c r="A447" s="498">
        <v>136271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>
      <c r="A448" s="498">
        <v>138011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>
      <c r="A449" s="498">
        <v>138611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>
      <c r="A450" s="498">
        <v>139011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>
      <c r="A451" s="498">
        <v>161001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>
      <c r="A452" s="498">
        <v>161101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>
      <c r="A453" s="498">
        <v>161201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16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16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16</v>
      </c>
      <c r="V453" s="47">
        <f t="shared" si="184"/>
        <v>0</v>
      </c>
      <c r="W453" s="510"/>
    </row>
    <row r="454" spans="1:23" ht="12" customHeight="1">
      <c r="A454" s="498">
        <v>161211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0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0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0</v>
      </c>
      <c r="V454" s="47">
        <f t="shared" si="184"/>
        <v>0</v>
      </c>
      <c r="W454" s="510"/>
    </row>
    <row r="455" spans="1:23" ht="12" customHeight="1">
      <c r="A455" s="498">
        <v>162001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8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8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8</v>
      </c>
      <c r="V455" s="47">
        <f t="shared" si="184"/>
        <v>0</v>
      </c>
      <c r="W455" s="510"/>
    </row>
    <row r="456" spans="1:23" ht="12" customHeight="1">
      <c r="A456" s="498">
        <v>162201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40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40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40</v>
      </c>
      <c r="V456" s="47">
        <f t="shared" si="184"/>
        <v>0</v>
      </c>
      <c r="W456" s="510"/>
    </row>
    <row r="457" spans="1:23" ht="12" customHeight="1">
      <c r="A457" s="498">
        <v>162211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>
      <c r="A458" s="498">
        <v>162301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1"/>
        <v>0</v>
      </c>
      <c r="O458" s="509">
        <f t="shared" si="191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>
      <c r="A459" s="498">
        <v>162311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ref="N459:O478" si="196">SUMIF($A$10:$A$375,$A459,N$10:N$375)</f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>
      <c r="A460" s="498">
        <v>163001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>
      <c r="A461" s="498">
        <v>163201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>
      <c r="A462" s="498">
        <v>163211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6"/>
        <v>0</v>
      </c>
      <c r="O462" s="509">
        <f t="shared" si="196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>
      <c r="A463" s="498">
        <v>190100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si="194"/>
        <v>0</v>
      </c>
      <c r="L463" s="888">
        <f t="shared" si="194"/>
        <v>0</v>
      </c>
      <c r="M463" s="888">
        <f t="shared" si="194"/>
        <v>0</v>
      </c>
      <c r="N463" s="515">
        <f t="shared" si="196"/>
        <v>0</v>
      </c>
      <c r="O463" s="509">
        <f t="shared" si="196"/>
        <v>0</v>
      </c>
      <c r="P463" s="515">
        <f t="shared" si="195"/>
        <v>0</v>
      </c>
      <c r="Q463" s="888">
        <f t="shared" si="195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>
      <c r="A464" s="498">
        <v>200100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ref="K464:M483" si="197">SUMIF($A$10:$A$370,$A464,K$10:K$370)</f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0</v>
      </c>
      <c r="P464" s="515">
        <f t="shared" ref="P464:Q483" si="198">SUMIF($A$10:$A$370,$A464,P$10:P$370)</f>
        <v>0</v>
      </c>
      <c r="Q464" s="888">
        <f t="shared" si="198"/>
        <v>0</v>
      </c>
      <c r="R464" s="889">
        <f t="shared" si="183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>
      <c r="A465" s="498">
        <v>201101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7</v>
      </c>
      <c r="K465" s="888">
        <f t="shared" si="197"/>
        <v>0</v>
      </c>
      <c r="L465" s="888">
        <f t="shared" si="197"/>
        <v>17</v>
      </c>
      <c r="M465" s="888">
        <f t="shared" si="197"/>
        <v>0</v>
      </c>
      <c r="N465" s="515">
        <f t="shared" si="196"/>
        <v>0</v>
      </c>
      <c r="O465" s="509">
        <f t="shared" si="196"/>
        <v>24</v>
      </c>
      <c r="P465" s="515">
        <f t="shared" si="198"/>
        <v>0</v>
      </c>
      <c r="Q465" s="888">
        <f t="shared" si="198"/>
        <v>0</v>
      </c>
      <c r="R465" s="889">
        <f t="shared" ref="R465:R529" si="199">SUMIF($A$10:$A$370,$A465,R$10:R$370)</f>
        <v>0</v>
      </c>
      <c r="S465" s="507"/>
      <c r="T465" s="508"/>
      <c r="U465" s="509">
        <f t="shared" si="193"/>
        <v>24</v>
      </c>
      <c r="V465" s="47">
        <f t="shared" si="184"/>
        <v>0</v>
      </c>
      <c r="W465" s="510"/>
    </row>
    <row r="466" spans="1:23" ht="12" customHeight="1">
      <c r="A466" s="498">
        <v>201201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0</v>
      </c>
      <c r="R466" s="889">
        <f t="shared" si="199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>
      <c r="A467" s="498">
        <v>201501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>
      <c r="A468" s="498">
        <v>202101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>
      <c r="A469" s="498">
        <v>202301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6"/>
        <v>0</v>
      </c>
      <c r="O469" s="509">
        <f t="shared" si="196"/>
        <v>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0</v>
      </c>
      <c r="V469" s="47">
        <f t="shared" si="184"/>
        <v>0</v>
      </c>
      <c r="W469" s="510"/>
    </row>
    <row r="470" spans="1:23" ht="12" customHeight="1">
      <c r="A470" s="498">
        <v>203101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40</v>
      </c>
      <c r="K470" s="888">
        <f t="shared" si="197"/>
        <v>25</v>
      </c>
      <c r="L470" s="888">
        <f t="shared" si="197"/>
        <v>45</v>
      </c>
      <c r="M470" s="888">
        <f t="shared" si="197"/>
        <v>0</v>
      </c>
      <c r="N470" s="515">
        <f t="shared" si="196"/>
        <v>0</v>
      </c>
      <c r="O470" s="509">
        <f t="shared" si="196"/>
        <v>110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110</v>
      </c>
      <c r="V470" s="47">
        <f t="shared" si="184"/>
        <v>0</v>
      </c>
      <c r="W470" s="510"/>
    </row>
    <row r="471" spans="1:23" ht="12" customHeight="1">
      <c r="A471" s="498">
        <v>203201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0</v>
      </c>
      <c r="R471" s="889">
        <f t="shared" si="199"/>
        <v>0</v>
      </c>
      <c r="S471" s="507"/>
      <c r="T471" s="508"/>
      <c r="U471" s="509">
        <f t="shared" si="193"/>
        <v>0</v>
      </c>
      <c r="V471" s="47">
        <f t="shared" si="184"/>
        <v>0</v>
      </c>
      <c r="W471" s="510"/>
    </row>
    <row r="472" spans="1:23" ht="12" customHeight="1">
      <c r="A472" s="498">
        <v>203501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24</v>
      </c>
      <c r="R472" s="889">
        <f t="shared" si="199"/>
        <v>24</v>
      </c>
      <c r="S472" s="507"/>
      <c r="T472" s="508"/>
      <c r="U472" s="509">
        <f t="shared" si="193"/>
        <v>24</v>
      </c>
      <c r="V472" s="47">
        <f t="shared" si="184"/>
        <v>0</v>
      </c>
      <c r="W472" s="510"/>
    </row>
    <row r="473" spans="1:23" ht="12" customHeight="1">
      <c r="A473" s="498">
        <v>203701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si="184"/>
        <v>0</v>
      </c>
      <c r="W473" s="510"/>
    </row>
    <row r="474" spans="1:23" ht="12" customHeight="1">
      <c r="A474" s="498">
        <v>204101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16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16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16</v>
      </c>
      <c r="V474" s="47">
        <f t="shared" ref="V474:V541" si="200">O474+R474-U474</f>
        <v>0</v>
      </c>
      <c r="W474" s="510"/>
    </row>
    <row r="475" spans="1:23" ht="12" customHeight="1">
      <c r="A475" s="498">
        <v>204501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126</v>
      </c>
      <c r="R475" s="889">
        <f t="shared" si="199"/>
        <v>126</v>
      </c>
      <c r="S475" s="507"/>
      <c r="T475" s="508"/>
      <c r="U475" s="509">
        <f t="shared" si="193"/>
        <v>126</v>
      </c>
      <c r="V475" s="47">
        <f t="shared" si="200"/>
        <v>0</v>
      </c>
      <c r="W475" s="510"/>
    </row>
    <row r="476" spans="1:23" ht="12" customHeight="1">
      <c r="A476" s="498">
        <v>211001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>
      <c r="A477" s="498">
        <v>212003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200"/>
        <v>0</v>
      </c>
      <c r="W477" s="510"/>
    </row>
    <row r="478" spans="1:23" ht="12" customHeight="1">
      <c r="A478" s="498">
        <v>213001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196"/>
        <v>0</v>
      </c>
      <c r="O478" s="509">
        <f t="shared" si="196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si="200"/>
        <v>0</v>
      </c>
      <c r="W478" s="510"/>
    </row>
    <row r="479" spans="1:23" ht="12" customHeight="1">
      <c r="A479" s="498">
        <v>216201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16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ref="N479:O498" si="201">SUMIF($A$10:$A$375,$A479,N$10:N$375)</f>
        <v>0</v>
      </c>
      <c r="O479" s="509">
        <f t="shared" si="201"/>
        <v>16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16</v>
      </c>
      <c r="V479" s="47">
        <f t="shared" si="200"/>
        <v>0</v>
      </c>
      <c r="W479" s="510"/>
    </row>
    <row r="480" spans="1:23" ht="12" customHeight="1">
      <c r="A480" s="498">
        <v>216251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>
      <c r="A481" s="498">
        <v>221001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>
      <c r="A482" s="498">
        <v>222001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201"/>
        <v>0</v>
      </c>
      <c r="O482" s="509">
        <f t="shared" si="201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>
      <c r="A483" s="498">
        <v>226001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si="197"/>
        <v>0</v>
      </c>
      <c r="L483" s="888">
        <f t="shared" si="197"/>
        <v>0</v>
      </c>
      <c r="M483" s="888">
        <f t="shared" si="197"/>
        <v>0</v>
      </c>
      <c r="N483" s="515">
        <f t="shared" si="201"/>
        <v>0</v>
      </c>
      <c r="O483" s="509">
        <f t="shared" si="201"/>
        <v>0</v>
      </c>
      <c r="P483" s="515">
        <f t="shared" si="198"/>
        <v>0</v>
      </c>
      <c r="Q483" s="888">
        <f t="shared" si="198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>
      <c r="A484" s="498">
        <v>226501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ref="K484:M504" si="202">SUMIF($A$10:$A$370,$A484,K$10:K$370)</f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ref="P484:Q504" si="203">SUMIF($A$10:$A$370,$A484,P$10:P$370)</f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>
      <c r="A485" s="498">
        <v>300000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>
      <c r="A486" s="498">
        <v>300010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>
      <c r="A487" s="498">
        <v>300030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>
      <c r="A488" s="498">
        <v>300300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>
      <c r="A489" s="498">
        <v>300400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>
      <c r="A490" s="498">
        <v>300410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>
      <c r="A491" s="498">
        <v>300700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>
      <c r="A492" s="498">
        <v>300710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>
      <c r="A493" s="498">
        <v>311001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0</v>
      </c>
      <c r="V493" s="47">
        <f t="shared" si="200"/>
        <v>0</v>
      </c>
      <c r="W493" s="510"/>
    </row>
    <row r="494" spans="1:23" ht="12" customHeight="1">
      <c r="A494" s="498">
        <v>312001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68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68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68</v>
      </c>
      <c r="V494" s="47">
        <f t="shared" si="200"/>
        <v>0</v>
      </c>
      <c r="W494" s="510"/>
    </row>
    <row r="495" spans="1:23" ht="12" customHeight="1">
      <c r="A495" s="498">
        <v>312021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24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24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24</v>
      </c>
      <c r="V495" s="47">
        <f t="shared" si="200"/>
        <v>0</v>
      </c>
      <c r="W495" s="510"/>
    </row>
    <row r="496" spans="1:23" ht="12" customHeight="1">
      <c r="A496" s="498">
        <v>312101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356</v>
      </c>
      <c r="R496" s="889">
        <f t="shared" si="199"/>
        <v>356</v>
      </c>
      <c r="S496" s="507"/>
      <c r="T496" s="508"/>
      <c r="U496" s="509">
        <f t="shared" si="193"/>
        <v>356</v>
      </c>
      <c r="V496" s="47">
        <f t="shared" si="200"/>
        <v>0</v>
      </c>
      <c r="W496" s="510"/>
    </row>
    <row r="497" spans="1:23" ht="12" customHeight="1">
      <c r="A497" s="498">
        <v>314000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si="201"/>
        <v>0</v>
      </c>
      <c r="O497" s="509">
        <f t="shared" si="201"/>
        <v>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0</v>
      </c>
      <c r="V497" s="47">
        <f t="shared" si="200"/>
        <v>0</v>
      </c>
      <c r="W497" s="510"/>
    </row>
    <row r="498" spans="1:23" ht="12" customHeight="1">
      <c r="A498" s="498">
        <v>314001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44</v>
      </c>
      <c r="K498" s="888">
        <f t="shared" si="202"/>
        <v>8</v>
      </c>
      <c r="L498" s="888">
        <f t="shared" si="202"/>
        <v>2</v>
      </c>
      <c r="M498" s="888">
        <f t="shared" si="202"/>
        <v>0</v>
      </c>
      <c r="N498" s="515">
        <f t="shared" si="201"/>
        <v>0</v>
      </c>
      <c r="O498" s="509">
        <f t="shared" si="201"/>
        <v>54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54</v>
      </c>
      <c r="V498" s="47">
        <f t="shared" si="200"/>
        <v>0</v>
      </c>
      <c r="W498" s="510"/>
    </row>
    <row r="499" spans="1:23" ht="12" customHeight="1">
      <c r="A499" s="498">
        <v>314011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24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ref="N499:O519" si="204">SUMIF($A$10:$A$375,$A499,N$10:N$375)</f>
        <v>0</v>
      </c>
      <c r="O499" s="509">
        <f t="shared" si="204"/>
        <v>24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24</v>
      </c>
      <c r="V499" s="47">
        <f t="shared" si="200"/>
        <v>0</v>
      </c>
      <c r="W499" s="510"/>
    </row>
    <row r="500" spans="1:23" ht="12" customHeight="1">
      <c r="A500" s="498">
        <v>314021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16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0</v>
      </c>
      <c r="O500" s="509">
        <f t="shared" si="204"/>
        <v>16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16</v>
      </c>
      <c r="V500" s="47">
        <f t="shared" si="200"/>
        <v>0</v>
      </c>
      <c r="W500" s="510"/>
    </row>
    <row r="501" spans="1:23" ht="12" customHeight="1">
      <c r="A501" s="498">
        <v>314028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0</v>
      </c>
      <c r="O501" s="509">
        <f t="shared" si="204"/>
        <v>0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0</v>
      </c>
      <c r="V501" s="47">
        <f t="shared" si="200"/>
        <v>0</v>
      </c>
      <c r="W501" s="510"/>
    </row>
    <row r="502" spans="1:23" ht="12" customHeight="1">
      <c r="A502" s="498">
        <v>314081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4"/>
        <v>16</v>
      </c>
      <c r="O502" s="509">
        <f t="shared" si="204"/>
        <v>16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16</v>
      </c>
      <c r="V502" s="47">
        <f t="shared" si="200"/>
        <v>0</v>
      </c>
      <c r="W502" s="510"/>
    </row>
    <row r="503" spans="1:23" ht="12" customHeight="1">
      <c r="A503" s="498">
        <v>314101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si="202"/>
        <v>0</v>
      </c>
      <c r="L503" s="888">
        <f t="shared" si="202"/>
        <v>0</v>
      </c>
      <c r="M503" s="888">
        <f t="shared" si="202"/>
        <v>0</v>
      </c>
      <c r="N503" s="515">
        <f t="shared" si="204"/>
        <v>0</v>
      </c>
      <c r="O503" s="509">
        <f t="shared" si="204"/>
        <v>0</v>
      </c>
      <c r="P503" s="515">
        <f t="shared" si="203"/>
        <v>0</v>
      </c>
      <c r="Q503" s="888">
        <f t="shared" si="203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>
      <c r="A504" s="498">
        <v>314111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2"/>
        <v>0</v>
      </c>
      <c r="L504" s="888">
        <f t="shared" si="202"/>
        <v>0</v>
      </c>
      <c r="M504" s="888">
        <f t="shared" si="202"/>
        <v>0</v>
      </c>
      <c r="N504" s="515">
        <f t="shared" si="204"/>
        <v>0</v>
      </c>
      <c r="O504" s="509">
        <f t="shared" si="204"/>
        <v>0</v>
      </c>
      <c r="P504" s="515">
        <f t="shared" si="203"/>
        <v>0</v>
      </c>
      <c r="Q504" s="888">
        <f t="shared" si="203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>
      <c r="A505" s="498">
        <v>314301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0</v>
      </c>
      <c r="K505" s="888">
        <f t="shared" ref="K505:M524" si="205">SUMIF($A$10:$A$370,$A505,K$10:K$370)</f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ref="P505:Q524" si="206">SUMIF($A$10:$A$370,$A505,P$10:P$370)</f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si="193"/>
        <v>0</v>
      </c>
      <c r="V505" s="47">
        <f t="shared" si="200"/>
        <v>0</v>
      </c>
      <c r="W505" s="510"/>
    </row>
    <row r="506" spans="1:23" ht="12" customHeight="1">
      <c r="A506" s="498">
        <v>320000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2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si="193"/>
        <v>0</v>
      </c>
      <c r="V506" s="47">
        <f t="shared" si="200"/>
        <v>0</v>
      </c>
      <c r="W506" s="510"/>
    </row>
    <row r="507" spans="1:23" ht="12" customHeight="1">
      <c r="A507" s="498">
        <v>320001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2"/>
        <v>140</v>
      </c>
      <c r="K507" s="888">
        <f t="shared" si="205"/>
        <v>16</v>
      </c>
      <c r="L507" s="888">
        <f t="shared" si="205"/>
        <v>1</v>
      </c>
      <c r="M507" s="888">
        <f t="shared" si="205"/>
        <v>0</v>
      </c>
      <c r="N507" s="515">
        <f t="shared" si="204"/>
        <v>0</v>
      </c>
      <c r="O507" s="509">
        <f t="shared" si="204"/>
        <v>157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193"/>
        <v>157</v>
      </c>
      <c r="V507" s="47">
        <f t="shared" si="200"/>
        <v>0</v>
      </c>
      <c r="W507" s="510"/>
    </row>
    <row r="508" spans="1:23" ht="12" customHeight="1">
      <c r="A508" s="498">
        <v>320008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ref="J508:J571" si="207">SUMIF($A$10:$A$375,$A508,J$10:J$375)</f>
        <v>58</v>
      </c>
      <c r="K508" s="888">
        <f t="shared" si="205"/>
        <v>5</v>
      </c>
      <c r="L508" s="888">
        <f t="shared" si="205"/>
        <v>1</v>
      </c>
      <c r="M508" s="888">
        <f t="shared" si="205"/>
        <v>0</v>
      </c>
      <c r="N508" s="515">
        <f t="shared" si="204"/>
        <v>0</v>
      </c>
      <c r="O508" s="509">
        <f t="shared" si="204"/>
        <v>64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ref="U508:U571" si="208">SUMIF($A$10:$A$370,$A508,U$10:U$370)</f>
        <v>64</v>
      </c>
      <c r="V508" s="47">
        <f t="shared" si="200"/>
        <v>0</v>
      </c>
      <c r="W508" s="510"/>
    </row>
    <row r="509" spans="1:23" ht="12" customHeight="1">
      <c r="A509" s="498">
        <v>320021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68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68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68</v>
      </c>
      <c r="V509" s="47">
        <f t="shared" si="200"/>
        <v>0</v>
      </c>
      <c r="W509" s="510"/>
    </row>
    <row r="510" spans="1:23" ht="12" customHeight="1">
      <c r="A510" s="498">
        <v>320041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16</v>
      </c>
      <c r="O510" s="509">
        <f t="shared" si="204"/>
        <v>16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16</v>
      </c>
      <c r="V510" s="47">
        <f t="shared" si="200"/>
        <v>0</v>
      </c>
      <c r="W510" s="510"/>
    </row>
    <row r="511" spans="1:23" ht="12" customHeight="1">
      <c r="A511" s="498">
        <v>320046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>
      <c r="A512" s="498">
        <v>320101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0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0</v>
      </c>
      <c r="V512" s="47">
        <f t="shared" si="200"/>
        <v>0</v>
      </c>
      <c r="W512" s="510"/>
    </row>
    <row r="513" spans="1:23" ht="12" customHeight="1">
      <c r="A513" s="498">
        <v>321000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8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8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8</v>
      </c>
      <c r="V513" s="47">
        <f t="shared" si="200"/>
        <v>0</v>
      </c>
      <c r="W513" s="510"/>
    </row>
    <row r="514" spans="1:23" ht="12" customHeight="1">
      <c r="A514" s="498">
        <v>321001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175</v>
      </c>
      <c r="K514" s="888">
        <f t="shared" si="205"/>
        <v>20</v>
      </c>
      <c r="L514" s="888">
        <f t="shared" si="205"/>
        <v>8</v>
      </c>
      <c r="M514" s="888">
        <f t="shared" si="205"/>
        <v>0</v>
      </c>
      <c r="N514" s="515">
        <f t="shared" si="204"/>
        <v>0</v>
      </c>
      <c r="O514" s="509">
        <f t="shared" si="204"/>
        <v>203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203</v>
      </c>
      <c r="V514" s="47">
        <f t="shared" si="200"/>
        <v>0</v>
      </c>
      <c r="W514" s="510"/>
    </row>
    <row r="515" spans="1:23" ht="12" customHeight="1">
      <c r="A515" s="498">
        <v>321012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48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48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48</v>
      </c>
      <c r="V515" s="47">
        <f t="shared" si="200"/>
        <v>0</v>
      </c>
      <c r="W515" s="510"/>
    </row>
    <row r="516" spans="1:23" ht="12" customHeight="1">
      <c r="A516" s="498">
        <v>321018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16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16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16</v>
      </c>
      <c r="V516" s="47">
        <f t="shared" si="200"/>
        <v>0</v>
      </c>
      <c r="W516" s="510"/>
    </row>
    <row r="517" spans="1:23" ht="12" customHeight="1">
      <c r="A517" s="498">
        <v>321021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16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0</v>
      </c>
      <c r="O517" s="509">
        <f t="shared" si="204"/>
        <v>16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16</v>
      </c>
      <c r="V517" s="47">
        <f t="shared" si="200"/>
        <v>0</v>
      </c>
      <c r="W517" s="510"/>
    </row>
    <row r="518" spans="1:23" ht="12" customHeight="1">
      <c r="A518" s="498">
        <v>321030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4"/>
        <v>0</v>
      </c>
      <c r="O518" s="509">
        <f t="shared" si="204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>
      <c r="A519" s="498">
        <v>321031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4"/>
        <v>0</v>
      </c>
      <c r="O519" s="509">
        <f t="shared" si="204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>
      <c r="A520" s="498">
        <v>321041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0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ref="N520:O539" si="209">SUMIF($A$10:$A$375,$A520,N$10:N$375)</f>
        <v>0</v>
      </c>
      <c r="O520" s="509">
        <f t="shared" si="209"/>
        <v>0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0</v>
      </c>
      <c r="V520" s="47">
        <f t="shared" si="200"/>
        <v>0</v>
      </c>
      <c r="W520" s="510"/>
    </row>
    <row r="521" spans="1:23" ht="12" customHeight="1">
      <c r="A521" s="498">
        <v>321072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8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8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8</v>
      </c>
      <c r="V521" s="47">
        <f t="shared" si="200"/>
        <v>0</v>
      </c>
      <c r="W521" s="510"/>
    </row>
    <row r="522" spans="1:23" ht="12" customHeight="1">
      <c r="A522" s="498">
        <v>321101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0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9"/>
        <v>0</v>
      </c>
      <c r="O522" s="509">
        <f t="shared" si="209"/>
        <v>0</v>
      </c>
      <c r="P522" s="515">
        <f t="shared" si="206"/>
        <v>100</v>
      </c>
      <c r="Q522" s="888">
        <f t="shared" si="206"/>
        <v>130</v>
      </c>
      <c r="R522" s="889">
        <f t="shared" si="199"/>
        <v>230</v>
      </c>
      <c r="S522" s="507"/>
      <c r="T522" s="508"/>
      <c r="U522" s="509">
        <f t="shared" si="208"/>
        <v>230</v>
      </c>
      <c r="V522" s="47">
        <f t="shared" si="200"/>
        <v>0</v>
      </c>
      <c r="W522" s="510"/>
    </row>
    <row r="523" spans="1:23" ht="12" customHeight="1">
      <c r="A523" s="498">
        <v>321501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0</v>
      </c>
      <c r="K523" s="888">
        <f t="shared" si="205"/>
        <v>0</v>
      </c>
      <c r="L523" s="888">
        <f t="shared" si="205"/>
        <v>0</v>
      </c>
      <c r="M523" s="888">
        <f t="shared" si="205"/>
        <v>0</v>
      </c>
      <c r="N523" s="515">
        <f t="shared" si="209"/>
        <v>0</v>
      </c>
      <c r="O523" s="509">
        <f t="shared" si="209"/>
        <v>0</v>
      </c>
      <c r="P523" s="515">
        <f t="shared" si="206"/>
        <v>0</v>
      </c>
      <c r="Q523" s="888">
        <f t="shared" si="206"/>
        <v>0</v>
      </c>
      <c r="R523" s="889">
        <f t="shared" si="199"/>
        <v>0</v>
      </c>
      <c r="S523" s="507"/>
      <c r="T523" s="508"/>
      <c r="U523" s="509">
        <f t="shared" si="208"/>
        <v>0</v>
      </c>
      <c r="V523" s="47">
        <f t="shared" si="200"/>
        <v>0</v>
      </c>
      <c r="W523" s="510"/>
    </row>
    <row r="524" spans="1:23" ht="12" customHeight="1">
      <c r="A524" s="498">
        <v>332101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150</v>
      </c>
      <c r="K524" s="888">
        <f t="shared" si="205"/>
        <v>5</v>
      </c>
      <c r="L524" s="888">
        <f t="shared" si="205"/>
        <v>0</v>
      </c>
      <c r="M524" s="888">
        <f t="shared" si="205"/>
        <v>0</v>
      </c>
      <c r="N524" s="515">
        <f t="shared" si="209"/>
        <v>0</v>
      </c>
      <c r="O524" s="509">
        <f t="shared" si="209"/>
        <v>155</v>
      </c>
      <c r="P524" s="515">
        <f t="shared" si="206"/>
        <v>0</v>
      </c>
      <c r="Q524" s="888">
        <f t="shared" si="206"/>
        <v>0</v>
      </c>
      <c r="R524" s="889">
        <f t="shared" si="199"/>
        <v>0</v>
      </c>
      <c r="S524" s="507"/>
      <c r="T524" s="508"/>
      <c r="U524" s="509">
        <f t="shared" si="208"/>
        <v>155</v>
      </c>
      <c r="V524" s="47">
        <f t="shared" si="200"/>
        <v>0</v>
      </c>
      <c r="W524" s="510"/>
    </row>
    <row r="525" spans="1:23" ht="12" customHeight="1">
      <c r="A525" s="498">
        <v>332121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ref="K525:M544" si="210">SUMIF($A$10:$A$370,$A525,K$10:K$370)</f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ref="P525:Q544" si="211">SUMIF($A$10:$A$370,$A525,P$10:P$370)</f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>
      <c r="A526" s="498">
        <v>332211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10"/>
        <v>0</v>
      </c>
      <c r="L526" s="888">
        <f t="shared" si="210"/>
        <v>0</v>
      </c>
      <c r="M526" s="888">
        <f t="shared" si="210"/>
        <v>0</v>
      </c>
      <c r="N526" s="515">
        <f t="shared" si="209"/>
        <v>0</v>
      </c>
      <c r="O526" s="509">
        <f t="shared" si="209"/>
        <v>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>
      <c r="A527" s="498">
        <v>332300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10"/>
        <v>0</v>
      </c>
      <c r="L527" s="888">
        <f t="shared" si="210"/>
        <v>0</v>
      </c>
      <c r="M527" s="888">
        <f t="shared" si="210"/>
        <v>0</v>
      </c>
      <c r="N527" s="515">
        <f t="shared" si="209"/>
        <v>0</v>
      </c>
      <c r="O527" s="509">
        <f t="shared" si="209"/>
        <v>0</v>
      </c>
      <c r="P527" s="515">
        <f t="shared" si="211"/>
        <v>0</v>
      </c>
      <c r="Q527" s="888">
        <f t="shared" si="211"/>
        <v>0</v>
      </c>
      <c r="R527" s="889">
        <f t="shared" si="199"/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>
      <c r="A528" s="498">
        <v>332301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65</v>
      </c>
      <c r="K528" s="888">
        <f t="shared" si="210"/>
        <v>16</v>
      </c>
      <c r="L528" s="888">
        <f t="shared" si="210"/>
        <v>7</v>
      </c>
      <c r="M528" s="888">
        <f t="shared" si="210"/>
        <v>0</v>
      </c>
      <c r="N528" s="515">
        <f t="shared" si="209"/>
        <v>0</v>
      </c>
      <c r="O528" s="509">
        <f t="shared" si="209"/>
        <v>88</v>
      </c>
      <c r="P528" s="515">
        <f t="shared" si="211"/>
        <v>0</v>
      </c>
      <c r="Q528" s="888">
        <f t="shared" si="211"/>
        <v>0</v>
      </c>
      <c r="R528" s="889">
        <f t="shared" si="199"/>
        <v>0</v>
      </c>
      <c r="S528" s="507"/>
      <c r="T528" s="508"/>
      <c r="U528" s="509">
        <f t="shared" si="208"/>
        <v>88</v>
      </c>
      <c r="V528" s="47">
        <f t="shared" si="200"/>
        <v>0</v>
      </c>
      <c r="W528" s="510"/>
    </row>
    <row r="529" spans="1:23" ht="12" customHeight="1">
      <c r="A529" s="498">
        <v>332330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199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>
      <c r="A530" s="498">
        <v>332331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ref="R530:R593" si="212">SUMIF($A$10:$A$370,$A530,R$10:R$370)</f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>
      <c r="A531" s="498">
        <v>332341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>
      <c r="A532" s="498">
        <v>332451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>
      <c r="A533" s="498">
        <v>332481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>
      <c r="A534" s="498">
        <v>332501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>
      <c r="A535" s="498">
        <v>332511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>
      <c r="A536" s="498">
        <v>336208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>
      <c r="A537" s="498">
        <v>341101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>
      <c r="A538" s="498">
        <v>341130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09"/>
        <v>0</v>
      </c>
      <c r="O538" s="509">
        <f t="shared" si="209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>
      <c r="A539" s="498">
        <v>341131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09"/>
        <v>0</v>
      </c>
      <c r="O539" s="509">
        <f t="shared" si="209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>
      <c r="A540" s="498">
        <v>341141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ref="N540:O559" si="213">SUMIF($A$10:$A$375,$A540,N$10:N$375)</f>
        <v>0</v>
      </c>
      <c r="O540" s="509">
        <f t="shared" si="213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>
      <c r="A541" s="498">
        <v>342101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00"/>
        <v>0</v>
      </c>
      <c r="W541" s="510"/>
    </row>
    <row r="542" spans="1:23" ht="12" customHeight="1">
      <c r="A542" s="498">
        <v>362001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32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13"/>
        <v>0</v>
      </c>
      <c r="O542" s="509">
        <f t="shared" si="213"/>
        <v>32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32</v>
      </c>
      <c r="V542" s="47">
        <f t="shared" ref="V542:V608" si="214">O542+R542-U542</f>
        <v>0</v>
      </c>
      <c r="W542" s="510"/>
    </row>
    <row r="543" spans="1:23" ht="12" customHeight="1">
      <c r="A543" s="498">
        <v>362101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0"/>
        <v>0</v>
      </c>
      <c r="L543" s="888">
        <f t="shared" si="210"/>
        <v>0</v>
      </c>
      <c r="M543" s="888">
        <f t="shared" si="210"/>
        <v>0</v>
      </c>
      <c r="N543" s="515">
        <f t="shared" si="213"/>
        <v>0</v>
      </c>
      <c r="O543" s="509">
        <f t="shared" si="213"/>
        <v>0</v>
      </c>
      <c r="P543" s="515">
        <f t="shared" si="211"/>
        <v>0</v>
      </c>
      <c r="Q543" s="888">
        <f t="shared" si="211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14"/>
        <v>0</v>
      </c>
      <c r="W543" s="510"/>
    </row>
    <row r="544" spans="1:23" ht="12" customHeight="1">
      <c r="A544" s="498">
        <v>364201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28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13"/>
        <v>0</v>
      </c>
      <c r="O544" s="509">
        <f t="shared" si="213"/>
        <v>28</v>
      </c>
      <c r="P544" s="515">
        <f t="shared" si="211"/>
        <v>0</v>
      </c>
      <c r="Q544" s="888">
        <f t="shared" si="211"/>
        <v>0</v>
      </c>
      <c r="R544" s="889">
        <f t="shared" si="212"/>
        <v>0</v>
      </c>
      <c r="S544" s="507"/>
      <c r="T544" s="508"/>
      <c r="U544" s="509">
        <f t="shared" si="208"/>
        <v>28</v>
      </c>
      <c r="V544" s="47">
        <f t="shared" si="214"/>
        <v>0</v>
      </c>
      <c r="W544" s="510"/>
    </row>
    <row r="545" spans="1:23" ht="12" customHeight="1">
      <c r="A545" s="498">
        <v>364301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ref="K545:M563" si="215">SUMIF($A$10:$A$370,$A545,K$10:K$370)</f>
        <v>0</v>
      </c>
      <c r="L545" s="888">
        <f t="shared" si="215"/>
        <v>0</v>
      </c>
      <c r="M545" s="888">
        <f t="shared" si="215"/>
        <v>0</v>
      </c>
      <c r="N545" s="515">
        <f t="shared" si="213"/>
        <v>0</v>
      </c>
      <c r="O545" s="509">
        <f t="shared" si="213"/>
        <v>0</v>
      </c>
      <c r="P545" s="515">
        <f t="shared" ref="P545:Q564" si="216">SUMIF($A$10:$A$370,$A545,P$10:P$370)</f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14"/>
        <v>0</v>
      </c>
      <c r="W545" s="510"/>
    </row>
    <row r="546" spans="1:23" ht="12" customHeight="1">
      <c r="A546" s="498">
        <v>366200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5"/>
        <v>0</v>
      </c>
      <c r="L546" s="888">
        <f t="shared" si="215"/>
        <v>0</v>
      </c>
      <c r="M546" s="888">
        <f t="shared" si="215"/>
        <v>0</v>
      </c>
      <c r="N546" s="515">
        <f t="shared" si="213"/>
        <v>0</v>
      </c>
      <c r="O546" s="509">
        <f t="shared" si="213"/>
        <v>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14"/>
        <v>0</v>
      </c>
      <c r="W546" s="510"/>
    </row>
    <row r="547" spans="1:23" ht="12" customHeight="1">
      <c r="A547" s="498">
        <v>366201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175</v>
      </c>
      <c r="K547" s="888">
        <f t="shared" si="215"/>
        <v>12</v>
      </c>
      <c r="L547" s="888">
        <f t="shared" si="215"/>
        <v>8</v>
      </c>
      <c r="M547" s="888">
        <f t="shared" si="215"/>
        <v>0</v>
      </c>
      <c r="N547" s="515">
        <f t="shared" si="213"/>
        <v>0</v>
      </c>
      <c r="O547" s="509">
        <f t="shared" si="213"/>
        <v>195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195</v>
      </c>
      <c r="V547" s="47">
        <f t="shared" si="214"/>
        <v>0</v>
      </c>
      <c r="W547" s="510"/>
    </row>
    <row r="548" spans="1:23" ht="12" customHeight="1">
      <c r="A548" s="498">
        <v>366208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si="215"/>
        <v>0</v>
      </c>
      <c r="L548" s="888">
        <f t="shared" si="215"/>
        <v>0</v>
      </c>
      <c r="M548" s="888">
        <f t="shared" si="215"/>
        <v>0</v>
      </c>
      <c r="N548" s="515">
        <f t="shared" si="213"/>
        <v>0</v>
      </c>
      <c r="O548" s="509">
        <f t="shared" si="213"/>
        <v>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14"/>
        <v>0</v>
      </c>
      <c r="W548" s="510"/>
    </row>
    <row r="549" spans="1:23" ht="12" customHeight="1">
      <c r="A549" s="498">
        <v>366301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0</v>
      </c>
      <c r="K549" s="888">
        <f t="shared" si="215"/>
        <v>0</v>
      </c>
      <c r="L549" s="888">
        <f t="shared" si="215"/>
        <v>0</v>
      </c>
      <c r="M549" s="888">
        <f t="shared" si="215"/>
        <v>0</v>
      </c>
      <c r="N549" s="515">
        <f t="shared" si="213"/>
        <v>0</v>
      </c>
      <c r="O549" s="509">
        <f t="shared" si="213"/>
        <v>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0</v>
      </c>
      <c r="V549" s="47">
        <f t="shared" si="214"/>
        <v>0</v>
      </c>
      <c r="W549" s="510"/>
    </row>
    <row r="550" spans="1:23" ht="12" customHeight="1">
      <c r="A550" s="498">
        <v>367101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116</v>
      </c>
      <c r="K550" s="888">
        <f t="shared" si="215"/>
        <v>5</v>
      </c>
      <c r="L550" s="888">
        <f t="shared" si="215"/>
        <v>5</v>
      </c>
      <c r="M550" s="888">
        <f t="shared" si="215"/>
        <v>0</v>
      </c>
      <c r="N550" s="515">
        <f t="shared" si="213"/>
        <v>0</v>
      </c>
      <c r="O550" s="509">
        <f t="shared" si="213"/>
        <v>126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126</v>
      </c>
      <c r="V550" s="47">
        <f t="shared" si="214"/>
        <v>0</v>
      </c>
      <c r="W550" s="510"/>
    </row>
    <row r="551" spans="1:23" ht="12" customHeight="1">
      <c r="A551" s="498">
        <v>367108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0</v>
      </c>
      <c r="K551" s="888">
        <f t="shared" si="215"/>
        <v>0</v>
      </c>
      <c r="L551" s="888">
        <f t="shared" si="215"/>
        <v>0</v>
      </c>
      <c r="M551" s="888">
        <f t="shared" si="215"/>
        <v>0</v>
      </c>
      <c r="N551" s="515">
        <f t="shared" si="213"/>
        <v>0</v>
      </c>
      <c r="O551" s="509">
        <f t="shared" si="213"/>
        <v>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0</v>
      </c>
      <c r="V551" s="47">
        <f t="shared" si="214"/>
        <v>0</v>
      </c>
      <c r="W551" s="510"/>
    </row>
    <row r="552" spans="1:23" ht="12" customHeight="1">
      <c r="A552" s="498">
        <v>367200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5"/>
        <v>0</v>
      </c>
      <c r="L552" s="888">
        <f t="shared" si="215"/>
        <v>0</v>
      </c>
      <c r="M552" s="888">
        <f t="shared" si="215"/>
        <v>0</v>
      </c>
      <c r="N552" s="515">
        <f t="shared" si="213"/>
        <v>0</v>
      </c>
      <c r="O552" s="509">
        <f t="shared" si="213"/>
        <v>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4"/>
        <v>0</v>
      </c>
      <c r="W552" s="510"/>
    </row>
    <row r="553" spans="1:23" ht="12" customHeight="1">
      <c r="A553" s="498">
        <v>367201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35</v>
      </c>
      <c r="K553" s="888">
        <f t="shared" si="215"/>
        <v>4</v>
      </c>
      <c r="L553" s="888">
        <f t="shared" si="215"/>
        <v>1</v>
      </c>
      <c r="M553" s="888">
        <f t="shared" si="215"/>
        <v>0</v>
      </c>
      <c r="N553" s="515">
        <f t="shared" si="213"/>
        <v>0</v>
      </c>
      <c r="O553" s="509">
        <f t="shared" si="213"/>
        <v>40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40</v>
      </c>
      <c r="V553" s="47">
        <f t="shared" si="214"/>
        <v>0</v>
      </c>
      <c r="W553" s="510"/>
    </row>
    <row r="554" spans="1:23" ht="12" customHeight="1">
      <c r="A554" s="498">
        <v>367301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>
      <c r="A555" s="498">
        <v>400100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>
      <c r="A556" s="498">
        <v>400200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>
      <c r="A557" s="498">
        <v>400300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3"/>
        <v>0</v>
      </c>
      <c r="O557" s="509">
        <f t="shared" si="213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>
      <c r="A558" s="498">
        <v>411001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3"/>
        <v>0</v>
      </c>
      <c r="O558" s="509">
        <f t="shared" si="213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>
      <c r="A559" s="498">
        <v>411041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3"/>
        <v>0</v>
      </c>
      <c r="O559" s="509">
        <f t="shared" si="213"/>
        <v>0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4"/>
        <v>0</v>
      </c>
      <c r="W559" s="510"/>
    </row>
    <row r="560" spans="1:23" ht="12" customHeight="1">
      <c r="A560" s="498">
        <v>412001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0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ref="N560:O579" si="217">SUMIF($A$10:$A$375,$A560,N$10:N$375)</f>
        <v>0</v>
      </c>
      <c r="O560" s="509">
        <f t="shared" si="217"/>
        <v>0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0</v>
      </c>
      <c r="V560" s="47">
        <f t="shared" si="214"/>
        <v>0</v>
      </c>
      <c r="W560" s="510"/>
    </row>
    <row r="561" spans="1:23" ht="12" customHeight="1">
      <c r="A561" s="498">
        <v>422001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16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0</v>
      </c>
      <c r="O561" s="509">
        <f t="shared" si="217"/>
        <v>16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16</v>
      </c>
      <c r="V561" s="47">
        <f t="shared" si="214"/>
        <v>0</v>
      </c>
      <c r="W561" s="510"/>
    </row>
    <row r="562" spans="1:23" ht="12" customHeight="1">
      <c r="A562" s="498">
        <v>423001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40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7"/>
        <v>0</v>
      </c>
      <c r="O562" s="509">
        <f t="shared" si="217"/>
        <v>40</v>
      </c>
      <c r="P562" s="515">
        <f t="shared" si="216"/>
        <v>0</v>
      </c>
      <c r="Q562" s="888">
        <f t="shared" si="216"/>
        <v>0</v>
      </c>
      <c r="R562" s="889">
        <f t="shared" si="212"/>
        <v>0</v>
      </c>
      <c r="S562" s="507"/>
      <c r="T562" s="508"/>
      <c r="U562" s="509">
        <f t="shared" si="208"/>
        <v>40</v>
      </c>
      <c r="V562" s="47">
        <f t="shared" si="214"/>
        <v>0</v>
      </c>
      <c r="W562" s="510"/>
    </row>
    <row r="563" spans="1:23" ht="12" customHeight="1">
      <c r="A563" s="498">
        <v>423700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si="215"/>
        <v>0</v>
      </c>
      <c r="L563" s="888">
        <f t="shared" si="215"/>
        <v>0</v>
      </c>
      <c r="M563" s="888">
        <f t="shared" si="215"/>
        <v>0</v>
      </c>
      <c r="N563" s="515">
        <f t="shared" si="217"/>
        <v>16</v>
      </c>
      <c r="O563" s="509">
        <f t="shared" si="217"/>
        <v>16</v>
      </c>
      <c r="P563" s="515">
        <f t="shared" si="216"/>
        <v>0</v>
      </c>
      <c r="Q563" s="888">
        <f t="shared" si="216"/>
        <v>0</v>
      </c>
      <c r="R563" s="889">
        <f t="shared" si="212"/>
        <v>0</v>
      </c>
      <c r="S563" s="507"/>
      <c r="T563" s="508"/>
      <c r="U563" s="509">
        <f t="shared" si="208"/>
        <v>16</v>
      </c>
      <c r="V563" s="47">
        <f t="shared" si="214"/>
        <v>0</v>
      </c>
      <c r="W563" s="510"/>
    </row>
    <row r="564" spans="1:23" ht="12" customHeight="1">
      <c r="A564" s="498">
        <v>423701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515">
        <f>SUMIF($A$10:$A$375,$A564,K$10:K$375)</f>
        <v>0</v>
      </c>
      <c r="L564" s="515">
        <f>SUMIF($A$10:$A$375,$A564,L$10:L$375)</f>
        <v>0</v>
      </c>
      <c r="M564" s="515">
        <f>SUMIF($A$10:$A$375,$A564,M$10:M$375)</f>
        <v>0</v>
      </c>
      <c r="N564" s="515">
        <f t="shared" si="217"/>
        <v>16</v>
      </c>
      <c r="O564" s="509">
        <f t="shared" si="217"/>
        <v>16</v>
      </c>
      <c r="P564" s="515">
        <f t="shared" si="216"/>
        <v>0</v>
      </c>
      <c r="Q564" s="888">
        <f t="shared" si="216"/>
        <v>0</v>
      </c>
      <c r="R564" s="889">
        <f t="shared" si="212"/>
        <v>0</v>
      </c>
      <c r="S564" s="507"/>
      <c r="T564" s="508"/>
      <c r="U564" s="509">
        <f t="shared" si="208"/>
        <v>16</v>
      </c>
      <c r="V564" s="47">
        <f t="shared" si="214"/>
        <v>0</v>
      </c>
      <c r="W564" s="510"/>
    </row>
    <row r="565" spans="1:23" ht="12" customHeight="1">
      <c r="A565" s="498">
        <v>424001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ref="K565:M586" si="218">SUMIF($A$10:$A$370,$A565,K$10:K$370)</f>
        <v>0</v>
      </c>
      <c r="L565" s="888">
        <f t="shared" si="218"/>
        <v>0</v>
      </c>
      <c r="M565" s="888">
        <f t="shared" si="218"/>
        <v>0</v>
      </c>
      <c r="N565" s="515">
        <f t="shared" si="217"/>
        <v>0</v>
      </c>
      <c r="O565" s="509">
        <f t="shared" si="217"/>
        <v>0</v>
      </c>
      <c r="P565" s="515">
        <f t="shared" ref="P565:Q584" si="219">SUMIF($A$10:$A$370,$A565,P$10:P$370)</f>
        <v>0</v>
      </c>
      <c r="Q565" s="888">
        <f t="shared" si="219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>
      <c r="A566" s="498">
        <v>431000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8"/>
        <v>0</v>
      </c>
      <c r="L566" s="888">
        <f t="shared" si="218"/>
        <v>0</v>
      </c>
      <c r="M566" s="888">
        <f t="shared" si="218"/>
        <v>0</v>
      </c>
      <c r="N566" s="515">
        <f t="shared" si="217"/>
        <v>0</v>
      </c>
      <c r="O566" s="509">
        <f t="shared" si="217"/>
        <v>0</v>
      </c>
      <c r="P566" s="515">
        <f t="shared" si="219"/>
        <v>0</v>
      </c>
      <c r="Q566" s="888">
        <f t="shared" si="219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4"/>
        <v>0</v>
      </c>
      <c r="W566" s="510"/>
    </row>
    <row r="567" spans="1:23" ht="12" customHeight="1">
      <c r="A567" s="498">
        <v>431001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0</v>
      </c>
      <c r="K567" s="888">
        <f t="shared" si="218"/>
        <v>0</v>
      </c>
      <c r="L567" s="888">
        <f t="shared" si="218"/>
        <v>0</v>
      </c>
      <c r="M567" s="888">
        <f t="shared" si="218"/>
        <v>0</v>
      </c>
      <c r="N567" s="515">
        <f t="shared" si="217"/>
        <v>0</v>
      </c>
      <c r="O567" s="509">
        <f t="shared" si="217"/>
        <v>0</v>
      </c>
      <c r="P567" s="515">
        <f t="shared" si="219"/>
        <v>0</v>
      </c>
      <c r="Q567" s="888">
        <f t="shared" si="219"/>
        <v>0</v>
      </c>
      <c r="R567" s="889">
        <f t="shared" si="212"/>
        <v>0</v>
      </c>
      <c r="S567" s="507"/>
      <c r="T567" s="508"/>
      <c r="U567" s="509">
        <f t="shared" si="208"/>
        <v>0</v>
      </c>
      <c r="V567" s="47">
        <f t="shared" si="214"/>
        <v>0</v>
      </c>
      <c r="W567" s="510"/>
    </row>
    <row r="568" spans="1:23" ht="12" customHeight="1">
      <c r="A568" s="498">
        <v>433000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24</v>
      </c>
      <c r="K568" s="888">
        <f t="shared" si="218"/>
        <v>8</v>
      </c>
      <c r="L568" s="888">
        <f t="shared" si="218"/>
        <v>0</v>
      </c>
      <c r="M568" s="888">
        <f t="shared" si="218"/>
        <v>0</v>
      </c>
      <c r="N568" s="515">
        <f t="shared" si="217"/>
        <v>0</v>
      </c>
      <c r="O568" s="509">
        <f t="shared" si="217"/>
        <v>32</v>
      </c>
      <c r="P568" s="515">
        <f t="shared" si="219"/>
        <v>0</v>
      </c>
      <c r="Q568" s="888">
        <f t="shared" si="219"/>
        <v>0</v>
      </c>
      <c r="R568" s="889">
        <f t="shared" si="212"/>
        <v>0</v>
      </c>
      <c r="S568" s="507"/>
      <c r="T568" s="508"/>
      <c r="U568" s="509">
        <f t="shared" si="208"/>
        <v>32</v>
      </c>
      <c r="V568" s="47">
        <f t="shared" si="214"/>
        <v>0</v>
      </c>
      <c r="W568" s="510"/>
    </row>
    <row r="569" spans="1:23" ht="12" customHeight="1">
      <c r="A569" s="498">
        <v>433001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11</v>
      </c>
      <c r="K569" s="888">
        <f t="shared" si="218"/>
        <v>5</v>
      </c>
      <c r="L569" s="888">
        <f t="shared" si="218"/>
        <v>0</v>
      </c>
      <c r="M569" s="888">
        <f t="shared" si="218"/>
        <v>0</v>
      </c>
      <c r="N569" s="515">
        <f t="shared" si="217"/>
        <v>0</v>
      </c>
      <c r="O569" s="509">
        <f t="shared" si="217"/>
        <v>16</v>
      </c>
      <c r="P569" s="515">
        <f t="shared" si="219"/>
        <v>0</v>
      </c>
      <c r="Q569" s="888">
        <f t="shared" si="219"/>
        <v>0</v>
      </c>
      <c r="R569" s="889">
        <f t="shared" si="212"/>
        <v>0</v>
      </c>
      <c r="S569" s="507"/>
      <c r="T569" s="508"/>
      <c r="U569" s="509">
        <f t="shared" si="208"/>
        <v>16</v>
      </c>
      <c r="V569" s="47">
        <f t="shared" si="214"/>
        <v>0</v>
      </c>
      <c r="W569" s="510"/>
    </row>
    <row r="570" spans="1:23" ht="12" customHeight="1">
      <c r="A570" s="498">
        <v>433010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7"/>
        <v>0</v>
      </c>
      <c r="K570" s="888">
        <f t="shared" si="218"/>
        <v>0</v>
      </c>
      <c r="L570" s="888">
        <f t="shared" si="218"/>
        <v>0</v>
      </c>
      <c r="M570" s="888">
        <f t="shared" si="218"/>
        <v>0</v>
      </c>
      <c r="N570" s="515">
        <f t="shared" si="217"/>
        <v>0</v>
      </c>
      <c r="O570" s="509">
        <f t="shared" si="217"/>
        <v>0</v>
      </c>
      <c r="P570" s="515">
        <f t="shared" si="219"/>
        <v>0</v>
      </c>
      <c r="Q570" s="888">
        <f t="shared" si="219"/>
        <v>0</v>
      </c>
      <c r="R570" s="889">
        <f t="shared" si="212"/>
        <v>0</v>
      </c>
      <c r="S570" s="507"/>
      <c r="T570" s="508"/>
      <c r="U570" s="509">
        <f t="shared" si="208"/>
        <v>0</v>
      </c>
      <c r="V570" s="47">
        <f t="shared" si="214"/>
        <v>0</v>
      </c>
      <c r="W570" s="510"/>
    </row>
    <row r="571" spans="1:23" ht="12" customHeight="1">
      <c r="A571" s="498">
        <v>433011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7"/>
        <v>0</v>
      </c>
      <c r="K571" s="888">
        <f t="shared" si="218"/>
        <v>0</v>
      </c>
      <c r="L571" s="888">
        <f t="shared" si="218"/>
        <v>0</v>
      </c>
      <c r="M571" s="888">
        <f t="shared" si="218"/>
        <v>0</v>
      </c>
      <c r="N571" s="515">
        <f t="shared" si="217"/>
        <v>0</v>
      </c>
      <c r="O571" s="509">
        <f t="shared" si="217"/>
        <v>0</v>
      </c>
      <c r="P571" s="515">
        <f t="shared" si="219"/>
        <v>0</v>
      </c>
      <c r="Q571" s="888">
        <f t="shared" si="219"/>
        <v>0</v>
      </c>
      <c r="R571" s="889">
        <f t="shared" si="212"/>
        <v>0</v>
      </c>
      <c r="S571" s="507"/>
      <c r="T571" s="508"/>
      <c r="U571" s="509">
        <f t="shared" si="208"/>
        <v>0</v>
      </c>
      <c r="V571" s="47">
        <f t="shared" si="214"/>
        <v>0</v>
      </c>
      <c r="W571" s="510"/>
    </row>
    <row r="572" spans="1:23" ht="12" customHeight="1">
      <c r="A572" s="498">
        <v>433051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ref="J572:J635" si="220">SUMIF($A$10:$A$375,$A572,J$10:J$375)</f>
        <v>0</v>
      </c>
      <c r="K572" s="888">
        <f t="shared" si="218"/>
        <v>0</v>
      </c>
      <c r="L572" s="888">
        <f t="shared" si="218"/>
        <v>0</v>
      </c>
      <c r="M572" s="888">
        <f t="shared" si="218"/>
        <v>0</v>
      </c>
      <c r="N572" s="515">
        <f t="shared" si="217"/>
        <v>0</v>
      </c>
      <c r="O572" s="509">
        <f t="shared" si="217"/>
        <v>0</v>
      </c>
      <c r="P572" s="515">
        <f t="shared" si="219"/>
        <v>0</v>
      </c>
      <c r="Q572" s="888">
        <f t="shared" si="219"/>
        <v>0</v>
      </c>
      <c r="R572" s="889">
        <f t="shared" si="212"/>
        <v>0</v>
      </c>
      <c r="S572" s="507"/>
      <c r="T572" s="508"/>
      <c r="U572" s="509">
        <f t="shared" ref="U572:U586" si="221">SUMIF($A$10:$A$370,$A572,U$10:U$370)</f>
        <v>0</v>
      </c>
      <c r="V572" s="47">
        <f t="shared" si="214"/>
        <v>0</v>
      </c>
      <c r="W572" s="510"/>
    </row>
    <row r="573" spans="1:23" ht="12" customHeight="1">
      <c r="A573" s="498">
        <v>433060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8"/>
        <v>0</v>
      </c>
      <c r="L573" s="888">
        <f t="shared" si="218"/>
        <v>8</v>
      </c>
      <c r="M573" s="888">
        <f t="shared" si="218"/>
        <v>0</v>
      </c>
      <c r="N573" s="515">
        <f t="shared" si="217"/>
        <v>0</v>
      </c>
      <c r="O573" s="509">
        <f t="shared" si="217"/>
        <v>8</v>
      </c>
      <c r="P573" s="515">
        <f t="shared" si="219"/>
        <v>0</v>
      </c>
      <c r="Q573" s="888">
        <f t="shared" si="219"/>
        <v>0</v>
      </c>
      <c r="R573" s="889">
        <f t="shared" si="212"/>
        <v>0</v>
      </c>
      <c r="S573" s="507"/>
      <c r="T573" s="508"/>
      <c r="U573" s="509">
        <f t="shared" si="221"/>
        <v>8</v>
      </c>
      <c r="V573" s="47">
        <f t="shared" si="214"/>
        <v>0</v>
      </c>
      <c r="W573" s="510"/>
    </row>
    <row r="574" spans="1:23" ht="12" customHeight="1">
      <c r="A574" s="498">
        <v>433061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8"/>
        <v>0</v>
      </c>
      <c r="L574" s="888">
        <f t="shared" si="218"/>
        <v>0</v>
      </c>
      <c r="M574" s="888">
        <f t="shared" si="218"/>
        <v>0</v>
      </c>
      <c r="N574" s="515">
        <f t="shared" si="217"/>
        <v>0</v>
      </c>
      <c r="O574" s="509">
        <f t="shared" si="217"/>
        <v>0</v>
      </c>
      <c r="P574" s="515">
        <f t="shared" si="219"/>
        <v>0</v>
      </c>
      <c r="Q574" s="888">
        <f t="shared" si="219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>
      <c r="A575" s="498">
        <v>433064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8"/>
        <v>0</v>
      </c>
      <c r="L575" s="888">
        <f t="shared" si="218"/>
        <v>0</v>
      </c>
      <c r="M575" s="888">
        <f t="shared" si="218"/>
        <v>0</v>
      </c>
      <c r="N575" s="515">
        <f t="shared" si="217"/>
        <v>0</v>
      </c>
      <c r="O575" s="509">
        <f t="shared" si="217"/>
        <v>0</v>
      </c>
      <c r="P575" s="515">
        <f t="shared" si="219"/>
        <v>0</v>
      </c>
      <c r="Q575" s="888">
        <f t="shared" si="219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>
      <c r="A576" s="498">
        <v>433071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8"/>
        <v>0</v>
      </c>
      <c r="L576" s="888">
        <f t="shared" si="218"/>
        <v>0</v>
      </c>
      <c r="M576" s="888">
        <f t="shared" si="218"/>
        <v>0</v>
      </c>
      <c r="N576" s="515">
        <f t="shared" si="217"/>
        <v>0</v>
      </c>
      <c r="O576" s="509">
        <f t="shared" si="217"/>
        <v>0</v>
      </c>
      <c r="P576" s="515">
        <f t="shared" si="219"/>
        <v>0</v>
      </c>
      <c r="Q576" s="888">
        <f t="shared" si="219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>
      <c r="A577" s="498">
        <v>433081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8"/>
        <v>0</v>
      </c>
      <c r="L577" s="888">
        <f t="shared" si="218"/>
        <v>0</v>
      </c>
      <c r="M577" s="888">
        <f t="shared" si="218"/>
        <v>0</v>
      </c>
      <c r="N577" s="515">
        <f t="shared" si="217"/>
        <v>0</v>
      </c>
      <c r="O577" s="509">
        <f t="shared" si="217"/>
        <v>0</v>
      </c>
      <c r="P577" s="515">
        <f t="shared" si="219"/>
        <v>0</v>
      </c>
      <c r="Q577" s="888">
        <f t="shared" si="219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>
      <c r="A578" s="498">
        <v>433091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8"/>
        <v>0</v>
      </c>
      <c r="L578" s="888">
        <f t="shared" si="218"/>
        <v>0</v>
      </c>
      <c r="M578" s="888">
        <f t="shared" si="218"/>
        <v>0</v>
      </c>
      <c r="N578" s="515">
        <f t="shared" si="217"/>
        <v>0</v>
      </c>
      <c r="O578" s="509">
        <f t="shared" si="217"/>
        <v>0</v>
      </c>
      <c r="P578" s="515">
        <f t="shared" si="219"/>
        <v>0</v>
      </c>
      <c r="Q578" s="888">
        <f t="shared" si="219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>
      <c r="A579" s="498">
        <v>433092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8"/>
        <v>0</v>
      </c>
      <c r="L579" s="888">
        <f t="shared" si="218"/>
        <v>0</v>
      </c>
      <c r="M579" s="888">
        <f t="shared" si="218"/>
        <v>0</v>
      </c>
      <c r="N579" s="515">
        <f t="shared" si="217"/>
        <v>0</v>
      </c>
      <c r="O579" s="509">
        <f t="shared" si="217"/>
        <v>0</v>
      </c>
      <c r="P579" s="515">
        <f t="shared" si="219"/>
        <v>0</v>
      </c>
      <c r="Q579" s="888">
        <f t="shared" si="219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>
      <c r="A580" s="498">
        <v>433093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8"/>
        <v>0</v>
      </c>
      <c r="L580" s="888">
        <f t="shared" si="218"/>
        <v>0</v>
      </c>
      <c r="M580" s="888">
        <f t="shared" si="218"/>
        <v>0</v>
      </c>
      <c r="N580" s="515">
        <f t="shared" ref="N580:O599" si="222">SUMIF($A$10:$A$375,$A580,N$10:N$375)</f>
        <v>0</v>
      </c>
      <c r="O580" s="509">
        <f t="shared" si="222"/>
        <v>0</v>
      </c>
      <c r="P580" s="515">
        <f t="shared" si="219"/>
        <v>0</v>
      </c>
      <c r="Q580" s="888">
        <f t="shared" si="219"/>
        <v>0</v>
      </c>
      <c r="R580" s="889">
        <f t="shared" si="212"/>
        <v>0</v>
      </c>
      <c r="S580" s="507"/>
      <c r="T580" s="508"/>
      <c r="U580" s="509">
        <f t="shared" si="221"/>
        <v>0</v>
      </c>
      <c r="V580" s="47">
        <f t="shared" si="214"/>
        <v>0</v>
      </c>
      <c r="W580" s="510"/>
    </row>
    <row r="581" spans="1:23" ht="12" customHeight="1">
      <c r="A581" s="498">
        <v>433094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8"/>
        <v>0</v>
      </c>
      <c r="L581" s="888">
        <f t="shared" si="218"/>
        <v>0</v>
      </c>
      <c r="M581" s="888">
        <f t="shared" si="218"/>
        <v>0</v>
      </c>
      <c r="N581" s="515">
        <f t="shared" si="222"/>
        <v>0</v>
      </c>
      <c r="O581" s="509">
        <f t="shared" si="222"/>
        <v>0</v>
      </c>
      <c r="P581" s="515">
        <f t="shared" si="219"/>
        <v>0</v>
      </c>
      <c r="Q581" s="888">
        <f t="shared" si="219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4"/>
        <v>0</v>
      </c>
      <c r="W581" s="510"/>
    </row>
    <row r="582" spans="1:23" ht="12" customHeight="1">
      <c r="A582" s="498">
        <v>433700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8"/>
        <v>0</v>
      </c>
      <c r="L582" s="888">
        <f t="shared" si="218"/>
        <v>0</v>
      </c>
      <c r="M582" s="888">
        <f t="shared" si="218"/>
        <v>0</v>
      </c>
      <c r="N582" s="515">
        <f t="shared" si="222"/>
        <v>8</v>
      </c>
      <c r="O582" s="509">
        <f t="shared" si="222"/>
        <v>8</v>
      </c>
      <c r="P582" s="515">
        <f t="shared" si="219"/>
        <v>0</v>
      </c>
      <c r="Q582" s="888">
        <f t="shared" si="219"/>
        <v>0</v>
      </c>
      <c r="R582" s="889">
        <f t="shared" si="212"/>
        <v>0</v>
      </c>
      <c r="S582" s="507"/>
      <c r="T582" s="508"/>
      <c r="U582" s="509">
        <f t="shared" si="221"/>
        <v>8</v>
      </c>
      <c r="V582" s="47">
        <f t="shared" si="214"/>
        <v>0</v>
      </c>
      <c r="W582" s="510"/>
    </row>
    <row r="583" spans="1:23" ht="12" customHeight="1">
      <c r="A583" s="498">
        <v>433701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8"/>
        <v>0</v>
      </c>
      <c r="L583" s="888">
        <f t="shared" si="218"/>
        <v>0</v>
      </c>
      <c r="M583" s="888">
        <f t="shared" si="218"/>
        <v>0</v>
      </c>
      <c r="N583" s="515">
        <f t="shared" si="222"/>
        <v>0</v>
      </c>
      <c r="O583" s="509">
        <f t="shared" si="222"/>
        <v>0</v>
      </c>
      <c r="P583" s="515">
        <f t="shared" si="219"/>
        <v>0</v>
      </c>
      <c r="Q583" s="888">
        <f t="shared" si="219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4"/>
        <v>0</v>
      </c>
      <c r="W583" s="510"/>
    </row>
    <row r="584" spans="1:23" ht="12" customHeight="1">
      <c r="A584" s="498">
        <v>433760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8"/>
        <v>0</v>
      </c>
      <c r="L584" s="888">
        <f t="shared" si="218"/>
        <v>16</v>
      </c>
      <c r="M584" s="888">
        <f t="shared" si="218"/>
        <v>0</v>
      </c>
      <c r="N584" s="515">
        <f t="shared" si="222"/>
        <v>0</v>
      </c>
      <c r="O584" s="509">
        <f t="shared" si="222"/>
        <v>16</v>
      </c>
      <c r="P584" s="515">
        <f t="shared" si="219"/>
        <v>0</v>
      </c>
      <c r="Q584" s="888">
        <f t="shared" si="219"/>
        <v>0</v>
      </c>
      <c r="R584" s="889">
        <f t="shared" si="212"/>
        <v>0</v>
      </c>
      <c r="S584" s="507"/>
      <c r="T584" s="508"/>
      <c r="U584" s="509">
        <f t="shared" si="221"/>
        <v>16</v>
      </c>
      <c r="V584" s="47">
        <f t="shared" si="214"/>
        <v>0</v>
      </c>
      <c r="W584" s="510"/>
    </row>
    <row r="585" spans="1:23" ht="12" customHeight="1">
      <c r="A585" s="498">
        <v>434000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8"/>
        <v>0</v>
      </c>
      <c r="L585" s="888">
        <f t="shared" si="218"/>
        <v>0</v>
      </c>
      <c r="M585" s="888">
        <f t="shared" si="218"/>
        <v>0</v>
      </c>
      <c r="N585" s="515">
        <f t="shared" si="222"/>
        <v>0</v>
      </c>
      <c r="O585" s="509">
        <f t="shared" si="222"/>
        <v>0</v>
      </c>
      <c r="P585" s="515">
        <f t="shared" ref="P585:Q604" si="223">SUMIF($A$10:$A$370,$A585,P$10:P$370)</f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4"/>
        <v>0</v>
      </c>
      <c r="W585" s="510"/>
    </row>
    <row r="586" spans="1:23" ht="12" customHeight="1">
      <c r="A586" s="498">
        <v>434001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 t="shared" si="218"/>
        <v>0</v>
      </c>
      <c r="L586" s="888">
        <f t="shared" si="218"/>
        <v>0</v>
      </c>
      <c r="M586" s="888">
        <f t="shared" si="218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 t="shared" si="221"/>
        <v>0</v>
      </c>
      <c r="V586" s="47">
        <f t="shared" si="214"/>
        <v>0</v>
      </c>
      <c r="W586" s="510"/>
    </row>
    <row r="587" spans="1:23" ht="12" customHeight="1">
      <c r="A587" s="498">
        <v>511001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SUMIF($A$10:$A$375,$A587,K$10:K$376)</f>
        <v>0</v>
      </c>
      <c r="L587" s="515">
        <f t="shared" ref="L587:M589" si="224">SUMIF($A$10:$A$370,$A587,L$10:L$370)</f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SUMIF($A$10:$A$375,$A587,U$10:U$375)</f>
        <v>0</v>
      </c>
      <c r="V587" s="47">
        <f t="shared" si="214"/>
        <v>0</v>
      </c>
      <c r="W587" s="510"/>
    </row>
    <row r="588" spans="1:23" ht="12" customHeight="1">
      <c r="A588" s="498">
        <v>512001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>SUMIF($A$10:$A$370,$A588,K$10:K$370)</f>
        <v>0</v>
      </c>
      <c r="L588" s="515">
        <f t="shared" si="224"/>
        <v>0</v>
      </c>
      <c r="M588" s="515">
        <f t="shared" si="224"/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SUMIF($A$10:$A$375,$A588,U$10:U$375)</f>
        <v>0</v>
      </c>
      <c r="V588" s="47">
        <f t="shared" si="214"/>
        <v>0</v>
      </c>
      <c r="W588" s="510"/>
    </row>
    <row r="589" spans="1:23" ht="12" customHeight="1">
      <c r="A589" s="498">
        <v>513001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888">
        <f>SUMIF($A$10:$A$370,$A589,K$10:K$370)</f>
        <v>0</v>
      </c>
      <c r="L589" s="515">
        <f t="shared" si="224"/>
        <v>0</v>
      </c>
      <c r="M589" s="515">
        <f t="shared" si="224"/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>SUMIF($A$10:$A$375,$A589,U$10:U$375)</f>
        <v>0</v>
      </c>
      <c r="V589" s="47">
        <f t="shared" si="214"/>
        <v>0</v>
      </c>
      <c r="W589" s="510"/>
    </row>
    <row r="590" spans="1:23" ht="12" customHeight="1">
      <c r="A590" s="498">
        <v>513021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0</v>
      </c>
      <c r="K590" s="515">
        <f>SUMIF($A$10:$A$375,$A590,K$10:K$375)</f>
        <v>0</v>
      </c>
      <c r="L590" s="515">
        <f>SUMIF($A$10:$A$375,$A590,L$10:L$375)</f>
        <v>0</v>
      </c>
      <c r="M590" s="515">
        <f>SUMIF($A$10:$A$375,$A590,M$10:M$375)</f>
        <v>0</v>
      </c>
      <c r="N590" s="515">
        <f t="shared" si="222"/>
        <v>0</v>
      </c>
      <c r="O590" s="509">
        <f t="shared" si="222"/>
        <v>0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>SUMIF($A$10:$A$375,$A590,U$10:U$375)</f>
        <v>0</v>
      </c>
      <c r="V590" s="47">
        <f t="shared" si="214"/>
        <v>0</v>
      </c>
      <c r="W590" s="510"/>
    </row>
    <row r="591" spans="1:23" ht="12" customHeight="1">
      <c r="A591" s="498">
        <v>542000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16</v>
      </c>
      <c r="K591" s="888">
        <f t="shared" ref="K591:M610" si="225">SUMIF($A$10:$A$370,$A591,K$10:K$370)</f>
        <v>0</v>
      </c>
      <c r="L591" s="515">
        <f t="shared" si="225"/>
        <v>0</v>
      </c>
      <c r="M591" s="515">
        <f t="shared" si="225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ref="U591:U633" si="226">SUMIF($A$10:$A$370,$A591,U$10:U$370)</f>
        <v>16</v>
      </c>
      <c r="V591" s="47">
        <f t="shared" si="214"/>
        <v>0</v>
      </c>
      <c r="W591" s="510"/>
    </row>
    <row r="592" spans="1:23" ht="12" customHeight="1">
      <c r="A592" s="498">
        <v>546000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16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16</v>
      </c>
      <c r="P592" s="515">
        <f t="shared" si="223"/>
        <v>0</v>
      </c>
      <c r="Q592" s="888">
        <f t="shared" si="223"/>
        <v>0</v>
      </c>
      <c r="R592" s="889">
        <f t="shared" si="212"/>
        <v>0</v>
      </c>
      <c r="S592" s="507"/>
      <c r="T592" s="508"/>
      <c r="U592" s="509">
        <f t="shared" si="226"/>
        <v>16</v>
      </c>
      <c r="V592" s="47">
        <f t="shared" si="214"/>
        <v>0</v>
      </c>
      <c r="W592" s="510"/>
    </row>
    <row r="593" spans="1:23" ht="12" customHeight="1">
      <c r="A593" s="498">
        <v>546001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24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24</v>
      </c>
      <c r="P593" s="515">
        <f t="shared" si="223"/>
        <v>0</v>
      </c>
      <c r="Q593" s="888">
        <f t="shared" si="223"/>
        <v>0</v>
      </c>
      <c r="R593" s="889">
        <f t="shared" si="212"/>
        <v>0</v>
      </c>
      <c r="S593" s="507"/>
      <c r="T593" s="508"/>
      <c r="U593" s="509">
        <f t="shared" si="226"/>
        <v>24</v>
      </c>
      <c r="V593" s="47">
        <f t="shared" si="214"/>
        <v>0</v>
      </c>
      <c r="W593" s="510"/>
    </row>
    <row r="594" spans="1:23" ht="12" customHeight="1">
      <c r="A594" s="498">
        <v>546030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ref="R594:R657" si="227">SUMIF($A$10:$A$370,$A594,R$10:R$370)</f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>
      <c r="A595" s="498">
        <v>11250130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>
      <c r="A596" s="498">
        <v>11250133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>
      <c r="A597" s="498">
        <v>11250862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0</v>
      </c>
      <c r="R597" s="889">
        <f t="shared" si="227"/>
        <v>0</v>
      </c>
      <c r="S597" s="507"/>
      <c r="T597" s="508"/>
      <c r="U597" s="509">
        <f t="shared" si="226"/>
        <v>0</v>
      </c>
      <c r="V597" s="47">
        <f t="shared" si="214"/>
        <v>0</v>
      </c>
      <c r="W597" s="510"/>
    </row>
    <row r="598" spans="1:23" ht="12" customHeight="1">
      <c r="A598" s="498">
        <v>11252887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si="222"/>
        <v>0</v>
      </c>
      <c r="O598" s="509">
        <f t="shared" si="222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>
      <c r="A599" s="498">
        <v>11259812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2"/>
        <v>0</v>
      </c>
      <c r="O599" s="509">
        <f t="shared" si="222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>
      <c r="A600" s="498">
        <v>11350118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ref="N600:O619" si="228">SUMIF($A$10:$A$375,$A600,N$10:N$375)</f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>
      <c r="A601" s="498">
        <v>11350130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>
      <c r="A602" s="498">
        <v>11350133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si="223"/>
        <v>0</v>
      </c>
      <c r="Q602" s="888">
        <f t="shared" si="223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>
      <c r="A603" s="498">
        <v>11350862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si="223"/>
        <v>0</v>
      </c>
      <c r="Q603" s="888">
        <f t="shared" si="223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>
      <c r="A604" s="498">
        <v>11350817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3"/>
        <v>0</v>
      </c>
      <c r="Q604" s="888">
        <f t="shared" si="223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>
      <c r="A605" s="498">
        <v>11352830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ref="P605:Q624" si="229">SUMIF($A$10:$A$370,$A605,P$10:P$370)</f>
        <v>0</v>
      </c>
      <c r="Q605" s="888">
        <f t="shared" si="229"/>
        <v>0</v>
      </c>
      <c r="R605" s="889">
        <f t="shared" si="227"/>
        <v>0</v>
      </c>
      <c r="S605" s="507"/>
      <c r="T605" s="508"/>
      <c r="U605" s="509">
        <f t="shared" si="226"/>
        <v>0</v>
      </c>
      <c r="V605" s="47">
        <f t="shared" si="214"/>
        <v>0</v>
      </c>
      <c r="W605" s="510"/>
    </row>
    <row r="606" spans="1:23" ht="12" customHeight="1">
      <c r="A606" s="498">
        <v>11352887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>
      <c r="A607" s="498">
        <v>11359812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si="214"/>
        <v>0</v>
      </c>
      <c r="W607" s="510"/>
    </row>
    <row r="608" spans="1:23" ht="12" customHeight="1">
      <c r="A608" s="498">
        <v>11450118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si="214"/>
        <v>0</v>
      </c>
      <c r="W608" s="510"/>
    </row>
    <row r="609" spans="1:23" ht="12" customHeight="1">
      <c r="A609" s="498">
        <v>11450130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5"/>
        <v>0</v>
      </c>
      <c r="L609" s="888">
        <f t="shared" si="225"/>
        <v>0</v>
      </c>
      <c r="M609" s="888">
        <f t="shared" si="225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ref="V609:V674" si="230">O609+R609-U609</f>
        <v>0</v>
      </c>
      <c r="W609" s="510"/>
    </row>
    <row r="610" spans="1:23" ht="12" customHeight="1">
      <c r="A610" s="498">
        <v>11450817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25"/>
        <v>0</v>
      </c>
      <c r="L610" s="888">
        <f t="shared" si="225"/>
        <v>0</v>
      </c>
      <c r="M610" s="888">
        <f t="shared" si="225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>
      <c r="A611" s="498">
        <v>11450862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ref="K611:M630" si="231">SUMIF($A$10:$A$370,$A611,K$10:K$370)</f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7"/>
        <v>0</v>
      </c>
      <c r="S611" s="507"/>
      <c r="T611" s="508"/>
      <c r="U611" s="509">
        <f t="shared" si="226"/>
        <v>0</v>
      </c>
      <c r="V611" s="47">
        <f t="shared" si="230"/>
        <v>0</v>
      </c>
      <c r="W611" s="510"/>
    </row>
    <row r="612" spans="1:23" ht="12" customHeight="1">
      <c r="A612" s="498">
        <v>11452812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7"/>
        <v>0</v>
      </c>
      <c r="S612" s="507"/>
      <c r="T612" s="508"/>
      <c r="U612" s="509">
        <f t="shared" si="226"/>
        <v>0</v>
      </c>
      <c r="V612" s="47">
        <f t="shared" si="230"/>
        <v>0</v>
      </c>
      <c r="W612" s="510"/>
    </row>
    <row r="613" spans="1:23" ht="12" customHeight="1">
      <c r="A613" s="498">
        <v>11452833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140</v>
      </c>
      <c r="R613" s="889">
        <f t="shared" si="227"/>
        <v>140</v>
      </c>
      <c r="S613" s="507"/>
      <c r="T613" s="508"/>
      <c r="U613" s="509">
        <f t="shared" si="226"/>
        <v>140</v>
      </c>
      <c r="V613" s="47">
        <f t="shared" si="230"/>
        <v>0</v>
      </c>
      <c r="W613" s="510"/>
    </row>
    <row r="614" spans="1:23" ht="12" customHeight="1">
      <c r="A614" s="498">
        <v>11550130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>
      <c r="A615" s="498">
        <v>12202117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>
      <c r="A616" s="498">
        <v>12202844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>
      <c r="A617" s="498">
        <v>12202885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>
      <c r="A618" s="498">
        <v>12213118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si="228"/>
        <v>0</v>
      </c>
      <c r="O618" s="509">
        <f t="shared" si="228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>
      <c r="A619" s="498">
        <v>12213130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28"/>
        <v>0</v>
      </c>
      <c r="O619" s="509">
        <f t="shared" si="228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>
      <c r="A620" s="498">
        <v>12302110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ref="N620:O639" si="232">SUMIF($A$10:$A$375,$A620,N$10:N$375)</f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>
      <c r="A621" s="498">
        <v>12302118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>
      <c r="A622" s="498">
        <v>12302122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si="229"/>
        <v>0</v>
      </c>
      <c r="Q622" s="888">
        <f t="shared" si="229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>
      <c r="A623" s="498">
        <v>12302835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si="229"/>
        <v>0</v>
      </c>
      <c r="Q623" s="888">
        <f t="shared" si="229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>
      <c r="A624" s="498">
        <v>12303118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29"/>
        <v>0</v>
      </c>
      <c r="Q624" s="888">
        <f t="shared" si="229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>
      <c r="A625" s="498">
        <v>12702009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ref="P625:Q644" si="233">SUMIF($A$10:$A$370,$A625,P$10:P$370)</f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>
      <c r="A626" s="498">
        <v>12702018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>
      <c r="A627" s="498">
        <v>12702022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0</v>
      </c>
      <c r="V627" s="47">
        <f t="shared" si="230"/>
        <v>0</v>
      </c>
      <c r="W627" s="510"/>
    </row>
    <row r="628" spans="1:23" ht="12" customHeight="1">
      <c r="A628" s="498">
        <v>12702815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0</v>
      </c>
      <c r="V628" s="47">
        <f t="shared" si="230"/>
        <v>0</v>
      </c>
      <c r="W628" s="510"/>
    </row>
    <row r="629" spans="1:23" ht="12" customHeight="1">
      <c r="A629" s="498">
        <v>12706832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84</v>
      </c>
      <c r="M629" s="888">
        <f t="shared" si="231"/>
        <v>0</v>
      </c>
      <c r="N629" s="515">
        <f t="shared" si="232"/>
        <v>0</v>
      </c>
      <c r="O629" s="509">
        <f t="shared" si="232"/>
        <v>84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84</v>
      </c>
      <c r="V629" s="47">
        <f t="shared" si="230"/>
        <v>0</v>
      </c>
      <c r="W629" s="510"/>
    </row>
    <row r="630" spans="1:23" ht="12" customHeight="1">
      <c r="A630" s="498">
        <v>13201109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1"/>
        <v>0</v>
      </c>
      <c r="L630" s="888">
        <f t="shared" si="231"/>
        <v>0</v>
      </c>
      <c r="M630" s="888">
        <f t="shared" si="231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>
      <c r="A631" s="498">
        <v>13201130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ref="K631:M650" si="234">SUMIF($A$10:$A$370,$A631,K$10:K$370)</f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>
      <c r="A632" s="498">
        <v>13202130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>
        <f t="shared" si="226"/>
        <v>0</v>
      </c>
      <c r="V632" s="47">
        <f t="shared" si="230"/>
        <v>0</v>
      </c>
      <c r="W632" s="510"/>
    </row>
    <row r="633" spans="1:23" ht="12" customHeight="1">
      <c r="A633" s="498">
        <v>13301108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>
        <f t="shared" si="226"/>
        <v>0</v>
      </c>
      <c r="V633" s="47">
        <f t="shared" si="230"/>
        <v>0</v>
      </c>
      <c r="W633" s="510"/>
    </row>
    <row r="634" spans="1:23" ht="12" customHeight="1">
      <c r="A634" s="498">
        <v>13301110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0"/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/>
      <c r="V634" s="47">
        <f t="shared" si="230"/>
        <v>0</v>
      </c>
      <c r="W634" s="510"/>
    </row>
    <row r="635" spans="1:23" ht="12" customHeight="1">
      <c r="A635" s="498">
        <v>13301130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0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ref="U635:U666" si="235">SUMIF($A$10:$A$370,$A635,U$10:U$370)</f>
        <v>0</v>
      </c>
      <c r="V635" s="47">
        <f t="shared" si="230"/>
        <v>0</v>
      </c>
      <c r="W635" s="510"/>
    </row>
    <row r="636" spans="1:23" ht="12" customHeight="1">
      <c r="A636" s="498">
        <v>13301140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ref="J636:J699" si="236">SUMIF($A$10:$A$375,$A636,J$10:J$375)</f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5"/>
        <v>0</v>
      </c>
      <c r="V636" s="47">
        <f t="shared" si="230"/>
        <v>0</v>
      </c>
      <c r="W636" s="510"/>
    </row>
    <row r="637" spans="1:23" ht="12" customHeight="1">
      <c r="A637" s="498">
        <v>13301145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6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5"/>
        <v>0</v>
      </c>
      <c r="V637" s="47">
        <f t="shared" si="230"/>
        <v>0</v>
      </c>
      <c r="W637" s="510"/>
    </row>
    <row r="638" spans="1:23" ht="12" customHeight="1">
      <c r="A638" s="498">
        <v>13301808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6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si="232"/>
        <v>0</v>
      </c>
      <c r="O638" s="509">
        <f t="shared" si="232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5"/>
        <v>0</v>
      </c>
      <c r="V638" s="47">
        <f t="shared" si="230"/>
        <v>0</v>
      </c>
      <c r="W638" s="510"/>
    </row>
    <row r="639" spans="1:23" ht="12" customHeight="1">
      <c r="A639" s="498">
        <v>13301811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6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2"/>
        <v>0</v>
      </c>
      <c r="O639" s="509">
        <f t="shared" si="232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5"/>
        <v>0</v>
      </c>
      <c r="V639" s="47">
        <f t="shared" si="230"/>
        <v>0</v>
      </c>
      <c r="W639" s="510"/>
    </row>
    <row r="640" spans="1:23" ht="12" customHeight="1">
      <c r="A640" s="498">
        <v>13301812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6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ref="N640:O659" si="237">SUMIF($A$10:$A$375,$A640,N$10:N$375)</f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5"/>
        <v>0</v>
      </c>
      <c r="V640" s="47">
        <f t="shared" si="230"/>
        <v>0</v>
      </c>
      <c r="W640" s="510"/>
    </row>
    <row r="641" spans="1:23" ht="12" customHeight="1">
      <c r="A641" s="498">
        <v>13301844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6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5"/>
        <v>0</v>
      </c>
      <c r="V641" s="47">
        <f t="shared" si="230"/>
        <v>0</v>
      </c>
      <c r="W641" s="510"/>
    </row>
    <row r="642" spans="1:23" ht="12" customHeight="1">
      <c r="A642" s="498">
        <v>13301885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6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si="233"/>
        <v>0</v>
      </c>
      <c r="Q642" s="888">
        <f t="shared" si="233"/>
        <v>0</v>
      </c>
      <c r="R642" s="889">
        <f t="shared" si="227"/>
        <v>0</v>
      </c>
      <c r="S642" s="507"/>
      <c r="T642" s="508"/>
      <c r="U642" s="509">
        <f t="shared" si="235"/>
        <v>0</v>
      </c>
      <c r="V642" s="47">
        <f t="shared" si="230"/>
        <v>0</v>
      </c>
      <c r="W642" s="510"/>
    </row>
    <row r="643" spans="1:23" ht="12" customHeight="1">
      <c r="A643" s="498">
        <v>13302109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6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si="233"/>
        <v>0</v>
      </c>
      <c r="Q643" s="888">
        <f t="shared" si="233"/>
        <v>0</v>
      </c>
      <c r="R643" s="889">
        <f t="shared" si="227"/>
        <v>0</v>
      </c>
      <c r="S643" s="507"/>
      <c r="T643" s="508"/>
      <c r="U643" s="509">
        <f t="shared" si="235"/>
        <v>0</v>
      </c>
      <c r="V643" s="47">
        <f t="shared" si="230"/>
        <v>0</v>
      </c>
      <c r="W643" s="510"/>
    </row>
    <row r="644" spans="1:23" ht="12" customHeight="1">
      <c r="A644" s="498">
        <v>13302130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6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3"/>
        <v>0</v>
      </c>
      <c r="Q644" s="888">
        <f t="shared" si="233"/>
        <v>0</v>
      </c>
      <c r="R644" s="889">
        <f t="shared" si="227"/>
        <v>0</v>
      </c>
      <c r="S644" s="507"/>
      <c r="T644" s="508"/>
      <c r="U644" s="509">
        <f t="shared" si="235"/>
        <v>0</v>
      </c>
      <c r="V644" s="47">
        <f t="shared" si="230"/>
        <v>0</v>
      </c>
      <c r="W644" s="510"/>
    </row>
    <row r="645" spans="1:23" ht="12" customHeight="1">
      <c r="A645" s="498">
        <v>13607109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6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ref="P645:Q664" si="238">SUMIF($A$10:$A$370,$A645,P$10:P$370)</f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5"/>
        <v>0</v>
      </c>
      <c r="V645" s="47">
        <f t="shared" si="230"/>
        <v>0</v>
      </c>
      <c r="W645" s="510"/>
    </row>
    <row r="646" spans="1:23" ht="12" customHeight="1">
      <c r="A646" s="498">
        <v>13607127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6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5"/>
        <v>0</v>
      </c>
      <c r="V646" s="47">
        <f t="shared" si="230"/>
        <v>0</v>
      </c>
      <c r="W646" s="510"/>
    </row>
    <row r="647" spans="1:23" ht="12" customHeight="1">
      <c r="A647" s="498">
        <v>13607130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6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5"/>
        <v>0</v>
      </c>
      <c r="V647" s="47">
        <f t="shared" si="230"/>
        <v>0</v>
      </c>
      <c r="W647" s="510"/>
    </row>
    <row r="648" spans="1:23" ht="12" customHeight="1">
      <c r="A648" s="498">
        <v>13607143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6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5"/>
        <v>0</v>
      </c>
      <c r="V648" s="47">
        <f t="shared" si="230"/>
        <v>0</v>
      </c>
      <c r="W648" s="510"/>
    </row>
    <row r="649" spans="1:23" ht="12" customHeight="1">
      <c r="A649" s="498">
        <v>13607145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6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5"/>
        <v>0</v>
      </c>
      <c r="V649" s="47">
        <f t="shared" si="230"/>
        <v>0</v>
      </c>
      <c r="W649" s="510"/>
    </row>
    <row r="650" spans="1:23" ht="12" customHeight="1">
      <c r="A650" s="498">
        <v>13607808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6"/>
        <v>0</v>
      </c>
      <c r="K650" s="888">
        <f t="shared" si="234"/>
        <v>0</v>
      </c>
      <c r="L650" s="888">
        <f t="shared" si="234"/>
        <v>0</v>
      </c>
      <c r="M650" s="888">
        <f t="shared" si="234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5"/>
        <v>0</v>
      </c>
      <c r="V650" s="47">
        <f t="shared" si="230"/>
        <v>0</v>
      </c>
      <c r="W650" s="510"/>
    </row>
    <row r="651" spans="1:23" ht="12" customHeight="1">
      <c r="A651" s="498">
        <v>13607812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6"/>
        <v>0</v>
      </c>
      <c r="K651" s="888">
        <f t="shared" ref="K651:M670" si="239">SUMIF($A$10:$A$370,$A651,K$10:K$370)</f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5"/>
        <v>0</v>
      </c>
      <c r="V651" s="47">
        <f t="shared" si="230"/>
        <v>0</v>
      </c>
      <c r="W651" s="510"/>
    </row>
    <row r="652" spans="1:23" ht="12" customHeight="1">
      <c r="A652" s="498">
        <v>13607815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6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5"/>
        <v>0</v>
      </c>
      <c r="V652" s="47">
        <f t="shared" si="230"/>
        <v>0</v>
      </c>
      <c r="W652" s="510"/>
    </row>
    <row r="653" spans="1:23" ht="12" customHeight="1">
      <c r="A653" s="498">
        <v>13607844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6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5"/>
        <v>0</v>
      </c>
      <c r="V653" s="47">
        <f t="shared" si="230"/>
        <v>0</v>
      </c>
      <c r="W653" s="510"/>
    </row>
    <row r="654" spans="1:23" ht="12" customHeight="1">
      <c r="A654" s="498">
        <v>13607845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6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5"/>
        <v>0</v>
      </c>
      <c r="V654" s="47">
        <f t="shared" si="230"/>
        <v>0</v>
      </c>
      <c r="W654" s="510"/>
    </row>
    <row r="655" spans="1:23" ht="12" customHeight="1">
      <c r="A655" s="498">
        <v>13607885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6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7"/>
        <v>0</v>
      </c>
      <c r="S655" s="507"/>
      <c r="T655" s="508"/>
      <c r="U655" s="509">
        <f t="shared" si="235"/>
        <v>0</v>
      </c>
      <c r="V655" s="47">
        <f t="shared" si="230"/>
        <v>0</v>
      </c>
      <c r="W655" s="510"/>
    </row>
    <row r="656" spans="1:23" ht="12" customHeight="1">
      <c r="A656" s="498">
        <v>13607887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6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27"/>
        <v>0</v>
      </c>
      <c r="S656" s="507"/>
      <c r="T656" s="508"/>
      <c r="U656" s="509">
        <f t="shared" si="235"/>
        <v>0</v>
      </c>
      <c r="V656" s="47">
        <f t="shared" si="230"/>
        <v>0</v>
      </c>
      <c r="W656" s="510"/>
    </row>
    <row r="657" spans="1:23" ht="12" customHeight="1">
      <c r="A657" s="498">
        <v>13627109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6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27"/>
        <v>0</v>
      </c>
      <c r="S657" s="507"/>
      <c r="T657" s="508"/>
      <c r="U657" s="509">
        <f t="shared" si="235"/>
        <v>0</v>
      </c>
      <c r="V657" s="47">
        <f t="shared" si="230"/>
        <v>0</v>
      </c>
      <c r="W657" s="510"/>
    </row>
    <row r="658" spans="1:23" ht="12" customHeight="1">
      <c r="A658" s="498">
        <v>13627130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6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7"/>
        <v>0</v>
      </c>
      <c r="O658" s="509">
        <f t="shared" si="237"/>
        <v>0</v>
      </c>
      <c r="P658" s="515">
        <f t="shared" si="238"/>
        <v>0</v>
      </c>
      <c r="Q658" s="888">
        <f t="shared" si="238"/>
        <v>0</v>
      </c>
      <c r="R658" s="889">
        <f t="shared" ref="R658:R721" si="240">SUMIF($A$10:$A$370,$A658,R$10:R$370)</f>
        <v>0</v>
      </c>
      <c r="S658" s="507"/>
      <c r="T658" s="508"/>
      <c r="U658" s="509">
        <f t="shared" si="235"/>
        <v>0</v>
      </c>
      <c r="V658" s="47">
        <f t="shared" si="230"/>
        <v>0</v>
      </c>
      <c r="W658" s="510"/>
    </row>
    <row r="659" spans="1:23" ht="12" customHeight="1">
      <c r="A659" s="498">
        <v>13627145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6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7"/>
        <v>0</v>
      </c>
      <c r="O659" s="509">
        <f t="shared" si="237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5"/>
        <v>0</v>
      </c>
      <c r="V659" s="47">
        <f t="shared" si="230"/>
        <v>0</v>
      </c>
      <c r="W659" s="510"/>
    </row>
    <row r="660" spans="1:23" ht="12" customHeight="1">
      <c r="A660" s="498">
        <v>13801812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6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ref="N660:O679" si="241">SUMIF($A$10:$A$375,$A660,N$10:N$375)</f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5"/>
        <v>0</v>
      </c>
      <c r="V660" s="47">
        <f t="shared" si="230"/>
        <v>0</v>
      </c>
      <c r="W660" s="510"/>
    </row>
    <row r="661" spans="1:23" ht="12" customHeight="1">
      <c r="A661" s="498">
        <v>13801815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6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5"/>
        <v>0</v>
      </c>
      <c r="V661" s="47">
        <f t="shared" si="230"/>
        <v>0</v>
      </c>
      <c r="W661" s="510"/>
    </row>
    <row r="662" spans="1:23" ht="12" customHeight="1">
      <c r="A662" s="498">
        <v>13801844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6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5"/>
        <v>0</v>
      </c>
      <c r="V662" s="47">
        <f t="shared" si="230"/>
        <v>0</v>
      </c>
      <c r="W662" s="510"/>
    </row>
    <row r="663" spans="1:23" ht="12" customHeight="1">
      <c r="A663" s="498">
        <v>13801885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6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si="238"/>
        <v>0</v>
      </c>
      <c r="Q663" s="888">
        <f t="shared" si="238"/>
        <v>0</v>
      </c>
      <c r="R663" s="889">
        <f t="shared" si="240"/>
        <v>0</v>
      </c>
      <c r="S663" s="507"/>
      <c r="T663" s="508"/>
      <c r="U663" s="509">
        <f t="shared" si="235"/>
        <v>0</v>
      </c>
      <c r="V663" s="47">
        <f t="shared" si="230"/>
        <v>0</v>
      </c>
      <c r="W663" s="510"/>
    </row>
    <row r="664" spans="1:23" ht="12" customHeight="1">
      <c r="A664" s="498">
        <v>13861808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6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38"/>
        <v>0</v>
      </c>
      <c r="Q664" s="888">
        <f t="shared" si="238"/>
        <v>0</v>
      </c>
      <c r="R664" s="889">
        <f t="shared" si="240"/>
        <v>0</v>
      </c>
      <c r="S664" s="507"/>
      <c r="T664" s="508"/>
      <c r="U664" s="509">
        <f t="shared" si="235"/>
        <v>0</v>
      </c>
      <c r="V664" s="47">
        <f t="shared" si="230"/>
        <v>0</v>
      </c>
      <c r="W664" s="510"/>
    </row>
    <row r="665" spans="1:23" ht="12" customHeight="1">
      <c r="A665" s="498">
        <v>13861815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6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ref="P665:Q684" si="242">SUMIF($A$10:$A$370,$A665,P$10:P$370)</f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si="235"/>
        <v>0</v>
      </c>
      <c r="V665" s="47">
        <f t="shared" si="230"/>
        <v>0</v>
      </c>
      <c r="W665" s="510"/>
    </row>
    <row r="666" spans="1:23" ht="12" customHeight="1">
      <c r="A666" s="498">
        <v>13861844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6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si="235"/>
        <v>0</v>
      </c>
      <c r="V666" s="47">
        <f t="shared" si="230"/>
        <v>0</v>
      </c>
      <c r="W666" s="510"/>
    </row>
    <row r="667" spans="1:23" ht="12" customHeight="1">
      <c r="A667" s="498">
        <v>13901109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6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ref="U667:U698" si="243">SUMIF($A$10:$A$370,$A667,U$10:U$370)</f>
        <v>0</v>
      </c>
      <c r="V667" s="47">
        <f t="shared" si="230"/>
        <v>0</v>
      </c>
      <c r="W667" s="510"/>
    </row>
    <row r="668" spans="1:23" ht="12" customHeight="1">
      <c r="A668" s="498">
        <v>13901145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6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>
      <c r="A669" s="498">
        <v>20150835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6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>
      <c r="A670" s="498">
        <v>31210808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6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43"/>
        <v>0</v>
      </c>
      <c r="V670" s="47">
        <f t="shared" si="230"/>
        <v>0</v>
      </c>
      <c r="W670" s="510"/>
    </row>
    <row r="671" spans="1:23" ht="12" customHeight="1">
      <c r="A671" s="498">
        <v>31210820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6"/>
        <v>0</v>
      </c>
      <c r="K671" s="888">
        <f t="shared" ref="K671:M690" si="244">SUMIF($A$10:$A$370,$A671,K$10:K$370)</f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0</v>
      </c>
      <c r="Q671" s="888">
        <f t="shared" si="242"/>
        <v>0</v>
      </c>
      <c r="R671" s="889">
        <f t="shared" si="240"/>
        <v>0</v>
      </c>
      <c r="S671" s="507"/>
      <c r="T671" s="508"/>
      <c r="U671" s="509">
        <f t="shared" si="243"/>
        <v>0</v>
      </c>
      <c r="V671" s="47">
        <f t="shared" si="230"/>
        <v>0</v>
      </c>
      <c r="W671" s="510"/>
    </row>
    <row r="672" spans="1:23" ht="12" customHeight="1">
      <c r="A672" s="498">
        <v>31210825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6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160</v>
      </c>
      <c r="Q672" s="888">
        <f t="shared" si="242"/>
        <v>0</v>
      </c>
      <c r="R672" s="889">
        <f t="shared" si="240"/>
        <v>160</v>
      </c>
      <c r="S672" s="507"/>
      <c r="T672" s="508"/>
      <c r="U672" s="509">
        <f t="shared" si="243"/>
        <v>160</v>
      </c>
      <c r="V672" s="47">
        <f t="shared" si="230"/>
        <v>0</v>
      </c>
      <c r="W672" s="510"/>
    </row>
    <row r="673" spans="1:23" ht="12" customHeight="1">
      <c r="A673" s="498">
        <v>31210831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6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320</v>
      </c>
      <c r="Q673" s="888">
        <f t="shared" si="242"/>
        <v>0</v>
      </c>
      <c r="R673" s="889">
        <f t="shared" si="240"/>
        <v>320</v>
      </c>
      <c r="S673" s="507"/>
      <c r="T673" s="508"/>
      <c r="U673" s="509">
        <f t="shared" si="243"/>
        <v>320</v>
      </c>
      <c r="V673" s="47">
        <f t="shared" si="230"/>
        <v>0</v>
      </c>
      <c r="W673" s="510"/>
    </row>
    <row r="674" spans="1:23" ht="12" customHeight="1">
      <c r="A674" s="498">
        <v>31210888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6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si="230"/>
        <v>0</v>
      </c>
      <c r="W674" s="510"/>
    </row>
    <row r="675" spans="1:23" ht="12" customHeight="1">
      <c r="A675" s="498">
        <v>31210823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6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ref="V675:V734" si="245">O675+R675-U675</f>
        <v>0</v>
      </c>
      <c r="W675" s="510"/>
    </row>
    <row r="676" spans="1:23" ht="12" customHeight="1">
      <c r="A676" s="498">
        <v>31400126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6"/>
        <v>24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24</v>
      </c>
      <c r="P676" s="515">
        <f t="shared" si="242"/>
        <v>0</v>
      </c>
      <c r="Q676" s="888">
        <f t="shared" si="242"/>
        <v>0</v>
      </c>
      <c r="R676" s="889">
        <f t="shared" si="240"/>
        <v>0</v>
      </c>
      <c r="S676" s="507"/>
      <c r="T676" s="508"/>
      <c r="U676" s="509">
        <f t="shared" si="243"/>
        <v>24</v>
      </c>
      <c r="V676" s="47">
        <f t="shared" si="245"/>
        <v>0</v>
      </c>
      <c r="W676" s="510"/>
    </row>
    <row r="677" spans="1:23" ht="12" customHeight="1">
      <c r="A677" s="498">
        <v>31410825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6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1"/>
        <v>0</v>
      </c>
      <c r="O677" s="509">
        <f t="shared" si="241"/>
        <v>0</v>
      </c>
      <c r="P677" s="515">
        <f t="shared" si="242"/>
        <v>24</v>
      </c>
      <c r="Q677" s="888">
        <f t="shared" si="242"/>
        <v>0</v>
      </c>
      <c r="R677" s="889">
        <f t="shared" si="240"/>
        <v>24</v>
      </c>
      <c r="S677" s="507"/>
      <c r="T677" s="508"/>
      <c r="U677" s="509">
        <f t="shared" si="243"/>
        <v>24</v>
      </c>
      <c r="V677" s="47">
        <f t="shared" si="245"/>
        <v>0</v>
      </c>
      <c r="W677" s="510"/>
    </row>
    <row r="678" spans="1:23" ht="12" customHeight="1">
      <c r="A678" s="498">
        <v>31410831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6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1"/>
        <v>0</v>
      </c>
      <c r="O678" s="509">
        <f t="shared" si="241"/>
        <v>0</v>
      </c>
      <c r="P678" s="515">
        <f t="shared" si="242"/>
        <v>110</v>
      </c>
      <c r="Q678" s="888">
        <f t="shared" si="242"/>
        <v>0</v>
      </c>
      <c r="R678" s="889">
        <f t="shared" si="240"/>
        <v>110</v>
      </c>
      <c r="S678" s="507"/>
      <c r="T678" s="508"/>
      <c r="U678" s="509">
        <f t="shared" si="243"/>
        <v>110</v>
      </c>
      <c r="V678" s="47">
        <f t="shared" si="245"/>
        <v>0</v>
      </c>
      <c r="W678" s="510"/>
    </row>
    <row r="679" spans="1:23" ht="12" customHeight="1">
      <c r="A679" s="498">
        <v>31410854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6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1"/>
        <v>0</v>
      </c>
      <c r="O679" s="509">
        <f t="shared" si="241"/>
        <v>0</v>
      </c>
      <c r="P679" s="515">
        <f t="shared" si="242"/>
        <v>0</v>
      </c>
      <c r="Q679" s="888">
        <f t="shared" si="242"/>
        <v>252</v>
      </c>
      <c r="R679" s="889">
        <f t="shared" si="240"/>
        <v>252</v>
      </c>
      <c r="S679" s="507"/>
      <c r="T679" s="508"/>
      <c r="U679" s="509">
        <f t="shared" si="243"/>
        <v>252</v>
      </c>
      <c r="V679" s="47">
        <f t="shared" si="245"/>
        <v>0</v>
      </c>
      <c r="W679" s="510"/>
    </row>
    <row r="680" spans="1:23" ht="12" customHeight="1">
      <c r="A680" s="498">
        <v>31411813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6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ref="N680:O699" si="246">SUMIF($A$10:$A$375,$A680,N$10:N$375)</f>
        <v>0</v>
      </c>
      <c r="O680" s="509">
        <f t="shared" si="246"/>
        <v>0</v>
      </c>
      <c r="P680" s="515">
        <f t="shared" si="242"/>
        <v>40</v>
      </c>
      <c r="Q680" s="888">
        <f t="shared" si="242"/>
        <v>240</v>
      </c>
      <c r="R680" s="889">
        <f t="shared" si="240"/>
        <v>280</v>
      </c>
      <c r="S680" s="507"/>
      <c r="T680" s="508"/>
      <c r="U680" s="509">
        <f t="shared" si="243"/>
        <v>280</v>
      </c>
      <c r="V680" s="47">
        <f t="shared" si="245"/>
        <v>0</v>
      </c>
      <c r="W680" s="510"/>
    </row>
    <row r="681" spans="1:23" ht="12" customHeight="1">
      <c r="A681" s="498">
        <v>31411825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6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24</v>
      </c>
      <c r="Q681" s="888">
        <f t="shared" si="242"/>
        <v>0</v>
      </c>
      <c r="R681" s="889">
        <f t="shared" si="240"/>
        <v>24</v>
      </c>
      <c r="S681" s="507"/>
      <c r="T681" s="508"/>
      <c r="U681" s="509">
        <f t="shared" si="243"/>
        <v>24</v>
      </c>
      <c r="V681" s="47">
        <f t="shared" si="245"/>
        <v>0</v>
      </c>
      <c r="W681" s="510"/>
    </row>
    <row r="682" spans="1:23" ht="12" customHeight="1">
      <c r="A682" s="498">
        <v>31411831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6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si="242"/>
        <v>56</v>
      </c>
      <c r="Q682" s="888">
        <f t="shared" si="242"/>
        <v>0</v>
      </c>
      <c r="R682" s="889">
        <f t="shared" si="240"/>
        <v>56</v>
      </c>
      <c r="S682" s="507"/>
      <c r="T682" s="508"/>
      <c r="U682" s="509">
        <f t="shared" si="243"/>
        <v>56</v>
      </c>
      <c r="V682" s="47">
        <f t="shared" si="245"/>
        <v>0</v>
      </c>
      <c r="W682" s="510"/>
    </row>
    <row r="683" spans="1:23" ht="12" customHeight="1">
      <c r="A683" s="498">
        <v>31411854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6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si="242"/>
        <v>0</v>
      </c>
      <c r="Q683" s="888">
        <f t="shared" si="242"/>
        <v>72</v>
      </c>
      <c r="R683" s="889">
        <f t="shared" si="240"/>
        <v>72</v>
      </c>
      <c r="S683" s="507"/>
      <c r="T683" s="508"/>
      <c r="U683" s="509">
        <f t="shared" si="243"/>
        <v>72</v>
      </c>
      <c r="V683" s="47">
        <f t="shared" si="245"/>
        <v>0</v>
      </c>
      <c r="W683" s="510"/>
    </row>
    <row r="684" spans="1:23" ht="12" customHeight="1">
      <c r="A684" s="498">
        <v>32000846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6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2"/>
        <v>0</v>
      </c>
      <c r="Q684" s="888">
        <f t="shared" si="242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>
      <c r="A685" s="498">
        <v>32000890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6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ref="P685:Q704" si="247">SUMIF($A$10:$A$370,$A685,P$10:P$370)</f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>
      <c r="A686" s="498">
        <v>32010104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6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>
      <c r="A687" s="498">
        <v>32010108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6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>
      <c r="A688" s="498">
        <v>32010131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6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2" customHeight="1">
      <c r="A689" s="498">
        <v>32010813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6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120</v>
      </c>
      <c r="Q689" s="888">
        <f t="shared" si="247"/>
        <v>0</v>
      </c>
      <c r="R689" s="889">
        <f t="shared" si="240"/>
        <v>120</v>
      </c>
      <c r="S689" s="507"/>
      <c r="T689" s="508"/>
      <c r="U689" s="509">
        <f t="shared" si="243"/>
        <v>120</v>
      </c>
      <c r="V689" s="47">
        <f t="shared" si="245"/>
        <v>0</v>
      </c>
      <c r="W689" s="510"/>
    </row>
    <row r="690" spans="1:23" ht="12" customHeight="1">
      <c r="A690" s="498">
        <v>32010834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6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3.5" customHeight="1">
      <c r="A691" s="498">
        <v>32010837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6"/>
        <v>0</v>
      </c>
      <c r="K691" s="888">
        <f t="shared" ref="K691:M710" si="248">SUMIF($A$10:$A$370,$A691,K$10:K$370)</f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3.5" customHeight="1">
      <c r="A692" s="498">
        <v>32010873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6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>
      <c r="A693" s="498">
        <v>32010890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6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1360</v>
      </c>
      <c r="Q693" s="888">
        <f t="shared" si="247"/>
        <v>1220</v>
      </c>
      <c r="R693" s="889">
        <f t="shared" si="240"/>
        <v>2580</v>
      </c>
      <c r="S693" s="507"/>
      <c r="T693" s="508"/>
      <c r="U693" s="509">
        <f t="shared" si="243"/>
        <v>2580</v>
      </c>
      <c r="V693" s="47">
        <f t="shared" si="245"/>
        <v>0</v>
      </c>
      <c r="W693" s="510"/>
    </row>
    <row r="694" spans="1:23" ht="12" customHeight="1">
      <c r="A694" s="498">
        <v>32101870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6"/>
        <v>8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>
      <c r="A695" s="498">
        <v>32110108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6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>
      <c r="A696" s="498">
        <v>32110813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6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20</v>
      </c>
      <c r="Q696" s="888">
        <f t="shared" si="247"/>
        <v>60</v>
      </c>
      <c r="R696" s="889">
        <f t="shared" si="240"/>
        <v>80</v>
      </c>
      <c r="S696" s="507"/>
      <c r="T696" s="508"/>
      <c r="U696" s="509">
        <f t="shared" si="243"/>
        <v>80</v>
      </c>
      <c r="V696" s="47">
        <f t="shared" si="245"/>
        <v>0</v>
      </c>
      <c r="W696" s="510"/>
    </row>
    <row r="697" spans="1:23" ht="12" customHeight="1">
      <c r="A697" s="498">
        <v>32110834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6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2" customHeight="1">
      <c r="A698" s="498">
        <v>32110837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6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si="243"/>
        <v>0</v>
      </c>
      <c r="V698" s="47">
        <f t="shared" si="245"/>
        <v>0</v>
      </c>
      <c r="W698" s="510"/>
    </row>
    <row r="699" spans="1:23" ht="12" customHeight="1">
      <c r="A699" s="498">
        <v>32110873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6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ref="U699:U729" si="249">SUMIF($A$10:$A$370,$A699,U$10:U$370)</f>
        <v>0</v>
      </c>
      <c r="V699" s="47">
        <f t="shared" si="245"/>
        <v>0</v>
      </c>
      <c r="W699" s="510"/>
    </row>
    <row r="700" spans="1:23" ht="12" customHeight="1">
      <c r="A700" s="498">
        <v>32110890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ref="J700:J729" si="250">SUMIF($A$10:$A$375,$A700,J$10:J$375)</f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ref="N700:O719" si="251">SUMIF($A$10:$A$375,$A700,N$10:N$375)</f>
        <v>0</v>
      </c>
      <c r="O700" s="509">
        <f t="shared" si="251"/>
        <v>0</v>
      </c>
      <c r="P700" s="515">
        <f t="shared" si="247"/>
        <v>530</v>
      </c>
      <c r="Q700" s="888">
        <f t="shared" si="247"/>
        <v>1470</v>
      </c>
      <c r="R700" s="889">
        <f t="shared" si="240"/>
        <v>2000</v>
      </c>
      <c r="S700" s="507"/>
      <c r="T700" s="508"/>
      <c r="U700" s="509">
        <f t="shared" si="249"/>
        <v>2000</v>
      </c>
      <c r="V700" s="47">
        <f t="shared" si="245"/>
        <v>0</v>
      </c>
      <c r="W700" s="510"/>
    </row>
    <row r="701" spans="1:23" ht="12" customHeight="1">
      <c r="A701" s="498">
        <v>33221834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50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1"/>
        <v>0</v>
      </c>
      <c r="O701" s="509">
        <f t="shared" si="251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49"/>
        <v>0</v>
      </c>
      <c r="V701" s="47">
        <f t="shared" si="245"/>
        <v>0</v>
      </c>
      <c r="W701" s="510"/>
    </row>
    <row r="702" spans="1:23" ht="12" customHeight="1">
      <c r="A702" s="498">
        <v>33221890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50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1"/>
        <v>0</v>
      </c>
      <c r="O702" s="509">
        <f t="shared" si="251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49"/>
        <v>0</v>
      </c>
      <c r="V702" s="47">
        <f t="shared" si="245"/>
        <v>0</v>
      </c>
      <c r="W702" s="510"/>
    </row>
    <row r="703" spans="1:23" ht="12" customHeight="1">
      <c r="A703" s="498">
        <v>33245837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50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1"/>
        <v>0</v>
      </c>
      <c r="O703" s="509">
        <f t="shared" si="251"/>
        <v>0</v>
      </c>
      <c r="P703" s="515">
        <f t="shared" si="247"/>
        <v>0</v>
      </c>
      <c r="Q703" s="888">
        <f t="shared" si="247"/>
        <v>0</v>
      </c>
      <c r="R703" s="889">
        <f t="shared" si="240"/>
        <v>0</v>
      </c>
      <c r="S703" s="507"/>
      <c r="T703" s="508"/>
      <c r="U703" s="509">
        <f t="shared" si="249"/>
        <v>0</v>
      </c>
      <c r="V703" s="47">
        <f t="shared" si="245"/>
        <v>0</v>
      </c>
      <c r="W703" s="510"/>
    </row>
    <row r="704" spans="1:23" ht="12" customHeight="1">
      <c r="A704" s="498">
        <v>36210108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50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1"/>
        <v>0</v>
      </c>
      <c r="O704" s="509">
        <f t="shared" si="251"/>
        <v>0</v>
      </c>
      <c r="P704" s="515">
        <f t="shared" si="247"/>
        <v>0</v>
      </c>
      <c r="Q704" s="888">
        <f t="shared" si="247"/>
        <v>0</v>
      </c>
      <c r="R704" s="889">
        <f t="shared" si="240"/>
        <v>0</v>
      </c>
      <c r="S704" s="507"/>
      <c r="T704" s="508"/>
      <c r="U704" s="509">
        <f t="shared" si="249"/>
        <v>0</v>
      </c>
      <c r="V704" s="47">
        <f t="shared" si="245"/>
        <v>0</v>
      </c>
      <c r="W704" s="510"/>
    </row>
    <row r="705" spans="1:23" ht="12" customHeight="1">
      <c r="A705" s="498">
        <v>36210831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50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1"/>
        <v>0</v>
      </c>
      <c r="O705" s="509">
        <f t="shared" si="251"/>
        <v>0</v>
      </c>
      <c r="P705" s="515">
        <f t="shared" ref="P705:Q729" si="252">SUMIF($A$10:$A$370,$A705,P$10:P$370)</f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49"/>
        <v>0</v>
      </c>
      <c r="V705" s="47">
        <f t="shared" si="245"/>
        <v>0</v>
      </c>
      <c r="W705" s="510"/>
    </row>
    <row r="706" spans="1:23" ht="12" customHeight="1">
      <c r="A706" s="498">
        <v>36420837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50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1"/>
        <v>0</v>
      </c>
      <c r="O706" s="509">
        <f t="shared" si="251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49"/>
        <v>0</v>
      </c>
      <c r="V706" s="47">
        <f t="shared" si="245"/>
        <v>0</v>
      </c>
      <c r="W706" s="510"/>
    </row>
    <row r="707" spans="1:23" ht="12" customHeight="1">
      <c r="A707" s="498">
        <v>36420872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50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1"/>
        <v>0</v>
      </c>
      <c r="O707" s="509">
        <f t="shared" si="251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49"/>
        <v>0</v>
      </c>
      <c r="V707" s="47">
        <f t="shared" si="245"/>
        <v>0</v>
      </c>
      <c r="W707" s="510"/>
    </row>
    <row r="708" spans="1:23" ht="12" customHeight="1">
      <c r="A708" s="498">
        <v>36420890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50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1"/>
        <v>0</v>
      </c>
      <c r="O708" s="509">
        <f t="shared" si="251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49"/>
        <v>0</v>
      </c>
      <c r="V708" s="47">
        <f t="shared" si="245"/>
        <v>0</v>
      </c>
      <c r="W708" s="510"/>
    </row>
    <row r="709" spans="1:23" ht="12" customHeight="1">
      <c r="A709" s="498">
        <v>36430104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50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1"/>
        <v>0</v>
      </c>
      <c r="O709" s="509">
        <f t="shared" si="251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49"/>
        <v>0</v>
      </c>
      <c r="V709" s="47">
        <f t="shared" si="245"/>
        <v>0</v>
      </c>
      <c r="W709" s="510"/>
    </row>
    <row r="710" spans="1:23" ht="12" customHeight="1">
      <c r="A710" s="498">
        <v>36430876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50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51"/>
        <v>0</v>
      </c>
      <c r="O710" s="509">
        <f t="shared" si="251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49"/>
        <v>0</v>
      </c>
      <c r="V710" s="47">
        <f t="shared" si="245"/>
        <v>0</v>
      </c>
      <c r="W710" s="510"/>
    </row>
    <row r="711" spans="1:23" ht="12" customHeight="1">
      <c r="A711" s="498">
        <v>36430890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0"/>
        <v>0</v>
      </c>
      <c r="K711" s="888">
        <f t="shared" ref="K711:M729" si="253">SUMIF($A$10:$A$370,$A711,K$10:K$370)</f>
        <v>0</v>
      </c>
      <c r="L711" s="888">
        <f t="shared" si="253"/>
        <v>0</v>
      </c>
      <c r="M711" s="888">
        <f t="shared" si="253"/>
        <v>0</v>
      </c>
      <c r="N711" s="515">
        <f t="shared" si="251"/>
        <v>0</v>
      </c>
      <c r="O711" s="509">
        <f t="shared" si="251"/>
        <v>0</v>
      </c>
      <c r="P711" s="515">
        <f t="shared" si="252"/>
        <v>270</v>
      </c>
      <c r="Q711" s="888">
        <f t="shared" si="252"/>
        <v>0</v>
      </c>
      <c r="R711" s="889">
        <f t="shared" si="240"/>
        <v>270</v>
      </c>
      <c r="S711" s="507"/>
      <c r="T711" s="508"/>
      <c r="U711" s="509">
        <f t="shared" si="249"/>
        <v>270</v>
      </c>
      <c r="V711" s="47">
        <f t="shared" si="245"/>
        <v>0</v>
      </c>
      <c r="W711" s="510"/>
    </row>
    <row r="712" spans="1:23" ht="12" customHeight="1">
      <c r="A712" s="498">
        <v>36630104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0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1"/>
        <v>0</v>
      </c>
      <c r="O712" s="509">
        <f t="shared" si="251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49"/>
        <v>0</v>
      </c>
      <c r="V712" s="47">
        <f t="shared" si="245"/>
        <v>0</v>
      </c>
      <c r="W712" s="510"/>
    </row>
    <row r="713" spans="1:23" ht="12" customHeight="1">
      <c r="A713" s="498">
        <v>36630107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0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1"/>
        <v>0</v>
      </c>
      <c r="O713" s="509">
        <f t="shared" si="251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49"/>
        <v>0</v>
      </c>
      <c r="V713" s="47">
        <f t="shared" si="245"/>
        <v>0</v>
      </c>
      <c r="W713" s="510"/>
    </row>
    <row r="714" spans="1:23" ht="12" customHeight="1">
      <c r="A714" s="498">
        <v>36630825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0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1"/>
        <v>0</v>
      </c>
      <c r="O714" s="509">
        <f t="shared" si="251"/>
        <v>0</v>
      </c>
      <c r="P714" s="515">
        <f t="shared" si="252"/>
        <v>94</v>
      </c>
      <c r="Q714" s="888">
        <f t="shared" si="252"/>
        <v>0</v>
      </c>
      <c r="R714" s="889">
        <f t="shared" si="240"/>
        <v>94</v>
      </c>
      <c r="S714" s="507"/>
      <c r="T714" s="508"/>
      <c r="U714" s="509">
        <f t="shared" si="249"/>
        <v>94</v>
      </c>
      <c r="V714" s="47">
        <f t="shared" si="245"/>
        <v>0</v>
      </c>
      <c r="W714" s="510"/>
    </row>
    <row r="715" spans="1:23" ht="12" customHeight="1">
      <c r="A715" s="498">
        <v>36630837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0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1"/>
        <v>0</v>
      </c>
      <c r="O715" s="509">
        <f t="shared" si="251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49"/>
        <v>0</v>
      </c>
      <c r="V715" s="47">
        <f t="shared" si="245"/>
        <v>0</v>
      </c>
      <c r="W715" s="510"/>
    </row>
    <row r="716" spans="1:23" ht="12" customHeight="1">
      <c r="A716" s="498">
        <v>36630831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0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1"/>
        <v>0</v>
      </c>
      <c r="O716" s="509">
        <f t="shared" si="251"/>
        <v>0</v>
      </c>
      <c r="P716" s="515">
        <f t="shared" si="252"/>
        <v>350</v>
      </c>
      <c r="Q716" s="888">
        <f t="shared" si="252"/>
        <v>0</v>
      </c>
      <c r="R716" s="889">
        <f t="shared" si="240"/>
        <v>350</v>
      </c>
      <c r="S716" s="507"/>
      <c r="T716" s="508"/>
      <c r="U716" s="509">
        <f t="shared" si="249"/>
        <v>350</v>
      </c>
      <c r="V716" s="47">
        <f t="shared" si="245"/>
        <v>0</v>
      </c>
      <c r="W716" s="510"/>
    </row>
    <row r="717" spans="1:23" ht="12" customHeight="1">
      <c r="A717" s="498">
        <v>36730104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0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1"/>
        <v>0</v>
      </c>
      <c r="O717" s="509">
        <f t="shared" si="251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49"/>
        <v>0</v>
      </c>
      <c r="V717" s="47">
        <f t="shared" si="245"/>
        <v>0</v>
      </c>
      <c r="W717" s="510"/>
    </row>
    <row r="718" spans="1:23" ht="10.9" customHeight="1">
      <c r="A718" s="498">
        <v>36730107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0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1"/>
        <v>0</v>
      </c>
      <c r="O718" s="509">
        <f t="shared" si="251"/>
        <v>0</v>
      </c>
      <c r="P718" s="515">
        <f t="shared" si="252"/>
        <v>0</v>
      </c>
      <c r="Q718" s="888">
        <f t="shared" si="252"/>
        <v>0</v>
      </c>
      <c r="R718" s="889">
        <f t="shared" si="240"/>
        <v>0</v>
      </c>
      <c r="S718" s="507"/>
      <c r="T718" s="508"/>
      <c r="U718" s="509">
        <f t="shared" si="249"/>
        <v>0</v>
      </c>
      <c r="V718" s="47">
        <f t="shared" si="245"/>
        <v>0</v>
      </c>
      <c r="W718" s="510"/>
    </row>
    <row r="719" spans="1:23" ht="10.9" customHeight="1">
      <c r="A719" s="498">
        <v>36730825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0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1"/>
        <v>0</v>
      </c>
      <c r="O719" s="509">
        <f t="shared" si="251"/>
        <v>0</v>
      </c>
      <c r="P719" s="515">
        <f t="shared" si="252"/>
        <v>198</v>
      </c>
      <c r="Q719" s="888">
        <f t="shared" si="252"/>
        <v>0</v>
      </c>
      <c r="R719" s="889">
        <f t="shared" si="240"/>
        <v>198</v>
      </c>
      <c r="S719" s="507"/>
      <c r="T719" s="508"/>
      <c r="U719" s="509">
        <f t="shared" si="249"/>
        <v>198</v>
      </c>
      <c r="V719" s="47">
        <f t="shared" si="245"/>
        <v>0</v>
      </c>
      <c r="W719" s="510"/>
    </row>
    <row r="720" spans="1:23" ht="10.9" customHeight="1">
      <c r="A720" s="498">
        <v>36730831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0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ref="N720:O729" si="254">SUMIF($A$10:$A$375,$A720,N$10:N$375)</f>
        <v>0</v>
      </c>
      <c r="O720" s="509">
        <f t="shared" si="254"/>
        <v>0</v>
      </c>
      <c r="P720" s="515">
        <f t="shared" si="252"/>
        <v>347</v>
      </c>
      <c r="Q720" s="888">
        <f t="shared" si="252"/>
        <v>0</v>
      </c>
      <c r="R720" s="889">
        <f t="shared" si="240"/>
        <v>347</v>
      </c>
      <c r="S720" s="507"/>
      <c r="T720" s="508"/>
      <c r="U720" s="509">
        <f t="shared" si="249"/>
        <v>347</v>
      </c>
      <c r="V720" s="47">
        <f t="shared" si="245"/>
        <v>0</v>
      </c>
      <c r="W720" s="510"/>
    </row>
    <row r="721" spans="1:31" ht="10.9" customHeight="1">
      <c r="A721" s="498">
        <v>36730876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0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49"/>
        <v>0</v>
      </c>
      <c r="V721" s="47">
        <f t="shared" si="245"/>
        <v>0</v>
      </c>
      <c r="W721" s="510"/>
    </row>
    <row r="722" spans="1:31" ht="12" customHeight="1">
      <c r="A722" s="498">
        <v>36730890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0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si="252"/>
        <v>0</v>
      </c>
      <c r="Q722" s="888">
        <f t="shared" si="252"/>
        <v>0</v>
      </c>
      <c r="R722" s="889">
        <f t="shared" ref="R722:R729" si="255">SUMIF($A$10:$A$370,$A722,R$10:R$370)</f>
        <v>0</v>
      </c>
      <c r="S722" s="507"/>
      <c r="T722" s="508"/>
      <c r="U722" s="509">
        <f t="shared" si="249"/>
        <v>0</v>
      </c>
      <c r="V722" s="47">
        <f t="shared" si="245"/>
        <v>0</v>
      </c>
      <c r="W722" s="510"/>
    </row>
    <row r="723" spans="1:31" ht="12" customHeight="1">
      <c r="A723" s="498">
        <v>63330107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0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si="252"/>
        <v>0</v>
      </c>
      <c r="Q723" s="888">
        <f t="shared" si="252"/>
        <v>0</v>
      </c>
      <c r="R723" s="889">
        <f t="shared" si="255"/>
        <v>0</v>
      </c>
      <c r="S723" s="507"/>
      <c r="T723" s="508"/>
      <c r="U723" s="509">
        <f t="shared" si="249"/>
        <v>0</v>
      </c>
      <c r="V723" s="47">
        <f t="shared" si="245"/>
        <v>0</v>
      </c>
      <c r="W723" s="510"/>
    </row>
    <row r="724" spans="1:31" ht="12" customHeight="1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0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2"/>
        <v>0</v>
      </c>
      <c r="Q724" s="888">
        <f t="shared" si="252"/>
        <v>0</v>
      </c>
      <c r="R724" s="889">
        <f t="shared" si="255"/>
        <v>0</v>
      </c>
      <c r="S724" s="507"/>
      <c r="T724" s="508"/>
      <c r="U724" s="509">
        <f t="shared" si="249"/>
        <v>0</v>
      </c>
      <c r="V724" s="47">
        <f t="shared" si="245"/>
        <v>0</v>
      </c>
      <c r="W724" s="510"/>
    </row>
    <row r="725" spans="1:31" ht="12" customHeight="1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0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2"/>
        <v>0</v>
      </c>
      <c r="Q725" s="888">
        <f t="shared" si="252"/>
        <v>0</v>
      </c>
      <c r="R725" s="889">
        <f t="shared" si="255"/>
        <v>0</v>
      </c>
      <c r="S725" s="507"/>
      <c r="T725" s="508"/>
      <c r="U725" s="509">
        <f t="shared" si="249"/>
        <v>0</v>
      </c>
      <c r="V725" s="47">
        <f t="shared" si="245"/>
        <v>0</v>
      </c>
      <c r="W725" s="510"/>
    </row>
    <row r="726" spans="1:31" ht="12" customHeight="1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0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2"/>
        <v>0</v>
      </c>
      <c r="Q726" s="888">
        <f t="shared" si="252"/>
        <v>0</v>
      </c>
      <c r="R726" s="889">
        <f t="shared" si="255"/>
        <v>0</v>
      </c>
      <c r="S726" s="507"/>
      <c r="T726" s="508"/>
      <c r="U726" s="509">
        <f t="shared" si="249"/>
        <v>0</v>
      </c>
      <c r="V726" s="47">
        <f t="shared" si="245"/>
        <v>0</v>
      </c>
      <c r="W726" s="510"/>
    </row>
    <row r="727" spans="1:31" ht="12" customHeight="1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0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2"/>
        <v>0</v>
      </c>
      <c r="Q727" s="888">
        <f t="shared" si="252"/>
        <v>0</v>
      </c>
      <c r="R727" s="889">
        <f t="shared" si="255"/>
        <v>0</v>
      </c>
      <c r="S727" s="507"/>
      <c r="T727" s="508"/>
      <c r="U727" s="509">
        <f t="shared" si="249"/>
        <v>0</v>
      </c>
      <c r="V727" s="47">
        <f t="shared" si="245"/>
        <v>0</v>
      </c>
      <c r="W727" s="510"/>
    </row>
    <row r="728" spans="1:31" ht="12" customHeight="1">
      <c r="A728" s="498"/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0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4"/>
        <v>0</v>
      </c>
      <c r="O728" s="509">
        <f t="shared" si="254"/>
        <v>0</v>
      </c>
      <c r="P728" s="515">
        <f t="shared" si="252"/>
        <v>0</v>
      </c>
      <c r="Q728" s="888">
        <f t="shared" si="252"/>
        <v>0</v>
      </c>
      <c r="R728" s="889">
        <f t="shared" si="255"/>
        <v>0</v>
      </c>
      <c r="S728" s="507"/>
      <c r="T728" s="508"/>
      <c r="U728" s="509">
        <f t="shared" si="249"/>
        <v>0</v>
      </c>
      <c r="V728" s="47">
        <f t="shared" si="245"/>
        <v>0</v>
      </c>
      <c r="W728" s="510"/>
    </row>
    <row r="729" spans="1:31" ht="12" customHeight="1" thickBot="1">
      <c r="A729" s="520"/>
      <c r="B729" s="521"/>
      <c r="C729" s="522"/>
      <c r="D729" s="890"/>
      <c r="E729" s="523"/>
      <c r="F729" s="523"/>
      <c r="G729" s="523"/>
      <c r="H729" s="523"/>
      <c r="I729" s="891"/>
      <c r="J729" s="515">
        <f t="shared" si="250"/>
        <v>0</v>
      </c>
      <c r="K729" s="888">
        <f t="shared" si="253"/>
        <v>0</v>
      </c>
      <c r="L729" s="892">
        <f t="shared" si="253"/>
        <v>0</v>
      </c>
      <c r="M729" s="892">
        <f t="shared" si="253"/>
        <v>0</v>
      </c>
      <c r="N729" s="515">
        <f t="shared" si="254"/>
        <v>0</v>
      </c>
      <c r="O729" s="509">
        <f t="shared" si="254"/>
        <v>0</v>
      </c>
      <c r="P729" s="893">
        <f t="shared" si="252"/>
        <v>0</v>
      </c>
      <c r="Q729" s="892">
        <f t="shared" si="252"/>
        <v>0</v>
      </c>
      <c r="R729" s="894">
        <f t="shared" si="255"/>
        <v>0</v>
      </c>
      <c r="S729" s="529"/>
      <c r="T729" s="530"/>
      <c r="U729" s="531">
        <f t="shared" si="249"/>
        <v>0</v>
      </c>
      <c r="V729" s="47">
        <f t="shared" si="245"/>
        <v>0</v>
      </c>
      <c r="W729" s="532"/>
    </row>
    <row r="730" spans="1:31" ht="12" customHeight="1" thickBot="1">
      <c r="A730" s="533" t="s">
        <v>23</v>
      </c>
      <c r="B730" s="534"/>
      <c r="C730" s="535"/>
      <c r="D730" s="895"/>
      <c r="E730" s="536"/>
      <c r="F730" s="536"/>
      <c r="G730" s="536"/>
      <c r="H730" s="536"/>
      <c r="I730" s="896"/>
      <c r="J730" s="897">
        <f>SUM(J379:J729)</f>
        <v>1962</v>
      </c>
      <c r="K730" s="897">
        <f t="shared" ref="K730:U730" si="256">SUM(K379:K729)</f>
        <v>129</v>
      </c>
      <c r="L730" s="897">
        <f t="shared" si="256"/>
        <v>413</v>
      </c>
      <c r="M730" s="897">
        <f t="shared" si="256"/>
        <v>0</v>
      </c>
      <c r="N730" s="542">
        <f t="shared" si="256"/>
        <v>72</v>
      </c>
      <c r="O730" s="543">
        <f t="shared" si="256"/>
        <v>2568</v>
      </c>
      <c r="P730" s="897">
        <f t="shared" si="256"/>
        <v>4123</v>
      </c>
      <c r="Q730" s="542">
        <f t="shared" si="256"/>
        <v>4558</v>
      </c>
      <c r="R730" s="898">
        <f t="shared" si="256"/>
        <v>8681</v>
      </c>
      <c r="S730" s="897"/>
      <c r="T730" s="542"/>
      <c r="U730" s="543">
        <f t="shared" si="256"/>
        <v>11249</v>
      </c>
      <c r="V730" s="47">
        <f t="shared" si="245"/>
        <v>0</v>
      </c>
      <c r="W730" s="544"/>
    </row>
    <row r="731" spans="1:31" ht="12" customHeight="1">
      <c r="U731" s="547">
        <f>U730-U377</f>
        <v>0</v>
      </c>
      <c r="V731" s="47">
        <f t="shared" si="245"/>
        <v>0</v>
      </c>
    </row>
    <row r="732" spans="1:31" ht="12" customHeight="1">
      <c r="A732" s="965" t="s">
        <v>365</v>
      </c>
      <c r="B732" s="965"/>
      <c r="C732" s="546"/>
      <c r="V732" s="47">
        <f t="shared" si="245"/>
        <v>0</v>
      </c>
    </row>
    <row r="733" spans="1:31" ht="12" customHeight="1">
      <c r="A733" s="965" t="s">
        <v>366</v>
      </c>
      <c r="B733" s="965"/>
      <c r="C733" s="546"/>
      <c r="V733" s="47">
        <f t="shared" si="245"/>
        <v>0</v>
      </c>
    </row>
    <row r="734" spans="1:31" s="519" customFormat="1" ht="18" customHeight="1">
      <c r="A734" s="546" t="s">
        <v>367</v>
      </c>
      <c r="B734" s="546"/>
      <c r="C734" s="899"/>
      <c r="D734" s="638"/>
      <c r="I734" s="638"/>
      <c r="J734" s="55"/>
      <c r="K734" s="55"/>
      <c r="L734" s="55"/>
      <c r="M734" s="55"/>
      <c r="N734" s="55"/>
      <c r="O734" s="55"/>
      <c r="P734" s="55"/>
      <c r="Q734" s="55"/>
      <c r="R734" s="55"/>
      <c r="S734" s="546"/>
      <c r="T734" s="546"/>
      <c r="U734" s="55"/>
      <c r="V734" s="47">
        <f t="shared" si="245"/>
        <v>0</v>
      </c>
      <c r="W734" s="55"/>
      <c r="X734" s="55"/>
      <c r="Y734" s="55"/>
      <c r="Z734" s="55"/>
      <c r="AA734" s="55"/>
      <c r="AB734" s="55"/>
      <c r="AC734" s="55"/>
      <c r="AD734" s="55"/>
      <c r="AE734" s="55"/>
    </row>
  </sheetData>
  <mergeCells count="17">
    <mergeCell ref="A733:B733"/>
    <mergeCell ref="P8:R8"/>
    <mergeCell ref="S8:U8"/>
    <mergeCell ref="W8:W9"/>
    <mergeCell ref="X8:AC8"/>
    <mergeCell ref="AE8:AE9"/>
    <mergeCell ref="A732:B732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EB00-7047-4B46-964F-8114ABC88710}">
  <sheetPr codeName="Sheet3"/>
  <dimension ref="A1:AE672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P29" sqref="P29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466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50</v>
      </c>
      <c r="K15" s="58"/>
      <c r="L15" s="58"/>
      <c r="M15" s="58"/>
      <c r="N15" s="59"/>
      <c r="O15" s="60">
        <f t="shared" ref="O15:O35" si="5">SUM(J15:N15)</f>
        <v>50</v>
      </c>
      <c r="P15" s="61"/>
      <c r="Q15" s="62"/>
      <c r="R15" s="61"/>
      <c r="S15" s="63"/>
      <c r="T15" s="70">
        <f>SUM(O15,R15)</f>
        <v>50</v>
      </c>
      <c r="U15" s="65">
        <f t="shared" si="2"/>
        <v>50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customHeight="1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>
        <v>40</v>
      </c>
      <c r="R17" s="61">
        <f t="shared" si="1"/>
        <v>40</v>
      </c>
      <c r="S17" s="63"/>
      <c r="T17" s="93">
        <f>SUM(R17:S17)</f>
        <v>40</v>
      </c>
      <c r="U17" s="65">
        <f t="shared" si="2"/>
        <v>40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200</v>
      </c>
      <c r="R18" s="61">
        <f t="shared" si="1"/>
        <v>200</v>
      </c>
      <c r="S18" s="63">
        <f t="shared" ref="S18:S22" si="7">SUM(O18,R18)</f>
        <v>200</v>
      </c>
      <c r="T18" s="64"/>
      <c r="U18" s="65">
        <f t="shared" si="2"/>
        <v>200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4000</v>
      </c>
      <c r="AE18" s="54">
        <f t="shared" si="4"/>
        <v>4000</v>
      </c>
    </row>
    <row r="19" spans="1:31" ht="18" customHeight="1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140</v>
      </c>
      <c r="Q19" s="62"/>
      <c r="R19" s="61">
        <f t="shared" si="1"/>
        <v>140</v>
      </c>
      <c r="S19" s="63">
        <f t="shared" si="7"/>
        <v>140</v>
      </c>
      <c r="T19" s="64"/>
      <c r="U19" s="65">
        <f t="shared" si="2"/>
        <v>140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2800</v>
      </c>
      <c r="AE19" s="54">
        <f t="shared" si="4"/>
        <v>2800</v>
      </c>
    </row>
    <row r="20" spans="1:31" ht="18" customHeight="1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330</v>
      </c>
      <c r="Q20" s="62"/>
      <c r="R20" s="61">
        <f t="shared" si="1"/>
        <v>330</v>
      </c>
      <c r="S20" s="63">
        <f t="shared" si="7"/>
        <v>330</v>
      </c>
      <c r="T20" s="64"/>
      <c r="U20" s="65">
        <f t="shared" si="2"/>
        <v>330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6600</v>
      </c>
      <c r="AE20" s="54">
        <f t="shared" si="4"/>
        <v>6600</v>
      </c>
    </row>
    <row r="21" spans="1:31" ht="18" hidden="1" customHeight="1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8</v>
      </c>
      <c r="K22" s="58"/>
      <c r="L22" s="58"/>
      <c r="M22" s="58"/>
      <c r="N22" s="59"/>
      <c r="O22" s="60">
        <f t="shared" si="5"/>
        <v>8</v>
      </c>
      <c r="P22" s="61"/>
      <c r="Q22" s="62"/>
      <c r="R22" s="61"/>
      <c r="S22" s="63">
        <f t="shared" si="7"/>
        <v>8</v>
      </c>
      <c r="T22" s="64"/>
      <c r="U22" s="65">
        <f t="shared" si="2"/>
        <v>8</v>
      </c>
      <c r="V22" s="66">
        <f t="shared" si="6"/>
        <v>0</v>
      </c>
      <c r="W22" s="48"/>
      <c r="X22" s="49">
        <f>(J22*1000)/C22</f>
        <v>320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320</v>
      </c>
      <c r="AD22" s="53"/>
      <c r="AE22" s="54"/>
    </row>
    <row r="23" spans="1:31" ht="18" customHeight="1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40</v>
      </c>
      <c r="K24" s="58">
        <v>8</v>
      </c>
      <c r="L24" s="76">
        <v>3</v>
      </c>
      <c r="M24" s="58"/>
      <c r="N24" s="59"/>
      <c r="O24" s="60">
        <f t="shared" si="5"/>
        <v>51</v>
      </c>
      <c r="P24" s="61"/>
      <c r="Q24" s="62"/>
      <c r="R24" s="61"/>
      <c r="S24" s="63">
        <f>SUM(O24,R24)</f>
        <v>51</v>
      </c>
      <c r="T24" s="64"/>
      <c r="U24" s="65">
        <f t="shared" si="2"/>
        <v>51</v>
      </c>
      <c r="V24" s="66">
        <f t="shared" si="6"/>
        <v>0</v>
      </c>
      <c r="W24" s="48" t="s">
        <v>40</v>
      </c>
      <c r="X24" s="49">
        <f>(J24*1000)/C24</f>
        <v>1600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1920</v>
      </c>
      <c r="AD24" s="53">
        <f>(R24*1000)/C24</f>
        <v>0</v>
      </c>
      <c r="AE24" s="54">
        <f t="shared" si="4"/>
        <v>1920</v>
      </c>
    </row>
    <row r="25" spans="1:31" ht="18" hidden="1" customHeight="1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 t="shared" ref="R26:R42" si="12"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24</v>
      </c>
      <c r="Q27" s="62"/>
      <c r="R27" s="92">
        <f t="shared" si="12"/>
        <v>24</v>
      </c>
      <c r="S27" s="63"/>
      <c r="T27" s="93">
        <f>SUM(R27:S27)</f>
        <v>24</v>
      </c>
      <c r="U27" s="65">
        <f t="shared" si="2"/>
        <v>24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48</v>
      </c>
      <c r="Q28" s="62"/>
      <c r="R28" s="61">
        <f t="shared" si="12"/>
        <v>48</v>
      </c>
      <c r="S28" s="63">
        <f>SUM(O28,R28)</f>
        <v>48</v>
      </c>
      <c r="T28" s="93"/>
      <c r="U28" s="65">
        <f t="shared" si="2"/>
        <v>48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960</v>
      </c>
      <c r="AE28" s="54">
        <f t="shared" si="4"/>
        <v>960</v>
      </c>
    </row>
    <row r="29" spans="1:31" ht="18" customHeight="1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64</v>
      </c>
      <c r="Q29" s="62"/>
      <c r="R29" s="61">
        <f t="shared" si="12"/>
        <v>64</v>
      </c>
      <c r="S29" s="63">
        <f>SUM(O29,R29)</f>
        <v>64</v>
      </c>
      <c r="T29" s="93"/>
      <c r="U29" s="65">
        <f t="shared" si="2"/>
        <v>64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1280</v>
      </c>
      <c r="AE29" s="54">
        <f t="shared" si="4"/>
        <v>1280</v>
      </c>
    </row>
    <row r="30" spans="1:31" ht="18" customHeight="1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270</v>
      </c>
      <c r="R30" s="61">
        <f t="shared" si="12"/>
        <v>270</v>
      </c>
      <c r="S30" s="63">
        <f>SUM(O30,R30)</f>
        <v>270</v>
      </c>
      <c r="T30" s="64"/>
      <c r="U30" s="65">
        <f t="shared" si="2"/>
        <v>270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5400</v>
      </c>
      <c r="AE30" s="54">
        <f t="shared" si="4"/>
        <v>5400</v>
      </c>
    </row>
    <row r="31" spans="1:31" ht="18" hidden="1" customHeight="1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8</v>
      </c>
      <c r="K34" s="58"/>
      <c r="L34" s="107"/>
      <c r="M34" s="58"/>
      <c r="N34" s="59"/>
      <c r="O34" s="60">
        <f t="shared" si="5"/>
        <v>8</v>
      </c>
      <c r="P34" s="61"/>
      <c r="Q34" s="62"/>
      <c r="R34" s="61"/>
      <c r="S34" s="63">
        <f>SUM(O34,R34)</f>
        <v>8</v>
      </c>
      <c r="T34" s="64"/>
      <c r="U34" s="65">
        <f t="shared" si="2"/>
        <v>8</v>
      </c>
      <c r="V34" s="66">
        <f t="shared" si="6"/>
        <v>0</v>
      </c>
      <c r="W34" s="47" t="s">
        <v>49</v>
      </c>
      <c r="X34" s="49">
        <f>(J34*1000)/C34</f>
        <v>320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320</v>
      </c>
      <c r="AD34" s="53">
        <f>(R34*1000)/C34</f>
        <v>0</v>
      </c>
      <c r="AE34" s="54">
        <f t="shared" si="4"/>
        <v>320</v>
      </c>
    </row>
    <row r="35" spans="1:31" ht="18" customHeight="1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20</v>
      </c>
      <c r="R35" s="92">
        <f t="shared" si="12"/>
        <v>20</v>
      </c>
      <c r="S35" s="63"/>
      <c r="T35" s="70">
        <f>SUM(O35,R35)</f>
        <v>20</v>
      </c>
      <c r="U35" s="65">
        <f t="shared" si="2"/>
        <v>20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customHeight="1">
      <c r="A36" s="30">
        <v>31411813</v>
      </c>
      <c r="B36" s="31">
        <v>2.8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>
        <v>28</v>
      </c>
      <c r="R36" s="92">
        <f t="shared" si="12"/>
        <v>28</v>
      </c>
      <c r="S36" s="63"/>
      <c r="T36" s="70">
        <f>SUM(O36,R36)</f>
        <v>28</v>
      </c>
      <c r="U36" s="65">
        <f t="shared" si="2"/>
        <v>28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30</v>
      </c>
      <c r="Q37" s="62">
        <v>210</v>
      </c>
      <c r="R37" s="61">
        <f t="shared" si="12"/>
        <v>240</v>
      </c>
      <c r="S37" s="63">
        <f>SUM(O37,R37)</f>
        <v>240</v>
      </c>
      <c r="T37" s="64"/>
      <c r="U37" s="65">
        <f t="shared" si="2"/>
        <v>240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4800</v>
      </c>
      <c r="AE37" s="54">
        <f t="shared" si="4"/>
        <v>4800</v>
      </c>
    </row>
    <row r="38" spans="1:31" ht="18" customHeight="1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24</v>
      </c>
      <c r="Q38" s="62"/>
      <c r="R38" s="61">
        <f t="shared" si="12"/>
        <v>24</v>
      </c>
      <c r="S38" s="63">
        <f>SUM(O38,R38)</f>
        <v>24</v>
      </c>
      <c r="T38" s="64"/>
      <c r="U38" s="65">
        <f t="shared" si="2"/>
        <v>24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480</v>
      </c>
      <c r="AE38" s="54">
        <f t="shared" si="4"/>
        <v>480</v>
      </c>
    </row>
    <row r="39" spans="1:31" ht="18" customHeight="1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56</v>
      </c>
      <c r="Q39" s="62"/>
      <c r="R39" s="61">
        <f t="shared" si="12"/>
        <v>56</v>
      </c>
      <c r="S39" s="63">
        <f>SUM(O39,R39)</f>
        <v>56</v>
      </c>
      <c r="T39" s="64"/>
      <c r="U39" s="65">
        <f t="shared" si="2"/>
        <v>56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1120</v>
      </c>
      <c r="AE39" s="54">
        <f t="shared" si="4"/>
        <v>1120</v>
      </c>
    </row>
    <row r="40" spans="1:31" ht="18" customHeight="1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/>
      <c r="R40" s="61">
        <f t="shared" si="12"/>
        <v>0</v>
      </c>
      <c r="S40" s="63">
        <f>SUM(O40,R40)</f>
        <v>0</v>
      </c>
      <c r="T40" s="64"/>
      <c r="U40" s="65">
        <f t="shared" si="2"/>
        <v>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0</v>
      </c>
      <c r="AE40" s="54">
        <f t="shared" si="4"/>
        <v>0</v>
      </c>
    </row>
    <row r="41" spans="1:31" ht="18" hidden="1" customHeight="1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152</v>
      </c>
      <c r="K43" s="123">
        <f t="shared" si="13"/>
        <v>8</v>
      </c>
      <c r="L43" s="123">
        <f t="shared" si="13"/>
        <v>3</v>
      </c>
      <c r="M43" s="123">
        <f t="shared" si="13"/>
        <v>0</v>
      </c>
      <c r="N43" s="124">
        <f t="shared" si="13"/>
        <v>8</v>
      </c>
      <c r="O43" s="125">
        <f t="shared" si="13"/>
        <v>171</v>
      </c>
      <c r="P43" s="126">
        <f t="shared" si="13"/>
        <v>716</v>
      </c>
      <c r="Q43" s="127">
        <f t="shared" si="13"/>
        <v>768</v>
      </c>
      <c r="R43" s="126">
        <f t="shared" si="13"/>
        <v>1484</v>
      </c>
      <c r="S43" s="128">
        <f t="shared" si="13"/>
        <v>1479</v>
      </c>
      <c r="T43" s="129">
        <f t="shared" si="13"/>
        <v>176</v>
      </c>
      <c r="U43" s="130">
        <f t="shared" si="13"/>
        <v>1655</v>
      </c>
      <c r="V43" s="66">
        <f t="shared" si="6"/>
        <v>0</v>
      </c>
      <c r="W43" s="131"/>
      <c r="X43" s="132">
        <f t="shared" ref="X43:AE43" si="14">SUM(X10:X42)</f>
        <v>3520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4160</v>
      </c>
      <c r="AD43" s="133">
        <f t="shared" si="14"/>
        <v>27440</v>
      </c>
      <c r="AE43" s="134">
        <f t="shared" si="14"/>
        <v>30320</v>
      </c>
    </row>
    <row r="44" spans="1:31" ht="18" hidden="1" customHeight="1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40</v>
      </c>
      <c r="K49" s="58"/>
      <c r="L49" s="58"/>
      <c r="M49" s="58"/>
      <c r="N49" s="59"/>
      <c r="O49" s="60">
        <f>SUM(J49:N49)</f>
        <v>40</v>
      </c>
      <c r="P49" s="61"/>
      <c r="Q49" s="62"/>
      <c r="R49" s="61"/>
      <c r="S49" s="63">
        <f>SUM(O49,R49)</f>
        <v>40</v>
      </c>
      <c r="T49" s="143"/>
      <c r="U49" s="65">
        <f t="shared" si="2"/>
        <v>40</v>
      </c>
      <c r="V49" s="66">
        <f t="shared" si="6"/>
        <v>0</v>
      </c>
      <c r="W49" s="48"/>
      <c r="X49" s="49">
        <f>(J49*1000)/C49</f>
        <v>1600</v>
      </c>
      <c r="Y49" s="50"/>
      <c r="Z49" s="50"/>
      <c r="AA49" s="50"/>
      <c r="AB49" s="51"/>
      <c r="AC49" s="52">
        <f t="shared" si="17"/>
        <v>1600</v>
      </c>
      <c r="AD49" s="53"/>
      <c r="AE49" s="54">
        <f t="shared" si="18"/>
        <v>1600</v>
      </c>
    </row>
    <row r="50" spans="1:31" ht="18" hidden="1" customHeight="1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14</v>
      </c>
      <c r="K51" s="58"/>
      <c r="L51" s="58"/>
      <c r="M51" s="58"/>
      <c r="N51" s="59"/>
      <c r="O51" s="60">
        <f t="shared" si="19"/>
        <v>14</v>
      </c>
      <c r="P51" s="61"/>
      <c r="Q51" s="62"/>
      <c r="R51" s="61"/>
      <c r="S51" s="63"/>
      <c r="T51" s="140">
        <f>SUM(O51,R51)</f>
        <v>14</v>
      </c>
      <c r="U51" s="65">
        <f>SUM(S51:T51)</f>
        <v>14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185</v>
      </c>
      <c r="K52" s="58">
        <v>25</v>
      </c>
      <c r="L52" s="150"/>
      <c r="M52" s="58"/>
      <c r="N52" s="59"/>
      <c r="O52" s="60">
        <f t="shared" si="19"/>
        <v>210</v>
      </c>
      <c r="P52" s="151"/>
      <c r="Q52" s="152"/>
      <c r="R52" s="151"/>
      <c r="S52" s="63">
        <f>SUM(O52,R52)</f>
        <v>210</v>
      </c>
      <c r="T52" s="139"/>
      <c r="U52" s="153">
        <f t="shared" si="2"/>
        <v>210</v>
      </c>
      <c r="V52" s="66">
        <f t="shared" si="6"/>
        <v>0</v>
      </c>
      <c r="W52" s="47" t="s">
        <v>74</v>
      </c>
      <c r="X52" s="49">
        <f>(J52*1000)/C52</f>
        <v>7400</v>
      </c>
      <c r="Y52" s="50">
        <f>(K52*1000)/C52</f>
        <v>1000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8400</v>
      </c>
      <c r="AD52" s="51">
        <f>(R52*1000)/C52</f>
        <v>0</v>
      </c>
      <c r="AE52" s="155">
        <f t="shared" si="18"/>
        <v>8400</v>
      </c>
    </row>
    <row r="53" spans="1:31" ht="18" hidden="1" customHeight="1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1300</v>
      </c>
      <c r="Q56" s="109"/>
      <c r="R56" s="92">
        <f>SUM(P56:Q56)</f>
        <v>1300</v>
      </c>
      <c r="S56" s="63"/>
      <c r="T56" s="70">
        <f>SUM(O56,R56)</f>
        <v>1300</v>
      </c>
      <c r="U56" s="65">
        <f t="shared" si="2"/>
        <v>1300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400</v>
      </c>
      <c r="Q57" s="62">
        <v>970</v>
      </c>
      <c r="R57" s="61">
        <f t="shared" si="16"/>
        <v>1370</v>
      </c>
      <c r="S57" s="63">
        <f t="shared" ref="S57:S65" si="20">SUM(O57,R57)</f>
        <v>1370</v>
      </c>
      <c r="T57" s="139"/>
      <c r="U57" s="65">
        <f t="shared" si="2"/>
        <v>1370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27400</v>
      </c>
      <c r="AE57" s="54">
        <f t="shared" si="18"/>
        <v>27400</v>
      </c>
    </row>
    <row r="58" spans="1:31" ht="18" hidden="1" customHeight="1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396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>
        <v>35</v>
      </c>
      <c r="K66" s="58"/>
      <c r="L66" s="58"/>
      <c r="M66" s="58"/>
      <c r="N66" s="59"/>
      <c r="O66" s="60">
        <f t="shared" si="19"/>
        <v>35</v>
      </c>
      <c r="P66" s="61"/>
      <c r="Q66" s="62"/>
      <c r="R66" s="61"/>
      <c r="S66" s="63"/>
      <c r="T66" s="140">
        <f>SUM(O66,R66)</f>
        <v>35</v>
      </c>
      <c r="U66" s="65">
        <f t="shared" si="2"/>
        <v>35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110</v>
      </c>
      <c r="K67" s="58">
        <v>16</v>
      </c>
      <c r="L67" s="58"/>
      <c r="M67" s="58"/>
      <c r="N67" s="59"/>
      <c r="O67" s="60">
        <f t="shared" si="19"/>
        <v>126</v>
      </c>
      <c r="P67" s="61"/>
      <c r="Q67" s="62"/>
      <c r="R67" s="61">
        <f t="shared" si="16"/>
        <v>0</v>
      </c>
      <c r="S67" s="63">
        <f>SUM(O67,R67)</f>
        <v>126</v>
      </c>
      <c r="T67" s="139"/>
      <c r="U67" s="65">
        <f t="shared" si="2"/>
        <v>126</v>
      </c>
      <c r="V67" s="66">
        <f t="shared" si="6"/>
        <v>0</v>
      </c>
      <c r="W67" s="48"/>
      <c r="X67" s="49">
        <f>(J67*1000)/C67</f>
        <v>4400</v>
      </c>
      <c r="Y67" s="50">
        <f>(K67*1000)/C67</f>
        <v>640</v>
      </c>
      <c r="Z67" s="50">
        <f>(L67*1000)/C67</f>
        <v>0</v>
      </c>
      <c r="AA67" s="50">
        <f>(M67*1000)/C67</f>
        <v>0</v>
      </c>
      <c r="AB67" s="51">
        <f>(N67*1000)/C67</f>
        <v>0</v>
      </c>
      <c r="AC67" s="52">
        <f t="shared" si="17"/>
        <v>5040</v>
      </c>
      <c r="AD67" s="53">
        <f>(R67*1000)/C67</f>
        <v>0</v>
      </c>
      <c r="AE67" s="54">
        <f t="shared" si="18"/>
        <v>5040</v>
      </c>
    </row>
    <row r="68" spans="1:31" ht="15.75" hidden="1" customHeight="1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320</v>
      </c>
      <c r="Q74" s="109"/>
      <c r="R74" s="92">
        <f>SUM(P74:Q74)</f>
        <v>320</v>
      </c>
      <c r="S74" s="208"/>
      <c r="T74" s="70">
        <f>SUM(O74,R74)</f>
        <v>320</v>
      </c>
      <c r="U74" s="209">
        <f t="shared" si="2"/>
        <v>320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330</v>
      </c>
      <c r="Q75" s="62">
        <v>1480</v>
      </c>
      <c r="R75" s="61">
        <f t="shared" si="16"/>
        <v>1810</v>
      </c>
      <c r="S75" s="63">
        <f t="shared" ref="S75:S80" si="26">SUM(O75,R75)</f>
        <v>1810</v>
      </c>
      <c r="T75" s="139"/>
      <c r="U75" s="65">
        <f t="shared" si="2"/>
        <v>1810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36200</v>
      </c>
      <c r="AE75" s="54">
        <f t="shared" si="18"/>
        <v>36200</v>
      </c>
    </row>
    <row r="76" spans="1:31" ht="19.5" hidden="1" customHeight="1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64</v>
      </c>
      <c r="K78" s="58"/>
      <c r="L78" s="58"/>
      <c r="M78" s="58"/>
      <c r="N78" s="59"/>
      <c r="O78" s="60">
        <f t="shared" si="32"/>
        <v>64</v>
      </c>
      <c r="P78" s="61"/>
      <c r="Q78" s="62"/>
      <c r="R78" s="61">
        <f t="shared" si="16"/>
        <v>0</v>
      </c>
      <c r="S78" s="63">
        <f t="shared" si="26"/>
        <v>64</v>
      </c>
      <c r="T78" s="139"/>
      <c r="U78" s="65">
        <f t="shared" si="2"/>
        <v>64</v>
      </c>
      <c r="V78" s="66">
        <f t="shared" si="6"/>
        <v>0</v>
      </c>
      <c r="W78" s="48"/>
      <c r="X78" s="49">
        <f t="shared" si="27"/>
        <v>2560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2560</v>
      </c>
      <c r="AD78" s="53">
        <f>(R78*1000)/C78</f>
        <v>0</v>
      </c>
      <c r="AE78" s="54">
        <f t="shared" si="18"/>
        <v>2560</v>
      </c>
    </row>
    <row r="79" spans="1:31" ht="18" customHeight="1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>
        <v>8</v>
      </c>
      <c r="K79" s="58"/>
      <c r="L79" s="58"/>
      <c r="M79" s="58"/>
      <c r="N79" s="59"/>
      <c r="O79" s="60">
        <f t="shared" si="32"/>
        <v>8</v>
      </c>
      <c r="P79" s="61"/>
      <c r="Q79" s="62"/>
      <c r="R79" s="61"/>
      <c r="S79" s="63">
        <f t="shared" si="26"/>
        <v>8</v>
      </c>
      <c r="T79" s="139"/>
      <c r="U79" s="65">
        <f t="shared" si="2"/>
        <v>8</v>
      </c>
      <c r="V79" s="66">
        <f t="shared" si="6"/>
        <v>0</v>
      </c>
      <c r="W79" s="48"/>
      <c r="X79" s="49">
        <f t="shared" si="27"/>
        <v>320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320</v>
      </c>
      <c r="AD79" s="53"/>
      <c r="AE79" s="54">
        <f t="shared" si="18"/>
        <v>320</v>
      </c>
    </row>
    <row r="80" spans="1:31" ht="18" hidden="1" customHeight="1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12</v>
      </c>
      <c r="K81" s="58"/>
      <c r="L81" s="58"/>
      <c r="M81" s="58"/>
      <c r="N81" s="59"/>
      <c r="O81" s="60">
        <f t="shared" si="32"/>
        <v>12</v>
      </c>
      <c r="P81" s="61"/>
      <c r="Q81" s="62"/>
      <c r="R81" s="61"/>
      <c r="S81" s="63"/>
      <c r="T81" s="140">
        <f>SUM(O81,R81)</f>
        <v>12</v>
      </c>
      <c r="U81" s="65">
        <f>SUM(S81:T81)</f>
        <v>12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72</v>
      </c>
      <c r="K82" s="58"/>
      <c r="L82" s="58"/>
      <c r="M82" s="58"/>
      <c r="N82" s="59"/>
      <c r="O82" s="60">
        <f t="shared" si="32"/>
        <v>72</v>
      </c>
      <c r="P82" s="61"/>
      <c r="Q82" s="62"/>
      <c r="R82" s="61">
        <f t="shared" si="16"/>
        <v>0</v>
      </c>
      <c r="S82" s="63">
        <f>SUM(O82,R82)</f>
        <v>72</v>
      </c>
      <c r="T82" s="139"/>
      <c r="U82" s="65">
        <f t="shared" si="2"/>
        <v>72</v>
      </c>
      <c r="V82" s="66">
        <f t="shared" si="6"/>
        <v>0</v>
      </c>
      <c r="W82" s="48"/>
      <c r="X82" s="49">
        <f>(J82*1000)/C82</f>
        <v>2880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2880</v>
      </c>
      <c r="AD82" s="53">
        <f>(R82*1000)/C82</f>
        <v>0</v>
      </c>
      <c r="AE82" s="54">
        <f t="shared" si="18"/>
        <v>2880</v>
      </c>
    </row>
    <row r="83" spans="1:31" ht="18" hidden="1" customHeight="1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77</v>
      </c>
      <c r="K89" s="58">
        <v>16</v>
      </c>
      <c r="L89" s="58">
        <v>7</v>
      </c>
      <c r="M89" s="58"/>
      <c r="N89" s="59"/>
      <c r="O89" s="60">
        <f>SUM(J89:N89)</f>
        <v>100</v>
      </c>
      <c r="P89" s="61"/>
      <c r="Q89" s="226"/>
      <c r="R89" s="61">
        <f t="shared" si="16"/>
        <v>0</v>
      </c>
      <c r="S89" s="63">
        <f t="shared" si="34"/>
        <v>100</v>
      </c>
      <c r="T89" s="139"/>
      <c r="U89" s="65">
        <f t="shared" si="2"/>
        <v>100</v>
      </c>
      <c r="V89" s="66">
        <f t="shared" si="33"/>
        <v>0</v>
      </c>
      <c r="W89" s="48"/>
      <c r="X89" s="49">
        <f>(J89*1000)/C89</f>
        <v>3080</v>
      </c>
      <c r="Y89" s="50">
        <f t="shared" ref="Y89:Y110" si="36">(K89*1000)/C89</f>
        <v>640</v>
      </c>
      <c r="Z89" s="50">
        <f t="shared" ref="Z89:Z110" si="37">(L89*1000)/C89</f>
        <v>280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4000</v>
      </c>
      <c r="AD89" s="53">
        <f t="shared" ref="AD89:AD110" si="40">(R89*1000)/C89</f>
        <v>0</v>
      </c>
      <c r="AE89" s="54">
        <f t="shared" si="18"/>
        <v>4000</v>
      </c>
    </row>
    <row r="90" spans="1:31" ht="18" customHeight="1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641</v>
      </c>
      <c r="K111" s="123">
        <f t="shared" si="41"/>
        <v>57</v>
      </c>
      <c r="L111" s="123">
        <f t="shared" si="41"/>
        <v>7</v>
      </c>
      <c r="M111" s="123">
        <f t="shared" si="41"/>
        <v>0</v>
      </c>
      <c r="N111" s="124">
        <f t="shared" si="41"/>
        <v>24</v>
      </c>
      <c r="O111" s="125">
        <f t="shared" si="41"/>
        <v>729</v>
      </c>
      <c r="P111" s="126">
        <f t="shared" si="41"/>
        <v>2350</v>
      </c>
      <c r="Q111" s="127">
        <f t="shared" si="41"/>
        <v>2450</v>
      </c>
      <c r="R111" s="126">
        <f t="shared" si="41"/>
        <v>4800</v>
      </c>
      <c r="S111" s="128">
        <f t="shared" si="41"/>
        <v>3848</v>
      </c>
      <c r="T111" s="129">
        <f t="shared" si="41"/>
        <v>1681</v>
      </c>
      <c r="U111" s="130">
        <f t="shared" si="41"/>
        <v>5529</v>
      </c>
      <c r="V111" s="66">
        <f t="shared" si="33"/>
        <v>0</v>
      </c>
      <c r="W111" s="131"/>
      <c r="X111" s="132">
        <f t="shared" ref="X111:AE111" si="42">SUM(X44:X110)</f>
        <v>23200</v>
      </c>
      <c r="Y111" s="129">
        <f t="shared" si="42"/>
        <v>2280</v>
      </c>
      <c r="Z111" s="129">
        <f t="shared" si="42"/>
        <v>280</v>
      </c>
      <c r="AA111" s="129">
        <f t="shared" si="42"/>
        <v>0</v>
      </c>
      <c r="AB111" s="133">
        <f t="shared" si="42"/>
        <v>960</v>
      </c>
      <c r="AC111" s="130">
        <f t="shared" si="42"/>
        <v>26720</v>
      </c>
      <c r="AD111" s="133">
        <f t="shared" si="42"/>
        <v>63600</v>
      </c>
      <c r="AE111" s="134">
        <f t="shared" si="42"/>
        <v>89680</v>
      </c>
    </row>
    <row r="112" spans="1:31" ht="18" customHeight="1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24</v>
      </c>
      <c r="K112" s="58"/>
      <c r="L112" s="58"/>
      <c r="M112" s="58"/>
      <c r="N112" s="59"/>
      <c r="O112" s="60">
        <f t="shared" ref="O112" si="43">SUM(J112:N112)</f>
        <v>24</v>
      </c>
      <c r="P112" s="61"/>
      <c r="Q112" s="62"/>
      <c r="R112" s="61">
        <f t="shared" ref="R112:R144" si="44">SUM(P112:Q112)</f>
        <v>0</v>
      </c>
      <c r="S112" s="44">
        <f>SUM(O112,R112)</f>
        <v>24</v>
      </c>
      <c r="T112" s="45"/>
      <c r="U112" s="46">
        <f t="shared" ref="U112:U188" si="45">SUM(S112:T112)</f>
        <v>24</v>
      </c>
      <c r="V112" s="66">
        <f t="shared" si="33"/>
        <v>0</v>
      </c>
      <c r="W112" s="48"/>
      <c r="X112" s="49">
        <f>(J112*1000)/C112</f>
        <v>960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960</v>
      </c>
      <c r="AD112" s="53">
        <f>(R112*1000)/C112</f>
        <v>0</v>
      </c>
      <c r="AE112" s="54">
        <f t="shared" ref="AE112:AE144" si="47">SUM(AC112:AD112)</f>
        <v>960</v>
      </c>
    </row>
    <row r="113" spans="1:31" ht="18" hidden="1" customHeight="1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10</v>
      </c>
      <c r="K116" s="58"/>
      <c r="L116" s="58"/>
      <c r="M116" s="58"/>
      <c r="N116" s="59"/>
      <c r="O116" s="60">
        <f t="shared" si="48"/>
        <v>10</v>
      </c>
      <c r="P116" s="61"/>
      <c r="Q116" s="62"/>
      <c r="R116" s="61">
        <f t="shared" si="44"/>
        <v>0</v>
      </c>
      <c r="S116" s="63">
        <f>SUM(O116,R116)</f>
        <v>10</v>
      </c>
      <c r="T116" s="139"/>
      <c r="U116" s="65">
        <f t="shared" si="45"/>
        <v>10</v>
      </c>
      <c r="V116" s="66">
        <f t="shared" si="33"/>
        <v>0</v>
      </c>
      <c r="W116" s="48"/>
      <c r="X116" s="49">
        <f>(J116*1000)/C116</f>
        <v>400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400</v>
      </c>
      <c r="AD116" s="53">
        <f>(R116*1000)/C116</f>
        <v>0</v>
      </c>
      <c r="AE116" s="54">
        <f t="shared" si="47"/>
        <v>400</v>
      </c>
    </row>
    <row r="117" spans="1:31" ht="18" hidden="1" customHeight="1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120</v>
      </c>
      <c r="Q120" s="62"/>
      <c r="R120" s="61">
        <f t="shared" si="44"/>
        <v>120</v>
      </c>
      <c r="S120" s="63">
        <f>SUM(O120,R120)</f>
        <v>120</v>
      </c>
      <c r="T120" s="143"/>
      <c r="U120" s="65">
        <f t="shared" si="45"/>
        <v>120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2400</v>
      </c>
      <c r="AE120" s="54">
        <f t="shared" si="47"/>
        <v>2400</v>
      </c>
    </row>
    <row r="121" spans="1:31" ht="18" hidden="1" customHeight="1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26</v>
      </c>
      <c r="K123" s="58"/>
      <c r="L123" s="58"/>
      <c r="M123" s="58"/>
      <c r="N123" s="59"/>
      <c r="O123" s="60">
        <f t="shared" si="49"/>
        <v>26</v>
      </c>
      <c r="Q123" s="62"/>
      <c r="R123" s="61"/>
      <c r="S123" s="63"/>
      <c r="T123" s="140">
        <f>SUM(O123,R123)</f>
        <v>26</v>
      </c>
      <c r="U123" s="65">
        <f>SUM(S123:T123)</f>
        <v>26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420</v>
      </c>
      <c r="Q128" s="62"/>
      <c r="R128" s="92">
        <f t="shared" si="44"/>
        <v>420</v>
      </c>
      <c r="S128" s="63"/>
      <c r="T128" s="140">
        <f>SUM(O128,R128)</f>
        <v>420</v>
      </c>
      <c r="U128" s="65">
        <f t="shared" si="45"/>
        <v>420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40</v>
      </c>
      <c r="Q129" s="62"/>
      <c r="R129" s="61">
        <f t="shared" si="44"/>
        <v>40</v>
      </c>
      <c r="S129" s="63">
        <f>SUM(O129,R129)</f>
        <v>40</v>
      </c>
      <c r="T129" s="139"/>
      <c r="U129" s="65">
        <f t="shared" si="45"/>
        <v>40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800</v>
      </c>
      <c r="AE129" s="54">
        <f t="shared" si="47"/>
        <v>800</v>
      </c>
    </row>
    <row r="130" spans="1:31" ht="18" hidden="1" customHeight="1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16</v>
      </c>
      <c r="K136" s="58"/>
      <c r="L136" s="58"/>
      <c r="M136" s="58"/>
      <c r="N136" s="59"/>
      <c r="O136" s="60">
        <f t="shared" si="49"/>
        <v>16</v>
      </c>
      <c r="P136" s="61"/>
      <c r="Q136" s="62"/>
      <c r="R136" s="61"/>
      <c r="S136" s="63"/>
      <c r="T136" s="140">
        <f>SUM(O136,R136)</f>
        <v>16</v>
      </c>
      <c r="U136" s="65">
        <f t="shared" si="45"/>
        <v>16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100</v>
      </c>
      <c r="K137" s="58">
        <v>5</v>
      </c>
      <c r="L137" s="258">
        <v>5</v>
      </c>
      <c r="M137" s="58"/>
      <c r="N137" s="59"/>
      <c r="O137" s="60">
        <f t="shared" si="49"/>
        <v>110</v>
      </c>
      <c r="P137" s="61"/>
      <c r="Q137" s="62"/>
      <c r="R137" s="61">
        <f t="shared" si="44"/>
        <v>0</v>
      </c>
      <c r="S137" s="63">
        <f>SUM(O137,R137)</f>
        <v>110</v>
      </c>
      <c r="T137" s="139"/>
      <c r="U137" s="65">
        <f t="shared" si="45"/>
        <v>110</v>
      </c>
      <c r="V137" s="66">
        <f t="shared" si="33"/>
        <v>0</v>
      </c>
      <c r="W137" s="247" t="s">
        <v>155</v>
      </c>
      <c r="X137" s="49">
        <f>(J137*1000)/C137</f>
        <v>4000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4400</v>
      </c>
      <c r="AD137" s="53">
        <f>(R137*1000)/C137</f>
        <v>0</v>
      </c>
      <c r="AE137" s="54">
        <f t="shared" si="47"/>
        <v>4400</v>
      </c>
    </row>
    <row r="138" spans="1:31" ht="18" hidden="1" customHeight="1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420</v>
      </c>
      <c r="Q139" s="62"/>
      <c r="R139" s="92">
        <f t="shared" si="44"/>
        <v>420</v>
      </c>
      <c r="S139" s="63"/>
      <c r="T139" s="140">
        <f>SUM(O139,R139)</f>
        <v>420</v>
      </c>
      <c r="U139" s="65">
        <f t="shared" si="45"/>
        <v>420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160</v>
      </c>
      <c r="Q140" s="62"/>
      <c r="R140" s="61">
        <f t="shared" si="44"/>
        <v>160</v>
      </c>
      <c r="S140" s="63">
        <f>SUM(O140,R140)</f>
        <v>160</v>
      </c>
      <c r="T140" s="139"/>
      <c r="U140" s="65">
        <f t="shared" si="45"/>
        <v>160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3200</v>
      </c>
      <c r="AE140" s="54">
        <f t="shared" si="47"/>
        <v>3200</v>
      </c>
    </row>
    <row r="141" spans="1:31" ht="18" hidden="1" customHeight="1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367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400</v>
      </c>
      <c r="P145" s="126">
        <f t="shared" si="50"/>
        <v>1160</v>
      </c>
      <c r="Q145" s="127">
        <f t="shared" si="50"/>
        <v>0</v>
      </c>
      <c r="R145" s="126">
        <f t="shared" si="50"/>
        <v>1160</v>
      </c>
      <c r="S145" s="128">
        <f t="shared" si="50"/>
        <v>664</v>
      </c>
      <c r="T145" s="129">
        <f t="shared" si="50"/>
        <v>896</v>
      </c>
      <c r="U145" s="130">
        <f t="shared" si="50"/>
        <v>1560</v>
      </c>
      <c r="V145" s="66">
        <f t="shared" si="33"/>
        <v>0</v>
      </c>
      <c r="W145" s="131"/>
      <c r="X145" s="132">
        <f t="shared" ref="X145:AE145" si="51">SUM(X112:X144)</f>
        <v>12440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13760</v>
      </c>
      <c r="AD145" s="133">
        <f t="shared" si="51"/>
        <v>6400</v>
      </c>
      <c r="AE145" s="134">
        <f t="shared" si="51"/>
        <v>20160</v>
      </c>
    </row>
    <row r="146" spans="1:31" ht="18" hidden="1" customHeight="1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1160</v>
      </c>
      <c r="K158" s="285">
        <f t="shared" si="66"/>
        <v>84</v>
      </c>
      <c r="L158" s="285">
        <f t="shared" si="66"/>
        <v>24</v>
      </c>
      <c r="M158" s="285">
        <f t="shared" si="66"/>
        <v>0</v>
      </c>
      <c r="N158" s="286">
        <f t="shared" si="66"/>
        <v>32</v>
      </c>
      <c r="O158" s="287">
        <f t="shared" si="66"/>
        <v>1300</v>
      </c>
      <c r="P158" s="288">
        <f t="shared" si="66"/>
        <v>4226</v>
      </c>
      <c r="Q158" s="289">
        <f t="shared" si="66"/>
        <v>3218</v>
      </c>
      <c r="R158" s="288">
        <f t="shared" si="66"/>
        <v>7444</v>
      </c>
      <c r="S158" s="290">
        <f t="shared" si="66"/>
        <v>5991</v>
      </c>
      <c r="T158" s="291">
        <f t="shared" si="66"/>
        <v>2753</v>
      </c>
      <c r="U158" s="292">
        <f t="shared" si="66"/>
        <v>8744</v>
      </c>
      <c r="V158" s="66">
        <f t="shared" si="63"/>
        <v>0</v>
      </c>
      <c r="W158" s="293"/>
      <c r="X158" s="294">
        <f t="shared" ref="X158:AE158" si="67">SUM(X157,X145,X111,X43)</f>
        <v>39160</v>
      </c>
      <c r="Y158" s="291">
        <f t="shared" si="67"/>
        <v>3360</v>
      </c>
      <c r="Z158" s="291">
        <f t="shared" si="67"/>
        <v>840</v>
      </c>
      <c r="AA158" s="291">
        <f t="shared" si="67"/>
        <v>0</v>
      </c>
      <c r="AB158" s="295">
        <f t="shared" si="67"/>
        <v>1280</v>
      </c>
      <c r="AC158" s="292">
        <f t="shared" si="67"/>
        <v>44640</v>
      </c>
      <c r="AD158" s="295">
        <f t="shared" si="67"/>
        <v>97440</v>
      </c>
      <c r="AE158" s="296">
        <f t="shared" si="67"/>
        <v>140160</v>
      </c>
    </row>
    <row r="159" spans="1:31" ht="18" customHeight="1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56</v>
      </c>
      <c r="K159" s="198"/>
      <c r="L159" s="198"/>
      <c r="M159" s="198"/>
      <c r="N159" s="199"/>
      <c r="O159" s="298">
        <f t="shared" ref="O159:O165" si="68">SUM(J159:N159)</f>
        <v>56</v>
      </c>
      <c r="P159" s="61"/>
      <c r="Q159" s="299"/>
      <c r="R159" s="300">
        <f t="shared" ref="R159:R192" si="69">SUM(P159:Q159)</f>
        <v>0</v>
      </c>
      <c r="S159" s="63">
        <f>SUM(O159,R159)</f>
        <v>56</v>
      </c>
      <c r="T159" s="301"/>
      <c r="U159" s="302">
        <f t="shared" si="45"/>
        <v>56</v>
      </c>
      <c r="V159" s="66">
        <f t="shared" si="63"/>
        <v>0</v>
      </c>
      <c r="W159" s="303"/>
      <c r="X159" s="304">
        <f>(J159*1000)/C159</f>
        <v>2240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2240</v>
      </c>
      <c r="AD159" s="308">
        <f>(R159*1000)/C159</f>
        <v>0</v>
      </c>
      <c r="AE159" s="309">
        <f t="shared" ref="AE159:AE192" si="71">SUM(AC159:AD159)</f>
        <v>2240</v>
      </c>
    </row>
    <row r="160" spans="1:31" ht="18" customHeight="1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24</v>
      </c>
      <c r="M160" s="198"/>
      <c r="N160" s="199"/>
      <c r="O160" s="312">
        <f t="shared" si="68"/>
        <v>24</v>
      </c>
      <c r="P160" s="61"/>
      <c r="Q160" s="299"/>
      <c r="R160" s="300"/>
      <c r="S160" s="63">
        <f t="shared" ref="S160:S182" si="72">SUM(O160,R160)</f>
        <v>24</v>
      </c>
      <c r="T160" s="301"/>
      <c r="U160" s="302">
        <f t="shared" si="45"/>
        <v>24</v>
      </c>
      <c r="V160" s="66">
        <f t="shared" si="63"/>
        <v>0</v>
      </c>
      <c r="W160" s="303"/>
      <c r="X160" s="304"/>
      <c r="Y160" s="305"/>
      <c r="Z160" s="50">
        <f>(L160*1000)/C160</f>
        <v>960</v>
      </c>
      <c r="AA160" s="305"/>
      <c r="AB160" s="306"/>
      <c r="AC160" s="52">
        <f t="shared" si="70"/>
        <v>960</v>
      </c>
      <c r="AD160" s="308"/>
      <c r="AE160" s="54">
        <f t="shared" si="71"/>
        <v>960</v>
      </c>
    </row>
    <row r="161" spans="1:31" ht="18" hidden="1" customHeight="1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hidden="1" customHeight="1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>
        <f t="shared" si="72"/>
        <v>0</v>
      </c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>
        <v>8</v>
      </c>
      <c r="M163" s="198"/>
      <c r="N163" s="199"/>
      <c r="O163" s="312">
        <f t="shared" si="68"/>
        <v>8</v>
      </c>
      <c r="P163" s="61"/>
      <c r="Q163" s="299"/>
      <c r="R163" s="300"/>
      <c r="S163" s="63">
        <f t="shared" si="72"/>
        <v>8</v>
      </c>
      <c r="T163" s="319"/>
      <c r="U163" s="302">
        <f t="shared" si="45"/>
        <v>8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320</v>
      </c>
      <c r="AA163" s="305"/>
      <c r="AB163" s="306"/>
      <c r="AC163" s="52">
        <f t="shared" si="70"/>
        <v>320</v>
      </c>
      <c r="AD163" s="308"/>
      <c r="AE163" s="54">
        <f t="shared" si="71"/>
        <v>320</v>
      </c>
    </row>
    <row r="164" spans="1:31" ht="18" customHeight="1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>
      <c r="A167" s="190">
        <v>112521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212</v>
      </c>
      <c r="J167" s="224"/>
      <c r="K167" s="58"/>
      <c r="L167" s="58"/>
      <c r="M167" s="58"/>
      <c r="N167" s="59"/>
      <c r="O167" s="298"/>
      <c r="P167" s="61"/>
      <c r="Q167" s="62">
        <v>48</v>
      </c>
      <c r="R167" s="61">
        <f t="shared" si="69"/>
        <v>48</v>
      </c>
      <c r="S167" s="63">
        <f t="shared" si="72"/>
        <v>48</v>
      </c>
      <c r="T167" s="45"/>
      <c r="U167" s="46">
        <f t="shared" si="45"/>
        <v>48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960</v>
      </c>
      <c r="AE167" s="54">
        <f t="shared" si="71"/>
        <v>960</v>
      </c>
    </row>
    <row r="168" spans="1:31" ht="18" customHeight="1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>
        <v>14</v>
      </c>
      <c r="M172" s="58"/>
      <c r="N172" s="59"/>
      <c r="O172" s="298">
        <f t="shared" si="75"/>
        <v>14</v>
      </c>
      <c r="P172" s="61"/>
      <c r="Q172" s="62"/>
      <c r="R172" s="61"/>
      <c r="S172" s="63"/>
      <c r="T172" s="336">
        <f>SUM(O172,R172)</f>
        <v>14</v>
      </c>
      <c r="U172" s="302">
        <f t="shared" si="45"/>
        <v>14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120</v>
      </c>
      <c r="R175" s="61">
        <f t="shared" si="69"/>
        <v>120</v>
      </c>
      <c r="S175" s="63">
        <f t="shared" si="72"/>
        <v>120</v>
      </c>
      <c r="T175" s="336">
        <f>SUM(O175,R175)</f>
        <v>120</v>
      </c>
      <c r="U175" s="46">
        <f>SUM(S175:T175)</f>
        <v>240</v>
      </c>
      <c r="V175" s="66">
        <f t="shared" ref="V175:V179" si="77">O175+R175-U175</f>
        <v>-120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2400</v>
      </c>
      <c r="AE175" s="54">
        <f t="shared" si="71"/>
        <v>2400</v>
      </c>
    </row>
    <row r="176" spans="1:31" ht="18" hidden="1" customHeight="1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>
      <c r="A179" s="348">
        <v>113801</v>
      </c>
      <c r="B179" s="349" t="s">
        <v>220</v>
      </c>
      <c r="C179" s="353">
        <v>25</v>
      </c>
      <c r="D179" s="354"/>
      <c r="E179" s="355"/>
      <c r="F179" s="135" t="s">
        <v>221</v>
      </c>
      <c r="G179" s="73" t="s">
        <v>222</v>
      </c>
      <c r="H179" s="73"/>
      <c r="I179" s="138"/>
      <c r="J179" s="224"/>
      <c r="K179" s="58"/>
      <c r="L179" s="258">
        <v>8</v>
      </c>
      <c r="M179" s="58"/>
      <c r="N179" s="59"/>
      <c r="O179" s="356">
        <f t="shared" si="75"/>
        <v>8</v>
      </c>
      <c r="P179" s="61"/>
      <c r="Q179" s="62"/>
      <c r="R179" s="61"/>
      <c r="S179" s="63">
        <f t="shared" si="72"/>
        <v>8</v>
      </c>
      <c r="T179" s="334"/>
      <c r="U179" s="302">
        <f t="shared" si="45"/>
        <v>8</v>
      </c>
      <c r="V179" s="66">
        <f t="shared" si="77"/>
        <v>0</v>
      </c>
      <c r="W179" s="48"/>
      <c r="X179" s="306"/>
      <c r="Y179" s="50"/>
      <c r="Z179" s="50">
        <f>(L179*1000)/C179</f>
        <v>320</v>
      </c>
      <c r="AA179" s="50"/>
      <c r="AB179" s="51"/>
      <c r="AC179" s="52">
        <f t="shared" si="70"/>
        <v>320</v>
      </c>
      <c r="AD179" s="53"/>
      <c r="AE179" s="54">
        <f t="shared" si="71"/>
        <v>320</v>
      </c>
    </row>
    <row r="180" spans="1:31" ht="16.5" hidden="1" customHeight="1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>
      <c r="A184" s="30">
        <v>113521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231</v>
      </c>
      <c r="J184" s="71"/>
      <c r="K184" s="58"/>
      <c r="L184" s="58"/>
      <c r="M184" s="58"/>
      <c r="N184" s="59"/>
      <c r="O184" s="298"/>
      <c r="P184" s="61"/>
      <c r="Q184" s="62">
        <v>48</v>
      </c>
      <c r="R184" s="61">
        <f t="shared" si="69"/>
        <v>48</v>
      </c>
      <c r="S184" s="63">
        <f t="shared" ref="S184:S190" si="83">SUM(O184,R184)</f>
        <v>48</v>
      </c>
      <c r="T184" s="375"/>
      <c r="U184" s="46">
        <f t="shared" si="45"/>
        <v>48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960</v>
      </c>
      <c r="AE184" s="54">
        <f t="shared" si="71"/>
        <v>960</v>
      </c>
    </row>
    <row r="185" spans="1:31" ht="18" customHeight="1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>
        <v>16</v>
      </c>
      <c r="M185" s="58"/>
      <c r="N185" s="59"/>
      <c r="O185" s="298">
        <f>SUM(J185:N185)</f>
        <v>16</v>
      </c>
      <c r="P185" s="61"/>
      <c r="Q185" s="62"/>
      <c r="R185" s="61"/>
      <c r="S185" s="63">
        <f>SUM(O185,R185)</f>
        <v>16</v>
      </c>
      <c r="T185" s="375"/>
      <c r="U185" s="302">
        <f t="shared" si="45"/>
        <v>16</v>
      </c>
      <c r="V185" s="66"/>
      <c r="W185" s="48"/>
      <c r="X185" s="49"/>
      <c r="Y185" s="50"/>
      <c r="Z185" s="50">
        <f t="shared" ref="Z185:Z190" si="85">(L185*1000)/C185</f>
        <v>640</v>
      </c>
      <c r="AA185" s="50"/>
      <c r="AB185" s="51"/>
      <c r="AC185" s="52">
        <f t="shared" si="70"/>
        <v>640</v>
      </c>
      <c r="AD185" s="53"/>
      <c r="AE185" s="54">
        <f t="shared" si="71"/>
        <v>640</v>
      </c>
    </row>
    <row r="186" spans="1:31" ht="18" customHeight="1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260</v>
      </c>
      <c r="R192" s="61">
        <f t="shared" si="69"/>
        <v>260</v>
      </c>
      <c r="S192" s="63">
        <f>SUM(O192,R192)</f>
        <v>260</v>
      </c>
      <c r="T192" s="45"/>
      <c r="U192" s="46">
        <f t="shared" si="91"/>
        <v>260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5200</v>
      </c>
      <c r="AE192" s="54">
        <f t="shared" si="71"/>
        <v>5200</v>
      </c>
    </row>
    <row r="193" spans="1:31" ht="18" customHeight="1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164</v>
      </c>
      <c r="K193" s="123">
        <f t="shared" si="92"/>
        <v>0</v>
      </c>
      <c r="L193" s="123">
        <f t="shared" si="92"/>
        <v>70</v>
      </c>
      <c r="M193" s="123">
        <f t="shared" si="92"/>
        <v>0</v>
      </c>
      <c r="N193" s="124">
        <f t="shared" si="92"/>
        <v>0</v>
      </c>
      <c r="O193" s="125">
        <f t="shared" si="92"/>
        <v>234</v>
      </c>
      <c r="P193" s="126">
        <f t="shared" si="92"/>
        <v>0</v>
      </c>
      <c r="Q193" s="127">
        <f t="shared" si="92"/>
        <v>476</v>
      </c>
      <c r="R193" s="126">
        <f t="shared" si="92"/>
        <v>476</v>
      </c>
      <c r="S193" s="128">
        <f t="shared" si="92"/>
        <v>696</v>
      </c>
      <c r="T193" s="129">
        <f t="shared" si="92"/>
        <v>134</v>
      </c>
      <c r="U193" s="130">
        <f t="shared" si="92"/>
        <v>830</v>
      </c>
      <c r="V193" s="66">
        <f t="shared" si="63"/>
        <v>-120</v>
      </c>
      <c r="W193" s="131"/>
      <c r="X193" s="132">
        <f t="shared" ref="X193:AE193" si="93">SUM(X159:X192)</f>
        <v>6560</v>
      </c>
      <c r="Y193" s="129">
        <f t="shared" si="93"/>
        <v>0</v>
      </c>
      <c r="Z193" s="129">
        <f t="shared" si="93"/>
        <v>2240</v>
      </c>
      <c r="AA193" s="129">
        <f t="shared" si="93"/>
        <v>0</v>
      </c>
      <c r="AB193" s="133">
        <f t="shared" si="93"/>
        <v>0</v>
      </c>
      <c r="AC193" s="130">
        <f t="shared" si="93"/>
        <v>8800</v>
      </c>
      <c r="AD193" s="133">
        <f t="shared" si="93"/>
        <v>9520</v>
      </c>
      <c r="AE193" s="134">
        <f t="shared" si="93"/>
        <v>18320</v>
      </c>
    </row>
    <row r="194" spans="1:31" ht="18" hidden="1" customHeight="1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48</v>
      </c>
      <c r="K200" s="58"/>
      <c r="L200" s="58"/>
      <c r="M200" s="58"/>
      <c r="N200" s="59"/>
      <c r="O200" s="60">
        <f t="shared" si="94"/>
        <v>48</v>
      </c>
      <c r="P200" s="41" t="s">
        <v>5</v>
      </c>
      <c r="Q200" s="42"/>
      <c r="R200" s="41">
        <f t="shared" si="95"/>
        <v>0</v>
      </c>
      <c r="S200" s="44">
        <f t="shared" si="96"/>
        <v>48</v>
      </c>
      <c r="T200" s="45"/>
      <c r="U200" s="46">
        <f t="shared" si="91"/>
        <v>48</v>
      </c>
      <c r="V200" s="66">
        <f t="shared" si="63"/>
        <v>0</v>
      </c>
      <c r="W200" s="48"/>
      <c r="X200" s="49">
        <f t="shared" si="97"/>
        <v>1920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1920</v>
      </c>
      <c r="AD200" s="53">
        <f t="shared" si="103"/>
        <v>0</v>
      </c>
      <c r="AE200" s="54">
        <f t="shared" si="104"/>
        <v>1920</v>
      </c>
    </row>
    <row r="201" spans="1:31" ht="18" hidden="1" customHeight="1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customHeight="1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72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72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72</v>
      </c>
      <c r="T205" s="129">
        <f t="shared" si="105"/>
        <v>0</v>
      </c>
      <c r="U205" s="130">
        <f t="shared" si="105"/>
        <v>72</v>
      </c>
      <c r="V205" s="66">
        <f t="shared" si="63"/>
        <v>0</v>
      </c>
      <c r="W205" s="131"/>
      <c r="X205" s="132">
        <f t="shared" ref="X205:AE205" si="106">SUM(X194:X204)</f>
        <v>2880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2880</v>
      </c>
      <c r="AD205" s="133">
        <f t="shared" si="106"/>
        <v>0</v>
      </c>
      <c r="AE205" s="134">
        <f t="shared" si="106"/>
        <v>2880</v>
      </c>
    </row>
    <row r="206" spans="1:31" ht="18" hidden="1" customHeight="1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6.5" hidden="1" customHeight="1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236</v>
      </c>
      <c r="K209" s="285">
        <f t="shared" si="113"/>
        <v>0</v>
      </c>
      <c r="L209" s="285">
        <f t="shared" si="113"/>
        <v>70</v>
      </c>
      <c r="M209" s="285">
        <f t="shared" si="113"/>
        <v>0</v>
      </c>
      <c r="N209" s="286">
        <f t="shared" si="113"/>
        <v>0</v>
      </c>
      <c r="O209" s="287">
        <f t="shared" si="113"/>
        <v>306</v>
      </c>
      <c r="P209" s="288">
        <f t="shared" si="113"/>
        <v>0</v>
      </c>
      <c r="Q209" s="289">
        <f t="shared" si="113"/>
        <v>476</v>
      </c>
      <c r="R209" s="288">
        <f t="shared" si="113"/>
        <v>476</v>
      </c>
      <c r="S209" s="290">
        <f t="shared" si="113"/>
        <v>768</v>
      </c>
      <c r="T209" s="291">
        <f t="shared" si="113"/>
        <v>134</v>
      </c>
      <c r="U209" s="292">
        <f t="shared" si="113"/>
        <v>902</v>
      </c>
      <c r="V209" s="66">
        <f t="shared" si="63"/>
        <v>-120</v>
      </c>
      <c r="W209" s="382"/>
      <c r="X209" s="294">
        <f t="shared" ref="X209:AE209" si="114">SUM(X208,X205,X193)</f>
        <v>9440</v>
      </c>
      <c r="Y209" s="291">
        <f t="shared" si="114"/>
        <v>0</v>
      </c>
      <c r="Z209" s="291">
        <f t="shared" si="114"/>
        <v>2240</v>
      </c>
      <c r="AA209" s="291">
        <f t="shared" si="114"/>
        <v>0</v>
      </c>
      <c r="AB209" s="295">
        <f t="shared" si="114"/>
        <v>0</v>
      </c>
      <c r="AC209" s="292">
        <f t="shared" si="114"/>
        <v>11680</v>
      </c>
      <c r="AD209" s="295">
        <f t="shared" si="114"/>
        <v>9520</v>
      </c>
      <c r="AE209" s="296">
        <f t="shared" si="114"/>
        <v>21200</v>
      </c>
    </row>
    <row r="210" spans="1:31" ht="18" hidden="1" customHeight="1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hidden="1" customHeight="1">
      <c r="A215" s="30">
        <v>123701</v>
      </c>
      <c r="B215" s="31" t="s">
        <v>220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/>
      <c r="K215" s="38"/>
      <c r="L215" s="38"/>
      <c r="M215" s="38"/>
      <c r="N215" s="39"/>
      <c r="O215" s="40">
        <f t="shared" si="115"/>
        <v>0</v>
      </c>
      <c r="P215" s="41"/>
      <c r="Q215" s="42"/>
      <c r="R215" s="41"/>
      <c r="S215" s="63">
        <f t="shared" ref="S215:S220" si="118">SUM(O215,R215)</f>
        <v>0</v>
      </c>
      <c r="T215" s="334"/>
      <c r="U215" s="65">
        <f t="shared" si="111"/>
        <v>0</v>
      </c>
      <c r="V215" s="66">
        <f t="shared" ref="V215:V279" si="119">O215+R215-U215</f>
        <v>0</v>
      </c>
      <c r="W215" s="48"/>
      <c r="X215" s="49">
        <f t="shared" ref="X215" si="120">(J215*1000)/C215</f>
        <v>0</v>
      </c>
      <c r="Y215" s="50"/>
      <c r="Z215" s="50"/>
      <c r="AA215" s="50"/>
      <c r="AB215" s="51"/>
      <c r="AC215" s="52">
        <f t="shared" si="116"/>
        <v>0</v>
      </c>
      <c r="AD215" s="53"/>
      <c r="AE215" s="54">
        <f t="shared" si="117"/>
        <v>0</v>
      </c>
    </row>
    <row r="216" spans="1:31" ht="18" hidden="1" customHeight="1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16</v>
      </c>
      <c r="K225" s="58"/>
      <c r="L225" s="90">
        <v>24</v>
      </c>
      <c r="M225" s="58"/>
      <c r="N225" s="59"/>
      <c r="O225" s="40">
        <f t="shared" si="115"/>
        <v>40</v>
      </c>
      <c r="P225" s="41"/>
      <c r="Q225" s="42"/>
      <c r="R225" s="41"/>
      <c r="S225" s="63">
        <f>SUM(O225,R225)</f>
        <v>40</v>
      </c>
      <c r="T225" s="227"/>
      <c r="U225" s="65">
        <f t="shared" si="111"/>
        <v>40</v>
      </c>
      <c r="V225" s="66">
        <f t="shared" si="119"/>
        <v>0</v>
      </c>
      <c r="W225" s="247" t="s">
        <v>293</v>
      </c>
      <c r="X225" s="49">
        <f>(J225*1000)/C225</f>
        <v>640</v>
      </c>
      <c r="Y225" s="50"/>
      <c r="Z225" s="50"/>
      <c r="AA225" s="50"/>
      <c r="AB225" s="51"/>
      <c r="AC225" s="52">
        <f t="shared" si="116"/>
        <v>640</v>
      </c>
      <c r="AD225" s="53"/>
      <c r="AE225" s="54">
        <f t="shared" si="117"/>
        <v>640</v>
      </c>
    </row>
    <row r="226" spans="1:31" ht="18" customHeight="1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90</v>
      </c>
      <c r="K228" s="58"/>
      <c r="L228" s="58">
        <v>120</v>
      </c>
      <c r="M228" s="73"/>
      <c r="N228" s="224"/>
      <c r="O228" s="40">
        <f t="shared" si="115"/>
        <v>210</v>
      </c>
      <c r="P228" s="41"/>
      <c r="Q228" s="42"/>
      <c r="R228" s="41">
        <f t="shared" si="121"/>
        <v>0</v>
      </c>
      <c r="S228" s="63">
        <f t="shared" si="122"/>
        <v>210</v>
      </c>
      <c r="T228" s="139"/>
      <c r="U228" s="65">
        <f t="shared" si="111"/>
        <v>210</v>
      </c>
      <c r="V228" s="66">
        <f t="shared" si="119"/>
        <v>0</v>
      </c>
      <c r="W228" s="48" t="s">
        <v>288</v>
      </c>
      <c r="X228" s="49">
        <f>(J228*1000)/C228</f>
        <v>3600</v>
      </c>
      <c r="Y228" s="50">
        <f>(K228*1000)/C228</f>
        <v>0</v>
      </c>
      <c r="Z228" s="50">
        <f>(L228*1000)/C228</f>
        <v>4800</v>
      </c>
      <c r="AA228" s="50">
        <f>(M225*1000)/C228</f>
        <v>0</v>
      </c>
      <c r="AB228" s="51">
        <f>(N228*1000)/C228</f>
        <v>0</v>
      </c>
      <c r="AC228" s="52">
        <f t="shared" si="116"/>
        <v>8400</v>
      </c>
      <c r="AD228" s="53">
        <f>(R228*1000)/C228</f>
        <v>0</v>
      </c>
      <c r="AE228" s="54">
        <f t="shared" si="117"/>
        <v>8400</v>
      </c>
    </row>
    <row r="229" spans="1:31" ht="18" customHeight="1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38"/>
      <c r="M229" s="38"/>
      <c r="N229" s="173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114</v>
      </c>
      <c r="K241" s="285">
        <f t="shared" si="130"/>
        <v>0</v>
      </c>
      <c r="L241" s="285">
        <f t="shared" si="130"/>
        <v>228</v>
      </c>
      <c r="M241" s="285">
        <f t="shared" si="130"/>
        <v>0</v>
      </c>
      <c r="N241" s="286">
        <f t="shared" si="130"/>
        <v>8</v>
      </c>
      <c r="O241" s="287">
        <f t="shared" si="130"/>
        <v>350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266</v>
      </c>
      <c r="T241" s="291">
        <f t="shared" si="130"/>
        <v>84</v>
      </c>
      <c r="U241" s="292">
        <f t="shared" si="130"/>
        <v>350</v>
      </c>
      <c r="V241" s="66">
        <f t="shared" si="119"/>
        <v>0</v>
      </c>
      <c r="W241" s="382"/>
      <c r="X241" s="294">
        <f t="shared" ref="X241:AE241" si="131">SUM(X210:X240)</f>
        <v>4560</v>
      </c>
      <c r="Y241" s="291">
        <f t="shared" si="131"/>
        <v>0</v>
      </c>
      <c r="Z241" s="291">
        <f t="shared" si="131"/>
        <v>4800</v>
      </c>
      <c r="AA241" s="291">
        <f t="shared" si="131"/>
        <v>0</v>
      </c>
      <c r="AB241" s="295">
        <f t="shared" si="131"/>
        <v>320</v>
      </c>
      <c r="AC241" s="292">
        <f t="shared" si="131"/>
        <v>9680</v>
      </c>
      <c r="AD241" s="295">
        <f t="shared" si="131"/>
        <v>0</v>
      </c>
      <c r="AE241" s="296">
        <f t="shared" si="131"/>
        <v>9680</v>
      </c>
    </row>
    <row r="242" spans="1:31" ht="18" customHeight="1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/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/>
      <c r="R246" s="61">
        <f t="shared" si="132"/>
        <v>0</v>
      </c>
      <c r="S246" s="63">
        <f>SUM(O246,R246)</f>
        <v>0</v>
      </c>
      <c r="T246" s="139"/>
      <c r="U246" s="65">
        <f t="shared" si="111"/>
        <v>0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0</v>
      </c>
      <c r="AE246" s="54">
        <f t="shared" si="134"/>
        <v>0</v>
      </c>
    </row>
    <row r="247" spans="1:31" ht="18" customHeight="1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47</v>
      </c>
      <c r="K248" s="58">
        <v>25</v>
      </c>
      <c r="L248" s="150">
        <v>48</v>
      </c>
      <c r="M248" s="58"/>
      <c r="N248" s="59"/>
      <c r="O248" s="386">
        <f>SUM(J248:N248)</f>
        <v>120</v>
      </c>
      <c r="P248" s="41"/>
      <c r="Q248" s="62"/>
      <c r="R248" s="61"/>
      <c r="S248" s="63">
        <f>SUM(O248,R248)</f>
        <v>120</v>
      </c>
      <c r="T248" s="139"/>
      <c r="U248" s="65">
        <f t="shared" si="111"/>
        <v>120</v>
      </c>
      <c r="V248" s="66">
        <f t="shared" si="119"/>
        <v>0</v>
      </c>
      <c r="W248" s="48"/>
      <c r="X248" s="304">
        <f>(J248*1000)/C248</f>
        <v>1880</v>
      </c>
      <c r="Y248" s="305">
        <f>(K248*1000)/C248</f>
        <v>1000</v>
      </c>
      <c r="Z248" s="305">
        <f>(L248*1000)/C248</f>
        <v>1920</v>
      </c>
      <c r="AA248" s="305">
        <f>(M248*1000)/C248</f>
        <v>0</v>
      </c>
      <c r="AB248" s="306">
        <f>(N248*1000)/C248</f>
        <v>0</v>
      </c>
      <c r="AC248" s="52">
        <f t="shared" si="133"/>
        <v>4800</v>
      </c>
      <c r="AD248" s="53">
        <f>(R248*1000)/C248</f>
        <v>0</v>
      </c>
      <c r="AE248" s="54">
        <f t="shared" si="134"/>
        <v>4800</v>
      </c>
    </row>
    <row r="249" spans="1:31" ht="18" hidden="1" customHeight="1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/>
      <c r="R251" s="61">
        <f>SUM(P251:Q251)</f>
        <v>0</v>
      </c>
      <c r="S251" s="63">
        <f>SUM(O251,R251)</f>
        <v>0</v>
      </c>
      <c r="T251" s="139"/>
      <c r="U251" s="65">
        <f t="shared" si="111"/>
        <v>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0</v>
      </c>
      <c r="AE251" s="54">
        <f t="shared" si="134"/>
        <v>0</v>
      </c>
    </row>
    <row r="252" spans="1:31" ht="18" customHeight="1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100</v>
      </c>
      <c r="R253" s="61">
        <f t="shared" si="132"/>
        <v>100</v>
      </c>
      <c r="S253" s="63">
        <f t="shared" ref="S253:S271" si="136">SUM(O253,R253)</f>
        <v>100</v>
      </c>
      <c r="T253" s="227"/>
      <c r="U253" s="65">
        <f t="shared" si="111"/>
        <v>100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2000</v>
      </c>
      <c r="AE253" s="54">
        <f t="shared" si="134"/>
        <v>2000</v>
      </c>
    </row>
    <row r="254" spans="1:31" ht="18" customHeight="1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71">
        <v>32</v>
      </c>
      <c r="K254" s="58"/>
      <c r="L254" s="58"/>
      <c r="M254" s="58"/>
      <c r="N254" s="59"/>
      <c r="O254" s="386">
        <f t="shared" si="135"/>
        <v>32</v>
      </c>
      <c r="P254" s="41"/>
      <c r="Q254" s="62"/>
      <c r="R254" s="61">
        <f t="shared" si="132"/>
        <v>0</v>
      </c>
      <c r="S254" s="63">
        <f t="shared" si="136"/>
        <v>32</v>
      </c>
      <c r="T254" s="139"/>
      <c r="U254" s="65">
        <f t="shared" si="111"/>
        <v>32</v>
      </c>
      <c r="V254" s="66">
        <f t="shared" si="119"/>
        <v>0</v>
      </c>
      <c r="W254" s="48"/>
      <c r="X254" s="49">
        <f t="shared" ref="X254:X271" si="138">(J254*1000)/C254</f>
        <v>1280</v>
      </c>
      <c r="Y254" s="50">
        <f t="shared" ref="Y254:Y271" si="139">(K254*1000)/C254</f>
        <v>0</v>
      </c>
      <c r="Z254" s="50">
        <f t="shared" ref="Z254:Z271" si="140">(L254*1000)/C254</f>
        <v>0</v>
      </c>
      <c r="AA254" s="50">
        <f t="shared" ref="AA254:AA271" si="141">(M254*1000)/C254</f>
        <v>0</v>
      </c>
      <c r="AB254" s="51">
        <f t="shared" ref="AB254:AB271" si="142">(N254*1000)/C254</f>
        <v>0</v>
      </c>
      <c r="AC254" s="52">
        <f t="shared" si="133"/>
        <v>1280</v>
      </c>
      <c r="AD254" s="53">
        <f t="shared" si="137"/>
        <v>0</v>
      </c>
      <c r="AE254" s="54">
        <f t="shared" si="134"/>
        <v>1280</v>
      </c>
    </row>
    <row r="255" spans="1:31" ht="18" hidden="1" customHeight="1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si="138"/>
        <v>0</v>
      </c>
      <c r="Y255" s="50">
        <f t="shared" si="139"/>
        <v>0</v>
      </c>
      <c r="Z255" s="50">
        <f t="shared" si="140"/>
        <v>0</v>
      </c>
      <c r="AA255" s="50">
        <f t="shared" si="141"/>
        <v>0</v>
      </c>
      <c r="AB255" s="51">
        <f t="shared" si="142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38"/>
        <v>0</v>
      </c>
      <c r="Y256" s="50">
        <f t="shared" si="139"/>
        <v>0</v>
      </c>
      <c r="Z256" s="50">
        <f t="shared" si="140"/>
        <v>0</v>
      </c>
      <c r="AA256" s="50">
        <f t="shared" si="141"/>
        <v>0</v>
      </c>
      <c r="AB256" s="51">
        <f t="shared" si="142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38"/>
        <v>0</v>
      </c>
      <c r="Y257" s="50">
        <f t="shared" si="139"/>
        <v>0</v>
      </c>
      <c r="Z257" s="50">
        <f t="shared" si="140"/>
        <v>0</v>
      </c>
      <c r="AA257" s="50">
        <f t="shared" si="141"/>
        <v>0</v>
      </c>
      <c r="AB257" s="51">
        <f t="shared" si="142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38"/>
        <v>0</v>
      </c>
      <c r="Y258" s="50">
        <f t="shared" si="139"/>
        <v>0</v>
      </c>
      <c r="Z258" s="50">
        <f t="shared" si="140"/>
        <v>0</v>
      </c>
      <c r="AA258" s="50">
        <f t="shared" si="141"/>
        <v>0</v>
      </c>
      <c r="AB258" s="51">
        <f t="shared" si="142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38"/>
        <v>0</v>
      </c>
      <c r="Y259" s="50">
        <f t="shared" si="139"/>
        <v>0</v>
      </c>
      <c r="Z259" s="50">
        <f t="shared" si="140"/>
        <v>0</v>
      </c>
      <c r="AA259" s="50">
        <f t="shared" si="141"/>
        <v>0</v>
      </c>
      <c r="AB259" s="51">
        <f t="shared" si="142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38"/>
        <v>0</v>
      </c>
      <c r="Y260" s="50">
        <f t="shared" si="139"/>
        <v>0</v>
      </c>
      <c r="Z260" s="50">
        <f t="shared" si="140"/>
        <v>0</v>
      </c>
      <c r="AA260" s="50">
        <f t="shared" si="141"/>
        <v>0</v>
      </c>
      <c r="AB260" s="51">
        <f t="shared" si="142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38"/>
        <v>0</v>
      </c>
      <c r="Y261" s="50">
        <f t="shared" si="139"/>
        <v>0</v>
      </c>
      <c r="Z261" s="50">
        <f t="shared" si="140"/>
        <v>0</v>
      </c>
      <c r="AA261" s="50">
        <f t="shared" si="141"/>
        <v>0</v>
      </c>
      <c r="AB261" s="51">
        <f t="shared" si="142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38"/>
        <v>0</v>
      </c>
      <c r="Y262" s="50">
        <f t="shared" si="139"/>
        <v>0</v>
      </c>
      <c r="Z262" s="50">
        <f t="shared" si="140"/>
        <v>0</v>
      </c>
      <c r="AA262" s="50">
        <f t="shared" si="141"/>
        <v>0</v>
      </c>
      <c r="AB262" s="51">
        <f t="shared" si="142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38"/>
        <v>0</v>
      </c>
      <c r="Y263" s="50">
        <f t="shared" si="139"/>
        <v>0</v>
      </c>
      <c r="Z263" s="50">
        <f t="shared" si="140"/>
        <v>0</v>
      </c>
      <c r="AA263" s="50">
        <f t="shared" si="141"/>
        <v>0</v>
      </c>
      <c r="AB263" s="51">
        <f t="shared" si="142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24</v>
      </c>
      <c r="K264" s="58"/>
      <c r="L264" s="58"/>
      <c r="M264" s="58"/>
      <c r="N264" s="59"/>
      <c r="O264" s="386">
        <f t="shared" si="135"/>
        <v>24</v>
      </c>
      <c r="P264" s="41"/>
      <c r="Q264" s="62"/>
      <c r="R264" s="61">
        <f t="shared" si="132"/>
        <v>0</v>
      </c>
      <c r="S264" s="63">
        <f t="shared" si="136"/>
        <v>24</v>
      </c>
      <c r="T264" s="139"/>
      <c r="U264" s="65">
        <f t="shared" si="111"/>
        <v>24</v>
      </c>
      <c r="V264" s="66">
        <f t="shared" si="119"/>
        <v>0</v>
      </c>
      <c r="W264" s="48"/>
      <c r="X264" s="49">
        <f t="shared" si="138"/>
        <v>960</v>
      </c>
      <c r="Y264" s="50">
        <f t="shared" si="139"/>
        <v>0</v>
      </c>
      <c r="Z264" s="50">
        <f t="shared" si="140"/>
        <v>0</v>
      </c>
      <c r="AA264" s="50">
        <f t="shared" si="141"/>
        <v>0</v>
      </c>
      <c r="AB264" s="51">
        <f t="shared" si="142"/>
        <v>0</v>
      </c>
      <c r="AC264" s="52">
        <f t="shared" si="133"/>
        <v>960</v>
      </c>
      <c r="AD264" s="53">
        <f t="shared" si="137"/>
        <v>0</v>
      </c>
      <c r="AE264" s="54">
        <f t="shared" si="134"/>
        <v>960</v>
      </c>
    </row>
    <row r="265" spans="1:31" ht="18" hidden="1" customHeight="1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38"/>
        <v>0</v>
      </c>
      <c r="Y265" s="50">
        <f t="shared" si="139"/>
        <v>0</v>
      </c>
      <c r="Z265" s="50">
        <f t="shared" si="140"/>
        <v>0</v>
      </c>
      <c r="AA265" s="50">
        <f t="shared" si="141"/>
        <v>0</v>
      </c>
      <c r="AB265" s="51">
        <f t="shared" si="142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2" si="143">SUM(S266:T266)</f>
        <v>0</v>
      </c>
      <c r="V266" s="66">
        <f t="shared" si="119"/>
        <v>0</v>
      </c>
      <c r="W266" s="48"/>
      <c r="X266" s="49">
        <f t="shared" si="138"/>
        <v>0</v>
      </c>
      <c r="Y266" s="50">
        <f t="shared" si="139"/>
        <v>0</v>
      </c>
      <c r="Z266" s="50">
        <f t="shared" si="140"/>
        <v>0</v>
      </c>
      <c r="AA266" s="50">
        <f t="shared" si="141"/>
        <v>0</v>
      </c>
      <c r="AB266" s="51">
        <f t="shared" si="142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38"/>
        <v>0</v>
      </c>
      <c r="Y267" s="50">
        <f t="shared" si="139"/>
        <v>0</v>
      </c>
      <c r="Z267" s="50">
        <f t="shared" si="140"/>
        <v>0</v>
      </c>
      <c r="AA267" s="50">
        <f t="shared" si="141"/>
        <v>0</v>
      </c>
      <c r="AB267" s="51">
        <f t="shared" si="142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38"/>
        <v>0</v>
      </c>
      <c r="Y268" s="50">
        <f t="shared" si="139"/>
        <v>0</v>
      </c>
      <c r="Z268" s="50">
        <f t="shared" si="140"/>
        <v>0</v>
      </c>
      <c r="AA268" s="50">
        <f t="shared" si="141"/>
        <v>0</v>
      </c>
      <c r="AB268" s="51">
        <f t="shared" si="142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38"/>
        <v>0</v>
      </c>
      <c r="Y269" s="50">
        <f t="shared" si="139"/>
        <v>0</v>
      </c>
      <c r="Z269" s="50">
        <f t="shared" si="140"/>
        <v>0</v>
      </c>
      <c r="AA269" s="50">
        <f t="shared" si="141"/>
        <v>0</v>
      </c>
      <c r="AB269" s="51">
        <f t="shared" si="142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38"/>
        <v>0</v>
      </c>
      <c r="Y270" s="50">
        <f t="shared" si="139"/>
        <v>0</v>
      </c>
      <c r="Z270" s="50">
        <f t="shared" si="140"/>
        <v>0</v>
      </c>
      <c r="AA270" s="50">
        <f t="shared" si="141"/>
        <v>0</v>
      </c>
      <c r="AB270" s="51">
        <f t="shared" si="142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38"/>
        <v>0</v>
      </c>
      <c r="Y271" s="426">
        <f t="shared" si="139"/>
        <v>0</v>
      </c>
      <c r="Z271" s="426">
        <f t="shared" si="140"/>
        <v>0</v>
      </c>
      <c r="AA271" s="426">
        <f t="shared" si="141"/>
        <v>0</v>
      </c>
      <c r="AB271" s="427">
        <f t="shared" si="142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111</v>
      </c>
      <c r="K272" s="285">
        <f t="shared" si="144"/>
        <v>25</v>
      </c>
      <c r="L272" s="285">
        <f t="shared" si="144"/>
        <v>48</v>
      </c>
      <c r="M272" s="285">
        <f t="shared" si="144"/>
        <v>0</v>
      </c>
      <c r="N272" s="286">
        <f t="shared" si="144"/>
        <v>0</v>
      </c>
      <c r="O272" s="287">
        <f t="shared" si="144"/>
        <v>184</v>
      </c>
      <c r="P272" s="288">
        <f t="shared" si="144"/>
        <v>0</v>
      </c>
      <c r="Q272" s="289">
        <f>SUM(Q242:Q271)</f>
        <v>100</v>
      </c>
      <c r="R272" s="288">
        <f t="shared" si="144"/>
        <v>100</v>
      </c>
      <c r="S272" s="290">
        <f t="shared" si="144"/>
        <v>284</v>
      </c>
      <c r="T272" s="291">
        <f t="shared" si="144"/>
        <v>0</v>
      </c>
      <c r="U272" s="292">
        <f t="shared" si="144"/>
        <v>284</v>
      </c>
      <c r="V272" s="66">
        <f t="shared" si="119"/>
        <v>0</v>
      </c>
      <c r="W272" s="382"/>
      <c r="X272" s="294">
        <f t="shared" ref="X272:AE272" si="145">SUM(X242:X271)</f>
        <v>4440</v>
      </c>
      <c r="Y272" s="291">
        <f t="shared" si="145"/>
        <v>1000</v>
      </c>
      <c r="Z272" s="291">
        <f t="shared" si="145"/>
        <v>1920</v>
      </c>
      <c r="AA272" s="291">
        <f t="shared" si="145"/>
        <v>0</v>
      </c>
      <c r="AB272" s="295">
        <f t="shared" si="145"/>
        <v>0</v>
      </c>
      <c r="AC272" s="292">
        <f t="shared" si="145"/>
        <v>7360</v>
      </c>
      <c r="AD272" s="295">
        <f t="shared" si="145"/>
        <v>2000</v>
      </c>
      <c r="AE272" s="296">
        <f t="shared" si="145"/>
        <v>9360</v>
      </c>
    </row>
    <row r="273" spans="1:31" ht="18" customHeight="1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>
      <c r="A274" s="77">
        <v>546001</v>
      </c>
      <c r="B274" s="229" t="s">
        <v>206</v>
      </c>
      <c r="C274" s="233" t="s">
        <v>27</v>
      </c>
      <c r="D274" s="438">
        <v>502</v>
      </c>
      <c r="E274" s="80"/>
      <c r="F274" s="80"/>
      <c r="G274" s="80"/>
      <c r="H274" s="81"/>
      <c r="I274" s="81"/>
      <c r="J274" s="197">
        <v>28</v>
      </c>
      <c r="K274" s="384"/>
      <c r="L274" s="384"/>
      <c r="M274" s="384"/>
      <c r="N274" s="385"/>
      <c r="O274" s="386">
        <f>SUM(J274:N274)</f>
        <v>28</v>
      </c>
      <c r="P274" s="41"/>
      <c r="Q274" s="387"/>
      <c r="R274" s="388"/>
      <c r="S274" s="44"/>
      <c r="T274" s="145">
        <f>SUM(O274,R274)</f>
        <v>28</v>
      </c>
      <c r="U274" s="302">
        <f t="shared" si="143"/>
        <v>28</v>
      </c>
      <c r="V274" s="66">
        <f t="shared" si="119"/>
        <v>0</v>
      </c>
      <c r="W274" s="303"/>
      <c r="X274" s="304"/>
      <c r="Y274" s="305"/>
      <c r="Z274" s="305"/>
      <c r="AA274" s="305"/>
      <c r="AB274" s="306"/>
      <c r="AC274" s="307"/>
      <c r="AD274" s="308"/>
      <c r="AE274" s="309"/>
    </row>
    <row r="275" spans="1:31" ht="18" hidden="1" customHeight="1">
      <c r="A275" s="77">
        <v>546001</v>
      </c>
      <c r="B275" s="229" t="s">
        <v>206</v>
      </c>
      <c r="C275" s="78">
        <v>25</v>
      </c>
      <c r="D275" s="79">
        <v>502</v>
      </c>
      <c r="E275" s="80"/>
      <c r="F275" s="80"/>
      <c r="G275" s="80"/>
      <c r="H275" s="81"/>
      <c r="I275" s="81"/>
      <c r="J275" s="439"/>
      <c r="K275" s="384"/>
      <c r="L275" s="384"/>
      <c r="M275" s="384"/>
      <c r="N275" s="385"/>
      <c r="O275" s="386">
        <f>SUM(J275:N275)</f>
        <v>0</v>
      </c>
      <c r="P275" s="41"/>
      <c r="Q275" s="387"/>
      <c r="R275" s="388"/>
      <c r="S275" s="44">
        <f>SUM(O275,R275)</f>
        <v>0</v>
      </c>
      <c r="T275" s="301"/>
      <c r="U275" s="302">
        <f t="shared" si="143"/>
        <v>0</v>
      </c>
      <c r="V275" s="66">
        <f t="shared" si="119"/>
        <v>0</v>
      </c>
      <c r="W275" s="303"/>
      <c r="X275" s="304">
        <f>(J275*1000)/C275</f>
        <v>0</v>
      </c>
      <c r="Y275" s="305">
        <f>(K275*1000)/C275</f>
        <v>0</v>
      </c>
      <c r="Z275" s="305">
        <f>(L275*1000)/C275</f>
        <v>0</v>
      </c>
      <c r="AA275" s="305">
        <f>(M275*1000)/C275</f>
        <v>0</v>
      </c>
      <c r="AB275" s="306">
        <f>(N275*1000)/C275</f>
        <v>0</v>
      </c>
      <c r="AC275" s="307">
        <f>SUM(X275:AB275)</f>
        <v>0</v>
      </c>
      <c r="AD275" s="308"/>
      <c r="AE275" s="309">
        <f>SUM(AC275:AD275)</f>
        <v>0</v>
      </c>
    </row>
    <row r="276" spans="1:31" ht="18" customHeight="1">
      <c r="A276" s="30">
        <v>546000</v>
      </c>
      <c r="B276" s="31" t="s">
        <v>57</v>
      </c>
      <c r="C276" s="32">
        <v>25</v>
      </c>
      <c r="D276" s="72">
        <v>302</v>
      </c>
      <c r="E276" s="73">
        <v>802</v>
      </c>
      <c r="F276" s="73" t="s">
        <v>333</v>
      </c>
      <c r="G276" s="73">
        <v>9402</v>
      </c>
      <c r="H276" s="36"/>
      <c r="I276" s="36"/>
      <c r="J276" s="71">
        <v>16</v>
      </c>
      <c r="K276" s="38"/>
      <c r="L276" s="38"/>
      <c r="M276" s="38"/>
      <c r="N276" s="39"/>
      <c r="O276" s="40">
        <f>SUM(J276:N276)</f>
        <v>16</v>
      </c>
      <c r="P276" s="41"/>
      <c r="Q276" s="42"/>
      <c r="R276" s="41">
        <f>SUM(P276:Q276)</f>
        <v>0</v>
      </c>
      <c r="S276" s="44">
        <f>SUM(O276,R276)</f>
        <v>16</v>
      </c>
      <c r="T276" s="45"/>
      <c r="U276" s="46">
        <f t="shared" si="143"/>
        <v>16</v>
      </c>
      <c r="V276" s="66">
        <f t="shared" si="119"/>
        <v>0</v>
      </c>
      <c r="W276" s="48"/>
      <c r="X276" s="49">
        <f>(J276*1000)/C276</f>
        <v>640</v>
      </c>
      <c r="Y276" s="50">
        <f>(K276*1000)/C276</f>
        <v>0</v>
      </c>
      <c r="Z276" s="50">
        <f>(L276*1000)/C276</f>
        <v>0</v>
      </c>
      <c r="AA276" s="50">
        <f>(M276*1000)/C276</f>
        <v>0</v>
      </c>
      <c r="AB276" s="51">
        <f>(N276*1000)/C276</f>
        <v>0</v>
      </c>
      <c r="AC276" s="52">
        <f>SUM(X276:AB276)</f>
        <v>640</v>
      </c>
      <c r="AD276" s="53">
        <f>(R276*1000)/C276</f>
        <v>0</v>
      </c>
      <c r="AE276" s="54">
        <f>SUM(AC276:AD276)</f>
        <v>640</v>
      </c>
    </row>
    <row r="277" spans="1:31" ht="18" hidden="1" customHeight="1">
      <c r="A277" s="440">
        <v>546030</v>
      </c>
      <c r="B277" s="441" t="s">
        <v>57</v>
      </c>
      <c r="C277" s="168">
        <v>25</v>
      </c>
      <c r="D277" s="169" t="s">
        <v>334</v>
      </c>
      <c r="E277" s="170"/>
      <c r="F277" s="170"/>
      <c r="G277" s="170"/>
      <c r="H277" s="170"/>
      <c r="I277" s="171"/>
      <c r="J277" s="417"/>
      <c r="K277" s="418"/>
      <c r="L277" s="418"/>
      <c r="M277" s="418"/>
      <c r="N277" s="419"/>
      <c r="O277" s="442">
        <f>SUM(J277:N277)</f>
        <v>0</v>
      </c>
      <c r="P277" s="41"/>
      <c r="Q277" s="420"/>
      <c r="R277" s="421">
        <f>SUM(P277:Q277)</f>
        <v>0</v>
      </c>
      <c r="S277" s="44">
        <f>SUM(O277,R277)</f>
        <v>0</v>
      </c>
      <c r="T277" s="422"/>
      <c r="U277" s="423">
        <f t="shared" si="143"/>
        <v>0</v>
      </c>
      <c r="V277" s="66">
        <f t="shared" si="119"/>
        <v>0</v>
      </c>
      <c r="W277" s="424"/>
      <c r="X277" s="425">
        <f>(J277*1000)/C277</f>
        <v>0</v>
      </c>
      <c r="Y277" s="426">
        <f>(K277*1000)/C277</f>
        <v>0</v>
      </c>
      <c r="Z277" s="426">
        <f>(L277*1000)/C277</f>
        <v>0</v>
      </c>
      <c r="AA277" s="426">
        <f>(M277*1000)/C277</f>
        <v>0</v>
      </c>
      <c r="AB277" s="427">
        <f>(N277*1000)/C277</f>
        <v>0</v>
      </c>
      <c r="AC277" s="428">
        <f>SUM(X277:AB277)</f>
        <v>0</v>
      </c>
      <c r="AD277" s="429">
        <f>(R277*1000)/C277</f>
        <v>0</v>
      </c>
      <c r="AE277" s="437">
        <f>SUM(AC277:AD277)</f>
        <v>0</v>
      </c>
    </row>
    <row r="278" spans="1:31" ht="18" customHeight="1" thickBot="1">
      <c r="A278" s="281" t="s">
        <v>335</v>
      </c>
      <c r="B278" s="282"/>
      <c r="C278" s="283"/>
      <c r="D278" s="282"/>
      <c r="E278" s="282"/>
      <c r="F278" s="282"/>
      <c r="G278" s="282"/>
      <c r="H278" s="282"/>
      <c r="I278" s="282"/>
      <c r="J278" s="284">
        <f>SUM(J273:J277)</f>
        <v>60</v>
      </c>
      <c r="K278" s="285">
        <f t="shared" ref="K278:U278" si="146">SUM(K273:K277)</f>
        <v>0</v>
      </c>
      <c r="L278" s="285">
        <f t="shared" si="146"/>
        <v>0</v>
      </c>
      <c r="M278" s="285">
        <f t="shared" si="146"/>
        <v>0</v>
      </c>
      <c r="N278" s="286">
        <f t="shared" si="146"/>
        <v>0</v>
      </c>
      <c r="O278" s="287">
        <f t="shared" si="146"/>
        <v>60</v>
      </c>
      <c r="P278" s="288">
        <f t="shared" si="146"/>
        <v>0</v>
      </c>
      <c r="Q278" s="289">
        <f t="shared" si="146"/>
        <v>0</v>
      </c>
      <c r="R278" s="288">
        <f t="shared" si="146"/>
        <v>0</v>
      </c>
      <c r="S278" s="290">
        <f t="shared" si="146"/>
        <v>32</v>
      </c>
      <c r="T278" s="291">
        <f t="shared" si="146"/>
        <v>28</v>
      </c>
      <c r="U278" s="292">
        <f t="shared" si="146"/>
        <v>60</v>
      </c>
      <c r="V278" s="66">
        <f t="shared" si="119"/>
        <v>0</v>
      </c>
      <c r="W278" s="382"/>
      <c r="X278" s="294">
        <f t="shared" ref="X278:AE278" si="147">SUM(X273:X277)</f>
        <v>1280</v>
      </c>
      <c r="Y278" s="291">
        <f t="shared" si="147"/>
        <v>0</v>
      </c>
      <c r="Z278" s="291">
        <f t="shared" si="147"/>
        <v>0</v>
      </c>
      <c r="AA278" s="291">
        <f t="shared" si="147"/>
        <v>0</v>
      </c>
      <c r="AB278" s="295">
        <f t="shared" si="147"/>
        <v>0</v>
      </c>
      <c r="AC278" s="292">
        <f t="shared" si="147"/>
        <v>1280</v>
      </c>
      <c r="AD278" s="295">
        <f t="shared" si="147"/>
        <v>0</v>
      </c>
      <c r="AE278" s="296">
        <f t="shared" si="147"/>
        <v>1280</v>
      </c>
    </row>
    <row r="279" spans="1:31" ht="18" customHeight="1">
      <c r="A279" s="443">
        <v>433000</v>
      </c>
      <c r="B279" s="193" t="s">
        <v>57</v>
      </c>
      <c r="C279" s="238">
        <v>25</v>
      </c>
      <c r="D279" s="33">
        <v>384</v>
      </c>
      <c r="E279" s="34">
        <v>884</v>
      </c>
      <c r="F279" s="314"/>
      <c r="G279" s="34"/>
      <c r="H279" s="35"/>
      <c r="I279" s="35"/>
      <c r="J279" s="197">
        <v>24</v>
      </c>
      <c r="K279" s="198">
        <v>8</v>
      </c>
      <c r="L279" s="444"/>
      <c r="M279" s="198"/>
      <c r="N279" s="199"/>
      <c r="O279" s="386">
        <f t="shared" ref="O279:O322" si="148">SUM(J279:N279)</f>
        <v>32</v>
      </c>
      <c r="P279" s="41"/>
      <c r="Q279" s="387"/>
      <c r="R279" s="388">
        <f t="shared" ref="R279:R317" si="149">SUM(P279:Q279)</f>
        <v>0</v>
      </c>
      <c r="S279" s="44">
        <f t="shared" ref="S279:S309" si="150">SUM(O279,R279)</f>
        <v>32</v>
      </c>
      <c r="T279" s="301"/>
      <c r="U279" s="302">
        <f t="shared" si="143"/>
        <v>32</v>
      </c>
      <c r="V279" s="66">
        <f t="shared" si="119"/>
        <v>0</v>
      </c>
      <c r="W279" s="303"/>
      <c r="X279" s="304">
        <f>(J279*1000)/C279</f>
        <v>960</v>
      </c>
      <c r="Y279" s="305">
        <f>(K279*1000)/C279</f>
        <v>320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 t="shared" ref="AC279:AC322" si="151">SUM(X279:AB279)</f>
        <v>1280</v>
      </c>
      <c r="AD279" s="308">
        <f>(R279*1000)/C279</f>
        <v>0</v>
      </c>
      <c r="AE279" s="309">
        <f t="shared" ref="AE279:AE322" si="152">SUM(AC279:AD279)</f>
        <v>1280</v>
      </c>
    </row>
    <row r="280" spans="1:31" ht="18" customHeight="1">
      <c r="A280" s="443">
        <v>433060</v>
      </c>
      <c r="B280" s="445" t="s">
        <v>57</v>
      </c>
      <c r="C280" s="238">
        <v>25</v>
      </c>
      <c r="D280" s="33"/>
      <c r="E280" s="34"/>
      <c r="F280" s="314" t="s">
        <v>336</v>
      </c>
      <c r="G280" s="34"/>
      <c r="H280" s="35"/>
      <c r="I280" s="35"/>
      <c r="J280" s="197"/>
      <c r="K280" s="198"/>
      <c r="L280" s="900">
        <v>8</v>
      </c>
      <c r="M280" s="198"/>
      <c r="N280" s="199"/>
      <c r="O280" s="386">
        <f t="shared" si="148"/>
        <v>8</v>
      </c>
      <c r="P280" s="41"/>
      <c r="Q280" s="387"/>
      <c r="R280" s="388"/>
      <c r="S280" s="44">
        <f t="shared" si="150"/>
        <v>8</v>
      </c>
      <c r="T280" s="301"/>
      <c r="U280" s="302">
        <f t="shared" si="143"/>
        <v>8</v>
      </c>
      <c r="V280" s="66">
        <f t="shared" ref="V280:V324" si="153">O280+R280-U280</f>
        <v>0</v>
      </c>
      <c r="W280" s="303"/>
      <c r="X280" s="304"/>
      <c r="Y280" s="305"/>
      <c r="Z280" s="305">
        <f>(L280*1000)/C280</f>
        <v>320</v>
      </c>
      <c r="AA280" s="305">
        <f>(M280*1000)/C280</f>
        <v>0</v>
      </c>
      <c r="AB280" s="306">
        <f>(N280*1000)/C280</f>
        <v>0</v>
      </c>
      <c r="AC280" s="307">
        <f t="shared" si="151"/>
        <v>320</v>
      </c>
      <c r="AD280" s="308"/>
      <c r="AE280" s="309">
        <f t="shared" si="152"/>
        <v>320</v>
      </c>
    </row>
    <row r="281" spans="1:31" ht="18" customHeight="1">
      <c r="A281" s="443">
        <v>433700</v>
      </c>
      <c r="B281" s="445" t="s">
        <v>57</v>
      </c>
      <c r="C281" s="238">
        <v>25</v>
      </c>
      <c r="D281" s="33"/>
      <c r="E281" s="34"/>
      <c r="F281" s="34"/>
      <c r="G281" s="34"/>
      <c r="H281" s="35">
        <v>6884</v>
      </c>
      <c r="I281" s="35"/>
      <c r="J281" s="197"/>
      <c r="K281" s="198"/>
      <c r="L281" s="198"/>
      <c r="M281" s="198"/>
      <c r="N281" s="199">
        <v>8</v>
      </c>
      <c r="O281" s="386">
        <f t="shared" si="148"/>
        <v>8</v>
      </c>
      <c r="P281" s="41"/>
      <c r="Q281" s="387"/>
      <c r="R281" s="388"/>
      <c r="S281" s="44">
        <f t="shared" si="150"/>
        <v>8</v>
      </c>
      <c r="T281" s="301"/>
      <c r="U281" s="302">
        <f t="shared" si="143"/>
        <v>8</v>
      </c>
      <c r="V281" s="66">
        <f t="shared" si="153"/>
        <v>0</v>
      </c>
      <c r="W281" s="303"/>
      <c r="X281" s="304"/>
      <c r="Y281" s="305"/>
      <c r="Z281" s="305"/>
      <c r="AA281" s="305"/>
      <c r="AB281" s="306">
        <f>(N281*1000)/C281</f>
        <v>320</v>
      </c>
      <c r="AC281" s="307">
        <f t="shared" si="151"/>
        <v>320</v>
      </c>
      <c r="AD281" s="308"/>
      <c r="AE281" s="309">
        <f t="shared" si="152"/>
        <v>320</v>
      </c>
    </row>
    <row r="282" spans="1:31" ht="18" hidden="1" customHeight="1">
      <c r="A282" s="443">
        <v>433701</v>
      </c>
      <c r="B282" s="445">
        <v>4</v>
      </c>
      <c r="C282" s="238">
        <v>25</v>
      </c>
      <c r="D282" s="33"/>
      <c r="E282" s="34"/>
      <c r="F282" s="34"/>
      <c r="G282" s="34"/>
      <c r="H282" s="35">
        <v>6984</v>
      </c>
      <c r="I282" s="35"/>
      <c r="J282" s="197"/>
      <c r="K282" s="198"/>
      <c r="L282" s="198"/>
      <c r="M282" s="198"/>
      <c r="N282" s="446"/>
      <c r="O282" s="386">
        <f t="shared" si="148"/>
        <v>0</v>
      </c>
      <c r="P282" s="41"/>
      <c r="Q282" s="387"/>
      <c r="R282" s="388"/>
      <c r="S282" s="44">
        <f t="shared" si="150"/>
        <v>0</v>
      </c>
      <c r="T282" s="301"/>
      <c r="U282" s="302">
        <f t="shared" si="143"/>
        <v>0</v>
      </c>
      <c r="V282" s="66">
        <f t="shared" si="153"/>
        <v>0</v>
      </c>
      <c r="W282" s="303"/>
      <c r="X282" s="304"/>
      <c r="Y282" s="305"/>
      <c r="Z282" s="305"/>
      <c r="AA282" s="305"/>
      <c r="AB282" s="306">
        <f>(N282*1000)/C282</f>
        <v>0</v>
      </c>
      <c r="AC282" s="307">
        <f t="shared" si="151"/>
        <v>0</v>
      </c>
      <c r="AD282" s="308"/>
      <c r="AE282" s="309">
        <f t="shared" si="152"/>
        <v>0</v>
      </c>
    </row>
    <row r="283" spans="1:31" ht="18" customHeight="1">
      <c r="A283" s="443">
        <v>433760</v>
      </c>
      <c r="B283" s="445" t="s">
        <v>57</v>
      </c>
      <c r="C283" s="238">
        <v>25</v>
      </c>
      <c r="D283" s="33"/>
      <c r="E283" s="34"/>
      <c r="F283" s="314" t="s">
        <v>337</v>
      </c>
      <c r="G283" s="34"/>
      <c r="H283" s="35"/>
      <c r="I283" s="35"/>
      <c r="J283" s="197"/>
      <c r="K283" s="198"/>
      <c r="L283" s="900">
        <v>16</v>
      </c>
      <c r="M283" s="198"/>
      <c r="N283" s="447"/>
      <c r="O283" s="386">
        <f t="shared" si="148"/>
        <v>16</v>
      </c>
      <c r="P283" s="41"/>
      <c r="Q283" s="387"/>
      <c r="R283" s="388"/>
      <c r="S283" s="44">
        <f t="shared" si="150"/>
        <v>16</v>
      </c>
      <c r="T283" s="301"/>
      <c r="U283" s="302">
        <f t="shared" si="143"/>
        <v>16</v>
      </c>
      <c r="V283" s="66">
        <f t="shared" si="153"/>
        <v>0</v>
      </c>
      <c r="W283" s="303"/>
      <c r="X283" s="304"/>
      <c r="Y283" s="305"/>
      <c r="Z283" s="305">
        <f t="shared" ref="Z283:Z309" si="154">(L283*1000)/C283</f>
        <v>640</v>
      </c>
      <c r="AA283" s="305"/>
      <c r="AB283" s="306"/>
      <c r="AC283" s="307">
        <f t="shared" si="151"/>
        <v>640</v>
      </c>
      <c r="AD283" s="308"/>
      <c r="AE283" s="309">
        <f t="shared" si="152"/>
        <v>640</v>
      </c>
    </row>
    <row r="284" spans="1:31" ht="18" customHeight="1">
      <c r="A284" s="443">
        <v>433001</v>
      </c>
      <c r="B284" s="445">
        <v>4</v>
      </c>
      <c r="C284" s="238">
        <v>25</v>
      </c>
      <c r="D284" s="33">
        <v>584</v>
      </c>
      <c r="E284" s="34">
        <v>984</v>
      </c>
      <c r="F284" s="34"/>
      <c r="G284" s="34"/>
      <c r="H284" s="35"/>
      <c r="I284" s="35"/>
      <c r="J284" s="71">
        <v>5</v>
      </c>
      <c r="K284" s="58">
        <v>3</v>
      </c>
      <c r="L284" s="58"/>
      <c r="M284" s="58"/>
      <c r="N284" s="59"/>
      <c r="O284" s="386">
        <f t="shared" si="148"/>
        <v>8</v>
      </c>
      <c r="P284" s="41"/>
      <c r="Q284" s="42"/>
      <c r="R284" s="41">
        <f t="shared" si="149"/>
        <v>0</v>
      </c>
      <c r="S284" s="44">
        <f t="shared" si="150"/>
        <v>8</v>
      </c>
      <c r="T284" s="45"/>
      <c r="U284" s="46">
        <f t="shared" si="143"/>
        <v>8</v>
      </c>
      <c r="V284" s="66">
        <f t="shared" si="153"/>
        <v>0</v>
      </c>
      <c r="W284" s="48"/>
      <c r="X284" s="49">
        <f t="shared" ref="X284:X295" si="155">(J284*1000)/C284</f>
        <v>200</v>
      </c>
      <c r="Y284" s="50">
        <f t="shared" ref="Y284:Y309" si="156">(K284*1000)/C284</f>
        <v>120</v>
      </c>
      <c r="Z284" s="50">
        <f t="shared" si="154"/>
        <v>0</v>
      </c>
      <c r="AA284" s="50">
        <f t="shared" ref="AA284:AA309" si="157">(M284*1000)/C284</f>
        <v>0</v>
      </c>
      <c r="AB284" s="51">
        <f t="shared" ref="AB284:AB309" si="158">(N284*1000)/C284</f>
        <v>0</v>
      </c>
      <c r="AC284" s="52">
        <f t="shared" si="151"/>
        <v>320</v>
      </c>
      <c r="AD284" s="53">
        <f t="shared" ref="AD284:AD293" si="159">(R284*1000)/C284</f>
        <v>0</v>
      </c>
      <c r="AE284" s="54">
        <f t="shared" si="152"/>
        <v>320</v>
      </c>
    </row>
    <row r="285" spans="1:31" ht="18" hidden="1" customHeight="1">
      <c r="A285" s="443">
        <v>434000</v>
      </c>
      <c r="B285" s="445" t="s">
        <v>57</v>
      </c>
      <c r="C285" s="238">
        <v>25</v>
      </c>
      <c r="D285" s="33">
        <v>385</v>
      </c>
      <c r="E285" s="34"/>
      <c r="F285" s="34"/>
      <c r="G285" s="34"/>
      <c r="H285" s="35"/>
      <c r="I285" s="35"/>
      <c r="J285" s="71"/>
      <c r="K285" s="58"/>
      <c r="L285" s="58"/>
      <c r="M285" s="58"/>
      <c r="N285" s="59"/>
      <c r="O285" s="386">
        <f t="shared" si="148"/>
        <v>0</v>
      </c>
      <c r="P285" s="41"/>
      <c r="Q285" s="42"/>
      <c r="R285" s="41">
        <f t="shared" si="149"/>
        <v>0</v>
      </c>
      <c r="S285" s="44">
        <f t="shared" si="150"/>
        <v>0</v>
      </c>
      <c r="T285" s="45"/>
      <c r="U285" s="46">
        <f t="shared" si="143"/>
        <v>0</v>
      </c>
      <c r="V285" s="66">
        <f t="shared" si="153"/>
        <v>0</v>
      </c>
      <c r="W285" s="48"/>
      <c r="X285" s="49">
        <f t="shared" si="155"/>
        <v>0</v>
      </c>
      <c r="Y285" s="50">
        <f t="shared" si="156"/>
        <v>0</v>
      </c>
      <c r="Z285" s="50">
        <f t="shared" si="154"/>
        <v>0</v>
      </c>
      <c r="AA285" s="50">
        <f t="shared" si="157"/>
        <v>0</v>
      </c>
      <c r="AB285" s="51">
        <f t="shared" si="158"/>
        <v>0</v>
      </c>
      <c r="AC285" s="52">
        <f t="shared" si="151"/>
        <v>0</v>
      </c>
      <c r="AD285" s="53">
        <f t="shared" si="159"/>
        <v>0</v>
      </c>
      <c r="AE285" s="54">
        <f t="shared" si="152"/>
        <v>0</v>
      </c>
    </row>
    <row r="286" spans="1:31" ht="18" hidden="1" customHeight="1">
      <c r="A286" s="443">
        <v>434001</v>
      </c>
      <c r="B286" s="445">
        <v>3.5</v>
      </c>
      <c r="C286" s="238">
        <v>25</v>
      </c>
      <c r="D286" s="33">
        <v>585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8"/>
        <v>0</v>
      </c>
      <c r="P286" s="41"/>
      <c r="Q286" s="42"/>
      <c r="R286" s="41">
        <f t="shared" si="149"/>
        <v>0</v>
      </c>
      <c r="S286" s="44">
        <f t="shared" si="150"/>
        <v>0</v>
      </c>
      <c r="T286" s="45"/>
      <c r="U286" s="46">
        <f t="shared" si="143"/>
        <v>0</v>
      </c>
      <c r="V286" s="66">
        <f t="shared" si="153"/>
        <v>0</v>
      </c>
      <c r="W286" s="48"/>
      <c r="X286" s="49">
        <f t="shared" si="155"/>
        <v>0</v>
      </c>
      <c r="Y286" s="50">
        <f t="shared" si="156"/>
        <v>0</v>
      </c>
      <c r="Z286" s="50">
        <f t="shared" si="154"/>
        <v>0</v>
      </c>
      <c r="AA286" s="50">
        <f t="shared" si="157"/>
        <v>0</v>
      </c>
      <c r="AB286" s="51">
        <f t="shared" si="158"/>
        <v>0</v>
      </c>
      <c r="AC286" s="52">
        <f t="shared" si="151"/>
        <v>0</v>
      </c>
      <c r="AD286" s="53">
        <f t="shared" si="159"/>
        <v>0</v>
      </c>
      <c r="AE286" s="54">
        <f t="shared" si="152"/>
        <v>0</v>
      </c>
    </row>
    <row r="287" spans="1:31" ht="18" customHeight="1">
      <c r="A287" s="443">
        <v>433010</v>
      </c>
      <c r="B287" s="445" t="s">
        <v>57</v>
      </c>
      <c r="C287" s="238">
        <v>25</v>
      </c>
      <c r="D287" s="33" t="s">
        <v>338</v>
      </c>
      <c r="E287" s="34" t="s">
        <v>339</v>
      </c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8"/>
        <v>0</v>
      </c>
      <c r="P287" s="41"/>
      <c r="Q287" s="42"/>
      <c r="R287" s="41">
        <f t="shared" si="149"/>
        <v>0</v>
      </c>
      <c r="S287" s="44">
        <f t="shared" si="150"/>
        <v>0</v>
      </c>
      <c r="T287" s="45"/>
      <c r="U287" s="46">
        <f t="shared" si="143"/>
        <v>0</v>
      </c>
      <c r="V287" s="66">
        <f t="shared" si="153"/>
        <v>0</v>
      </c>
      <c r="W287" s="48" t="s">
        <v>288</v>
      </c>
      <c r="X287" s="49">
        <f t="shared" si="155"/>
        <v>0</v>
      </c>
      <c r="Y287" s="50">
        <f t="shared" si="156"/>
        <v>0</v>
      </c>
      <c r="Z287" s="50">
        <f t="shared" si="154"/>
        <v>0</v>
      </c>
      <c r="AA287" s="50">
        <f t="shared" si="157"/>
        <v>0</v>
      </c>
      <c r="AB287" s="51">
        <f t="shared" si="158"/>
        <v>0</v>
      </c>
      <c r="AC287" s="52">
        <f t="shared" si="151"/>
        <v>0</v>
      </c>
      <c r="AD287" s="53">
        <f t="shared" si="159"/>
        <v>0</v>
      </c>
      <c r="AE287" s="54">
        <f t="shared" si="152"/>
        <v>0</v>
      </c>
    </row>
    <row r="288" spans="1:31" ht="18" hidden="1" customHeight="1">
      <c r="A288" s="443">
        <v>433011</v>
      </c>
      <c r="B288" s="445">
        <v>4</v>
      </c>
      <c r="C288" s="238">
        <v>25</v>
      </c>
      <c r="D288" s="33" t="s">
        <v>340</v>
      </c>
      <c r="E288" s="34" t="s">
        <v>341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8"/>
        <v>0</v>
      </c>
      <c r="P288" s="41"/>
      <c r="Q288" s="42"/>
      <c r="R288" s="41">
        <f t="shared" si="149"/>
        <v>0</v>
      </c>
      <c r="S288" s="44">
        <f t="shared" si="150"/>
        <v>0</v>
      </c>
      <c r="T288" s="45"/>
      <c r="U288" s="46">
        <f t="shared" si="143"/>
        <v>0</v>
      </c>
      <c r="V288" s="66">
        <f t="shared" si="153"/>
        <v>0</v>
      </c>
      <c r="W288" s="48"/>
      <c r="X288" s="49">
        <f t="shared" si="155"/>
        <v>0</v>
      </c>
      <c r="Y288" s="50">
        <f t="shared" si="156"/>
        <v>0</v>
      </c>
      <c r="Z288" s="50">
        <f t="shared" si="154"/>
        <v>0</v>
      </c>
      <c r="AA288" s="50">
        <f t="shared" si="157"/>
        <v>0</v>
      </c>
      <c r="AB288" s="51">
        <f t="shared" si="158"/>
        <v>0</v>
      </c>
      <c r="AC288" s="52">
        <f t="shared" si="151"/>
        <v>0</v>
      </c>
      <c r="AD288" s="53">
        <f t="shared" si="159"/>
        <v>0</v>
      </c>
      <c r="AE288" s="54">
        <f t="shared" si="152"/>
        <v>0</v>
      </c>
    </row>
    <row r="289" spans="1:31" ht="18" hidden="1" customHeight="1">
      <c r="A289" s="443">
        <v>411001</v>
      </c>
      <c r="B289" s="445">
        <v>4</v>
      </c>
      <c r="C289" s="238">
        <v>25</v>
      </c>
      <c r="D289" s="33">
        <v>571</v>
      </c>
      <c r="E289" s="34"/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8"/>
        <v>0</v>
      </c>
      <c r="P289" s="41"/>
      <c r="Q289" s="42"/>
      <c r="R289" s="41">
        <f t="shared" si="149"/>
        <v>0</v>
      </c>
      <c r="S289" s="44">
        <f t="shared" si="150"/>
        <v>0</v>
      </c>
      <c r="T289" s="45"/>
      <c r="U289" s="46">
        <f t="shared" si="143"/>
        <v>0</v>
      </c>
      <c r="V289" s="66">
        <f t="shared" si="153"/>
        <v>0</v>
      </c>
      <c r="W289" s="48"/>
      <c r="X289" s="49">
        <f t="shared" si="155"/>
        <v>0</v>
      </c>
      <c r="Y289" s="50">
        <f t="shared" si="156"/>
        <v>0</v>
      </c>
      <c r="Z289" s="50">
        <f t="shared" si="154"/>
        <v>0</v>
      </c>
      <c r="AA289" s="50">
        <f t="shared" si="157"/>
        <v>0</v>
      </c>
      <c r="AB289" s="51">
        <f t="shared" si="158"/>
        <v>0</v>
      </c>
      <c r="AC289" s="52">
        <f t="shared" si="151"/>
        <v>0</v>
      </c>
      <c r="AD289" s="53">
        <f t="shared" si="159"/>
        <v>0</v>
      </c>
      <c r="AE289" s="54">
        <f t="shared" si="152"/>
        <v>0</v>
      </c>
    </row>
    <row r="290" spans="1:31" ht="18" hidden="1" customHeight="1">
      <c r="A290" s="443">
        <v>411001</v>
      </c>
      <c r="B290" s="445">
        <v>4</v>
      </c>
      <c r="C290" s="238">
        <v>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8"/>
        <v>0</v>
      </c>
      <c r="P290" s="41"/>
      <c r="Q290" s="42"/>
      <c r="R290" s="41">
        <f t="shared" si="149"/>
        <v>0</v>
      </c>
      <c r="S290" s="44">
        <f t="shared" si="150"/>
        <v>0</v>
      </c>
      <c r="T290" s="45"/>
      <c r="U290" s="46">
        <f t="shared" si="143"/>
        <v>0</v>
      </c>
      <c r="V290" s="66">
        <f t="shared" si="153"/>
        <v>0</v>
      </c>
      <c r="W290" s="48"/>
      <c r="X290" s="49">
        <f t="shared" si="155"/>
        <v>0</v>
      </c>
      <c r="Y290" s="50">
        <f t="shared" si="156"/>
        <v>0</v>
      </c>
      <c r="Z290" s="50">
        <f t="shared" si="154"/>
        <v>0</v>
      </c>
      <c r="AA290" s="50">
        <f t="shared" si="157"/>
        <v>0</v>
      </c>
      <c r="AB290" s="51">
        <f t="shared" si="158"/>
        <v>0</v>
      </c>
      <c r="AC290" s="52">
        <f t="shared" si="151"/>
        <v>0</v>
      </c>
      <c r="AD290" s="53">
        <f t="shared" si="159"/>
        <v>0</v>
      </c>
      <c r="AE290" s="54">
        <f t="shared" si="152"/>
        <v>0</v>
      </c>
    </row>
    <row r="291" spans="1:31" ht="18" hidden="1" customHeight="1">
      <c r="A291" s="443">
        <v>412001</v>
      </c>
      <c r="B291" s="445">
        <v>4</v>
      </c>
      <c r="C291" s="238">
        <v>5</v>
      </c>
      <c r="D291" s="33">
        <v>572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8"/>
        <v>0</v>
      </c>
      <c r="P291" s="41"/>
      <c r="Q291" s="42"/>
      <c r="R291" s="41">
        <f t="shared" si="149"/>
        <v>0</v>
      </c>
      <c r="S291" s="44">
        <f t="shared" si="150"/>
        <v>0</v>
      </c>
      <c r="T291" s="45"/>
      <c r="U291" s="46">
        <f t="shared" si="143"/>
        <v>0</v>
      </c>
      <c r="V291" s="66">
        <f t="shared" si="153"/>
        <v>0</v>
      </c>
      <c r="W291" s="48"/>
      <c r="X291" s="49">
        <f t="shared" si="155"/>
        <v>0</v>
      </c>
      <c r="Y291" s="50">
        <f t="shared" si="156"/>
        <v>0</v>
      </c>
      <c r="Z291" s="50">
        <f t="shared" si="154"/>
        <v>0</v>
      </c>
      <c r="AA291" s="50">
        <f t="shared" si="157"/>
        <v>0</v>
      </c>
      <c r="AB291" s="51">
        <f t="shared" si="158"/>
        <v>0</v>
      </c>
      <c r="AC291" s="52">
        <f t="shared" si="151"/>
        <v>0</v>
      </c>
      <c r="AD291" s="53">
        <f t="shared" si="159"/>
        <v>0</v>
      </c>
      <c r="AE291" s="54">
        <f t="shared" si="152"/>
        <v>0</v>
      </c>
    </row>
    <row r="292" spans="1:31" ht="18" hidden="1" customHeight="1">
      <c r="A292" s="443">
        <v>412001</v>
      </c>
      <c r="B292" s="445">
        <v>4</v>
      </c>
      <c r="C292" s="238">
        <v>25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8"/>
        <v>0</v>
      </c>
      <c r="P292" s="41"/>
      <c r="Q292" s="42"/>
      <c r="R292" s="41">
        <f t="shared" si="149"/>
        <v>0</v>
      </c>
      <c r="S292" s="44">
        <f t="shared" si="150"/>
        <v>0</v>
      </c>
      <c r="T292" s="45"/>
      <c r="U292" s="46">
        <f t="shared" si="143"/>
        <v>0</v>
      </c>
      <c r="V292" s="66">
        <f t="shared" si="153"/>
        <v>0</v>
      </c>
      <c r="W292" s="48"/>
      <c r="X292" s="49">
        <f t="shared" si="155"/>
        <v>0</v>
      </c>
      <c r="Y292" s="50">
        <f t="shared" si="156"/>
        <v>0</v>
      </c>
      <c r="Z292" s="50">
        <f t="shared" si="154"/>
        <v>0</v>
      </c>
      <c r="AA292" s="50">
        <f t="shared" si="157"/>
        <v>0</v>
      </c>
      <c r="AB292" s="51">
        <f t="shared" si="158"/>
        <v>0</v>
      </c>
      <c r="AC292" s="52">
        <f t="shared" si="151"/>
        <v>0</v>
      </c>
      <c r="AD292" s="53">
        <f t="shared" si="159"/>
        <v>0</v>
      </c>
      <c r="AE292" s="54">
        <f t="shared" si="152"/>
        <v>0</v>
      </c>
    </row>
    <row r="293" spans="1:31" ht="18" hidden="1" customHeight="1">
      <c r="A293" s="443">
        <v>431001</v>
      </c>
      <c r="B293" s="445">
        <v>3.5</v>
      </c>
      <c r="C293" s="238">
        <v>25</v>
      </c>
      <c r="D293" s="33">
        <v>581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8"/>
        <v>0</v>
      </c>
      <c r="P293" s="41"/>
      <c r="Q293" s="42"/>
      <c r="R293" s="41">
        <f t="shared" si="149"/>
        <v>0</v>
      </c>
      <c r="S293" s="44">
        <f t="shared" si="150"/>
        <v>0</v>
      </c>
      <c r="T293" s="45"/>
      <c r="U293" s="46">
        <f t="shared" si="143"/>
        <v>0</v>
      </c>
      <c r="V293" s="66">
        <f t="shared" si="153"/>
        <v>0</v>
      </c>
      <c r="W293" s="48"/>
      <c r="X293" s="49">
        <f t="shared" si="155"/>
        <v>0</v>
      </c>
      <c r="Y293" s="50">
        <f t="shared" si="156"/>
        <v>0</v>
      </c>
      <c r="Z293" s="50">
        <f t="shared" si="154"/>
        <v>0</v>
      </c>
      <c r="AA293" s="50">
        <f t="shared" si="157"/>
        <v>0</v>
      </c>
      <c r="AB293" s="51">
        <f t="shared" si="158"/>
        <v>0</v>
      </c>
      <c r="AC293" s="52">
        <f t="shared" si="151"/>
        <v>0</v>
      </c>
      <c r="AD293" s="53">
        <f t="shared" si="159"/>
        <v>0</v>
      </c>
      <c r="AE293" s="54">
        <f t="shared" si="152"/>
        <v>0</v>
      </c>
    </row>
    <row r="294" spans="1:31" ht="18" customHeight="1">
      <c r="A294" s="443">
        <v>422001</v>
      </c>
      <c r="B294" s="445">
        <v>4</v>
      </c>
      <c r="C294" s="238">
        <v>25</v>
      </c>
      <c r="D294" s="33">
        <v>594</v>
      </c>
      <c r="E294" s="34">
        <v>994</v>
      </c>
      <c r="F294" s="34"/>
      <c r="G294" s="34"/>
      <c r="H294" s="35"/>
      <c r="I294" s="35"/>
      <c r="J294" s="71">
        <v>16</v>
      </c>
      <c r="K294" s="58"/>
      <c r="L294" s="58"/>
      <c r="M294" s="58"/>
      <c r="N294" s="59"/>
      <c r="O294" s="386">
        <f t="shared" si="148"/>
        <v>16</v>
      </c>
      <c r="P294" s="41"/>
      <c r="Q294" s="42"/>
      <c r="R294" s="41">
        <f t="shared" si="149"/>
        <v>0</v>
      </c>
      <c r="S294" s="44">
        <f t="shared" si="150"/>
        <v>16</v>
      </c>
      <c r="T294" s="45"/>
      <c r="U294" s="46">
        <f t="shared" si="143"/>
        <v>16</v>
      </c>
      <c r="V294" s="66">
        <f t="shared" si="153"/>
        <v>0</v>
      </c>
      <c r="W294" s="48"/>
      <c r="X294" s="49">
        <f t="shared" si="155"/>
        <v>640</v>
      </c>
      <c r="Y294" s="50">
        <f t="shared" si="156"/>
        <v>0</v>
      </c>
      <c r="Z294" s="50">
        <f t="shared" si="154"/>
        <v>0</v>
      </c>
      <c r="AA294" s="50">
        <f t="shared" si="157"/>
        <v>0</v>
      </c>
      <c r="AB294" s="51">
        <f t="shared" si="158"/>
        <v>0</v>
      </c>
      <c r="AC294" s="52">
        <f t="shared" si="151"/>
        <v>640</v>
      </c>
      <c r="AD294" s="53"/>
      <c r="AE294" s="54">
        <f t="shared" si="152"/>
        <v>640</v>
      </c>
    </row>
    <row r="295" spans="1:31" ht="18" customHeight="1">
      <c r="A295" s="381">
        <v>423001</v>
      </c>
      <c r="B295" s="448">
        <v>4</v>
      </c>
      <c r="C295" s="32">
        <v>25</v>
      </c>
      <c r="D295" s="72">
        <v>595</v>
      </c>
      <c r="E295" s="73">
        <v>995</v>
      </c>
      <c r="F295" s="73"/>
      <c r="G295" s="73"/>
      <c r="H295" s="36"/>
      <c r="I295" s="36"/>
      <c r="J295" s="71">
        <v>40</v>
      </c>
      <c r="K295" s="58"/>
      <c r="L295" s="58"/>
      <c r="M295" s="58"/>
      <c r="N295" s="59"/>
      <c r="O295" s="386">
        <f t="shared" si="148"/>
        <v>40</v>
      </c>
      <c r="P295" s="41"/>
      <c r="Q295" s="42"/>
      <c r="R295" s="41">
        <f t="shared" si="149"/>
        <v>0</v>
      </c>
      <c r="S295" s="44">
        <f t="shared" si="150"/>
        <v>40</v>
      </c>
      <c r="T295" s="45"/>
      <c r="U295" s="46">
        <f t="shared" si="143"/>
        <v>40</v>
      </c>
      <c r="V295" s="66">
        <f t="shared" si="153"/>
        <v>0</v>
      </c>
      <c r="W295" s="48"/>
      <c r="X295" s="49">
        <f t="shared" si="155"/>
        <v>1600</v>
      </c>
      <c r="Y295" s="50">
        <f t="shared" si="156"/>
        <v>0</v>
      </c>
      <c r="Z295" s="50">
        <f t="shared" si="154"/>
        <v>0</v>
      </c>
      <c r="AA295" s="50">
        <f t="shared" si="157"/>
        <v>0</v>
      </c>
      <c r="AB295" s="51">
        <f t="shared" si="158"/>
        <v>0</v>
      </c>
      <c r="AC295" s="52">
        <f t="shared" si="151"/>
        <v>1600</v>
      </c>
      <c r="AD295" s="53">
        <f>(R295*1000)/C295</f>
        <v>0</v>
      </c>
      <c r="AE295" s="54">
        <f t="shared" si="152"/>
        <v>1600</v>
      </c>
    </row>
    <row r="296" spans="1:31" ht="18" customHeight="1">
      <c r="A296" s="381">
        <v>423700</v>
      </c>
      <c r="B296" s="448" t="s">
        <v>57</v>
      </c>
      <c r="C296" s="32">
        <v>25</v>
      </c>
      <c r="D296" s="72"/>
      <c r="E296" s="73"/>
      <c r="F296" s="73"/>
      <c r="G296" s="73"/>
      <c r="H296" s="36">
        <v>6895</v>
      </c>
      <c r="I296" s="36"/>
      <c r="J296" s="71"/>
      <c r="K296" s="58"/>
      <c r="L296" s="58"/>
      <c r="M296" s="58"/>
      <c r="N296" s="173">
        <v>8</v>
      </c>
      <c r="O296" s="386">
        <f t="shared" si="148"/>
        <v>8</v>
      </c>
      <c r="P296" s="41"/>
      <c r="Q296" s="42"/>
      <c r="R296" s="41"/>
      <c r="S296" s="44">
        <f t="shared" si="150"/>
        <v>8</v>
      </c>
      <c r="T296" s="45"/>
      <c r="U296" s="46">
        <f t="shared" si="143"/>
        <v>8</v>
      </c>
      <c r="V296" s="66">
        <f t="shared" si="153"/>
        <v>0</v>
      </c>
      <c r="W296" s="48"/>
      <c r="X296" s="49"/>
      <c r="Y296" s="50">
        <f t="shared" si="156"/>
        <v>0</v>
      </c>
      <c r="Z296" s="50">
        <f t="shared" si="154"/>
        <v>0</v>
      </c>
      <c r="AA296" s="50">
        <f t="shared" si="157"/>
        <v>0</v>
      </c>
      <c r="AB296" s="51">
        <f t="shared" si="158"/>
        <v>320</v>
      </c>
      <c r="AC296" s="52">
        <f t="shared" si="151"/>
        <v>320</v>
      </c>
      <c r="AD296" s="53"/>
      <c r="AE296" s="54">
        <f t="shared" si="152"/>
        <v>320</v>
      </c>
    </row>
    <row r="297" spans="1:31" ht="18" customHeight="1">
      <c r="A297" s="381">
        <v>423701</v>
      </c>
      <c r="B297" s="448">
        <v>4</v>
      </c>
      <c r="C297" s="32">
        <v>25</v>
      </c>
      <c r="D297" s="72"/>
      <c r="E297" s="73"/>
      <c r="F297" s="73"/>
      <c r="G297" s="73"/>
      <c r="H297" s="36">
        <v>6995</v>
      </c>
      <c r="I297" s="97"/>
      <c r="J297" s="71"/>
      <c r="K297" s="58"/>
      <c r="L297" s="58"/>
      <c r="M297" s="58"/>
      <c r="N297" s="150">
        <v>16</v>
      </c>
      <c r="O297" s="386">
        <f t="shared" si="148"/>
        <v>16</v>
      </c>
      <c r="P297" s="41"/>
      <c r="Q297" s="42"/>
      <c r="R297" s="41"/>
      <c r="S297" s="44">
        <f t="shared" si="150"/>
        <v>16</v>
      </c>
      <c r="T297" s="45"/>
      <c r="U297" s="46">
        <f t="shared" si="143"/>
        <v>16</v>
      </c>
      <c r="V297" s="66">
        <f t="shared" si="153"/>
        <v>0</v>
      </c>
      <c r="W297" s="48"/>
      <c r="X297" s="49"/>
      <c r="Y297" s="50">
        <f t="shared" si="156"/>
        <v>0</v>
      </c>
      <c r="Z297" s="50">
        <f t="shared" si="154"/>
        <v>0</v>
      </c>
      <c r="AA297" s="50">
        <f t="shared" si="157"/>
        <v>0</v>
      </c>
      <c r="AB297" s="51">
        <f t="shared" si="158"/>
        <v>640</v>
      </c>
      <c r="AC297" s="52">
        <f t="shared" si="151"/>
        <v>640</v>
      </c>
      <c r="AD297" s="53"/>
      <c r="AE297" s="54">
        <f t="shared" si="152"/>
        <v>640</v>
      </c>
    </row>
    <row r="298" spans="1:31" ht="18" hidden="1" customHeight="1">
      <c r="A298" s="381">
        <v>424001</v>
      </c>
      <c r="B298" s="448">
        <v>4</v>
      </c>
      <c r="C298" s="32">
        <v>25</v>
      </c>
      <c r="D298" s="137">
        <v>596</v>
      </c>
      <c r="E298" s="138">
        <v>996</v>
      </c>
      <c r="F298" s="73"/>
      <c r="G298" s="73"/>
      <c r="H298" s="36"/>
      <c r="I298" s="36"/>
      <c r="J298" s="71"/>
      <c r="K298" s="58"/>
      <c r="L298" s="58"/>
      <c r="M298" s="58"/>
      <c r="N298" s="59"/>
      <c r="O298" s="386">
        <f t="shared" si="148"/>
        <v>0</v>
      </c>
      <c r="P298" s="41"/>
      <c r="Q298" s="42"/>
      <c r="R298" s="41">
        <f t="shared" si="149"/>
        <v>0</v>
      </c>
      <c r="S298" s="44">
        <f t="shared" si="150"/>
        <v>0</v>
      </c>
      <c r="T298" s="45"/>
      <c r="U298" s="46">
        <f t="shared" si="143"/>
        <v>0</v>
      </c>
      <c r="V298" s="66">
        <f t="shared" si="153"/>
        <v>0</v>
      </c>
      <c r="W298" s="48"/>
      <c r="X298" s="49">
        <f t="shared" ref="X298:X309" si="160">(J298*1000)/C298</f>
        <v>0</v>
      </c>
      <c r="Y298" s="50">
        <f t="shared" si="156"/>
        <v>0</v>
      </c>
      <c r="Z298" s="50">
        <f t="shared" si="154"/>
        <v>0</v>
      </c>
      <c r="AA298" s="50">
        <f t="shared" si="157"/>
        <v>0</v>
      </c>
      <c r="AB298" s="51">
        <f t="shared" si="158"/>
        <v>0</v>
      </c>
      <c r="AC298" s="52">
        <f t="shared" si="151"/>
        <v>0</v>
      </c>
      <c r="AD298" s="53"/>
      <c r="AE298" s="54">
        <f t="shared" si="152"/>
        <v>0</v>
      </c>
    </row>
    <row r="299" spans="1:31" ht="18" hidden="1" customHeight="1">
      <c r="A299" s="381">
        <v>423001</v>
      </c>
      <c r="B299" s="448" t="s">
        <v>57</v>
      </c>
      <c r="C299" s="32">
        <v>25</v>
      </c>
      <c r="D299" s="72">
        <v>395</v>
      </c>
      <c r="E299" s="73"/>
      <c r="F299" s="73"/>
      <c r="G299" s="73"/>
      <c r="H299" s="36"/>
      <c r="I299" s="36"/>
      <c r="J299" s="37"/>
      <c r="K299" s="38"/>
      <c r="L299" s="38"/>
      <c r="M299" s="38"/>
      <c r="N299" s="39"/>
      <c r="O299" s="386">
        <f t="shared" si="148"/>
        <v>0</v>
      </c>
      <c r="P299" s="41"/>
      <c r="Q299" s="42"/>
      <c r="R299" s="41">
        <f t="shared" si="149"/>
        <v>0</v>
      </c>
      <c r="S299" s="44">
        <f t="shared" si="150"/>
        <v>0</v>
      </c>
      <c r="T299" s="45"/>
      <c r="U299" s="46">
        <f t="shared" si="143"/>
        <v>0</v>
      </c>
      <c r="V299" s="66">
        <f t="shared" si="153"/>
        <v>0</v>
      </c>
      <c r="W299" s="48"/>
      <c r="X299" s="49">
        <f t="shared" si="160"/>
        <v>0</v>
      </c>
      <c r="Y299" s="50">
        <f t="shared" si="156"/>
        <v>0</v>
      </c>
      <c r="Z299" s="50">
        <f t="shared" si="154"/>
        <v>0</v>
      </c>
      <c r="AA299" s="50">
        <f t="shared" si="157"/>
        <v>0</v>
      </c>
      <c r="AB299" s="51">
        <f t="shared" si="158"/>
        <v>0</v>
      </c>
      <c r="AC299" s="52">
        <f t="shared" si="151"/>
        <v>0</v>
      </c>
      <c r="AD299" s="53">
        <f t="shared" ref="AD299:AD309" si="161">(R299*1000)/C299</f>
        <v>0</v>
      </c>
      <c r="AE299" s="54">
        <f t="shared" si="152"/>
        <v>0</v>
      </c>
    </row>
    <row r="300" spans="1:31" ht="18" hidden="1" customHeight="1">
      <c r="A300" s="172">
        <v>433000</v>
      </c>
      <c r="B300" s="448">
        <v>4</v>
      </c>
      <c r="C300" s="96">
        <v>25</v>
      </c>
      <c r="D300" s="416" t="s">
        <v>342</v>
      </c>
      <c r="E300" s="103"/>
      <c r="F300" s="103"/>
      <c r="G300" s="103"/>
      <c r="H300" s="103"/>
      <c r="I300" s="104"/>
      <c r="J300" s="37"/>
      <c r="K300" s="38"/>
      <c r="L300" s="38"/>
      <c r="M300" s="38"/>
      <c r="N300" s="39"/>
      <c r="O300" s="386">
        <f t="shared" si="148"/>
        <v>0</v>
      </c>
      <c r="P300" s="41"/>
      <c r="Q300" s="42"/>
      <c r="R300" s="41">
        <f t="shared" si="149"/>
        <v>0</v>
      </c>
      <c r="S300" s="44">
        <f t="shared" si="150"/>
        <v>0</v>
      </c>
      <c r="T300" s="45"/>
      <c r="U300" s="46">
        <f t="shared" si="143"/>
        <v>0</v>
      </c>
      <c r="V300" s="66">
        <f t="shared" si="153"/>
        <v>0</v>
      </c>
      <c r="W300" s="48"/>
      <c r="X300" s="49">
        <f t="shared" si="160"/>
        <v>0</v>
      </c>
      <c r="Y300" s="50">
        <f t="shared" si="156"/>
        <v>0</v>
      </c>
      <c r="Z300" s="50">
        <f t="shared" si="154"/>
        <v>0</v>
      </c>
      <c r="AA300" s="50">
        <f t="shared" si="157"/>
        <v>0</v>
      </c>
      <c r="AB300" s="51">
        <f t="shared" si="158"/>
        <v>0</v>
      </c>
      <c r="AC300" s="52">
        <f t="shared" si="151"/>
        <v>0</v>
      </c>
      <c r="AD300" s="53">
        <f t="shared" si="161"/>
        <v>0</v>
      </c>
      <c r="AE300" s="54">
        <f t="shared" si="152"/>
        <v>0</v>
      </c>
    </row>
    <row r="301" spans="1:31" ht="18" hidden="1" customHeight="1">
      <c r="A301" s="172">
        <v>433000</v>
      </c>
      <c r="B301" s="448">
        <v>4</v>
      </c>
      <c r="C301" s="96">
        <v>40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8"/>
        <v>0</v>
      </c>
      <c r="P301" s="41"/>
      <c r="Q301" s="42"/>
      <c r="R301" s="41">
        <f t="shared" si="149"/>
        <v>0</v>
      </c>
      <c r="S301" s="44">
        <f t="shared" si="150"/>
        <v>0</v>
      </c>
      <c r="T301" s="45"/>
      <c r="U301" s="46">
        <f t="shared" si="143"/>
        <v>0</v>
      </c>
      <c r="V301" s="66">
        <f t="shared" si="153"/>
        <v>0</v>
      </c>
      <c r="W301" s="48"/>
      <c r="X301" s="49">
        <f t="shared" si="160"/>
        <v>0</v>
      </c>
      <c r="Y301" s="50">
        <f t="shared" si="156"/>
        <v>0</v>
      </c>
      <c r="Z301" s="50">
        <f t="shared" si="154"/>
        <v>0</v>
      </c>
      <c r="AA301" s="50">
        <f t="shared" si="157"/>
        <v>0</v>
      </c>
      <c r="AB301" s="51">
        <f t="shared" si="158"/>
        <v>0</v>
      </c>
      <c r="AC301" s="52">
        <f t="shared" si="151"/>
        <v>0</v>
      </c>
      <c r="AD301" s="53">
        <f t="shared" si="161"/>
        <v>0</v>
      </c>
      <c r="AE301" s="54">
        <f t="shared" si="152"/>
        <v>0</v>
      </c>
    </row>
    <row r="302" spans="1:31" ht="18" hidden="1" customHeight="1">
      <c r="A302" s="172">
        <v>433051</v>
      </c>
      <c r="B302" s="101" t="s">
        <v>57</v>
      </c>
      <c r="C302" s="96">
        <v>40</v>
      </c>
      <c r="D302" s="165" t="s">
        <v>343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8"/>
        <v>0</v>
      </c>
      <c r="P302" s="41"/>
      <c r="Q302" s="42"/>
      <c r="R302" s="41">
        <f t="shared" si="149"/>
        <v>0</v>
      </c>
      <c r="S302" s="44">
        <f t="shared" si="150"/>
        <v>0</v>
      </c>
      <c r="T302" s="45"/>
      <c r="U302" s="46">
        <f t="shared" si="143"/>
        <v>0</v>
      </c>
      <c r="V302" s="66">
        <f t="shared" si="153"/>
        <v>0</v>
      </c>
      <c r="W302" s="48"/>
      <c r="X302" s="49">
        <f t="shared" si="160"/>
        <v>0</v>
      </c>
      <c r="Y302" s="50">
        <f t="shared" si="156"/>
        <v>0</v>
      </c>
      <c r="Z302" s="50">
        <f t="shared" si="154"/>
        <v>0</v>
      </c>
      <c r="AA302" s="50">
        <f t="shared" si="157"/>
        <v>0</v>
      </c>
      <c r="AB302" s="51">
        <f t="shared" si="158"/>
        <v>0</v>
      </c>
      <c r="AC302" s="52">
        <f t="shared" si="151"/>
        <v>0</v>
      </c>
      <c r="AD302" s="53">
        <f t="shared" si="161"/>
        <v>0</v>
      </c>
      <c r="AE302" s="54">
        <f t="shared" si="152"/>
        <v>0</v>
      </c>
    </row>
    <row r="303" spans="1:31" ht="18" hidden="1" customHeight="1">
      <c r="A303" s="172">
        <v>433064</v>
      </c>
      <c r="B303" s="101" t="s">
        <v>57</v>
      </c>
      <c r="C303" s="96">
        <v>40</v>
      </c>
      <c r="D303" s="165" t="s">
        <v>344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8"/>
        <v>0</v>
      </c>
      <c r="P303" s="41"/>
      <c r="Q303" s="42"/>
      <c r="R303" s="41">
        <f t="shared" si="149"/>
        <v>0</v>
      </c>
      <c r="S303" s="44">
        <f t="shared" si="150"/>
        <v>0</v>
      </c>
      <c r="T303" s="45"/>
      <c r="U303" s="46">
        <f t="shared" si="143"/>
        <v>0</v>
      </c>
      <c r="V303" s="66">
        <f t="shared" si="153"/>
        <v>0</v>
      </c>
      <c r="W303" s="48"/>
      <c r="X303" s="49">
        <f t="shared" si="160"/>
        <v>0</v>
      </c>
      <c r="Y303" s="50">
        <f t="shared" si="156"/>
        <v>0</v>
      </c>
      <c r="Z303" s="50">
        <f t="shared" si="154"/>
        <v>0</v>
      </c>
      <c r="AA303" s="50">
        <f t="shared" si="157"/>
        <v>0</v>
      </c>
      <c r="AB303" s="51">
        <f t="shared" si="158"/>
        <v>0</v>
      </c>
      <c r="AC303" s="52">
        <f t="shared" si="151"/>
        <v>0</v>
      </c>
      <c r="AD303" s="53">
        <f t="shared" si="161"/>
        <v>0</v>
      </c>
      <c r="AE303" s="54">
        <f t="shared" si="152"/>
        <v>0</v>
      </c>
    </row>
    <row r="304" spans="1:31" ht="18" hidden="1" customHeight="1">
      <c r="A304" s="172">
        <v>433051</v>
      </c>
      <c r="B304" s="101" t="s">
        <v>57</v>
      </c>
      <c r="C304" s="96">
        <v>40</v>
      </c>
      <c r="D304" s="165" t="s">
        <v>345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8"/>
        <v>0</v>
      </c>
      <c r="P304" s="41"/>
      <c r="Q304" s="42"/>
      <c r="R304" s="41">
        <f t="shared" si="149"/>
        <v>0</v>
      </c>
      <c r="S304" s="44">
        <f t="shared" si="150"/>
        <v>0</v>
      </c>
      <c r="T304" s="45"/>
      <c r="U304" s="46">
        <f t="shared" si="143"/>
        <v>0</v>
      </c>
      <c r="V304" s="66">
        <f t="shared" si="153"/>
        <v>0</v>
      </c>
      <c r="W304" s="48"/>
      <c r="X304" s="49">
        <f t="shared" si="160"/>
        <v>0</v>
      </c>
      <c r="Y304" s="50">
        <f t="shared" si="156"/>
        <v>0</v>
      </c>
      <c r="Z304" s="50">
        <f t="shared" si="154"/>
        <v>0</v>
      </c>
      <c r="AA304" s="50">
        <f t="shared" si="157"/>
        <v>0</v>
      </c>
      <c r="AB304" s="51">
        <f t="shared" si="158"/>
        <v>0</v>
      </c>
      <c r="AC304" s="52">
        <f t="shared" si="151"/>
        <v>0</v>
      </c>
      <c r="AD304" s="53">
        <f t="shared" si="161"/>
        <v>0</v>
      </c>
      <c r="AE304" s="54">
        <f t="shared" si="152"/>
        <v>0</v>
      </c>
    </row>
    <row r="305" spans="1:31" ht="18" hidden="1" customHeight="1">
      <c r="A305" s="172">
        <v>411041</v>
      </c>
      <c r="B305" s="101" t="s">
        <v>57</v>
      </c>
      <c r="C305" s="96">
        <v>40</v>
      </c>
      <c r="D305" s="165" t="s">
        <v>346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8"/>
        <v>0</v>
      </c>
      <c r="P305" s="41"/>
      <c r="Q305" s="42"/>
      <c r="R305" s="41">
        <f t="shared" si="149"/>
        <v>0</v>
      </c>
      <c r="S305" s="44">
        <f t="shared" si="150"/>
        <v>0</v>
      </c>
      <c r="T305" s="45"/>
      <c r="U305" s="46">
        <f t="shared" si="143"/>
        <v>0</v>
      </c>
      <c r="V305" s="66">
        <f t="shared" si="153"/>
        <v>0</v>
      </c>
      <c r="W305" s="48"/>
      <c r="X305" s="49">
        <f t="shared" si="160"/>
        <v>0</v>
      </c>
      <c r="Y305" s="50">
        <f t="shared" si="156"/>
        <v>0</v>
      </c>
      <c r="Z305" s="50">
        <f t="shared" si="154"/>
        <v>0</v>
      </c>
      <c r="AA305" s="50">
        <f t="shared" si="157"/>
        <v>0</v>
      </c>
      <c r="AB305" s="51">
        <f t="shared" si="158"/>
        <v>0</v>
      </c>
      <c r="AC305" s="52">
        <f t="shared" si="151"/>
        <v>0</v>
      </c>
      <c r="AD305" s="53">
        <f t="shared" si="161"/>
        <v>0</v>
      </c>
      <c r="AE305" s="54">
        <f t="shared" si="152"/>
        <v>0</v>
      </c>
    </row>
    <row r="306" spans="1:31" ht="18" hidden="1" customHeight="1">
      <c r="A306" s="172">
        <v>400100</v>
      </c>
      <c r="B306" s="101" t="s">
        <v>57</v>
      </c>
      <c r="C306" s="96">
        <v>40</v>
      </c>
      <c r="D306" s="165" t="s">
        <v>347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8"/>
        <v>0</v>
      </c>
      <c r="P306" s="41"/>
      <c r="Q306" s="42"/>
      <c r="R306" s="41">
        <f t="shared" si="149"/>
        <v>0</v>
      </c>
      <c r="S306" s="44">
        <f t="shared" si="150"/>
        <v>0</v>
      </c>
      <c r="T306" s="45"/>
      <c r="U306" s="46">
        <f t="shared" si="143"/>
        <v>0</v>
      </c>
      <c r="V306" s="66">
        <f t="shared" si="153"/>
        <v>0</v>
      </c>
      <c r="W306" s="48"/>
      <c r="X306" s="49">
        <f t="shared" si="160"/>
        <v>0</v>
      </c>
      <c r="Y306" s="50">
        <f t="shared" si="156"/>
        <v>0</v>
      </c>
      <c r="Z306" s="50">
        <f t="shared" si="154"/>
        <v>0</v>
      </c>
      <c r="AA306" s="50">
        <f t="shared" si="157"/>
        <v>0</v>
      </c>
      <c r="AB306" s="51">
        <f t="shared" si="158"/>
        <v>0</v>
      </c>
      <c r="AC306" s="52">
        <f t="shared" si="151"/>
        <v>0</v>
      </c>
      <c r="AD306" s="53">
        <f t="shared" si="161"/>
        <v>0</v>
      </c>
      <c r="AE306" s="54">
        <f t="shared" si="152"/>
        <v>0</v>
      </c>
    </row>
    <row r="307" spans="1:31" ht="18" hidden="1" customHeight="1">
      <c r="A307" s="172">
        <v>400200</v>
      </c>
      <c r="B307" s="101" t="s">
        <v>57</v>
      </c>
      <c r="C307" s="96">
        <v>40</v>
      </c>
      <c r="D307" s="165" t="s">
        <v>348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8"/>
        <v>0</v>
      </c>
      <c r="P307" s="41"/>
      <c r="Q307" s="42"/>
      <c r="R307" s="41">
        <f t="shared" si="149"/>
        <v>0</v>
      </c>
      <c r="S307" s="44">
        <f t="shared" si="150"/>
        <v>0</v>
      </c>
      <c r="T307" s="45"/>
      <c r="U307" s="46">
        <f t="shared" si="143"/>
        <v>0</v>
      </c>
      <c r="V307" s="66">
        <f t="shared" si="153"/>
        <v>0</v>
      </c>
      <c r="W307" s="48"/>
      <c r="X307" s="49">
        <f t="shared" si="160"/>
        <v>0</v>
      </c>
      <c r="Y307" s="50">
        <f t="shared" si="156"/>
        <v>0</v>
      </c>
      <c r="Z307" s="50">
        <f t="shared" si="154"/>
        <v>0</v>
      </c>
      <c r="AA307" s="50">
        <f t="shared" si="157"/>
        <v>0</v>
      </c>
      <c r="AB307" s="51">
        <f t="shared" si="158"/>
        <v>0</v>
      </c>
      <c r="AC307" s="52">
        <f t="shared" si="151"/>
        <v>0</v>
      </c>
      <c r="AD307" s="53">
        <f t="shared" si="161"/>
        <v>0</v>
      </c>
      <c r="AE307" s="54">
        <f t="shared" si="152"/>
        <v>0</v>
      </c>
    </row>
    <row r="308" spans="1:31" ht="18" hidden="1" customHeight="1">
      <c r="A308" s="172">
        <v>400300</v>
      </c>
      <c r="B308" s="101" t="s">
        <v>57</v>
      </c>
      <c r="C308" s="96">
        <v>40</v>
      </c>
      <c r="D308" s="165" t="s">
        <v>349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8"/>
        <v>0</v>
      </c>
      <c r="P308" s="41"/>
      <c r="Q308" s="42"/>
      <c r="R308" s="41">
        <f t="shared" si="149"/>
        <v>0</v>
      </c>
      <c r="S308" s="44">
        <f t="shared" si="150"/>
        <v>0</v>
      </c>
      <c r="T308" s="45"/>
      <c r="U308" s="46">
        <f t="shared" si="143"/>
        <v>0</v>
      </c>
      <c r="V308" s="66">
        <f t="shared" si="153"/>
        <v>0</v>
      </c>
      <c r="W308" s="48"/>
      <c r="X308" s="49">
        <f t="shared" si="160"/>
        <v>0</v>
      </c>
      <c r="Y308" s="50">
        <f t="shared" si="156"/>
        <v>0</v>
      </c>
      <c r="Z308" s="50">
        <f t="shared" si="154"/>
        <v>0</v>
      </c>
      <c r="AA308" s="50">
        <f t="shared" si="157"/>
        <v>0</v>
      </c>
      <c r="AB308" s="51">
        <f t="shared" si="158"/>
        <v>0</v>
      </c>
      <c r="AC308" s="52">
        <f t="shared" si="151"/>
        <v>0</v>
      </c>
      <c r="AD308" s="53">
        <f t="shared" si="161"/>
        <v>0</v>
      </c>
      <c r="AE308" s="54">
        <f t="shared" si="152"/>
        <v>0</v>
      </c>
    </row>
    <row r="309" spans="1:31" ht="18" hidden="1" customHeight="1">
      <c r="A309" s="172">
        <v>433060</v>
      </c>
      <c r="B309" s="101" t="s">
        <v>57</v>
      </c>
      <c r="C309" s="96">
        <v>40</v>
      </c>
      <c r="D309" s="165" t="s">
        <v>350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8"/>
        <v>0</v>
      </c>
      <c r="P309" s="41"/>
      <c r="Q309" s="42"/>
      <c r="R309" s="41">
        <f t="shared" si="149"/>
        <v>0</v>
      </c>
      <c r="S309" s="44">
        <f t="shared" si="150"/>
        <v>0</v>
      </c>
      <c r="T309" s="45"/>
      <c r="U309" s="46">
        <f t="shared" si="143"/>
        <v>0</v>
      </c>
      <c r="V309" s="66">
        <f t="shared" si="153"/>
        <v>0</v>
      </c>
      <c r="W309" s="48"/>
      <c r="X309" s="49">
        <f t="shared" si="160"/>
        <v>0</v>
      </c>
      <c r="Y309" s="50">
        <f t="shared" si="156"/>
        <v>0</v>
      </c>
      <c r="Z309" s="50">
        <f t="shared" si="154"/>
        <v>0</v>
      </c>
      <c r="AA309" s="50">
        <f t="shared" si="157"/>
        <v>0</v>
      </c>
      <c r="AB309" s="51">
        <f t="shared" si="158"/>
        <v>0</v>
      </c>
      <c r="AC309" s="52">
        <f t="shared" si="151"/>
        <v>0</v>
      </c>
      <c r="AD309" s="53">
        <f t="shared" si="161"/>
        <v>0</v>
      </c>
      <c r="AE309" s="54">
        <f t="shared" si="152"/>
        <v>0</v>
      </c>
    </row>
    <row r="310" spans="1:31" ht="18" hidden="1" customHeight="1">
      <c r="A310" s="172">
        <v>433091</v>
      </c>
      <c r="B310" s="101" t="s">
        <v>57</v>
      </c>
      <c r="C310" s="96" t="s">
        <v>75</v>
      </c>
      <c r="D310" s="165" t="s">
        <v>351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8"/>
        <v>0</v>
      </c>
      <c r="P310" s="41"/>
      <c r="Q310" s="42"/>
      <c r="R310" s="41">
        <f t="shared" si="149"/>
        <v>0</v>
      </c>
      <c r="S310" s="44"/>
      <c r="T310" s="45">
        <f>SUM(O310,R310)</f>
        <v>0</v>
      </c>
      <c r="U310" s="46">
        <f t="shared" si="143"/>
        <v>0</v>
      </c>
      <c r="V310" s="66">
        <f t="shared" si="153"/>
        <v>0</v>
      </c>
      <c r="W310" s="48"/>
      <c r="X310" s="49"/>
      <c r="Y310" s="50"/>
      <c r="Z310" s="50"/>
      <c r="AA310" s="50"/>
      <c r="AB310" s="51"/>
      <c r="AC310" s="52">
        <f t="shared" si="151"/>
        <v>0</v>
      </c>
      <c r="AD310" s="53"/>
      <c r="AE310" s="54">
        <f t="shared" si="152"/>
        <v>0</v>
      </c>
    </row>
    <row r="311" spans="1:31" ht="18" hidden="1" customHeight="1">
      <c r="A311" s="172">
        <v>433092</v>
      </c>
      <c r="B311" s="101" t="s">
        <v>57</v>
      </c>
      <c r="C311" s="96" t="s">
        <v>75</v>
      </c>
      <c r="D311" s="165" t="s">
        <v>352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8"/>
        <v>0</v>
      </c>
      <c r="P311" s="41"/>
      <c r="Q311" s="42"/>
      <c r="R311" s="41">
        <f t="shared" si="149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3"/>
        <v>0</v>
      </c>
      <c r="W311" s="48"/>
      <c r="X311" s="49"/>
      <c r="Y311" s="50"/>
      <c r="Z311" s="50"/>
      <c r="AA311" s="50"/>
      <c r="AB311" s="51"/>
      <c r="AC311" s="52">
        <f t="shared" si="151"/>
        <v>0</v>
      </c>
      <c r="AD311" s="53"/>
      <c r="AE311" s="54">
        <f t="shared" si="152"/>
        <v>0</v>
      </c>
    </row>
    <row r="312" spans="1:31" ht="18" hidden="1" customHeight="1">
      <c r="A312" s="172">
        <v>433094</v>
      </c>
      <c r="B312" s="101" t="s">
        <v>57</v>
      </c>
      <c r="C312" s="96" t="s">
        <v>75</v>
      </c>
      <c r="D312" s="165" t="s">
        <v>353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8"/>
        <v>0</v>
      </c>
      <c r="P312" s="41"/>
      <c r="Q312" s="42"/>
      <c r="R312" s="41">
        <f t="shared" si="149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3"/>
        <v>0</v>
      </c>
      <c r="W312" s="48"/>
      <c r="X312" s="49"/>
      <c r="Y312" s="50"/>
      <c r="Z312" s="50"/>
      <c r="AA312" s="50"/>
      <c r="AB312" s="51"/>
      <c r="AC312" s="52">
        <f t="shared" si="151"/>
        <v>0</v>
      </c>
      <c r="AD312" s="53"/>
      <c r="AE312" s="54">
        <f t="shared" si="152"/>
        <v>0</v>
      </c>
    </row>
    <row r="313" spans="1:31" ht="18" hidden="1" customHeight="1">
      <c r="A313" s="172">
        <v>433093</v>
      </c>
      <c r="B313" s="101" t="s">
        <v>57</v>
      </c>
      <c r="C313" s="96">
        <v>40</v>
      </c>
      <c r="D313" s="165" t="s">
        <v>354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8"/>
        <v>0</v>
      </c>
      <c r="P313" s="41"/>
      <c r="Q313" s="42"/>
      <c r="R313" s="41">
        <f t="shared" si="149"/>
        <v>0</v>
      </c>
      <c r="S313" s="44">
        <f>SUM(O313,R313)</f>
        <v>0</v>
      </c>
      <c r="T313" s="45"/>
      <c r="U313" s="46">
        <f t="shared" si="143"/>
        <v>0</v>
      </c>
      <c r="V313" s="66">
        <f t="shared" si="153"/>
        <v>0</v>
      </c>
      <c r="W313" s="48"/>
      <c r="X313" s="49">
        <f>(J313*1000)/C313</f>
        <v>0</v>
      </c>
      <c r="Y313" s="50">
        <f>(K313*1000)/C313</f>
        <v>0</v>
      </c>
      <c r="Z313" s="50">
        <f>(L313*1000)/C313</f>
        <v>0</v>
      </c>
      <c r="AA313" s="50">
        <f>(M313*1000)/C313</f>
        <v>0</v>
      </c>
      <c r="AB313" s="51">
        <f>(N313*1000)/C313</f>
        <v>0</v>
      </c>
      <c r="AC313" s="52">
        <f t="shared" si="151"/>
        <v>0</v>
      </c>
      <c r="AD313" s="53">
        <f>(R313*1000)/C313</f>
        <v>0</v>
      </c>
      <c r="AE313" s="54">
        <f t="shared" si="152"/>
        <v>0</v>
      </c>
    </row>
    <row r="314" spans="1:31" ht="18" hidden="1" customHeight="1">
      <c r="A314" s="172">
        <v>433081</v>
      </c>
      <c r="B314" s="101" t="s">
        <v>57</v>
      </c>
      <c r="C314" s="96">
        <v>40</v>
      </c>
      <c r="D314" s="165" t="s">
        <v>355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8"/>
        <v>0</v>
      </c>
      <c r="P314" s="41"/>
      <c r="Q314" s="42"/>
      <c r="R314" s="41">
        <f t="shared" si="149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3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1"/>
        <v>0</v>
      </c>
      <c r="AD314" s="53">
        <f>(R314*1000)/C314</f>
        <v>0</v>
      </c>
      <c r="AE314" s="54">
        <f t="shared" si="152"/>
        <v>0</v>
      </c>
    </row>
    <row r="315" spans="1:31" ht="18" hidden="1" customHeight="1">
      <c r="A315" s="172">
        <v>433071</v>
      </c>
      <c r="B315" s="101" t="s">
        <v>57</v>
      </c>
      <c r="C315" s="96">
        <v>40</v>
      </c>
      <c r="D315" s="165" t="s">
        <v>356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8"/>
        <v>0</v>
      </c>
      <c r="P315" s="41"/>
      <c r="Q315" s="42"/>
      <c r="R315" s="41">
        <f t="shared" si="149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3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1"/>
        <v>0</v>
      </c>
      <c r="AD315" s="53">
        <f>(R315*1000)/C315</f>
        <v>0</v>
      </c>
      <c r="AE315" s="54">
        <f t="shared" si="152"/>
        <v>0</v>
      </c>
    </row>
    <row r="316" spans="1:31" ht="18" hidden="1" customHeight="1">
      <c r="A316" s="172">
        <v>433061</v>
      </c>
      <c r="B316" s="101" t="s">
        <v>57</v>
      </c>
      <c r="C316" s="96" t="s">
        <v>75</v>
      </c>
      <c r="D316" s="165" t="s">
        <v>357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8"/>
        <v>0</v>
      </c>
      <c r="P316" s="41"/>
      <c r="Q316" s="42"/>
      <c r="R316" s="41">
        <f t="shared" si="149"/>
        <v>0</v>
      </c>
      <c r="S316" s="44"/>
      <c r="T316" s="45">
        <f>SUM(O316,R316)</f>
        <v>0</v>
      </c>
      <c r="U316" s="46">
        <f t="shared" si="143"/>
        <v>0</v>
      </c>
      <c r="V316" s="66">
        <f t="shared" si="153"/>
        <v>0</v>
      </c>
      <c r="W316" s="48"/>
      <c r="X316" s="49"/>
      <c r="Y316" s="50"/>
      <c r="Z316" s="50"/>
      <c r="AA316" s="50"/>
      <c r="AB316" s="51"/>
      <c r="AC316" s="52">
        <f t="shared" si="151"/>
        <v>0</v>
      </c>
      <c r="AD316" s="53"/>
      <c r="AE316" s="54">
        <f t="shared" si="152"/>
        <v>0</v>
      </c>
    </row>
    <row r="317" spans="1:31" ht="18" hidden="1" customHeight="1">
      <c r="A317" s="172">
        <v>433061</v>
      </c>
      <c r="B317" s="101" t="s">
        <v>57</v>
      </c>
      <c r="C317" s="96">
        <v>40</v>
      </c>
      <c r="D317" s="165" t="s">
        <v>358</v>
      </c>
      <c r="E317" s="103"/>
      <c r="F317" s="103"/>
      <c r="G317" s="103"/>
      <c r="H317" s="103"/>
      <c r="I317" s="104"/>
      <c r="J317" s="417"/>
      <c r="K317" s="418"/>
      <c r="L317" s="418"/>
      <c r="M317" s="418"/>
      <c r="N317" s="419"/>
      <c r="O317" s="386">
        <f t="shared" si="148"/>
        <v>0</v>
      </c>
      <c r="P317" s="41"/>
      <c r="Q317" s="420"/>
      <c r="R317" s="421">
        <f t="shared" si="149"/>
        <v>0</v>
      </c>
      <c r="S317" s="44">
        <f>SUM(O317,R317)</f>
        <v>0</v>
      </c>
      <c r="T317" s="422"/>
      <c r="U317" s="423">
        <f t="shared" si="143"/>
        <v>0</v>
      </c>
      <c r="V317" s="66">
        <f t="shared" si="153"/>
        <v>0</v>
      </c>
      <c r="W317" s="424"/>
      <c r="X317" s="425">
        <f>(J317*1000)/C317</f>
        <v>0</v>
      </c>
      <c r="Y317" s="426">
        <f>(K317*1000)/C317</f>
        <v>0</v>
      </c>
      <c r="Z317" s="426">
        <f>(L317*1000)/C317</f>
        <v>0</v>
      </c>
      <c r="AA317" s="426">
        <f>(M317*1000)/C317</f>
        <v>0</v>
      </c>
      <c r="AB317" s="427">
        <f>(N317*1000)/C317</f>
        <v>0</v>
      </c>
      <c r="AC317" s="428">
        <f t="shared" si="151"/>
        <v>0</v>
      </c>
      <c r="AD317" s="429">
        <f>(R317*1000)/C317</f>
        <v>0</v>
      </c>
      <c r="AE317" s="437">
        <f t="shared" si="152"/>
        <v>0</v>
      </c>
    </row>
    <row r="318" spans="1:31" ht="18" customHeight="1">
      <c r="A318" s="449" t="s">
        <v>359</v>
      </c>
      <c r="B318" s="450"/>
      <c r="C318" s="451"/>
      <c r="D318" s="450"/>
      <c r="E318" s="450"/>
      <c r="F318" s="450"/>
      <c r="G318" s="450"/>
      <c r="H318" s="450"/>
      <c r="I318" s="450"/>
      <c r="J318" s="452">
        <f>SUM(J279:J317)</f>
        <v>85</v>
      </c>
      <c r="K318" s="453">
        <f t="shared" ref="K318:U318" si="162">SUM(K279:K317)</f>
        <v>11</v>
      </c>
      <c r="L318" s="453">
        <f t="shared" si="162"/>
        <v>24</v>
      </c>
      <c r="M318" s="453">
        <f t="shared" si="162"/>
        <v>0</v>
      </c>
      <c r="N318" s="454">
        <f t="shared" si="162"/>
        <v>32</v>
      </c>
      <c r="O318" s="455">
        <f>SUM(O279:O317)</f>
        <v>152</v>
      </c>
      <c r="P318" s="456">
        <f>SUM(P279:P317)</f>
        <v>0</v>
      </c>
      <c r="Q318" s="457">
        <f>SUM(Q279:Q317)</f>
        <v>0</v>
      </c>
      <c r="R318" s="456">
        <f t="shared" si="162"/>
        <v>0</v>
      </c>
      <c r="S318" s="458">
        <f t="shared" si="162"/>
        <v>152</v>
      </c>
      <c r="T318" s="459">
        <f t="shared" si="162"/>
        <v>0</v>
      </c>
      <c r="U318" s="460">
        <f t="shared" si="162"/>
        <v>152</v>
      </c>
      <c r="V318" s="66">
        <f t="shared" si="153"/>
        <v>0</v>
      </c>
      <c r="W318" s="461"/>
      <c r="X318" s="462">
        <f t="shared" ref="X318:AE318" si="163">SUM(X279:X317)</f>
        <v>3400</v>
      </c>
      <c r="Y318" s="459">
        <f t="shared" si="163"/>
        <v>440</v>
      </c>
      <c r="Z318" s="459">
        <f t="shared" si="163"/>
        <v>960</v>
      </c>
      <c r="AA318" s="459">
        <f t="shared" si="163"/>
        <v>0</v>
      </c>
      <c r="AB318" s="463">
        <f t="shared" si="163"/>
        <v>1280</v>
      </c>
      <c r="AC318" s="460">
        <f t="shared" si="163"/>
        <v>6080</v>
      </c>
      <c r="AD318" s="463">
        <f t="shared" si="163"/>
        <v>0</v>
      </c>
      <c r="AE318" s="464">
        <f t="shared" si="163"/>
        <v>6080</v>
      </c>
    </row>
    <row r="319" spans="1:31" ht="18" customHeight="1">
      <c r="A319" s="381">
        <v>513001</v>
      </c>
      <c r="B319" s="448">
        <v>4</v>
      </c>
      <c r="C319" s="238">
        <v>25</v>
      </c>
      <c r="D319" s="465"/>
      <c r="E319" s="465" t="s">
        <v>360</v>
      </c>
      <c r="F319" s="465"/>
      <c r="G319" s="465"/>
      <c r="H319" s="465"/>
      <c r="I319" s="465"/>
      <c r="J319" s="38"/>
      <c r="K319" s="466"/>
      <c r="L319" s="58"/>
      <c r="M319" s="58"/>
      <c r="N319" s="58"/>
      <c r="O319" s="40">
        <f t="shared" si="148"/>
        <v>0</v>
      </c>
      <c r="P319" s="42"/>
      <c r="Q319" s="42"/>
      <c r="R319" s="42"/>
      <c r="S319" s="44">
        <f>SUM(O319,R319)</f>
        <v>0</v>
      </c>
      <c r="T319" s="45"/>
      <c r="U319" s="46">
        <f t="shared" si="143"/>
        <v>0</v>
      </c>
      <c r="V319" s="66">
        <f t="shared" si="153"/>
        <v>0</v>
      </c>
      <c r="W319" s="467"/>
      <c r="X319" s="45"/>
      <c r="Y319" s="50">
        <f>(K319*1000)/C319</f>
        <v>0</v>
      </c>
      <c r="Z319" s="45"/>
      <c r="AA319" s="45"/>
      <c r="AB319" s="45"/>
      <c r="AC319" s="52">
        <f t="shared" si="151"/>
        <v>0</v>
      </c>
      <c r="AD319" s="45"/>
      <c r="AE319" s="54">
        <f t="shared" si="152"/>
        <v>0</v>
      </c>
    </row>
    <row r="320" spans="1:31" ht="18" hidden="1" customHeight="1">
      <c r="A320" s="381">
        <v>512001</v>
      </c>
      <c r="B320" s="448">
        <v>3.5</v>
      </c>
      <c r="C320" s="238">
        <v>25</v>
      </c>
      <c r="D320" s="465"/>
      <c r="E320" s="465" t="s">
        <v>361</v>
      </c>
      <c r="F320" s="465"/>
      <c r="G320" s="465"/>
      <c r="H320" s="465"/>
      <c r="I320" s="465"/>
      <c r="J320" s="38"/>
      <c r="K320" s="58"/>
      <c r="L320" s="58"/>
      <c r="M320" s="58"/>
      <c r="N320" s="58"/>
      <c r="O320" s="40">
        <f t="shared" si="148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3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1"/>
        <v>0</v>
      </c>
      <c r="AD320" s="45"/>
      <c r="AE320" s="54">
        <f t="shared" si="152"/>
        <v>0</v>
      </c>
    </row>
    <row r="321" spans="1:31" ht="18" customHeight="1">
      <c r="A321" s="381">
        <v>513021</v>
      </c>
      <c r="B321" s="448">
        <v>4</v>
      </c>
      <c r="C321" s="238">
        <v>25</v>
      </c>
      <c r="D321" s="465"/>
      <c r="E321" s="465"/>
      <c r="F321" s="465"/>
      <c r="G321" s="465"/>
      <c r="H321" s="465">
        <v>6991</v>
      </c>
      <c r="I321" s="465"/>
      <c r="J321" s="38"/>
      <c r="K321" s="58"/>
      <c r="L321" s="58"/>
      <c r="M321" s="58"/>
      <c r="N321" s="107"/>
      <c r="O321" s="40">
        <f t="shared" si="148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3"/>
        <v>0</v>
      </c>
      <c r="W321" s="467" t="s">
        <v>288</v>
      </c>
      <c r="X321" s="45"/>
      <c r="Y321" s="45"/>
      <c r="Z321" s="45"/>
      <c r="AA321" s="45"/>
      <c r="AB321" s="51">
        <f>(N321*1000)/C321</f>
        <v>0</v>
      </c>
      <c r="AC321" s="52">
        <f t="shared" si="151"/>
        <v>0</v>
      </c>
      <c r="AD321" s="45"/>
      <c r="AE321" s="54">
        <f t="shared" si="152"/>
        <v>0</v>
      </c>
    </row>
    <row r="322" spans="1:31" ht="18" customHeight="1">
      <c r="A322" s="381">
        <v>511001</v>
      </c>
      <c r="B322" s="448">
        <v>4</v>
      </c>
      <c r="C322" s="238">
        <v>25</v>
      </c>
      <c r="D322" s="465"/>
      <c r="E322" s="465" t="s">
        <v>362</v>
      </c>
      <c r="F322" s="465"/>
      <c r="G322" s="465"/>
      <c r="H322" s="465"/>
      <c r="I322" s="465"/>
      <c r="J322" s="38"/>
      <c r="K322" s="468"/>
      <c r="L322" s="58"/>
      <c r="M322" s="58"/>
      <c r="N322" s="58"/>
      <c r="O322" s="40">
        <f t="shared" si="148"/>
        <v>0</v>
      </c>
      <c r="P322" s="42"/>
      <c r="Q322" s="42"/>
      <c r="R322" s="42"/>
      <c r="S322" s="44">
        <f>SUM(O322,R322)</f>
        <v>0</v>
      </c>
      <c r="T322" s="45"/>
      <c r="U322" s="46">
        <f t="shared" si="143"/>
        <v>0</v>
      </c>
      <c r="V322" s="66">
        <f t="shared" si="153"/>
        <v>0</v>
      </c>
      <c r="W322" s="467" t="s">
        <v>288</v>
      </c>
      <c r="X322" s="45"/>
      <c r="Y322" s="50">
        <f>(K322*1000)/C322</f>
        <v>0</v>
      </c>
      <c r="Z322" s="45"/>
      <c r="AA322" s="45"/>
      <c r="AB322" s="45"/>
      <c r="AC322" s="52">
        <f t="shared" si="151"/>
        <v>0</v>
      </c>
      <c r="AD322" s="45"/>
      <c r="AE322" s="54">
        <f t="shared" si="152"/>
        <v>0</v>
      </c>
    </row>
    <row r="323" spans="1:31" ht="18" customHeight="1">
      <c r="A323" s="962" t="s">
        <v>363</v>
      </c>
      <c r="B323" s="963"/>
      <c r="C323" s="964"/>
      <c r="D323" s="469"/>
      <c r="E323" s="469"/>
      <c r="F323" s="469"/>
      <c r="G323" s="469"/>
      <c r="H323" s="469"/>
      <c r="I323" s="469"/>
      <c r="J323" s="452">
        <f t="shared" ref="J323:N323" si="164">SUM(J319:J322)</f>
        <v>0</v>
      </c>
      <c r="K323" s="452">
        <f t="shared" si="164"/>
        <v>0</v>
      </c>
      <c r="L323" s="452">
        <f t="shared" si="164"/>
        <v>0</v>
      </c>
      <c r="M323" s="452">
        <f t="shared" si="164"/>
        <v>0</v>
      </c>
      <c r="N323" s="452">
        <f t="shared" si="164"/>
        <v>0</v>
      </c>
      <c r="O323" s="452">
        <f>SUM(O319:O322)</f>
        <v>0</v>
      </c>
      <c r="P323" s="470"/>
      <c r="Q323" s="470"/>
      <c r="R323" s="470"/>
      <c r="S323" s="458">
        <f>SUM(S319:S322)</f>
        <v>0</v>
      </c>
      <c r="T323" s="471"/>
      <c r="U323" s="460">
        <f>SUM(U319:U322)</f>
        <v>0</v>
      </c>
      <c r="V323" s="66">
        <f t="shared" si="153"/>
        <v>0</v>
      </c>
      <c r="W323" s="472"/>
      <c r="X323" s="471"/>
      <c r="Y323" s="459">
        <f>SUM(Y319:Y322)</f>
        <v>0</v>
      </c>
      <c r="Z323" s="471"/>
      <c r="AA323" s="471"/>
      <c r="AB323" s="471"/>
      <c r="AC323" s="460">
        <f>SUM(AC319:AC322)</f>
        <v>0</v>
      </c>
      <c r="AD323" s="471"/>
      <c r="AE323" s="460">
        <f>SUM(AE319:AE322)</f>
        <v>0</v>
      </c>
    </row>
    <row r="324" spans="1:31" ht="18" customHeight="1" thickBot="1">
      <c r="A324" s="473" t="s">
        <v>15</v>
      </c>
      <c r="B324" s="474"/>
      <c r="C324" s="475"/>
      <c r="D324" s="474"/>
      <c r="E324" s="474"/>
      <c r="F324" s="474"/>
      <c r="G324" s="474"/>
      <c r="H324" s="474"/>
      <c r="I324" s="474"/>
      <c r="J324" s="476">
        <f t="shared" ref="J324:O324" si="165">SUM(J318,J278,J272,J241,J209,J158,J323)</f>
        <v>1766</v>
      </c>
      <c r="K324" s="476">
        <f t="shared" si="165"/>
        <v>120</v>
      </c>
      <c r="L324" s="476">
        <f t="shared" si="165"/>
        <v>394</v>
      </c>
      <c r="M324" s="476">
        <f t="shared" si="165"/>
        <v>0</v>
      </c>
      <c r="N324" s="476">
        <f t="shared" si="165"/>
        <v>72</v>
      </c>
      <c r="O324" s="476">
        <f t="shared" si="165"/>
        <v>2352</v>
      </c>
      <c r="P324" s="477">
        <f>SUM(P318,P278,P272,P241,P209,P158)</f>
        <v>4226</v>
      </c>
      <c r="Q324" s="476">
        <f>SUM(Q318,Q278,Q272,Q241,Q209,Q158)</f>
        <v>3794</v>
      </c>
      <c r="R324" s="477">
        <f>SUM(R318,R278,R272,R241,R209,R158)</f>
        <v>8020</v>
      </c>
      <c r="S324" s="478">
        <f>SUM(S318,S278,S272,S241,S209,S158,S323)</f>
        <v>7493</v>
      </c>
      <c r="T324" s="479">
        <f>SUM(T318,T278,T272,T241,T209,T158)</f>
        <v>2999</v>
      </c>
      <c r="U324" s="480">
        <f>SUM(U318,U278,U272,U241,U209,U158,U323)</f>
        <v>10492</v>
      </c>
      <c r="V324" s="66">
        <f t="shared" si="153"/>
        <v>-120</v>
      </c>
      <c r="W324" s="481"/>
      <c r="X324" s="482">
        <f t="shared" ref="X324:AC324" si="166">SUM(X318,X278,X272,X241,X209,X158,X323)</f>
        <v>62280</v>
      </c>
      <c r="Y324" s="482">
        <f t="shared" si="166"/>
        <v>4800</v>
      </c>
      <c r="Z324" s="482">
        <f t="shared" si="166"/>
        <v>10760</v>
      </c>
      <c r="AA324" s="482">
        <f t="shared" si="166"/>
        <v>0</v>
      </c>
      <c r="AB324" s="482">
        <f t="shared" si="166"/>
        <v>2880</v>
      </c>
      <c r="AC324" s="482">
        <f t="shared" si="166"/>
        <v>80720</v>
      </c>
      <c r="AD324" s="483">
        <f>SUM(AD318,AD278,AD272,AD241,AD209,AD158)</f>
        <v>108960</v>
      </c>
      <c r="AE324" s="484">
        <f>SUM(AE318,AE278,AE272,AE241,AE209,AE158,AE323)</f>
        <v>187760</v>
      </c>
    </row>
    <row r="325" spans="1:31" ht="18">
      <c r="A325" s="485" t="s">
        <v>364</v>
      </c>
      <c r="B325" s="486"/>
      <c r="C325" s="487"/>
      <c r="D325" s="488"/>
      <c r="E325" s="488"/>
      <c r="F325" s="488"/>
      <c r="G325" s="488"/>
      <c r="H325" s="488"/>
      <c r="I325" s="488"/>
      <c r="J325" s="489"/>
      <c r="K325" s="490"/>
      <c r="L325" s="490"/>
      <c r="M325" s="490"/>
      <c r="N325" s="490"/>
      <c r="O325" s="491"/>
      <c r="P325" s="492"/>
      <c r="Q325" s="493"/>
      <c r="R325" s="493"/>
      <c r="S325" s="494"/>
      <c r="T325" s="495"/>
      <c r="U325" s="496"/>
      <c r="V325" s="497"/>
      <c r="W325" s="497"/>
    </row>
    <row r="326" spans="1:31" ht="12" customHeight="1">
      <c r="A326" s="498">
        <v>112001</v>
      </c>
      <c r="B326" s="499"/>
      <c r="C326" s="500"/>
      <c r="D326" s="501"/>
      <c r="E326" s="501"/>
      <c r="F326" s="501"/>
      <c r="G326" s="501"/>
      <c r="H326" s="501"/>
      <c r="I326" s="502"/>
      <c r="J326" s="503">
        <f t="shared" ref="J326:O326" si="167">SUMIF($A$10:$A$322,$A326,J$10:J$322)</f>
        <v>56</v>
      </c>
      <c r="K326" s="503">
        <f t="shared" si="167"/>
        <v>0</v>
      </c>
      <c r="L326" s="503">
        <f t="shared" si="167"/>
        <v>0</v>
      </c>
      <c r="M326" s="503">
        <f t="shared" si="167"/>
        <v>0</v>
      </c>
      <c r="N326" s="503">
        <f t="shared" si="167"/>
        <v>0</v>
      </c>
      <c r="O326" s="503">
        <f t="shared" si="167"/>
        <v>56</v>
      </c>
      <c r="P326" s="504">
        <f t="shared" ref="P326:R329" si="168">SUMIF($A$10:$A$317,$A326,P$10:P$317)</f>
        <v>0</v>
      </c>
      <c r="Q326" s="505">
        <f t="shared" si="168"/>
        <v>0</v>
      </c>
      <c r="R326" s="506">
        <f t="shared" si="168"/>
        <v>0</v>
      </c>
      <c r="S326" s="507"/>
      <c r="T326" s="508"/>
      <c r="U326" s="509">
        <f>SUMIF($A$10:$A$317,$A326,U$10:U$317)</f>
        <v>56</v>
      </c>
      <c r="V326" s="510"/>
      <c r="W326" s="510"/>
    </row>
    <row r="327" spans="1:31" ht="12" customHeight="1">
      <c r="A327" s="498">
        <v>112031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L349" si="169">SUMIF($A$10:$A$322,$A327,J$10:J$322)</f>
        <v>0</v>
      </c>
      <c r="K327" s="503">
        <f t="shared" si="169"/>
        <v>0</v>
      </c>
      <c r="L327" s="503">
        <f t="shared" si="169"/>
        <v>0</v>
      </c>
      <c r="M327" s="503">
        <f>SUMIF($A$10:$A$317,$A327,M$10:M$317)</f>
        <v>0</v>
      </c>
      <c r="N327" s="503">
        <f t="shared" ref="N327:O349" si="170">SUMIF($A$10:$A$322,$A327,N$10:N$322)</f>
        <v>0</v>
      </c>
      <c r="O327" s="503">
        <f t="shared" si="170"/>
        <v>0</v>
      </c>
      <c r="P327" s="504">
        <f t="shared" si="168"/>
        <v>0</v>
      </c>
      <c r="Q327" s="504">
        <f t="shared" si="168"/>
        <v>0</v>
      </c>
      <c r="R327" s="504">
        <f t="shared" si="168"/>
        <v>0</v>
      </c>
      <c r="S327" s="507"/>
      <c r="T327" s="508"/>
      <c r="U327" s="509">
        <f>SUMIF($A$10:$A$317,$A327,U$10:U$317)</f>
        <v>0</v>
      </c>
      <c r="V327" s="510"/>
      <c r="W327" s="510"/>
    </row>
    <row r="328" spans="1:31" ht="13.5" customHeight="1">
      <c r="A328" s="498">
        <v>112501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9"/>
        <v>0</v>
      </c>
      <c r="K328" s="503">
        <f t="shared" si="169"/>
        <v>0</v>
      </c>
      <c r="L328" s="503">
        <f t="shared" si="169"/>
        <v>0</v>
      </c>
      <c r="M328" s="511">
        <f>SUMIF($A$10:$A$317,$A328,M$10:M$317)</f>
        <v>0</v>
      </c>
      <c r="N328" s="503">
        <f t="shared" si="170"/>
        <v>0</v>
      </c>
      <c r="O328" s="503">
        <f t="shared" si="170"/>
        <v>0</v>
      </c>
      <c r="P328" s="504">
        <f t="shared" si="168"/>
        <v>0</v>
      </c>
      <c r="Q328" s="505">
        <f t="shared" si="168"/>
        <v>0</v>
      </c>
      <c r="R328" s="506">
        <f t="shared" si="168"/>
        <v>0</v>
      </c>
      <c r="S328" s="507"/>
      <c r="T328" s="508"/>
      <c r="U328" s="509">
        <f>SUMIF($A$10:$A$317,$A328,U$10:U$317)</f>
        <v>0</v>
      </c>
      <c r="V328" s="510"/>
      <c r="W328" s="510"/>
    </row>
    <row r="329" spans="1:31" ht="12" customHeight="1">
      <c r="A329" s="498">
        <v>112801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9"/>
        <v>0</v>
      </c>
      <c r="K329" s="503">
        <f t="shared" si="169"/>
        <v>0</v>
      </c>
      <c r="L329" s="503">
        <f t="shared" si="169"/>
        <v>8</v>
      </c>
      <c r="M329" s="503">
        <f>SUMIF($A$10:$A$322,$A329,M$10:M$322)</f>
        <v>0</v>
      </c>
      <c r="N329" s="503">
        <f t="shared" si="170"/>
        <v>0</v>
      </c>
      <c r="O329" s="503">
        <f t="shared" si="170"/>
        <v>8</v>
      </c>
      <c r="P329" s="504">
        <f t="shared" si="168"/>
        <v>0</v>
      </c>
      <c r="Q329" s="504">
        <f t="shared" si="168"/>
        <v>0</v>
      </c>
      <c r="R329" s="504">
        <f t="shared" si="168"/>
        <v>0</v>
      </c>
      <c r="S329" s="507"/>
      <c r="T329" s="512"/>
      <c r="U329" s="509">
        <f>SUMIF($A$10:$A$317,$A329,U$10:U$317)</f>
        <v>8</v>
      </c>
      <c r="V329" s="513"/>
      <c r="W329" s="510"/>
    </row>
    <row r="330" spans="1:31" ht="12" customHeight="1">
      <c r="A330" s="498">
        <v>112601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9"/>
        <v>0</v>
      </c>
      <c r="K330" s="503">
        <f t="shared" si="169"/>
        <v>0</v>
      </c>
      <c r="L330" s="503">
        <f t="shared" si="169"/>
        <v>24</v>
      </c>
      <c r="M330" s="503">
        <f>SUMIF($A$10:$A$322,$A330,M$10:M$322)</f>
        <v>0</v>
      </c>
      <c r="N330" s="503">
        <f t="shared" si="170"/>
        <v>0</v>
      </c>
      <c r="O330" s="503">
        <f t="shared" si="170"/>
        <v>24</v>
      </c>
      <c r="P330" s="503">
        <f t="shared" ref="P330:U330" si="171">SUMIF($A$10:$A$322,$A330,P$10:P$322)</f>
        <v>0</v>
      </c>
      <c r="Q330" s="503">
        <f t="shared" si="171"/>
        <v>0</v>
      </c>
      <c r="R330" s="503">
        <f t="shared" si="171"/>
        <v>0</v>
      </c>
      <c r="S330" s="503">
        <f t="shared" si="171"/>
        <v>24</v>
      </c>
      <c r="T330" s="503">
        <f t="shared" si="171"/>
        <v>0</v>
      </c>
      <c r="U330" s="503">
        <f t="shared" si="171"/>
        <v>24</v>
      </c>
      <c r="V330" s="514"/>
      <c r="W330" s="510"/>
    </row>
    <row r="331" spans="1:31" ht="12" customHeight="1">
      <c r="A331" s="498">
        <v>112521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9"/>
        <v>0</v>
      </c>
      <c r="K331" s="503">
        <f t="shared" si="169"/>
        <v>0</v>
      </c>
      <c r="L331" s="503">
        <f t="shared" si="169"/>
        <v>0</v>
      </c>
      <c r="M331" s="511"/>
      <c r="N331" s="503">
        <f t="shared" si="170"/>
        <v>0</v>
      </c>
      <c r="O331" s="503">
        <f t="shared" si="170"/>
        <v>0</v>
      </c>
      <c r="P331" s="504">
        <f t="shared" ref="P331:R350" si="172">SUMIF($A$10:$A$317,$A331,P$10:P$317)</f>
        <v>0</v>
      </c>
      <c r="Q331" s="505">
        <f t="shared" si="172"/>
        <v>48</v>
      </c>
      <c r="R331" s="506">
        <f t="shared" si="172"/>
        <v>48</v>
      </c>
      <c r="S331" s="507"/>
      <c r="T331" s="508"/>
      <c r="U331" s="509">
        <f t="shared" ref="U331:U394" si="173">SUMIF($A$10:$A$317,$A331,U$10:U$317)</f>
        <v>48</v>
      </c>
      <c r="V331" s="510"/>
      <c r="W331" s="510"/>
    </row>
    <row r="332" spans="1:31" ht="12" customHeight="1">
      <c r="A332" s="498">
        <v>113001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9"/>
        <v>0</v>
      </c>
      <c r="K332" s="503">
        <f t="shared" si="169"/>
        <v>0</v>
      </c>
      <c r="L332" s="503">
        <f t="shared" si="169"/>
        <v>0</v>
      </c>
      <c r="M332" s="511">
        <f>SUMIF($A$10:$A$317,$A332,M$10:M$317)</f>
        <v>0</v>
      </c>
      <c r="N332" s="503">
        <f t="shared" si="170"/>
        <v>0</v>
      </c>
      <c r="O332" s="503">
        <f t="shared" si="170"/>
        <v>0</v>
      </c>
      <c r="P332" s="504">
        <f t="shared" si="172"/>
        <v>0</v>
      </c>
      <c r="Q332" s="505">
        <f t="shared" si="172"/>
        <v>0</v>
      </c>
      <c r="R332" s="506">
        <f t="shared" si="172"/>
        <v>0</v>
      </c>
      <c r="S332" s="507"/>
      <c r="T332" s="508"/>
      <c r="U332" s="509">
        <f t="shared" si="173"/>
        <v>0</v>
      </c>
      <c r="V332" s="510"/>
      <c r="W332" s="510"/>
    </row>
    <row r="333" spans="1:31" ht="12" customHeight="1">
      <c r="A333" s="498">
        <v>113301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9"/>
        <v>0</v>
      </c>
      <c r="K333" s="503">
        <f t="shared" si="169"/>
        <v>0</v>
      </c>
      <c r="L333" s="503">
        <f t="shared" si="169"/>
        <v>0</v>
      </c>
      <c r="M333" s="511"/>
      <c r="N333" s="503">
        <f t="shared" si="170"/>
        <v>0</v>
      </c>
      <c r="O333" s="503">
        <f t="shared" si="170"/>
        <v>0</v>
      </c>
      <c r="P333" s="504">
        <f t="shared" si="172"/>
        <v>0</v>
      </c>
      <c r="Q333" s="505">
        <f t="shared" si="172"/>
        <v>0</v>
      </c>
      <c r="R333" s="506">
        <f t="shared" si="172"/>
        <v>0</v>
      </c>
      <c r="S333" s="507"/>
      <c r="T333" s="508"/>
      <c r="U333" s="509">
        <f t="shared" si="173"/>
        <v>0</v>
      </c>
      <c r="V333" s="510"/>
      <c r="W333" s="510"/>
    </row>
    <row r="334" spans="1:31" ht="12" customHeight="1">
      <c r="A334" s="498">
        <v>113501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9"/>
        <v>0</v>
      </c>
      <c r="K334" s="503">
        <f t="shared" si="169"/>
        <v>0</v>
      </c>
      <c r="L334" s="503">
        <f t="shared" si="169"/>
        <v>0</v>
      </c>
      <c r="M334" s="511">
        <f>SUMIF($A$10:$A$317,$A334,M$10:M$317)</f>
        <v>0</v>
      </c>
      <c r="N334" s="503">
        <f t="shared" si="170"/>
        <v>0</v>
      </c>
      <c r="O334" s="503">
        <f t="shared" si="170"/>
        <v>0</v>
      </c>
      <c r="P334" s="504">
        <f t="shared" si="172"/>
        <v>0</v>
      </c>
      <c r="Q334" s="505">
        <f t="shared" si="172"/>
        <v>0</v>
      </c>
      <c r="R334" s="506">
        <f t="shared" si="172"/>
        <v>0</v>
      </c>
      <c r="S334" s="507"/>
      <c r="T334" s="508"/>
      <c r="U334" s="509">
        <f t="shared" si="173"/>
        <v>0</v>
      </c>
      <c r="V334" s="510"/>
      <c r="W334" s="510"/>
    </row>
    <row r="335" spans="1:31" ht="12" customHeight="1">
      <c r="A335" s="498">
        <v>113521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9"/>
        <v>0</v>
      </c>
      <c r="K335" s="503">
        <f t="shared" si="169"/>
        <v>0</v>
      </c>
      <c r="L335" s="503">
        <f t="shared" si="169"/>
        <v>0</v>
      </c>
      <c r="M335" s="511">
        <f>SUMIF($A$10:$A$317,$A335,M$10:M$317)</f>
        <v>0</v>
      </c>
      <c r="N335" s="503">
        <f t="shared" si="170"/>
        <v>0</v>
      </c>
      <c r="O335" s="503">
        <f t="shared" si="170"/>
        <v>0</v>
      </c>
      <c r="P335" s="504">
        <f t="shared" si="172"/>
        <v>0</v>
      </c>
      <c r="Q335" s="505">
        <f t="shared" si="172"/>
        <v>48</v>
      </c>
      <c r="R335" s="506">
        <f t="shared" si="172"/>
        <v>48</v>
      </c>
      <c r="S335" s="507"/>
      <c r="T335" s="508"/>
      <c r="U335" s="509">
        <f t="shared" si="173"/>
        <v>48</v>
      </c>
      <c r="V335" s="510"/>
      <c r="W335" s="510"/>
    </row>
    <row r="336" spans="1:31" ht="12" customHeight="1">
      <c r="A336" s="498">
        <v>113591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9"/>
        <v>0</v>
      </c>
      <c r="K336" s="503">
        <f t="shared" si="169"/>
        <v>0</v>
      </c>
      <c r="L336" s="503">
        <f t="shared" si="169"/>
        <v>0</v>
      </c>
      <c r="M336" s="511"/>
      <c r="N336" s="503">
        <f t="shared" si="170"/>
        <v>0</v>
      </c>
      <c r="O336" s="503">
        <f t="shared" si="170"/>
        <v>0</v>
      </c>
      <c r="P336" s="504">
        <f t="shared" si="172"/>
        <v>0</v>
      </c>
      <c r="Q336" s="505">
        <f t="shared" si="172"/>
        <v>0</v>
      </c>
      <c r="R336" s="506">
        <f t="shared" si="172"/>
        <v>0</v>
      </c>
      <c r="S336" s="507"/>
      <c r="T336" s="508"/>
      <c r="U336" s="509">
        <f t="shared" si="173"/>
        <v>0</v>
      </c>
      <c r="V336" s="510"/>
      <c r="W336" s="510"/>
    </row>
    <row r="337" spans="1:23" ht="12" customHeight="1">
      <c r="A337" s="498">
        <v>113601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9"/>
        <v>0</v>
      </c>
      <c r="K337" s="503">
        <f t="shared" si="169"/>
        <v>0</v>
      </c>
      <c r="L337" s="503">
        <f t="shared" si="169"/>
        <v>0</v>
      </c>
      <c r="M337" s="511">
        <f>SUMIF($A$10:$A$317,$A337,M$10:M$317)</f>
        <v>0</v>
      </c>
      <c r="N337" s="503">
        <f t="shared" si="170"/>
        <v>0</v>
      </c>
      <c r="O337" s="503">
        <f t="shared" si="170"/>
        <v>0</v>
      </c>
      <c r="P337" s="504">
        <f t="shared" si="172"/>
        <v>0</v>
      </c>
      <c r="Q337" s="505">
        <f t="shared" si="172"/>
        <v>0</v>
      </c>
      <c r="R337" s="506">
        <f t="shared" si="172"/>
        <v>0</v>
      </c>
      <c r="S337" s="507"/>
      <c r="T337" s="508"/>
      <c r="U337" s="509">
        <f t="shared" si="173"/>
        <v>0</v>
      </c>
      <c r="V337" s="510"/>
      <c r="W337" s="510"/>
    </row>
    <row r="338" spans="1:23" ht="12" customHeight="1">
      <c r="A338" s="498">
        <v>113801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9"/>
        <v>0</v>
      </c>
      <c r="K338" s="503">
        <f t="shared" si="169"/>
        <v>0</v>
      </c>
      <c r="L338" s="503">
        <f t="shared" si="169"/>
        <v>8</v>
      </c>
      <c r="M338" s="511">
        <f>SUMIF($A$10:$A$317,$A338,M$10:M$317)</f>
        <v>0</v>
      </c>
      <c r="N338" s="503">
        <f t="shared" si="170"/>
        <v>0</v>
      </c>
      <c r="O338" s="503">
        <f t="shared" si="170"/>
        <v>8</v>
      </c>
      <c r="P338" s="504">
        <f t="shared" si="172"/>
        <v>0</v>
      </c>
      <c r="Q338" s="505">
        <f t="shared" si="172"/>
        <v>0</v>
      </c>
      <c r="R338" s="506">
        <f t="shared" si="172"/>
        <v>0</v>
      </c>
      <c r="S338" s="507"/>
      <c r="T338" s="508"/>
      <c r="U338" s="509">
        <f t="shared" si="173"/>
        <v>8</v>
      </c>
      <c r="V338" s="510"/>
      <c r="W338" s="510"/>
    </row>
    <row r="339" spans="1:23" ht="12" customHeight="1">
      <c r="A339" s="498">
        <v>114001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9"/>
        <v>8</v>
      </c>
      <c r="K339" s="503">
        <f t="shared" si="169"/>
        <v>0</v>
      </c>
      <c r="L339" s="503">
        <f t="shared" si="169"/>
        <v>0</v>
      </c>
      <c r="M339" s="511">
        <f>SUMIF($A$10:$A$317,$A339,M$10:M$317)</f>
        <v>0</v>
      </c>
      <c r="N339" s="503">
        <f t="shared" si="170"/>
        <v>0</v>
      </c>
      <c r="O339" s="503">
        <f t="shared" si="170"/>
        <v>8</v>
      </c>
      <c r="P339" s="504">
        <f t="shared" si="172"/>
        <v>0</v>
      </c>
      <c r="Q339" s="505">
        <f t="shared" si="172"/>
        <v>0</v>
      </c>
      <c r="R339" s="506">
        <f t="shared" si="172"/>
        <v>0</v>
      </c>
      <c r="S339" s="507"/>
      <c r="T339" s="508"/>
      <c r="U339" s="509">
        <f t="shared" si="173"/>
        <v>8</v>
      </c>
      <c r="V339" s="510"/>
      <c r="W339" s="510"/>
    </row>
    <row r="340" spans="1:23" ht="12" customHeight="1">
      <c r="A340" s="498" t="s">
        <v>236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9"/>
        <v>100</v>
      </c>
      <c r="K340" s="503">
        <f t="shared" si="169"/>
        <v>0</v>
      </c>
      <c r="L340" s="503">
        <f t="shared" si="169"/>
        <v>0</v>
      </c>
      <c r="M340" s="511"/>
      <c r="N340" s="503">
        <f t="shared" si="170"/>
        <v>0</v>
      </c>
      <c r="O340" s="503">
        <f t="shared" si="170"/>
        <v>100</v>
      </c>
      <c r="P340" s="504">
        <f t="shared" si="172"/>
        <v>0</v>
      </c>
      <c r="Q340" s="504">
        <f t="shared" si="172"/>
        <v>0</v>
      </c>
      <c r="R340" s="504">
        <f t="shared" si="172"/>
        <v>0</v>
      </c>
      <c r="S340" s="507"/>
      <c r="T340" s="507"/>
      <c r="U340" s="515">
        <f t="shared" si="173"/>
        <v>100</v>
      </c>
      <c r="V340" s="516"/>
      <c r="W340" s="510"/>
    </row>
    <row r="341" spans="1:23" ht="12" customHeight="1">
      <c r="A341" s="498">
        <v>114101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9"/>
        <v>0</v>
      </c>
      <c r="K341" s="503">
        <f t="shared" si="169"/>
        <v>0</v>
      </c>
      <c r="L341" s="503">
        <f t="shared" si="169"/>
        <v>0</v>
      </c>
      <c r="M341" s="511">
        <f t="shared" ref="M341:M347" si="174">SUMIF($A$10:$A$317,$A341,M$10:M$317)</f>
        <v>0</v>
      </c>
      <c r="N341" s="503">
        <f t="shared" si="170"/>
        <v>0</v>
      </c>
      <c r="O341" s="503">
        <f t="shared" si="170"/>
        <v>0</v>
      </c>
      <c r="P341" s="504">
        <f t="shared" si="172"/>
        <v>0</v>
      </c>
      <c r="Q341" s="505">
        <f t="shared" si="172"/>
        <v>0</v>
      </c>
      <c r="R341" s="506">
        <f t="shared" si="172"/>
        <v>0</v>
      </c>
      <c r="S341" s="507"/>
      <c r="T341" s="508"/>
      <c r="U341" s="509">
        <f t="shared" si="173"/>
        <v>0</v>
      </c>
      <c r="V341" s="510"/>
      <c r="W341" s="510"/>
    </row>
    <row r="342" spans="1:23" ht="12" customHeight="1">
      <c r="A342" s="498">
        <v>114301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9"/>
        <v>0</v>
      </c>
      <c r="K342" s="503">
        <f t="shared" si="169"/>
        <v>0</v>
      </c>
      <c r="L342" s="503">
        <f t="shared" si="169"/>
        <v>0</v>
      </c>
      <c r="M342" s="511">
        <f t="shared" si="174"/>
        <v>0</v>
      </c>
      <c r="N342" s="503">
        <f t="shared" si="170"/>
        <v>0</v>
      </c>
      <c r="O342" s="503">
        <f t="shared" si="170"/>
        <v>0</v>
      </c>
      <c r="P342" s="504">
        <f t="shared" si="172"/>
        <v>0</v>
      </c>
      <c r="Q342" s="505">
        <f t="shared" si="172"/>
        <v>0</v>
      </c>
      <c r="R342" s="506">
        <f t="shared" si="172"/>
        <v>0</v>
      </c>
      <c r="S342" s="507"/>
      <c r="T342" s="508"/>
      <c r="U342" s="509">
        <f t="shared" si="173"/>
        <v>0</v>
      </c>
      <c r="V342" s="510"/>
      <c r="W342" s="510"/>
    </row>
    <row r="343" spans="1:23" ht="12" customHeight="1">
      <c r="A343" s="498">
        <v>114501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69"/>
        <v>0</v>
      </c>
      <c r="K343" s="503">
        <f t="shared" si="169"/>
        <v>0</v>
      </c>
      <c r="L343" s="503">
        <f t="shared" si="169"/>
        <v>0</v>
      </c>
      <c r="M343" s="511">
        <f t="shared" si="174"/>
        <v>0</v>
      </c>
      <c r="N343" s="503">
        <f t="shared" si="170"/>
        <v>0</v>
      </c>
      <c r="O343" s="503">
        <f t="shared" si="170"/>
        <v>0</v>
      </c>
      <c r="P343" s="504">
        <f t="shared" si="172"/>
        <v>0</v>
      </c>
      <c r="Q343" s="505">
        <f t="shared" si="172"/>
        <v>0</v>
      </c>
      <c r="R343" s="506">
        <f t="shared" si="172"/>
        <v>0</v>
      </c>
      <c r="S343" s="507"/>
      <c r="T343" s="508"/>
      <c r="U343" s="509">
        <f t="shared" si="173"/>
        <v>0</v>
      </c>
      <c r="V343" s="510"/>
      <c r="W343" s="510"/>
    </row>
    <row r="344" spans="1:23" ht="12" customHeight="1">
      <c r="A344" s="498">
        <v>114521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69"/>
        <v>0</v>
      </c>
      <c r="K344" s="503">
        <f t="shared" si="169"/>
        <v>0</v>
      </c>
      <c r="L344" s="503">
        <f t="shared" si="169"/>
        <v>0</v>
      </c>
      <c r="M344" s="511">
        <f t="shared" si="174"/>
        <v>0</v>
      </c>
      <c r="N344" s="503">
        <f t="shared" si="170"/>
        <v>0</v>
      </c>
      <c r="O344" s="503">
        <f t="shared" si="170"/>
        <v>0</v>
      </c>
      <c r="P344" s="504">
        <f t="shared" si="172"/>
        <v>0</v>
      </c>
      <c r="Q344" s="505">
        <f t="shared" si="172"/>
        <v>120</v>
      </c>
      <c r="R344" s="506">
        <f t="shared" si="172"/>
        <v>120</v>
      </c>
      <c r="S344" s="507"/>
      <c r="T344" s="508"/>
      <c r="U344" s="509">
        <f t="shared" si="173"/>
        <v>240</v>
      </c>
      <c r="V344" s="510"/>
      <c r="W344" s="510"/>
    </row>
    <row r="345" spans="1:23" ht="12" customHeight="1">
      <c r="A345" s="498">
        <v>114591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69"/>
        <v>0</v>
      </c>
      <c r="K345" s="503">
        <f t="shared" si="169"/>
        <v>0</v>
      </c>
      <c r="L345" s="503">
        <f t="shared" si="169"/>
        <v>0</v>
      </c>
      <c r="M345" s="511">
        <f t="shared" si="174"/>
        <v>0</v>
      </c>
      <c r="N345" s="503">
        <f t="shared" si="170"/>
        <v>0</v>
      </c>
      <c r="O345" s="503">
        <f t="shared" si="170"/>
        <v>0</v>
      </c>
      <c r="P345" s="504">
        <f t="shared" si="172"/>
        <v>0</v>
      </c>
      <c r="Q345" s="505">
        <f t="shared" si="172"/>
        <v>0</v>
      </c>
      <c r="R345" s="506">
        <f t="shared" si="172"/>
        <v>0</v>
      </c>
      <c r="S345" s="507"/>
      <c r="T345" s="508"/>
      <c r="U345" s="509">
        <f t="shared" si="173"/>
        <v>0</v>
      </c>
      <c r="V345" s="510"/>
      <c r="W345" s="510"/>
    </row>
    <row r="346" spans="1:23" ht="12" customHeight="1">
      <c r="A346" s="498">
        <v>114601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69"/>
        <v>0</v>
      </c>
      <c r="K346" s="503">
        <f t="shared" si="169"/>
        <v>0</v>
      </c>
      <c r="L346" s="503">
        <f t="shared" si="169"/>
        <v>14</v>
      </c>
      <c r="M346" s="511">
        <f t="shared" si="174"/>
        <v>0</v>
      </c>
      <c r="N346" s="503">
        <f t="shared" si="170"/>
        <v>0</v>
      </c>
      <c r="O346" s="503">
        <f t="shared" si="170"/>
        <v>14</v>
      </c>
      <c r="P346" s="504">
        <f t="shared" si="172"/>
        <v>0</v>
      </c>
      <c r="Q346" s="505">
        <f t="shared" si="172"/>
        <v>0</v>
      </c>
      <c r="R346" s="506">
        <f t="shared" si="172"/>
        <v>0</v>
      </c>
      <c r="S346" s="507"/>
      <c r="T346" s="508"/>
      <c r="U346" s="509">
        <f t="shared" si="173"/>
        <v>14</v>
      </c>
      <c r="V346" s="510"/>
      <c r="W346" s="510"/>
    </row>
    <row r="347" spans="1:23" ht="12" customHeight="1">
      <c r="A347" s="498" t="s">
        <v>234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69"/>
        <v>0</v>
      </c>
      <c r="K347" s="503">
        <f t="shared" si="169"/>
        <v>0</v>
      </c>
      <c r="L347" s="503">
        <f t="shared" si="169"/>
        <v>0</v>
      </c>
      <c r="M347" s="511">
        <f t="shared" si="174"/>
        <v>0</v>
      </c>
      <c r="N347" s="503">
        <f t="shared" si="170"/>
        <v>0</v>
      </c>
      <c r="O347" s="503">
        <f t="shared" si="170"/>
        <v>0</v>
      </c>
      <c r="P347" s="504">
        <f t="shared" si="172"/>
        <v>0</v>
      </c>
      <c r="Q347" s="504">
        <f t="shared" si="172"/>
        <v>0</v>
      </c>
      <c r="R347" s="506">
        <f t="shared" si="172"/>
        <v>0</v>
      </c>
      <c r="S347" s="507"/>
      <c r="T347" s="508"/>
      <c r="U347" s="509">
        <f t="shared" si="173"/>
        <v>0</v>
      </c>
      <c r="V347" s="510"/>
      <c r="W347" s="510"/>
    </row>
    <row r="348" spans="1:23" ht="12" customHeight="1">
      <c r="A348" s="498">
        <v>114701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69"/>
        <v>0</v>
      </c>
      <c r="K348" s="503">
        <f t="shared" si="169"/>
        <v>0</v>
      </c>
      <c r="L348" s="503">
        <f t="shared" si="169"/>
        <v>0</v>
      </c>
      <c r="M348" s="503">
        <f>SUMIF($A$10:$A$322,$A348,M$10:M$322)</f>
        <v>0</v>
      </c>
      <c r="N348" s="503">
        <f t="shared" si="170"/>
        <v>0</v>
      </c>
      <c r="O348" s="503">
        <f t="shared" si="170"/>
        <v>0</v>
      </c>
      <c r="P348" s="504">
        <f t="shared" si="172"/>
        <v>0</v>
      </c>
      <c r="Q348" s="504">
        <f t="shared" si="172"/>
        <v>0</v>
      </c>
      <c r="R348" s="506">
        <f t="shared" si="172"/>
        <v>0</v>
      </c>
      <c r="S348" s="507"/>
      <c r="T348" s="508"/>
      <c r="U348" s="509">
        <f t="shared" si="173"/>
        <v>0</v>
      </c>
      <c r="V348" s="510"/>
      <c r="W348" s="510"/>
    </row>
    <row r="349" spans="1:23" ht="12" customHeight="1">
      <c r="A349" s="498" t="s">
        <v>232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69"/>
        <v>0</v>
      </c>
      <c r="K349" s="503">
        <f t="shared" si="169"/>
        <v>0</v>
      </c>
      <c r="L349" s="503">
        <f t="shared" si="169"/>
        <v>16</v>
      </c>
      <c r="M349" s="503">
        <f>SUMIF($A$10:$A$322,$A349,M$10:M$322)</f>
        <v>0</v>
      </c>
      <c r="N349" s="503">
        <f t="shared" si="170"/>
        <v>0</v>
      </c>
      <c r="O349" s="503">
        <f t="shared" si="170"/>
        <v>16</v>
      </c>
      <c r="P349" s="504">
        <f t="shared" si="172"/>
        <v>0</v>
      </c>
      <c r="Q349" s="504">
        <f t="shared" si="172"/>
        <v>0</v>
      </c>
      <c r="R349" s="504">
        <f t="shared" si="172"/>
        <v>0</v>
      </c>
      <c r="S349" s="507"/>
      <c r="T349" s="508"/>
      <c r="U349" s="509">
        <f t="shared" si="173"/>
        <v>16</v>
      </c>
      <c r="V349" s="510"/>
      <c r="W349" s="510"/>
    </row>
    <row r="350" spans="1:23" ht="12" customHeight="1">
      <c r="A350" s="498">
        <v>112591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ref="J350:J413" si="175">SUMIF($A$10:$A$322,$A350,J$10:J$322)</f>
        <v>0</v>
      </c>
      <c r="K350" s="503"/>
      <c r="L350" s="503"/>
      <c r="M350" s="517"/>
      <c r="N350" s="503"/>
      <c r="O350" s="503"/>
      <c r="P350" s="504">
        <f t="shared" si="172"/>
        <v>0</v>
      </c>
      <c r="Q350" s="504">
        <f t="shared" si="172"/>
        <v>0</v>
      </c>
      <c r="R350" s="504">
        <f t="shared" si="172"/>
        <v>0</v>
      </c>
      <c r="S350" s="507"/>
      <c r="T350" s="508"/>
      <c r="U350" s="509">
        <f t="shared" si="173"/>
        <v>0</v>
      </c>
      <c r="V350" s="510"/>
      <c r="W350" s="510"/>
    </row>
    <row r="351" spans="1:23" ht="12" customHeight="1">
      <c r="A351" s="498">
        <v>115001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0</v>
      </c>
      <c r="K351" s="503">
        <f t="shared" ref="K351:L370" si="176">SUMIF($A$10:$A$322,$A351,K$10:K$322)</f>
        <v>0</v>
      </c>
      <c r="L351" s="503">
        <f t="shared" si="176"/>
        <v>0</v>
      </c>
      <c r="M351" s="511">
        <f t="shared" ref="M351:M414" si="177">SUMIF($A$10:$A$317,$A351,M$10:M$317)</f>
        <v>0</v>
      </c>
      <c r="N351" s="503">
        <f t="shared" ref="N351:O370" si="178">SUMIF($A$10:$A$322,$A351,N$10:N$322)</f>
        <v>0</v>
      </c>
      <c r="O351" s="503">
        <f t="shared" si="178"/>
        <v>0</v>
      </c>
      <c r="P351" s="504">
        <f t="shared" ref="P351:R370" si="179">SUMIF($A$10:$A$317,$A351,P$10:P$317)</f>
        <v>0</v>
      </c>
      <c r="Q351" s="505">
        <f t="shared" si="179"/>
        <v>0</v>
      </c>
      <c r="R351" s="506">
        <f t="shared" si="179"/>
        <v>0</v>
      </c>
      <c r="S351" s="507"/>
      <c r="T351" s="508"/>
      <c r="U351" s="509">
        <f t="shared" si="173"/>
        <v>0</v>
      </c>
      <c r="V351" s="510"/>
      <c r="W351" s="510"/>
    </row>
    <row r="352" spans="1:23" ht="12" customHeight="1">
      <c r="A352" s="498">
        <v>115501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6"/>
        <v>0</v>
      </c>
      <c r="L352" s="503">
        <f t="shared" si="176"/>
        <v>0</v>
      </c>
      <c r="M352" s="511">
        <f t="shared" si="177"/>
        <v>0</v>
      </c>
      <c r="N352" s="503">
        <f t="shared" si="178"/>
        <v>0</v>
      </c>
      <c r="O352" s="503">
        <f t="shared" si="178"/>
        <v>0</v>
      </c>
      <c r="P352" s="504">
        <f t="shared" si="179"/>
        <v>0</v>
      </c>
      <c r="Q352" s="505">
        <f t="shared" si="179"/>
        <v>260</v>
      </c>
      <c r="R352" s="506">
        <f t="shared" si="179"/>
        <v>260</v>
      </c>
      <c r="S352" s="507"/>
      <c r="T352" s="508"/>
      <c r="U352" s="509">
        <f t="shared" si="173"/>
        <v>260</v>
      </c>
      <c r="V352" s="510"/>
      <c r="W352" s="510"/>
    </row>
    <row r="353" spans="1:23" ht="12" customHeight="1">
      <c r="A353" s="498">
        <v>115591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6"/>
        <v>0</v>
      </c>
      <c r="L353" s="503">
        <f t="shared" si="176"/>
        <v>0</v>
      </c>
      <c r="M353" s="511">
        <f t="shared" si="177"/>
        <v>0</v>
      </c>
      <c r="N353" s="503">
        <f t="shared" si="178"/>
        <v>0</v>
      </c>
      <c r="O353" s="503">
        <f t="shared" si="178"/>
        <v>0</v>
      </c>
      <c r="P353" s="504">
        <f t="shared" si="179"/>
        <v>0</v>
      </c>
      <c r="Q353" s="505">
        <f t="shared" si="179"/>
        <v>0</v>
      </c>
      <c r="R353" s="506">
        <f t="shared" si="179"/>
        <v>0</v>
      </c>
      <c r="S353" s="507"/>
      <c r="T353" s="508"/>
      <c r="U353" s="509">
        <f t="shared" si="173"/>
        <v>0</v>
      </c>
      <c r="V353" s="510"/>
      <c r="W353" s="510"/>
    </row>
    <row r="354" spans="1:23" ht="12" customHeight="1">
      <c r="A354" s="498">
        <v>115701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6"/>
        <v>0</v>
      </c>
      <c r="L354" s="503">
        <f t="shared" si="176"/>
        <v>0</v>
      </c>
      <c r="M354" s="511">
        <f t="shared" si="177"/>
        <v>0</v>
      </c>
      <c r="N354" s="503">
        <f t="shared" si="178"/>
        <v>0</v>
      </c>
      <c r="O354" s="503">
        <f t="shared" si="178"/>
        <v>0</v>
      </c>
      <c r="P354" s="504">
        <f t="shared" si="179"/>
        <v>0</v>
      </c>
      <c r="Q354" s="505">
        <f t="shared" si="179"/>
        <v>0</v>
      </c>
      <c r="R354" s="506">
        <f t="shared" si="179"/>
        <v>0</v>
      </c>
      <c r="S354" s="507"/>
      <c r="T354" s="508"/>
      <c r="U354" s="509">
        <f t="shared" si="173"/>
        <v>0</v>
      </c>
      <c r="V354" s="510"/>
      <c r="W354" s="510"/>
    </row>
    <row r="355" spans="1:23" ht="12" customHeight="1">
      <c r="A355" s="498">
        <v>120000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6"/>
        <v>0</v>
      </c>
      <c r="L355" s="503">
        <f t="shared" si="176"/>
        <v>0</v>
      </c>
      <c r="M355" s="511">
        <f t="shared" si="177"/>
        <v>0</v>
      </c>
      <c r="N355" s="503">
        <f t="shared" si="178"/>
        <v>0</v>
      </c>
      <c r="O355" s="503">
        <f t="shared" si="178"/>
        <v>0</v>
      </c>
      <c r="P355" s="504">
        <f t="shared" si="179"/>
        <v>0</v>
      </c>
      <c r="Q355" s="505">
        <f t="shared" si="179"/>
        <v>0</v>
      </c>
      <c r="R355" s="506">
        <f t="shared" si="179"/>
        <v>0</v>
      </c>
      <c r="S355" s="507"/>
      <c r="T355" s="508"/>
      <c r="U355" s="509">
        <f t="shared" si="173"/>
        <v>0</v>
      </c>
      <c r="V355" s="510"/>
      <c r="W355" s="510"/>
    </row>
    <row r="356" spans="1:23" ht="12" customHeight="1">
      <c r="A356" s="498">
        <v>120100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6"/>
        <v>0</v>
      </c>
      <c r="L356" s="503">
        <f t="shared" si="176"/>
        <v>0</v>
      </c>
      <c r="M356" s="511">
        <f t="shared" si="177"/>
        <v>0</v>
      </c>
      <c r="N356" s="503">
        <f t="shared" si="178"/>
        <v>0</v>
      </c>
      <c r="O356" s="503">
        <f t="shared" si="178"/>
        <v>0</v>
      </c>
      <c r="P356" s="504">
        <f t="shared" si="179"/>
        <v>0</v>
      </c>
      <c r="Q356" s="505">
        <f t="shared" si="179"/>
        <v>0</v>
      </c>
      <c r="R356" s="506">
        <f t="shared" si="179"/>
        <v>0</v>
      </c>
      <c r="S356" s="507"/>
      <c r="T356" s="508"/>
      <c r="U356" s="509">
        <f t="shared" si="173"/>
        <v>0</v>
      </c>
      <c r="V356" s="510"/>
      <c r="W356" s="510"/>
    </row>
    <row r="357" spans="1:23" ht="12" customHeight="1">
      <c r="A357" s="498">
        <v>120110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6"/>
        <v>0</v>
      </c>
      <c r="L357" s="503">
        <f t="shared" si="176"/>
        <v>0</v>
      </c>
      <c r="M357" s="511">
        <f t="shared" si="177"/>
        <v>0</v>
      </c>
      <c r="N357" s="503">
        <f t="shared" si="178"/>
        <v>0</v>
      </c>
      <c r="O357" s="503">
        <f t="shared" si="178"/>
        <v>0</v>
      </c>
      <c r="P357" s="504">
        <f t="shared" si="179"/>
        <v>0</v>
      </c>
      <c r="Q357" s="505">
        <f t="shared" si="179"/>
        <v>0</v>
      </c>
      <c r="R357" s="506">
        <f t="shared" si="179"/>
        <v>0</v>
      </c>
      <c r="S357" s="507"/>
      <c r="T357" s="508"/>
      <c r="U357" s="509">
        <f t="shared" si="173"/>
        <v>0</v>
      </c>
      <c r="V357" s="510"/>
      <c r="W357" s="510"/>
    </row>
    <row r="358" spans="1:23" ht="12" customHeight="1">
      <c r="A358" s="498">
        <v>120500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6"/>
        <v>0</v>
      </c>
      <c r="L358" s="503">
        <f t="shared" si="176"/>
        <v>0</v>
      </c>
      <c r="M358" s="511">
        <f t="shared" si="177"/>
        <v>0</v>
      </c>
      <c r="N358" s="503">
        <f t="shared" si="178"/>
        <v>0</v>
      </c>
      <c r="O358" s="503">
        <f t="shared" si="178"/>
        <v>0</v>
      </c>
      <c r="P358" s="504">
        <f t="shared" si="179"/>
        <v>0</v>
      </c>
      <c r="Q358" s="505">
        <f t="shared" si="179"/>
        <v>0</v>
      </c>
      <c r="R358" s="506">
        <f t="shared" si="179"/>
        <v>0</v>
      </c>
      <c r="S358" s="507"/>
      <c r="T358" s="508"/>
      <c r="U358" s="509">
        <f t="shared" si="173"/>
        <v>0</v>
      </c>
      <c r="V358" s="510"/>
      <c r="W358" s="510"/>
    </row>
    <row r="359" spans="1:23" ht="12" customHeight="1">
      <c r="A359" s="498">
        <v>121701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6"/>
        <v>0</v>
      </c>
      <c r="L359" s="503">
        <f t="shared" si="176"/>
        <v>0</v>
      </c>
      <c r="M359" s="511">
        <f t="shared" si="177"/>
        <v>0</v>
      </c>
      <c r="N359" s="503">
        <f t="shared" si="178"/>
        <v>0</v>
      </c>
      <c r="O359" s="503">
        <f t="shared" si="178"/>
        <v>0</v>
      </c>
      <c r="P359" s="504">
        <f t="shared" si="179"/>
        <v>0</v>
      </c>
      <c r="Q359" s="505">
        <f t="shared" si="179"/>
        <v>0</v>
      </c>
      <c r="R359" s="506">
        <f t="shared" si="179"/>
        <v>0</v>
      </c>
      <c r="S359" s="507"/>
      <c r="T359" s="508"/>
      <c r="U359" s="509">
        <f t="shared" si="173"/>
        <v>0</v>
      </c>
      <c r="V359" s="510"/>
      <c r="W359" s="510"/>
    </row>
    <row r="360" spans="1:23" ht="12" customHeight="1">
      <c r="A360" s="498">
        <v>121721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6"/>
        <v>0</v>
      </c>
      <c r="L360" s="503">
        <f t="shared" si="176"/>
        <v>0</v>
      </c>
      <c r="M360" s="511">
        <f t="shared" si="177"/>
        <v>0</v>
      </c>
      <c r="N360" s="503">
        <f t="shared" si="178"/>
        <v>0</v>
      </c>
      <c r="O360" s="503">
        <f t="shared" si="178"/>
        <v>0</v>
      </c>
      <c r="P360" s="504">
        <f t="shared" si="179"/>
        <v>0</v>
      </c>
      <c r="Q360" s="505">
        <f t="shared" si="179"/>
        <v>0</v>
      </c>
      <c r="R360" s="506">
        <f t="shared" si="179"/>
        <v>0</v>
      </c>
      <c r="S360" s="507"/>
      <c r="T360" s="508"/>
      <c r="U360" s="509">
        <f t="shared" si="173"/>
        <v>0</v>
      </c>
      <c r="V360" s="510"/>
      <c r="W360" s="510"/>
    </row>
    <row r="361" spans="1:23" ht="12" customHeight="1">
      <c r="A361" s="498">
        <v>122001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5"/>
        <v>0</v>
      </c>
      <c r="K361" s="503">
        <f t="shared" si="176"/>
        <v>0</v>
      </c>
      <c r="L361" s="503">
        <f t="shared" si="176"/>
        <v>0</v>
      </c>
      <c r="M361" s="511">
        <f t="shared" si="177"/>
        <v>0</v>
      </c>
      <c r="N361" s="503">
        <f t="shared" si="178"/>
        <v>0</v>
      </c>
      <c r="O361" s="503">
        <f t="shared" si="178"/>
        <v>0</v>
      </c>
      <c r="P361" s="504">
        <f t="shared" si="179"/>
        <v>0</v>
      </c>
      <c r="Q361" s="505">
        <f t="shared" si="179"/>
        <v>0</v>
      </c>
      <c r="R361" s="506">
        <f t="shared" si="179"/>
        <v>0</v>
      </c>
      <c r="S361" s="507"/>
      <c r="T361" s="508"/>
      <c r="U361" s="509">
        <f t="shared" si="173"/>
        <v>0</v>
      </c>
      <c r="V361" s="510"/>
      <c r="W361" s="510"/>
    </row>
    <row r="362" spans="1:23" ht="12" customHeight="1">
      <c r="A362" s="498">
        <v>122021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5"/>
        <v>0</v>
      </c>
      <c r="K362" s="503">
        <f t="shared" si="176"/>
        <v>0</v>
      </c>
      <c r="L362" s="503">
        <f t="shared" si="176"/>
        <v>0</v>
      </c>
      <c r="M362" s="511">
        <f t="shared" si="177"/>
        <v>0</v>
      </c>
      <c r="N362" s="503">
        <f t="shared" si="178"/>
        <v>0</v>
      </c>
      <c r="O362" s="503">
        <f t="shared" si="178"/>
        <v>0</v>
      </c>
      <c r="P362" s="504">
        <f t="shared" si="179"/>
        <v>0</v>
      </c>
      <c r="Q362" s="505">
        <f t="shared" si="179"/>
        <v>0</v>
      </c>
      <c r="R362" s="506">
        <f t="shared" si="179"/>
        <v>0</v>
      </c>
      <c r="S362" s="507"/>
      <c r="T362" s="508"/>
      <c r="U362" s="509">
        <f t="shared" si="173"/>
        <v>0</v>
      </c>
      <c r="V362" s="510"/>
      <c r="W362" s="510"/>
    </row>
    <row r="363" spans="1:23" ht="12" customHeight="1">
      <c r="A363" s="498">
        <v>122031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5"/>
        <v>0</v>
      </c>
      <c r="K363" s="503">
        <f t="shared" si="176"/>
        <v>0</v>
      </c>
      <c r="L363" s="503">
        <f t="shared" si="176"/>
        <v>0</v>
      </c>
      <c r="M363" s="511">
        <f t="shared" si="177"/>
        <v>0</v>
      </c>
      <c r="N363" s="503">
        <f t="shared" si="178"/>
        <v>0</v>
      </c>
      <c r="O363" s="503">
        <f t="shared" si="178"/>
        <v>0</v>
      </c>
      <c r="P363" s="504">
        <f t="shared" si="179"/>
        <v>0</v>
      </c>
      <c r="Q363" s="505">
        <f t="shared" si="179"/>
        <v>0</v>
      </c>
      <c r="R363" s="506">
        <f t="shared" si="179"/>
        <v>0</v>
      </c>
      <c r="S363" s="507"/>
      <c r="T363" s="508"/>
      <c r="U363" s="509">
        <f t="shared" si="173"/>
        <v>0</v>
      </c>
      <c r="V363" s="510"/>
      <c r="W363" s="510"/>
    </row>
    <row r="364" spans="1:23" ht="12" customHeight="1">
      <c r="A364" s="498">
        <v>122121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5"/>
        <v>0</v>
      </c>
      <c r="K364" s="503">
        <f t="shared" si="176"/>
        <v>0</v>
      </c>
      <c r="L364" s="503">
        <f t="shared" si="176"/>
        <v>0</v>
      </c>
      <c r="M364" s="511">
        <f t="shared" si="177"/>
        <v>0</v>
      </c>
      <c r="N364" s="503">
        <f t="shared" si="178"/>
        <v>0</v>
      </c>
      <c r="O364" s="503">
        <f t="shared" si="178"/>
        <v>0</v>
      </c>
      <c r="P364" s="504">
        <f t="shared" si="179"/>
        <v>0</v>
      </c>
      <c r="Q364" s="505">
        <f t="shared" si="179"/>
        <v>0</v>
      </c>
      <c r="R364" s="506">
        <f t="shared" si="179"/>
        <v>0</v>
      </c>
      <c r="S364" s="507"/>
      <c r="T364" s="508"/>
      <c r="U364" s="509">
        <f t="shared" si="173"/>
        <v>0</v>
      </c>
      <c r="V364" s="510"/>
      <c r="W364" s="510"/>
    </row>
    <row r="365" spans="1:23" ht="12" customHeight="1">
      <c r="A365" s="498">
        <v>122131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5"/>
        <v>0</v>
      </c>
      <c r="K365" s="503">
        <f t="shared" si="176"/>
        <v>0</v>
      </c>
      <c r="L365" s="503">
        <f t="shared" si="176"/>
        <v>0</v>
      </c>
      <c r="M365" s="511">
        <f t="shared" si="177"/>
        <v>0</v>
      </c>
      <c r="N365" s="503">
        <f t="shared" si="178"/>
        <v>0</v>
      </c>
      <c r="O365" s="503">
        <f t="shared" si="178"/>
        <v>0</v>
      </c>
      <c r="P365" s="504">
        <f t="shared" si="179"/>
        <v>0</v>
      </c>
      <c r="Q365" s="505">
        <f t="shared" si="179"/>
        <v>0</v>
      </c>
      <c r="R365" s="506">
        <f t="shared" si="179"/>
        <v>0</v>
      </c>
      <c r="S365" s="507"/>
      <c r="T365" s="508"/>
      <c r="U365" s="509">
        <f t="shared" si="173"/>
        <v>0</v>
      </c>
      <c r="V365" s="510"/>
      <c r="W365" s="510"/>
    </row>
    <row r="366" spans="1:23" ht="12" customHeight="1">
      <c r="A366" s="498">
        <v>122701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5"/>
        <v>0</v>
      </c>
      <c r="K366" s="503">
        <f t="shared" si="176"/>
        <v>0</v>
      </c>
      <c r="L366" s="503">
        <f t="shared" si="176"/>
        <v>0</v>
      </c>
      <c r="M366" s="511">
        <f t="shared" si="177"/>
        <v>0</v>
      </c>
      <c r="N366" s="503">
        <f t="shared" si="178"/>
        <v>0</v>
      </c>
      <c r="O366" s="503">
        <f t="shared" si="178"/>
        <v>0</v>
      </c>
      <c r="P366" s="504">
        <f t="shared" si="179"/>
        <v>0</v>
      </c>
      <c r="Q366" s="505">
        <f t="shared" si="179"/>
        <v>0</v>
      </c>
      <c r="R366" s="506">
        <f t="shared" si="179"/>
        <v>0</v>
      </c>
      <c r="S366" s="507"/>
      <c r="T366" s="508"/>
      <c r="U366" s="509">
        <f t="shared" si="173"/>
        <v>0</v>
      </c>
      <c r="V366" s="510"/>
      <c r="W366" s="510"/>
    </row>
    <row r="367" spans="1:23" ht="12" customHeight="1">
      <c r="A367" s="498">
        <v>123001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5"/>
        <v>8</v>
      </c>
      <c r="K367" s="503">
        <f t="shared" si="176"/>
        <v>0</v>
      </c>
      <c r="L367" s="503">
        <f t="shared" si="176"/>
        <v>0</v>
      </c>
      <c r="M367" s="511">
        <f t="shared" si="177"/>
        <v>0</v>
      </c>
      <c r="N367" s="503">
        <f t="shared" si="178"/>
        <v>0</v>
      </c>
      <c r="O367" s="503">
        <f t="shared" si="178"/>
        <v>8</v>
      </c>
      <c r="P367" s="504">
        <f t="shared" si="179"/>
        <v>0</v>
      </c>
      <c r="Q367" s="505">
        <f t="shared" si="179"/>
        <v>0</v>
      </c>
      <c r="R367" s="506">
        <f t="shared" si="179"/>
        <v>0</v>
      </c>
      <c r="S367" s="507"/>
      <c r="T367" s="508"/>
      <c r="U367" s="509">
        <f t="shared" si="173"/>
        <v>8</v>
      </c>
      <c r="V367" s="510"/>
      <c r="W367" s="510"/>
    </row>
    <row r="368" spans="1:23" ht="12" customHeight="1">
      <c r="A368" s="498">
        <v>123021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5"/>
        <v>0</v>
      </c>
      <c r="K368" s="503">
        <f t="shared" si="176"/>
        <v>0</v>
      </c>
      <c r="L368" s="503">
        <f t="shared" si="176"/>
        <v>0</v>
      </c>
      <c r="M368" s="511">
        <f t="shared" si="177"/>
        <v>0</v>
      </c>
      <c r="N368" s="503">
        <f t="shared" si="178"/>
        <v>0</v>
      </c>
      <c r="O368" s="503">
        <f t="shared" si="178"/>
        <v>0</v>
      </c>
      <c r="P368" s="504">
        <f t="shared" si="179"/>
        <v>0</v>
      </c>
      <c r="Q368" s="505">
        <f t="shared" si="179"/>
        <v>0</v>
      </c>
      <c r="R368" s="506">
        <f t="shared" si="179"/>
        <v>0</v>
      </c>
      <c r="S368" s="507"/>
      <c r="T368" s="508"/>
      <c r="U368" s="509">
        <f t="shared" si="173"/>
        <v>0</v>
      </c>
      <c r="V368" s="510"/>
      <c r="W368" s="510"/>
    </row>
    <row r="369" spans="1:23" ht="12" customHeight="1">
      <c r="A369" s="498">
        <v>123030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5"/>
        <v>0</v>
      </c>
      <c r="K369" s="503">
        <f t="shared" si="176"/>
        <v>0</v>
      </c>
      <c r="L369" s="503">
        <f t="shared" si="176"/>
        <v>0</v>
      </c>
      <c r="M369" s="511">
        <f t="shared" si="177"/>
        <v>0</v>
      </c>
      <c r="N369" s="503">
        <f t="shared" si="178"/>
        <v>0</v>
      </c>
      <c r="O369" s="503">
        <f t="shared" si="178"/>
        <v>0</v>
      </c>
      <c r="P369" s="504">
        <f t="shared" si="179"/>
        <v>0</v>
      </c>
      <c r="Q369" s="505">
        <f t="shared" si="179"/>
        <v>0</v>
      </c>
      <c r="R369" s="506">
        <f t="shared" si="179"/>
        <v>0</v>
      </c>
      <c r="S369" s="507"/>
      <c r="T369" s="508"/>
      <c r="U369" s="509">
        <f t="shared" si="173"/>
        <v>0</v>
      </c>
      <c r="V369" s="510"/>
      <c r="W369" s="510"/>
    </row>
    <row r="370" spans="1:23" ht="12" customHeight="1">
      <c r="A370" s="518">
        <v>123031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5"/>
        <v>0</v>
      </c>
      <c r="K370" s="503">
        <f t="shared" si="176"/>
        <v>0</v>
      </c>
      <c r="L370" s="503">
        <f t="shared" si="176"/>
        <v>0</v>
      </c>
      <c r="M370" s="511">
        <f t="shared" si="177"/>
        <v>0</v>
      </c>
      <c r="N370" s="503">
        <f t="shared" si="178"/>
        <v>0</v>
      </c>
      <c r="O370" s="503">
        <f t="shared" si="178"/>
        <v>0</v>
      </c>
      <c r="P370" s="504">
        <f t="shared" si="179"/>
        <v>0</v>
      </c>
      <c r="Q370" s="505">
        <f t="shared" si="179"/>
        <v>0</v>
      </c>
      <c r="R370" s="505">
        <f t="shared" si="179"/>
        <v>0</v>
      </c>
      <c r="S370" s="507"/>
      <c r="T370" s="508"/>
      <c r="U370" s="509">
        <f t="shared" si="173"/>
        <v>0</v>
      </c>
      <c r="V370" s="510"/>
      <c r="W370" s="510"/>
    </row>
    <row r="371" spans="1:23" ht="12" customHeight="1">
      <c r="A371" s="498">
        <v>123701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5"/>
        <v>0</v>
      </c>
      <c r="K371" s="503">
        <f t="shared" ref="K371:L390" si="180">SUMIF($A$10:$A$322,$A371,K$10:K$322)</f>
        <v>0</v>
      </c>
      <c r="L371" s="503">
        <f t="shared" si="180"/>
        <v>0</v>
      </c>
      <c r="M371" s="511">
        <f t="shared" si="177"/>
        <v>0</v>
      </c>
      <c r="N371" s="503">
        <f t="shared" ref="N371:O390" si="181">SUMIF($A$10:$A$322,$A371,N$10:N$322)</f>
        <v>0</v>
      </c>
      <c r="O371" s="503">
        <f t="shared" si="181"/>
        <v>0</v>
      </c>
      <c r="P371" s="504">
        <f t="shared" ref="P371:R390" si="182">SUMIF($A$10:$A$317,$A371,P$10:P$317)</f>
        <v>0</v>
      </c>
      <c r="Q371" s="505">
        <f t="shared" si="182"/>
        <v>0</v>
      </c>
      <c r="R371" s="505">
        <f t="shared" si="182"/>
        <v>0</v>
      </c>
      <c r="S371" s="507"/>
      <c r="T371" s="508"/>
      <c r="U371" s="509">
        <f t="shared" si="173"/>
        <v>0</v>
      </c>
      <c r="V371" s="510"/>
      <c r="W371" s="510"/>
    </row>
    <row r="372" spans="1:23" ht="12" customHeight="1">
      <c r="A372" s="498">
        <v>125001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5"/>
        <v>0</v>
      </c>
      <c r="K372" s="503">
        <f t="shared" si="180"/>
        <v>0</v>
      </c>
      <c r="L372" s="503">
        <f t="shared" si="180"/>
        <v>0</v>
      </c>
      <c r="M372" s="511">
        <f t="shared" si="177"/>
        <v>0</v>
      </c>
      <c r="N372" s="503">
        <f t="shared" si="181"/>
        <v>0</v>
      </c>
      <c r="O372" s="503">
        <f t="shared" si="181"/>
        <v>0</v>
      </c>
      <c r="P372" s="504">
        <f t="shared" si="182"/>
        <v>0</v>
      </c>
      <c r="Q372" s="505">
        <f t="shared" si="182"/>
        <v>0</v>
      </c>
      <c r="R372" s="506">
        <f t="shared" si="182"/>
        <v>0</v>
      </c>
      <c r="S372" s="507"/>
      <c r="T372" s="508"/>
      <c r="U372" s="509">
        <f t="shared" si="173"/>
        <v>0</v>
      </c>
      <c r="V372" s="510"/>
      <c r="W372" s="510"/>
    </row>
    <row r="373" spans="1:23" ht="12" customHeight="1">
      <c r="A373" s="498">
        <v>127000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5"/>
        <v>0</v>
      </c>
      <c r="K373" s="503">
        <f t="shared" si="180"/>
        <v>0</v>
      </c>
      <c r="L373" s="503">
        <f t="shared" si="180"/>
        <v>0</v>
      </c>
      <c r="M373" s="511">
        <f t="shared" si="177"/>
        <v>0</v>
      </c>
      <c r="N373" s="503">
        <f t="shared" si="181"/>
        <v>0</v>
      </c>
      <c r="O373" s="503">
        <f t="shared" si="181"/>
        <v>0</v>
      </c>
      <c r="P373" s="504">
        <f t="shared" si="182"/>
        <v>0</v>
      </c>
      <c r="Q373" s="505">
        <f t="shared" si="182"/>
        <v>0</v>
      </c>
      <c r="R373" s="506">
        <f t="shared" si="182"/>
        <v>0</v>
      </c>
      <c r="S373" s="507"/>
      <c r="T373" s="508"/>
      <c r="U373" s="509">
        <f t="shared" si="173"/>
        <v>0</v>
      </c>
      <c r="V373" s="510"/>
      <c r="W373" s="510"/>
    </row>
    <row r="374" spans="1:23" ht="12" customHeight="1">
      <c r="A374" s="498">
        <v>127001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5"/>
        <v>106</v>
      </c>
      <c r="K374" s="503">
        <f t="shared" si="180"/>
        <v>0</v>
      </c>
      <c r="L374" s="503">
        <f t="shared" si="180"/>
        <v>144</v>
      </c>
      <c r="M374" s="511">
        <f t="shared" si="177"/>
        <v>0</v>
      </c>
      <c r="N374" s="503">
        <f t="shared" si="181"/>
        <v>0</v>
      </c>
      <c r="O374" s="503">
        <f t="shared" si="181"/>
        <v>250</v>
      </c>
      <c r="P374" s="504">
        <f t="shared" si="182"/>
        <v>0</v>
      </c>
      <c r="Q374" s="505">
        <f t="shared" si="182"/>
        <v>0</v>
      </c>
      <c r="R374" s="506">
        <f t="shared" si="182"/>
        <v>0</v>
      </c>
      <c r="S374" s="507"/>
      <c r="T374" s="508"/>
      <c r="U374" s="509">
        <f t="shared" si="173"/>
        <v>250</v>
      </c>
      <c r="V374" s="510"/>
      <c r="W374" s="510"/>
    </row>
    <row r="375" spans="1:23" ht="12" customHeight="1">
      <c r="A375" s="498">
        <v>127008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5"/>
        <v>0</v>
      </c>
      <c r="K375" s="503">
        <f t="shared" si="180"/>
        <v>0</v>
      </c>
      <c r="L375" s="503">
        <f t="shared" si="180"/>
        <v>0</v>
      </c>
      <c r="M375" s="511">
        <f t="shared" si="177"/>
        <v>0</v>
      </c>
      <c r="N375" s="503">
        <f t="shared" si="181"/>
        <v>0</v>
      </c>
      <c r="O375" s="503">
        <f t="shared" si="181"/>
        <v>0</v>
      </c>
      <c r="P375" s="504">
        <f t="shared" si="182"/>
        <v>0</v>
      </c>
      <c r="Q375" s="505">
        <f t="shared" si="182"/>
        <v>0</v>
      </c>
      <c r="R375" s="506">
        <f t="shared" si="182"/>
        <v>0</v>
      </c>
      <c r="S375" s="507"/>
      <c r="T375" s="508"/>
      <c r="U375" s="509">
        <f t="shared" si="173"/>
        <v>0</v>
      </c>
      <c r="V375" s="510"/>
      <c r="W375" s="510"/>
    </row>
    <row r="376" spans="1:23" ht="12" customHeight="1">
      <c r="A376" s="498">
        <v>127020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5"/>
        <v>0</v>
      </c>
      <c r="K376" s="503">
        <f t="shared" si="180"/>
        <v>0</v>
      </c>
      <c r="L376" s="503">
        <f t="shared" si="180"/>
        <v>0</v>
      </c>
      <c r="M376" s="511">
        <f t="shared" si="177"/>
        <v>0</v>
      </c>
      <c r="N376" s="503">
        <f t="shared" si="181"/>
        <v>0</v>
      </c>
      <c r="O376" s="503">
        <f t="shared" si="181"/>
        <v>0</v>
      </c>
      <c r="P376" s="504">
        <f t="shared" si="182"/>
        <v>0</v>
      </c>
      <c r="Q376" s="505">
        <f t="shared" si="182"/>
        <v>0</v>
      </c>
      <c r="R376" s="506">
        <f t="shared" si="182"/>
        <v>0</v>
      </c>
      <c r="S376" s="507"/>
      <c r="T376" s="508"/>
      <c r="U376" s="509">
        <f t="shared" si="173"/>
        <v>0</v>
      </c>
      <c r="V376" s="510"/>
      <c r="W376" s="510"/>
    </row>
    <row r="377" spans="1:23" ht="12" customHeight="1">
      <c r="A377" s="498">
        <v>127021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5"/>
        <v>0</v>
      </c>
      <c r="K377" s="503">
        <f t="shared" si="180"/>
        <v>0</v>
      </c>
      <c r="L377" s="503">
        <f t="shared" si="180"/>
        <v>0</v>
      </c>
      <c r="M377" s="511">
        <f t="shared" si="177"/>
        <v>0</v>
      </c>
      <c r="N377" s="503">
        <f t="shared" si="181"/>
        <v>0</v>
      </c>
      <c r="O377" s="503">
        <f t="shared" si="181"/>
        <v>0</v>
      </c>
      <c r="P377" s="504">
        <f t="shared" si="182"/>
        <v>0</v>
      </c>
      <c r="Q377" s="505">
        <f t="shared" si="182"/>
        <v>0</v>
      </c>
      <c r="R377" s="506">
        <f t="shared" si="182"/>
        <v>0</v>
      </c>
      <c r="S377" s="507"/>
      <c r="T377" s="508"/>
      <c r="U377" s="509">
        <f t="shared" si="173"/>
        <v>0</v>
      </c>
      <c r="V377" s="510"/>
      <c r="W377" s="510"/>
    </row>
    <row r="378" spans="1:23" ht="12" customHeight="1">
      <c r="A378" s="498">
        <v>127031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5"/>
        <v>0</v>
      </c>
      <c r="K378" s="503">
        <f t="shared" si="180"/>
        <v>0</v>
      </c>
      <c r="L378" s="503">
        <f t="shared" si="180"/>
        <v>0</v>
      </c>
      <c r="M378" s="511">
        <f t="shared" si="177"/>
        <v>0</v>
      </c>
      <c r="N378" s="503">
        <f t="shared" si="181"/>
        <v>0</v>
      </c>
      <c r="O378" s="503">
        <f t="shared" si="181"/>
        <v>0</v>
      </c>
      <c r="P378" s="504">
        <f t="shared" si="182"/>
        <v>0</v>
      </c>
      <c r="Q378" s="505">
        <f t="shared" si="182"/>
        <v>0</v>
      </c>
      <c r="R378" s="506">
        <f t="shared" si="182"/>
        <v>0</v>
      </c>
      <c r="S378" s="507"/>
      <c r="T378" s="508"/>
      <c r="U378" s="509">
        <f t="shared" si="173"/>
        <v>0</v>
      </c>
      <c r="V378" s="510"/>
      <c r="W378" s="510"/>
    </row>
    <row r="379" spans="1:23" ht="12" customHeight="1">
      <c r="A379" s="498">
        <v>127060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5"/>
        <v>0</v>
      </c>
      <c r="K379" s="503">
        <f t="shared" si="180"/>
        <v>0</v>
      </c>
      <c r="L379" s="503">
        <f t="shared" si="180"/>
        <v>0</v>
      </c>
      <c r="M379" s="511">
        <f t="shared" si="177"/>
        <v>0</v>
      </c>
      <c r="N379" s="503">
        <f t="shared" si="181"/>
        <v>0</v>
      </c>
      <c r="O379" s="503">
        <f t="shared" si="181"/>
        <v>0</v>
      </c>
      <c r="P379" s="504">
        <f t="shared" si="182"/>
        <v>0</v>
      </c>
      <c r="Q379" s="505">
        <f t="shared" si="182"/>
        <v>0</v>
      </c>
      <c r="R379" s="506">
        <f t="shared" si="182"/>
        <v>0</v>
      </c>
      <c r="S379" s="507"/>
      <c r="T379" s="508"/>
      <c r="U379" s="509">
        <f t="shared" si="173"/>
        <v>0</v>
      </c>
      <c r="V379" s="510"/>
      <c r="W379" s="510"/>
    </row>
    <row r="380" spans="1:23" ht="12" customHeight="1">
      <c r="A380" s="498">
        <v>127761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5"/>
        <v>0</v>
      </c>
      <c r="K380" s="503">
        <f t="shared" si="180"/>
        <v>0</v>
      </c>
      <c r="L380" s="503">
        <f t="shared" si="180"/>
        <v>0</v>
      </c>
      <c r="M380" s="511">
        <f t="shared" si="177"/>
        <v>0</v>
      </c>
      <c r="N380" s="503">
        <f t="shared" si="181"/>
        <v>0</v>
      </c>
      <c r="O380" s="503">
        <f t="shared" si="181"/>
        <v>0</v>
      </c>
      <c r="P380" s="504">
        <f t="shared" si="182"/>
        <v>0</v>
      </c>
      <c r="Q380" s="505">
        <f t="shared" si="182"/>
        <v>0</v>
      </c>
      <c r="R380" s="506">
        <f t="shared" si="182"/>
        <v>0</v>
      </c>
      <c r="S380" s="507"/>
      <c r="T380" s="508"/>
      <c r="U380" s="509">
        <f t="shared" si="173"/>
        <v>0</v>
      </c>
      <c r="V380" s="510"/>
      <c r="W380" s="510"/>
    </row>
    <row r="381" spans="1:23" ht="12" customHeight="1">
      <c r="A381" s="498">
        <v>127771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5"/>
        <v>0</v>
      </c>
      <c r="K381" s="503">
        <f t="shared" si="180"/>
        <v>0</v>
      </c>
      <c r="L381" s="503">
        <f t="shared" si="180"/>
        <v>0</v>
      </c>
      <c r="M381" s="511">
        <f t="shared" si="177"/>
        <v>0</v>
      </c>
      <c r="N381" s="503">
        <f t="shared" si="181"/>
        <v>0</v>
      </c>
      <c r="O381" s="503">
        <f t="shared" si="181"/>
        <v>0</v>
      </c>
      <c r="P381" s="504">
        <f t="shared" si="182"/>
        <v>0</v>
      </c>
      <c r="Q381" s="505">
        <f t="shared" si="182"/>
        <v>0</v>
      </c>
      <c r="R381" s="506">
        <f t="shared" si="182"/>
        <v>0</v>
      </c>
      <c r="S381" s="507"/>
      <c r="T381" s="508"/>
      <c r="U381" s="509">
        <f t="shared" si="173"/>
        <v>0</v>
      </c>
      <c r="V381" s="510"/>
      <c r="W381" s="510"/>
    </row>
    <row r="382" spans="1:23" ht="12" customHeight="1">
      <c r="A382" s="498">
        <v>127800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5"/>
        <v>0</v>
      </c>
      <c r="K382" s="503">
        <f t="shared" si="180"/>
        <v>0</v>
      </c>
      <c r="L382" s="503">
        <f t="shared" si="180"/>
        <v>0</v>
      </c>
      <c r="M382" s="511">
        <f t="shared" si="177"/>
        <v>0</v>
      </c>
      <c r="N382" s="503">
        <f t="shared" si="181"/>
        <v>0</v>
      </c>
      <c r="O382" s="503">
        <f t="shared" si="181"/>
        <v>0</v>
      </c>
      <c r="P382" s="504">
        <f t="shared" si="182"/>
        <v>0</v>
      </c>
      <c r="Q382" s="505">
        <f t="shared" si="182"/>
        <v>0</v>
      </c>
      <c r="R382" s="506">
        <f t="shared" si="182"/>
        <v>0</v>
      </c>
      <c r="S382" s="507"/>
      <c r="T382" s="508"/>
      <c r="U382" s="509">
        <f t="shared" si="173"/>
        <v>0</v>
      </c>
      <c r="V382" s="510"/>
      <c r="W382" s="510"/>
    </row>
    <row r="383" spans="1:23" ht="12" customHeight="1">
      <c r="A383" s="498">
        <v>127801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5"/>
        <v>0</v>
      </c>
      <c r="K383" s="503">
        <f t="shared" si="180"/>
        <v>0</v>
      </c>
      <c r="L383" s="503">
        <f t="shared" si="180"/>
        <v>0</v>
      </c>
      <c r="M383" s="511">
        <f t="shared" si="177"/>
        <v>0</v>
      </c>
      <c r="N383" s="503">
        <f t="shared" si="181"/>
        <v>8</v>
      </c>
      <c r="O383" s="503">
        <f t="shared" si="181"/>
        <v>8</v>
      </c>
      <c r="P383" s="504">
        <f t="shared" si="182"/>
        <v>0</v>
      </c>
      <c r="Q383" s="505">
        <f t="shared" si="182"/>
        <v>0</v>
      </c>
      <c r="R383" s="506">
        <f t="shared" si="182"/>
        <v>0</v>
      </c>
      <c r="S383" s="507"/>
      <c r="T383" s="508"/>
      <c r="U383" s="509">
        <f t="shared" si="173"/>
        <v>8</v>
      </c>
      <c r="V383" s="510"/>
      <c r="W383" s="510"/>
    </row>
    <row r="384" spans="1:23" ht="12" customHeight="1">
      <c r="A384" s="498">
        <v>128000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5"/>
        <v>0</v>
      </c>
      <c r="K384" s="503">
        <f t="shared" si="180"/>
        <v>0</v>
      </c>
      <c r="L384" s="503">
        <f t="shared" si="180"/>
        <v>0</v>
      </c>
      <c r="M384" s="511">
        <f t="shared" si="177"/>
        <v>0</v>
      </c>
      <c r="N384" s="503">
        <f t="shared" si="181"/>
        <v>0</v>
      </c>
      <c r="O384" s="503">
        <f t="shared" si="181"/>
        <v>0</v>
      </c>
      <c r="P384" s="504">
        <f t="shared" si="182"/>
        <v>0</v>
      </c>
      <c r="Q384" s="505">
        <f t="shared" si="182"/>
        <v>0</v>
      </c>
      <c r="R384" s="506">
        <f t="shared" si="182"/>
        <v>0</v>
      </c>
      <c r="S384" s="507"/>
      <c r="T384" s="508"/>
      <c r="U384" s="509">
        <f t="shared" si="173"/>
        <v>0</v>
      </c>
      <c r="V384" s="510"/>
      <c r="W384" s="510"/>
    </row>
    <row r="385" spans="1:23" ht="12" customHeight="1">
      <c r="A385" s="498">
        <v>128001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5"/>
        <v>0</v>
      </c>
      <c r="K385" s="503">
        <f t="shared" si="180"/>
        <v>0</v>
      </c>
      <c r="L385" s="503">
        <f t="shared" si="180"/>
        <v>0</v>
      </c>
      <c r="M385" s="511">
        <f t="shared" si="177"/>
        <v>0</v>
      </c>
      <c r="N385" s="503">
        <f t="shared" si="181"/>
        <v>0</v>
      </c>
      <c r="O385" s="503">
        <f t="shared" si="181"/>
        <v>0</v>
      </c>
      <c r="P385" s="504">
        <f t="shared" si="182"/>
        <v>0</v>
      </c>
      <c r="Q385" s="505">
        <f t="shared" si="182"/>
        <v>0</v>
      </c>
      <c r="R385" s="506">
        <f t="shared" si="182"/>
        <v>0</v>
      </c>
      <c r="S385" s="507"/>
      <c r="T385" s="508"/>
      <c r="U385" s="509">
        <f t="shared" si="173"/>
        <v>0</v>
      </c>
      <c r="V385" s="510"/>
      <c r="W385" s="510"/>
    </row>
    <row r="386" spans="1:23" ht="12" customHeight="1">
      <c r="A386" s="498">
        <v>128020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5"/>
        <v>0</v>
      </c>
      <c r="K386" s="503">
        <f t="shared" si="180"/>
        <v>0</v>
      </c>
      <c r="L386" s="503">
        <f t="shared" si="180"/>
        <v>0</v>
      </c>
      <c r="M386" s="511">
        <f t="shared" si="177"/>
        <v>0</v>
      </c>
      <c r="N386" s="503">
        <f t="shared" si="181"/>
        <v>0</v>
      </c>
      <c r="O386" s="503">
        <f t="shared" si="181"/>
        <v>0</v>
      </c>
      <c r="P386" s="504">
        <f t="shared" si="182"/>
        <v>0</v>
      </c>
      <c r="Q386" s="505">
        <f t="shared" si="182"/>
        <v>0</v>
      </c>
      <c r="R386" s="506">
        <f t="shared" si="182"/>
        <v>0</v>
      </c>
      <c r="S386" s="507"/>
      <c r="T386" s="508"/>
      <c r="U386" s="509">
        <f t="shared" si="173"/>
        <v>0</v>
      </c>
      <c r="V386" s="510"/>
      <c r="W386" s="510"/>
    </row>
    <row r="387" spans="1:23" ht="12" customHeight="1">
      <c r="A387" s="498">
        <v>129051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5"/>
        <v>0</v>
      </c>
      <c r="K387" s="503">
        <f t="shared" si="180"/>
        <v>0</v>
      </c>
      <c r="L387" s="503">
        <f t="shared" si="180"/>
        <v>0</v>
      </c>
      <c r="M387" s="511">
        <f t="shared" si="177"/>
        <v>0</v>
      </c>
      <c r="N387" s="503">
        <f t="shared" si="181"/>
        <v>0</v>
      </c>
      <c r="O387" s="503">
        <f t="shared" si="181"/>
        <v>0</v>
      </c>
      <c r="P387" s="504">
        <f t="shared" si="182"/>
        <v>0</v>
      </c>
      <c r="Q387" s="505">
        <f t="shared" si="182"/>
        <v>0</v>
      </c>
      <c r="R387" s="506">
        <f t="shared" si="182"/>
        <v>0</v>
      </c>
      <c r="S387" s="507"/>
      <c r="T387" s="508"/>
      <c r="U387" s="509">
        <f t="shared" si="173"/>
        <v>0</v>
      </c>
      <c r="V387" s="510"/>
      <c r="W387" s="510"/>
    </row>
    <row r="388" spans="1:23" ht="12" customHeight="1">
      <c r="A388" s="498">
        <v>132011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5"/>
        <v>0</v>
      </c>
      <c r="K388" s="503">
        <f t="shared" si="180"/>
        <v>0</v>
      </c>
      <c r="L388" s="503">
        <f t="shared" si="180"/>
        <v>0</v>
      </c>
      <c r="M388" s="511">
        <f t="shared" si="177"/>
        <v>0</v>
      </c>
      <c r="N388" s="503">
        <f t="shared" si="181"/>
        <v>0</v>
      </c>
      <c r="O388" s="503">
        <f t="shared" si="181"/>
        <v>0</v>
      </c>
      <c r="P388" s="504">
        <f t="shared" si="182"/>
        <v>0</v>
      </c>
      <c r="Q388" s="505">
        <f t="shared" si="182"/>
        <v>0</v>
      </c>
      <c r="R388" s="506">
        <f t="shared" si="182"/>
        <v>0</v>
      </c>
      <c r="S388" s="507"/>
      <c r="T388" s="508"/>
      <c r="U388" s="509">
        <f t="shared" si="173"/>
        <v>0</v>
      </c>
      <c r="V388" s="510"/>
      <c r="W388" s="510"/>
    </row>
    <row r="389" spans="1:23" ht="12" customHeight="1">
      <c r="A389" s="498">
        <v>132021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5"/>
        <v>0</v>
      </c>
      <c r="K389" s="503">
        <f t="shared" si="180"/>
        <v>0</v>
      </c>
      <c r="L389" s="503">
        <f t="shared" si="180"/>
        <v>0</v>
      </c>
      <c r="M389" s="511">
        <f t="shared" si="177"/>
        <v>0</v>
      </c>
      <c r="N389" s="503">
        <f t="shared" si="181"/>
        <v>0</v>
      </c>
      <c r="O389" s="503">
        <f t="shared" si="181"/>
        <v>0</v>
      </c>
      <c r="P389" s="504">
        <f t="shared" si="182"/>
        <v>0</v>
      </c>
      <c r="Q389" s="505">
        <f t="shared" si="182"/>
        <v>0</v>
      </c>
      <c r="R389" s="506">
        <f t="shared" si="182"/>
        <v>0</v>
      </c>
      <c r="S389" s="507"/>
      <c r="T389" s="508"/>
      <c r="U389" s="509">
        <f t="shared" si="173"/>
        <v>0</v>
      </c>
      <c r="V389" s="510"/>
      <c r="W389" s="510"/>
    </row>
    <row r="390" spans="1:23" ht="12" customHeight="1">
      <c r="A390" s="498">
        <v>132031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5"/>
        <v>0</v>
      </c>
      <c r="K390" s="503">
        <f t="shared" si="180"/>
        <v>0</v>
      </c>
      <c r="L390" s="503">
        <f t="shared" si="180"/>
        <v>0</v>
      </c>
      <c r="M390" s="511">
        <f t="shared" si="177"/>
        <v>0</v>
      </c>
      <c r="N390" s="503">
        <f t="shared" si="181"/>
        <v>0</v>
      </c>
      <c r="O390" s="503">
        <f t="shared" si="181"/>
        <v>0</v>
      </c>
      <c r="P390" s="504">
        <f t="shared" si="182"/>
        <v>0</v>
      </c>
      <c r="Q390" s="505">
        <f t="shared" si="182"/>
        <v>0</v>
      </c>
      <c r="R390" s="506">
        <f t="shared" si="182"/>
        <v>0</v>
      </c>
      <c r="S390" s="507"/>
      <c r="T390" s="508"/>
      <c r="U390" s="509">
        <f t="shared" si="173"/>
        <v>0</v>
      </c>
      <c r="V390" s="510"/>
      <c r="W390" s="510"/>
    </row>
    <row r="391" spans="1:23" ht="12" customHeight="1">
      <c r="A391" s="498">
        <v>133011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5"/>
        <v>0</v>
      </c>
      <c r="K391" s="503">
        <f t="shared" ref="K391:L410" si="183">SUMIF($A$10:$A$322,$A391,K$10:K$322)</f>
        <v>0</v>
      </c>
      <c r="L391" s="503">
        <f t="shared" si="183"/>
        <v>0</v>
      </c>
      <c r="M391" s="511">
        <f t="shared" si="177"/>
        <v>0</v>
      </c>
      <c r="N391" s="503">
        <f t="shared" ref="N391:O410" si="184">SUMIF($A$10:$A$322,$A391,N$10:N$322)</f>
        <v>0</v>
      </c>
      <c r="O391" s="503">
        <f t="shared" si="184"/>
        <v>0</v>
      </c>
      <c r="P391" s="504">
        <f t="shared" ref="P391:R410" si="185">SUMIF($A$10:$A$317,$A391,P$10:P$317)</f>
        <v>0</v>
      </c>
      <c r="Q391" s="505">
        <f t="shared" si="185"/>
        <v>0</v>
      </c>
      <c r="R391" s="506">
        <f t="shared" si="185"/>
        <v>0</v>
      </c>
      <c r="S391" s="507"/>
      <c r="T391" s="508"/>
      <c r="U391" s="509">
        <f t="shared" si="173"/>
        <v>0</v>
      </c>
      <c r="V391" s="510"/>
      <c r="W391" s="510"/>
    </row>
    <row r="392" spans="1:23" ht="12" customHeight="1">
      <c r="A392" s="498">
        <v>133021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5"/>
        <v>0</v>
      </c>
      <c r="K392" s="503">
        <f t="shared" si="183"/>
        <v>0</v>
      </c>
      <c r="L392" s="503">
        <f t="shared" si="183"/>
        <v>0</v>
      </c>
      <c r="M392" s="511">
        <f t="shared" si="177"/>
        <v>0</v>
      </c>
      <c r="N392" s="503">
        <f t="shared" si="184"/>
        <v>0</v>
      </c>
      <c r="O392" s="503">
        <f t="shared" si="184"/>
        <v>0</v>
      </c>
      <c r="P392" s="504">
        <f t="shared" si="185"/>
        <v>0</v>
      </c>
      <c r="Q392" s="505">
        <f t="shared" si="185"/>
        <v>0</v>
      </c>
      <c r="R392" s="506">
        <f t="shared" si="185"/>
        <v>0</v>
      </c>
      <c r="S392" s="507"/>
      <c r="T392" s="508"/>
      <c r="U392" s="509">
        <f t="shared" si="173"/>
        <v>0</v>
      </c>
      <c r="V392" s="510"/>
      <c r="W392" s="510"/>
    </row>
    <row r="393" spans="1:23" ht="12" customHeight="1">
      <c r="A393" s="498">
        <v>133031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5"/>
        <v>0</v>
      </c>
      <c r="K393" s="503">
        <f t="shared" si="183"/>
        <v>0</v>
      </c>
      <c r="L393" s="503">
        <f t="shared" si="183"/>
        <v>0</v>
      </c>
      <c r="M393" s="511">
        <f t="shared" si="177"/>
        <v>0</v>
      </c>
      <c r="N393" s="503">
        <f t="shared" si="184"/>
        <v>0</v>
      </c>
      <c r="O393" s="503">
        <f t="shared" si="184"/>
        <v>0</v>
      </c>
      <c r="P393" s="504">
        <f t="shared" si="185"/>
        <v>0</v>
      </c>
      <c r="Q393" s="505">
        <f t="shared" si="185"/>
        <v>0</v>
      </c>
      <c r="R393" s="506">
        <f t="shared" si="185"/>
        <v>0</v>
      </c>
      <c r="S393" s="507"/>
      <c r="T393" s="508"/>
      <c r="U393" s="509">
        <f t="shared" si="173"/>
        <v>0</v>
      </c>
      <c r="V393" s="510"/>
      <c r="W393" s="510"/>
    </row>
    <row r="394" spans="1:23" ht="12" customHeight="1">
      <c r="A394" s="498">
        <v>135011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5"/>
        <v>0</v>
      </c>
      <c r="K394" s="503">
        <f t="shared" si="183"/>
        <v>0</v>
      </c>
      <c r="L394" s="503">
        <f t="shared" si="183"/>
        <v>0</v>
      </c>
      <c r="M394" s="511">
        <f t="shared" si="177"/>
        <v>0</v>
      </c>
      <c r="N394" s="503">
        <f t="shared" si="184"/>
        <v>0</v>
      </c>
      <c r="O394" s="503">
        <f t="shared" si="184"/>
        <v>0</v>
      </c>
      <c r="P394" s="504">
        <f t="shared" si="185"/>
        <v>0</v>
      </c>
      <c r="Q394" s="505">
        <f t="shared" si="185"/>
        <v>0</v>
      </c>
      <c r="R394" s="506">
        <f t="shared" si="185"/>
        <v>0</v>
      </c>
      <c r="S394" s="507"/>
      <c r="T394" s="508"/>
      <c r="U394" s="509">
        <f t="shared" si="173"/>
        <v>0</v>
      </c>
      <c r="V394" s="510"/>
      <c r="W394" s="510"/>
    </row>
    <row r="395" spans="1:23" ht="12" customHeight="1">
      <c r="A395" s="498">
        <v>136071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5"/>
        <v>0</v>
      </c>
      <c r="K395" s="503">
        <f t="shared" si="183"/>
        <v>0</v>
      </c>
      <c r="L395" s="503">
        <f t="shared" si="183"/>
        <v>0</v>
      </c>
      <c r="M395" s="511">
        <f t="shared" si="177"/>
        <v>0</v>
      </c>
      <c r="N395" s="503">
        <f t="shared" si="184"/>
        <v>0</v>
      </c>
      <c r="O395" s="503">
        <f t="shared" si="184"/>
        <v>0</v>
      </c>
      <c r="P395" s="504">
        <f t="shared" si="185"/>
        <v>0</v>
      </c>
      <c r="Q395" s="505">
        <f t="shared" si="185"/>
        <v>0</v>
      </c>
      <c r="R395" s="506">
        <f t="shared" si="185"/>
        <v>0</v>
      </c>
      <c r="S395" s="507"/>
      <c r="T395" s="508"/>
      <c r="U395" s="509">
        <f t="shared" ref="U395:U458" si="186">SUMIF($A$10:$A$317,$A395,U$10:U$317)</f>
        <v>0</v>
      </c>
      <c r="V395" s="510"/>
      <c r="W395" s="510"/>
    </row>
    <row r="396" spans="1:23" ht="12" customHeight="1">
      <c r="A396" s="498">
        <v>136271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5"/>
        <v>0</v>
      </c>
      <c r="K396" s="503">
        <f t="shared" si="183"/>
        <v>0</v>
      </c>
      <c r="L396" s="503">
        <f t="shared" si="183"/>
        <v>0</v>
      </c>
      <c r="M396" s="511">
        <f t="shared" si="177"/>
        <v>0</v>
      </c>
      <c r="N396" s="503">
        <f t="shared" si="184"/>
        <v>0</v>
      </c>
      <c r="O396" s="503">
        <f t="shared" si="184"/>
        <v>0</v>
      </c>
      <c r="P396" s="504">
        <f t="shared" si="185"/>
        <v>0</v>
      </c>
      <c r="Q396" s="505">
        <f t="shared" si="185"/>
        <v>0</v>
      </c>
      <c r="R396" s="506">
        <f t="shared" si="185"/>
        <v>0</v>
      </c>
      <c r="S396" s="507"/>
      <c r="T396" s="508"/>
      <c r="U396" s="509">
        <f t="shared" si="186"/>
        <v>0</v>
      </c>
      <c r="V396" s="510"/>
      <c r="W396" s="510"/>
    </row>
    <row r="397" spans="1:23" ht="12" customHeight="1">
      <c r="A397" s="498">
        <v>138011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5"/>
        <v>0</v>
      </c>
      <c r="K397" s="503">
        <f t="shared" si="183"/>
        <v>0</v>
      </c>
      <c r="L397" s="503">
        <f t="shared" si="183"/>
        <v>0</v>
      </c>
      <c r="M397" s="511">
        <f t="shared" si="177"/>
        <v>0</v>
      </c>
      <c r="N397" s="503">
        <f t="shared" si="184"/>
        <v>0</v>
      </c>
      <c r="O397" s="503">
        <f t="shared" si="184"/>
        <v>0</v>
      </c>
      <c r="P397" s="504">
        <f t="shared" si="185"/>
        <v>0</v>
      </c>
      <c r="Q397" s="505">
        <f t="shared" si="185"/>
        <v>0</v>
      </c>
      <c r="R397" s="506">
        <f t="shared" si="185"/>
        <v>0</v>
      </c>
      <c r="S397" s="507"/>
      <c r="T397" s="508"/>
      <c r="U397" s="509">
        <f t="shared" si="186"/>
        <v>0</v>
      </c>
      <c r="V397" s="510"/>
      <c r="W397" s="510"/>
    </row>
    <row r="398" spans="1:23" ht="12" customHeight="1">
      <c r="A398" s="498">
        <v>138611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5"/>
        <v>0</v>
      </c>
      <c r="K398" s="503">
        <f t="shared" si="183"/>
        <v>0</v>
      </c>
      <c r="L398" s="503">
        <f t="shared" si="183"/>
        <v>0</v>
      </c>
      <c r="M398" s="511">
        <f t="shared" si="177"/>
        <v>0</v>
      </c>
      <c r="N398" s="503">
        <f t="shared" si="184"/>
        <v>0</v>
      </c>
      <c r="O398" s="503">
        <f t="shared" si="184"/>
        <v>0</v>
      </c>
      <c r="P398" s="504">
        <f t="shared" si="185"/>
        <v>0</v>
      </c>
      <c r="Q398" s="505">
        <f t="shared" si="185"/>
        <v>0</v>
      </c>
      <c r="R398" s="506">
        <f t="shared" si="185"/>
        <v>0</v>
      </c>
      <c r="S398" s="507"/>
      <c r="T398" s="508"/>
      <c r="U398" s="509">
        <f t="shared" si="186"/>
        <v>0</v>
      </c>
      <c r="V398" s="510"/>
      <c r="W398" s="510"/>
    </row>
    <row r="399" spans="1:23" ht="12" customHeight="1">
      <c r="A399" s="498">
        <v>139011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5"/>
        <v>0</v>
      </c>
      <c r="K399" s="503">
        <f t="shared" si="183"/>
        <v>0</v>
      </c>
      <c r="L399" s="503">
        <f t="shared" si="183"/>
        <v>0</v>
      </c>
      <c r="M399" s="511">
        <f t="shared" si="177"/>
        <v>0</v>
      </c>
      <c r="N399" s="503">
        <f t="shared" si="184"/>
        <v>0</v>
      </c>
      <c r="O399" s="503">
        <f t="shared" si="184"/>
        <v>0</v>
      </c>
      <c r="P399" s="504">
        <f t="shared" si="185"/>
        <v>0</v>
      </c>
      <c r="Q399" s="505">
        <f t="shared" si="185"/>
        <v>0</v>
      </c>
      <c r="R399" s="506">
        <f t="shared" si="185"/>
        <v>0</v>
      </c>
      <c r="S399" s="507"/>
      <c r="T399" s="508"/>
      <c r="U399" s="509">
        <f t="shared" si="186"/>
        <v>0</v>
      </c>
      <c r="V399" s="510"/>
      <c r="W399" s="510"/>
    </row>
    <row r="400" spans="1:23" ht="12" customHeight="1">
      <c r="A400" s="498">
        <v>161001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5"/>
        <v>0</v>
      </c>
      <c r="K400" s="503">
        <f t="shared" si="183"/>
        <v>0</v>
      </c>
      <c r="L400" s="503">
        <f t="shared" si="183"/>
        <v>0</v>
      </c>
      <c r="M400" s="511">
        <f t="shared" si="177"/>
        <v>0</v>
      </c>
      <c r="N400" s="503">
        <f t="shared" si="184"/>
        <v>0</v>
      </c>
      <c r="O400" s="503">
        <f t="shared" si="184"/>
        <v>0</v>
      </c>
      <c r="P400" s="504">
        <f t="shared" si="185"/>
        <v>0</v>
      </c>
      <c r="Q400" s="505">
        <f t="shared" si="185"/>
        <v>0</v>
      </c>
      <c r="R400" s="506">
        <f t="shared" si="185"/>
        <v>0</v>
      </c>
      <c r="S400" s="507"/>
      <c r="T400" s="508"/>
      <c r="U400" s="509">
        <f t="shared" si="186"/>
        <v>0</v>
      </c>
      <c r="V400" s="510"/>
      <c r="W400" s="510"/>
    </row>
    <row r="401" spans="1:23" ht="12" customHeight="1">
      <c r="A401" s="498">
        <v>161101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5"/>
        <v>0</v>
      </c>
      <c r="K401" s="503">
        <f t="shared" si="183"/>
        <v>0</v>
      </c>
      <c r="L401" s="503">
        <f t="shared" si="183"/>
        <v>0</v>
      </c>
      <c r="M401" s="511">
        <f t="shared" si="177"/>
        <v>0</v>
      </c>
      <c r="N401" s="503">
        <f t="shared" si="184"/>
        <v>0</v>
      </c>
      <c r="O401" s="503">
        <f t="shared" si="184"/>
        <v>0</v>
      </c>
      <c r="P401" s="504">
        <f t="shared" si="185"/>
        <v>0</v>
      </c>
      <c r="Q401" s="505">
        <f t="shared" si="185"/>
        <v>0</v>
      </c>
      <c r="R401" s="506">
        <f t="shared" si="185"/>
        <v>0</v>
      </c>
      <c r="S401" s="507"/>
      <c r="T401" s="508"/>
      <c r="U401" s="509">
        <f t="shared" si="186"/>
        <v>0</v>
      </c>
      <c r="V401" s="510"/>
      <c r="W401" s="510"/>
    </row>
    <row r="402" spans="1:23" ht="12" customHeight="1">
      <c r="A402" s="498">
        <v>161201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5"/>
        <v>16</v>
      </c>
      <c r="K402" s="503">
        <f t="shared" si="183"/>
        <v>0</v>
      </c>
      <c r="L402" s="503">
        <f t="shared" si="183"/>
        <v>0</v>
      </c>
      <c r="M402" s="511">
        <f t="shared" si="177"/>
        <v>0</v>
      </c>
      <c r="N402" s="503">
        <f t="shared" si="184"/>
        <v>0</v>
      </c>
      <c r="O402" s="503">
        <f t="shared" si="184"/>
        <v>16</v>
      </c>
      <c r="P402" s="504">
        <f t="shared" si="185"/>
        <v>0</v>
      </c>
      <c r="Q402" s="505">
        <f t="shared" si="185"/>
        <v>0</v>
      </c>
      <c r="R402" s="506">
        <f t="shared" si="185"/>
        <v>0</v>
      </c>
      <c r="S402" s="507"/>
      <c r="T402" s="508"/>
      <c r="U402" s="509">
        <f t="shared" si="186"/>
        <v>16</v>
      </c>
      <c r="V402" s="510"/>
      <c r="W402" s="510"/>
    </row>
    <row r="403" spans="1:23" ht="12" customHeight="1">
      <c r="A403" s="498">
        <v>161211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5"/>
        <v>0</v>
      </c>
      <c r="K403" s="503">
        <f t="shared" si="183"/>
        <v>0</v>
      </c>
      <c r="L403" s="503">
        <f t="shared" si="183"/>
        <v>0</v>
      </c>
      <c r="M403" s="511">
        <f t="shared" si="177"/>
        <v>0</v>
      </c>
      <c r="N403" s="503">
        <f t="shared" si="184"/>
        <v>0</v>
      </c>
      <c r="O403" s="503">
        <f t="shared" si="184"/>
        <v>0</v>
      </c>
      <c r="P403" s="504">
        <f t="shared" si="185"/>
        <v>0</v>
      </c>
      <c r="Q403" s="505">
        <f t="shared" si="185"/>
        <v>0</v>
      </c>
      <c r="R403" s="506">
        <f t="shared" si="185"/>
        <v>0</v>
      </c>
      <c r="S403" s="507"/>
      <c r="T403" s="508"/>
      <c r="U403" s="509">
        <f t="shared" si="186"/>
        <v>0</v>
      </c>
      <c r="V403" s="510"/>
      <c r="W403" s="510"/>
    </row>
    <row r="404" spans="1:23" ht="12" customHeight="1">
      <c r="A404" s="498">
        <v>162001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5"/>
        <v>8</v>
      </c>
      <c r="K404" s="503">
        <f t="shared" si="183"/>
        <v>0</v>
      </c>
      <c r="L404" s="503">
        <f t="shared" si="183"/>
        <v>0</v>
      </c>
      <c r="M404" s="511">
        <f t="shared" si="177"/>
        <v>0</v>
      </c>
      <c r="N404" s="503">
        <f t="shared" si="184"/>
        <v>0</v>
      </c>
      <c r="O404" s="503">
        <f t="shared" si="184"/>
        <v>8</v>
      </c>
      <c r="P404" s="504">
        <f t="shared" si="185"/>
        <v>0</v>
      </c>
      <c r="Q404" s="505">
        <f t="shared" si="185"/>
        <v>0</v>
      </c>
      <c r="R404" s="506">
        <f t="shared" si="185"/>
        <v>0</v>
      </c>
      <c r="S404" s="507"/>
      <c r="T404" s="508"/>
      <c r="U404" s="509">
        <f t="shared" si="186"/>
        <v>8</v>
      </c>
      <c r="V404" s="510"/>
      <c r="W404" s="510"/>
    </row>
    <row r="405" spans="1:23" ht="12" customHeight="1">
      <c r="A405" s="498">
        <v>162201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5"/>
        <v>48</v>
      </c>
      <c r="K405" s="503">
        <f t="shared" si="183"/>
        <v>0</v>
      </c>
      <c r="L405" s="503">
        <f t="shared" si="183"/>
        <v>0</v>
      </c>
      <c r="M405" s="511">
        <f t="shared" si="177"/>
        <v>0</v>
      </c>
      <c r="N405" s="503">
        <f t="shared" si="184"/>
        <v>0</v>
      </c>
      <c r="O405" s="503">
        <f t="shared" si="184"/>
        <v>48</v>
      </c>
      <c r="P405" s="504">
        <f t="shared" si="185"/>
        <v>0</v>
      </c>
      <c r="Q405" s="505">
        <f t="shared" si="185"/>
        <v>0</v>
      </c>
      <c r="R405" s="506">
        <f t="shared" si="185"/>
        <v>0</v>
      </c>
      <c r="S405" s="507"/>
      <c r="T405" s="508"/>
      <c r="U405" s="509">
        <f t="shared" si="186"/>
        <v>48</v>
      </c>
      <c r="V405" s="510"/>
      <c r="W405" s="510"/>
    </row>
    <row r="406" spans="1:23" ht="12" customHeight="1">
      <c r="A406" s="498">
        <v>162211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5"/>
        <v>0</v>
      </c>
      <c r="K406" s="503">
        <f t="shared" si="183"/>
        <v>0</v>
      </c>
      <c r="L406" s="503">
        <f t="shared" si="183"/>
        <v>0</v>
      </c>
      <c r="M406" s="511">
        <f t="shared" si="177"/>
        <v>0</v>
      </c>
      <c r="N406" s="503">
        <f t="shared" si="184"/>
        <v>0</v>
      </c>
      <c r="O406" s="503">
        <f t="shared" si="184"/>
        <v>0</v>
      </c>
      <c r="P406" s="504">
        <f t="shared" si="185"/>
        <v>0</v>
      </c>
      <c r="Q406" s="505">
        <f t="shared" si="185"/>
        <v>0</v>
      </c>
      <c r="R406" s="506">
        <f t="shared" si="185"/>
        <v>0</v>
      </c>
      <c r="S406" s="507"/>
      <c r="T406" s="508"/>
      <c r="U406" s="509">
        <f t="shared" si="186"/>
        <v>0</v>
      </c>
      <c r="V406" s="510"/>
      <c r="W406" s="510"/>
    </row>
    <row r="407" spans="1:23" ht="12" customHeight="1">
      <c r="A407" s="498">
        <v>162301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5"/>
        <v>0</v>
      </c>
      <c r="K407" s="503">
        <f t="shared" si="183"/>
        <v>0</v>
      </c>
      <c r="L407" s="503">
        <f t="shared" si="183"/>
        <v>0</v>
      </c>
      <c r="M407" s="511">
        <f t="shared" si="177"/>
        <v>0</v>
      </c>
      <c r="N407" s="503">
        <f t="shared" si="184"/>
        <v>0</v>
      </c>
      <c r="O407" s="503">
        <f t="shared" si="184"/>
        <v>0</v>
      </c>
      <c r="P407" s="504">
        <f t="shared" si="185"/>
        <v>0</v>
      </c>
      <c r="Q407" s="505">
        <f t="shared" si="185"/>
        <v>0</v>
      </c>
      <c r="R407" s="506">
        <f t="shared" si="185"/>
        <v>0</v>
      </c>
      <c r="S407" s="507"/>
      <c r="T407" s="508"/>
      <c r="U407" s="509">
        <f t="shared" si="186"/>
        <v>0</v>
      </c>
      <c r="V407" s="510"/>
      <c r="W407" s="510"/>
    </row>
    <row r="408" spans="1:23" ht="12" customHeight="1">
      <c r="A408" s="498">
        <v>162311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5"/>
        <v>0</v>
      </c>
      <c r="K408" s="503">
        <f t="shared" si="183"/>
        <v>0</v>
      </c>
      <c r="L408" s="503">
        <f t="shared" si="183"/>
        <v>0</v>
      </c>
      <c r="M408" s="511">
        <f t="shared" si="177"/>
        <v>0</v>
      </c>
      <c r="N408" s="503">
        <f t="shared" si="184"/>
        <v>0</v>
      </c>
      <c r="O408" s="503">
        <f t="shared" si="184"/>
        <v>0</v>
      </c>
      <c r="P408" s="504">
        <f t="shared" si="185"/>
        <v>0</v>
      </c>
      <c r="Q408" s="505">
        <f t="shared" si="185"/>
        <v>0</v>
      </c>
      <c r="R408" s="506">
        <f t="shared" si="185"/>
        <v>0</v>
      </c>
      <c r="S408" s="507"/>
      <c r="T408" s="508"/>
      <c r="U408" s="509">
        <f t="shared" si="186"/>
        <v>0</v>
      </c>
      <c r="V408" s="510"/>
      <c r="W408" s="510"/>
    </row>
    <row r="409" spans="1:23" ht="12" customHeight="1">
      <c r="A409" s="498">
        <v>163001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5"/>
        <v>0</v>
      </c>
      <c r="K409" s="503">
        <f t="shared" si="183"/>
        <v>0</v>
      </c>
      <c r="L409" s="503">
        <f t="shared" si="183"/>
        <v>0</v>
      </c>
      <c r="M409" s="511">
        <f t="shared" si="177"/>
        <v>0</v>
      </c>
      <c r="N409" s="503">
        <f t="shared" si="184"/>
        <v>0</v>
      </c>
      <c r="O409" s="503">
        <f t="shared" si="184"/>
        <v>0</v>
      </c>
      <c r="P409" s="504">
        <f t="shared" si="185"/>
        <v>0</v>
      </c>
      <c r="Q409" s="505">
        <f t="shared" si="185"/>
        <v>0</v>
      </c>
      <c r="R409" s="506">
        <f t="shared" si="185"/>
        <v>0</v>
      </c>
      <c r="S409" s="507"/>
      <c r="T409" s="508"/>
      <c r="U409" s="509">
        <f t="shared" si="186"/>
        <v>0</v>
      </c>
      <c r="V409" s="510"/>
      <c r="W409" s="510"/>
    </row>
    <row r="410" spans="1:23" ht="12" customHeight="1">
      <c r="A410" s="498">
        <v>163201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5"/>
        <v>0</v>
      </c>
      <c r="K410" s="503">
        <f t="shared" si="183"/>
        <v>0</v>
      </c>
      <c r="L410" s="503">
        <f t="shared" si="183"/>
        <v>0</v>
      </c>
      <c r="M410" s="511">
        <f t="shared" si="177"/>
        <v>0</v>
      </c>
      <c r="N410" s="503">
        <f t="shared" si="184"/>
        <v>0</v>
      </c>
      <c r="O410" s="503">
        <f t="shared" si="184"/>
        <v>0</v>
      </c>
      <c r="P410" s="504">
        <f t="shared" si="185"/>
        <v>0</v>
      </c>
      <c r="Q410" s="505">
        <f t="shared" si="185"/>
        <v>0</v>
      </c>
      <c r="R410" s="506">
        <f t="shared" si="185"/>
        <v>0</v>
      </c>
      <c r="S410" s="507"/>
      <c r="T410" s="508"/>
      <c r="U410" s="509">
        <f t="shared" si="186"/>
        <v>0</v>
      </c>
      <c r="V410" s="510"/>
      <c r="W410" s="510"/>
    </row>
    <row r="411" spans="1:23" ht="12" customHeight="1">
      <c r="A411" s="498">
        <v>163211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5"/>
        <v>0</v>
      </c>
      <c r="K411" s="503">
        <f t="shared" ref="K411:L430" si="187">SUMIF($A$10:$A$322,$A411,K$10:K$322)</f>
        <v>0</v>
      </c>
      <c r="L411" s="503">
        <f t="shared" si="187"/>
        <v>0</v>
      </c>
      <c r="M411" s="511">
        <f t="shared" si="177"/>
        <v>0</v>
      </c>
      <c r="N411" s="503">
        <f t="shared" ref="N411:O430" si="188">SUMIF($A$10:$A$322,$A411,N$10:N$322)</f>
        <v>0</v>
      </c>
      <c r="O411" s="503">
        <f t="shared" si="188"/>
        <v>0</v>
      </c>
      <c r="P411" s="504">
        <f t="shared" ref="P411:R430" si="189">SUMIF($A$10:$A$317,$A411,P$10:P$317)</f>
        <v>0</v>
      </c>
      <c r="Q411" s="505">
        <f t="shared" si="189"/>
        <v>0</v>
      </c>
      <c r="R411" s="506">
        <f t="shared" si="189"/>
        <v>0</v>
      </c>
      <c r="S411" s="507"/>
      <c r="T411" s="508"/>
      <c r="U411" s="509">
        <f t="shared" si="186"/>
        <v>0</v>
      </c>
      <c r="V411" s="510"/>
      <c r="W411" s="510"/>
    </row>
    <row r="412" spans="1:23" ht="12" customHeight="1">
      <c r="A412" s="498">
        <v>190100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5"/>
        <v>0</v>
      </c>
      <c r="K412" s="503">
        <f t="shared" si="187"/>
        <v>0</v>
      </c>
      <c r="L412" s="503">
        <f t="shared" si="187"/>
        <v>0</v>
      </c>
      <c r="M412" s="511">
        <f t="shared" si="177"/>
        <v>0</v>
      </c>
      <c r="N412" s="503">
        <f t="shared" si="188"/>
        <v>0</v>
      </c>
      <c r="O412" s="503">
        <f t="shared" si="188"/>
        <v>0</v>
      </c>
      <c r="P412" s="504">
        <f t="shared" si="189"/>
        <v>0</v>
      </c>
      <c r="Q412" s="505">
        <f t="shared" si="189"/>
        <v>0</v>
      </c>
      <c r="R412" s="506">
        <f t="shared" si="189"/>
        <v>0</v>
      </c>
      <c r="S412" s="507"/>
      <c r="T412" s="508"/>
      <c r="U412" s="509">
        <f t="shared" si="186"/>
        <v>0</v>
      </c>
      <c r="V412" s="510"/>
      <c r="W412" s="510"/>
    </row>
    <row r="413" spans="1:23" ht="12" customHeight="1">
      <c r="A413" s="498">
        <v>200100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5"/>
        <v>0</v>
      </c>
      <c r="K413" s="503">
        <f t="shared" si="187"/>
        <v>0</v>
      </c>
      <c r="L413" s="503">
        <f t="shared" si="187"/>
        <v>0</v>
      </c>
      <c r="M413" s="511">
        <f t="shared" si="177"/>
        <v>0</v>
      </c>
      <c r="N413" s="503">
        <f t="shared" si="188"/>
        <v>0</v>
      </c>
      <c r="O413" s="503">
        <f t="shared" si="188"/>
        <v>0</v>
      </c>
      <c r="P413" s="504">
        <f t="shared" si="189"/>
        <v>0</v>
      </c>
      <c r="Q413" s="505">
        <f t="shared" si="189"/>
        <v>0</v>
      </c>
      <c r="R413" s="506">
        <f t="shared" si="189"/>
        <v>0</v>
      </c>
      <c r="S413" s="507"/>
      <c r="T413" s="508"/>
      <c r="U413" s="509">
        <f t="shared" si="186"/>
        <v>0</v>
      </c>
      <c r="V413" s="510"/>
      <c r="W413" s="510"/>
    </row>
    <row r="414" spans="1:23" ht="12" customHeight="1">
      <c r="A414" s="498">
        <v>201101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ref="J414:J477" si="190">SUMIF($A$10:$A$322,$A414,J$10:J$322)</f>
        <v>8</v>
      </c>
      <c r="K414" s="503">
        <f t="shared" si="187"/>
        <v>0</v>
      </c>
      <c r="L414" s="503">
        <f t="shared" si="187"/>
        <v>0</v>
      </c>
      <c r="M414" s="511">
        <f t="shared" si="177"/>
        <v>0</v>
      </c>
      <c r="N414" s="503">
        <f t="shared" si="188"/>
        <v>0</v>
      </c>
      <c r="O414" s="503">
        <f t="shared" si="188"/>
        <v>8</v>
      </c>
      <c r="P414" s="504">
        <f t="shared" si="189"/>
        <v>0</v>
      </c>
      <c r="Q414" s="505">
        <f t="shared" si="189"/>
        <v>0</v>
      </c>
      <c r="R414" s="506">
        <f t="shared" si="189"/>
        <v>0</v>
      </c>
      <c r="S414" s="507"/>
      <c r="T414" s="508"/>
      <c r="U414" s="509">
        <f t="shared" si="186"/>
        <v>8</v>
      </c>
      <c r="V414" s="510"/>
      <c r="W414" s="510"/>
    </row>
    <row r="415" spans="1:23" ht="12" customHeight="1">
      <c r="A415" s="498">
        <v>201201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90"/>
        <v>0</v>
      </c>
      <c r="K415" s="503">
        <f t="shared" si="187"/>
        <v>0</v>
      </c>
      <c r="L415" s="503">
        <f t="shared" si="187"/>
        <v>0</v>
      </c>
      <c r="M415" s="511">
        <f t="shared" ref="M415:M478" si="191">SUMIF($A$10:$A$317,$A415,M$10:M$317)</f>
        <v>0</v>
      </c>
      <c r="N415" s="503">
        <f t="shared" si="188"/>
        <v>0</v>
      </c>
      <c r="O415" s="503">
        <f t="shared" si="188"/>
        <v>0</v>
      </c>
      <c r="P415" s="504">
        <f t="shared" si="189"/>
        <v>0</v>
      </c>
      <c r="Q415" s="505">
        <f t="shared" si="189"/>
        <v>0</v>
      </c>
      <c r="R415" s="506">
        <f t="shared" si="189"/>
        <v>0</v>
      </c>
      <c r="S415" s="507"/>
      <c r="T415" s="508"/>
      <c r="U415" s="509">
        <f t="shared" si="186"/>
        <v>0</v>
      </c>
      <c r="V415" s="510"/>
      <c r="W415" s="510"/>
    </row>
    <row r="416" spans="1:23" ht="12" customHeight="1">
      <c r="A416" s="498">
        <v>201501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90"/>
        <v>0</v>
      </c>
      <c r="K416" s="503">
        <f t="shared" si="187"/>
        <v>0</v>
      </c>
      <c r="L416" s="503">
        <f t="shared" si="187"/>
        <v>0</v>
      </c>
      <c r="M416" s="511">
        <f t="shared" si="191"/>
        <v>0</v>
      </c>
      <c r="N416" s="503">
        <f t="shared" si="188"/>
        <v>0</v>
      </c>
      <c r="O416" s="503">
        <f t="shared" si="188"/>
        <v>0</v>
      </c>
      <c r="P416" s="504">
        <f t="shared" si="189"/>
        <v>0</v>
      </c>
      <c r="Q416" s="505">
        <f t="shared" si="189"/>
        <v>0</v>
      </c>
      <c r="R416" s="506">
        <f t="shared" si="189"/>
        <v>0</v>
      </c>
      <c r="S416" s="507"/>
      <c r="T416" s="508"/>
      <c r="U416" s="509">
        <f t="shared" si="186"/>
        <v>0</v>
      </c>
      <c r="V416" s="510"/>
      <c r="W416" s="510"/>
    </row>
    <row r="417" spans="1:23" ht="12" customHeight="1">
      <c r="A417" s="498">
        <v>202101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90"/>
        <v>0</v>
      </c>
      <c r="K417" s="503">
        <f t="shared" si="187"/>
        <v>0</v>
      </c>
      <c r="L417" s="503">
        <f t="shared" si="187"/>
        <v>0</v>
      </c>
      <c r="M417" s="511">
        <f t="shared" si="191"/>
        <v>0</v>
      </c>
      <c r="N417" s="503">
        <f t="shared" si="188"/>
        <v>0</v>
      </c>
      <c r="O417" s="503">
        <f t="shared" si="188"/>
        <v>0</v>
      </c>
      <c r="P417" s="504">
        <f t="shared" si="189"/>
        <v>0</v>
      </c>
      <c r="Q417" s="505">
        <f t="shared" si="189"/>
        <v>0</v>
      </c>
      <c r="R417" s="506">
        <f t="shared" si="189"/>
        <v>0</v>
      </c>
      <c r="S417" s="507"/>
      <c r="T417" s="508"/>
      <c r="U417" s="509">
        <f t="shared" si="186"/>
        <v>0</v>
      </c>
      <c r="V417" s="510"/>
      <c r="W417" s="510"/>
    </row>
    <row r="418" spans="1:23" ht="12" customHeight="1">
      <c r="A418" s="498">
        <v>202301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90"/>
        <v>0</v>
      </c>
      <c r="K418" s="503">
        <f t="shared" si="187"/>
        <v>0</v>
      </c>
      <c r="L418" s="503">
        <f t="shared" si="187"/>
        <v>0</v>
      </c>
      <c r="M418" s="511">
        <f t="shared" si="191"/>
        <v>0</v>
      </c>
      <c r="N418" s="503">
        <f t="shared" si="188"/>
        <v>0</v>
      </c>
      <c r="O418" s="503">
        <f t="shared" si="188"/>
        <v>0</v>
      </c>
      <c r="P418" s="504">
        <f t="shared" si="189"/>
        <v>0</v>
      </c>
      <c r="Q418" s="505">
        <f t="shared" si="189"/>
        <v>0</v>
      </c>
      <c r="R418" s="506">
        <f t="shared" si="189"/>
        <v>0</v>
      </c>
      <c r="S418" s="507"/>
      <c r="T418" s="508"/>
      <c r="U418" s="509">
        <f t="shared" si="186"/>
        <v>0</v>
      </c>
      <c r="V418" s="510"/>
      <c r="W418" s="510"/>
    </row>
    <row r="419" spans="1:23" ht="12" customHeight="1">
      <c r="A419" s="498">
        <v>203101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90"/>
        <v>47</v>
      </c>
      <c r="K419" s="503">
        <f t="shared" si="187"/>
        <v>25</v>
      </c>
      <c r="L419" s="503">
        <f t="shared" si="187"/>
        <v>48</v>
      </c>
      <c r="M419" s="511">
        <f t="shared" si="191"/>
        <v>0</v>
      </c>
      <c r="N419" s="503">
        <f t="shared" si="188"/>
        <v>0</v>
      </c>
      <c r="O419" s="503">
        <f t="shared" si="188"/>
        <v>120</v>
      </c>
      <c r="P419" s="504">
        <f t="shared" si="189"/>
        <v>0</v>
      </c>
      <c r="Q419" s="505">
        <f t="shared" si="189"/>
        <v>0</v>
      </c>
      <c r="R419" s="506">
        <f t="shared" si="189"/>
        <v>0</v>
      </c>
      <c r="S419" s="507"/>
      <c r="T419" s="508"/>
      <c r="U419" s="509">
        <f t="shared" si="186"/>
        <v>120</v>
      </c>
      <c r="V419" s="510"/>
      <c r="W419" s="510"/>
    </row>
    <row r="420" spans="1:23" ht="12" customHeight="1">
      <c r="A420" s="498">
        <v>203201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90"/>
        <v>0</v>
      </c>
      <c r="K420" s="503">
        <f t="shared" si="187"/>
        <v>0</v>
      </c>
      <c r="L420" s="503">
        <f t="shared" si="187"/>
        <v>0</v>
      </c>
      <c r="M420" s="511">
        <f t="shared" si="191"/>
        <v>0</v>
      </c>
      <c r="N420" s="503">
        <f t="shared" si="188"/>
        <v>0</v>
      </c>
      <c r="O420" s="503">
        <f t="shared" si="188"/>
        <v>0</v>
      </c>
      <c r="P420" s="504">
        <f t="shared" si="189"/>
        <v>0</v>
      </c>
      <c r="Q420" s="505">
        <f t="shared" si="189"/>
        <v>0</v>
      </c>
      <c r="R420" s="506">
        <f t="shared" si="189"/>
        <v>0</v>
      </c>
      <c r="S420" s="507"/>
      <c r="T420" s="508"/>
      <c r="U420" s="509">
        <f t="shared" si="186"/>
        <v>0</v>
      </c>
      <c r="V420" s="510"/>
      <c r="W420" s="510"/>
    </row>
    <row r="421" spans="1:23" ht="12" customHeight="1">
      <c r="A421" s="498">
        <v>203501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90"/>
        <v>0</v>
      </c>
      <c r="K421" s="503">
        <f t="shared" si="187"/>
        <v>0</v>
      </c>
      <c r="L421" s="503">
        <f t="shared" si="187"/>
        <v>0</v>
      </c>
      <c r="M421" s="511">
        <f t="shared" si="191"/>
        <v>0</v>
      </c>
      <c r="N421" s="503">
        <f t="shared" si="188"/>
        <v>0</v>
      </c>
      <c r="O421" s="503">
        <f t="shared" si="188"/>
        <v>0</v>
      </c>
      <c r="P421" s="504">
        <f t="shared" si="189"/>
        <v>0</v>
      </c>
      <c r="Q421" s="505">
        <f t="shared" si="189"/>
        <v>0</v>
      </c>
      <c r="R421" s="506">
        <f t="shared" si="189"/>
        <v>0</v>
      </c>
      <c r="S421" s="507"/>
      <c r="T421" s="508"/>
      <c r="U421" s="509">
        <f t="shared" si="186"/>
        <v>0</v>
      </c>
      <c r="V421" s="510"/>
      <c r="W421" s="510"/>
    </row>
    <row r="422" spans="1:23" ht="12" customHeight="1">
      <c r="A422" s="498">
        <v>203701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0"/>
        <v>0</v>
      </c>
      <c r="K422" s="503">
        <f t="shared" si="187"/>
        <v>0</v>
      </c>
      <c r="L422" s="503">
        <f t="shared" si="187"/>
        <v>0</v>
      </c>
      <c r="M422" s="511">
        <f t="shared" si="191"/>
        <v>0</v>
      </c>
      <c r="N422" s="503">
        <f t="shared" si="188"/>
        <v>0</v>
      </c>
      <c r="O422" s="503">
        <f t="shared" si="188"/>
        <v>0</v>
      </c>
      <c r="P422" s="504">
        <f t="shared" si="189"/>
        <v>0</v>
      </c>
      <c r="Q422" s="505">
        <f t="shared" si="189"/>
        <v>0</v>
      </c>
      <c r="R422" s="506">
        <f t="shared" si="189"/>
        <v>0</v>
      </c>
      <c r="S422" s="507"/>
      <c r="T422" s="508"/>
      <c r="U422" s="509">
        <f t="shared" si="186"/>
        <v>0</v>
      </c>
      <c r="V422" s="510"/>
      <c r="W422" s="510"/>
    </row>
    <row r="423" spans="1:23" ht="12" customHeight="1">
      <c r="A423" s="498">
        <v>204101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0"/>
        <v>32</v>
      </c>
      <c r="K423" s="503">
        <f t="shared" si="187"/>
        <v>0</v>
      </c>
      <c r="L423" s="503">
        <f t="shared" si="187"/>
        <v>0</v>
      </c>
      <c r="M423" s="511">
        <f t="shared" si="191"/>
        <v>0</v>
      </c>
      <c r="N423" s="503">
        <f t="shared" si="188"/>
        <v>0</v>
      </c>
      <c r="O423" s="503">
        <f t="shared" si="188"/>
        <v>32</v>
      </c>
      <c r="P423" s="504">
        <f t="shared" si="189"/>
        <v>0</v>
      </c>
      <c r="Q423" s="505">
        <f t="shared" si="189"/>
        <v>0</v>
      </c>
      <c r="R423" s="506">
        <f t="shared" si="189"/>
        <v>0</v>
      </c>
      <c r="S423" s="507"/>
      <c r="T423" s="508"/>
      <c r="U423" s="509">
        <f t="shared" si="186"/>
        <v>32</v>
      </c>
      <c r="V423" s="510"/>
      <c r="W423" s="510"/>
    </row>
    <row r="424" spans="1:23" ht="12" customHeight="1">
      <c r="A424" s="498">
        <v>204501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0"/>
        <v>0</v>
      </c>
      <c r="K424" s="503">
        <f t="shared" si="187"/>
        <v>0</v>
      </c>
      <c r="L424" s="503">
        <f t="shared" si="187"/>
        <v>0</v>
      </c>
      <c r="M424" s="511">
        <f t="shared" si="191"/>
        <v>0</v>
      </c>
      <c r="N424" s="503">
        <f t="shared" si="188"/>
        <v>0</v>
      </c>
      <c r="O424" s="503">
        <f t="shared" si="188"/>
        <v>0</v>
      </c>
      <c r="P424" s="504">
        <f t="shared" si="189"/>
        <v>0</v>
      </c>
      <c r="Q424" s="505">
        <f t="shared" si="189"/>
        <v>100</v>
      </c>
      <c r="R424" s="506">
        <f t="shared" si="189"/>
        <v>100</v>
      </c>
      <c r="S424" s="507"/>
      <c r="T424" s="508"/>
      <c r="U424" s="509">
        <f t="shared" si="186"/>
        <v>100</v>
      </c>
      <c r="V424" s="510"/>
      <c r="W424" s="510"/>
    </row>
    <row r="425" spans="1:23" ht="12" customHeight="1">
      <c r="A425" s="498">
        <v>211001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0"/>
        <v>0</v>
      </c>
      <c r="K425" s="503">
        <f t="shared" si="187"/>
        <v>0</v>
      </c>
      <c r="L425" s="503">
        <f t="shared" si="187"/>
        <v>0</v>
      </c>
      <c r="M425" s="511">
        <f t="shared" si="191"/>
        <v>0</v>
      </c>
      <c r="N425" s="503">
        <f t="shared" si="188"/>
        <v>0</v>
      </c>
      <c r="O425" s="503">
        <f t="shared" si="188"/>
        <v>0</v>
      </c>
      <c r="P425" s="504">
        <f t="shared" si="189"/>
        <v>0</v>
      </c>
      <c r="Q425" s="505">
        <f t="shared" si="189"/>
        <v>0</v>
      </c>
      <c r="R425" s="506">
        <f t="shared" si="189"/>
        <v>0</v>
      </c>
      <c r="S425" s="507"/>
      <c r="T425" s="508"/>
      <c r="U425" s="509">
        <f t="shared" si="186"/>
        <v>0</v>
      </c>
      <c r="V425" s="510"/>
      <c r="W425" s="510"/>
    </row>
    <row r="426" spans="1:23" ht="12" customHeight="1">
      <c r="A426" s="498">
        <v>212003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0"/>
        <v>0</v>
      </c>
      <c r="K426" s="503">
        <f t="shared" si="187"/>
        <v>0</v>
      </c>
      <c r="L426" s="503">
        <f t="shared" si="187"/>
        <v>0</v>
      </c>
      <c r="M426" s="511">
        <f t="shared" si="191"/>
        <v>0</v>
      </c>
      <c r="N426" s="503">
        <f t="shared" si="188"/>
        <v>0</v>
      </c>
      <c r="O426" s="503">
        <f t="shared" si="188"/>
        <v>0</v>
      </c>
      <c r="P426" s="504">
        <f t="shared" si="189"/>
        <v>0</v>
      </c>
      <c r="Q426" s="505">
        <f t="shared" si="189"/>
        <v>0</v>
      </c>
      <c r="R426" s="506">
        <f t="shared" si="189"/>
        <v>0</v>
      </c>
      <c r="S426" s="507"/>
      <c r="T426" s="508"/>
      <c r="U426" s="509">
        <f t="shared" si="186"/>
        <v>0</v>
      </c>
      <c r="V426" s="510"/>
      <c r="W426" s="510"/>
    </row>
    <row r="427" spans="1:23" ht="12" customHeight="1">
      <c r="A427" s="498">
        <v>213001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0"/>
        <v>0</v>
      </c>
      <c r="K427" s="503">
        <f t="shared" si="187"/>
        <v>0</v>
      </c>
      <c r="L427" s="503">
        <f t="shared" si="187"/>
        <v>0</v>
      </c>
      <c r="M427" s="511">
        <f t="shared" si="191"/>
        <v>0</v>
      </c>
      <c r="N427" s="503">
        <f t="shared" si="188"/>
        <v>0</v>
      </c>
      <c r="O427" s="503">
        <f t="shared" si="188"/>
        <v>0</v>
      </c>
      <c r="P427" s="504">
        <f t="shared" si="189"/>
        <v>0</v>
      </c>
      <c r="Q427" s="505">
        <f t="shared" si="189"/>
        <v>0</v>
      </c>
      <c r="R427" s="506">
        <f t="shared" si="189"/>
        <v>0</v>
      </c>
      <c r="S427" s="507"/>
      <c r="T427" s="508"/>
      <c r="U427" s="509">
        <f t="shared" si="186"/>
        <v>0</v>
      </c>
      <c r="V427" s="510"/>
      <c r="W427" s="510"/>
    </row>
    <row r="428" spans="1:23" ht="12" customHeight="1">
      <c r="A428" s="498">
        <v>216201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0"/>
        <v>24</v>
      </c>
      <c r="K428" s="503">
        <f t="shared" si="187"/>
        <v>0</v>
      </c>
      <c r="L428" s="503">
        <f t="shared" si="187"/>
        <v>0</v>
      </c>
      <c r="M428" s="511">
        <f t="shared" si="191"/>
        <v>0</v>
      </c>
      <c r="N428" s="503">
        <f t="shared" si="188"/>
        <v>0</v>
      </c>
      <c r="O428" s="503">
        <f t="shared" si="188"/>
        <v>24</v>
      </c>
      <c r="P428" s="504">
        <f t="shared" si="189"/>
        <v>0</v>
      </c>
      <c r="Q428" s="505">
        <f t="shared" si="189"/>
        <v>0</v>
      </c>
      <c r="R428" s="506">
        <f t="shared" si="189"/>
        <v>0</v>
      </c>
      <c r="S428" s="507"/>
      <c r="T428" s="508"/>
      <c r="U428" s="509">
        <f t="shared" si="186"/>
        <v>24</v>
      </c>
      <c r="V428" s="510"/>
      <c r="W428" s="510"/>
    </row>
    <row r="429" spans="1:23" ht="12" customHeight="1">
      <c r="A429" s="498">
        <v>216251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0"/>
        <v>0</v>
      </c>
      <c r="K429" s="503">
        <f t="shared" si="187"/>
        <v>0</v>
      </c>
      <c r="L429" s="503">
        <f t="shared" si="187"/>
        <v>0</v>
      </c>
      <c r="M429" s="511">
        <f t="shared" si="191"/>
        <v>0</v>
      </c>
      <c r="N429" s="503">
        <f t="shared" si="188"/>
        <v>0</v>
      </c>
      <c r="O429" s="503">
        <f t="shared" si="188"/>
        <v>0</v>
      </c>
      <c r="P429" s="504">
        <f t="shared" si="189"/>
        <v>0</v>
      </c>
      <c r="Q429" s="505">
        <f t="shared" si="189"/>
        <v>0</v>
      </c>
      <c r="R429" s="506">
        <f t="shared" si="189"/>
        <v>0</v>
      </c>
      <c r="S429" s="507"/>
      <c r="T429" s="508"/>
      <c r="U429" s="509">
        <f t="shared" si="186"/>
        <v>0</v>
      </c>
      <c r="V429" s="510"/>
      <c r="W429" s="510"/>
    </row>
    <row r="430" spans="1:23" ht="12" customHeight="1">
      <c r="A430" s="498">
        <v>221001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0"/>
        <v>0</v>
      </c>
      <c r="K430" s="503">
        <f t="shared" si="187"/>
        <v>0</v>
      </c>
      <c r="L430" s="503">
        <f t="shared" si="187"/>
        <v>0</v>
      </c>
      <c r="M430" s="511">
        <f t="shared" si="191"/>
        <v>0</v>
      </c>
      <c r="N430" s="503">
        <f t="shared" si="188"/>
        <v>0</v>
      </c>
      <c r="O430" s="503">
        <f t="shared" si="188"/>
        <v>0</v>
      </c>
      <c r="P430" s="504">
        <f t="shared" si="189"/>
        <v>0</v>
      </c>
      <c r="Q430" s="505">
        <f t="shared" si="189"/>
        <v>0</v>
      </c>
      <c r="R430" s="506">
        <f t="shared" si="189"/>
        <v>0</v>
      </c>
      <c r="S430" s="507"/>
      <c r="T430" s="508"/>
      <c r="U430" s="509">
        <f t="shared" si="186"/>
        <v>0</v>
      </c>
      <c r="V430" s="510"/>
      <c r="W430" s="510"/>
    </row>
    <row r="431" spans="1:23" ht="12" customHeight="1">
      <c r="A431" s="498">
        <v>222001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0"/>
        <v>0</v>
      </c>
      <c r="K431" s="503">
        <f t="shared" ref="K431:L450" si="192">SUMIF($A$10:$A$322,$A431,K$10:K$322)</f>
        <v>0</v>
      </c>
      <c r="L431" s="503">
        <f t="shared" si="192"/>
        <v>0</v>
      </c>
      <c r="M431" s="511">
        <f t="shared" si="191"/>
        <v>0</v>
      </c>
      <c r="N431" s="503">
        <f t="shared" ref="N431:O450" si="193">SUMIF($A$10:$A$322,$A431,N$10:N$322)</f>
        <v>0</v>
      </c>
      <c r="O431" s="503">
        <f t="shared" si="193"/>
        <v>0</v>
      </c>
      <c r="P431" s="504">
        <f t="shared" ref="P431:R450" si="194">SUMIF($A$10:$A$317,$A431,P$10:P$317)</f>
        <v>0</v>
      </c>
      <c r="Q431" s="505">
        <f t="shared" si="194"/>
        <v>0</v>
      </c>
      <c r="R431" s="506">
        <f t="shared" si="194"/>
        <v>0</v>
      </c>
      <c r="S431" s="507"/>
      <c r="T431" s="508"/>
      <c r="U431" s="509">
        <f t="shared" si="186"/>
        <v>0</v>
      </c>
      <c r="V431" s="510"/>
      <c r="W431" s="510"/>
    </row>
    <row r="432" spans="1:23" ht="12" customHeight="1">
      <c r="A432" s="498">
        <v>226001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0"/>
        <v>0</v>
      </c>
      <c r="K432" s="503">
        <f t="shared" si="192"/>
        <v>0</v>
      </c>
      <c r="L432" s="503">
        <f t="shared" si="192"/>
        <v>0</v>
      </c>
      <c r="M432" s="511">
        <f t="shared" si="191"/>
        <v>0</v>
      </c>
      <c r="N432" s="503">
        <f t="shared" si="193"/>
        <v>0</v>
      </c>
      <c r="O432" s="503">
        <f t="shared" si="193"/>
        <v>0</v>
      </c>
      <c r="P432" s="504">
        <f t="shared" si="194"/>
        <v>0</v>
      </c>
      <c r="Q432" s="505">
        <f t="shared" si="194"/>
        <v>0</v>
      </c>
      <c r="R432" s="506">
        <f t="shared" si="194"/>
        <v>0</v>
      </c>
      <c r="S432" s="507"/>
      <c r="T432" s="508"/>
      <c r="U432" s="509">
        <f t="shared" si="186"/>
        <v>0</v>
      </c>
      <c r="V432" s="510"/>
      <c r="W432" s="510"/>
    </row>
    <row r="433" spans="1:23" ht="12" customHeight="1">
      <c r="A433" s="498">
        <v>226501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0"/>
        <v>0</v>
      </c>
      <c r="K433" s="503">
        <f t="shared" si="192"/>
        <v>0</v>
      </c>
      <c r="L433" s="503">
        <f t="shared" si="192"/>
        <v>0</v>
      </c>
      <c r="M433" s="511">
        <f t="shared" si="191"/>
        <v>0</v>
      </c>
      <c r="N433" s="503">
        <f t="shared" si="193"/>
        <v>0</v>
      </c>
      <c r="O433" s="503">
        <f t="shared" si="193"/>
        <v>0</v>
      </c>
      <c r="P433" s="504">
        <f t="shared" si="194"/>
        <v>0</v>
      </c>
      <c r="Q433" s="505">
        <f t="shared" si="194"/>
        <v>0</v>
      </c>
      <c r="R433" s="506">
        <f t="shared" si="194"/>
        <v>0</v>
      </c>
      <c r="S433" s="507"/>
      <c r="T433" s="508"/>
      <c r="U433" s="509">
        <f t="shared" si="186"/>
        <v>0</v>
      </c>
      <c r="V433" s="510"/>
      <c r="W433" s="510"/>
    </row>
    <row r="434" spans="1:23" ht="12" customHeight="1">
      <c r="A434" s="498">
        <v>300000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0"/>
        <v>0</v>
      </c>
      <c r="K434" s="503">
        <f t="shared" si="192"/>
        <v>0</v>
      </c>
      <c r="L434" s="503">
        <f t="shared" si="192"/>
        <v>0</v>
      </c>
      <c r="M434" s="511">
        <f t="shared" si="191"/>
        <v>0</v>
      </c>
      <c r="N434" s="503">
        <f t="shared" si="193"/>
        <v>0</v>
      </c>
      <c r="O434" s="503">
        <f t="shared" si="193"/>
        <v>0</v>
      </c>
      <c r="P434" s="504">
        <f t="shared" si="194"/>
        <v>0</v>
      </c>
      <c r="Q434" s="505">
        <f t="shared" si="194"/>
        <v>0</v>
      </c>
      <c r="R434" s="506">
        <f t="shared" si="194"/>
        <v>0</v>
      </c>
      <c r="S434" s="507"/>
      <c r="T434" s="508"/>
      <c r="U434" s="509">
        <f t="shared" si="186"/>
        <v>0</v>
      </c>
      <c r="V434" s="510"/>
      <c r="W434" s="510"/>
    </row>
    <row r="435" spans="1:23" ht="12" customHeight="1">
      <c r="A435" s="498">
        <v>300010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0"/>
        <v>0</v>
      </c>
      <c r="K435" s="503">
        <f t="shared" si="192"/>
        <v>0</v>
      </c>
      <c r="L435" s="503">
        <f t="shared" si="192"/>
        <v>0</v>
      </c>
      <c r="M435" s="511">
        <f t="shared" si="191"/>
        <v>0</v>
      </c>
      <c r="N435" s="503">
        <f t="shared" si="193"/>
        <v>0</v>
      </c>
      <c r="O435" s="503">
        <f t="shared" si="193"/>
        <v>0</v>
      </c>
      <c r="P435" s="504">
        <f t="shared" si="194"/>
        <v>0</v>
      </c>
      <c r="Q435" s="505">
        <f t="shared" si="194"/>
        <v>0</v>
      </c>
      <c r="R435" s="506">
        <f t="shared" si="194"/>
        <v>0</v>
      </c>
      <c r="S435" s="507"/>
      <c r="T435" s="508"/>
      <c r="U435" s="509">
        <f t="shared" si="186"/>
        <v>0</v>
      </c>
      <c r="V435" s="510"/>
      <c r="W435" s="510"/>
    </row>
    <row r="436" spans="1:23" ht="12" customHeight="1">
      <c r="A436" s="498">
        <v>300030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0"/>
        <v>0</v>
      </c>
      <c r="K436" s="503">
        <f t="shared" si="192"/>
        <v>0</v>
      </c>
      <c r="L436" s="503">
        <f t="shared" si="192"/>
        <v>0</v>
      </c>
      <c r="M436" s="511">
        <f t="shared" si="191"/>
        <v>0</v>
      </c>
      <c r="N436" s="503">
        <f t="shared" si="193"/>
        <v>0</v>
      </c>
      <c r="O436" s="503">
        <f t="shared" si="193"/>
        <v>0</v>
      </c>
      <c r="P436" s="504">
        <f t="shared" si="194"/>
        <v>0</v>
      </c>
      <c r="Q436" s="505">
        <f t="shared" si="194"/>
        <v>0</v>
      </c>
      <c r="R436" s="506">
        <f t="shared" si="194"/>
        <v>0</v>
      </c>
      <c r="S436" s="507"/>
      <c r="T436" s="508"/>
      <c r="U436" s="509">
        <f t="shared" si="186"/>
        <v>0</v>
      </c>
      <c r="V436" s="510"/>
      <c r="W436" s="510"/>
    </row>
    <row r="437" spans="1:23" ht="12" customHeight="1">
      <c r="A437" s="498">
        <v>300300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0"/>
        <v>0</v>
      </c>
      <c r="K437" s="503">
        <f t="shared" si="192"/>
        <v>0</v>
      </c>
      <c r="L437" s="503">
        <f t="shared" si="192"/>
        <v>0</v>
      </c>
      <c r="M437" s="511">
        <f t="shared" si="191"/>
        <v>0</v>
      </c>
      <c r="N437" s="503">
        <f t="shared" si="193"/>
        <v>0</v>
      </c>
      <c r="O437" s="503">
        <f t="shared" si="193"/>
        <v>0</v>
      </c>
      <c r="P437" s="504">
        <f t="shared" si="194"/>
        <v>0</v>
      </c>
      <c r="Q437" s="505">
        <f t="shared" si="194"/>
        <v>0</v>
      </c>
      <c r="R437" s="506">
        <f t="shared" si="194"/>
        <v>0</v>
      </c>
      <c r="S437" s="507"/>
      <c r="T437" s="508"/>
      <c r="U437" s="509">
        <f t="shared" si="186"/>
        <v>0</v>
      </c>
      <c r="V437" s="510"/>
      <c r="W437" s="510"/>
    </row>
    <row r="438" spans="1:23" ht="12" customHeight="1">
      <c r="A438" s="498">
        <v>300400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0"/>
        <v>0</v>
      </c>
      <c r="K438" s="503">
        <f t="shared" si="192"/>
        <v>0</v>
      </c>
      <c r="L438" s="503">
        <f t="shared" si="192"/>
        <v>0</v>
      </c>
      <c r="M438" s="511">
        <f t="shared" si="191"/>
        <v>0</v>
      </c>
      <c r="N438" s="503">
        <f t="shared" si="193"/>
        <v>0</v>
      </c>
      <c r="O438" s="503">
        <f t="shared" si="193"/>
        <v>0</v>
      </c>
      <c r="P438" s="504">
        <f t="shared" si="194"/>
        <v>0</v>
      </c>
      <c r="Q438" s="505">
        <f t="shared" si="194"/>
        <v>0</v>
      </c>
      <c r="R438" s="506">
        <f t="shared" si="194"/>
        <v>0</v>
      </c>
      <c r="S438" s="507"/>
      <c r="T438" s="508"/>
      <c r="U438" s="509">
        <f t="shared" si="186"/>
        <v>0</v>
      </c>
      <c r="V438" s="510"/>
      <c r="W438" s="510"/>
    </row>
    <row r="439" spans="1:23" ht="12" customHeight="1">
      <c r="A439" s="498">
        <v>300410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0"/>
        <v>0</v>
      </c>
      <c r="K439" s="503">
        <f t="shared" si="192"/>
        <v>0</v>
      </c>
      <c r="L439" s="503">
        <f t="shared" si="192"/>
        <v>0</v>
      </c>
      <c r="M439" s="511">
        <f t="shared" si="191"/>
        <v>0</v>
      </c>
      <c r="N439" s="503">
        <f t="shared" si="193"/>
        <v>0</v>
      </c>
      <c r="O439" s="503">
        <f t="shared" si="193"/>
        <v>0</v>
      </c>
      <c r="P439" s="504">
        <f t="shared" si="194"/>
        <v>0</v>
      </c>
      <c r="Q439" s="505">
        <f t="shared" si="194"/>
        <v>0</v>
      </c>
      <c r="R439" s="506">
        <f t="shared" si="194"/>
        <v>0</v>
      </c>
      <c r="S439" s="507"/>
      <c r="T439" s="508"/>
      <c r="U439" s="509">
        <f t="shared" si="186"/>
        <v>0</v>
      </c>
      <c r="V439" s="510"/>
      <c r="W439" s="510"/>
    </row>
    <row r="440" spans="1:23" ht="12" customHeight="1">
      <c r="A440" s="498">
        <v>300700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0"/>
        <v>0</v>
      </c>
      <c r="K440" s="503">
        <f t="shared" si="192"/>
        <v>0</v>
      </c>
      <c r="L440" s="503">
        <f t="shared" si="192"/>
        <v>0</v>
      </c>
      <c r="M440" s="511">
        <f t="shared" si="191"/>
        <v>0</v>
      </c>
      <c r="N440" s="503">
        <f t="shared" si="193"/>
        <v>0</v>
      </c>
      <c r="O440" s="503">
        <f t="shared" si="193"/>
        <v>0</v>
      </c>
      <c r="P440" s="504">
        <f t="shared" si="194"/>
        <v>0</v>
      </c>
      <c r="Q440" s="505">
        <f t="shared" si="194"/>
        <v>0</v>
      </c>
      <c r="R440" s="506">
        <f t="shared" si="194"/>
        <v>0</v>
      </c>
      <c r="S440" s="507"/>
      <c r="T440" s="508"/>
      <c r="U440" s="509">
        <f t="shared" si="186"/>
        <v>0</v>
      </c>
      <c r="V440" s="510"/>
      <c r="W440" s="510"/>
    </row>
    <row r="441" spans="1:23" ht="12" customHeight="1">
      <c r="A441" s="498">
        <v>300710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0"/>
        <v>0</v>
      </c>
      <c r="K441" s="503">
        <f t="shared" si="192"/>
        <v>0</v>
      </c>
      <c r="L441" s="503">
        <f t="shared" si="192"/>
        <v>0</v>
      </c>
      <c r="M441" s="511">
        <f t="shared" si="191"/>
        <v>0</v>
      </c>
      <c r="N441" s="503">
        <f t="shared" si="193"/>
        <v>0</v>
      </c>
      <c r="O441" s="503">
        <f t="shared" si="193"/>
        <v>0</v>
      </c>
      <c r="P441" s="504">
        <f t="shared" si="194"/>
        <v>0</v>
      </c>
      <c r="Q441" s="505">
        <f t="shared" si="194"/>
        <v>0</v>
      </c>
      <c r="R441" s="506">
        <f t="shared" si="194"/>
        <v>0</v>
      </c>
      <c r="S441" s="507"/>
      <c r="T441" s="508"/>
      <c r="U441" s="509">
        <f t="shared" si="186"/>
        <v>0</v>
      </c>
      <c r="V441" s="510"/>
      <c r="W441" s="510"/>
    </row>
    <row r="442" spans="1:23" ht="12" customHeight="1">
      <c r="A442" s="498">
        <v>311001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0"/>
        <v>0</v>
      </c>
      <c r="K442" s="503">
        <f t="shared" si="192"/>
        <v>0</v>
      </c>
      <c r="L442" s="503">
        <f t="shared" si="192"/>
        <v>0</v>
      </c>
      <c r="M442" s="511">
        <f t="shared" si="191"/>
        <v>0</v>
      </c>
      <c r="N442" s="503">
        <f t="shared" si="193"/>
        <v>0</v>
      </c>
      <c r="O442" s="503">
        <f t="shared" si="193"/>
        <v>0</v>
      </c>
      <c r="P442" s="504">
        <f t="shared" si="194"/>
        <v>0</v>
      </c>
      <c r="Q442" s="505">
        <f t="shared" si="194"/>
        <v>0</v>
      </c>
      <c r="R442" s="506">
        <f t="shared" si="194"/>
        <v>0</v>
      </c>
      <c r="S442" s="507"/>
      <c r="T442" s="508"/>
      <c r="U442" s="509">
        <f t="shared" si="186"/>
        <v>0</v>
      </c>
      <c r="V442" s="510"/>
      <c r="W442" s="510"/>
    </row>
    <row r="443" spans="1:23" ht="12" customHeight="1">
      <c r="A443" s="498">
        <v>312001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0"/>
        <v>58</v>
      </c>
      <c r="K443" s="503">
        <f t="shared" si="192"/>
        <v>0</v>
      </c>
      <c r="L443" s="503">
        <f t="shared" si="192"/>
        <v>0</v>
      </c>
      <c r="M443" s="511">
        <f t="shared" si="191"/>
        <v>0</v>
      </c>
      <c r="N443" s="503">
        <f t="shared" si="193"/>
        <v>0</v>
      </c>
      <c r="O443" s="503">
        <f t="shared" si="193"/>
        <v>58</v>
      </c>
      <c r="P443" s="504">
        <f t="shared" si="194"/>
        <v>0</v>
      </c>
      <c r="Q443" s="505">
        <f t="shared" si="194"/>
        <v>0</v>
      </c>
      <c r="R443" s="506">
        <f t="shared" si="194"/>
        <v>0</v>
      </c>
      <c r="S443" s="507"/>
      <c r="T443" s="508"/>
      <c r="U443" s="509">
        <f t="shared" si="186"/>
        <v>58</v>
      </c>
      <c r="V443" s="510"/>
      <c r="W443" s="510"/>
    </row>
    <row r="444" spans="1:23" ht="12" customHeight="1">
      <c r="A444" s="498">
        <v>312021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0"/>
        <v>24</v>
      </c>
      <c r="K444" s="503">
        <f t="shared" si="192"/>
        <v>0</v>
      </c>
      <c r="L444" s="503">
        <f t="shared" si="192"/>
        <v>0</v>
      </c>
      <c r="M444" s="511">
        <f t="shared" si="191"/>
        <v>0</v>
      </c>
      <c r="N444" s="503">
        <f t="shared" si="193"/>
        <v>0</v>
      </c>
      <c r="O444" s="503">
        <f t="shared" si="193"/>
        <v>24</v>
      </c>
      <c r="P444" s="504">
        <f t="shared" si="194"/>
        <v>0</v>
      </c>
      <c r="Q444" s="505">
        <f t="shared" si="194"/>
        <v>0</v>
      </c>
      <c r="R444" s="506">
        <f t="shared" si="194"/>
        <v>0</v>
      </c>
      <c r="S444" s="507"/>
      <c r="T444" s="508"/>
      <c r="U444" s="509">
        <f t="shared" si="186"/>
        <v>24</v>
      </c>
      <c r="V444" s="510"/>
      <c r="W444" s="510"/>
    </row>
    <row r="445" spans="1:23" ht="12" customHeight="1">
      <c r="A445" s="498">
        <v>312101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0"/>
        <v>0</v>
      </c>
      <c r="K445" s="503">
        <f t="shared" si="192"/>
        <v>0</v>
      </c>
      <c r="L445" s="503">
        <f t="shared" si="192"/>
        <v>0</v>
      </c>
      <c r="M445" s="511">
        <f t="shared" si="191"/>
        <v>0</v>
      </c>
      <c r="N445" s="503">
        <f t="shared" si="193"/>
        <v>0</v>
      </c>
      <c r="O445" s="503">
        <f t="shared" si="193"/>
        <v>0</v>
      </c>
      <c r="P445" s="504">
        <f t="shared" si="194"/>
        <v>0</v>
      </c>
      <c r="Q445" s="505">
        <f t="shared" si="194"/>
        <v>240</v>
      </c>
      <c r="R445" s="506">
        <f t="shared" si="194"/>
        <v>240</v>
      </c>
      <c r="S445" s="507"/>
      <c r="T445" s="508"/>
      <c r="U445" s="509">
        <f t="shared" si="186"/>
        <v>240</v>
      </c>
      <c r="V445" s="510"/>
      <c r="W445" s="510"/>
    </row>
    <row r="446" spans="1:23" ht="12" customHeight="1">
      <c r="A446" s="498">
        <v>314000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0"/>
        <v>0</v>
      </c>
      <c r="K446" s="503">
        <f t="shared" si="192"/>
        <v>0</v>
      </c>
      <c r="L446" s="503">
        <f t="shared" si="192"/>
        <v>0</v>
      </c>
      <c r="M446" s="511">
        <f t="shared" si="191"/>
        <v>0</v>
      </c>
      <c r="N446" s="503">
        <f t="shared" si="193"/>
        <v>0</v>
      </c>
      <c r="O446" s="503">
        <f t="shared" si="193"/>
        <v>0</v>
      </c>
      <c r="P446" s="504">
        <f t="shared" si="194"/>
        <v>0</v>
      </c>
      <c r="Q446" s="505">
        <f t="shared" si="194"/>
        <v>0</v>
      </c>
      <c r="R446" s="506">
        <f t="shared" si="194"/>
        <v>0</v>
      </c>
      <c r="S446" s="507"/>
      <c r="T446" s="508"/>
      <c r="U446" s="509">
        <f t="shared" si="186"/>
        <v>0</v>
      </c>
      <c r="V446" s="510"/>
      <c r="W446" s="510"/>
    </row>
    <row r="447" spans="1:23" ht="12" customHeight="1">
      <c r="A447" s="498">
        <v>314001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0"/>
        <v>54</v>
      </c>
      <c r="K447" s="503">
        <f t="shared" si="192"/>
        <v>8</v>
      </c>
      <c r="L447" s="503">
        <f t="shared" si="192"/>
        <v>3</v>
      </c>
      <c r="M447" s="511">
        <f t="shared" si="191"/>
        <v>0</v>
      </c>
      <c r="N447" s="503">
        <f t="shared" si="193"/>
        <v>0</v>
      </c>
      <c r="O447" s="503">
        <f t="shared" si="193"/>
        <v>65</v>
      </c>
      <c r="P447" s="504">
        <f t="shared" si="194"/>
        <v>0</v>
      </c>
      <c r="Q447" s="505">
        <f t="shared" si="194"/>
        <v>0</v>
      </c>
      <c r="R447" s="506">
        <f t="shared" si="194"/>
        <v>0</v>
      </c>
      <c r="S447" s="507"/>
      <c r="T447" s="508"/>
      <c r="U447" s="509">
        <f t="shared" si="186"/>
        <v>65</v>
      </c>
      <c r="V447" s="510"/>
      <c r="W447" s="510"/>
    </row>
    <row r="448" spans="1:23" ht="12" customHeight="1">
      <c r="A448" s="498">
        <v>314011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0"/>
        <v>8</v>
      </c>
      <c r="K448" s="503">
        <f t="shared" si="192"/>
        <v>0</v>
      </c>
      <c r="L448" s="503">
        <f t="shared" si="192"/>
        <v>0</v>
      </c>
      <c r="M448" s="511">
        <f t="shared" si="191"/>
        <v>0</v>
      </c>
      <c r="N448" s="503">
        <f t="shared" si="193"/>
        <v>0</v>
      </c>
      <c r="O448" s="503">
        <f t="shared" si="193"/>
        <v>8</v>
      </c>
      <c r="P448" s="504">
        <f t="shared" si="194"/>
        <v>0</v>
      </c>
      <c r="Q448" s="505">
        <f t="shared" si="194"/>
        <v>0</v>
      </c>
      <c r="R448" s="506">
        <f t="shared" si="194"/>
        <v>0</v>
      </c>
      <c r="S448" s="507"/>
      <c r="T448" s="508"/>
      <c r="U448" s="509">
        <f t="shared" si="186"/>
        <v>8</v>
      </c>
      <c r="V448" s="510"/>
      <c r="W448" s="510"/>
    </row>
    <row r="449" spans="1:23" ht="12" customHeight="1">
      <c r="A449" s="498">
        <v>314021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0"/>
        <v>8</v>
      </c>
      <c r="K449" s="503">
        <f t="shared" si="192"/>
        <v>0</v>
      </c>
      <c r="L449" s="503">
        <f t="shared" si="192"/>
        <v>0</v>
      </c>
      <c r="M449" s="511">
        <f t="shared" si="191"/>
        <v>0</v>
      </c>
      <c r="N449" s="503">
        <f t="shared" si="193"/>
        <v>0</v>
      </c>
      <c r="O449" s="503">
        <f t="shared" si="193"/>
        <v>8</v>
      </c>
      <c r="P449" s="504">
        <f t="shared" si="194"/>
        <v>0</v>
      </c>
      <c r="Q449" s="505">
        <f t="shared" si="194"/>
        <v>0</v>
      </c>
      <c r="R449" s="506">
        <f t="shared" si="194"/>
        <v>0</v>
      </c>
      <c r="S449" s="507"/>
      <c r="T449" s="508"/>
      <c r="U449" s="509">
        <f t="shared" si="186"/>
        <v>8</v>
      </c>
      <c r="V449" s="510"/>
      <c r="W449" s="510"/>
    </row>
    <row r="450" spans="1:23" ht="12" customHeight="1">
      <c r="A450" s="498">
        <v>314081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0"/>
        <v>0</v>
      </c>
      <c r="K450" s="503">
        <f t="shared" si="192"/>
        <v>0</v>
      </c>
      <c r="L450" s="503">
        <f t="shared" si="192"/>
        <v>0</v>
      </c>
      <c r="M450" s="511">
        <f t="shared" si="191"/>
        <v>0</v>
      </c>
      <c r="N450" s="503">
        <f t="shared" si="193"/>
        <v>8</v>
      </c>
      <c r="O450" s="503">
        <f t="shared" si="193"/>
        <v>8</v>
      </c>
      <c r="P450" s="504">
        <f t="shared" si="194"/>
        <v>0</v>
      </c>
      <c r="Q450" s="505">
        <f t="shared" si="194"/>
        <v>0</v>
      </c>
      <c r="R450" s="506">
        <f t="shared" si="194"/>
        <v>0</v>
      </c>
      <c r="S450" s="507"/>
      <c r="T450" s="508"/>
      <c r="U450" s="509">
        <f t="shared" si="186"/>
        <v>8</v>
      </c>
      <c r="V450" s="510"/>
      <c r="W450" s="510"/>
    </row>
    <row r="451" spans="1:23" ht="12" customHeight="1">
      <c r="A451" s="498">
        <v>314101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0"/>
        <v>0</v>
      </c>
      <c r="K451" s="503">
        <f t="shared" ref="K451:L470" si="195">SUMIF($A$10:$A$322,$A451,K$10:K$322)</f>
        <v>0</v>
      </c>
      <c r="L451" s="503">
        <f t="shared" si="195"/>
        <v>0</v>
      </c>
      <c r="M451" s="511">
        <f t="shared" si="191"/>
        <v>0</v>
      </c>
      <c r="N451" s="503">
        <f t="shared" ref="N451:O470" si="196">SUMIF($A$10:$A$322,$A451,N$10:N$322)</f>
        <v>0</v>
      </c>
      <c r="O451" s="503">
        <f t="shared" si="196"/>
        <v>0</v>
      </c>
      <c r="P451" s="504">
        <f t="shared" ref="P451:R470" si="197">SUMIF($A$10:$A$317,$A451,P$10:P$317)</f>
        <v>0</v>
      </c>
      <c r="Q451" s="505">
        <f t="shared" si="197"/>
        <v>0</v>
      </c>
      <c r="R451" s="506">
        <f t="shared" si="197"/>
        <v>0</v>
      </c>
      <c r="S451" s="507"/>
      <c r="T451" s="508"/>
      <c r="U451" s="509">
        <f t="shared" si="186"/>
        <v>0</v>
      </c>
      <c r="V451" s="510"/>
      <c r="W451" s="510"/>
    </row>
    <row r="452" spans="1:23" ht="12" customHeight="1">
      <c r="A452" s="498">
        <v>314111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0"/>
        <v>0</v>
      </c>
      <c r="K452" s="503">
        <f t="shared" si="195"/>
        <v>0</v>
      </c>
      <c r="L452" s="503">
        <f t="shared" si="195"/>
        <v>0</v>
      </c>
      <c r="M452" s="511">
        <f t="shared" si="191"/>
        <v>0</v>
      </c>
      <c r="N452" s="503">
        <f t="shared" si="196"/>
        <v>0</v>
      </c>
      <c r="O452" s="503">
        <f t="shared" si="196"/>
        <v>0</v>
      </c>
      <c r="P452" s="504">
        <f t="shared" si="197"/>
        <v>0</v>
      </c>
      <c r="Q452" s="505">
        <f t="shared" si="197"/>
        <v>0</v>
      </c>
      <c r="R452" s="506">
        <f t="shared" si="197"/>
        <v>0</v>
      </c>
      <c r="S452" s="507"/>
      <c r="T452" s="508"/>
      <c r="U452" s="509">
        <f t="shared" si="186"/>
        <v>0</v>
      </c>
      <c r="V452" s="510"/>
      <c r="W452" s="510"/>
    </row>
    <row r="453" spans="1:23" ht="12" customHeight="1">
      <c r="A453" s="498">
        <v>314301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0"/>
        <v>0</v>
      </c>
      <c r="K453" s="503">
        <f t="shared" si="195"/>
        <v>0</v>
      </c>
      <c r="L453" s="503">
        <f t="shared" si="195"/>
        <v>0</v>
      </c>
      <c r="M453" s="511">
        <f t="shared" si="191"/>
        <v>0</v>
      </c>
      <c r="N453" s="503">
        <f t="shared" si="196"/>
        <v>0</v>
      </c>
      <c r="O453" s="503">
        <f t="shared" si="196"/>
        <v>0</v>
      </c>
      <c r="P453" s="504">
        <f t="shared" si="197"/>
        <v>0</v>
      </c>
      <c r="Q453" s="505">
        <f t="shared" si="197"/>
        <v>0</v>
      </c>
      <c r="R453" s="506">
        <f t="shared" si="197"/>
        <v>0</v>
      </c>
      <c r="S453" s="507"/>
      <c r="T453" s="508"/>
      <c r="U453" s="509">
        <f t="shared" si="186"/>
        <v>0</v>
      </c>
      <c r="V453" s="510"/>
      <c r="W453" s="510"/>
    </row>
    <row r="454" spans="1:23" ht="12" customHeight="1">
      <c r="A454" s="498">
        <v>320000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0"/>
        <v>0</v>
      </c>
      <c r="K454" s="503">
        <f t="shared" si="195"/>
        <v>0</v>
      </c>
      <c r="L454" s="503">
        <f t="shared" si="195"/>
        <v>0</v>
      </c>
      <c r="M454" s="511">
        <f t="shared" si="191"/>
        <v>0</v>
      </c>
      <c r="N454" s="503">
        <f t="shared" si="196"/>
        <v>0</v>
      </c>
      <c r="O454" s="503">
        <f t="shared" si="196"/>
        <v>0</v>
      </c>
      <c r="P454" s="504">
        <f t="shared" si="197"/>
        <v>0</v>
      </c>
      <c r="Q454" s="505">
        <f t="shared" si="197"/>
        <v>0</v>
      </c>
      <c r="R454" s="506">
        <f t="shared" si="197"/>
        <v>0</v>
      </c>
      <c r="S454" s="507"/>
      <c r="T454" s="508"/>
      <c r="U454" s="509">
        <f t="shared" si="186"/>
        <v>0</v>
      </c>
      <c r="V454" s="510"/>
      <c r="W454" s="510"/>
    </row>
    <row r="455" spans="1:23" ht="12" customHeight="1">
      <c r="A455" s="498">
        <v>320001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0"/>
        <v>199</v>
      </c>
      <c r="K455" s="503">
        <f t="shared" si="195"/>
        <v>25</v>
      </c>
      <c r="L455" s="503">
        <f t="shared" si="195"/>
        <v>0</v>
      </c>
      <c r="M455" s="511">
        <f t="shared" si="191"/>
        <v>0</v>
      </c>
      <c r="N455" s="503">
        <f t="shared" si="196"/>
        <v>0</v>
      </c>
      <c r="O455" s="503">
        <f t="shared" si="196"/>
        <v>224</v>
      </c>
      <c r="P455" s="504">
        <f t="shared" si="197"/>
        <v>0</v>
      </c>
      <c r="Q455" s="505">
        <f t="shared" si="197"/>
        <v>0</v>
      </c>
      <c r="R455" s="506">
        <f t="shared" si="197"/>
        <v>0</v>
      </c>
      <c r="S455" s="507"/>
      <c r="T455" s="508"/>
      <c r="U455" s="509">
        <f t="shared" si="186"/>
        <v>224</v>
      </c>
      <c r="V455" s="510"/>
      <c r="W455" s="510"/>
    </row>
    <row r="456" spans="1:23" ht="12" customHeight="1">
      <c r="A456" s="498">
        <v>320008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0"/>
        <v>0</v>
      </c>
      <c r="K456" s="503">
        <f t="shared" si="195"/>
        <v>0</v>
      </c>
      <c r="L456" s="503">
        <f t="shared" si="195"/>
        <v>0</v>
      </c>
      <c r="M456" s="511">
        <f t="shared" si="191"/>
        <v>0</v>
      </c>
      <c r="N456" s="503">
        <f t="shared" si="196"/>
        <v>0</v>
      </c>
      <c r="O456" s="503">
        <f t="shared" si="196"/>
        <v>0</v>
      </c>
      <c r="P456" s="504">
        <f t="shared" si="197"/>
        <v>0</v>
      </c>
      <c r="Q456" s="505">
        <f t="shared" si="197"/>
        <v>0</v>
      </c>
      <c r="R456" s="506">
        <f t="shared" si="197"/>
        <v>0</v>
      </c>
      <c r="S456" s="507"/>
      <c r="T456" s="508"/>
      <c r="U456" s="509">
        <f t="shared" si="186"/>
        <v>0</v>
      </c>
      <c r="V456" s="510"/>
      <c r="W456" s="510"/>
    </row>
    <row r="457" spans="1:23" ht="12" customHeight="1">
      <c r="A457" s="498">
        <v>320021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0"/>
        <v>40</v>
      </c>
      <c r="K457" s="503">
        <f t="shared" si="195"/>
        <v>0</v>
      </c>
      <c r="L457" s="503">
        <f t="shared" si="195"/>
        <v>0</v>
      </c>
      <c r="M457" s="511">
        <f t="shared" si="191"/>
        <v>0</v>
      </c>
      <c r="N457" s="503">
        <f t="shared" si="196"/>
        <v>0</v>
      </c>
      <c r="O457" s="503">
        <f t="shared" si="196"/>
        <v>40</v>
      </c>
      <c r="P457" s="504">
        <f t="shared" si="197"/>
        <v>0</v>
      </c>
      <c r="Q457" s="505">
        <f t="shared" si="197"/>
        <v>0</v>
      </c>
      <c r="R457" s="506">
        <f t="shared" si="197"/>
        <v>0</v>
      </c>
      <c r="S457" s="507"/>
      <c r="T457" s="508"/>
      <c r="U457" s="509">
        <f t="shared" si="186"/>
        <v>40</v>
      </c>
      <c r="V457" s="510"/>
      <c r="W457" s="510"/>
    </row>
    <row r="458" spans="1:23" ht="12" customHeight="1">
      <c r="A458" s="498">
        <v>320041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0"/>
        <v>0</v>
      </c>
      <c r="K458" s="503">
        <f t="shared" si="195"/>
        <v>0</v>
      </c>
      <c r="L458" s="503">
        <f t="shared" si="195"/>
        <v>0</v>
      </c>
      <c r="M458" s="511">
        <f t="shared" si="191"/>
        <v>0</v>
      </c>
      <c r="N458" s="503">
        <f t="shared" si="196"/>
        <v>16</v>
      </c>
      <c r="O458" s="503">
        <f t="shared" si="196"/>
        <v>16</v>
      </c>
      <c r="P458" s="504">
        <f t="shared" si="197"/>
        <v>0</v>
      </c>
      <c r="Q458" s="505">
        <f t="shared" si="197"/>
        <v>0</v>
      </c>
      <c r="R458" s="506">
        <f t="shared" si="197"/>
        <v>0</v>
      </c>
      <c r="S458" s="507"/>
      <c r="T458" s="508"/>
      <c r="U458" s="509">
        <f t="shared" si="186"/>
        <v>16</v>
      </c>
      <c r="V458" s="510"/>
      <c r="W458" s="510"/>
    </row>
    <row r="459" spans="1:23" ht="12" customHeight="1">
      <c r="A459" s="498">
        <v>320046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0"/>
        <v>0</v>
      </c>
      <c r="K459" s="503">
        <f t="shared" si="195"/>
        <v>0</v>
      </c>
      <c r="L459" s="503">
        <f t="shared" si="195"/>
        <v>0</v>
      </c>
      <c r="M459" s="511">
        <f t="shared" si="191"/>
        <v>0</v>
      </c>
      <c r="N459" s="503">
        <f t="shared" si="196"/>
        <v>0</v>
      </c>
      <c r="O459" s="503">
        <f t="shared" si="196"/>
        <v>0</v>
      </c>
      <c r="P459" s="504">
        <f t="shared" si="197"/>
        <v>0</v>
      </c>
      <c r="Q459" s="505">
        <f t="shared" si="197"/>
        <v>0</v>
      </c>
      <c r="R459" s="506">
        <f t="shared" si="197"/>
        <v>0</v>
      </c>
      <c r="S459" s="507"/>
      <c r="T459" s="508"/>
      <c r="U459" s="509">
        <f t="shared" ref="U459:U522" si="198">SUMIF($A$10:$A$317,$A459,U$10:U$317)</f>
        <v>0</v>
      </c>
      <c r="V459" s="510"/>
      <c r="W459" s="510"/>
    </row>
    <row r="460" spans="1:23" ht="12" customHeight="1">
      <c r="A460" s="498">
        <v>320101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0"/>
        <v>0</v>
      </c>
      <c r="K460" s="503">
        <f t="shared" si="195"/>
        <v>0</v>
      </c>
      <c r="L460" s="503">
        <f t="shared" si="195"/>
        <v>0</v>
      </c>
      <c r="M460" s="511">
        <f t="shared" si="191"/>
        <v>0</v>
      </c>
      <c r="N460" s="503">
        <f t="shared" si="196"/>
        <v>0</v>
      </c>
      <c r="O460" s="503">
        <f t="shared" si="196"/>
        <v>0</v>
      </c>
      <c r="P460" s="504">
        <f t="shared" si="197"/>
        <v>1700</v>
      </c>
      <c r="Q460" s="505">
        <f t="shared" si="197"/>
        <v>970</v>
      </c>
      <c r="R460" s="506">
        <f t="shared" si="197"/>
        <v>2670</v>
      </c>
      <c r="S460" s="507"/>
      <c r="T460" s="508"/>
      <c r="U460" s="509">
        <f t="shared" si="198"/>
        <v>2670</v>
      </c>
      <c r="V460" s="510"/>
      <c r="W460" s="510"/>
    </row>
    <row r="461" spans="1:23" ht="12" customHeight="1">
      <c r="A461" s="498">
        <v>321000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0"/>
        <v>0</v>
      </c>
      <c r="K461" s="503">
        <f t="shared" si="195"/>
        <v>0</v>
      </c>
      <c r="L461" s="503">
        <f t="shared" si="195"/>
        <v>0</v>
      </c>
      <c r="M461" s="511">
        <f t="shared" si="191"/>
        <v>0</v>
      </c>
      <c r="N461" s="503">
        <f t="shared" si="196"/>
        <v>0</v>
      </c>
      <c r="O461" s="503">
        <f t="shared" si="196"/>
        <v>0</v>
      </c>
      <c r="P461" s="504">
        <f t="shared" si="197"/>
        <v>0</v>
      </c>
      <c r="Q461" s="505">
        <f t="shared" si="197"/>
        <v>0</v>
      </c>
      <c r="R461" s="506">
        <f t="shared" si="197"/>
        <v>0</v>
      </c>
      <c r="S461" s="507"/>
      <c r="T461" s="508"/>
      <c r="U461" s="509">
        <f t="shared" si="198"/>
        <v>0</v>
      </c>
      <c r="V461" s="510"/>
      <c r="W461" s="510"/>
    </row>
    <row r="462" spans="1:23" ht="12" customHeight="1">
      <c r="A462" s="498">
        <v>321001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0"/>
        <v>145</v>
      </c>
      <c r="K462" s="503">
        <f t="shared" si="195"/>
        <v>16</v>
      </c>
      <c r="L462" s="503">
        <f t="shared" si="195"/>
        <v>0</v>
      </c>
      <c r="M462" s="511">
        <f t="shared" si="191"/>
        <v>0</v>
      </c>
      <c r="N462" s="503">
        <f t="shared" si="196"/>
        <v>0</v>
      </c>
      <c r="O462" s="503">
        <f t="shared" si="196"/>
        <v>161</v>
      </c>
      <c r="P462" s="504">
        <f t="shared" si="197"/>
        <v>0</v>
      </c>
      <c r="Q462" s="505">
        <f t="shared" si="197"/>
        <v>0</v>
      </c>
      <c r="R462" s="506">
        <f t="shared" si="197"/>
        <v>0</v>
      </c>
      <c r="S462" s="507"/>
      <c r="T462" s="508"/>
      <c r="U462" s="509">
        <f t="shared" si="198"/>
        <v>161</v>
      </c>
      <c r="V462" s="510"/>
      <c r="W462" s="510"/>
    </row>
    <row r="463" spans="1:23" ht="12" customHeight="1">
      <c r="A463" s="498">
        <v>321012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0"/>
        <v>64</v>
      </c>
      <c r="K463" s="503">
        <f t="shared" si="195"/>
        <v>0</v>
      </c>
      <c r="L463" s="503">
        <f t="shared" si="195"/>
        <v>0</v>
      </c>
      <c r="M463" s="511">
        <f t="shared" si="191"/>
        <v>0</v>
      </c>
      <c r="N463" s="503">
        <f t="shared" si="196"/>
        <v>0</v>
      </c>
      <c r="O463" s="503">
        <f t="shared" si="196"/>
        <v>64</v>
      </c>
      <c r="P463" s="504">
        <f t="shared" si="197"/>
        <v>0</v>
      </c>
      <c r="Q463" s="505">
        <f t="shared" si="197"/>
        <v>0</v>
      </c>
      <c r="R463" s="506">
        <f t="shared" si="197"/>
        <v>0</v>
      </c>
      <c r="S463" s="507"/>
      <c r="T463" s="508"/>
      <c r="U463" s="509">
        <f t="shared" si="198"/>
        <v>64</v>
      </c>
      <c r="V463" s="510"/>
      <c r="W463" s="510"/>
    </row>
    <row r="464" spans="1:23" ht="12" customHeight="1">
      <c r="A464" s="498">
        <v>321018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0"/>
        <v>0</v>
      </c>
      <c r="K464" s="503">
        <f t="shared" si="195"/>
        <v>0</v>
      </c>
      <c r="L464" s="503">
        <f t="shared" si="195"/>
        <v>0</v>
      </c>
      <c r="M464" s="511">
        <f t="shared" si="191"/>
        <v>0</v>
      </c>
      <c r="N464" s="503">
        <f t="shared" si="196"/>
        <v>0</v>
      </c>
      <c r="O464" s="503">
        <f t="shared" si="196"/>
        <v>0</v>
      </c>
      <c r="P464" s="504">
        <f t="shared" si="197"/>
        <v>0</v>
      </c>
      <c r="Q464" s="505">
        <f t="shared" si="197"/>
        <v>0</v>
      </c>
      <c r="R464" s="506">
        <f t="shared" si="197"/>
        <v>0</v>
      </c>
      <c r="S464" s="507"/>
      <c r="T464" s="508"/>
      <c r="U464" s="509">
        <f t="shared" si="198"/>
        <v>0</v>
      </c>
      <c r="V464" s="510"/>
      <c r="W464" s="510"/>
    </row>
    <row r="465" spans="1:23" ht="12" customHeight="1">
      <c r="A465" s="498">
        <v>321021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0"/>
        <v>16</v>
      </c>
      <c r="K465" s="503">
        <f t="shared" si="195"/>
        <v>0</v>
      </c>
      <c r="L465" s="503">
        <f t="shared" si="195"/>
        <v>0</v>
      </c>
      <c r="M465" s="511">
        <f t="shared" si="191"/>
        <v>0</v>
      </c>
      <c r="N465" s="503">
        <f t="shared" si="196"/>
        <v>0</v>
      </c>
      <c r="O465" s="503">
        <f t="shared" si="196"/>
        <v>16</v>
      </c>
      <c r="P465" s="504">
        <f t="shared" si="197"/>
        <v>0</v>
      </c>
      <c r="Q465" s="505">
        <f t="shared" si="197"/>
        <v>0</v>
      </c>
      <c r="R465" s="506">
        <f t="shared" si="197"/>
        <v>0</v>
      </c>
      <c r="S465" s="507"/>
      <c r="T465" s="508"/>
      <c r="U465" s="509">
        <f t="shared" si="198"/>
        <v>16</v>
      </c>
      <c r="V465" s="510"/>
      <c r="W465" s="510"/>
    </row>
    <row r="466" spans="1:23" ht="12" customHeight="1">
      <c r="A466" s="498">
        <v>321030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0"/>
        <v>0</v>
      </c>
      <c r="K466" s="503">
        <f t="shared" si="195"/>
        <v>0</v>
      </c>
      <c r="L466" s="503">
        <f t="shared" si="195"/>
        <v>0</v>
      </c>
      <c r="M466" s="511">
        <f t="shared" si="191"/>
        <v>0</v>
      </c>
      <c r="N466" s="503">
        <f t="shared" si="196"/>
        <v>0</v>
      </c>
      <c r="O466" s="503">
        <f t="shared" si="196"/>
        <v>0</v>
      </c>
      <c r="P466" s="504">
        <f t="shared" si="197"/>
        <v>0</v>
      </c>
      <c r="Q466" s="505">
        <f t="shared" si="197"/>
        <v>0</v>
      </c>
      <c r="R466" s="506">
        <f t="shared" si="197"/>
        <v>0</v>
      </c>
      <c r="S466" s="507"/>
      <c r="T466" s="508"/>
      <c r="U466" s="509">
        <f t="shared" si="198"/>
        <v>0</v>
      </c>
      <c r="V466" s="510"/>
      <c r="W466" s="510"/>
    </row>
    <row r="467" spans="1:23" ht="12" customHeight="1">
      <c r="A467" s="498">
        <v>321031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0"/>
        <v>0</v>
      </c>
      <c r="K467" s="503">
        <f t="shared" si="195"/>
        <v>0</v>
      </c>
      <c r="L467" s="503">
        <f t="shared" si="195"/>
        <v>0</v>
      </c>
      <c r="M467" s="511">
        <f t="shared" si="191"/>
        <v>0</v>
      </c>
      <c r="N467" s="503">
        <f t="shared" si="196"/>
        <v>0</v>
      </c>
      <c r="O467" s="503">
        <f t="shared" si="196"/>
        <v>0</v>
      </c>
      <c r="P467" s="504">
        <f t="shared" si="197"/>
        <v>0</v>
      </c>
      <c r="Q467" s="505">
        <f t="shared" si="197"/>
        <v>0</v>
      </c>
      <c r="R467" s="506">
        <f t="shared" si="197"/>
        <v>0</v>
      </c>
      <c r="S467" s="507"/>
      <c r="T467" s="508"/>
      <c r="U467" s="509">
        <f t="shared" si="198"/>
        <v>0</v>
      </c>
      <c r="V467" s="510"/>
      <c r="W467" s="510"/>
    </row>
    <row r="468" spans="1:23" ht="12" customHeight="1">
      <c r="A468" s="498">
        <v>321041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0"/>
        <v>0</v>
      </c>
      <c r="K468" s="503">
        <f t="shared" si="195"/>
        <v>0</v>
      </c>
      <c r="L468" s="503">
        <f t="shared" si="195"/>
        <v>0</v>
      </c>
      <c r="M468" s="511">
        <f t="shared" si="191"/>
        <v>0</v>
      </c>
      <c r="N468" s="503">
        <f t="shared" si="196"/>
        <v>8</v>
      </c>
      <c r="O468" s="503">
        <f t="shared" si="196"/>
        <v>8</v>
      </c>
      <c r="P468" s="504">
        <f t="shared" si="197"/>
        <v>0</v>
      </c>
      <c r="Q468" s="505">
        <f t="shared" si="197"/>
        <v>0</v>
      </c>
      <c r="R468" s="506">
        <f t="shared" si="197"/>
        <v>0</v>
      </c>
      <c r="S468" s="507"/>
      <c r="T468" s="508"/>
      <c r="U468" s="509">
        <f t="shared" si="198"/>
        <v>8</v>
      </c>
      <c r="V468" s="510"/>
      <c r="W468" s="510"/>
    </row>
    <row r="469" spans="1:23" ht="12" customHeight="1">
      <c r="A469" s="498">
        <v>321072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0"/>
        <v>8</v>
      </c>
      <c r="K469" s="503">
        <f t="shared" si="195"/>
        <v>0</v>
      </c>
      <c r="L469" s="503">
        <f t="shared" si="195"/>
        <v>0</v>
      </c>
      <c r="M469" s="511">
        <f t="shared" si="191"/>
        <v>0</v>
      </c>
      <c r="N469" s="503">
        <f t="shared" si="196"/>
        <v>0</v>
      </c>
      <c r="O469" s="503">
        <f t="shared" si="196"/>
        <v>8</v>
      </c>
      <c r="P469" s="504">
        <f t="shared" si="197"/>
        <v>0</v>
      </c>
      <c r="Q469" s="505">
        <f t="shared" si="197"/>
        <v>0</v>
      </c>
      <c r="R469" s="506">
        <f t="shared" si="197"/>
        <v>0</v>
      </c>
      <c r="S469" s="507"/>
      <c r="T469" s="508"/>
      <c r="U469" s="509">
        <f t="shared" si="198"/>
        <v>8</v>
      </c>
      <c r="V469" s="510"/>
      <c r="W469" s="510"/>
    </row>
    <row r="470" spans="1:23" ht="12" customHeight="1">
      <c r="A470" s="498">
        <v>321101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0"/>
        <v>0</v>
      </c>
      <c r="K470" s="503">
        <f t="shared" si="195"/>
        <v>0</v>
      </c>
      <c r="L470" s="503">
        <f t="shared" si="195"/>
        <v>0</v>
      </c>
      <c r="M470" s="511">
        <f t="shared" si="191"/>
        <v>0</v>
      </c>
      <c r="N470" s="503">
        <f t="shared" si="196"/>
        <v>0</v>
      </c>
      <c r="O470" s="503">
        <f t="shared" si="196"/>
        <v>0</v>
      </c>
      <c r="P470" s="504">
        <f t="shared" si="197"/>
        <v>650</v>
      </c>
      <c r="Q470" s="505">
        <f t="shared" si="197"/>
        <v>1480</v>
      </c>
      <c r="R470" s="506">
        <f t="shared" si="197"/>
        <v>2130</v>
      </c>
      <c r="S470" s="507"/>
      <c r="T470" s="508"/>
      <c r="U470" s="509">
        <f t="shared" si="198"/>
        <v>2130</v>
      </c>
      <c r="V470" s="510"/>
      <c r="W470" s="510"/>
    </row>
    <row r="471" spans="1:23" ht="12" customHeight="1">
      <c r="A471" s="498">
        <v>321501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0"/>
        <v>0</v>
      </c>
      <c r="K471" s="503">
        <f t="shared" ref="K471:L490" si="199">SUMIF($A$10:$A$322,$A471,K$10:K$322)</f>
        <v>0</v>
      </c>
      <c r="L471" s="503">
        <f t="shared" si="199"/>
        <v>0</v>
      </c>
      <c r="M471" s="511">
        <f t="shared" si="191"/>
        <v>0</v>
      </c>
      <c r="N471" s="503">
        <f t="shared" ref="N471:O490" si="200">SUMIF($A$10:$A$322,$A471,N$10:N$322)</f>
        <v>0</v>
      </c>
      <c r="O471" s="503">
        <f t="shared" si="200"/>
        <v>0</v>
      </c>
      <c r="P471" s="504">
        <f t="shared" ref="P471:R490" si="201">SUMIF($A$10:$A$317,$A471,P$10:P$317)</f>
        <v>0</v>
      </c>
      <c r="Q471" s="505">
        <f t="shared" si="201"/>
        <v>0</v>
      </c>
      <c r="R471" s="506">
        <f t="shared" si="201"/>
        <v>0</v>
      </c>
      <c r="S471" s="507"/>
      <c r="T471" s="508"/>
      <c r="U471" s="509">
        <f t="shared" si="198"/>
        <v>0</v>
      </c>
      <c r="V471" s="510"/>
      <c r="W471" s="510"/>
    </row>
    <row r="472" spans="1:23" ht="12" customHeight="1">
      <c r="A472" s="498">
        <v>332101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0"/>
        <v>84</v>
      </c>
      <c r="K472" s="503">
        <f t="shared" si="199"/>
        <v>0</v>
      </c>
      <c r="L472" s="503">
        <f t="shared" si="199"/>
        <v>0</v>
      </c>
      <c r="M472" s="511">
        <f t="shared" si="191"/>
        <v>0</v>
      </c>
      <c r="N472" s="503">
        <f t="shared" si="200"/>
        <v>0</v>
      </c>
      <c r="O472" s="503">
        <f t="shared" si="200"/>
        <v>84</v>
      </c>
      <c r="P472" s="504">
        <f t="shared" si="201"/>
        <v>0</v>
      </c>
      <c r="Q472" s="505">
        <f t="shared" si="201"/>
        <v>0</v>
      </c>
      <c r="R472" s="506">
        <f t="shared" si="201"/>
        <v>0</v>
      </c>
      <c r="S472" s="507"/>
      <c r="T472" s="508"/>
      <c r="U472" s="509">
        <f t="shared" si="198"/>
        <v>84</v>
      </c>
      <c r="V472" s="510"/>
      <c r="W472" s="510"/>
    </row>
    <row r="473" spans="1:23" ht="12" customHeight="1">
      <c r="A473" s="498">
        <v>332121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0"/>
        <v>0</v>
      </c>
      <c r="K473" s="503">
        <f t="shared" si="199"/>
        <v>0</v>
      </c>
      <c r="L473" s="503">
        <f t="shared" si="199"/>
        <v>0</v>
      </c>
      <c r="M473" s="511">
        <f t="shared" si="191"/>
        <v>0</v>
      </c>
      <c r="N473" s="503">
        <f t="shared" si="200"/>
        <v>0</v>
      </c>
      <c r="O473" s="503">
        <f t="shared" si="200"/>
        <v>0</v>
      </c>
      <c r="P473" s="504">
        <f t="shared" si="201"/>
        <v>0</v>
      </c>
      <c r="Q473" s="505">
        <f t="shared" si="201"/>
        <v>0</v>
      </c>
      <c r="R473" s="506">
        <f t="shared" si="201"/>
        <v>0</v>
      </c>
      <c r="S473" s="507"/>
      <c r="T473" s="508"/>
      <c r="U473" s="509">
        <f t="shared" si="198"/>
        <v>0</v>
      </c>
      <c r="V473" s="510"/>
      <c r="W473" s="510"/>
    </row>
    <row r="474" spans="1:23" ht="12" customHeight="1">
      <c r="A474" s="498">
        <v>332211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0"/>
        <v>0</v>
      </c>
      <c r="K474" s="503">
        <f t="shared" si="199"/>
        <v>0</v>
      </c>
      <c r="L474" s="503">
        <f t="shared" si="199"/>
        <v>0</v>
      </c>
      <c r="M474" s="511">
        <f t="shared" si="191"/>
        <v>0</v>
      </c>
      <c r="N474" s="503">
        <f t="shared" si="200"/>
        <v>0</v>
      </c>
      <c r="O474" s="503">
        <f t="shared" si="200"/>
        <v>0</v>
      </c>
      <c r="P474" s="504">
        <f t="shared" si="201"/>
        <v>0</v>
      </c>
      <c r="Q474" s="505">
        <f t="shared" si="201"/>
        <v>0</v>
      </c>
      <c r="R474" s="506">
        <f t="shared" si="201"/>
        <v>0</v>
      </c>
      <c r="S474" s="507"/>
      <c r="T474" s="508"/>
      <c r="U474" s="509">
        <f t="shared" si="198"/>
        <v>0</v>
      </c>
      <c r="V474" s="510"/>
      <c r="W474" s="510"/>
    </row>
    <row r="475" spans="1:23" ht="12" customHeight="1">
      <c r="A475" s="498">
        <v>332300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0"/>
        <v>0</v>
      </c>
      <c r="K475" s="503">
        <f t="shared" si="199"/>
        <v>0</v>
      </c>
      <c r="L475" s="503">
        <f t="shared" si="199"/>
        <v>0</v>
      </c>
      <c r="M475" s="511">
        <f t="shared" si="191"/>
        <v>0</v>
      </c>
      <c r="N475" s="503">
        <f t="shared" si="200"/>
        <v>0</v>
      </c>
      <c r="O475" s="503">
        <f t="shared" si="200"/>
        <v>0</v>
      </c>
      <c r="P475" s="504">
        <f t="shared" si="201"/>
        <v>0</v>
      </c>
      <c r="Q475" s="505">
        <f t="shared" si="201"/>
        <v>0</v>
      </c>
      <c r="R475" s="506">
        <f t="shared" si="201"/>
        <v>0</v>
      </c>
      <c r="S475" s="507"/>
      <c r="T475" s="508"/>
      <c r="U475" s="509">
        <f t="shared" si="198"/>
        <v>0</v>
      </c>
      <c r="V475" s="510"/>
      <c r="W475" s="510"/>
    </row>
    <row r="476" spans="1:23" ht="12" customHeight="1">
      <c r="A476" s="498">
        <v>332301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0"/>
        <v>77</v>
      </c>
      <c r="K476" s="503">
        <f t="shared" si="199"/>
        <v>16</v>
      </c>
      <c r="L476" s="503">
        <f t="shared" si="199"/>
        <v>7</v>
      </c>
      <c r="M476" s="511">
        <f t="shared" si="191"/>
        <v>0</v>
      </c>
      <c r="N476" s="503">
        <f t="shared" si="200"/>
        <v>0</v>
      </c>
      <c r="O476" s="503">
        <f t="shared" si="200"/>
        <v>100</v>
      </c>
      <c r="P476" s="504">
        <f t="shared" si="201"/>
        <v>0</v>
      </c>
      <c r="Q476" s="505">
        <f t="shared" si="201"/>
        <v>0</v>
      </c>
      <c r="R476" s="506">
        <f t="shared" si="201"/>
        <v>0</v>
      </c>
      <c r="S476" s="507"/>
      <c r="T476" s="508"/>
      <c r="U476" s="509">
        <f t="shared" si="198"/>
        <v>100</v>
      </c>
      <c r="V476" s="510"/>
      <c r="W476" s="510"/>
    </row>
    <row r="477" spans="1:23" ht="12" customHeight="1">
      <c r="A477" s="498">
        <v>332330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0"/>
        <v>0</v>
      </c>
      <c r="K477" s="503">
        <f t="shared" si="199"/>
        <v>0</v>
      </c>
      <c r="L477" s="503">
        <f t="shared" si="199"/>
        <v>0</v>
      </c>
      <c r="M477" s="511">
        <f t="shared" si="191"/>
        <v>0</v>
      </c>
      <c r="N477" s="503">
        <f t="shared" si="200"/>
        <v>0</v>
      </c>
      <c r="O477" s="503">
        <f t="shared" si="200"/>
        <v>0</v>
      </c>
      <c r="P477" s="504">
        <f t="shared" si="201"/>
        <v>0</v>
      </c>
      <c r="Q477" s="505">
        <f t="shared" si="201"/>
        <v>0</v>
      </c>
      <c r="R477" s="506">
        <f t="shared" si="201"/>
        <v>0</v>
      </c>
      <c r="S477" s="507"/>
      <c r="T477" s="508"/>
      <c r="U477" s="509">
        <f t="shared" si="198"/>
        <v>0</v>
      </c>
      <c r="V477" s="510"/>
      <c r="W477" s="510"/>
    </row>
    <row r="478" spans="1:23" ht="12" customHeight="1">
      <c r="A478" s="498">
        <v>332331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ref="J478:J541" si="202">SUMIF($A$10:$A$322,$A478,J$10:J$322)</f>
        <v>0</v>
      </c>
      <c r="K478" s="503">
        <f t="shared" si="199"/>
        <v>0</v>
      </c>
      <c r="L478" s="503">
        <f t="shared" si="199"/>
        <v>0</v>
      </c>
      <c r="M478" s="511">
        <f t="shared" si="191"/>
        <v>0</v>
      </c>
      <c r="N478" s="503">
        <f t="shared" si="200"/>
        <v>0</v>
      </c>
      <c r="O478" s="503">
        <f t="shared" si="200"/>
        <v>0</v>
      </c>
      <c r="P478" s="504">
        <f t="shared" si="201"/>
        <v>0</v>
      </c>
      <c r="Q478" s="505">
        <f t="shared" si="201"/>
        <v>0</v>
      </c>
      <c r="R478" s="506">
        <f t="shared" si="201"/>
        <v>0</v>
      </c>
      <c r="S478" s="507"/>
      <c r="T478" s="508"/>
      <c r="U478" s="509">
        <f t="shared" si="198"/>
        <v>0</v>
      </c>
      <c r="V478" s="510"/>
      <c r="W478" s="510"/>
    </row>
    <row r="479" spans="1:23" ht="12" customHeight="1">
      <c r="A479" s="498">
        <v>332341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202"/>
        <v>0</v>
      </c>
      <c r="K479" s="503">
        <f t="shared" si="199"/>
        <v>0</v>
      </c>
      <c r="L479" s="503">
        <f t="shared" si="199"/>
        <v>0</v>
      </c>
      <c r="M479" s="511">
        <f t="shared" ref="M479:M542" si="203">SUMIF($A$10:$A$317,$A479,M$10:M$317)</f>
        <v>0</v>
      </c>
      <c r="N479" s="503">
        <f t="shared" si="200"/>
        <v>0</v>
      </c>
      <c r="O479" s="503">
        <f t="shared" si="200"/>
        <v>0</v>
      </c>
      <c r="P479" s="504">
        <f t="shared" si="201"/>
        <v>0</v>
      </c>
      <c r="Q479" s="505">
        <f t="shared" si="201"/>
        <v>0</v>
      </c>
      <c r="R479" s="506">
        <f t="shared" si="201"/>
        <v>0</v>
      </c>
      <c r="S479" s="507"/>
      <c r="T479" s="508"/>
      <c r="U479" s="509">
        <f t="shared" si="198"/>
        <v>0</v>
      </c>
      <c r="V479" s="510"/>
      <c r="W479" s="510"/>
    </row>
    <row r="480" spans="1:23" ht="12" customHeight="1">
      <c r="A480" s="498">
        <v>332451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202"/>
        <v>0</v>
      </c>
      <c r="K480" s="503">
        <f t="shared" si="199"/>
        <v>0</v>
      </c>
      <c r="L480" s="503">
        <f t="shared" si="199"/>
        <v>0</v>
      </c>
      <c r="M480" s="511">
        <f t="shared" si="203"/>
        <v>0</v>
      </c>
      <c r="N480" s="503">
        <f t="shared" si="200"/>
        <v>0</v>
      </c>
      <c r="O480" s="503">
        <f t="shared" si="200"/>
        <v>0</v>
      </c>
      <c r="P480" s="504">
        <f t="shared" si="201"/>
        <v>0</v>
      </c>
      <c r="Q480" s="505">
        <f t="shared" si="201"/>
        <v>0</v>
      </c>
      <c r="R480" s="506">
        <f t="shared" si="201"/>
        <v>0</v>
      </c>
      <c r="S480" s="507"/>
      <c r="T480" s="508"/>
      <c r="U480" s="509">
        <f t="shared" si="198"/>
        <v>0</v>
      </c>
      <c r="V480" s="510"/>
      <c r="W480" s="510"/>
    </row>
    <row r="481" spans="1:23" ht="12" customHeight="1">
      <c r="A481" s="498">
        <v>332481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202"/>
        <v>0</v>
      </c>
      <c r="K481" s="503">
        <f t="shared" si="199"/>
        <v>0</v>
      </c>
      <c r="L481" s="503">
        <f t="shared" si="199"/>
        <v>0</v>
      </c>
      <c r="M481" s="511">
        <f t="shared" si="203"/>
        <v>0</v>
      </c>
      <c r="N481" s="503">
        <f t="shared" si="200"/>
        <v>0</v>
      </c>
      <c r="O481" s="503">
        <f t="shared" si="200"/>
        <v>0</v>
      </c>
      <c r="P481" s="504">
        <f t="shared" si="201"/>
        <v>0</v>
      </c>
      <c r="Q481" s="505">
        <f t="shared" si="201"/>
        <v>0</v>
      </c>
      <c r="R481" s="506">
        <f t="shared" si="201"/>
        <v>0</v>
      </c>
      <c r="S481" s="507"/>
      <c r="T481" s="508"/>
      <c r="U481" s="509">
        <f t="shared" si="198"/>
        <v>0</v>
      </c>
      <c r="V481" s="510"/>
      <c r="W481" s="510"/>
    </row>
    <row r="482" spans="1:23" ht="12" customHeight="1">
      <c r="A482" s="498">
        <v>332501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202"/>
        <v>0</v>
      </c>
      <c r="K482" s="503">
        <f t="shared" si="199"/>
        <v>0</v>
      </c>
      <c r="L482" s="503">
        <f t="shared" si="199"/>
        <v>0</v>
      </c>
      <c r="M482" s="511">
        <f t="shared" si="203"/>
        <v>0</v>
      </c>
      <c r="N482" s="503">
        <f t="shared" si="200"/>
        <v>0</v>
      </c>
      <c r="O482" s="503">
        <f t="shared" si="200"/>
        <v>0</v>
      </c>
      <c r="P482" s="504">
        <f t="shared" si="201"/>
        <v>0</v>
      </c>
      <c r="Q482" s="505">
        <f t="shared" si="201"/>
        <v>0</v>
      </c>
      <c r="R482" s="506">
        <f t="shared" si="201"/>
        <v>0</v>
      </c>
      <c r="S482" s="507"/>
      <c r="T482" s="508"/>
      <c r="U482" s="509">
        <f t="shared" si="198"/>
        <v>0</v>
      </c>
      <c r="V482" s="510"/>
      <c r="W482" s="510"/>
    </row>
    <row r="483" spans="1:23" ht="12" customHeight="1">
      <c r="A483" s="498">
        <v>332511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202"/>
        <v>0</v>
      </c>
      <c r="K483" s="503">
        <f t="shared" si="199"/>
        <v>0</v>
      </c>
      <c r="L483" s="503">
        <f t="shared" si="199"/>
        <v>0</v>
      </c>
      <c r="M483" s="511">
        <f t="shared" si="203"/>
        <v>0</v>
      </c>
      <c r="N483" s="503">
        <f t="shared" si="200"/>
        <v>0</v>
      </c>
      <c r="O483" s="503">
        <f t="shared" si="200"/>
        <v>0</v>
      </c>
      <c r="P483" s="504">
        <f t="shared" si="201"/>
        <v>0</v>
      </c>
      <c r="Q483" s="505">
        <f t="shared" si="201"/>
        <v>0</v>
      </c>
      <c r="R483" s="506">
        <f t="shared" si="201"/>
        <v>0</v>
      </c>
      <c r="S483" s="507"/>
      <c r="T483" s="508"/>
      <c r="U483" s="509">
        <f t="shared" si="198"/>
        <v>0</v>
      </c>
      <c r="V483" s="510"/>
      <c r="W483" s="510"/>
    </row>
    <row r="484" spans="1:23" ht="12" customHeight="1">
      <c r="A484" s="498">
        <v>341101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202"/>
        <v>0</v>
      </c>
      <c r="K484" s="503">
        <f t="shared" si="199"/>
        <v>0</v>
      </c>
      <c r="L484" s="503">
        <f t="shared" si="199"/>
        <v>0</v>
      </c>
      <c r="M484" s="511">
        <f t="shared" si="203"/>
        <v>0</v>
      </c>
      <c r="N484" s="503">
        <f t="shared" si="200"/>
        <v>0</v>
      </c>
      <c r="O484" s="503">
        <f t="shared" si="200"/>
        <v>0</v>
      </c>
      <c r="P484" s="504">
        <f t="shared" si="201"/>
        <v>0</v>
      </c>
      <c r="Q484" s="505">
        <f t="shared" si="201"/>
        <v>0</v>
      </c>
      <c r="R484" s="506">
        <f t="shared" si="201"/>
        <v>0</v>
      </c>
      <c r="S484" s="507"/>
      <c r="T484" s="508"/>
      <c r="U484" s="509">
        <f t="shared" si="198"/>
        <v>0</v>
      </c>
      <c r="V484" s="510"/>
      <c r="W484" s="510"/>
    </row>
    <row r="485" spans="1:23" ht="12" customHeight="1">
      <c r="A485" s="498">
        <v>341130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202"/>
        <v>0</v>
      </c>
      <c r="K485" s="503">
        <f t="shared" si="199"/>
        <v>0</v>
      </c>
      <c r="L485" s="503">
        <f t="shared" si="199"/>
        <v>0</v>
      </c>
      <c r="M485" s="511">
        <f t="shared" si="203"/>
        <v>0</v>
      </c>
      <c r="N485" s="503">
        <f t="shared" si="200"/>
        <v>0</v>
      </c>
      <c r="O485" s="503">
        <f t="shared" si="200"/>
        <v>0</v>
      </c>
      <c r="P485" s="504">
        <f t="shared" si="201"/>
        <v>0</v>
      </c>
      <c r="Q485" s="505">
        <f t="shared" si="201"/>
        <v>0</v>
      </c>
      <c r="R485" s="506">
        <f t="shared" si="201"/>
        <v>0</v>
      </c>
      <c r="S485" s="507"/>
      <c r="T485" s="508"/>
      <c r="U485" s="509">
        <f t="shared" si="198"/>
        <v>0</v>
      </c>
      <c r="V485" s="510"/>
      <c r="W485" s="510"/>
    </row>
    <row r="486" spans="1:23" ht="12" customHeight="1">
      <c r="A486" s="498">
        <v>341131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2"/>
        <v>0</v>
      </c>
      <c r="K486" s="503">
        <f t="shared" si="199"/>
        <v>0</v>
      </c>
      <c r="L486" s="503">
        <f t="shared" si="199"/>
        <v>0</v>
      </c>
      <c r="M486" s="511">
        <f t="shared" si="203"/>
        <v>0</v>
      </c>
      <c r="N486" s="503">
        <f t="shared" si="200"/>
        <v>0</v>
      </c>
      <c r="O486" s="503">
        <f t="shared" si="200"/>
        <v>0</v>
      </c>
      <c r="P486" s="504">
        <f t="shared" si="201"/>
        <v>0</v>
      </c>
      <c r="Q486" s="505">
        <f t="shared" si="201"/>
        <v>0</v>
      </c>
      <c r="R486" s="506">
        <f t="shared" si="201"/>
        <v>0</v>
      </c>
      <c r="S486" s="507"/>
      <c r="T486" s="508"/>
      <c r="U486" s="509">
        <f t="shared" si="198"/>
        <v>0</v>
      </c>
      <c r="V486" s="510"/>
      <c r="W486" s="510"/>
    </row>
    <row r="487" spans="1:23" ht="12" customHeight="1">
      <c r="A487" s="498">
        <v>341141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2"/>
        <v>0</v>
      </c>
      <c r="K487" s="503">
        <f t="shared" si="199"/>
        <v>0</v>
      </c>
      <c r="L487" s="503">
        <f t="shared" si="199"/>
        <v>0</v>
      </c>
      <c r="M487" s="511">
        <f t="shared" si="203"/>
        <v>0</v>
      </c>
      <c r="N487" s="503">
        <f t="shared" si="200"/>
        <v>0</v>
      </c>
      <c r="O487" s="503">
        <f t="shared" si="200"/>
        <v>0</v>
      </c>
      <c r="P487" s="504">
        <f t="shared" si="201"/>
        <v>0</v>
      </c>
      <c r="Q487" s="505">
        <f t="shared" si="201"/>
        <v>0</v>
      </c>
      <c r="R487" s="506">
        <f t="shared" si="201"/>
        <v>0</v>
      </c>
      <c r="S487" s="507"/>
      <c r="T487" s="508"/>
      <c r="U487" s="509">
        <f t="shared" si="198"/>
        <v>0</v>
      </c>
      <c r="V487" s="510"/>
      <c r="W487" s="510"/>
    </row>
    <row r="488" spans="1:23" ht="12" customHeight="1">
      <c r="A488" s="498">
        <v>342101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2"/>
        <v>0</v>
      </c>
      <c r="K488" s="503">
        <f t="shared" si="199"/>
        <v>0</v>
      </c>
      <c r="L488" s="503">
        <f t="shared" si="199"/>
        <v>0</v>
      </c>
      <c r="M488" s="511">
        <f t="shared" si="203"/>
        <v>0</v>
      </c>
      <c r="N488" s="503">
        <f t="shared" si="200"/>
        <v>0</v>
      </c>
      <c r="O488" s="503">
        <f t="shared" si="200"/>
        <v>0</v>
      </c>
      <c r="P488" s="504">
        <f t="shared" si="201"/>
        <v>0</v>
      </c>
      <c r="Q488" s="505">
        <f t="shared" si="201"/>
        <v>0</v>
      </c>
      <c r="R488" s="506">
        <f t="shared" si="201"/>
        <v>0</v>
      </c>
      <c r="S488" s="507"/>
      <c r="T488" s="508"/>
      <c r="U488" s="509">
        <f t="shared" si="198"/>
        <v>0</v>
      </c>
      <c r="V488" s="510"/>
      <c r="W488" s="510"/>
    </row>
    <row r="489" spans="1:23" ht="12" customHeight="1">
      <c r="A489" s="498">
        <v>362001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2"/>
        <v>24</v>
      </c>
      <c r="K489" s="503">
        <f t="shared" si="199"/>
        <v>0</v>
      </c>
      <c r="L489" s="503">
        <f t="shared" si="199"/>
        <v>0</v>
      </c>
      <c r="M489" s="511">
        <f t="shared" si="203"/>
        <v>0</v>
      </c>
      <c r="N489" s="503">
        <f t="shared" si="200"/>
        <v>0</v>
      </c>
      <c r="O489" s="503">
        <f t="shared" si="200"/>
        <v>24</v>
      </c>
      <c r="P489" s="504">
        <f t="shared" si="201"/>
        <v>0</v>
      </c>
      <c r="Q489" s="505">
        <f t="shared" si="201"/>
        <v>0</v>
      </c>
      <c r="R489" s="506">
        <f t="shared" si="201"/>
        <v>0</v>
      </c>
      <c r="S489" s="507"/>
      <c r="T489" s="508"/>
      <c r="U489" s="509">
        <f t="shared" si="198"/>
        <v>24</v>
      </c>
      <c r="V489" s="510"/>
      <c r="W489" s="510"/>
    </row>
    <row r="490" spans="1:23" ht="12" customHeight="1">
      <c r="A490" s="498">
        <v>362101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2"/>
        <v>0</v>
      </c>
      <c r="K490" s="503">
        <f t="shared" si="199"/>
        <v>0</v>
      </c>
      <c r="L490" s="503">
        <f t="shared" si="199"/>
        <v>0</v>
      </c>
      <c r="M490" s="511">
        <f t="shared" si="203"/>
        <v>0</v>
      </c>
      <c r="N490" s="503">
        <f t="shared" si="200"/>
        <v>0</v>
      </c>
      <c r="O490" s="503">
        <f t="shared" si="200"/>
        <v>0</v>
      </c>
      <c r="P490" s="504">
        <f t="shared" si="201"/>
        <v>0</v>
      </c>
      <c r="Q490" s="505">
        <f t="shared" si="201"/>
        <v>0</v>
      </c>
      <c r="R490" s="506">
        <f t="shared" si="201"/>
        <v>0</v>
      </c>
      <c r="S490" s="507"/>
      <c r="T490" s="508"/>
      <c r="U490" s="509">
        <f t="shared" si="198"/>
        <v>0</v>
      </c>
      <c r="V490" s="510"/>
      <c r="W490" s="510"/>
    </row>
    <row r="491" spans="1:23" ht="12" customHeight="1">
      <c r="A491" s="498">
        <v>364201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2"/>
        <v>24</v>
      </c>
      <c r="K491" s="503">
        <f t="shared" ref="K491:L510" si="204">SUMIF($A$10:$A$322,$A491,K$10:K$322)</f>
        <v>0</v>
      </c>
      <c r="L491" s="503">
        <f t="shared" si="204"/>
        <v>0</v>
      </c>
      <c r="M491" s="511">
        <f t="shared" si="203"/>
        <v>0</v>
      </c>
      <c r="N491" s="503">
        <f t="shared" ref="N491:O510" si="205">SUMIF($A$10:$A$322,$A491,N$10:N$322)</f>
        <v>0</v>
      </c>
      <c r="O491" s="503">
        <f t="shared" si="205"/>
        <v>24</v>
      </c>
      <c r="P491" s="504">
        <f t="shared" ref="P491:R510" si="206">SUMIF($A$10:$A$317,$A491,P$10:P$317)</f>
        <v>0</v>
      </c>
      <c r="Q491" s="505">
        <f t="shared" si="206"/>
        <v>0</v>
      </c>
      <c r="R491" s="506">
        <f t="shared" si="206"/>
        <v>0</v>
      </c>
      <c r="S491" s="507"/>
      <c r="T491" s="508"/>
      <c r="U491" s="509">
        <f t="shared" si="198"/>
        <v>24</v>
      </c>
      <c r="V491" s="510"/>
      <c r="W491" s="510"/>
    </row>
    <row r="492" spans="1:23" ht="12" customHeight="1">
      <c r="A492" s="498">
        <v>364301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2"/>
        <v>0</v>
      </c>
      <c r="K492" s="503">
        <f t="shared" si="204"/>
        <v>0</v>
      </c>
      <c r="L492" s="503">
        <f t="shared" si="204"/>
        <v>0</v>
      </c>
      <c r="M492" s="511">
        <f t="shared" si="203"/>
        <v>0</v>
      </c>
      <c r="N492" s="503">
        <f t="shared" si="205"/>
        <v>0</v>
      </c>
      <c r="O492" s="503">
        <f t="shared" si="205"/>
        <v>0</v>
      </c>
      <c r="P492" s="504">
        <f t="shared" si="206"/>
        <v>120</v>
      </c>
      <c r="Q492" s="505">
        <f t="shared" si="206"/>
        <v>0</v>
      </c>
      <c r="R492" s="506">
        <f t="shared" si="206"/>
        <v>120</v>
      </c>
      <c r="S492" s="507"/>
      <c r="T492" s="508"/>
      <c r="U492" s="509">
        <f t="shared" si="198"/>
        <v>120</v>
      </c>
      <c r="V492" s="510"/>
      <c r="W492" s="510"/>
    </row>
    <row r="493" spans="1:23" ht="12" customHeight="1">
      <c r="A493" s="498">
        <v>366200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2"/>
        <v>0</v>
      </c>
      <c r="K493" s="503">
        <f t="shared" si="204"/>
        <v>0</v>
      </c>
      <c r="L493" s="503">
        <f t="shared" si="204"/>
        <v>0</v>
      </c>
      <c r="M493" s="511">
        <f t="shared" si="203"/>
        <v>0</v>
      </c>
      <c r="N493" s="503">
        <f t="shared" si="205"/>
        <v>0</v>
      </c>
      <c r="O493" s="503">
        <f t="shared" si="205"/>
        <v>0</v>
      </c>
      <c r="P493" s="504">
        <f t="shared" si="206"/>
        <v>0</v>
      </c>
      <c r="Q493" s="505">
        <f t="shared" si="206"/>
        <v>0</v>
      </c>
      <c r="R493" s="506">
        <f t="shared" si="206"/>
        <v>0</v>
      </c>
      <c r="S493" s="507"/>
      <c r="T493" s="508"/>
      <c r="U493" s="509">
        <f t="shared" si="198"/>
        <v>0</v>
      </c>
      <c r="V493" s="510"/>
      <c r="W493" s="510"/>
    </row>
    <row r="494" spans="1:23" ht="12" customHeight="1">
      <c r="A494" s="498">
        <v>366201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2"/>
        <v>176</v>
      </c>
      <c r="K494" s="503">
        <f t="shared" si="204"/>
        <v>10</v>
      </c>
      <c r="L494" s="503">
        <f t="shared" si="204"/>
        <v>8</v>
      </c>
      <c r="M494" s="511">
        <f t="shared" si="203"/>
        <v>0</v>
      </c>
      <c r="N494" s="503">
        <f t="shared" si="205"/>
        <v>0</v>
      </c>
      <c r="O494" s="503">
        <f t="shared" si="205"/>
        <v>194</v>
      </c>
      <c r="P494" s="504">
        <f t="shared" si="206"/>
        <v>0</v>
      </c>
      <c r="Q494" s="505">
        <f t="shared" si="206"/>
        <v>0</v>
      </c>
      <c r="R494" s="506">
        <f t="shared" si="206"/>
        <v>0</v>
      </c>
      <c r="S494" s="507"/>
      <c r="T494" s="508"/>
      <c r="U494" s="509">
        <f t="shared" si="198"/>
        <v>194</v>
      </c>
      <c r="V494" s="510"/>
      <c r="W494" s="510"/>
    </row>
    <row r="495" spans="1:23" ht="12" customHeight="1">
      <c r="A495" s="498">
        <v>366208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2"/>
        <v>0</v>
      </c>
      <c r="K495" s="503">
        <f t="shared" si="204"/>
        <v>0</v>
      </c>
      <c r="L495" s="503">
        <f t="shared" si="204"/>
        <v>0</v>
      </c>
      <c r="M495" s="511">
        <f t="shared" si="203"/>
        <v>0</v>
      </c>
      <c r="N495" s="503">
        <f t="shared" si="205"/>
        <v>0</v>
      </c>
      <c r="O495" s="503">
        <f t="shared" si="205"/>
        <v>0</v>
      </c>
      <c r="P495" s="504">
        <f t="shared" si="206"/>
        <v>0</v>
      </c>
      <c r="Q495" s="505">
        <f t="shared" si="206"/>
        <v>0</v>
      </c>
      <c r="R495" s="506">
        <f t="shared" si="206"/>
        <v>0</v>
      </c>
      <c r="S495" s="507"/>
      <c r="T495" s="508"/>
      <c r="U495" s="509">
        <f t="shared" si="198"/>
        <v>0</v>
      </c>
      <c r="V495" s="510"/>
      <c r="W495" s="510"/>
    </row>
    <row r="496" spans="1:23" ht="12" customHeight="1">
      <c r="A496" s="498">
        <v>366301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2"/>
        <v>0</v>
      </c>
      <c r="K496" s="503">
        <f t="shared" si="204"/>
        <v>0</v>
      </c>
      <c r="L496" s="503">
        <f t="shared" si="204"/>
        <v>0</v>
      </c>
      <c r="M496" s="511">
        <f t="shared" si="203"/>
        <v>0</v>
      </c>
      <c r="N496" s="503">
        <f t="shared" si="205"/>
        <v>0</v>
      </c>
      <c r="O496" s="503">
        <f t="shared" si="205"/>
        <v>0</v>
      </c>
      <c r="P496" s="504">
        <f t="shared" si="206"/>
        <v>460</v>
      </c>
      <c r="Q496" s="505">
        <f t="shared" si="206"/>
        <v>0</v>
      </c>
      <c r="R496" s="506">
        <f t="shared" si="206"/>
        <v>460</v>
      </c>
      <c r="S496" s="507"/>
      <c r="T496" s="508"/>
      <c r="U496" s="509">
        <f t="shared" si="198"/>
        <v>460</v>
      </c>
      <c r="V496" s="510"/>
      <c r="W496" s="510"/>
    </row>
    <row r="497" spans="1:23" ht="12" customHeight="1">
      <c r="A497" s="498">
        <v>367101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2"/>
        <v>116</v>
      </c>
      <c r="K497" s="503">
        <f t="shared" si="204"/>
        <v>5</v>
      </c>
      <c r="L497" s="503">
        <f t="shared" si="204"/>
        <v>5</v>
      </c>
      <c r="M497" s="511">
        <f t="shared" si="203"/>
        <v>0</v>
      </c>
      <c r="N497" s="503">
        <f t="shared" si="205"/>
        <v>0</v>
      </c>
      <c r="O497" s="503">
        <f t="shared" si="205"/>
        <v>126</v>
      </c>
      <c r="P497" s="504">
        <f t="shared" si="206"/>
        <v>0</v>
      </c>
      <c r="Q497" s="505">
        <f t="shared" si="206"/>
        <v>0</v>
      </c>
      <c r="R497" s="506">
        <f t="shared" si="206"/>
        <v>0</v>
      </c>
      <c r="S497" s="507"/>
      <c r="T497" s="508"/>
      <c r="U497" s="509">
        <f t="shared" si="198"/>
        <v>126</v>
      </c>
      <c r="V497" s="510"/>
      <c r="W497" s="510"/>
    </row>
    <row r="498" spans="1:23" ht="12" customHeight="1">
      <c r="A498" s="498">
        <v>367108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2"/>
        <v>0</v>
      </c>
      <c r="K498" s="503">
        <f t="shared" si="204"/>
        <v>0</v>
      </c>
      <c r="L498" s="503">
        <f t="shared" si="204"/>
        <v>0</v>
      </c>
      <c r="M498" s="511">
        <f t="shared" si="203"/>
        <v>0</v>
      </c>
      <c r="N498" s="503">
        <f t="shared" si="205"/>
        <v>0</v>
      </c>
      <c r="O498" s="503">
        <f t="shared" si="205"/>
        <v>0</v>
      </c>
      <c r="P498" s="504">
        <f t="shared" si="206"/>
        <v>0</v>
      </c>
      <c r="Q498" s="505">
        <f t="shared" si="206"/>
        <v>0</v>
      </c>
      <c r="R498" s="506">
        <f t="shared" si="206"/>
        <v>0</v>
      </c>
      <c r="S498" s="507"/>
      <c r="T498" s="508"/>
      <c r="U498" s="509">
        <f t="shared" si="198"/>
        <v>0</v>
      </c>
      <c r="V498" s="510"/>
      <c r="W498" s="510"/>
    </row>
    <row r="499" spans="1:23" ht="12" customHeight="1">
      <c r="A499" s="498">
        <v>367200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2"/>
        <v>0</v>
      </c>
      <c r="K499" s="503">
        <f t="shared" si="204"/>
        <v>0</v>
      </c>
      <c r="L499" s="503">
        <f t="shared" si="204"/>
        <v>0</v>
      </c>
      <c r="M499" s="511">
        <f t="shared" si="203"/>
        <v>0</v>
      </c>
      <c r="N499" s="503">
        <f t="shared" si="205"/>
        <v>0</v>
      </c>
      <c r="O499" s="503">
        <f t="shared" si="205"/>
        <v>0</v>
      </c>
      <c r="P499" s="504">
        <f t="shared" si="206"/>
        <v>0</v>
      </c>
      <c r="Q499" s="505">
        <f t="shared" si="206"/>
        <v>0</v>
      </c>
      <c r="R499" s="506">
        <f t="shared" si="206"/>
        <v>0</v>
      </c>
      <c r="S499" s="507"/>
      <c r="T499" s="508"/>
      <c r="U499" s="509">
        <f t="shared" si="198"/>
        <v>0</v>
      </c>
      <c r="V499" s="510"/>
      <c r="W499" s="510"/>
    </row>
    <row r="500" spans="1:23" ht="12" customHeight="1">
      <c r="A500" s="498">
        <v>367201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2"/>
        <v>27</v>
      </c>
      <c r="K500" s="503">
        <f t="shared" si="204"/>
        <v>4</v>
      </c>
      <c r="L500" s="503">
        <f t="shared" si="204"/>
        <v>1</v>
      </c>
      <c r="M500" s="511">
        <f t="shared" si="203"/>
        <v>0</v>
      </c>
      <c r="N500" s="503">
        <f t="shared" si="205"/>
        <v>0</v>
      </c>
      <c r="O500" s="503">
        <f t="shared" si="205"/>
        <v>32</v>
      </c>
      <c r="P500" s="504">
        <f t="shared" si="206"/>
        <v>0</v>
      </c>
      <c r="Q500" s="505">
        <f t="shared" si="206"/>
        <v>0</v>
      </c>
      <c r="R500" s="506">
        <f t="shared" si="206"/>
        <v>0</v>
      </c>
      <c r="S500" s="507"/>
      <c r="T500" s="508"/>
      <c r="U500" s="509">
        <f t="shared" si="198"/>
        <v>32</v>
      </c>
      <c r="V500" s="510"/>
      <c r="W500" s="510"/>
    </row>
    <row r="501" spans="1:23" ht="12" customHeight="1">
      <c r="A501" s="498">
        <v>367301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2"/>
        <v>0</v>
      </c>
      <c r="K501" s="503">
        <f t="shared" si="204"/>
        <v>0</v>
      </c>
      <c r="L501" s="503">
        <f t="shared" si="204"/>
        <v>0</v>
      </c>
      <c r="M501" s="511">
        <f t="shared" si="203"/>
        <v>0</v>
      </c>
      <c r="N501" s="503">
        <f t="shared" si="205"/>
        <v>0</v>
      </c>
      <c r="O501" s="503">
        <f t="shared" si="205"/>
        <v>0</v>
      </c>
      <c r="P501" s="504">
        <f t="shared" si="206"/>
        <v>580</v>
      </c>
      <c r="Q501" s="505">
        <f t="shared" si="206"/>
        <v>0</v>
      </c>
      <c r="R501" s="506">
        <f t="shared" si="206"/>
        <v>580</v>
      </c>
      <c r="S501" s="507"/>
      <c r="T501" s="508"/>
      <c r="U501" s="509">
        <f t="shared" si="198"/>
        <v>580</v>
      </c>
      <c r="V501" s="510"/>
      <c r="W501" s="510"/>
    </row>
    <row r="502" spans="1:23" ht="12" customHeight="1">
      <c r="A502" s="498">
        <v>400100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2"/>
        <v>0</v>
      </c>
      <c r="K502" s="503">
        <f t="shared" si="204"/>
        <v>0</v>
      </c>
      <c r="L502" s="503">
        <f t="shared" si="204"/>
        <v>0</v>
      </c>
      <c r="M502" s="511">
        <f t="shared" si="203"/>
        <v>0</v>
      </c>
      <c r="N502" s="503">
        <f t="shared" si="205"/>
        <v>0</v>
      </c>
      <c r="O502" s="503">
        <f t="shared" si="205"/>
        <v>0</v>
      </c>
      <c r="P502" s="504">
        <f t="shared" si="206"/>
        <v>0</v>
      </c>
      <c r="Q502" s="505">
        <f t="shared" si="206"/>
        <v>0</v>
      </c>
      <c r="R502" s="506">
        <f t="shared" si="206"/>
        <v>0</v>
      </c>
      <c r="S502" s="507"/>
      <c r="T502" s="508"/>
      <c r="U502" s="509">
        <f t="shared" si="198"/>
        <v>0</v>
      </c>
      <c r="V502" s="510"/>
      <c r="W502" s="510"/>
    </row>
    <row r="503" spans="1:23" ht="12" customHeight="1">
      <c r="A503" s="498">
        <v>400200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2"/>
        <v>0</v>
      </c>
      <c r="K503" s="503">
        <f t="shared" si="204"/>
        <v>0</v>
      </c>
      <c r="L503" s="503">
        <f t="shared" si="204"/>
        <v>0</v>
      </c>
      <c r="M503" s="511">
        <f t="shared" si="203"/>
        <v>0</v>
      </c>
      <c r="N503" s="503">
        <f t="shared" si="205"/>
        <v>0</v>
      </c>
      <c r="O503" s="503">
        <f t="shared" si="205"/>
        <v>0</v>
      </c>
      <c r="P503" s="504">
        <f t="shared" si="206"/>
        <v>0</v>
      </c>
      <c r="Q503" s="505">
        <f t="shared" si="206"/>
        <v>0</v>
      </c>
      <c r="R503" s="506">
        <f t="shared" si="206"/>
        <v>0</v>
      </c>
      <c r="S503" s="507"/>
      <c r="T503" s="508"/>
      <c r="U503" s="509">
        <f t="shared" si="198"/>
        <v>0</v>
      </c>
      <c r="V503" s="510"/>
      <c r="W503" s="510"/>
    </row>
    <row r="504" spans="1:23" ht="12" customHeight="1">
      <c r="A504" s="498">
        <v>400300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2"/>
        <v>0</v>
      </c>
      <c r="K504" s="503">
        <f t="shared" si="204"/>
        <v>0</v>
      </c>
      <c r="L504" s="503">
        <f t="shared" si="204"/>
        <v>0</v>
      </c>
      <c r="M504" s="511">
        <f t="shared" si="203"/>
        <v>0</v>
      </c>
      <c r="N504" s="503">
        <f t="shared" si="205"/>
        <v>0</v>
      </c>
      <c r="O504" s="503">
        <f t="shared" si="205"/>
        <v>0</v>
      </c>
      <c r="P504" s="504">
        <f t="shared" si="206"/>
        <v>0</v>
      </c>
      <c r="Q504" s="505">
        <f t="shared" si="206"/>
        <v>0</v>
      </c>
      <c r="R504" s="506">
        <f t="shared" si="206"/>
        <v>0</v>
      </c>
      <c r="S504" s="507"/>
      <c r="T504" s="508"/>
      <c r="U504" s="509">
        <f t="shared" si="198"/>
        <v>0</v>
      </c>
      <c r="V504" s="510"/>
      <c r="W504" s="510"/>
    </row>
    <row r="505" spans="1:23" ht="12" customHeight="1">
      <c r="A505" s="498">
        <v>411001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2"/>
        <v>0</v>
      </c>
      <c r="K505" s="503">
        <f t="shared" si="204"/>
        <v>0</v>
      </c>
      <c r="L505" s="503">
        <f t="shared" si="204"/>
        <v>0</v>
      </c>
      <c r="M505" s="511">
        <f t="shared" si="203"/>
        <v>0</v>
      </c>
      <c r="N505" s="503">
        <f t="shared" si="205"/>
        <v>0</v>
      </c>
      <c r="O505" s="503">
        <f t="shared" si="205"/>
        <v>0</v>
      </c>
      <c r="P505" s="504">
        <f t="shared" si="206"/>
        <v>0</v>
      </c>
      <c r="Q505" s="505">
        <f t="shared" si="206"/>
        <v>0</v>
      </c>
      <c r="R505" s="506">
        <f t="shared" si="206"/>
        <v>0</v>
      </c>
      <c r="S505" s="507"/>
      <c r="T505" s="508"/>
      <c r="U505" s="509">
        <f t="shared" si="198"/>
        <v>0</v>
      </c>
      <c r="V505" s="510"/>
      <c r="W505" s="510"/>
    </row>
    <row r="506" spans="1:23" ht="12" customHeight="1">
      <c r="A506" s="498">
        <v>411041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2"/>
        <v>0</v>
      </c>
      <c r="K506" s="503">
        <f t="shared" si="204"/>
        <v>0</v>
      </c>
      <c r="L506" s="503">
        <f t="shared" si="204"/>
        <v>0</v>
      </c>
      <c r="M506" s="511">
        <f t="shared" si="203"/>
        <v>0</v>
      </c>
      <c r="N506" s="503">
        <f t="shared" si="205"/>
        <v>0</v>
      </c>
      <c r="O506" s="503">
        <f t="shared" si="205"/>
        <v>0</v>
      </c>
      <c r="P506" s="504">
        <f t="shared" si="206"/>
        <v>0</v>
      </c>
      <c r="Q506" s="505">
        <f t="shared" si="206"/>
        <v>0</v>
      </c>
      <c r="R506" s="506">
        <f t="shared" si="206"/>
        <v>0</v>
      </c>
      <c r="S506" s="507"/>
      <c r="T506" s="508"/>
      <c r="U506" s="509">
        <f t="shared" si="198"/>
        <v>0</v>
      </c>
      <c r="V506" s="510"/>
      <c r="W506" s="510"/>
    </row>
    <row r="507" spans="1:23" ht="12" customHeight="1">
      <c r="A507" s="498">
        <v>412001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2"/>
        <v>0</v>
      </c>
      <c r="K507" s="503">
        <f t="shared" si="204"/>
        <v>0</v>
      </c>
      <c r="L507" s="503">
        <f t="shared" si="204"/>
        <v>0</v>
      </c>
      <c r="M507" s="511">
        <f t="shared" si="203"/>
        <v>0</v>
      </c>
      <c r="N507" s="503">
        <f t="shared" si="205"/>
        <v>0</v>
      </c>
      <c r="O507" s="503">
        <f t="shared" si="205"/>
        <v>0</v>
      </c>
      <c r="P507" s="504">
        <f t="shared" si="206"/>
        <v>0</v>
      </c>
      <c r="Q507" s="505">
        <f t="shared" si="206"/>
        <v>0</v>
      </c>
      <c r="R507" s="506">
        <f t="shared" si="206"/>
        <v>0</v>
      </c>
      <c r="S507" s="507"/>
      <c r="T507" s="508"/>
      <c r="U507" s="509">
        <f t="shared" si="198"/>
        <v>0</v>
      </c>
      <c r="V507" s="510"/>
      <c r="W507" s="510"/>
    </row>
    <row r="508" spans="1:23" ht="12" customHeight="1">
      <c r="A508" s="498">
        <v>422001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2"/>
        <v>16</v>
      </c>
      <c r="K508" s="503">
        <f t="shared" si="204"/>
        <v>0</v>
      </c>
      <c r="L508" s="503">
        <f t="shared" si="204"/>
        <v>0</v>
      </c>
      <c r="M508" s="511">
        <f t="shared" si="203"/>
        <v>0</v>
      </c>
      <c r="N508" s="503">
        <f t="shared" si="205"/>
        <v>0</v>
      </c>
      <c r="O508" s="503">
        <f t="shared" si="205"/>
        <v>16</v>
      </c>
      <c r="P508" s="504">
        <f t="shared" si="206"/>
        <v>0</v>
      </c>
      <c r="Q508" s="505">
        <f t="shared" si="206"/>
        <v>0</v>
      </c>
      <c r="R508" s="506">
        <f t="shared" si="206"/>
        <v>0</v>
      </c>
      <c r="S508" s="507"/>
      <c r="T508" s="508"/>
      <c r="U508" s="509">
        <f t="shared" si="198"/>
        <v>16</v>
      </c>
      <c r="V508" s="510"/>
      <c r="W508" s="510"/>
    </row>
    <row r="509" spans="1:23" ht="12" customHeight="1">
      <c r="A509" s="498">
        <v>423001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2"/>
        <v>40</v>
      </c>
      <c r="K509" s="503">
        <f t="shared" si="204"/>
        <v>0</v>
      </c>
      <c r="L509" s="503">
        <f t="shared" si="204"/>
        <v>0</v>
      </c>
      <c r="M509" s="511">
        <f t="shared" si="203"/>
        <v>0</v>
      </c>
      <c r="N509" s="503">
        <f t="shared" si="205"/>
        <v>0</v>
      </c>
      <c r="O509" s="503">
        <f t="shared" si="205"/>
        <v>40</v>
      </c>
      <c r="P509" s="504">
        <f t="shared" si="206"/>
        <v>0</v>
      </c>
      <c r="Q509" s="505">
        <f t="shared" si="206"/>
        <v>0</v>
      </c>
      <c r="R509" s="506">
        <f t="shared" si="206"/>
        <v>0</v>
      </c>
      <c r="S509" s="507"/>
      <c r="T509" s="508"/>
      <c r="U509" s="509">
        <f t="shared" si="198"/>
        <v>40</v>
      </c>
      <c r="V509" s="510"/>
      <c r="W509" s="510"/>
    </row>
    <row r="510" spans="1:23" ht="12" customHeight="1">
      <c r="A510" s="498">
        <v>423700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2"/>
        <v>0</v>
      </c>
      <c r="K510" s="503">
        <f t="shared" si="204"/>
        <v>0</v>
      </c>
      <c r="L510" s="503">
        <f t="shared" si="204"/>
        <v>0</v>
      </c>
      <c r="M510" s="511">
        <f t="shared" si="203"/>
        <v>0</v>
      </c>
      <c r="N510" s="503">
        <f t="shared" si="205"/>
        <v>8</v>
      </c>
      <c r="O510" s="503">
        <f t="shared" si="205"/>
        <v>8</v>
      </c>
      <c r="P510" s="504">
        <f t="shared" si="206"/>
        <v>0</v>
      </c>
      <c r="Q510" s="505">
        <f t="shared" si="206"/>
        <v>0</v>
      </c>
      <c r="R510" s="506">
        <f t="shared" si="206"/>
        <v>0</v>
      </c>
      <c r="S510" s="507"/>
      <c r="T510" s="508"/>
      <c r="U510" s="509">
        <f t="shared" si="198"/>
        <v>8</v>
      </c>
      <c r="V510" s="510"/>
      <c r="W510" s="510"/>
    </row>
    <row r="511" spans="1:23" ht="12" customHeight="1">
      <c r="A511" s="498">
        <v>423701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2"/>
        <v>0</v>
      </c>
      <c r="K511" s="503">
        <f t="shared" ref="K511:L530" si="207">SUMIF($A$10:$A$322,$A511,K$10:K$322)</f>
        <v>0</v>
      </c>
      <c r="L511" s="503">
        <f t="shared" si="207"/>
        <v>0</v>
      </c>
      <c r="M511" s="511">
        <f t="shared" si="203"/>
        <v>0</v>
      </c>
      <c r="N511" s="503">
        <f t="shared" ref="N511:O530" si="208">SUMIF($A$10:$A$322,$A511,N$10:N$322)</f>
        <v>16</v>
      </c>
      <c r="O511" s="503">
        <f t="shared" si="208"/>
        <v>16</v>
      </c>
      <c r="P511" s="504">
        <f t="shared" ref="P511:R530" si="209">SUMIF($A$10:$A$317,$A511,P$10:P$317)</f>
        <v>0</v>
      </c>
      <c r="Q511" s="505">
        <f t="shared" si="209"/>
        <v>0</v>
      </c>
      <c r="R511" s="506">
        <f t="shared" si="209"/>
        <v>0</v>
      </c>
      <c r="S511" s="507"/>
      <c r="T511" s="508"/>
      <c r="U511" s="509">
        <f t="shared" si="198"/>
        <v>16</v>
      </c>
      <c r="V511" s="510"/>
      <c r="W511" s="510"/>
    </row>
    <row r="512" spans="1:23" ht="12" customHeight="1">
      <c r="A512" s="498">
        <v>424001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2"/>
        <v>0</v>
      </c>
      <c r="K512" s="503">
        <f t="shared" si="207"/>
        <v>0</v>
      </c>
      <c r="L512" s="503">
        <f t="shared" si="207"/>
        <v>0</v>
      </c>
      <c r="M512" s="511">
        <f t="shared" si="203"/>
        <v>0</v>
      </c>
      <c r="N512" s="503">
        <f t="shared" si="208"/>
        <v>0</v>
      </c>
      <c r="O512" s="503">
        <f t="shared" si="208"/>
        <v>0</v>
      </c>
      <c r="P512" s="504">
        <f t="shared" si="209"/>
        <v>0</v>
      </c>
      <c r="Q512" s="505">
        <f t="shared" si="209"/>
        <v>0</v>
      </c>
      <c r="R512" s="506">
        <f t="shared" si="209"/>
        <v>0</v>
      </c>
      <c r="S512" s="507"/>
      <c r="T512" s="508"/>
      <c r="U512" s="509">
        <f t="shared" si="198"/>
        <v>0</v>
      </c>
      <c r="V512" s="510"/>
      <c r="W512" s="510"/>
    </row>
    <row r="513" spans="1:23" ht="12" customHeight="1">
      <c r="A513" s="498">
        <v>431000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2"/>
        <v>0</v>
      </c>
      <c r="K513" s="503">
        <f t="shared" si="207"/>
        <v>0</v>
      </c>
      <c r="L513" s="503">
        <f t="shared" si="207"/>
        <v>0</v>
      </c>
      <c r="M513" s="511">
        <f t="shared" si="203"/>
        <v>0</v>
      </c>
      <c r="N513" s="503">
        <f t="shared" si="208"/>
        <v>0</v>
      </c>
      <c r="O513" s="503">
        <f t="shared" si="208"/>
        <v>0</v>
      </c>
      <c r="P513" s="504">
        <f t="shared" si="209"/>
        <v>0</v>
      </c>
      <c r="Q513" s="505">
        <f t="shared" si="209"/>
        <v>0</v>
      </c>
      <c r="R513" s="506">
        <f t="shared" si="209"/>
        <v>0</v>
      </c>
      <c r="S513" s="507"/>
      <c r="T513" s="508"/>
      <c r="U513" s="509">
        <f t="shared" si="198"/>
        <v>0</v>
      </c>
      <c r="V513" s="510"/>
      <c r="W513" s="510"/>
    </row>
    <row r="514" spans="1:23" ht="12" customHeight="1">
      <c r="A514" s="498">
        <v>431001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2"/>
        <v>0</v>
      </c>
      <c r="K514" s="503">
        <f t="shared" si="207"/>
        <v>0</v>
      </c>
      <c r="L514" s="503">
        <f t="shared" si="207"/>
        <v>0</v>
      </c>
      <c r="M514" s="511">
        <f t="shared" si="203"/>
        <v>0</v>
      </c>
      <c r="N514" s="503">
        <f t="shared" si="208"/>
        <v>0</v>
      </c>
      <c r="O514" s="503">
        <f t="shared" si="208"/>
        <v>0</v>
      </c>
      <c r="P514" s="504">
        <f t="shared" si="209"/>
        <v>0</v>
      </c>
      <c r="Q514" s="505">
        <f t="shared" si="209"/>
        <v>0</v>
      </c>
      <c r="R514" s="506">
        <f t="shared" si="209"/>
        <v>0</v>
      </c>
      <c r="S514" s="507"/>
      <c r="T514" s="508"/>
      <c r="U514" s="509">
        <f t="shared" si="198"/>
        <v>0</v>
      </c>
      <c r="V514" s="510"/>
      <c r="W514" s="510"/>
    </row>
    <row r="515" spans="1:23" ht="12" customHeight="1">
      <c r="A515" s="498">
        <v>433000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2"/>
        <v>24</v>
      </c>
      <c r="K515" s="503">
        <f t="shared" si="207"/>
        <v>8</v>
      </c>
      <c r="L515" s="503">
        <f t="shared" si="207"/>
        <v>0</v>
      </c>
      <c r="M515" s="511">
        <f t="shared" si="203"/>
        <v>0</v>
      </c>
      <c r="N515" s="503">
        <f t="shared" si="208"/>
        <v>0</v>
      </c>
      <c r="O515" s="503">
        <f t="shared" si="208"/>
        <v>32</v>
      </c>
      <c r="P515" s="504">
        <f t="shared" si="209"/>
        <v>0</v>
      </c>
      <c r="Q515" s="505">
        <f t="shared" si="209"/>
        <v>0</v>
      </c>
      <c r="R515" s="506">
        <f t="shared" si="209"/>
        <v>0</v>
      </c>
      <c r="S515" s="507"/>
      <c r="T515" s="508"/>
      <c r="U515" s="509">
        <f t="shared" si="198"/>
        <v>32</v>
      </c>
      <c r="V515" s="510"/>
      <c r="W515" s="510"/>
    </row>
    <row r="516" spans="1:23" ht="12" customHeight="1">
      <c r="A516" s="498">
        <v>433001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2"/>
        <v>5</v>
      </c>
      <c r="K516" s="503">
        <f t="shared" si="207"/>
        <v>3</v>
      </c>
      <c r="L516" s="503">
        <f t="shared" si="207"/>
        <v>0</v>
      </c>
      <c r="M516" s="511">
        <f t="shared" si="203"/>
        <v>0</v>
      </c>
      <c r="N516" s="503">
        <f t="shared" si="208"/>
        <v>0</v>
      </c>
      <c r="O516" s="503">
        <f t="shared" si="208"/>
        <v>8</v>
      </c>
      <c r="P516" s="504">
        <f t="shared" si="209"/>
        <v>0</v>
      </c>
      <c r="Q516" s="505">
        <f t="shared" si="209"/>
        <v>0</v>
      </c>
      <c r="R516" s="506">
        <f t="shared" si="209"/>
        <v>0</v>
      </c>
      <c r="S516" s="507"/>
      <c r="T516" s="508"/>
      <c r="U516" s="509">
        <f t="shared" si="198"/>
        <v>8</v>
      </c>
      <c r="V516" s="510"/>
      <c r="W516" s="510"/>
    </row>
    <row r="517" spans="1:23" ht="12" customHeight="1">
      <c r="A517" s="498">
        <v>433010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2"/>
        <v>0</v>
      </c>
      <c r="K517" s="503">
        <f t="shared" si="207"/>
        <v>0</v>
      </c>
      <c r="L517" s="503">
        <f t="shared" si="207"/>
        <v>0</v>
      </c>
      <c r="M517" s="511">
        <f t="shared" si="203"/>
        <v>0</v>
      </c>
      <c r="N517" s="503">
        <f t="shared" si="208"/>
        <v>0</v>
      </c>
      <c r="O517" s="503">
        <f t="shared" si="208"/>
        <v>0</v>
      </c>
      <c r="P517" s="504">
        <f t="shared" si="209"/>
        <v>0</v>
      </c>
      <c r="Q517" s="505">
        <f t="shared" si="209"/>
        <v>0</v>
      </c>
      <c r="R517" s="506">
        <f t="shared" si="209"/>
        <v>0</v>
      </c>
      <c r="S517" s="507"/>
      <c r="T517" s="508"/>
      <c r="U517" s="509">
        <f t="shared" si="198"/>
        <v>0</v>
      </c>
      <c r="V517" s="510"/>
      <c r="W517" s="510"/>
    </row>
    <row r="518" spans="1:23" ht="12" customHeight="1">
      <c r="A518" s="498">
        <v>433011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2"/>
        <v>0</v>
      </c>
      <c r="K518" s="503">
        <f t="shared" si="207"/>
        <v>0</v>
      </c>
      <c r="L518" s="503">
        <f t="shared" si="207"/>
        <v>0</v>
      </c>
      <c r="M518" s="511">
        <f t="shared" si="203"/>
        <v>0</v>
      </c>
      <c r="N518" s="503">
        <f t="shared" si="208"/>
        <v>0</v>
      </c>
      <c r="O518" s="503">
        <f t="shared" si="208"/>
        <v>0</v>
      </c>
      <c r="P518" s="504">
        <f t="shared" si="209"/>
        <v>0</v>
      </c>
      <c r="Q518" s="505">
        <f t="shared" si="209"/>
        <v>0</v>
      </c>
      <c r="R518" s="506">
        <f t="shared" si="209"/>
        <v>0</v>
      </c>
      <c r="S518" s="507"/>
      <c r="T518" s="508"/>
      <c r="U518" s="509">
        <f t="shared" si="198"/>
        <v>0</v>
      </c>
      <c r="V518" s="510"/>
      <c r="W518" s="510"/>
    </row>
    <row r="519" spans="1:23" ht="12" customHeight="1">
      <c r="A519" s="498">
        <v>433051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2"/>
        <v>0</v>
      </c>
      <c r="K519" s="503">
        <f t="shared" si="207"/>
        <v>0</v>
      </c>
      <c r="L519" s="503">
        <f t="shared" si="207"/>
        <v>0</v>
      </c>
      <c r="M519" s="511">
        <f t="shared" si="203"/>
        <v>0</v>
      </c>
      <c r="N519" s="503">
        <f t="shared" si="208"/>
        <v>0</v>
      </c>
      <c r="O519" s="503">
        <f t="shared" si="208"/>
        <v>0</v>
      </c>
      <c r="P519" s="504">
        <f t="shared" si="209"/>
        <v>0</v>
      </c>
      <c r="Q519" s="505">
        <f t="shared" si="209"/>
        <v>0</v>
      </c>
      <c r="R519" s="506">
        <f t="shared" si="209"/>
        <v>0</v>
      </c>
      <c r="S519" s="507"/>
      <c r="T519" s="508"/>
      <c r="U519" s="509">
        <f t="shared" si="198"/>
        <v>0</v>
      </c>
      <c r="V519" s="510"/>
      <c r="W519" s="510"/>
    </row>
    <row r="520" spans="1:23" ht="12" customHeight="1">
      <c r="A520" s="498">
        <v>433060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2"/>
        <v>0</v>
      </c>
      <c r="K520" s="503">
        <f t="shared" si="207"/>
        <v>0</v>
      </c>
      <c r="L520" s="503">
        <f t="shared" si="207"/>
        <v>8</v>
      </c>
      <c r="M520" s="511">
        <f t="shared" si="203"/>
        <v>0</v>
      </c>
      <c r="N520" s="503">
        <f t="shared" si="208"/>
        <v>0</v>
      </c>
      <c r="O520" s="503">
        <f t="shared" si="208"/>
        <v>8</v>
      </c>
      <c r="P520" s="504">
        <f t="shared" si="209"/>
        <v>0</v>
      </c>
      <c r="Q520" s="505">
        <f t="shared" si="209"/>
        <v>0</v>
      </c>
      <c r="R520" s="506">
        <f t="shared" si="209"/>
        <v>0</v>
      </c>
      <c r="S520" s="507"/>
      <c r="T520" s="508"/>
      <c r="U520" s="509">
        <f t="shared" si="198"/>
        <v>8</v>
      </c>
      <c r="V520" s="510"/>
      <c r="W520" s="510"/>
    </row>
    <row r="521" spans="1:23" ht="12" customHeight="1">
      <c r="A521" s="498">
        <v>433061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2"/>
        <v>0</v>
      </c>
      <c r="K521" s="503">
        <f t="shared" si="207"/>
        <v>0</v>
      </c>
      <c r="L521" s="503">
        <f t="shared" si="207"/>
        <v>0</v>
      </c>
      <c r="M521" s="511">
        <f t="shared" si="203"/>
        <v>0</v>
      </c>
      <c r="N521" s="503">
        <f t="shared" si="208"/>
        <v>0</v>
      </c>
      <c r="O521" s="503">
        <f t="shared" si="208"/>
        <v>0</v>
      </c>
      <c r="P521" s="504">
        <f t="shared" si="209"/>
        <v>0</v>
      </c>
      <c r="Q521" s="505">
        <f t="shared" si="209"/>
        <v>0</v>
      </c>
      <c r="R521" s="506">
        <f t="shared" si="209"/>
        <v>0</v>
      </c>
      <c r="S521" s="507"/>
      <c r="T521" s="508"/>
      <c r="U521" s="509">
        <f t="shared" si="198"/>
        <v>0</v>
      </c>
      <c r="V521" s="510"/>
      <c r="W521" s="510"/>
    </row>
    <row r="522" spans="1:23" ht="12" customHeight="1">
      <c r="A522" s="498">
        <v>433064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2"/>
        <v>0</v>
      </c>
      <c r="K522" s="503">
        <f t="shared" si="207"/>
        <v>0</v>
      </c>
      <c r="L522" s="503">
        <f t="shared" si="207"/>
        <v>0</v>
      </c>
      <c r="M522" s="511">
        <f t="shared" si="203"/>
        <v>0</v>
      </c>
      <c r="N522" s="503">
        <f t="shared" si="208"/>
        <v>0</v>
      </c>
      <c r="O522" s="503">
        <f t="shared" si="208"/>
        <v>0</v>
      </c>
      <c r="P522" s="504">
        <f t="shared" si="209"/>
        <v>0</v>
      </c>
      <c r="Q522" s="505">
        <f t="shared" si="209"/>
        <v>0</v>
      </c>
      <c r="R522" s="506">
        <f t="shared" si="209"/>
        <v>0</v>
      </c>
      <c r="S522" s="507"/>
      <c r="T522" s="508"/>
      <c r="U522" s="509">
        <f t="shared" si="198"/>
        <v>0</v>
      </c>
      <c r="V522" s="510"/>
      <c r="W522" s="510"/>
    </row>
    <row r="523" spans="1:23" ht="12" customHeight="1">
      <c r="A523" s="498">
        <v>433071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2"/>
        <v>0</v>
      </c>
      <c r="K523" s="503">
        <f t="shared" si="207"/>
        <v>0</v>
      </c>
      <c r="L523" s="503">
        <f t="shared" si="207"/>
        <v>0</v>
      </c>
      <c r="M523" s="511">
        <f t="shared" si="203"/>
        <v>0</v>
      </c>
      <c r="N523" s="503">
        <f t="shared" si="208"/>
        <v>0</v>
      </c>
      <c r="O523" s="503">
        <f t="shared" si="208"/>
        <v>0</v>
      </c>
      <c r="P523" s="504">
        <f t="shared" si="209"/>
        <v>0</v>
      </c>
      <c r="Q523" s="505">
        <f t="shared" si="209"/>
        <v>0</v>
      </c>
      <c r="R523" s="506">
        <f t="shared" si="209"/>
        <v>0</v>
      </c>
      <c r="S523" s="507"/>
      <c r="T523" s="508"/>
      <c r="U523" s="509">
        <f t="shared" ref="U523:U533" si="210">SUMIF($A$10:$A$317,$A523,U$10:U$317)</f>
        <v>0</v>
      </c>
      <c r="V523" s="510"/>
      <c r="W523" s="510"/>
    </row>
    <row r="524" spans="1:23" ht="12" customHeight="1">
      <c r="A524" s="498">
        <v>433081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2"/>
        <v>0</v>
      </c>
      <c r="K524" s="503">
        <f t="shared" si="207"/>
        <v>0</v>
      </c>
      <c r="L524" s="503">
        <f t="shared" si="207"/>
        <v>0</v>
      </c>
      <c r="M524" s="511">
        <f t="shared" si="203"/>
        <v>0</v>
      </c>
      <c r="N524" s="503">
        <f t="shared" si="208"/>
        <v>0</v>
      </c>
      <c r="O524" s="503">
        <f t="shared" si="208"/>
        <v>0</v>
      </c>
      <c r="P524" s="504">
        <f t="shared" si="209"/>
        <v>0</v>
      </c>
      <c r="Q524" s="505">
        <f t="shared" si="209"/>
        <v>0</v>
      </c>
      <c r="R524" s="506">
        <f t="shared" si="209"/>
        <v>0</v>
      </c>
      <c r="S524" s="507"/>
      <c r="T524" s="508"/>
      <c r="U524" s="509">
        <f t="shared" si="210"/>
        <v>0</v>
      </c>
      <c r="V524" s="510"/>
      <c r="W524" s="510"/>
    </row>
    <row r="525" spans="1:23" ht="12" customHeight="1">
      <c r="A525" s="498">
        <v>433091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2"/>
        <v>0</v>
      </c>
      <c r="K525" s="503">
        <f t="shared" si="207"/>
        <v>0</v>
      </c>
      <c r="L525" s="503">
        <f t="shared" si="207"/>
        <v>0</v>
      </c>
      <c r="M525" s="511">
        <f t="shared" si="203"/>
        <v>0</v>
      </c>
      <c r="N525" s="503">
        <f t="shared" si="208"/>
        <v>0</v>
      </c>
      <c r="O525" s="503">
        <f t="shared" si="208"/>
        <v>0</v>
      </c>
      <c r="P525" s="504">
        <f t="shared" si="209"/>
        <v>0</v>
      </c>
      <c r="Q525" s="505">
        <f t="shared" si="209"/>
        <v>0</v>
      </c>
      <c r="R525" s="506">
        <f t="shared" si="209"/>
        <v>0</v>
      </c>
      <c r="S525" s="507"/>
      <c r="T525" s="508"/>
      <c r="U525" s="509">
        <f t="shared" si="210"/>
        <v>0</v>
      </c>
      <c r="V525" s="510"/>
      <c r="W525" s="510"/>
    </row>
    <row r="526" spans="1:23" ht="12" customHeight="1">
      <c r="A526" s="498">
        <v>433092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2"/>
        <v>0</v>
      </c>
      <c r="K526" s="503">
        <f t="shared" si="207"/>
        <v>0</v>
      </c>
      <c r="L526" s="503">
        <f t="shared" si="207"/>
        <v>0</v>
      </c>
      <c r="M526" s="511">
        <f t="shared" si="203"/>
        <v>0</v>
      </c>
      <c r="N526" s="503">
        <f t="shared" si="208"/>
        <v>0</v>
      </c>
      <c r="O526" s="503">
        <f t="shared" si="208"/>
        <v>0</v>
      </c>
      <c r="P526" s="504">
        <f t="shared" si="209"/>
        <v>0</v>
      </c>
      <c r="Q526" s="505">
        <f t="shared" si="209"/>
        <v>0</v>
      </c>
      <c r="R526" s="506">
        <f t="shared" si="209"/>
        <v>0</v>
      </c>
      <c r="S526" s="507"/>
      <c r="T526" s="508"/>
      <c r="U526" s="509">
        <f t="shared" si="210"/>
        <v>0</v>
      </c>
      <c r="V526" s="510"/>
      <c r="W526" s="510"/>
    </row>
    <row r="527" spans="1:23" ht="12" customHeight="1">
      <c r="A527" s="498">
        <v>433093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2"/>
        <v>0</v>
      </c>
      <c r="K527" s="503">
        <f t="shared" si="207"/>
        <v>0</v>
      </c>
      <c r="L527" s="503">
        <f t="shared" si="207"/>
        <v>0</v>
      </c>
      <c r="M527" s="511">
        <f t="shared" si="203"/>
        <v>0</v>
      </c>
      <c r="N527" s="503">
        <f t="shared" si="208"/>
        <v>0</v>
      </c>
      <c r="O527" s="503">
        <f t="shared" si="208"/>
        <v>0</v>
      </c>
      <c r="P527" s="504">
        <f t="shared" si="209"/>
        <v>0</v>
      </c>
      <c r="Q527" s="505">
        <f t="shared" si="209"/>
        <v>0</v>
      </c>
      <c r="R527" s="506">
        <f t="shared" si="209"/>
        <v>0</v>
      </c>
      <c r="S527" s="507"/>
      <c r="T527" s="508"/>
      <c r="U527" s="509">
        <f t="shared" si="210"/>
        <v>0</v>
      </c>
      <c r="V527" s="510"/>
      <c r="W527" s="510"/>
    </row>
    <row r="528" spans="1:23" ht="12" customHeight="1">
      <c r="A528" s="498">
        <v>433094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2"/>
        <v>0</v>
      </c>
      <c r="K528" s="503">
        <f t="shared" si="207"/>
        <v>0</v>
      </c>
      <c r="L528" s="503">
        <f t="shared" si="207"/>
        <v>0</v>
      </c>
      <c r="M528" s="511">
        <f t="shared" si="203"/>
        <v>0</v>
      </c>
      <c r="N528" s="503">
        <f t="shared" si="208"/>
        <v>0</v>
      </c>
      <c r="O528" s="503">
        <f t="shared" si="208"/>
        <v>0</v>
      </c>
      <c r="P528" s="504">
        <f t="shared" si="209"/>
        <v>0</v>
      </c>
      <c r="Q528" s="505">
        <f t="shared" si="209"/>
        <v>0</v>
      </c>
      <c r="R528" s="506">
        <f t="shared" si="209"/>
        <v>0</v>
      </c>
      <c r="S528" s="507"/>
      <c r="T528" s="508"/>
      <c r="U528" s="509">
        <f t="shared" si="210"/>
        <v>0</v>
      </c>
      <c r="V528" s="510"/>
      <c r="W528" s="510"/>
    </row>
    <row r="529" spans="1:23" ht="12" customHeight="1">
      <c r="A529" s="498">
        <v>433700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2"/>
        <v>0</v>
      </c>
      <c r="K529" s="503">
        <f t="shared" si="207"/>
        <v>0</v>
      </c>
      <c r="L529" s="503">
        <f t="shared" si="207"/>
        <v>0</v>
      </c>
      <c r="M529" s="511">
        <f t="shared" si="203"/>
        <v>0</v>
      </c>
      <c r="N529" s="503">
        <f t="shared" si="208"/>
        <v>8</v>
      </c>
      <c r="O529" s="503">
        <f t="shared" si="208"/>
        <v>8</v>
      </c>
      <c r="P529" s="504">
        <f t="shared" si="209"/>
        <v>0</v>
      </c>
      <c r="Q529" s="505">
        <f t="shared" si="209"/>
        <v>0</v>
      </c>
      <c r="R529" s="506">
        <f t="shared" si="209"/>
        <v>0</v>
      </c>
      <c r="S529" s="507"/>
      <c r="T529" s="508"/>
      <c r="U529" s="509">
        <f t="shared" si="210"/>
        <v>8</v>
      </c>
      <c r="V529" s="510"/>
      <c r="W529" s="510"/>
    </row>
    <row r="530" spans="1:23" ht="12" customHeight="1">
      <c r="A530" s="498">
        <v>433701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2"/>
        <v>0</v>
      </c>
      <c r="K530" s="503">
        <f t="shared" si="207"/>
        <v>0</v>
      </c>
      <c r="L530" s="503">
        <f t="shared" si="207"/>
        <v>0</v>
      </c>
      <c r="M530" s="511">
        <f t="shared" si="203"/>
        <v>0</v>
      </c>
      <c r="N530" s="503">
        <f t="shared" si="208"/>
        <v>0</v>
      </c>
      <c r="O530" s="503">
        <f t="shared" si="208"/>
        <v>0</v>
      </c>
      <c r="P530" s="504">
        <f t="shared" si="209"/>
        <v>0</v>
      </c>
      <c r="Q530" s="505">
        <f t="shared" si="209"/>
        <v>0</v>
      </c>
      <c r="R530" s="506">
        <f t="shared" si="209"/>
        <v>0</v>
      </c>
      <c r="S530" s="507"/>
      <c r="T530" s="508"/>
      <c r="U530" s="509">
        <f t="shared" si="210"/>
        <v>0</v>
      </c>
      <c r="V530" s="510"/>
      <c r="W530" s="510"/>
    </row>
    <row r="531" spans="1:23" ht="12" customHeight="1">
      <c r="A531" s="498">
        <v>433760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2"/>
        <v>0</v>
      </c>
      <c r="K531" s="503">
        <f t="shared" ref="K531:L550" si="211">SUMIF($A$10:$A$322,$A531,K$10:K$322)</f>
        <v>0</v>
      </c>
      <c r="L531" s="503">
        <f t="shared" si="211"/>
        <v>16</v>
      </c>
      <c r="M531" s="511">
        <f t="shared" si="203"/>
        <v>0</v>
      </c>
      <c r="N531" s="503">
        <f t="shared" ref="N531:O550" si="212">SUMIF($A$10:$A$322,$A531,N$10:N$322)</f>
        <v>0</v>
      </c>
      <c r="O531" s="503">
        <f t="shared" si="212"/>
        <v>16</v>
      </c>
      <c r="P531" s="504">
        <f t="shared" ref="P531:R550" si="213">SUMIF($A$10:$A$317,$A531,P$10:P$317)</f>
        <v>0</v>
      </c>
      <c r="Q531" s="505">
        <f t="shared" si="213"/>
        <v>0</v>
      </c>
      <c r="R531" s="506">
        <f t="shared" si="213"/>
        <v>0</v>
      </c>
      <c r="S531" s="507"/>
      <c r="T531" s="508"/>
      <c r="U531" s="509">
        <f t="shared" si="210"/>
        <v>16</v>
      </c>
      <c r="V531" s="510"/>
      <c r="W531" s="510"/>
    </row>
    <row r="532" spans="1:23" ht="12" customHeight="1">
      <c r="A532" s="498">
        <v>434000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2"/>
        <v>0</v>
      </c>
      <c r="K532" s="503">
        <f t="shared" si="211"/>
        <v>0</v>
      </c>
      <c r="L532" s="503">
        <f t="shared" si="211"/>
        <v>0</v>
      </c>
      <c r="M532" s="511">
        <f t="shared" si="203"/>
        <v>0</v>
      </c>
      <c r="N532" s="503">
        <f t="shared" si="212"/>
        <v>0</v>
      </c>
      <c r="O532" s="503">
        <f t="shared" si="212"/>
        <v>0</v>
      </c>
      <c r="P532" s="504">
        <f t="shared" si="213"/>
        <v>0</v>
      </c>
      <c r="Q532" s="505">
        <f t="shared" si="213"/>
        <v>0</v>
      </c>
      <c r="R532" s="506">
        <f t="shared" si="213"/>
        <v>0</v>
      </c>
      <c r="S532" s="507"/>
      <c r="T532" s="508"/>
      <c r="U532" s="509">
        <f t="shared" si="210"/>
        <v>0</v>
      </c>
      <c r="V532" s="510"/>
      <c r="W532" s="510"/>
    </row>
    <row r="533" spans="1:23" ht="12" customHeight="1">
      <c r="A533" s="498">
        <v>434001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2"/>
        <v>0</v>
      </c>
      <c r="K533" s="503">
        <f t="shared" si="211"/>
        <v>0</v>
      </c>
      <c r="L533" s="503">
        <f t="shared" si="211"/>
        <v>0</v>
      </c>
      <c r="M533" s="511">
        <f t="shared" si="203"/>
        <v>0</v>
      </c>
      <c r="N533" s="503">
        <f t="shared" si="212"/>
        <v>0</v>
      </c>
      <c r="O533" s="503">
        <f t="shared" si="212"/>
        <v>0</v>
      </c>
      <c r="P533" s="504">
        <f t="shared" si="213"/>
        <v>0</v>
      </c>
      <c r="Q533" s="505">
        <f t="shared" si="213"/>
        <v>0</v>
      </c>
      <c r="R533" s="506">
        <f t="shared" si="213"/>
        <v>0</v>
      </c>
      <c r="S533" s="507"/>
      <c r="T533" s="508"/>
      <c r="U533" s="509">
        <f t="shared" si="210"/>
        <v>0</v>
      </c>
      <c r="V533" s="510"/>
      <c r="W533" s="510"/>
    </row>
    <row r="534" spans="1:23" ht="12" customHeight="1">
      <c r="A534" s="498">
        <v>511001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2"/>
        <v>0</v>
      </c>
      <c r="K534" s="503">
        <f t="shared" si="211"/>
        <v>0</v>
      </c>
      <c r="L534" s="503">
        <f t="shared" si="211"/>
        <v>0</v>
      </c>
      <c r="M534" s="511">
        <f t="shared" si="203"/>
        <v>0</v>
      </c>
      <c r="N534" s="503">
        <f t="shared" si="212"/>
        <v>0</v>
      </c>
      <c r="O534" s="503">
        <f t="shared" si="212"/>
        <v>0</v>
      </c>
      <c r="P534" s="504">
        <f t="shared" si="213"/>
        <v>0</v>
      </c>
      <c r="Q534" s="505">
        <f t="shared" si="213"/>
        <v>0</v>
      </c>
      <c r="R534" s="506">
        <f t="shared" si="213"/>
        <v>0</v>
      </c>
      <c r="S534" s="507"/>
      <c r="T534" s="508"/>
      <c r="U534" s="509">
        <f>SUMIF($A$10:$A$322,$A534,U$10:U$322)</f>
        <v>0</v>
      </c>
      <c r="V534" s="510"/>
      <c r="W534" s="510"/>
    </row>
    <row r="535" spans="1:23" ht="12" customHeight="1">
      <c r="A535" s="498">
        <v>512001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2"/>
        <v>0</v>
      </c>
      <c r="K535" s="503">
        <f t="shared" si="211"/>
        <v>0</v>
      </c>
      <c r="L535" s="503">
        <f t="shared" si="211"/>
        <v>0</v>
      </c>
      <c r="M535" s="511">
        <f t="shared" si="203"/>
        <v>0</v>
      </c>
      <c r="N535" s="503">
        <f t="shared" si="212"/>
        <v>0</v>
      </c>
      <c r="O535" s="503">
        <f t="shared" si="212"/>
        <v>0</v>
      </c>
      <c r="P535" s="504">
        <f t="shared" si="213"/>
        <v>0</v>
      </c>
      <c r="Q535" s="505">
        <f t="shared" si="213"/>
        <v>0</v>
      </c>
      <c r="R535" s="506">
        <f t="shared" si="213"/>
        <v>0</v>
      </c>
      <c r="S535" s="507"/>
      <c r="T535" s="508"/>
      <c r="U535" s="509">
        <f>SUMIF($A$10:$A$322,$A535,U$10:U$322)</f>
        <v>0</v>
      </c>
      <c r="V535" s="510"/>
      <c r="W535" s="510"/>
    </row>
    <row r="536" spans="1:23" ht="12" customHeight="1">
      <c r="A536" s="498">
        <v>513001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2"/>
        <v>0</v>
      </c>
      <c r="K536" s="503">
        <f t="shared" si="211"/>
        <v>0</v>
      </c>
      <c r="L536" s="503">
        <f t="shared" si="211"/>
        <v>0</v>
      </c>
      <c r="M536" s="511">
        <f t="shared" si="203"/>
        <v>0</v>
      </c>
      <c r="N536" s="503">
        <f t="shared" si="212"/>
        <v>0</v>
      </c>
      <c r="O536" s="503">
        <f t="shared" si="212"/>
        <v>0</v>
      </c>
      <c r="P536" s="504">
        <f t="shared" si="213"/>
        <v>0</v>
      </c>
      <c r="Q536" s="505">
        <f t="shared" si="213"/>
        <v>0</v>
      </c>
      <c r="R536" s="506">
        <f t="shared" si="213"/>
        <v>0</v>
      </c>
      <c r="S536" s="507"/>
      <c r="T536" s="508"/>
      <c r="U536" s="509">
        <f>SUMIF($A$10:$A$322,$A536,U$10:U$322)</f>
        <v>0</v>
      </c>
      <c r="V536" s="510"/>
      <c r="W536" s="510"/>
    </row>
    <row r="537" spans="1:23" ht="12" customHeight="1">
      <c r="A537" s="498">
        <v>513021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2"/>
        <v>0</v>
      </c>
      <c r="K537" s="503">
        <f t="shared" si="211"/>
        <v>0</v>
      </c>
      <c r="L537" s="503">
        <f t="shared" si="211"/>
        <v>0</v>
      </c>
      <c r="M537" s="511">
        <f t="shared" si="203"/>
        <v>0</v>
      </c>
      <c r="N537" s="503">
        <f t="shared" si="212"/>
        <v>0</v>
      </c>
      <c r="O537" s="503">
        <f t="shared" si="212"/>
        <v>0</v>
      </c>
      <c r="P537" s="504">
        <f t="shared" si="213"/>
        <v>0</v>
      </c>
      <c r="Q537" s="505">
        <f t="shared" si="213"/>
        <v>0</v>
      </c>
      <c r="R537" s="506">
        <f t="shared" si="213"/>
        <v>0</v>
      </c>
      <c r="S537" s="507"/>
      <c r="T537" s="508"/>
      <c r="U537" s="509">
        <f>SUMIF($A$10:$A$322,$A537,U$10:U$322)</f>
        <v>0</v>
      </c>
      <c r="V537" s="510"/>
      <c r="W537" s="510"/>
    </row>
    <row r="538" spans="1:23" ht="12" customHeight="1">
      <c r="A538" s="498">
        <v>542000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2"/>
        <v>16</v>
      </c>
      <c r="K538" s="503">
        <f t="shared" si="211"/>
        <v>0</v>
      </c>
      <c r="L538" s="503">
        <f t="shared" si="211"/>
        <v>0</v>
      </c>
      <c r="M538" s="511">
        <f t="shared" si="203"/>
        <v>0</v>
      </c>
      <c r="N538" s="503">
        <f t="shared" si="212"/>
        <v>0</v>
      </c>
      <c r="O538" s="503">
        <f t="shared" si="212"/>
        <v>16</v>
      </c>
      <c r="P538" s="504">
        <f t="shared" si="213"/>
        <v>0</v>
      </c>
      <c r="Q538" s="505">
        <f t="shared" si="213"/>
        <v>0</v>
      </c>
      <c r="R538" s="506">
        <f t="shared" si="213"/>
        <v>0</v>
      </c>
      <c r="S538" s="507"/>
      <c r="T538" s="508"/>
      <c r="U538" s="509">
        <f t="shared" ref="U538:U580" si="214">SUMIF($A$10:$A$317,$A538,U$10:U$317)</f>
        <v>16</v>
      </c>
      <c r="V538" s="510"/>
      <c r="W538" s="510"/>
    </row>
    <row r="539" spans="1:23" ht="12" customHeight="1">
      <c r="A539" s="498">
        <v>546000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2"/>
        <v>16</v>
      </c>
      <c r="K539" s="503">
        <f t="shared" si="211"/>
        <v>0</v>
      </c>
      <c r="L539" s="503">
        <f t="shared" si="211"/>
        <v>0</v>
      </c>
      <c r="M539" s="511">
        <f t="shared" si="203"/>
        <v>0</v>
      </c>
      <c r="N539" s="503">
        <f t="shared" si="212"/>
        <v>0</v>
      </c>
      <c r="O539" s="503">
        <f t="shared" si="212"/>
        <v>16</v>
      </c>
      <c r="P539" s="504">
        <f t="shared" si="213"/>
        <v>0</v>
      </c>
      <c r="Q539" s="505">
        <f t="shared" si="213"/>
        <v>0</v>
      </c>
      <c r="R539" s="506">
        <f t="shared" si="213"/>
        <v>0</v>
      </c>
      <c r="S539" s="507"/>
      <c r="T539" s="508"/>
      <c r="U539" s="509">
        <f t="shared" si="214"/>
        <v>16</v>
      </c>
      <c r="V539" s="510"/>
      <c r="W539" s="510"/>
    </row>
    <row r="540" spans="1:23" ht="12" customHeight="1">
      <c r="A540" s="498">
        <v>546001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2"/>
        <v>28</v>
      </c>
      <c r="K540" s="503">
        <f t="shared" si="211"/>
        <v>0</v>
      </c>
      <c r="L540" s="503">
        <f t="shared" si="211"/>
        <v>0</v>
      </c>
      <c r="M540" s="511">
        <f t="shared" si="203"/>
        <v>0</v>
      </c>
      <c r="N540" s="503">
        <f t="shared" si="212"/>
        <v>0</v>
      </c>
      <c r="O540" s="503">
        <f t="shared" si="212"/>
        <v>28</v>
      </c>
      <c r="P540" s="504">
        <f t="shared" si="213"/>
        <v>0</v>
      </c>
      <c r="Q540" s="505">
        <f t="shared" si="213"/>
        <v>0</v>
      </c>
      <c r="R540" s="506">
        <f t="shared" si="213"/>
        <v>0</v>
      </c>
      <c r="S540" s="507"/>
      <c r="T540" s="508"/>
      <c r="U540" s="509">
        <f t="shared" si="214"/>
        <v>28</v>
      </c>
      <c r="V540" s="510"/>
      <c r="W540" s="510"/>
    </row>
    <row r="541" spans="1:23" ht="12" customHeight="1">
      <c r="A541" s="498">
        <v>546030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2"/>
        <v>0</v>
      </c>
      <c r="K541" s="503">
        <f t="shared" si="211"/>
        <v>0</v>
      </c>
      <c r="L541" s="503">
        <f t="shared" si="211"/>
        <v>0</v>
      </c>
      <c r="M541" s="511">
        <f t="shared" si="203"/>
        <v>0</v>
      </c>
      <c r="N541" s="503">
        <f t="shared" si="212"/>
        <v>0</v>
      </c>
      <c r="O541" s="503">
        <f t="shared" si="212"/>
        <v>0</v>
      </c>
      <c r="P541" s="504">
        <f t="shared" si="213"/>
        <v>0</v>
      </c>
      <c r="Q541" s="505">
        <f t="shared" si="213"/>
        <v>0</v>
      </c>
      <c r="R541" s="506">
        <f t="shared" si="213"/>
        <v>0</v>
      </c>
      <c r="S541" s="507"/>
      <c r="T541" s="508"/>
      <c r="U541" s="509">
        <f t="shared" si="214"/>
        <v>0</v>
      </c>
      <c r="V541" s="510"/>
      <c r="W541" s="510"/>
    </row>
    <row r="542" spans="1:23" ht="12" customHeight="1">
      <c r="A542" s="498">
        <v>11250130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ref="J542:J605" si="215">SUMIF($A$10:$A$322,$A542,J$10:J$322)</f>
        <v>0</v>
      </c>
      <c r="K542" s="503">
        <f t="shared" si="211"/>
        <v>0</v>
      </c>
      <c r="L542" s="503">
        <f t="shared" si="211"/>
        <v>0</v>
      </c>
      <c r="M542" s="511">
        <f t="shared" si="203"/>
        <v>0</v>
      </c>
      <c r="N542" s="503">
        <f t="shared" si="212"/>
        <v>0</v>
      </c>
      <c r="O542" s="503">
        <f t="shared" si="212"/>
        <v>0</v>
      </c>
      <c r="P542" s="504">
        <f t="shared" si="213"/>
        <v>0</v>
      </c>
      <c r="Q542" s="505">
        <f t="shared" si="213"/>
        <v>0</v>
      </c>
      <c r="R542" s="506">
        <f t="shared" si="213"/>
        <v>0</v>
      </c>
      <c r="S542" s="507"/>
      <c r="T542" s="508"/>
      <c r="U542" s="509">
        <f t="shared" si="214"/>
        <v>0</v>
      </c>
      <c r="V542" s="510"/>
      <c r="W542" s="510"/>
    </row>
    <row r="543" spans="1:23" ht="12" customHeight="1">
      <c r="A543" s="498">
        <v>11250133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15"/>
        <v>0</v>
      </c>
      <c r="K543" s="503">
        <f t="shared" si="211"/>
        <v>0</v>
      </c>
      <c r="L543" s="503">
        <f t="shared" si="211"/>
        <v>0</v>
      </c>
      <c r="M543" s="511">
        <f t="shared" ref="M543:M606" si="216">SUMIF($A$10:$A$317,$A543,M$10:M$317)</f>
        <v>0</v>
      </c>
      <c r="N543" s="503">
        <f t="shared" si="212"/>
        <v>0</v>
      </c>
      <c r="O543" s="503">
        <f t="shared" si="212"/>
        <v>0</v>
      </c>
      <c r="P543" s="504">
        <f t="shared" si="213"/>
        <v>0</v>
      </c>
      <c r="Q543" s="505">
        <f t="shared" si="213"/>
        <v>0</v>
      </c>
      <c r="R543" s="506">
        <f t="shared" si="213"/>
        <v>0</v>
      </c>
      <c r="S543" s="507"/>
      <c r="T543" s="508"/>
      <c r="U543" s="509">
        <f t="shared" si="214"/>
        <v>0</v>
      </c>
      <c r="V543" s="510"/>
      <c r="W543" s="510"/>
    </row>
    <row r="544" spans="1:23" ht="12" customHeight="1">
      <c r="A544" s="498">
        <v>11250862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5"/>
        <v>0</v>
      </c>
      <c r="K544" s="503">
        <f t="shared" si="211"/>
        <v>0</v>
      </c>
      <c r="L544" s="503">
        <f t="shared" si="211"/>
        <v>0</v>
      </c>
      <c r="M544" s="511">
        <f t="shared" si="216"/>
        <v>0</v>
      </c>
      <c r="N544" s="503">
        <f t="shared" si="212"/>
        <v>0</v>
      </c>
      <c r="O544" s="503">
        <f t="shared" si="212"/>
        <v>0</v>
      </c>
      <c r="P544" s="504">
        <f t="shared" si="213"/>
        <v>0</v>
      </c>
      <c r="Q544" s="505">
        <f t="shared" si="213"/>
        <v>0</v>
      </c>
      <c r="R544" s="506">
        <f t="shared" si="213"/>
        <v>0</v>
      </c>
      <c r="S544" s="507"/>
      <c r="T544" s="508"/>
      <c r="U544" s="509">
        <f t="shared" si="214"/>
        <v>0</v>
      </c>
      <c r="V544" s="510"/>
      <c r="W544" s="510"/>
    </row>
    <row r="545" spans="1:23" ht="12" customHeight="1">
      <c r="A545" s="498">
        <v>11252887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5"/>
        <v>0</v>
      </c>
      <c r="K545" s="503">
        <f t="shared" si="211"/>
        <v>0</v>
      </c>
      <c r="L545" s="503">
        <f t="shared" si="211"/>
        <v>0</v>
      </c>
      <c r="M545" s="511">
        <f t="shared" si="216"/>
        <v>0</v>
      </c>
      <c r="N545" s="503">
        <f t="shared" si="212"/>
        <v>0</v>
      </c>
      <c r="O545" s="503">
        <f t="shared" si="212"/>
        <v>0</v>
      </c>
      <c r="P545" s="504">
        <f t="shared" si="213"/>
        <v>0</v>
      </c>
      <c r="Q545" s="505">
        <f t="shared" si="213"/>
        <v>0</v>
      </c>
      <c r="R545" s="506">
        <f t="shared" si="213"/>
        <v>0</v>
      </c>
      <c r="S545" s="507"/>
      <c r="T545" s="508"/>
      <c r="U545" s="509">
        <f t="shared" si="214"/>
        <v>0</v>
      </c>
      <c r="V545" s="510"/>
      <c r="W545" s="510"/>
    </row>
    <row r="546" spans="1:23" ht="12" customHeight="1">
      <c r="A546" s="498">
        <v>11259812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5"/>
        <v>0</v>
      </c>
      <c r="K546" s="503">
        <f t="shared" si="211"/>
        <v>0</v>
      </c>
      <c r="L546" s="503">
        <f t="shared" si="211"/>
        <v>0</v>
      </c>
      <c r="M546" s="511">
        <f t="shared" si="216"/>
        <v>0</v>
      </c>
      <c r="N546" s="503">
        <f t="shared" si="212"/>
        <v>0</v>
      </c>
      <c r="O546" s="503">
        <f t="shared" si="212"/>
        <v>0</v>
      </c>
      <c r="P546" s="504">
        <f t="shared" si="213"/>
        <v>0</v>
      </c>
      <c r="Q546" s="505">
        <f t="shared" si="213"/>
        <v>0</v>
      </c>
      <c r="R546" s="506">
        <f t="shared" si="213"/>
        <v>0</v>
      </c>
      <c r="S546" s="507"/>
      <c r="T546" s="508"/>
      <c r="U546" s="509">
        <f t="shared" si="214"/>
        <v>0</v>
      </c>
      <c r="V546" s="510"/>
      <c r="W546" s="510"/>
    </row>
    <row r="547" spans="1:23" ht="12" customHeight="1">
      <c r="A547" s="498">
        <v>11350118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5"/>
        <v>0</v>
      </c>
      <c r="K547" s="503">
        <f t="shared" si="211"/>
        <v>0</v>
      </c>
      <c r="L547" s="503">
        <f t="shared" si="211"/>
        <v>0</v>
      </c>
      <c r="M547" s="511">
        <f t="shared" si="216"/>
        <v>0</v>
      </c>
      <c r="N547" s="503">
        <f t="shared" si="212"/>
        <v>0</v>
      </c>
      <c r="O547" s="503">
        <f t="shared" si="212"/>
        <v>0</v>
      </c>
      <c r="P547" s="504">
        <f t="shared" si="213"/>
        <v>0</v>
      </c>
      <c r="Q547" s="505">
        <f t="shared" si="213"/>
        <v>0</v>
      </c>
      <c r="R547" s="506">
        <f t="shared" si="213"/>
        <v>0</v>
      </c>
      <c r="S547" s="507"/>
      <c r="T547" s="508"/>
      <c r="U547" s="509">
        <f t="shared" si="214"/>
        <v>0</v>
      </c>
      <c r="V547" s="510"/>
      <c r="W547" s="510"/>
    </row>
    <row r="548" spans="1:23" ht="12" customHeight="1">
      <c r="A548" s="498">
        <v>11350130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5"/>
        <v>0</v>
      </c>
      <c r="K548" s="503">
        <f t="shared" si="211"/>
        <v>0</v>
      </c>
      <c r="L548" s="503">
        <f t="shared" si="211"/>
        <v>0</v>
      </c>
      <c r="M548" s="511">
        <f t="shared" si="216"/>
        <v>0</v>
      </c>
      <c r="N548" s="503">
        <f t="shared" si="212"/>
        <v>0</v>
      </c>
      <c r="O548" s="503">
        <f t="shared" si="212"/>
        <v>0</v>
      </c>
      <c r="P548" s="504">
        <f t="shared" si="213"/>
        <v>0</v>
      </c>
      <c r="Q548" s="505">
        <f t="shared" si="213"/>
        <v>0</v>
      </c>
      <c r="R548" s="506">
        <f t="shared" si="213"/>
        <v>0</v>
      </c>
      <c r="S548" s="507"/>
      <c r="T548" s="508"/>
      <c r="U548" s="509">
        <f t="shared" si="214"/>
        <v>0</v>
      </c>
      <c r="V548" s="510"/>
      <c r="W548" s="510"/>
    </row>
    <row r="549" spans="1:23" ht="12" customHeight="1">
      <c r="A549" s="498">
        <v>11350133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5"/>
        <v>0</v>
      </c>
      <c r="K549" s="503">
        <f t="shared" si="211"/>
        <v>0</v>
      </c>
      <c r="L549" s="503">
        <f t="shared" si="211"/>
        <v>0</v>
      </c>
      <c r="M549" s="511">
        <f t="shared" si="216"/>
        <v>0</v>
      </c>
      <c r="N549" s="503">
        <f t="shared" si="212"/>
        <v>0</v>
      </c>
      <c r="O549" s="503">
        <f t="shared" si="212"/>
        <v>0</v>
      </c>
      <c r="P549" s="504">
        <f t="shared" si="213"/>
        <v>0</v>
      </c>
      <c r="Q549" s="505">
        <f t="shared" si="213"/>
        <v>0</v>
      </c>
      <c r="R549" s="506">
        <f t="shared" si="213"/>
        <v>0</v>
      </c>
      <c r="S549" s="507"/>
      <c r="T549" s="508"/>
      <c r="U549" s="509">
        <f t="shared" si="214"/>
        <v>0</v>
      </c>
      <c r="V549" s="510"/>
      <c r="W549" s="510"/>
    </row>
    <row r="550" spans="1:23" ht="12" customHeight="1">
      <c r="A550" s="498">
        <v>11350862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5"/>
        <v>0</v>
      </c>
      <c r="K550" s="503">
        <f t="shared" si="211"/>
        <v>0</v>
      </c>
      <c r="L550" s="503">
        <f t="shared" si="211"/>
        <v>0</v>
      </c>
      <c r="M550" s="511">
        <f t="shared" si="216"/>
        <v>0</v>
      </c>
      <c r="N550" s="503">
        <f t="shared" si="212"/>
        <v>0</v>
      </c>
      <c r="O550" s="503">
        <f t="shared" si="212"/>
        <v>0</v>
      </c>
      <c r="P550" s="504">
        <f t="shared" si="213"/>
        <v>0</v>
      </c>
      <c r="Q550" s="505">
        <f t="shared" si="213"/>
        <v>0</v>
      </c>
      <c r="R550" s="506">
        <f t="shared" si="213"/>
        <v>0</v>
      </c>
      <c r="S550" s="507"/>
      <c r="T550" s="508"/>
      <c r="U550" s="509">
        <f t="shared" si="214"/>
        <v>0</v>
      </c>
      <c r="V550" s="510"/>
      <c r="W550" s="510"/>
    </row>
    <row r="551" spans="1:23" ht="12" customHeight="1">
      <c r="A551" s="498">
        <v>11350817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5"/>
        <v>0</v>
      </c>
      <c r="K551" s="503">
        <f t="shared" ref="K551:L570" si="217">SUMIF($A$10:$A$322,$A551,K$10:K$322)</f>
        <v>0</v>
      </c>
      <c r="L551" s="503">
        <f t="shared" si="217"/>
        <v>0</v>
      </c>
      <c r="M551" s="511">
        <f t="shared" si="216"/>
        <v>0</v>
      </c>
      <c r="N551" s="503">
        <f t="shared" ref="N551:O570" si="218">SUMIF($A$10:$A$322,$A551,N$10:N$322)</f>
        <v>0</v>
      </c>
      <c r="O551" s="503">
        <f t="shared" si="218"/>
        <v>0</v>
      </c>
      <c r="P551" s="504">
        <f t="shared" ref="P551:R570" si="219">SUMIF($A$10:$A$317,$A551,P$10:P$317)</f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4"/>
        <v>0</v>
      </c>
      <c r="V551" s="510"/>
      <c r="W551" s="510"/>
    </row>
    <row r="552" spans="1:23" ht="12" customHeight="1">
      <c r="A552" s="498">
        <v>11352830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15"/>
        <v>0</v>
      </c>
      <c r="K552" s="503">
        <f t="shared" si="217"/>
        <v>0</v>
      </c>
      <c r="L552" s="503">
        <f t="shared" si="217"/>
        <v>0</v>
      </c>
      <c r="M552" s="511">
        <f t="shared" si="216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4"/>
        <v>0</v>
      </c>
      <c r="V552" s="510"/>
      <c r="W552" s="510"/>
    </row>
    <row r="553" spans="1:23" ht="12" customHeight="1">
      <c r="A553" s="498">
        <v>11352887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15"/>
        <v>0</v>
      </c>
      <c r="K553" s="503">
        <f t="shared" si="217"/>
        <v>0</v>
      </c>
      <c r="L553" s="503">
        <f t="shared" si="217"/>
        <v>0</v>
      </c>
      <c r="M553" s="511">
        <f t="shared" si="216"/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4"/>
        <v>0</v>
      </c>
      <c r="V553" s="510"/>
      <c r="W553" s="510"/>
    </row>
    <row r="554" spans="1:23" ht="12" customHeight="1">
      <c r="A554" s="498">
        <v>11359812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15"/>
        <v>0</v>
      </c>
      <c r="K554" s="503">
        <f t="shared" si="217"/>
        <v>0</v>
      </c>
      <c r="L554" s="503">
        <f t="shared" si="217"/>
        <v>0</v>
      </c>
      <c r="M554" s="511">
        <f t="shared" si="216"/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4"/>
        <v>0</v>
      </c>
      <c r="V554" s="510"/>
      <c r="W554" s="510"/>
    </row>
    <row r="555" spans="1:23" ht="12" customHeight="1">
      <c r="A555" s="498">
        <v>11450118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15"/>
        <v>0</v>
      </c>
      <c r="K555" s="503">
        <f t="shared" si="217"/>
        <v>0</v>
      </c>
      <c r="L555" s="503">
        <f t="shared" si="217"/>
        <v>0</v>
      </c>
      <c r="M555" s="511">
        <f t="shared" si="216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4"/>
        <v>0</v>
      </c>
      <c r="V555" s="510"/>
      <c r="W555" s="510"/>
    </row>
    <row r="556" spans="1:23" ht="12" customHeight="1">
      <c r="A556" s="498">
        <v>11450130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15"/>
        <v>0</v>
      </c>
      <c r="K556" s="503">
        <f t="shared" si="217"/>
        <v>0</v>
      </c>
      <c r="L556" s="503">
        <f t="shared" si="217"/>
        <v>0</v>
      </c>
      <c r="M556" s="511">
        <f t="shared" si="216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 t="shared" si="214"/>
        <v>0</v>
      </c>
      <c r="V556" s="510"/>
      <c r="W556" s="510"/>
    </row>
    <row r="557" spans="1:23" ht="12" customHeight="1">
      <c r="A557" s="498">
        <v>11450817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15"/>
        <v>0</v>
      </c>
      <c r="K557" s="503">
        <f t="shared" si="217"/>
        <v>0</v>
      </c>
      <c r="L557" s="503">
        <f t="shared" si="217"/>
        <v>0</v>
      </c>
      <c r="M557" s="511">
        <f t="shared" si="216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 t="shared" si="214"/>
        <v>0</v>
      </c>
      <c r="V557" s="510"/>
      <c r="W557" s="510"/>
    </row>
    <row r="558" spans="1:23" ht="12" customHeight="1">
      <c r="A558" s="498">
        <v>11450832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15"/>
        <v>0</v>
      </c>
      <c r="K558" s="503">
        <f t="shared" si="217"/>
        <v>0</v>
      </c>
      <c r="L558" s="503">
        <f t="shared" si="217"/>
        <v>0</v>
      </c>
      <c r="M558" s="511">
        <f t="shared" si="216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 t="shared" si="214"/>
        <v>0</v>
      </c>
      <c r="V558" s="510"/>
      <c r="W558" s="510"/>
    </row>
    <row r="559" spans="1:23" ht="12" customHeight="1">
      <c r="A559" s="498">
        <v>11452812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15"/>
        <v>0</v>
      </c>
      <c r="K559" s="503">
        <f t="shared" si="217"/>
        <v>0</v>
      </c>
      <c r="L559" s="503">
        <f t="shared" si="217"/>
        <v>0</v>
      </c>
      <c r="M559" s="511">
        <f t="shared" si="216"/>
        <v>0</v>
      </c>
      <c r="N559" s="503">
        <f t="shared" si="218"/>
        <v>0</v>
      </c>
      <c r="O559" s="503">
        <f t="shared" si="218"/>
        <v>0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 t="shared" si="214"/>
        <v>0</v>
      </c>
      <c r="V559" s="510"/>
      <c r="W559" s="510"/>
    </row>
    <row r="560" spans="1:23" ht="12" customHeight="1">
      <c r="A560" s="498">
        <v>11452833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15"/>
        <v>0</v>
      </c>
      <c r="K560" s="503">
        <f t="shared" si="217"/>
        <v>0</v>
      </c>
      <c r="L560" s="503">
        <f t="shared" si="217"/>
        <v>0</v>
      </c>
      <c r="M560" s="511">
        <f t="shared" si="216"/>
        <v>0</v>
      </c>
      <c r="N560" s="503">
        <f t="shared" si="218"/>
        <v>0</v>
      </c>
      <c r="O560" s="503">
        <f t="shared" si="218"/>
        <v>0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si="214"/>
        <v>0</v>
      </c>
      <c r="V560" s="510"/>
      <c r="W560" s="510"/>
    </row>
    <row r="561" spans="1:23" ht="12" customHeight="1">
      <c r="A561" s="498">
        <v>11550130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15"/>
        <v>0</v>
      </c>
      <c r="K561" s="503">
        <f t="shared" si="217"/>
        <v>0</v>
      </c>
      <c r="L561" s="503">
        <f t="shared" si="217"/>
        <v>0</v>
      </c>
      <c r="M561" s="511">
        <f t="shared" si="216"/>
        <v>0</v>
      </c>
      <c r="N561" s="503">
        <f t="shared" si="218"/>
        <v>0</v>
      </c>
      <c r="O561" s="503">
        <f t="shared" si="218"/>
        <v>0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 t="shared" si="214"/>
        <v>0</v>
      </c>
      <c r="V561" s="510"/>
      <c r="W561" s="510"/>
    </row>
    <row r="562" spans="1:23" ht="12" customHeight="1">
      <c r="A562" s="498">
        <v>12202117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15"/>
        <v>0</v>
      </c>
      <c r="K562" s="503">
        <f t="shared" si="217"/>
        <v>0</v>
      </c>
      <c r="L562" s="503">
        <f t="shared" si="217"/>
        <v>0</v>
      </c>
      <c r="M562" s="511">
        <f t="shared" si="216"/>
        <v>0</v>
      </c>
      <c r="N562" s="503">
        <f t="shared" si="218"/>
        <v>0</v>
      </c>
      <c r="O562" s="503">
        <f t="shared" si="218"/>
        <v>0</v>
      </c>
      <c r="P562" s="504">
        <f t="shared" si="219"/>
        <v>0</v>
      </c>
      <c r="Q562" s="505">
        <f t="shared" si="219"/>
        <v>0</v>
      </c>
      <c r="R562" s="506">
        <f t="shared" si="219"/>
        <v>0</v>
      </c>
      <c r="S562" s="507"/>
      <c r="T562" s="508"/>
      <c r="U562" s="509">
        <f t="shared" si="214"/>
        <v>0</v>
      </c>
      <c r="V562" s="510"/>
      <c r="W562" s="510"/>
    </row>
    <row r="563" spans="1:23" ht="12" customHeight="1">
      <c r="A563" s="498">
        <v>12202844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15"/>
        <v>0</v>
      </c>
      <c r="K563" s="503">
        <f t="shared" si="217"/>
        <v>0</v>
      </c>
      <c r="L563" s="503">
        <f t="shared" si="217"/>
        <v>0</v>
      </c>
      <c r="M563" s="511">
        <f t="shared" si="216"/>
        <v>0</v>
      </c>
      <c r="N563" s="503">
        <f t="shared" si="218"/>
        <v>0</v>
      </c>
      <c r="O563" s="503">
        <f t="shared" si="218"/>
        <v>0</v>
      </c>
      <c r="P563" s="504">
        <f t="shared" si="219"/>
        <v>0</v>
      </c>
      <c r="Q563" s="505">
        <f t="shared" si="219"/>
        <v>0</v>
      </c>
      <c r="R563" s="506">
        <f t="shared" si="219"/>
        <v>0</v>
      </c>
      <c r="S563" s="507"/>
      <c r="T563" s="508"/>
      <c r="U563" s="509">
        <f t="shared" si="214"/>
        <v>0</v>
      </c>
      <c r="V563" s="510"/>
      <c r="W563" s="510"/>
    </row>
    <row r="564" spans="1:23" ht="12" customHeight="1">
      <c r="A564" s="498">
        <v>12202885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15"/>
        <v>0</v>
      </c>
      <c r="K564" s="503">
        <f t="shared" si="217"/>
        <v>0</v>
      </c>
      <c r="L564" s="503">
        <f t="shared" si="217"/>
        <v>0</v>
      </c>
      <c r="M564" s="511">
        <f t="shared" si="216"/>
        <v>0</v>
      </c>
      <c r="N564" s="503">
        <f t="shared" si="218"/>
        <v>0</v>
      </c>
      <c r="O564" s="503">
        <f t="shared" si="218"/>
        <v>0</v>
      </c>
      <c r="P564" s="504">
        <f t="shared" si="219"/>
        <v>0</v>
      </c>
      <c r="Q564" s="505">
        <f t="shared" si="219"/>
        <v>0</v>
      </c>
      <c r="R564" s="506">
        <f t="shared" si="219"/>
        <v>0</v>
      </c>
      <c r="S564" s="507"/>
      <c r="T564" s="508"/>
      <c r="U564" s="509">
        <f t="shared" si="214"/>
        <v>0</v>
      </c>
      <c r="V564" s="510"/>
      <c r="W564" s="510"/>
    </row>
    <row r="565" spans="1:23" ht="12" customHeight="1">
      <c r="A565" s="498">
        <v>12213118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15"/>
        <v>0</v>
      </c>
      <c r="K565" s="503">
        <f t="shared" si="217"/>
        <v>0</v>
      </c>
      <c r="L565" s="503">
        <f t="shared" si="217"/>
        <v>0</v>
      </c>
      <c r="M565" s="511">
        <f t="shared" si="216"/>
        <v>0</v>
      </c>
      <c r="N565" s="503">
        <f t="shared" si="218"/>
        <v>0</v>
      </c>
      <c r="O565" s="503">
        <f t="shared" si="218"/>
        <v>0</v>
      </c>
      <c r="P565" s="504">
        <f t="shared" si="219"/>
        <v>0</v>
      </c>
      <c r="Q565" s="505">
        <f t="shared" si="219"/>
        <v>0</v>
      </c>
      <c r="R565" s="506">
        <f t="shared" si="219"/>
        <v>0</v>
      </c>
      <c r="S565" s="507"/>
      <c r="T565" s="508"/>
      <c r="U565" s="509">
        <f t="shared" si="214"/>
        <v>0</v>
      </c>
      <c r="V565" s="510"/>
      <c r="W565" s="510"/>
    </row>
    <row r="566" spans="1:23" ht="12" customHeight="1">
      <c r="A566" s="498">
        <v>12213130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15"/>
        <v>0</v>
      </c>
      <c r="K566" s="503">
        <f t="shared" si="217"/>
        <v>0</v>
      </c>
      <c r="L566" s="503">
        <f t="shared" si="217"/>
        <v>0</v>
      </c>
      <c r="M566" s="511">
        <f t="shared" si="216"/>
        <v>0</v>
      </c>
      <c r="N566" s="503">
        <f t="shared" si="218"/>
        <v>0</v>
      </c>
      <c r="O566" s="503">
        <f t="shared" si="218"/>
        <v>0</v>
      </c>
      <c r="P566" s="504">
        <f t="shared" si="219"/>
        <v>0</v>
      </c>
      <c r="Q566" s="505">
        <f t="shared" si="219"/>
        <v>0</v>
      </c>
      <c r="R566" s="506">
        <f t="shared" si="219"/>
        <v>0</v>
      </c>
      <c r="S566" s="507"/>
      <c r="T566" s="508"/>
      <c r="U566" s="509">
        <f t="shared" si="214"/>
        <v>0</v>
      </c>
      <c r="V566" s="510"/>
      <c r="W566" s="510"/>
    </row>
    <row r="567" spans="1:23" ht="12" customHeight="1">
      <c r="A567" s="498">
        <v>12302110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15"/>
        <v>0</v>
      </c>
      <c r="K567" s="503">
        <f t="shared" si="217"/>
        <v>0</v>
      </c>
      <c r="L567" s="503">
        <f t="shared" si="217"/>
        <v>0</v>
      </c>
      <c r="M567" s="511">
        <f t="shared" si="216"/>
        <v>0</v>
      </c>
      <c r="N567" s="503">
        <f t="shared" si="218"/>
        <v>0</v>
      </c>
      <c r="O567" s="503">
        <f t="shared" si="218"/>
        <v>0</v>
      </c>
      <c r="P567" s="504">
        <f t="shared" si="219"/>
        <v>0</v>
      </c>
      <c r="Q567" s="505">
        <f t="shared" si="219"/>
        <v>0</v>
      </c>
      <c r="R567" s="506">
        <f t="shared" si="219"/>
        <v>0</v>
      </c>
      <c r="S567" s="507"/>
      <c r="T567" s="508"/>
      <c r="U567" s="509">
        <f t="shared" si="214"/>
        <v>0</v>
      </c>
      <c r="V567" s="510"/>
      <c r="W567" s="510"/>
    </row>
    <row r="568" spans="1:23" ht="12" customHeight="1">
      <c r="A568" s="498">
        <v>12302118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15"/>
        <v>0</v>
      </c>
      <c r="K568" s="503">
        <f t="shared" si="217"/>
        <v>0</v>
      </c>
      <c r="L568" s="503">
        <f t="shared" si="217"/>
        <v>0</v>
      </c>
      <c r="M568" s="511">
        <f t="shared" si="216"/>
        <v>0</v>
      </c>
      <c r="N568" s="503">
        <f t="shared" si="218"/>
        <v>0</v>
      </c>
      <c r="O568" s="503">
        <f t="shared" si="218"/>
        <v>0</v>
      </c>
      <c r="P568" s="504">
        <f t="shared" si="219"/>
        <v>0</v>
      </c>
      <c r="Q568" s="505">
        <f t="shared" si="219"/>
        <v>0</v>
      </c>
      <c r="R568" s="506">
        <f t="shared" si="219"/>
        <v>0</v>
      </c>
      <c r="S568" s="507"/>
      <c r="T568" s="508"/>
      <c r="U568" s="509">
        <f t="shared" si="214"/>
        <v>0</v>
      </c>
      <c r="V568" s="510"/>
      <c r="W568" s="510"/>
    </row>
    <row r="569" spans="1:23" ht="12" customHeight="1">
      <c r="A569" s="498">
        <v>12302122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15"/>
        <v>0</v>
      </c>
      <c r="K569" s="503">
        <f t="shared" si="217"/>
        <v>0</v>
      </c>
      <c r="L569" s="503">
        <f t="shared" si="217"/>
        <v>0</v>
      </c>
      <c r="M569" s="511">
        <f t="shared" si="216"/>
        <v>0</v>
      </c>
      <c r="N569" s="503">
        <f t="shared" si="218"/>
        <v>0</v>
      </c>
      <c r="O569" s="503">
        <f t="shared" si="218"/>
        <v>0</v>
      </c>
      <c r="P569" s="504">
        <f t="shared" si="219"/>
        <v>0</v>
      </c>
      <c r="Q569" s="505">
        <f t="shared" si="219"/>
        <v>0</v>
      </c>
      <c r="R569" s="506">
        <f t="shared" si="219"/>
        <v>0</v>
      </c>
      <c r="S569" s="507"/>
      <c r="T569" s="508"/>
      <c r="U569" s="509">
        <f t="shared" si="214"/>
        <v>0</v>
      </c>
      <c r="V569" s="510"/>
      <c r="W569" s="510"/>
    </row>
    <row r="570" spans="1:23" ht="12" customHeight="1">
      <c r="A570" s="498">
        <v>12302835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15"/>
        <v>0</v>
      </c>
      <c r="K570" s="503">
        <f t="shared" si="217"/>
        <v>0</v>
      </c>
      <c r="L570" s="503">
        <f t="shared" si="217"/>
        <v>0</v>
      </c>
      <c r="M570" s="511">
        <f t="shared" si="216"/>
        <v>0</v>
      </c>
      <c r="N570" s="503">
        <f t="shared" si="218"/>
        <v>0</v>
      </c>
      <c r="O570" s="503">
        <f t="shared" si="218"/>
        <v>0</v>
      </c>
      <c r="P570" s="504">
        <f t="shared" si="219"/>
        <v>0</v>
      </c>
      <c r="Q570" s="505">
        <f t="shared" si="219"/>
        <v>0</v>
      </c>
      <c r="R570" s="506">
        <f t="shared" si="219"/>
        <v>0</v>
      </c>
      <c r="S570" s="507"/>
      <c r="T570" s="508"/>
      <c r="U570" s="509">
        <f t="shared" si="214"/>
        <v>0</v>
      </c>
      <c r="V570" s="510"/>
      <c r="W570" s="510"/>
    </row>
    <row r="571" spans="1:23" ht="12" customHeight="1">
      <c r="A571" s="498">
        <v>12303118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15"/>
        <v>0</v>
      </c>
      <c r="K571" s="503">
        <f t="shared" ref="K571:L590" si="220">SUMIF($A$10:$A$322,$A571,K$10:K$322)</f>
        <v>0</v>
      </c>
      <c r="L571" s="503">
        <f t="shared" si="220"/>
        <v>0</v>
      </c>
      <c r="M571" s="511">
        <f t="shared" si="216"/>
        <v>0</v>
      </c>
      <c r="N571" s="503">
        <f t="shared" ref="N571:O590" si="221">SUMIF($A$10:$A$322,$A571,N$10:N$322)</f>
        <v>0</v>
      </c>
      <c r="O571" s="503">
        <f t="shared" si="221"/>
        <v>0</v>
      </c>
      <c r="P571" s="504">
        <f t="shared" ref="P571:R590" si="222">SUMIF($A$10:$A$317,$A571,P$10:P$317)</f>
        <v>0</v>
      </c>
      <c r="Q571" s="505">
        <f t="shared" si="222"/>
        <v>0</v>
      </c>
      <c r="R571" s="506">
        <f t="shared" si="222"/>
        <v>0</v>
      </c>
      <c r="S571" s="507"/>
      <c r="T571" s="508"/>
      <c r="U571" s="509">
        <f t="shared" si="214"/>
        <v>0</v>
      </c>
      <c r="V571" s="510"/>
      <c r="W571" s="510"/>
    </row>
    <row r="572" spans="1:23" ht="12" customHeight="1">
      <c r="A572" s="498">
        <v>12702009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15"/>
        <v>0</v>
      </c>
      <c r="K572" s="503">
        <f t="shared" si="220"/>
        <v>0</v>
      </c>
      <c r="L572" s="503">
        <f t="shared" si="220"/>
        <v>0</v>
      </c>
      <c r="M572" s="511">
        <f t="shared" si="216"/>
        <v>0</v>
      </c>
      <c r="N572" s="503">
        <f t="shared" si="221"/>
        <v>0</v>
      </c>
      <c r="O572" s="503">
        <f t="shared" si="221"/>
        <v>0</v>
      </c>
      <c r="P572" s="504">
        <f t="shared" si="222"/>
        <v>0</v>
      </c>
      <c r="Q572" s="505">
        <f t="shared" si="222"/>
        <v>0</v>
      </c>
      <c r="R572" s="506">
        <f t="shared" si="222"/>
        <v>0</v>
      </c>
      <c r="S572" s="507"/>
      <c r="T572" s="508"/>
      <c r="U572" s="509">
        <f t="shared" si="214"/>
        <v>0</v>
      </c>
      <c r="V572" s="510"/>
      <c r="W572" s="510"/>
    </row>
    <row r="573" spans="1:23" ht="12" customHeight="1">
      <c r="A573" s="498">
        <v>12702018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15"/>
        <v>0</v>
      </c>
      <c r="K573" s="503">
        <f t="shared" si="220"/>
        <v>0</v>
      </c>
      <c r="L573" s="503">
        <f t="shared" si="220"/>
        <v>0</v>
      </c>
      <c r="M573" s="511">
        <f t="shared" si="216"/>
        <v>0</v>
      </c>
      <c r="N573" s="503">
        <f t="shared" si="221"/>
        <v>0</v>
      </c>
      <c r="O573" s="503">
        <f t="shared" si="221"/>
        <v>0</v>
      </c>
      <c r="P573" s="504">
        <f t="shared" si="222"/>
        <v>0</v>
      </c>
      <c r="Q573" s="505">
        <f t="shared" si="222"/>
        <v>0</v>
      </c>
      <c r="R573" s="506">
        <f t="shared" si="222"/>
        <v>0</v>
      </c>
      <c r="S573" s="507"/>
      <c r="T573" s="508"/>
      <c r="U573" s="509">
        <f t="shared" si="214"/>
        <v>0</v>
      </c>
      <c r="V573" s="510"/>
      <c r="W573" s="510"/>
    </row>
    <row r="574" spans="1:23" ht="12" customHeight="1">
      <c r="A574" s="498">
        <v>12702022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15"/>
        <v>0</v>
      </c>
      <c r="K574" s="503">
        <f t="shared" si="220"/>
        <v>0</v>
      </c>
      <c r="L574" s="503">
        <f t="shared" si="220"/>
        <v>0</v>
      </c>
      <c r="M574" s="511">
        <f t="shared" si="216"/>
        <v>0</v>
      </c>
      <c r="N574" s="503">
        <f t="shared" si="221"/>
        <v>0</v>
      </c>
      <c r="O574" s="503">
        <f t="shared" si="221"/>
        <v>0</v>
      </c>
      <c r="P574" s="504">
        <f t="shared" si="222"/>
        <v>0</v>
      </c>
      <c r="Q574" s="505">
        <f t="shared" si="222"/>
        <v>0</v>
      </c>
      <c r="R574" s="506">
        <f t="shared" si="222"/>
        <v>0</v>
      </c>
      <c r="S574" s="507"/>
      <c r="T574" s="508"/>
      <c r="U574" s="509">
        <f t="shared" si="214"/>
        <v>0</v>
      </c>
      <c r="V574" s="510"/>
      <c r="W574" s="510"/>
    </row>
    <row r="575" spans="1:23" ht="12" customHeight="1">
      <c r="A575" s="498">
        <v>12702815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15"/>
        <v>0</v>
      </c>
      <c r="K575" s="503">
        <f t="shared" si="220"/>
        <v>0</v>
      </c>
      <c r="L575" s="503">
        <f t="shared" si="220"/>
        <v>0</v>
      </c>
      <c r="M575" s="511">
        <f t="shared" si="216"/>
        <v>0</v>
      </c>
      <c r="N575" s="503">
        <f t="shared" si="221"/>
        <v>0</v>
      </c>
      <c r="O575" s="503">
        <f t="shared" si="221"/>
        <v>0</v>
      </c>
      <c r="P575" s="504">
        <f t="shared" si="222"/>
        <v>0</v>
      </c>
      <c r="Q575" s="505">
        <f t="shared" si="222"/>
        <v>0</v>
      </c>
      <c r="R575" s="506">
        <f t="shared" si="222"/>
        <v>0</v>
      </c>
      <c r="S575" s="507"/>
      <c r="T575" s="508"/>
      <c r="U575" s="509">
        <f t="shared" si="214"/>
        <v>0</v>
      </c>
      <c r="V575" s="510"/>
      <c r="W575" s="510"/>
    </row>
    <row r="576" spans="1:23" ht="12" customHeight="1">
      <c r="A576" s="498">
        <v>12706832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15"/>
        <v>0</v>
      </c>
      <c r="K576" s="503">
        <f t="shared" si="220"/>
        <v>0</v>
      </c>
      <c r="L576" s="503">
        <f t="shared" si="220"/>
        <v>84</v>
      </c>
      <c r="M576" s="511">
        <f t="shared" si="216"/>
        <v>0</v>
      </c>
      <c r="N576" s="503">
        <f t="shared" si="221"/>
        <v>0</v>
      </c>
      <c r="O576" s="503">
        <f t="shared" si="221"/>
        <v>84</v>
      </c>
      <c r="P576" s="504">
        <f t="shared" si="222"/>
        <v>0</v>
      </c>
      <c r="Q576" s="505">
        <f t="shared" si="222"/>
        <v>0</v>
      </c>
      <c r="R576" s="506">
        <f t="shared" si="222"/>
        <v>0</v>
      </c>
      <c r="S576" s="507"/>
      <c r="T576" s="508"/>
      <c r="U576" s="509">
        <f t="shared" si="214"/>
        <v>84</v>
      </c>
      <c r="V576" s="510"/>
      <c r="W576" s="510"/>
    </row>
    <row r="577" spans="1:23" ht="12" customHeight="1">
      <c r="A577" s="498">
        <v>13201109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15"/>
        <v>0</v>
      </c>
      <c r="K577" s="503">
        <f t="shared" si="220"/>
        <v>0</v>
      </c>
      <c r="L577" s="503">
        <f t="shared" si="220"/>
        <v>0</v>
      </c>
      <c r="M577" s="511">
        <f t="shared" si="216"/>
        <v>0</v>
      </c>
      <c r="N577" s="503">
        <f t="shared" si="221"/>
        <v>0</v>
      </c>
      <c r="O577" s="503">
        <f t="shared" si="221"/>
        <v>0</v>
      </c>
      <c r="P577" s="504">
        <f t="shared" si="222"/>
        <v>0</v>
      </c>
      <c r="Q577" s="505">
        <f t="shared" si="222"/>
        <v>0</v>
      </c>
      <c r="R577" s="506">
        <f t="shared" si="222"/>
        <v>0</v>
      </c>
      <c r="S577" s="507"/>
      <c r="T577" s="508"/>
      <c r="U577" s="509">
        <f t="shared" si="214"/>
        <v>0</v>
      </c>
      <c r="V577" s="510"/>
      <c r="W577" s="510"/>
    </row>
    <row r="578" spans="1:23" ht="12" customHeight="1">
      <c r="A578" s="498">
        <v>13201130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15"/>
        <v>0</v>
      </c>
      <c r="K578" s="503">
        <f t="shared" si="220"/>
        <v>0</v>
      </c>
      <c r="L578" s="503">
        <f t="shared" si="220"/>
        <v>0</v>
      </c>
      <c r="M578" s="511">
        <f t="shared" si="216"/>
        <v>0</v>
      </c>
      <c r="N578" s="503">
        <f t="shared" si="221"/>
        <v>0</v>
      </c>
      <c r="O578" s="503">
        <f t="shared" si="221"/>
        <v>0</v>
      </c>
      <c r="P578" s="504">
        <f t="shared" si="222"/>
        <v>0</v>
      </c>
      <c r="Q578" s="505">
        <f t="shared" si="222"/>
        <v>0</v>
      </c>
      <c r="R578" s="506">
        <f t="shared" si="222"/>
        <v>0</v>
      </c>
      <c r="S578" s="507"/>
      <c r="T578" s="508"/>
      <c r="U578" s="509">
        <f t="shared" si="214"/>
        <v>0</v>
      </c>
      <c r="V578" s="510"/>
      <c r="W578" s="510"/>
    </row>
    <row r="579" spans="1:23" ht="12" customHeight="1">
      <c r="A579" s="498">
        <v>13202130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15"/>
        <v>0</v>
      </c>
      <c r="K579" s="503">
        <f t="shared" si="220"/>
        <v>0</v>
      </c>
      <c r="L579" s="503">
        <f t="shared" si="220"/>
        <v>0</v>
      </c>
      <c r="M579" s="511">
        <f t="shared" si="216"/>
        <v>0</v>
      </c>
      <c r="N579" s="503">
        <f t="shared" si="221"/>
        <v>0</v>
      </c>
      <c r="O579" s="503">
        <f t="shared" si="221"/>
        <v>0</v>
      </c>
      <c r="P579" s="504">
        <f t="shared" si="222"/>
        <v>0</v>
      </c>
      <c r="Q579" s="505">
        <f t="shared" si="222"/>
        <v>0</v>
      </c>
      <c r="R579" s="506">
        <f t="shared" si="222"/>
        <v>0</v>
      </c>
      <c r="S579" s="507"/>
      <c r="T579" s="508"/>
      <c r="U579" s="509">
        <f t="shared" si="214"/>
        <v>0</v>
      </c>
      <c r="V579" s="510"/>
      <c r="W579" s="510"/>
    </row>
    <row r="580" spans="1:23" ht="12" customHeight="1">
      <c r="A580" s="498">
        <v>13301108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15"/>
        <v>0</v>
      </c>
      <c r="K580" s="503">
        <f t="shared" si="220"/>
        <v>0</v>
      </c>
      <c r="L580" s="503">
        <f t="shared" si="220"/>
        <v>0</v>
      </c>
      <c r="M580" s="511">
        <f t="shared" si="216"/>
        <v>0</v>
      </c>
      <c r="N580" s="503">
        <f t="shared" si="221"/>
        <v>0</v>
      </c>
      <c r="O580" s="503">
        <f t="shared" si="221"/>
        <v>0</v>
      </c>
      <c r="P580" s="504">
        <f t="shared" si="222"/>
        <v>0</v>
      </c>
      <c r="Q580" s="505">
        <f t="shared" si="222"/>
        <v>0</v>
      </c>
      <c r="R580" s="506">
        <f t="shared" si="222"/>
        <v>0</v>
      </c>
      <c r="S580" s="507"/>
      <c r="T580" s="508"/>
      <c r="U580" s="509">
        <f t="shared" si="214"/>
        <v>0</v>
      </c>
      <c r="V580" s="510"/>
      <c r="W580" s="510"/>
    </row>
    <row r="581" spans="1:23" ht="12" customHeight="1">
      <c r="A581" s="498">
        <v>13301110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15"/>
        <v>0</v>
      </c>
      <c r="K581" s="503">
        <f t="shared" si="220"/>
        <v>0</v>
      </c>
      <c r="L581" s="503">
        <f t="shared" si="220"/>
        <v>0</v>
      </c>
      <c r="M581" s="511">
        <f t="shared" si="216"/>
        <v>0</v>
      </c>
      <c r="N581" s="503">
        <f t="shared" si="221"/>
        <v>0</v>
      </c>
      <c r="O581" s="503">
        <f t="shared" si="221"/>
        <v>0</v>
      </c>
      <c r="P581" s="504">
        <f t="shared" si="222"/>
        <v>0</v>
      </c>
      <c r="Q581" s="505">
        <f t="shared" si="222"/>
        <v>0</v>
      </c>
      <c r="R581" s="506">
        <f t="shared" si="222"/>
        <v>0</v>
      </c>
      <c r="S581" s="507"/>
      <c r="T581" s="508"/>
      <c r="U581" s="509"/>
      <c r="V581" s="510"/>
      <c r="W581" s="510"/>
    </row>
    <row r="582" spans="1:23" ht="12" customHeight="1">
      <c r="A582" s="498">
        <v>13301130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15"/>
        <v>0</v>
      </c>
      <c r="K582" s="503">
        <f t="shared" si="220"/>
        <v>0</v>
      </c>
      <c r="L582" s="503">
        <f t="shared" si="220"/>
        <v>0</v>
      </c>
      <c r="M582" s="511">
        <f t="shared" si="216"/>
        <v>0</v>
      </c>
      <c r="N582" s="503">
        <f t="shared" si="221"/>
        <v>0</v>
      </c>
      <c r="O582" s="503">
        <f t="shared" si="221"/>
        <v>0</v>
      </c>
      <c r="P582" s="504">
        <f t="shared" si="222"/>
        <v>0</v>
      </c>
      <c r="Q582" s="505">
        <f t="shared" si="222"/>
        <v>0</v>
      </c>
      <c r="R582" s="506">
        <f t="shared" si="222"/>
        <v>0</v>
      </c>
      <c r="S582" s="507"/>
      <c r="T582" s="508"/>
      <c r="U582" s="509">
        <f t="shared" ref="U582:U613" si="223">SUMIF($A$10:$A$317,$A582,U$10:U$317)</f>
        <v>0</v>
      </c>
      <c r="V582" s="510"/>
      <c r="W582" s="510"/>
    </row>
    <row r="583" spans="1:23" ht="12" customHeight="1">
      <c r="A583" s="498">
        <v>13301140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15"/>
        <v>0</v>
      </c>
      <c r="K583" s="503">
        <f t="shared" si="220"/>
        <v>0</v>
      </c>
      <c r="L583" s="503">
        <f t="shared" si="220"/>
        <v>0</v>
      </c>
      <c r="M583" s="511">
        <f t="shared" si="216"/>
        <v>0</v>
      </c>
      <c r="N583" s="503">
        <f t="shared" si="221"/>
        <v>0</v>
      </c>
      <c r="O583" s="503">
        <f t="shared" si="221"/>
        <v>0</v>
      </c>
      <c r="P583" s="504">
        <f t="shared" si="222"/>
        <v>0</v>
      </c>
      <c r="Q583" s="505">
        <f t="shared" si="222"/>
        <v>0</v>
      </c>
      <c r="R583" s="506">
        <f t="shared" si="222"/>
        <v>0</v>
      </c>
      <c r="S583" s="507"/>
      <c r="T583" s="508"/>
      <c r="U583" s="509">
        <f t="shared" si="223"/>
        <v>0</v>
      </c>
      <c r="V583" s="510"/>
      <c r="W583" s="510"/>
    </row>
    <row r="584" spans="1:23" ht="12" customHeight="1">
      <c r="A584" s="498">
        <v>13301145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15"/>
        <v>0</v>
      </c>
      <c r="K584" s="503">
        <f t="shared" si="220"/>
        <v>0</v>
      </c>
      <c r="L584" s="503">
        <f t="shared" si="220"/>
        <v>0</v>
      </c>
      <c r="M584" s="511">
        <f t="shared" si="216"/>
        <v>0</v>
      </c>
      <c r="N584" s="503">
        <f t="shared" si="221"/>
        <v>0</v>
      </c>
      <c r="O584" s="503">
        <f t="shared" si="221"/>
        <v>0</v>
      </c>
      <c r="P584" s="504">
        <f t="shared" si="222"/>
        <v>0</v>
      </c>
      <c r="Q584" s="505">
        <f t="shared" si="222"/>
        <v>0</v>
      </c>
      <c r="R584" s="506">
        <f t="shared" si="222"/>
        <v>0</v>
      </c>
      <c r="S584" s="507"/>
      <c r="T584" s="508"/>
      <c r="U584" s="509">
        <f t="shared" si="223"/>
        <v>0</v>
      </c>
      <c r="V584" s="510"/>
      <c r="W584" s="510"/>
    </row>
    <row r="585" spans="1:23" ht="12" customHeight="1">
      <c r="A585" s="498">
        <v>13301808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15"/>
        <v>0</v>
      </c>
      <c r="K585" s="503">
        <f t="shared" si="220"/>
        <v>0</v>
      </c>
      <c r="L585" s="503">
        <f t="shared" si="220"/>
        <v>0</v>
      </c>
      <c r="M585" s="511">
        <f t="shared" si="216"/>
        <v>0</v>
      </c>
      <c r="N585" s="503">
        <f t="shared" si="221"/>
        <v>0</v>
      </c>
      <c r="O585" s="503">
        <f t="shared" si="221"/>
        <v>0</v>
      </c>
      <c r="P585" s="504">
        <f t="shared" si="222"/>
        <v>0</v>
      </c>
      <c r="Q585" s="505">
        <f t="shared" si="222"/>
        <v>0</v>
      </c>
      <c r="R585" s="506">
        <f t="shared" si="222"/>
        <v>0</v>
      </c>
      <c r="S585" s="507"/>
      <c r="T585" s="508"/>
      <c r="U585" s="509">
        <f t="shared" si="223"/>
        <v>0</v>
      </c>
      <c r="V585" s="510"/>
      <c r="W585" s="510"/>
    </row>
    <row r="586" spans="1:23" ht="12" customHeight="1">
      <c r="A586" s="498">
        <v>13301811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15"/>
        <v>0</v>
      </c>
      <c r="K586" s="503">
        <f t="shared" si="220"/>
        <v>0</v>
      </c>
      <c r="L586" s="503">
        <f t="shared" si="220"/>
        <v>0</v>
      </c>
      <c r="M586" s="511">
        <f t="shared" si="216"/>
        <v>0</v>
      </c>
      <c r="N586" s="503">
        <f t="shared" si="221"/>
        <v>0</v>
      </c>
      <c r="O586" s="503">
        <f t="shared" si="221"/>
        <v>0</v>
      </c>
      <c r="P586" s="504">
        <f t="shared" si="222"/>
        <v>0</v>
      </c>
      <c r="Q586" s="505">
        <f t="shared" si="222"/>
        <v>0</v>
      </c>
      <c r="R586" s="506">
        <f t="shared" si="222"/>
        <v>0</v>
      </c>
      <c r="S586" s="507"/>
      <c r="T586" s="508"/>
      <c r="U586" s="509">
        <f t="shared" si="223"/>
        <v>0</v>
      </c>
      <c r="V586" s="510"/>
      <c r="W586" s="510"/>
    </row>
    <row r="587" spans="1:23" ht="12" customHeight="1">
      <c r="A587" s="498">
        <v>13301812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15"/>
        <v>0</v>
      </c>
      <c r="K587" s="503">
        <f t="shared" si="220"/>
        <v>0</v>
      </c>
      <c r="L587" s="503">
        <f t="shared" si="220"/>
        <v>0</v>
      </c>
      <c r="M587" s="511">
        <f t="shared" si="216"/>
        <v>0</v>
      </c>
      <c r="N587" s="503">
        <f t="shared" si="221"/>
        <v>0</v>
      </c>
      <c r="O587" s="503">
        <f t="shared" si="221"/>
        <v>0</v>
      </c>
      <c r="P587" s="504">
        <f t="shared" si="222"/>
        <v>0</v>
      </c>
      <c r="Q587" s="505">
        <f t="shared" si="222"/>
        <v>0</v>
      </c>
      <c r="R587" s="506">
        <f t="shared" si="222"/>
        <v>0</v>
      </c>
      <c r="S587" s="507"/>
      <c r="T587" s="508"/>
      <c r="U587" s="509">
        <f t="shared" si="223"/>
        <v>0</v>
      </c>
      <c r="V587" s="510"/>
      <c r="W587" s="510"/>
    </row>
    <row r="588" spans="1:23" ht="12" customHeight="1">
      <c r="A588" s="498">
        <v>13301844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15"/>
        <v>0</v>
      </c>
      <c r="K588" s="503">
        <f t="shared" si="220"/>
        <v>0</v>
      </c>
      <c r="L588" s="503">
        <f t="shared" si="220"/>
        <v>0</v>
      </c>
      <c r="M588" s="511">
        <f t="shared" si="216"/>
        <v>0</v>
      </c>
      <c r="N588" s="503">
        <f t="shared" si="221"/>
        <v>0</v>
      </c>
      <c r="O588" s="503">
        <f t="shared" si="221"/>
        <v>0</v>
      </c>
      <c r="P588" s="504">
        <f t="shared" si="222"/>
        <v>0</v>
      </c>
      <c r="Q588" s="505">
        <f t="shared" si="222"/>
        <v>0</v>
      </c>
      <c r="R588" s="506">
        <f t="shared" si="222"/>
        <v>0</v>
      </c>
      <c r="S588" s="507"/>
      <c r="T588" s="508"/>
      <c r="U588" s="509">
        <f t="shared" si="223"/>
        <v>0</v>
      </c>
      <c r="V588" s="510"/>
      <c r="W588" s="510"/>
    </row>
    <row r="589" spans="1:23" ht="12" customHeight="1">
      <c r="A589" s="498">
        <v>13301885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15"/>
        <v>0</v>
      </c>
      <c r="K589" s="503">
        <f t="shared" si="220"/>
        <v>0</v>
      </c>
      <c r="L589" s="503">
        <f t="shared" si="220"/>
        <v>0</v>
      </c>
      <c r="M589" s="511">
        <f t="shared" si="216"/>
        <v>0</v>
      </c>
      <c r="N589" s="503">
        <f t="shared" si="221"/>
        <v>0</v>
      </c>
      <c r="O589" s="503">
        <f t="shared" si="221"/>
        <v>0</v>
      </c>
      <c r="P589" s="504">
        <f t="shared" si="222"/>
        <v>0</v>
      </c>
      <c r="Q589" s="505">
        <f t="shared" si="222"/>
        <v>0</v>
      </c>
      <c r="R589" s="506">
        <f t="shared" si="222"/>
        <v>0</v>
      </c>
      <c r="S589" s="507"/>
      <c r="T589" s="508"/>
      <c r="U589" s="509">
        <f t="shared" si="223"/>
        <v>0</v>
      </c>
      <c r="V589" s="510"/>
      <c r="W589" s="510"/>
    </row>
    <row r="590" spans="1:23" ht="12" customHeight="1">
      <c r="A590" s="498">
        <v>13302109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15"/>
        <v>0</v>
      </c>
      <c r="K590" s="503">
        <f t="shared" si="220"/>
        <v>0</v>
      </c>
      <c r="L590" s="503">
        <f t="shared" si="220"/>
        <v>0</v>
      </c>
      <c r="M590" s="511">
        <f t="shared" si="216"/>
        <v>0</v>
      </c>
      <c r="N590" s="503">
        <f t="shared" si="221"/>
        <v>0</v>
      </c>
      <c r="O590" s="503">
        <f t="shared" si="221"/>
        <v>0</v>
      </c>
      <c r="P590" s="504">
        <f t="shared" si="222"/>
        <v>0</v>
      </c>
      <c r="Q590" s="505">
        <f t="shared" si="222"/>
        <v>0</v>
      </c>
      <c r="R590" s="506">
        <f t="shared" si="222"/>
        <v>0</v>
      </c>
      <c r="S590" s="507"/>
      <c r="T590" s="508"/>
      <c r="U590" s="509">
        <f t="shared" si="223"/>
        <v>0</v>
      </c>
      <c r="V590" s="510"/>
      <c r="W590" s="510"/>
    </row>
    <row r="591" spans="1:23" ht="12" customHeight="1">
      <c r="A591" s="498">
        <v>13302130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15"/>
        <v>0</v>
      </c>
      <c r="K591" s="503">
        <f t="shared" ref="K591:L610" si="224">SUMIF($A$10:$A$322,$A591,K$10:K$322)</f>
        <v>0</v>
      </c>
      <c r="L591" s="503">
        <f t="shared" si="224"/>
        <v>0</v>
      </c>
      <c r="M591" s="511">
        <f t="shared" si="216"/>
        <v>0</v>
      </c>
      <c r="N591" s="503">
        <f t="shared" ref="N591:O610" si="225">SUMIF($A$10:$A$322,$A591,N$10:N$322)</f>
        <v>0</v>
      </c>
      <c r="O591" s="503">
        <f t="shared" si="225"/>
        <v>0</v>
      </c>
      <c r="P591" s="504">
        <f t="shared" ref="P591:R610" si="226">SUMIF($A$10:$A$317,$A591,P$10:P$317)</f>
        <v>0</v>
      </c>
      <c r="Q591" s="505">
        <f t="shared" si="226"/>
        <v>0</v>
      </c>
      <c r="R591" s="506">
        <f t="shared" si="226"/>
        <v>0</v>
      </c>
      <c r="S591" s="507"/>
      <c r="T591" s="508"/>
      <c r="U591" s="509">
        <f t="shared" si="223"/>
        <v>0</v>
      </c>
      <c r="V591" s="510"/>
      <c r="W591" s="510"/>
    </row>
    <row r="592" spans="1:23" ht="12" customHeight="1">
      <c r="A592" s="498">
        <v>13607109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15"/>
        <v>0</v>
      </c>
      <c r="K592" s="503">
        <f t="shared" si="224"/>
        <v>0</v>
      </c>
      <c r="L592" s="503">
        <f t="shared" si="224"/>
        <v>0</v>
      </c>
      <c r="M592" s="511">
        <f t="shared" si="216"/>
        <v>0</v>
      </c>
      <c r="N592" s="503">
        <f t="shared" si="225"/>
        <v>0</v>
      </c>
      <c r="O592" s="503">
        <f t="shared" si="225"/>
        <v>0</v>
      </c>
      <c r="P592" s="504">
        <f t="shared" si="226"/>
        <v>0</v>
      </c>
      <c r="Q592" s="505">
        <f t="shared" si="226"/>
        <v>0</v>
      </c>
      <c r="R592" s="506">
        <f t="shared" si="226"/>
        <v>0</v>
      </c>
      <c r="S592" s="507"/>
      <c r="T592" s="508"/>
      <c r="U592" s="509">
        <f t="shared" si="223"/>
        <v>0</v>
      </c>
      <c r="V592" s="510"/>
      <c r="W592" s="510"/>
    </row>
    <row r="593" spans="1:23" ht="12" customHeight="1">
      <c r="A593" s="498">
        <v>13607127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15"/>
        <v>0</v>
      </c>
      <c r="K593" s="503">
        <f t="shared" si="224"/>
        <v>0</v>
      </c>
      <c r="L593" s="503">
        <f t="shared" si="224"/>
        <v>0</v>
      </c>
      <c r="M593" s="511">
        <f t="shared" si="216"/>
        <v>0</v>
      </c>
      <c r="N593" s="503">
        <f t="shared" si="225"/>
        <v>0</v>
      </c>
      <c r="O593" s="503">
        <f t="shared" si="225"/>
        <v>0</v>
      </c>
      <c r="P593" s="504">
        <f t="shared" si="226"/>
        <v>0</v>
      </c>
      <c r="Q593" s="505">
        <f t="shared" si="226"/>
        <v>0</v>
      </c>
      <c r="R593" s="506">
        <f t="shared" si="226"/>
        <v>0</v>
      </c>
      <c r="S593" s="507"/>
      <c r="T593" s="508"/>
      <c r="U593" s="509">
        <f t="shared" si="223"/>
        <v>0</v>
      </c>
      <c r="V593" s="510"/>
      <c r="W593" s="510"/>
    </row>
    <row r="594" spans="1:23" ht="12" customHeight="1">
      <c r="A594" s="498">
        <v>13607130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15"/>
        <v>0</v>
      </c>
      <c r="K594" s="503">
        <f t="shared" si="224"/>
        <v>0</v>
      </c>
      <c r="L594" s="503">
        <f t="shared" si="224"/>
        <v>0</v>
      </c>
      <c r="M594" s="511">
        <f t="shared" si="216"/>
        <v>0</v>
      </c>
      <c r="N594" s="503">
        <f t="shared" si="225"/>
        <v>0</v>
      </c>
      <c r="O594" s="503">
        <f t="shared" si="225"/>
        <v>0</v>
      </c>
      <c r="P594" s="504">
        <f t="shared" si="226"/>
        <v>0</v>
      </c>
      <c r="Q594" s="505">
        <f t="shared" si="226"/>
        <v>0</v>
      </c>
      <c r="R594" s="506">
        <f t="shared" si="226"/>
        <v>0</v>
      </c>
      <c r="S594" s="507"/>
      <c r="T594" s="508"/>
      <c r="U594" s="509">
        <f t="shared" si="223"/>
        <v>0</v>
      </c>
      <c r="V594" s="510"/>
      <c r="W594" s="510"/>
    </row>
    <row r="595" spans="1:23" ht="12" customHeight="1">
      <c r="A595" s="498">
        <v>13607143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15"/>
        <v>0</v>
      </c>
      <c r="K595" s="503">
        <f t="shared" si="224"/>
        <v>0</v>
      </c>
      <c r="L595" s="503">
        <f t="shared" si="224"/>
        <v>0</v>
      </c>
      <c r="M595" s="511">
        <f t="shared" si="216"/>
        <v>0</v>
      </c>
      <c r="N595" s="503">
        <f t="shared" si="225"/>
        <v>0</v>
      </c>
      <c r="O595" s="503">
        <f t="shared" si="225"/>
        <v>0</v>
      </c>
      <c r="P595" s="504">
        <f t="shared" si="226"/>
        <v>0</v>
      </c>
      <c r="Q595" s="505">
        <f t="shared" si="226"/>
        <v>0</v>
      </c>
      <c r="R595" s="506">
        <f t="shared" si="226"/>
        <v>0</v>
      </c>
      <c r="S595" s="507"/>
      <c r="T595" s="508"/>
      <c r="U595" s="509">
        <f t="shared" si="223"/>
        <v>0</v>
      </c>
      <c r="V595" s="510"/>
      <c r="W595" s="510"/>
    </row>
    <row r="596" spans="1:23" ht="12" customHeight="1">
      <c r="A596" s="498">
        <v>13607145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15"/>
        <v>0</v>
      </c>
      <c r="K596" s="503">
        <f t="shared" si="224"/>
        <v>0</v>
      </c>
      <c r="L596" s="503">
        <f t="shared" si="224"/>
        <v>0</v>
      </c>
      <c r="M596" s="511">
        <f t="shared" si="216"/>
        <v>0</v>
      </c>
      <c r="N596" s="503">
        <f t="shared" si="225"/>
        <v>0</v>
      </c>
      <c r="O596" s="503">
        <f t="shared" si="225"/>
        <v>0</v>
      </c>
      <c r="P596" s="504">
        <f t="shared" si="226"/>
        <v>0</v>
      </c>
      <c r="Q596" s="505">
        <f t="shared" si="226"/>
        <v>0</v>
      </c>
      <c r="R596" s="506">
        <f t="shared" si="226"/>
        <v>0</v>
      </c>
      <c r="S596" s="507"/>
      <c r="T596" s="508"/>
      <c r="U596" s="509">
        <f t="shared" si="223"/>
        <v>0</v>
      </c>
      <c r="V596" s="510"/>
      <c r="W596" s="510"/>
    </row>
    <row r="597" spans="1:23" ht="12" customHeight="1">
      <c r="A597" s="498">
        <v>13607808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15"/>
        <v>0</v>
      </c>
      <c r="K597" s="503">
        <f t="shared" si="224"/>
        <v>0</v>
      </c>
      <c r="L597" s="503">
        <f t="shared" si="224"/>
        <v>0</v>
      </c>
      <c r="M597" s="511">
        <f t="shared" si="216"/>
        <v>0</v>
      </c>
      <c r="N597" s="503">
        <f t="shared" si="225"/>
        <v>0</v>
      </c>
      <c r="O597" s="503">
        <f t="shared" si="225"/>
        <v>0</v>
      </c>
      <c r="P597" s="504">
        <f t="shared" si="226"/>
        <v>0</v>
      </c>
      <c r="Q597" s="505">
        <f t="shared" si="226"/>
        <v>0</v>
      </c>
      <c r="R597" s="506">
        <f t="shared" si="226"/>
        <v>0</v>
      </c>
      <c r="S597" s="507"/>
      <c r="T597" s="508"/>
      <c r="U597" s="509">
        <f t="shared" si="223"/>
        <v>0</v>
      </c>
      <c r="V597" s="510"/>
      <c r="W597" s="510"/>
    </row>
    <row r="598" spans="1:23" ht="12" customHeight="1">
      <c r="A598" s="498">
        <v>13607812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15"/>
        <v>0</v>
      </c>
      <c r="K598" s="503">
        <f t="shared" si="224"/>
        <v>0</v>
      </c>
      <c r="L598" s="503">
        <f t="shared" si="224"/>
        <v>0</v>
      </c>
      <c r="M598" s="511">
        <f t="shared" si="216"/>
        <v>0</v>
      </c>
      <c r="N598" s="503">
        <f t="shared" si="225"/>
        <v>0</v>
      </c>
      <c r="O598" s="503">
        <f t="shared" si="225"/>
        <v>0</v>
      </c>
      <c r="P598" s="504">
        <f t="shared" si="226"/>
        <v>0</v>
      </c>
      <c r="Q598" s="505">
        <f t="shared" si="226"/>
        <v>0</v>
      </c>
      <c r="R598" s="506">
        <f t="shared" si="226"/>
        <v>0</v>
      </c>
      <c r="S598" s="507"/>
      <c r="T598" s="508"/>
      <c r="U598" s="509">
        <f t="shared" si="223"/>
        <v>0</v>
      </c>
      <c r="V598" s="510"/>
      <c r="W598" s="510"/>
    </row>
    <row r="599" spans="1:23" ht="12" customHeight="1">
      <c r="A599" s="498">
        <v>13607815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15"/>
        <v>0</v>
      </c>
      <c r="K599" s="503">
        <f t="shared" si="224"/>
        <v>0</v>
      </c>
      <c r="L599" s="503">
        <f t="shared" si="224"/>
        <v>0</v>
      </c>
      <c r="M599" s="511">
        <f t="shared" si="216"/>
        <v>0</v>
      </c>
      <c r="N599" s="503">
        <f t="shared" si="225"/>
        <v>0</v>
      </c>
      <c r="O599" s="503">
        <f t="shared" si="225"/>
        <v>0</v>
      </c>
      <c r="P599" s="504">
        <f t="shared" si="226"/>
        <v>0</v>
      </c>
      <c r="Q599" s="505">
        <f t="shared" si="226"/>
        <v>0</v>
      </c>
      <c r="R599" s="506">
        <f t="shared" si="226"/>
        <v>0</v>
      </c>
      <c r="S599" s="507"/>
      <c r="T599" s="508"/>
      <c r="U599" s="509">
        <f t="shared" si="223"/>
        <v>0</v>
      </c>
      <c r="V599" s="510"/>
      <c r="W599" s="510"/>
    </row>
    <row r="600" spans="1:23" ht="12" customHeight="1">
      <c r="A600" s="498">
        <v>13607844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15"/>
        <v>0</v>
      </c>
      <c r="K600" s="503">
        <f t="shared" si="224"/>
        <v>0</v>
      </c>
      <c r="L600" s="503">
        <f t="shared" si="224"/>
        <v>0</v>
      </c>
      <c r="M600" s="511">
        <f t="shared" si="216"/>
        <v>0</v>
      </c>
      <c r="N600" s="503">
        <f t="shared" si="225"/>
        <v>0</v>
      </c>
      <c r="O600" s="503">
        <f t="shared" si="225"/>
        <v>0</v>
      </c>
      <c r="P600" s="504">
        <f t="shared" si="226"/>
        <v>0</v>
      </c>
      <c r="Q600" s="505">
        <f t="shared" si="226"/>
        <v>0</v>
      </c>
      <c r="R600" s="506">
        <f t="shared" si="226"/>
        <v>0</v>
      </c>
      <c r="S600" s="507"/>
      <c r="T600" s="508"/>
      <c r="U600" s="509">
        <f t="shared" si="223"/>
        <v>0</v>
      </c>
      <c r="V600" s="510"/>
      <c r="W600" s="510"/>
    </row>
    <row r="601" spans="1:23" ht="12" customHeight="1">
      <c r="A601" s="498">
        <v>13607845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15"/>
        <v>0</v>
      </c>
      <c r="K601" s="503">
        <f t="shared" si="224"/>
        <v>0</v>
      </c>
      <c r="L601" s="503">
        <f t="shared" si="224"/>
        <v>0</v>
      </c>
      <c r="M601" s="511">
        <f t="shared" si="216"/>
        <v>0</v>
      </c>
      <c r="N601" s="503">
        <f t="shared" si="225"/>
        <v>0</v>
      </c>
      <c r="O601" s="503">
        <f t="shared" si="225"/>
        <v>0</v>
      </c>
      <c r="P601" s="504">
        <f t="shared" si="226"/>
        <v>0</v>
      </c>
      <c r="Q601" s="505">
        <f t="shared" si="226"/>
        <v>0</v>
      </c>
      <c r="R601" s="506">
        <f t="shared" si="226"/>
        <v>0</v>
      </c>
      <c r="S601" s="507"/>
      <c r="T601" s="508"/>
      <c r="U601" s="509">
        <f t="shared" si="223"/>
        <v>0</v>
      </c>
      <c r="V601" s="510"/>
      <c r="W601" s="510"/>
    </row>
    <row r="602" spans="1:23" ht="12" customHeight="1">
      <c r="A602" s="498">
        <v>13607885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15"/>
        <v>0</v>
      </c>
      <c r="K602" s="503">
        <f t="shared" si="224"/>
        <v>0</v>
      </c>
      <c r="L602" s="503">
        <f t="shared" si="224"/>
        <v>0</v>
      </c>
      <c r="M602" s="511">
        <f t="shared" si="216"/>
        <v>0</v>
      </c>
      <c r="N602" s="503">
        <f t="shared" si="225"/>
        <v>0</v>
      </c>
      <c r="O602" s="503">
        <f t="shared" si="225"/>
        <v>0</v>
      </c>
      <c r="P602" s="504">
        <f t="shared" si="226"/>
        <v>0</v>
      </c>
      <c r="Q602" s="505">
        <f t="shared" si="226"/>
        <v>0</v>
      </c>
      <c r="R602" s="506">
        <f t="shared" si="226"/>
        <v>0</v>
      </c>
      <c r="S602" s="507"/>
      <c r="T602" s="508"/>
      <c r="U602" s="509">
        <f t="shared" si="223"/>
        <v>0</v>
      </c>
      <c r="V602" s="510"/>
      <c r="W602" s="510"/>
    </row>
    <row r="603" spans="1:23" ht="12" customHeight="1">
      <c r="A603" s="498">
        <v>13607887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15"/>
        <v>0</v>
      </c>
      <c r="K603" s="503">
        <f t="shared" si="224"/>
        <v>0</v>
      </c>
      <c r="L603" s="503">
        <f t="shared" si="224"/>
        <v>0</v>
      </c>
      <c r="M603" s="511">
        <f t="shared" si="216"/>
        <v>0</v>
      </c>
      <c r="N603" s="503">
        <f t="shared" si="225"/>
        <v>0</v>
      </c>
      <c r="O603" s="503">
        <f t="shared" si="225"/>
        <v>0</v>
      </c>
      <c r="P603" s="504">
        <f t="shared" si="226"/>
        <v>0</v>
      </c>
      <c r="Q603" s="505">
        <f t="shared" si="226"/>
        <v>0</v>
      </c>
      <c r="R603" s="506">
        <f t="shared" si="226"/>
        <v>0</v>
      </c>
      <c r="S603" s="507"/>
      <c r="T603" s="508"/>
      <c r="U603" s="509">
        <f t="shared" si="223"/>
        <v>0</v>
      </c>
      <c r="V603" s="510"/>
      <c r="W603" s="510"/>
    </row>
    <row r="604" spans="1:23" ht="12" customHeight="1">
      <c r="A604" s="498">
        <v>13627109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15"/>
        <v>0</v>
      </c>
      <c r="K604" s="503">
        <f t="shared" si="224"/>
        <v>0</v>
      </c>
      <c r="L604" s="503">
        <f t="shared" si="224"/>
        <v>0</v>
      </c>
      <c r="M604" s="511">
        <f t="shared" si="216"/>
        <v>0</v>
      </c>
      <c r="N604" s="503">
        <f t="shared" si="225"/>
        <v>0</v>
      </c>
      <c r="O604" s="503">
        <f t="shared" si="225"/>
        <v>0</v>
      </c>
      <c r="P604" s="504">
        <f t="shared" si="226"/>
        <v>0</v>
      </c>
      <c r="Q604" s="505">
        <f t="shared" si="226"/>
        <v>0</v>
      </c>
      <c r="R604" s="506">
        <f t="shared" si="226"/>
        <v>0</v>
      </c>
      <c r="S604" s="507"/>
      <c r="T604" s="508"/>
      <c r="U604" s="509">
        <f t="shared" si="223"/>
        <v>0</v>
      </c>
      <c r="V604" s="510"/>
      <c r="W604" s="510"/>
    </row>
    <row r="605" spans="1:23" ht="12" customHeight="1">
      <c r="A605" s="498">
        <v>13627130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15"/>
        <v>0</v>
      </c>
      <c r="K605" s="503">
        <f t="shared" si="224"/>
        <v>0</v>
      </c>
      <c r="L605" s="503">
        <f t="shared" si="224"/>
        <v>0</v>
      </c>
      <c r="M605" s="511">
        <f t="shared" si="216"/>
        <v>0</v>
      </c>
      <c r="N605" s="503">
        <f t="shared" si="225"/>
        <v>0</v>
      </c>
      <c r="O605" s="503">
        <f t="shared" si="225"/>
        <v>0</v>
      </c>
      <c r="P605" s="504">
        <f t="shared" si="226"/>
        <v>0</v>
      </c>
      <c r="Q605" s="505">
        <f t="shared" si="226"/>
        <v>0</v>
      </c>
      <c r="R605" s="506">
        <f t="shared" si="226"/>
        <v>0</v>
      </c>
      <c r="S605" s="507"/>
      <c r="T605" s="508"/>
      <c r="U605" s="509">
        <f t="shared" si="223"/>
        <v>0</v>
      </c>
      <c r="V605" s="510"/>
      <c r="W605" s="510"/>
    </row>
    <row r="606" spans="1:23" ht="12" customHeight="1">
      <c r="A606" s="498">
        <v>13627145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ref="J606:J667" si="227">SUMIF($A$10:$A$322,$A606,J$10:J$322)</f>
        <v>0</v>
      </c>
      <c r="K606" s="503">
        <f t="shared" si="224"/>
        <v>0</v>
      </c>
      <c r="L606" s="503">
        <f t="shared" si="224"/>
        <v>0</v>
      </c>
      <c r="M606" s="511">
        <f t="shared" si="216"/>
        <v>0</v>
      </c>
      <c r="N606" s="503">
        <f t="shared" si="225"/>
        <v>0</v>
      </c>
      <c r="O606" s="503">
        <f t="shared" si="225"/>
        <v>0</v>
      </c>
      <c r="P606" s="504">
        <f t="shared" si="226"/>
        <v>0</v>
      </c>
      <c r="Q606" s="505">
        <f t="shared" si="226"/>
        <v>0</v>
      </c>
      <c r="R606" s="506">
        <f t="shared" si="226"/>
        <v>0</v>
      </c>
      <c r="S606" s="507"/>
      <c r="T606" s="508"/>
      <c r="U606" s="509">
        <f t="shared" si="223"/>
        <v>0</v>
      </c>
      <c r="V606" s="510"/>
      <c r="W606" s="510"/>
    </row>
    <row r="607" spans="1:23" ht="12" customHeight="1">
      <c r="A607" s="498">
        <v>13801812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7"/>
        <v>0</v>
      </c>
      <c r="K607" s="503">
        <f t="shared" si="224"/>
        <v>0</v>
      </c>
      <c r="L607" s="503">
        <f t="shared" si="224"/>
        <v>0</v>
      </c>
      <c r="M607" s="511">
        <f t="shared" ref="M607:M667" si="228">SUMIF($A$10:$A$317,$A607,M$10:M$317)</f>
        <v>0</v>
      </c>
      <c r="N607" s="503">
        <f t="shared" si="225"/>
        <v>0</v>
      </c>
      <c r="O607" s="503">
        <f t="shared" si="225"/>
        <v>0</v>
      </c>
      <c r="P607" s="504">
        <f t="shared" si="226"/>
        <v>0</v>
      </c>
      <c r="Q607" s="505">
        <f t="shared" si="226"/>
        <v>0</v>
      </c>
      <c r="R607" s="506">
        <f t="shared" si="226"/>
        <v>0</v>
      </c>
      <c r="S607" s="507"/>
      <c r="T607" s="508"/>
      <c r="U607" s="509">
        <f t="shared" si="223"/>
        <v>0</v>
      </c>
      <c r="V607" s="510"/>
      <c r="W607" s="510"/>
    </row>
    <row r="608" spans="1:23" ht="12" customHeight="1">
      <c r="A608" s="498">
        <v>13801815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7"/>
        <v>0</v>
      </c>
      <c r="K608" s="503">
        <f t="shared" si="224"/>
        <v>0</v>
      </c>
      <c r="L608" s="503">
        <f t="shared" si="224"/>
        <v>0</v>
      </c>
      <c r="M608" s="511">
        <f t="shared" si="228"/>
        <v>0</v>
      </c>
      <c r="N608" s="503">
        <f t="shared" si="225"/>
        <v>0</v>
      </c>
      <c r="O608" s="503">
        <f t="shared" si="225"/>
        <v>0</v>
      </c>
      <c r="P608" s="504">
        <f t="shared" si="226"/>
        <v>0</v>
      </c>
      <c r="Q608" s="505">
        <f t="shared" si="226"/>
        <v>0</v>
      </c>
      <c r="R608" s="506">
        <f t="shared" si="226"/>
        <v>0</v>
      </c>
      <c r="S608" s="507"/>
      <c r="T608" s="508"/>
      <c r="U608" s="509">
        <f t="shared" si="223"/>
        <v>0</v>
      </c>
      <c r="V608" s="510"/>
      <c r="W608" s="510"/>
    </row>
    <row r="609" spans="1:23" ht="12" customHeight="1">
      <c r="A609" s="498">
        <v>13801844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7"/>
        <v>0</v>
      </c>
      <c r="K609" s="503">
        <f t="shared" si="224"/>
        <v>0</v>
      </c>
      <c r="L609" s="503">
        <f t="shared" si="224"/>
        <v>0</v>
      </c>
      <c r="M609" s="511">
        <f t="shared" si="228"/>
        <v>0</v>
      </c>
      <c r="N609" s="503">
        <f t="shared" si="225"/>
        <v>0</v>
      </c>
      <c r="O609" s="503">
        <f t="shared" si="225"/>
        <v>0</v>
      </c>
      <c r="P609" s="504">
        <f t="shared" si="226"/>
        <v>0</v>
      </c>
      <c r="Q609" s="505">
        <f t="shared" si="226"/>
        <v>0</v>
      </c>
      <c r="R609" s="506">
        <f t="shared" si="226"/>
        <v>0</v>
      </c>
      <c r="S609" s="507"/>
      <c r="T609" s="508"/>
      <c r="U609" s="509">
        <f t="shared" si="223"/>
        <v>0</v>
      </c>
      <c r="V609" s="510"/>
      <c r="W609" s="510"/>
    </row>
    <row r="610" spans="1:23" ht="12" customHeight="1">
      <c r="A610" s="498">
        <v>13801885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7"/>
        <v>0</v>
      </c>
      <c r="K610" s="503">
        <f t="shared" si="224"/>
        <v>0</v>
      </c>
      <c r="L610" s="503">
        <f t="shared" si="224"/>
        <v>0</v>
      </c>
      <c r="M610" s="511">
        <f t="shared" si="228"/>
        <v>0</v>
      </c>
      <c r="N610" s="503">
        <f t="shared" si="225"/>
        <v>0</v>
      </c>
      <c r="O610" s="503">
        <f t="shared" si="225"/>
        <v>0</v>
      </c>
      <c r="P610" s="504">
        <f t="shared" si="226"/>
        <v>0</v>
      </c>
      <c r="Q610" s="505">
        <f t="shared" si="226"/>
        <v>0</v>
      </c>
      <c r="R610" s="506">
        <f t="shared" si="226"/>
        <v>0</v>
      </c>
      <c r="S610" s="507"/>
      <c r="T610" s="508"/>
      <c r="U610" s="509">
        <f t="shared" si="223"/>
        <v>0</v>
      </c>
      <c r="V610" s="510"/>
      <c r="W610" s="510"/>
    </row>
    <row r="611" spans="1:23" ht="12" customHeight="1">
      <c r="A611" s="498">
        <v>13861808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7"/>
        <v>0</v>
      </c>
      <c r="K611" s="503">
        <f t="shared" ref="K611:L630" si="229">SUMIF($A$10:$A$322,$A611,K$10:K$322)</f>
        <v>0</v>
      </c>
      <c r="L611" s="503">
        <f t="shared" si="229"/>
        <v>0</v>
      </c>
      <c r="M611" s="511">
        <f t="shared" si="228"/>
        <v>0</v>
      </c>
      <c r="N611" s="503">
        <f t="shared" ref="N611:O630" si="230">SUMIF($A$10:$A$322,$A611,N$10:N$322)</f>
        <v>0</v>
      </c>
      <c r="O611" s="503">
        <f t="shared" si="230"/>
        <v>0</v>
      </c>
      <c r="P611" s="504">
        <f t="shared" ref="P611:R630" si="231">SUMIF($A$10:$A$317,$A611,P$10:P$317)</f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23"/>
        <v>0</v>
      </c>
      <c r="V611" s="510"/>
      <c r="W611" s="510"/>
    </row>
    <row r="612" spans="1:23" ht="12" customHeight="1">
      <c r="A612" s="498">
        <v>13861815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7"/>
        <v>0</v>
      </c>
      <c r="K612" s="503">
        <f t="shared" si="229"/>
        <v>0</v>
      </c>
      <c r="L612" s="503">
        <f t="shared" si="229"/>
        <v>0</v>
      </c>
      <c r="M612" s="511">
        <f t="shared" si="228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23"/>
        <v>0</v>
      </c>
      <c r="V612" s="510"/>
      <c r="W612" s="510"/>
    </row>
    <row r="613" spans="1:23" ht="12" customHeight="1">
      <c r="A613" s="498">
        <v>13861844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7"/>
        <v>0</v>
      </c>
      <c r="K613" s="503">
        <f t="shared" si="229"/>
        <v>0</v>
      </c>
      <c r="L613" s="503">
        <f t="shared" si="229"/>
        <v>0</v>
      </c>
      <c r="M613" s="511">
        <f t="shared" si="228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23"/>
        <v>0</v>
      </c>
      <c r="V613" s="510"/>
      <c r="W613" s="510"/>
    </row>
    <row r="614" spans="1:23" ht="12" customHeight="1">
      <c r="A614" s="498">
        <v>13901109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7"/>
        <v>0</v>
      </c>
      <c r="K614" s="503">
        <f t="shared" si="229"/>
        <v>0</v>
      </c>
      <c r="L614" s="503">
        <f t="shared" si="229"/>
        <v>0</v>
      </c>
      <c r="M614" s="511">
        <f t="shared" si="228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ref="U614:U645" si="232">SUMIF($A$10:$A$317,$A614,U$10:U$317)</f>
        <v>0</v>
      </c>
      <c r="V614" s="510"/>
      <c r="W614" s="510"/>
    </row>
    <row r="615" spans="1:23" ht="12" customHeight="1">
      <c r="A615" s="498">
        <v>13901145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7"/>
        <v>0</v>
      </c>
      <c r="K615" s="503">
        <f t="shared" si="229"/>
        <v>0</v>
      </c>
      <c r="L615" s="503">
        <f t="shared" si="229"/>
        <v>0</v>
      </c>
      <c r="M615" s="511">
        <f t="shared" si="228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>
      <c r="A616" s="498">
        <v>20150835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7"/>
        <v>0</v>
      </c>
      <c r="K616" s="503">
        <f t="shared" si="229"/>
        <v>0</v>
      </c>
      <c r="L616" s="503">
        <f t="shared" si="229"/>
        <v>0</v>
      </c>
      <c r="M616" s="511">
        <f t="shared" si="228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>
      <c r="A617" s="498">
        <v>31210808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27"/>
        <v>0</v>
      </c>
      <c r="K617" s="503">
        <f t="shared" si="229"/>
        <v>0</v>
      </c>
      <c r="L617" s="503">
        <f t="shared" si="229"/>
        <v>0</v>
      </c>
      <c r="M617" s="511">
        <f t="shared" si="228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>
      <c r="A618" s="498">
        <v>31210820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27"/>
        <v>0</v>
      </c>
      <c r="K618" s="503">
        <f t="shared" si="229"/>
        <v>0</v>
      </c>
      <c r="L618" s="503">
        <f t="shared" si="229"/>
        <v>0</v>
      </c>
      <c r="M618" s="511">
        <f t="shared" si="228"/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>
      <c r="A619" s="498">
        <v>31210825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27"/>
        <v>0</v>
      </c>
      <c r="K619" s="503">
        <f t="shared" si="229"/>
        <v>0</v>
      </c>
      <c r="L619" s="503">
        <f t="shared" si="229"/>
        <v>0</v>
      </c>
      <c r="M619" s="511">
        <f t="shared" si="228"/>
        <v>0</v>
      </c>
      <c r="N619" s="503">
        <f t="shared" si="230"/>
        <v>0</v>
      </c>
      <c r="O619" s="503">
        <f t="shared" si="230"/>
        <v>0</v>
      </c>
      <c r="P619" s="504">
        <f t="shared" si="231"/>
        <v>140</v>
      </c>
      <c r="Q619" s="505">
        <f t="shared" si="231"/>
        <v>0</v>
      </c>
      <c r="R619" s="506">
        <f t="shared" si="231"/>
        <v>140</v>
      </c>
      <c r="S619" s="507"/>
      <c r="T619" s="508"/>
      <c r="U619" s="509">
        <f t="shared" si="232"/>
        <v>140</v>
      </c>
      <c r="V619" s="510"/>
      <c r="W619" s="510"/>
    </row>
    <row r="620" spans="1:23" ht="12" customHeight="1">
      <c r="A620" s="498">
        <v>31210831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27"/>
        <v>0</v>
      </c>
      <c r="K620" s="503">
        <f t="shared" si="229"/>
        <v>0</v>
      </c>
      <c r="L620" s="503">
        <f t="shared" si="229"/>
        <v>0</v>
      </c>
      <c r="M620" s="511">
        <f t="shared" si="228"/>
        <v>0</v>
      </c>
      <c r="N620" s="503">
        <f t="shared" si="230"/>
        <v>0</v>
      </c>
      <c r="O620" s="503">
        <f t="shared" si="230"/>
        <v>0</v>
      </c>
      <c r="P620" s="504">
        <f t="shared" si="231"/>
        <v>330</v>
      </c>
      <c r="Q620" s="505">
        <f t="shared" si="231"/>
        <v>0</v>
      </c>
      <c r="R620" s="506">
        <f t="shared" si="231"/>
        <v>330</v>
      </c>
      <c r="S620" s="507"/>
      <c r="T620" s="508"/>
      <c r="U620" s="509">
        <f t="shared" si="232"/>
        <v>330</v>
      </c>
      <c r="V620" s="510"/>
      <c r="W620" s="510"/>
    </row>
    <row r="621" spans="1:23" ht="12" customHeight="1">
      <c r="A621" s="498">
        <v>31210888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27"/>
        <v>0</v>
      </c>
      <c r="K621" s="503">
        <f t="shared" si="229"/>
        <v>0</v>
      </c>
      <c r="L621" s="503">
        <f t="shared" si="229"/>
        <v>0</v>
      </c>
      <c r="M621" s="511">
        <f t="shared" si="228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>
      <c r="A622" s="498">
        <v>31210823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27"/>
        <v>0</v>
      </c>
      <c r="K622" s="503">
        <f t="shared" si="229"/>
        <v>0</v>
      </c>
      <c r="L622" s="503">
        <f t="shared" si="229"/>
        <v>0</v>
      </c>
      <c r="M622" s="511">
        <f t="shared" si="228"/>
        <v>0</v>
      </c>
      <c r="N622" s="503">
        <f t="shared" si="230"/>
        <v>0</v>
      </c>
      <c r="O622" s="503">
        <f t="shared" si="230"/>
        <v>0</v>
      </c>
      <c r="P622" s="504">
        <f t="shared" si="231"/>
        <v>0</v>
      </c>
      <c r="Q622" s="505">
        <f t="shared" si="231"/>
        <v>0</v>
      </c>
      <c r="R622" s="506">
        <f t="shared" si="231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>
      <c r="A623" s="498">
        <v>31400126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27"/>
        <v>0</v>
      </c>
      <c r="K623" s="503">
        <f t="shared" si="229"/>
        <v>0</v>
      </c>
      <c r="L623" s="503">
        <f t="shared" si="229"/>
        <v>0</v>
      </c>
      <c r="M623" s="511">
        <f t="shared" si="228"/>
        <v>0</v>
      </c>
      <c r="N623" s="503">
        <f t="shared" si="230"/>
        <v>0</v>
      </c>
      <c r="O623" s="503">
        <f t="shared" si="230"/>
        <v>0</v>
      </c>
      <c r="P623" s="504">
        <f t="shared" si="231"/>
        <v>0</v>
      </c>
      <c r="Q623" s="505">
        <f t="shared" si="231"/>
        <v>0</v>
      </c>
      <c r="R623" s="506">
        <f t="shared" si="231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>
      <c r="A624" s="498">
        <v>31410825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27"/>
        <v>0</v>
      </c>
      <c r="K624" s="503">
        <f t="shared" si="229"/>
        <v>0</v>
      </c>
      <c r="L624" s="503">
        <f t="shared" si="229"/>
        <v>0</v>
      </c>
      <c r="M624" s="511">
        <f t="shared" si="228"/>
        <v>0</v>
      </c>
      <c r="N624" s="503">
        <f t="shared" si="230"/>
        <v>0</v>
      </c>
      <c r="O624" s="503">
        <f t="shared" si="230"/>
        <v>0</v>
      </c>
      <c r="P624" s="504">
        <f t="shared" si="231"/>
        <v>48</v>
      </c>
      <c r="Q624" s="505">
        <f t="shared" si="231"/>
        <v>0</v>
      </c>
      <c r="R624" s="506">
        <f t="shared" si="231"/>
        <v>48</v>
      </c>
      <c r="S624" s="507"/>
      <c r="T624" s="508"/>
      <c r="U624" s="509">
        <f t="shared" si="232"/>
        <v>48</v>
      </c>
      <c r="V624" s="510"/>
      <c r="W624" s="510"/>
    </row>
    <row r="625" spans="1:23" ht="12" customHeight="1">
      <c r="A625" s="498">
        <v>31410854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27"/>
        <v>0</v>
      </c>
      <c r="K625" s="503">
        <f t="shared" si="229"/>
        <v>0</v>
      </c>
      <c r="L625" s="503">
        <f t="shared" si="229"/>
        <v>0</v>
      </c>
      <c r="M625" s="511">
        <f t="shared" si="228"/>
        <v>0</v>
      </c>
      <c r="N625" s="503">
        <f t="shared" si="230"/>
        <v>0</v>
      </c>
      <c r="O625" s="503">
        <f t="shared" si="230"/>
        <v>0</v>
      </c>
      <c r="P625" s="504">
        <f t="shared" si="231"/>
        <v>24</v>
      </c>
      <c r="Q625" s="505">
        <f t="shared" si="231"/>
        <v>270</v>
      </c>
      <c r="R625" s="506">
        <f t="shared" si="231"/>
        <v>294</v>
      </c>
      <c r="S625" s="507"/>
      <c r="T625" s="508"/>
      <c r="U625" s="509">
        <f t="shared" si="232"/>
        <v>294</v>
      </c>
      <c r="V625" s="510"/>
      <c r="W625" s="510"/>
    </row>
    <row r="626" spans="1:23" ht="12" customHeight="1">
      <c r="A626" s="498">
        <v>31411813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27"/>
        <v>0</v>
      </c>
      <c r="K626" s="503">
        <f t="shared" si="229"/>
        <v>0</v>
      </c>
      <c r="L626" s="503">
        <f t="shared" si="229"/>
        <v>0</v>
      </c>
      <c r="M626" s="511">
        <f t="shared" si="228"/>
        <v>0</v>
      </c>
      <c r="N626" s="503">
        <f t="shared" si="230"/>
        <v>0</v>
      </c>
      <c r="O626" s="503">
        <f t="shared" si="230"/>
        <v>0</v>
      </c>
      <c r="P626" s="504">
        <f t="shared" si="231"/>
        <v>30</v>
      </c>
      <c r="Q626" s="505">
        <f t="shared" si="231"/>
        <v>238</v>
      </c>
      <c r="R626" s="506">
        <f t="shared" si="231"/>
        <v>268</v>
      </c>
      <c r="S626" s="507"/>
      <c r="T626" s="508"/>
      <c r="U626" s="509">
        <f t="shared" si="232"/>
        <v>268</v>
      </c>
      <c r="V626" s="510"/>
      <c r="W626" s="510"/>
    </row>
    <row r="627" spans="1:23" ht="12" customHeight="1">
      <c r="A627" s="498">
        <v>31411825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27"/>
        <v>0</v>
      </c>
      <c r="K627" s="503">
        <f t="shared" si="229"/>
        <v>0</v>
      </c>
      <c r="L627" s="503">
        <f t="shared" si="229"/>
        <v>0</v>
      </c>
      <c r="M627" s="511">
        <f t="shared" si="228"/>
        <v>0</v>
      </c>
      <c r="N627" s="503">
        <f t="shared" si="230"/>
        <v>0</v>
      </c>
      <c r="O627" s="503">
        <f t="shared" si="230"/>
        <v>0</v>
      </c>
      <c r="P627" s="504">
        <f t="shared" si="231"/>
        <v>24</v>
      </c>
      <c r="Q627" s="505">
        <f t="shared" si="231"/>
        <v>0</v>
      </c>
      <c r="R627" s="506">
        <f t="shared" si="231"/>
        <v>24</v>
      </c>
      <c r="S627" s="507"/>
      <c r="T627" s="508"/>
      <c r="U627" s="509">
        <f t="shared" si="232"/>
        <v>24</v>
      </c>
      <c r="V627" s="510"/>
      <c r="W627" s="510"/>
    </row>
    <row r="628" spans="1:23" ht="12" customHeight="1">
      <c r="A628" s="498">
        <v>31410831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27"/>
        <v>0</v>
      </c>
      <c r="K628" s="503">
        <f t="shared" si="229"/>
        <v>0</v>
      </c>
      <c r="L628" s="503">
        <f t="shared" si="229"/>
        <v>0</v>
      </c>
      <c r="M628" s="511">
        <f t="shared" si="228"/>
        <v>0</v>
      </c>
      <c r="N628" s="503">
        <f t="shared" si="230"/>
        <v>0</v>
      </c>
      <c r="O628" s="503">
        <f t="shared" si="230"/>
        <v>0</v>
      </c>
      <c r="P628" s="504">
        <f t="shared" si="231"/>
        <v>64</v>
      </c>
      <c r="Q628" s="505">
        <f t="shared" si="231"/>
        <v>0</v>
      </c>
      <c r="R628" s="506">
        <f t="shared" si="231"/>
        <v>64</v>
      </c>
      <c r="S628" s="507"/>
      <c r="T628" s="508"/>
      <c r="U628" s="509">
        <f t="shared" si="232"/>
        <v>64</v>
      </c>
      <c r="V628" s="510"/>
      <c r="W628" s="510"/>
    </row>
    <row r="629" spans="1:23" ht="12" customHeight="1">
      <c r="A629" s="498">
        <v>31411831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27"/>
        <v>0</v>
      </c>
      <c r="K629" s="503">
        <f t="shared" si="229"/>
        <v>0</v>
      </c>
      <c r="L629" s="503">
        <f t="shared" si="229"/>
        <v>0</v>
      </c>
      <c r="M629" s="511">
        <f t="shared" si="228"/>
        <v>0</v>
      </c>
      <c r="N629" s="503">
        <f t="shared" si="230"/>
        <v>0</v>
      </c>
      <c r="O629" s="503">
        <f t="shared" si="230"/>
        <v>0</v>
      </c>
      <c r="P629" s="504">
        <f t="shared" si="231"/>
        <v>56</v>
      </c>
      <c r="Q629" s="505">
        <f t="shared" si="231"/>
        <v>0</v>
      </c>
      <c r="R629" s="506">
        <f t="shared" si="231"/>
        <v>56</v>
      </c>
      <c r="S629" s="507"/>
      <c r="T629" s="508"/>
      <c r="U629" s="509">
        <f t="shared" si="232"/>
        <v>56</v>
      </c>
      <c r="V629" s="510"/>
      <c r="W629" s="510"/>
    </row>
    <row r="630" spans="1:23" ht="12" customHeight="1">
      <c r="A630" s="498">
        <v>31411854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27"/>
        <v>0</v>
      </c>
      <c r="K630" s="503">
        <f t="shared" si="229"/>
        <v>0</v>
      </c>
      <c r="L630" s="503">
        <f t="shared" si="229"/>
        <v>0</v>
      </c>
      <c r="M630" s="511">
        <f t="shared" si="228"/>
        <v>0</v>
      </c>
      <c r="N630" s="503">
        <f t="shared" si="230"/>
        <v>0</v>
      </c>
      <c r="O630" s="503">
        <f t="shared" si="230"/>
        <v>0</v>
      </c>
      <c r="P630" s="504">
        <f t="shared" si="231"/>
        <v>0</v>
      </c>
      <c r="Q630" s="505">
        <f t="shared" si="231"/>
        <v>20</v>
      </c>
      <c r="R630" s="506">
        <f t="shared" si="231"/>
        <v>20</v>
      </c>
      <c r="S630" s="507"/>
      <c r="T630" s="508"/>
      <c r="U630" s="509">
        <f t="shared" si="232"/>
        <v>20</v>
      </c>
      <c r="V630" s="510"/>
      <c r="W630" s="510"/>
    </row>
    <row r="631" spans="1:23" ht="12" customHeight="1">
      <c r="A631" s="498">
        <v>32000890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27"/>
        <v>0</v>
      </c>
      <c r="K631" s="503">
        <f t="shared" ref="K631:L650" si="233">SUMIF($A$10:$A$322,$A631,K$10:K$322)</f>
        <v>0</v>
      </c>
      <c r="L631" s="503">
        <f t="shared" si="233"/>
        <v>0</v>
      </c>
      <c r="M631" s="511">
        <f t="shared" si="228"/>
        <v>0</v>
      </c>
      <c r="N631" s="503">
        <f t="shared" ref="N631:O650" si="234">SUMIF($A$10:$A$322,$A631,N$10:N$322)</f>
        <v>0</v>
      </c>
      <c r="O631" s="503">
        <f t="shared" si="234"/>
        <v>0</v>
      </c>
      <c r="P631" s="504">
        <f t="shared" ref="P631:R650" si="235">SUMIF($A$10:$A$317,$A631,P$10:P$317)</f>
        <v>0</v>
      </c>
      <c r="Q631" s="505">
        <f t="shared" si="235"/>
        <v>0</v>
      </c>
      <c r="R631" s="506">
        <f t="shared" si="235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>
      <c r="A632" s="498">
        <v>32010104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27"/>
        <v>0</v>
      </c>
      <c r="K632" s="503">
        <f t="shared" si="233"/>
        <v>0</v>
      </c>
      <c r="L632" s="503">
        <f t="shared" si="233"/>
        <v>0</v>
      </c>
      <c r="M632" s="511">
        <f t="shared" si="228"/>
        <v>0</v>
      </c>
      <c r="N632" s="503">
        <f t="shared" si="234"/>
        <v>0</v>
      </c>
      <c r="O632" s="503">
        <f t="shared" si="234"/>
        <v>0</v>
      </c>
      <c r="P632" s="504">
        <f t="shared" si="235"/>
        <v>0</v>
      </c>
      <c r="Q632" s="505">
        <f t="shared" si="235"/>
        <v>0</v>
      </c>
      <c r="R632" s="506">
        <f t="shared" si="235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>
      <c r="A633" s="498">
        <v>32010108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27"/>
        <v>0</v>
      </c>
      <c r="K633" s="503">
        <f t="shared" si="233"/>
        <v>0</v>
      </c>
      <c r="L633" s="503">
        <f t="shared" si="233"/>
        <v>0</v>
      </c>
      <c r="M633" s="511">
        <f t="shared" si="228"/>
        <v>0</v>
      </c>
      <c r="N633" s="503">
        <f t="shared" si="234"/>
        <v>0</v>
      </c>
      <c r="O633" s="503">
        <f t="shared" si="234"/>
        <v>0</v>
      </c>
      <c r="P633" s="504">
        <f t="shared" si="235"/>
        <v>0</v>
      </c>
      <c r="Q633" s="505">
        <f t="shared" si="235"/>
        <v>0</v>
      </c>
      <c r="R633" s="506">
        <f t="shared" si="235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>
      <c r="A634" s="498">
        <v>32010131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27"/>
        <v>0</v>
      </c>
      <c r="K634" s="503">
        <f t="shared" si="233"/>
        <v>0</v>
      </c>
      <c r="L634" s="503">
        <f t="shared" si="233"/>
        <v>0</v>
      </c>
      <c r="M634" s="511">
        <f t="shared" si="228"/>
        <v>0</v>
      </c>
      <c r="N634" s="503">
        <f t="shared" si="234"/>
        <v>0</v>
      </c>
      <c r="O634" s="503">
        <f t="shared" si="234"/>
        <v>0</v>
      </c>
      <c r="P634" s="504">
        <f t="shared" si="235"/>
        <v>0</v>
      </c>
      <c r="Q634" s="505">
        <f t="shared" si="235"/>
        <v>0</v>
      </c>
      <c r="R634" s="506">
        <f t="shared" si="235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>
      <c r="A635" s="498">
        <v>32010834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27"/>
        <v>0</v>
      </c>
      <c r="K635" s="503">
        <f t="shared" si="233"/>
        <v>0</v>
      </c>
      <c r="L635" s="503">
        <f t="shared" si="233"/>
        <v>0</v>
      </c>
      <c r="M635" s="511">
        <f t="shared" si="228"/>
        <v>0</v>
      </c>
      <c r="N635" s="503">
        <f t="shared" si="234"/>
        <v>0</v>
      </c>
      <c r="O635" s="503">
        <f t="shared" si="234"/>
        <v>0</v>
      </c>
      <c r="P635" s="504">
        <f t="shared" si="235"/>
        <v>0</v>
      </c>
      <c r="Q635" s="505">
        <f t="shared" si="235"/>
        <v>0</v>
      </c>
      <c r="R635" s="506">
        <f t="shared" si="235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>
      <c r="A636" s="498">
        <v>32010837</v>
      </c>
      <c r="B636" s="499"/>
      <c r="C636" s="500"/>
      <c r="D636" s="501"/>
      <c r="E636" s="501"/>
      <c r="F636" s="501"/>
      <c r="H636" s="501"/>
      <c r="I636" s="502"/>
      <c r="J636" s="503">
        <f t="shared" si="227"/>
        <v>0</v>
      </c>
      <c r="K636" s="503">
        <f t="shared" si="233"/>
        <v>0</v>
      </c>
      <c r="L636" s="503">
        <f t="shared" si="233"/>
        <v>0</v>
      </c>
      <c r="M636" s="511">
        <f t="shared" si="228"/>
        <v>0</v>
      </c>
      <c r="N636" s="503">
        <f t="shared" si="234"/>
        <v>0</v>
      </c>
      <c r="O636" s="503">
        <f t="shared" si="234"/>
        <v>0</v>
      </c>
      <c r="P636" s="504">
        <f t="shared" si="235"/>
        <v>0</v>
      </c>
      <c r="Q636" s="505">
        <f t="shared" si="235"/>
        <v>0</v>
      </c>
      <c r="R636" s="506">
        <f t="shared" si="235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>
      <c r="A637" s="498">
        <v>32010890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27"/>
        <v>0</v>
      </c>
      <c r="K637" s="503">
        <f t="shared" si="233"/>
        <v>0</v>
      </c>
      <c r="L637" s="503">
        <f t="shared" si="233"/>
        <v>0</v>
      </c>
      <c r="M637" s="511">
        <f t="shared" si="228"/>
        <v>0</v>
      </c>
      <c r="N637" s="503">
        <f t="shared" si="234"/>
        <v>0</v>
      </c>
      <c r="O637" s="503">
        <f t="shared" si="234"/>
        <v>0</v>
      </c>
      <c r="P637" s="504">
        <f t="shared" si="235"/>
        <v>0</v>
      </c>
      <c r="Q637" s="505">
        <f t="shared" si="235"/>
        <v>0</v>
      </c>
      <c r="R637" s="506">
        <f t="shared" si="235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>
      <c r="A638" s="498">
        <v>32101870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27"/>
        <v>8</v>
      </c>
      <c r="K638" s="503">
        <f t="shared" si="233"/>
        <v>0</v>
      </c>
      <c r="L638" s="503">
        <f t="shared" si="233"/>
        <v>0</v>
      </c>
      <c r="M638" s="511">
        <f t="shared" si="228"/>
        <v>0</v>
      </c>
      <c r="N638" s="503">
        <f t="shared" si="234"/>
        <v>0</v>
      </c>
      <c r="O638" s="503">
        <f t="shared" si="234"/>
        <v>8</v>
      </c>
      <c r="P638" s="504">
        <f t="shared" si="235"/>
        <v>0</v>
      </c>
      <c r="Q638" s="505">
        <f t="shared" si="235"/>
        <v>0</v>
      </c>
      <c r="R638" s="506">
        <f t="shared" si="235"/>
        <v>0</v>
      </c>
      <c r="S638" s="507"/>
      <c r="T638" s="508"/>
      <c r="U638" s="509">
        <f t="shared" si="232"/>
        <v>8</v>
      </c>
      <c r="V638" s="510"/>
      <c r="W638" s="510"/>
    </row>
    <row r="639" spans="1:23" ht="12" customHeight="1">
      <c r="A639" s="498">
        <v>32110108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27"/>
        <v>0</v>
      </c>
      <c r="K639" s="503">
        <f t="shared" si="233"/>
        <v>0</v>
      </c>
      <c r="L639" s="503">
        <f t="shared" si="233"/>
        <v>0</v>
      </c>
      <c r="M639" s="511">
        <f t="shared" si="228"/>
        <v>0</v>
      </c>
      <c r="N639" s="503">
        <f t="shared" si="234"/>
        <v>0</v>
      </c>
      <c r="O639" s="503">
        <f t="shared" si="234"/>
        <v>0</v>
      </c>
      <c r="P639" s="504">
        <f t="shared" si="235"/>
        <v>0</v>
      </c>
      <c r="Q639" s="505">
        <f t="shared" si="235"/>
        <v>0</v>
      </c>
      <c r="R639" s="506">
        <f t="shared" si="235"/>
        <v>0</v>
      </c>
      <c r="S639" s="507"/>
      <c r="T639" s="508"/>
      <c r="U639" s="509">
        <f t="shared" si="232"/>
        <v>0</v>
      </c>
      <c r="V639" s="510"/>
      <c r="W639" s="510"/>
    </row>
    <row r="640" spans="1:23" ht="12" customHeight="1">
      <c r="A640" s="498">
        <v>32110811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27"/>
        <v>0</v>
      </c>
      <c r="K640" s="503">
        <f t="shared" si="233"/>
        <v>0</v>
      </c>
      <c r="L640" s="503">
        <f t="shared" si="233"/>
        <v>0</v>
      </c>
      <c r="M640" s="511">
        <f t="shared" si="228"/>
        <v>0</v>
      </c>
      <c r="N640" s="503">
        <f t="shared" si="234"/>
        <v>0</v>
      </c>
      <c r="O640" s="503">
        <f t="shared" si="234"/>
        <v>0</v>
      </c>
      <c r="P640" s="504">
        <f t="shared" si="235"/>
        <v>0</v>
      </c>
      <c r="Q640" s="505">
        <f t="shared" si="235"/>
        <v>0</v>
      </c>
      <c r="R640" s="506">
        <f t="shared" si="235"/>
        <v>0</v>
      </c>
      <c r="S640" s="507"/>
      <c r="T640" s="508"/>
      <c r="U640" s="509">
        <f t="shared" si="232"/>
        <v>0</v>
      </c>
      <c r="V640" s="510"/>
      <c r="W640" s="510"/>
    </row>
    <row r="641" spans="1:23" ht="12" customHeight="1">
      <c r="A641" s="498">
        <v>32110834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27"/>
        <v>0</v>
      </c>
      <c r="K641" s="503">
        <f t="shared" si="233"/>
        <v>0</v>
      </c>
      <c r="L641" s="503">
        <f t="shared" si="233"/>
        <v>0</v>
      </c>
      <c r="M641" s="511">
        <f t="shared" si="228"/>
        <v>0</v>
      </c>
      <c r="N641" s="503">
        <f t="shared" si="234"/>
        <v>0</v>
      </c>
      <c r="O641" s="503">
        <f t="shared" si="234"/>
        <v>0</v>
      </c>
      <c r="P641" s="504">
        <f t="shared" si="235"/>
        <v>0</v>
      </c>
      <c r="Q641" s="505">
        <f t="shared" si="235"/>
        <v>0</v>
      </c>
      <c r="R641" s="506">
        <f t="shared" si="235"/>
        <v>0</v>
      </c>
      <c r="S641" s="507"/>
      <c r="T641" s="508"/>
      <c r="U641" s="509">
        <f t="shared" si="232"/>
        <v>0</v>
      </c>
      <c r="V641" s="510"/>
      <c r="W641" s="510"/>
    </row>
    <row r="642" spans="1:23" ht="12" customHeight="1">
      <c r="A642" s="498">
        <v>32110837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27"/>
        <v>0</v>
      </c>
      <c r="K642" s="503">
        <f t="shared" si="233"/>
        <v>0</v>
      </c>
      <c r="L642" s="503">
        <f t="shared" si="233"/>
        <v>0</v>
      </c>
      <c r="M642" s="511">
        <f t="shared" si="228"/>
        <v>0</v>
      </c>
      <c r="N642" s="503">
        <f t="shared" si="234"/>
        <v>0</v>
      </c>
      <c r="O642" s="503">
        <f t="shared" si="234"/>
        <v>0</v>
      </c>
      <c r="P642" s="504">
        <f t="shared" si="235"/>
        <v>0</v>
      </c>
      <c r="Q642" s="505">
        <f t="shared" si="235"/>
        <v>0</v>
      </c>
      <c r="R642" s="506">
        <f t="shared" si="235"/>
        <v>0</v>
      </c>
      <c r="S642" s="507"/>
      <c r="T642" s="508"/>
      <c r="U642" s="509">
        <f t="shared" si="232"/>
        <v>0</v>
      </c>
      <c r="V642" s="510"/>
      <c r="W642" s="510"/>
    </row>
    <row r="643" spans="1:23" ht="12" customHeight="1">
      <c r="A643" s="498">
        <v>32110890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27"/>
        <v>0</v>
      </c>
      <c r="K643" s="503">
        <f t="shared" si="233"/>
        <v>0</v>
      </c>
      <c r="L643" s="503">
        <f t="shared" si="233"/>
        <v>0</v>
      </c>
      <c r="M643" s="511">
        <f t="shared" si="228"/>
        <v>0</v>
      </c>
      <c r="N643" s="503">
        <f t="shared" si="234"/>
        <v>0</v>
      </c>
      <c r="O643" s="503">
        <f t="shared" si="234"/>
        <v>0</v>
      </c>
      <c r="P643" s="504">
        <f t="shared" si="235"/>
        <v>0</v>
      </c>
      <c r="Q643" s="505">
        <f t="shared" si="235"/>
        <v>0</v>
      </c>
      <c r="R643" s="506">
        <f t="shared" si="235"/>
        <v>0</v>
      </c>
      <c r="S643" s="507"/>
      <c r="T643" s="508"/>
      <c r="U643" s="509">
        <f t="shared" si="232"/>
        <v>0</v>
      </c>
      <c r="V643" s="510"/>
      <c r="W643" s="510"/>
    </row>
    <row r="644" spans="1:23" ht="12" customHeight="1">
      <c r="A644" s="498">
        <v>33221834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27"/>
        <v>0</v>
      </c>
      <c r="K644" s="503">
        <f t="shared" si="233"/>
        <v>0</v>
      </c>
      <c r="L644" s="503">
        <f t="shared" si="233"/>
        <v>0</v>
      </c>
      <c r="M644" s="511">
        <f t="shared" si="228"/>
        <v>0</v>
      </c>
      <c r="N644" s="503">
        <f t="shared" si="234"/>
        <v>0</v>
      </c>
      <c r="O644" s="503">
        <f t="shared" si="234"/>
        <v>0</v>
      </c>
      <c r="P644" s="504">
        <f t="shared" si="235"/>
        <v>0</v>
      </c>
      <c r="Q644" s="505">
        <f t="shared" si="235"/>
        <v>0</v>
      </c>
      <c r="R644" s="506">
        <f t="shared" si="235"/>
        <v>0</v>
      </c>
      <c r="S644" s="507"/>
      <c r="T644" s="508"/>
      <c r="U644" s="509">
        <f t="shared" si="232"/>
        <v>0</v>
      </c>
      <c r="V644" s="510"/>
      <c r="W644" s="510"/>
    </row>
    <row r="645" spans="1:23" ht="12" customHeight="1">
      <c r="A645" s="498">
        <v>33221873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27"/>
        <v>0</v>
      </c>
      <c r="K645" s="503">
        <f t="shared" si="233"/>
        <v>0</v>
      </c>
      <c r="L645" s="503">
        <f t="shared" si="233"/>
        <v>0</v>
      </c>
      <c r="M645" s="511">
        <f t="shared" si="228"/>
        <v>0</v>
      </c>
      <c r="N645" s="503">
        <f t="shared" si="234"/>
        <v>0</v>
      </c>
      <c r="O645" s="503">
        <f t="shared" si="234"/>
        <v>0</v>
      </c>
      <c r="P645" s="504">
        <f t="shared" si="235"/>
        <v>0</v>
      </c>
      <c r="Q645" s="505">
        <f t="shared" si="235"/>
        <v>0</v>
      </c>
      <c r="R645" s="506">
        <f t="shared" si="235"/>
        <v>0</v>
      </c>
      <c r="S645" s="507"/>
      <c r="T645" s="508"/>
      <c r="U645" s="509">
        <f t="shared" si="232"/>
        <v>0</v>
      </c>
      <c r="V645" s="510"/>
      <c r="W645" s="510"/>
    </row>
    <row r="646" spans="1:23" ht="12" customHeight="1">
      <c r="A646" s="498">
        <v>33245837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27"/>
        <v>0</v>
      </c>
      <c r="K646" s="503">
        <f t="shared" si="233"/>
        <v>0</v>
      </c>
      <c r="L646" s="503">
        <f t="shared" si="233"/>
        <v>0</v>
      </c>
      <c r="M646" s="511">
        <f t="shared" si="228"/>
        <v>0</v>
      </c>
      <c r="N646" s="503">
        <f t="shared" si="234"/>
        <v>0</v>
      </c>
      <c r="O646" s="503">
        <f t="shared" si="234"/>
        <v>0</v>
      </c>
      <c r="P646" s="504">
        <f t="shared" si="235"/>
        <v>0</v>
      </c>
      <c r="Q646" s="505">
        <f t="shared" si="235"/>
        <v>0</v>
      </c>
      <c r="R646" s="506">
        <f t="shared" si="235"/>
        <v>0</v>
      </c>
      <c r="S646" s="507"/>
      <c r="T646" s="508"/>
      <c r="U646" s="509">
        <f t="shared" ref="U646:U667" si="236">SUMIF($A$10:$A$317,$A646,U$10:U$317)</f>
        <v>0</v>
      </c>
      <c r="V646" s="510"/>
      <c r="W646" s="510"/>
    </row>
    <row r="647" spans="1:23" ht="12" customHeight="1">
      <c r="A647" s="498">
        <v>36210108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27"/>
        <v>0</v>
      </c>
      <c r="K647" s="503">
        <f t="shared" si="233"/>
        <v>0</v>
      </c>
      <c r="L647" s="503">
        <f t="shared" si="233"/>
        <v>0</v>
      </c>
      <c r="M647" s="511">
        <f t="shared" si="228"/>
        <v>0</v>
      </c>
      <c r="N647" s="503">
        <f t="shared" si="234"/>
        <v>0</v>
      </c>
      <c r="O647" s="503">
        <f t="shared" si="234"/>
        <v>0</v>
      </c>
      <c r="P647" s="504">
        <f t="shared" si="235"/>
        <v>0</v>
      </c>
      <c r="Q647" s="505">
        <f t="shared" si="235"/>
        <v>0</v>
      </c>
      <c r="R647" s="506">
        <f t="shared" si="235"/>
        <v>0</v>
      </c>
      <c r="S647" s="507"/>
      <c r="T647" s="508"/>
      <c r="U647" s="509">
        <f t="shared" si="236"/>
        <v>0</v>
      </c>
      <c r="V647" s="510"/>
      <c r="W647" s="510"/>
    </row>
    <row r="648" spans="1:23" ht="12" customHeight="1">
      <c r="A648" s="498">
        <v>36210831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27"/>
        <v>0</v>
      </c>
      <c r="K648" s="503">
        <f t="shared" si="233"/>
        <v>0</v>
      </c>
      <c r="L648" s="503">
        <f t="shared" si="233"/>
        <v>0</v>
      </c>
      <c r="M648" s="511">
        <f t="shared" si="228"/>
        <v>0</v>
      </c>
      <c r="N648" s="503">
        <f t="shared" si="234"/>
        <v>0</v>
      </c>
      <c r="O648" s="503">
        <f t="shared" si="234"/>
        <v>0</v>
      </c>
      <c r="P648" s="504">
        <f t="shared" si="235"/>
        <v>0</v>
      </c>
      <c r="Q648" s="505">
        <f t="shared" si="235"/>
        <v>0</v>
      </c>
      <c r="R648" s="506">
        <f t="shared" si="235"/>
        <v>0</v>
      </c>
      <c r="S648" s="507"/>
      <c r="T648" s="508"/>
      <c r="U648" s="509">
        <f t="shared" si="236"/>
        <v>0</v>
      </c>
      <c r="V648" s="510"/>
      <c r="W648" s="510"/>
    </row>
    <row r="649" spans="1:23" ht="12" customHeight="1">
      <c r="A649" s="498">
        <v>36420872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27"/>
        <v>0</v>
      </c>
      <c r="K649" s="503">
        <f t="shared" si="233"/>
        <v>0</v>
      </c>
      <c r="L649" s="503">
        <f t="shared" si="233"/>
        <v>0</v>
      </c>
      <c r="M649" s="511">
        <f t="shared" si="228"/>
        <v>0</v>
      </c>
      <c r="N649" s="503">
        <f t="shared" si="234"/>
        <v>0</v>
      </c>
      <c r="O649" s="503">
        <f t="shared" si="234"/>
        <v>0</v>
      </c>
      <c r="P649" s="504">
        <f t="shared" si="235"/>
        <v>0</v>
      </c>
      <c r="Q649" s="505">
        <f t="shared" si="235"/>
        <v>0</v>
      </c>
      <c r="R649" s="506">
        <f t="shared" si="235"/>
        <v>0</v>
      </c>
      <c r="S649" s="507"/>
      <c r="T649" s="508"/>
      <c r="U649" s="509">
        <f t="shared" si="236"/>
        <v>0</v>
      </c>
      <c r="V649" s="510"/>
      <c r="W649" s="510"/>
    </row>
    <row r="650" spans="1:23" ht="12" customHeight="1">
      <c r="A650" s="498">
        <v>36420890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27"/>
        <v>0</v>
      </c>
      <c r="K650" s="503">
        <f t="shared" si="233"/>
        <v>0</v>
      </c>
      <c r="L650" s="503">
        <f t="shared" si="233"/>
        <v>0</v>
      </c>
      <c r="M650" s="511">
        <f t="shared" si="228"/>
        <v>0</v>
      </c>
      <c r="N650" s="503">
        <f t="shared" si="234"/>
        <v>0</v>
      </c>
      <c r="O650" s="503">
        <f t="shared" si="234"/>
        <v>0</v>
      </c>
      <c r="P650" s="504">
        <f t="shared" si="235"/>
        <v>0</v>
      </c>
      <c r="Q650" s="505">
        <f t="shared" si="235"/>
        <v>0</v>
      </c>
      <c r="R650" s="506">
        <f t="shared" si="235"/>
        <v>0</v>
      </c>
      <c r="S650" s="507"/>
      <c r="T650" s="508"/>
      <c r="U650" s="509">
        <f t="shared" si="236"/>
        <v>0</v>
      </c>
      <c r="V650" s="510"/>
      <c r="W650" s="510"/>
    </row>
    <row r="651" spans="1:23" ht="12" customHeight="1">
      <c r="A651" s="498">
        <v>36430104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27"/>
        <v>0</v>
      </c>
      <c r="K651" s="503">
        <f t="shared" ref="K651:L667" si="237">SUMIF($A$10:$A$322,$A651,K$10:K$322)</f>
        <v>0</v>
      </c>
      <c r="L651" s="503">
        <f t="shared" si="237"/>
        <v>0</v>
      </c>
      <c r="M651" s="511">
        <f t="shared" si="228"/>
        <v>0</v>
      </c>
      <c r="N651" s="503">
        <f t="shared" ref="N651:O667" si="238">SUMIF($A$10:$A$322,$A651,N$10:N$322)</f>
        <v>0</v>
      </c>
      <c r="O651" s="503">
        <f t="shared" si="238"/>
        <v>0</v>
      </c>
      <c r="P651" s="504">
        <f t="shared" ref="P651:R667" si="239">SUMIF($A$10:$A$317,$A651,P$10:P$317)</f>
        <v>0</v>
      </c>
      <c r="Q651" s="505">
        <f t="shared" si="239"/>
        <v>0</v>
      </c>
      <c r="R651" s="506">
        <f t="shared" si="239"/>
        <v>0</v>
      </c>
      <c r="S651" s="507"/>
      <c r="T651" s="508"/>
      <c r="U651" s="509">
        <f t="shared" si="236"/>
        <v>0</v>
      </c>
      <c r="V651" s="510"/>
      <c r="W651" s="510"/>
    </row>
    <row r="652" spans="1:23" ht="12" customHeight="1">
      <c r="A652" s="498">
        <v>36430837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27"/>
        <v>0</v>
      </c>
      <c r="K652" s="503">
        <f t="shared" si="237"/>
        <v>0</v>
      </c>
      <c r="L652" s="503">
        <f t="shared" si="237"/>
        <v>0</v>
      </c>
      <c r="M652" s="511">
        <f t="shared" si="228"/>
        <v>0</v>
      </c>
      <c r="N652" s="503">
        <f t="shared" si="238"/>
        <v>0</v>
      </c>
      <c r="O652" s="503">
        <f t="shared" si="238"/>
        <v>0</v>
      </c>
      <c r="P652" s="504">
        <f t="shared" si="239"/>
        <v>0</v>
      </c>
      <c r="Q652" s="505">
        <f t="shared" si="239"/>
        <v>0</v>
      </c>
      <c r="R652" s="506">
        <f t="shared" si="239"/>
        <v>0</v>
      </c>
      <c r="S652" s="507"/>
      <c r="T652" s="508"/>
      <c r="U652" s="509">
        <f t="shared" si="236"/>
        <v>0</v>
      </c>
      <c r="V652" s="510"/>
      <c r="W652" s="510"/>
    </row>
    <row r="653" spans="1:23" ht="12" customHeight="1">
      <c r="A653" s="498">
        <v>36430876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27"/>
        <v>0</v>
      </c>
      <c r="K653" s="503">
        <f t="shared" si="237"/>
        <v>0</v>
      </c>
      <c r="L653" s="503">
        <f t="shared" si="237"/>
        <v>0</v>
      </c>
      <c r="M653" s="511">
        <f t="shared" si="228"/>
        <v>0</v>
      </c>
      <c r="N653" s="503">
        <f t="shared" si="238"/>
        <v>0</v>
      </c>
      <c r="O653" s="503">
        <f t="shared" si="238"/>
        <v>0</v>
      </c>
      <c r="P653" s="504">
        <f t="shared" si="239"/>
        <v>0</v>
      </c>
      <c r="Q653" s="505">
        <f t="shared" si="239"/>
        <v>0</v>
      </c>
      <c r="R653" s="506">
        <f t="shared" si="239"/>
        <v>0</v>
      </c>
      <c r="S653" s="507"/>
      <c r="T653" s="508"/>
      <c r="U653" s="509">
        <f t="shared" si="236"/>
        <v>0</v>
      </c>
      <c r="V653" s="510"/>
      <c r="W653" s="510"/>
    </row>
    <row r="654" spans="1:23" ht="12" customHeight="1">
      <c r="A654" s="498">
        <v>36630104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27"/>
        <v>0</v>
      </c>
      <c r="K654" s="503">
        <f t="shared" si="237"/>
        <v>0</v>
      </c>
      <c r="L654" s="503">
        <f t="shared" si="237"/>
        <v>0</v>
      </c>
      <c r="M654" s="511">
        <f t="shared" si="228"/>
        <v>0</v>
      </c>
      <c r="N654" s="503">
        <f t="shared" si="238"/>
        <v>0</v>
      </c>
      <c r="O654" s="503">
        <f t="shared" si="238"/>
        <v>0</v>
      </c>
      <c r="P654" s="504">
        <f t="shared" si="239"/>
        <v>0</v>
      </c>
      <c r="Q654" s="505">
        <f t="shared" si="239"/>
        <v>0</v>
      </c>
      <c r="R654" s="506">
        <f t="shared" si="239"/>
        <v>0</v>
      </c>
      <c r="S654" s="507"/>
      <c r="T654" s="508"/>
      <c r="U654" s="509">
        <f t="shared" si="236"/>
        <v>0</v>
      </c>
      <c r="V654" s="510"/>
      <c r="W654" s="510"/>
    </row>
    <row r="655" spans="1:23" ht="12" customHeight="1">
      <c r="A655" s="498">
        <v>36630107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27"/>
        <v>0</v>
      </c>
      <c r="K655" s="503">
        <f t="shared" si="237"/>
        <v>0</v>
      </c>
      <c r="L655" s="503">
        <f t="shared" si="237"/>
        <v>0</v>
      </c>
      <c r="M655" s="511">
        <f t="shared" si="228"/>
        <v>0</v>
      </c>
      <c r="N655" s="503">
        <f t="shared" si="238"/>
        <v>0</v>
      </c>
      <c r="O655" s="503">
        <f t="shared" si="238"/>
        <v>0</v>
      </c>
      <c r="P655" s="504">
        <f t="shared" si="239"/>
        <v>0</v>
      </c>
      <c r="Q655" s="505">
        <f t="shared" si="239"/>
        <v>0</v>
      </c>
      <c r="R655" s="506">
        <f t="shared" si="239"/>
        <v>0</v>
      </c>
      <c r="S655" s="507"/>
      <c r="T655" s="508"/>
      <c r="U655" s="509">
        <f t="shared" si="236"/>
        <v>0</v>
      </c>
      <c r="V655" s="510"/>
      <c r="W655" s="510"/>
    </row>
    <row r="656" spans="1:23" ht="12" customHeight="1">
      <c r="A656" s="498">
        <v>36630890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27"/>
        <v>0</v>
      </c>
      <c r="K656" s="503">
        <f t="shared" si="237"/>
        <v>0</v>
      </c>
      <c r="L656" s="503">
        <f t="shared" si="237"/>
        <v>0</v>
      </c>
      <c r="M656" s="511">
        <f t="shared" si="228"/>
        <v>0</v>
      </c>
      <c r="N656" s="503">
        <f t="shared" si="238"/>
        <v>0</v>
      </c>
      <c r="O656" s="503">
        <f t="shared" si="238"/>
        <v>0</v>
      </c>
      <c r="P656" s="504">
        <f t="shared" si="239"/>
        <v>0</v>
      </c>
      <c r="Q656" s="505">
        <f t="shared" si="239"/>
        <v>0</v>
      </c>
      <c r="R656" s="506">
        <f t="shared" si="239"/>
        <v>0</v>
      </c>
      <c r="S656" s="507"/>
      <c r="T656" s="508"/>
      <c r="U656" s="509">
        <f t="shared" si="236"/>
        <v>0</v>
      </c>
      <c r="V656" s="510"/>
      <c r="W656" s="510"/>
    </row>
    <row r="657" spans="1:31" ht="12" customHeight="1">
      <c r="A657" s="498">
        <v>36730104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27"/>
        <v>0</v>
      </c>
      <c r="K657" s="503">
        <f t="shared" si="237"/>
        <v>0</v>
      </c>
      <c r="L657" s="503">
        <f t="shared" si="237"/>
        <v>0</v>
      </c>
      <c r="M657" s="511">
        <f t="shared" si="228"/>
        <v>0</v>
      </c>
      <c r="N657" s="503">
        <f t="shared" si="238"/>
        <v>0</v>
      </c>
      <c r="O657" s="503">
        <f t="shared" si="238"/>
        <v>0</v>
      </c>
      <c r="P657" s="504">
        <f t="shared" si="239"/>
        <v>0</v>
      </c>
      <c r="Q657" s="505">
        <f t="shared" si="239"/>
        <v>0</v>
      </c>
      <c r="R657" s="506">
        <f t="shared" si="239"/>
        <v>0</v>
      </c>
      <c r="S657" s="507"/>
      <c r="T657" s="508"/>
      <c r="U657" s="509">
        <f t="shared" si="236"/>
        <v>0</v>
      </c>
      <c r="V657" s="510"/>
      <c r="W657" s="510"/>
    </row>
    <row r="658" spans="1:31" ht="10.9" customHeight="1">
      <c r="A658" s="498">
        <v>36730107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27"/>
        <v>0</v>
      </c>
      <c r="K658" s="503">
        <f t="shared" si="237"/>
        <v>0</v>
      </c>
      <c r="L658" s="503">
        <f t="shared" si="237"/>
        <v>0</v>
      </c>
      <c r="M658" s="511">
        <f t="shared" si="228"/>
        <v>0</v>
      </c>
      <c r="N658" s="503">
        <f t="shared" si="238"/>
        <v>0</v>
      </c>
      <c r="O658" s="503">
        <f t="shared" si="238"/>
        <v>0</v>
      </c>
      <c r="P658" s="504">
        <f t="shared" si="239"/>
        <v>0</v>
      </c>
      <c r="Q658" s="505">
        <f t="shared" si="239"/>
        <v>0</v>
      </c>
      <c r="R658" s="506">
        <f t="shared" si="239"/>
        <v>0</v>
      </c>
      <c r="S658" s="507"/>
      <c r="T658" s="508"/>
      <c r="U658" s="509">
        <f t="shared" si="236"/>
        <v>0</v>
      </c>
      <c r="V658" s="510"/>
      <c r="W658" s="510"/>
    </row>
    <row r="659" spans="1:31" ht="12" customHeight="1">
      <c r="A659" s="498">
        <v>36730853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27"/>
        <v>0</v>
      </c>
      <c r="K659" s="503">
        <f t="shared" si="237"/>
        <v>0</v>
      </c>
      <c r="L659" s="503">
        <f t="shared" si="237"/>
        <v>0</v>
      </c>
      <c r="M659" s="511">
        <f t="shared" si="228"/>
        <v>0</v>
      </c>
      <c r="N659" s="503">
        <f t="shared" si="238"/>
        <v>0</v>
      </c>
      <c r="O659" s="503">
        <f t="shared" si="238"/>
        <v>0</v>
      </c>
      <c r="P659" s="504">
        <f t="shared" si="239"/>
        <v>0</v>
      </c>
      <c r="Q659" s="505">
        <f t="shared" si="239"/>
        <v>0</v>
      </c>
      <c r="R659" s="506">
        <f t="shared" si="239"/>
        <v>0</v>
      </c>
      <c r="S659" s="507"/>
      <c r="T659" s="508"/>
      <c r="U659" s="509">
        <f t="shared" si="236"/>
        <v>0</v>
      </c>
      <c r="V659" s="510"/>
      <c r="W659" s="510"/>
    </row>
    <row r="660" spans="1:31" ht="12" customHeight="1">
      <c r="A660" s="498">
        <v>36730876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27"/>
        <v>0</v>
      </c>
      <c r="K660" s="503">
        <f t="shared" si="237"/>
        <v>0</v>
      </c>
      <c r="L660" s="503">
        <f t="shared" si="237"/>
        <v>0</v>
      </c>
      <c r="M660" s="511">
        <f t="shared" si="228"/>
        <v>0</v>
      </c>
      <c r="N660" s="503">
        <f t="shared" si="238"/>
        <v>0</v>
      </c>
      <c r="O660" s="503">
        <f t="shared" si="238"/>
        <v>0</v>
      </c>
      <c r="P660" s="504">
        <f t="shared" si="239"/>
        <v>0</v>
      </c>
      <c r="Q660" s="505">
        <f t="shared" si="239"/>
        <v>0</v>
      </c>
      <c r="R660" s="506">
        <f t="shared" si="239"/>
        <v>0</v>
      </c>
      <c r="S660" s="507"/>
      <c r="T660" s="508"/>
      <c r="U660" s="509">
        <f t="shared" si="236"/>
        <v>0</v>
      </c>
      <c r="V660" s="510"/>
      <c r="W660" s="510"/>
    </row>
    <row r="661" spans="1:31" ht="12" customHeight="1">
      <c r="A661" s="498">
        <v>63330107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27"/>
        <v>0</v>
      </c>
      <c r="K661" s="503">
        <f t="shared" si="237"/>
        <v>0</v>
      </c>
      <c r="L661" s="503">
        <f t="shared" si="237"/>
        <v>0</v>
      </c>
      <c r="M661" s="511">
        <f t="shared" si="228"/>
        <v>0</v>
      </c>
      <c r="N661" s="503">
        <f t="shared" si="238"/>
        <v>0</v>
      </c>
      <c r="O661" s="503">
        <f t="shared" si="238"/>
        <v>0</v>
      </c>
      <c r="P661" s="504">
        <f t="shared" si="239"/>
        <v>0</v>
      </c>
      <c r="Q661" s="505">
        <f t="shared" si="239"/>
        <v>0</v>
      </c>
      <c r="R661" s="506">
        <f t="shared" si="239"/>
        <v>0</v>
      </c>
      <c r="S661" s="507"/>
      <c r="T661" s="508"/>
      <c r="U661" s="509">
        <f t="shared" si="236"/>
        <v>0</v>
      </c>
      <c r="V661" s="510"/>
      <c r="W661" s="510"/>
    </row>
    <row r="662" spans="1:31" ht="12" customHeight="1">
      <c r="A662" s="498"/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27"/>
        <v>0</v>
      </c>
      <c r="K662" s="503">
        <f t="shared" si="237"/>
        <v>0</v>
      </c>
      <c r="L662" s="503">
        <f t="shared" si="237"/>
        <v>0</v>
      </c>
      <c r="M662" s="511">
        <f t="shared" si="228"/>
        <v>0</v>
      </c>
      <c r="N662" s="503">
        <f t="shared" si="238"/>
        <v>0</v>
      </c>
      <c r="O662" s="503">
        <f t="shared" si="238"/>
        <v>0</v>
      </c>
      <c r="P662" s="504">
        <f t="shared" si="239"/>
        <v>0</v>
      </c>
      <c r="Q662" s="505">
        <f t="shared" si="239"/>
        <v>0</v>
      </c>
      <c r="R662" s="506">
        <f t="shared" si="239"/>
        <v>0</v>
      </c>
      <c r="S662" s="507"/>
      <c r="T662" s="508"/>
      <c r="U662" s="509">
        <f t="shared" si="236"/>
        <v>0</v>
      </c>
      <c r="V662" s="510"/>
      <c r="W662" s="510"/>
    </row>
    <row r="663" spans="1:31" ht="12" customHeight="1">
      <c r="A663" s="498"/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27"/>
        <v>0</v>
      </c>
      <c r="K663" s="503">
        <f t="shared" si="237"/>
        <v>0</v>
      </c>
      <c r="L663" s="503">
        <f t="shared" si="237"/>
        <v>0</v>
      </c>
      <c r="M663" s="511">
        <f t="shared" si="228"/>
        <v>0</v>
      </c>
      <c r="N663" s="503">
        <f t="shared" si="238"/>
        <v>0</v>
      </c>
      <c r="O663" s="503">
        <f t="shared" si="238"/>
        <v>0</v>
      </c>
      <c r="P663" s="504">
        <f t="shared" si="239"/>
        <v>0</v>
      </c>
      <c r="Q663" s="505">
        <f t="shared" si="239"/>
        <v>0</v>
      </c>
      <c r="R663" s="506">
        <f t="shared" si="239"/>
        <v>0</v>
      </c>
      <c r="S663" s="507"/>
      <c r="T663" s="508"/>
      <c r="U663" s="509">
        <f t="shared" si="236"/>
        <v>0</v>
      </c>
      <c r="V663" s="510"/>
      <c r="W663" s="510"/>
    </row>
    <row r="664" spans="1:31" ht="12" customHeight="1">
      <c r="A664" s="498"/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27"/>
        <v>0</v>
      </c>
      <c r="K664" s="503">
        <f t="shared" si="237"/>
        <v>0</v>
      </c>
      <c r="L664" s="503">
        <f t="shared" si="237"/>
        <v>0</v>
      </c>
      <c r="M664" s="511">
        <f t="shared" si="228"/>
        <v>0</v>
      </c>
      <c r="N664" s="503">
        <f t="shared" si="238"/>
        <v>0</v>
      </c>
      <c r="O664" s="503">
        <f t="shared" si="238"/>
        <v>0</v>
      </c>
      <c r="P664" s="504">
        <f t="shared" si="239"/>
        <v>0</v>
      </c>
      <c r="Q664" s="505">
        <f t="shared" si="239"/>
        <v>0</v>
      </c>
      <c r="R664" s="506">
        <f t="shared" si="239"/>
        <v>0</v>
      </c>
      <c r="S664" s="507"/>
      <c r="T664" s="508"/>
      <c r="U664" s="509">
        <f t="shared" si="236"/>
        <v>0</v>
      </c>
      <c r="V664" s="510"/>
      <c r="W664" s="510"/>
    </row>
    <row r="665" spans="1:31" ht="12" customHeight="1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27"/>
        <v>0</v>
      </c>
      <c r="K665" s="503">
        <f t="shared" si="237"/>
        <v>0</v>
      </c>
      <c r="L665" s="503">
        <f t="shared" si="237"/>
        <v>0</v>
      </c>
      <c r="M665" s="511">
        <f t="shared" si="228"/>
        <v>0</v>
      </c>
      <c r="N665" s="503">
        <f t="shared" si="238"/>
        <v>0</v>
      </c>
      <c r="O665" s="503">
        <f t="shared" si="238"/>
        <v>0</v>
      </c>
      <c r="P665" s="504">
        <f t="shared" si="239"/>
        <v>0</v>
      </c>
      <c r="Q665" s="505">
        <f t="shared" si="239"/>
        <v>0</v>
      </c>
      <c r="R665" s="506">
        <f t="shared" si="239"/>
        <v>0</v>
      </c>
      <c r="S665" s="507"/>
      <c r="T665" s="508"/>
      <c r="U665" s="509">
        <f t="shared" si="236"/>
        <v>0</v>
      </c>
      <c r="V665" s="510"/>
      <c r="W665" s="510"/>
    </row>
    <row r="666" spans="1:31" ht="12" customHeight="1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27"/>
        <v>0</v>
      </c>
      <c r="K666" s="503">
        <f t="shared" si="237"/>
        <v>0</v>
      </c>
      <c r="L666" s="503">
        <f t="shared" si="237"/>
        <v>0</v>
      </c>
      <c r="M666" s="511">
        <f t="shared" si="228"/>
        <v>0</v>
      </c>
      <c r="N666" s="503">
        <f t="shared" si="238"/>
        <v>0</v>
      </c>
      <c r="O666" s="503">
        <f t="shared" si="238"/>
        <v>0</v>
      </c>
      <c r="P666" s="504">
        <f t="shared" si="239"/>
        <v>0</v>
      </c>
      <c r="Q666" s="505">
        <f t="shared" si="239"/>
        <v>0</v>
      </c>
      <c r="R666" s="506">
        <f t="shared" si="239"/>
        <v>0</v>
      </c>
      <c r="S666" s="507"/>
      <c r="T666" s="508"/>
      <c r="U666" s="509">
        <f t="shared" si="236"/>
        <v>0</v>
      </c>
      <c r="V666" s="510"/>
      <c r="W666" s="510"/>
    </row>
    <row r="667" spans="1:31" ht="12" customHeight="1" thickBot="1">
      <c r="A667" s="520"/>
      <c r="B667" s="521"/>
      <c r="C667" s="522"/>
      <c r="D667" s="523"/>
      <c r="E667" s="523"/>
      <c r="F667" s="523"/>
      <c r="G667" s="523"/>
      <c r="H667" s="523"/>
      <c r="I667" s="524"/>
      <c r="J667" s="503">
        <f t="shared" si="227"/>
        <v>0</v>
      </c>
      <c r="K667" s="503">
        <f t="shared" si="237"/>
        <v>0</v>
      </c>
      <c r="L667" s="503">
        <f t="shared" si="237"/>
        <v>0</v>
      </c>
      <c r="M667" s="525">
        <f t="shared" si="228"/>
        <v>0</v>
      </c>
      <c r="N667" s="503">
        <f t="shared" si="238"/>
        <v>0</v>
      </c>
      <c r="O667" s="503">
        <f t="shared" si="238"/>
        <v>0</v>
      </c>
      <c r="P667" s="526">
        <f t="shared" si="239"/>
        <v>0</v>
      </c>
      <c r="Q667" s="527">
        <f t="shared" si="239"/>
        <v>0</v>
      </c>
      <c r="R667" s="528">
        <f t="shared" si="239"/>
        <v>0</v>
      </c>
      <c r="S667" s="529"/>
      <c r="T667" s="530"/>
      <c r="U667" s="531">
        <f t="shared" si="236"/>
        <v>0</v>
      </c>
      <c r="V667" s="532"/>
      <c r="W667" s="532"/>
    </row>
    <row r="668" spans="1:31" ht="12" customHeight="1" thickBot="1">
      <c r="A668" s="533" t="s">
        <v>23</v>
      </c>
      <c r="B668" s="534"/>
      <c r="C668" s="535"/>
      <c r="D668" s="536"/>
      <c r="E668" s="536"/>
      <c r="F668" s="536"/>
      <c r="G668" s="536"/>
      <c r="H668" s="536"/>
      <c r="I668" s="537"/>
      <c r="J668" s="538">
        <f>SUM(J326:J667)</f>
        <v>1766</v>
      </c>
      <c r="K668" s="539">
        <f t="shared" ref="K668:U668" si="240">SUM(K326:K667)</f>
        <v>120</v>
      </c>
      <c r="L668" s="539">
        <f t="shared" si="240"/>
        <v>394</v>
      </c>
      <c r="M668" s="539">
        <f t="shared" si="240"/>
        <v>0</v>
      </c>
      <c r="N668" s="539">
        <f t="shared" si="240"/>
        <v>72</v>
      </c>
      <c r="O668" s="540">
        <f t="shared" si="240"/>
        <v>2352</v>
      </c>
      <c r="P668" s="538">
        <f t="shared" si="240"/>
        <v>4226</v>
      </c>
      <c r="Q668" s="539">
        <f t="shared" si="240"/>
        <v>3794</v>
      </c>
      <c r="R668" s="528">
        <f t="shared" si="240"/>
        <v>8020</v>
      </c>
      <c r="S668" s="541"/>
      <c r="T668" s="542"/>
      <c r="U668" s="543">
        <f t="shared" si="240"/>
        <v>10492</v>
      </c>
      <c r="V668" s="544"/>
      <c r="W668" s="544"/>
    </row>
    <row r="669" spans="1:31" ht="12" customHeight="1">
      <c r="U669" s="547">
        <f>U668-U324</f>
        <v>0</v>
      </c>
      <c r="V669" s="547"/>
    </row>
    <row r="670" spans="1:31" ht="12" customHeight="1">
      <c r="A670" s="965" t="s">
        <v>365</v>
      </c>
      <c r="B670" s="965"/>
    </row>
    <row r="671" spans="1:31" ht="12" customHeight="1">
      <c r="A671" s="965" t="s">
        <v>366</v>
      </c>
      <c r="B671" s="965"/>
    </row>
    <row r="672" spans="1:31" s="519" customFormat="1" ht="18" customHeight="1">
      <c r="A672" s="546" t="s">
        <v>367</v>
      </c>
      <c r="B672" s="546"/>
      <c r="C672" s="548"/>
      <c r="J672" s="345"/>
      <c r="K672" s="345"/>
      <c r="L672" s="345"/>
      <c r="M672" s="345"/>
      <c r="N672" s="345"/>
      <c r="O672" s="345"/>
      <c r="P672" s="176"/>
      <c r="Q672" s="176"/>
      <c r="R672" s="176"/>
      <c r="S672" s="546"/>
      <c r="T672" s="546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23:C323"/>
    <mergeCell ref="A670:B670"/>
    <mergeCell ref="A671:B671"/>
    <mergeCell ref="P8:R8"/>
    <mergeCell ref="S8:U8"/>
  </mergeCells>
  <phoneticPr fontId="4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6458-E262-4966-BC41-4EB117496FDA}">
  <sheetPr codeName="Sheet4"/>
  <dimension ref="A1:AE732"/>
  <sheetViews>
    <sheetView topLeftCell="A3" workbookViewId="0">
      <pane xSplit="9" ySplit="11" topLeftCell="J188" activePane="bottomRight" state="frozen"/>
      <selection activeCell="A3" sqref="A3"/>
      <selection pane="topRight" activeCell="J3" sqref="J3"/>
      <selection pane="bottomLeft" activeCell="A14" sqref="A14"/>
      <selection pane="bottomRight" activeCell="L169" sqref="L169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468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2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2" si="2">(J10*1000)/C10</f>
        <v>0</v>
      </c>
      <c r="Y10" s="50">
        <f t="shared" ref="Y10:Y32" si="3">(K10*1000)/C10</f>
        <v>0</v>
      </c>
      <c r="Z10" s="50">
        <f t="shared" ref="Z10:Z32" si="4">(L10*1000)/C10</f>
        <v>0</v>
      </c>
      <c r="AA10" s="50">
        <f t="shared" ref="AA10:AA32" si="5">(M10*1000)/C10</f>
        <v>0</v>
      </c>
      <c r="AB10" s="51">
        <f t="shared" ref="AB10:AB32" si="6">(N10*1000)/C10</f>
        <v>0</v>
      </c>
      <c r="AC10" s="52">
        <f>SUM(X10:AB10)</f>
        <v>0</v>
      </c>
      <c r="AD10" s="53">
        <f t="shared" ref="AD10:AD38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8" si="8">SUM(O11,R11)</f>
        <v>0</v>
      </c>
      <c r="T11" s="45"/>
      <c r="U11" s="46">
        <f t="shared" ref="U11:U97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2" si="10">SUM(X11:AB11)</f>
        <v>0</v>
      </c>
      <c r="AD11" s="53">
        <f t="shared" si="7"/>
        <v>0</v>
      </c>
      <c r="AE11" s="54">
        <f t="shared" ref="AE11:AE38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42</v>
      </c>
      <c r="K15" s="560"/>
      <c r="L15" s="560"/>
      <c r="M15" s="560"/>
      <c r="N15" s="561"/>
      <c r="O15" s="562">
        <f t="shared" si="0"/>
        <v>42</v>
      </c>
      <c r="P15" s="436"/>
      <c r="Q15" s="139"/>
      <c r="R15" s="554"/>
      <c r="S15" s="63"/>
      <c r="T15" s="139">
        <f>SUM(O15,R15)</f>
        <v>42</v>
      </c>
      <c r="U15" s="46">
        <f t="shared" si="9"/>
        <v>42</v>
      </c>
      <c r="V15" s="47">
        <f t="shared" ref="V15:V78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8</v>
      </c>
      <c r="K16" s="563"/>
      <c r="L16" s="563"/>
      <c r="M16" s="563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 t="s">
        <v>369</v>
      </c>
      <c r="X16" s="49">
        <f t="shared" si="2"/>
        <v>320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320</v>
      </c>
      <c r="AD16" s="53">
        <f t="shared" si="7"/>
        <v>0</v>
      </c>
      <c r="AE16" s="54">
        <f t="shared" si="11"/>
        <v>320</v>
      </c>
    </row>
    <row r="17" spans="1:31" ht="18" customHeight="1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>
        <v>28</v>
      </c>
      <c r="R17" s="565">
        <f t="shared" si="1"/>
        <v>28</v>
      </c>
      <c r="S17" s="140"/>
      <c r="T17" s="139">
        <f>SUM(O17,R17)</f>
        <v>28</v>
      </c>
      <c r="U17" s="46">
        <f t="shared" si="9"/>
        <v>28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280</v>
      </c>
      <c r="R18" s="93">
        <f t="shared" si="1"/>
        <v>280</v>
      </c>
      <c r="S18" s="140">
        <f t="shared" si="8"/>
        <v>280</v>
      </c>
      <c r="T18" s="139"/>
      <c r="U18" s="46">
        <f t="shared" si="9"/>
        <v>280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5600</v>
      </c>
      <c r="AE18" s="54">
        <f t="shared" si="11"/>
        <v>5600</v>
      </c>
    </row>
    <row r="19" spans="1:31" ht="18" customHeight="1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110</v>
      </c>
      <c r="Q19" s="70"/>
      <c r="R19" s="93">
        <f t="shared" si="1"/>
        <v>110</v>
      </c>
      <c r="S19" s="140">
        <f t="shared" si="8"/>
        <v>110</v>
      </c>
      <c r="T19" s="139"/>
      <c r="U19" s="46">
        <f t="shared" si="9"/>
        <v>110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2200</v>
      </c>
      <c r="AE19" s="54">
        <f t="shared" si="11"/>
        <v>2200</v>
      </c>
    </row>
    <row r="20" spans="1:31" ht="18" customHeight="1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460</v>
      </c>
      <c r="Q20" s="139"/>
      <c r="R20" s="554">
        <f t="shared" si="1"/>
        <v>460</v>
      </c>
      <c r="S20" s="63">
        <f t="shared" si="8"/>
        <v>460</v>
      </c>
      <c r="T20" s="139"/>
      <c r="U20" s="46">
        <f t="shared" si="9"/>
        <v>460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9200</v>
      </c>
      <c r="AE20" s="54">
        <f t="shared" si="11"/>
        <v>9200</v>
      </c>
    </row>
    <row r="21" spans="1:31" ht="18" hidden="1" customHeight="1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28</v>
      </c>
      <c r="K24" s="577"/>
      <c r="L24" s="577"/>
      <c r="M24" s="577"/>
      <c r="N24" s="578"/>
      <c r="O24" s="562">
        <f t="shared" si="0"/>
        <v>28</v>
      </c>
      <c r="P24" s="436"/>
      <c r="Q24" s="139"/>
      <c r="R24" s="554"/>
      <c r="S24" s="63"/>
      <c r="T24" s="139">
        <f>SUM(O24,R24)</f>
        <v>28</v>
      </c>
      <c r="U24" s="46">
        <f t="shared" si="9"/>
        <v>28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46</v>
      </c>
      <c r="K25" s="563">
        <v>8</v>
      </c>
      <c r="L25" s="563">
        <v>2</v>
      </c>
      <c r="M25" s="563"/>
      <c r="N25" s="557"/>
      <c r="O25" s="558">
        <f t="shared" si="0"/>
        <v>56</v>
      </c>
      <c r="P25" s="436"/>
      <c r="Q25" s="139"/>
      <c r="R25" s="554"/>
      <c r="S25" s="63">
        <f t="shared" si="8"/>
        <v>56</v>
      </c>
      <c r="T25" s="139"/>
      <c r="U25" s="46">
        <f t="shared" si="9"/>
        <v>56</v>
      </c>
      <c r="V25" s="47">
        <f t="shared" si="12"/>
        <v>0</v>
      </c>
      <c r="W25" s="579" t="s">
        <v>374</v>
      </c>
      <c r="X25" s="49">
        <f t="shared" si="2"/>
        <v>1840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2240</v>
      </c>
      <c r="AD25" s="53">
        <f t="shared" si="7"/>
        <v>0</v>
      </c>
      <c r="AE25" s="54">
        <f t="shared" si="11"/>
        <v>2240</v>
      </c>
    </row>
    <row r="26" spans="1:31" ht="18" customHeight="1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24</v>
      </c>
      <c r="Q26" s="139"/>
      <c r="R26" s="436">
        <f t="shared" ref="R26:R34" si="14">SUM(P26:Q26)</f>
        <v>24</v>
      </c>
      <c r="S26" s="63">
        <f t="shared" si="8"/>
        <v>24</v>
      </c>
      <c r="T26" s="436"/>
      <c r="U26" s="46">
        <f t="shared" si="9"/>
        <v>24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480</v>
      </c>
      <c r="AE26" s="54">
        <f t="shared" si="11"/>
        <v>480</v>
      </c>
    </row>
    <row r="27" spans="1:31" ht="18" customHeight="1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45</v>
      </c>
      <c r="R27" s="415">
        <f t="shared" si="14"/>
        <v>45</v>
      </c>
      <c r="S27" s="580"/>
      <c r="T27" s="436">
        <f>SUM(R27:S27)</f>
        <v>45</v>
      </c>
      <c r="U27" s="46">
        <f t="shared" si="9"/>
        <v>45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>
      <c r="A28" s="30">
        <v>31410831</v>
      </c>
      <c r="B28" s="31">
        <v>2.8</v>
      </c>
      <c r="C28" s="94">
        <v>50</v>
      </c>
      <c r="D28" s="574"/>
      <c r="E28" s="73"/>
      <c r="F28" s="73"/>
      <c r="G28" s="73"/>
      <c r="H28" s="36"/>
      <c r="I28" s="904" t="s">
        <v>463</v>
      </c>
      <c r="J28" s="580"/>
      <c r="K28" s="581"/>
      <c r="L28" s="581"/>
      <c r="M28" s="581"/>
      <c r="N28" s="582"/>
      <c r="O28" s="583"/>
      <c r="P28" s="902">
        <v>80</v>
      </c>
      <c r="Q28" s="581"/>
      <c r="R28" s="436">
        <f t="shared" si="14"/>
        <v>80</v>
      </c>
      <c r="S28" s="63">
        <f t="shared" si="8"/>
        <v>80</v>
      </c>
      <c r="T28" s="436"/>
      <c r="U28" s="46">
        <f t="shared" si="9"/>
        <v>80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>
        <f t="shared" si="7"/>
        <v>1600</v>
      </c>
      <c r="AE28" s="54">
        <f t="shared" si="11"/>
        <v>1600</v>
      </c>
    </row>
    <row r="29" spans="1:31" ht="18" customHeight="1">
      <c r="A29" s="30">
        <v>31410854</v>
      </c>
      <c r="B29" s="31">
        <v>2.8</v>
      </c>
      <c r="C29" s="96">
        <v>50</v>
      </c>
      <c r="D29" s="574"/>
      <c r="E29" s="73"/>
      <c r="F29" s="73"/>
      <c r="G29" s="73"/>
      <c r="H29" s="36"/>
      <c r="I29" s="904" t="s">
        <v>42</v>
      </c>
      <c r="J29" s="580"/>
      <c r="K29" s="581"/>
      <c r="L29" s="581"/>
      <c r="M29" s="581"/>
      <c r="N29" s="582"/>
      <c r="O29" s="583"/>
      <c r="P29" s="436"/>
      <c r="Q29" s="139">
        <v>310</v>
      </c>
      <c r="R29" s="436">
        <f t="shared" si="14"/>
        <v>310</v>
      </c>
      <c r="S29" s="63">
        <f t="shared" si="8"/>
        <v>310</v>
      </c>
      <c r="T29" s="139"/>
      <c r="U29" s="46">
        <f t="shared" si="9"/>
        <v>310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6200</v>
      </c>
      <c r="AE29" s="54">
        <f t="shared" si="11"/>
        <v>6200</v>
      </c>
    </row>
    <row r="30" spans="1:31" ht="18" customHeight="1">
      <c r="A30" s="30">
        <v>31400126</v>
      </c>
      <c r="B30" s="31">
        <v>2.5</v>
      </c>
      <c r="C30" s="32">
        <v>25</v>
      </c>
      <c r="D30" s="585" t="s">
        <v>41</v>
      </c>
      <c r="E30" s="73"/>
      <c r="F30" s="73"/>
      <c r="G30" s="73"/>
      <c r="H30" s="73"/>
      <c r="I30" s="568"/>
      <c r="J30" s="140"/>
      <c r="K30" s="70"/>
      <c r="L30" s="70"/>
      <c r="M30" s="70"/>
      <c r="N30" s="586"/>
      <c r="O30" s="587">
        <f t="shared" si="0"/>
        <v>0</v>
      </c>
      <c r="P30" s="93"/>
      <c r="Q30" s="70"/>
      <c r="R30" s="567">
        <f t="shared" si="14"/>
        <v>0</v>
      </c>
      <c r="S30" s="140">
        <f t="shared" si="8"/>
        <v>0</v>
      </c>
      <c r="T30" s="139"/>
      <c r="U30" s="46">
        <f t="shared" si="9"/>
        <v>0</v>
      </c>
      <c r="V30" s="47">
        <f t="shared" si="12"/>
        <v>0</v>
      </c>
      <c r="W30" s="48"/>
      <c r="X30" s="49">
        <f t="shared" si="2"/>
        <v>0</v>
      </c>
      <c r="Y30" s="50">
        <f t="shared" si="3"/>
        <v>0</v>
      </c>
      <c r="Z30" s="50">
        <f t="shared" si="4"/>
        <v>0</v>
      </c>
      <c r="AA30" s="50">
        <f t="shared" si="5"/>
        <v>0</v>
      </c>
      <c r="AB30" s="51">
        <f t="shared" si="6"/>
        <v>0</v>
      </c>
      <c r="AC30" s="52">
        <f t="shared" si="10"/>
        <v>0</v>
      </c>
      <c r="AD30" s="53">
        <f t="shared" si="7"/>
        <v>0</v>
      </c>
      <c r="AE30" s="54">
        <f t="shared" si="11"/>
        <v>0</v>
      </c>
    </row>
    <row r="31" spans="1:31" ht="18" customHeight="1">
      <c r="A31" s="100">
        <v>314011</v>
      </c>
      <c r="B31" s="101">
        <v>2.8</v>
      </c>
      <c r="C31" s="67" t="s">
        <v>27</v>
      </c>
      <c r="D31" s="102" t="s">
        <v>46</v>
      </c>
      <c r="E31" s="103"/>
      <c r="F31" s="103"/>
      <c r="G31" s="103"/>
      <c r="H31" s="104"/>
      <c r="I31" s="588"/>
      <c r="J31" s="559">
        <v>14</v>
      </c>
      <c r="K31" s="589"/>
      <c r="L31" s="589"/>
      <c r="M31" s="589"/>
      <c r="N31" s="590"/>
      <c r="O31" s="591">
        <f t="shared" si="0"/>
        <v>14</v>
      </c>
      <c r="P31" s="93"/>
      <c r="Q31" s="70"/>
      <c r="R31" s="93"/>
      <c r="S31" s="140"/>
      <c r="T31" s="139">
        <f>SUM(O31,R31)</f>
        <v>14</v>
      </c>
      <c r="U31" s="46">
        <f t="shared" si="9"/>
        <v>14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>
      <c r="A32" s="30">
        <v>314011</v>
      </c>
      <c r="B32" s="31">
        <v>2.8</v>
      </c>
      <c r="C32" s="106">
        <v>25</v>
      </c>
      <c r="D32" s="574" t="s">
        <v>46</v>
      </c>
      <c r="E32" s="73" t="s">
        <v>47</v>
      </c>
      <c r="F32" s="73" t="s">
        <v>48</v>
      </c>
      <c r="G32" s="73"/>
      <c r="H32" s="36"/>
      <c r="I32" s="552"/>
      <c r="J32" s="116">
        <v>16</v>
      </c>
      <c r="K32" s="563"/>
      <c r="L32" s="592"/>
      <c r="M32" s="563"/>
      <c r="N32" s="557"/>
      <c r="O32" s="558">
        <f t="shared" si="0"/>
        <v>16</v>
      </c>
      <c r="P32" s="436"/>
      <c r="Q32" s="139"/>
      <c r="R32" s="554"/>
      <c r="S32" s="63">
        <f t="shared" si="8"/>
        <v>16</v>
      </c>
      <c r="T32" s="139"/>
      <c r="U32" s="46">
        <f t="shared" si="9"/>
        <v>16</v>
      </c>
      <c r="V32" s="47">
        <f t="shared" si="12"/>
        <v>0</v>
      </c>
      <c r="W32" s="579" t="s">
        <v>375</v>
      </c>
      <c r="X32" s="49">
        <f t="shared" si="2"/>
        <v>640</v>
      </c>
      <c r="Y32" s="50">
        <f t="shared" si="3"/>
        <v>0</v>
      </c>
      <c r="Z32" s="50">
        <f t="shared" si="4"/>
        <v>0</v>
      </c>
      <c r="AA32" s="50">
        <f t="shared" si="5"/>
        <v>0</v>
      </c>
      <c r="AB32" s="51">
        <f t="shared" si="6"/>
        <v>0</v>
      </c>
      <c r="AC32" s="52">
        <f t="shared" si="10"/>
        <v>640</v>
      </c>
      <c r="AD32" s="53">
        <f t="shared" si="7"/>
        <v>0</v>
      </c>
      <c r="AE32" s="54">
        <f t="shared" si="11"/>
        <v>640</v>
      </c>
    </row>
    <row r="33" spans="1:31" ht="18" customHeight="1">
      <c r="A33" s="30">
        <v>31411854</v>
      </c>
      <c r="B33" s="108">
        <v>4</v>
      </c>
      <c r="C33" s="67" t="s">
        <v>27</v>
      </c>
      <c r="D33" s="574"/>
      <c r="E33" s="73"/>
      <c r="F33" s="73"/>
      <c r="G33" s="73"/>
      <c r="H33" s="36"/>
      <c r="I33" s="89" t="s">
        <v>50</v>
      </c>
      <c r="J33" s="140"/>
      <c r="K33" s="70"/>
      <c r="L33" s="70"/>
      <c r="M33" s="70"/>
      <c r="N33" s="586"/>
      <c r="O33" s="587"/>
      <c r="P33" s="415"/>
      <c r="Q33" s="117">
        <v>40</v>
      </c>
      <c r="R33" s="415">
        <f>SUM(P33:Q33)</f>
        <v>40</v>
      </c>
      <c r="S33" s="580"/>
      <c r="T33" s="139">
        <f>SUM(O33,R33)</f>
        <v>40</v>
      </c>
      <c r="U33" s="46">
        <f t="shared" si="9"/>
        <v>40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hidden="1" customHeight="1">
      <c r="A34" s="30">
        <v>31411811</v>
      </c>
      <c r="B34" s="31">
        <v>2.5</v>
      </c>
      <c r="C34" s="67" t="s">
        <v>27</v>
      </c>
      <c r="D34" s="574"/>
      <c r="E34" s="73"/>
      <c r="F34" s="73"/>
      <c r="G34" s="73"/>
      <c r="H34" s="36"/>
      <c r="I34" s="564" t="s">
        <v>376</v>
      </c>
      <c r="J34" s="140"/>
      <c r="K34" s="70"/>
      <c r="L34" s="70"/>
      <c r="M34" s="70"/>
      <c r="N34" s="586"/>
      <c r="O34" s="587"/>
      <c r="P34" s="415"/>
      <c r="Q34" s="117"/>
      <c r="R34" s="415">
        <f t="shared" si="14"/>
        <v>0</v>
      </c>
      <c r="S34" s="580"/>
      <c r="T34" s="139">
        <f>SUM(O34,R34)</f>
        <v>0</v>
      </c>
      <c r="U34" s="46">
        <f t="shared" si="9"/>
        <v>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customHeight="1">
      <c r="A35" s="30">
        <v>31411813</v>
      </c>
      <c r="B35" s="108">
        <v>4</v>
      </c>
      <c r="C35" s="96">
        <v>50</v>
      </c>
      <c r="D35" s="574"/>
      <c r="E35" s="73"/>
      <c r="F35" s="73"/>
      <c r="G35" s="73"/>
      <c r="H35" s="36"/>
      <c r="I35" s="904" t="s">
        <v>52</v>
      </c>
      <c r="J35" s="140"/>
      <c r="K35" s="70"/>
      <c r="L35" s="70"/>
      <c r="M35" s="70"/>
      <c r="N35" s="586"/>
      <c r="O35" s="587"/>
      <c r="P35" s="436">
        <v>40</v>
      </c>
      <c r="Q35" s="139">
        <v>280</v>
      </c>
      <c r="R35" s="436">
        <f>SUM(P35:Q35)</f>
        <v>320</v>
      </c>
      <c r="S35" s="63">
        <f t="shared" si="8"/>
        <v>320</v>
      </c>
      <c r="T35" s="139"/>
      <c r="U35" s="46">
        <f t="shared" si="9"/>
        <v>320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>
        <f t="shared" si="7"/>
        <v>6400</v>
      </c>
      <c r="AE35" s="54">
        <f t="shared" si="11"/>
        <v>6400</v>
      </c>
    </row>
    <row r="36" spans="1:31" ht="18" customHeight="1">
      <c r="A36" s="30">
        <v>31411825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53</v>
      </c>
      <c r="J36" s="140"/>
      <c r="K36" s="70"/>
      <c r="L36" s="70"/>
      <c r="M36" s="70"/>
      <c r="N36" s="586"/>
      <c r="O36" s="587"/>
      <c r="P36" s="436"/>
      <c r="Q36" s="139"/>
      <c r="R36" s="436">
        <f>SUM(P36:Q36)</f>
        <v>0</v>
      </c>
      <c r="S36" s="63">
        <f t="shared" si="8"/>
        <v>0</v>
      </c>
      <c r="T36" s="139"/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0</v>
      </c>
      <c r="AE36" s="54">
        <f t="shared" si="11"/>
        <v>0</v>
      </c>
    </row>
    <row r="37" spans="1:31" ht="18" customHeight="1">
      <c r="A37" s="30">
        <v>31411831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464</v>
      </c>
      <c r="J37" s="140"/>
      <c r="K37" s="70"/>
      <c r="L37" s="70"/>
      <c r="M37" s="70"/>
      <c r="N37" s="586"/>
      <c r="O37" s="587"/>
      <c r="P37" s="436">
        <v>72</v>
      </c>
      <c r="Q37" s="139"/>
      <c r="R37" s="436">
        <f>SUM(P37:Q37)</f>
        <v>72</v>
      </c>
      <c r="S37" s="63">
        <f t="shared" si="8"/>
        <v>72</v>
      </c>
      <c r="T37" s="139"/>
      <c r="U37" s="46">
        <f t="shared" si="9"/>
        <v>72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1440</v>
      </c>
      <c r="AE37" s="54">
        <f t="shared" si="11"/>
        <v>1440</v>
      </c>
    </row>
    <row r="38" spans="1:31" ht="18" customHeight="1">
      <c r="A38" s="30">
        <v>31411854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50</v>
      </c>
      <c r="J38" s="140"/>
      <c r="K38" s="70"/>
      <c r="L38" s="70"/>
      <c r="M38" s="70"/>
      <c r="N38" s="586"/>
      <c r="O38" s="587"/>
      <c r="P38" s="436"/>
      <c r="Q38" s="139">
        <v>80</v>
      </c>
      <c r="R38" s="436">
        <f>SUM(P38:Q38)</f>
        <v>80</v>
      </c>
      <c r="S38" s="63">
        <f t="shared" si="8"/>
        <v>80</v>
      </c>
      <c r="T38" s="139"/>
      <c r="U38" s="46">
        <f t="shared" si="9"/>
        <v>80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1600</v>
      </c>
      <c r="AE38" s="54">
        <f t="shared" si="11"/>
        <v>1600</v>
      </c>
    </row>
    <row r="39" spans="1:31" ht="18" customHeight="1">
      <c r="A39" s="119" t="s">
        <v>56</v>
      </c>
      <c r="B39" s="120"/>
      <c r="C39" s="595"/>
      <c r="D39" s="596"/>
      <c r="E39" s="120"/>
      <c r="F39" s="120"/>
      <c r="G39" s="120"/>
      <c r="H39" s="120"/>
      <c r="I39" s="596"/>
      <c r="J39" s="129">
        <f t="shared" ref="J39:U39" si="15">SUM(J10:J38)</f>
        <v>194</v>
      </c>
      <c r="K39" s="129">
        <f t="shared" si="15"/>
        <v>8</v>
      </c>
      <c r="L39" s="129">
        <f t="shared" si="15"/>
        <v>2</v>
      </c>
      <c r="M39" s="129">
        <f t="shared" si="15"/>
        <v>0</v>
      </c>
      <c r="N39" s="129">
        <f t="shared" si="15"/>
        <v>8</v>
      </c>
      <c r="O39" s="130">
        <f t="shared" si="15"/>
        <v>212</v>
      </c>
      <c r="P39" s="133">
        <f t="shared" si="15"/>
        <v>786</v>
      </c>
      <c r="Q39" s="129">
        <f t="shared" si="15"/>
        <v>1063</v>
      </c>
      <c r="R39" s="133">
        <f t="shared" si="15"/>
        <v>1849</v>
      </c>
      <c r="S39" s="128">
        <f t="shared" si="15"/>
        <v>1864</v>
      </c>
      <c r="T39" s="129">
        <f t="shared" si="15"/>
        <v>197</v>
      </c>
      <c r="U39" s="130">
        <f t="shared" si="15"/>
        <v>2061</v>
      </c>
      <c r="V39" s="47">
        <f t="shared" si="12"/>
        <v>0</v>
      </c>
      <c r="W39" s="131"/>
      <c r="X39" s="132">
        <f t="shared" ref="X39:AE39" si="16">SUM(X10:X38)</f>
        <v>4400</v>
      </c>
      <c r="Y39" s="129">
        <f t="shared" si="16"/>
        <v>320</v>
      </c>
      <c r="Z39" s="129">
        <f t="shared" si="16"/>
        <v>80</v>
      </c>
      <c r="AA39" s="129">
        <f t="shared" si="16"/>
        <v>0</v>
      </c>
      <c r="AB39" s="133">
        <f t="shared" si="16"/>
        <v>320</v>
      </c>
      <c r="AC39" s="130">
        <f t="shared" si="16"/>
        <v>5120</v>
      </c>
      <c r="AD39" s="133">
        <f t="shared" si="16"/>
        <v>34720</v>
      </c>
      <c r="AE39" s="134">
        <f t="shared" si="16"/>
        <v>37920</v>
      </c>
    </row>
    <row r="40" spans="1:31" ht="18" hidden="1" customHeight="1">
      <c r="A40" s="30">
        <v>320000</v>
      </c>
      <c r="B40" s="31" t="s">
        <v>57</v>
      </c>
      <c r="C40" s="32">
        <v>25</v>
      </c>
      <c r="D40" s="574" t="s">
        <v>58</v>
      </c>
      <c r="E40" s="73" t="s">
        <v>59</v>
      </c>
      <c r="F40" s="73"/>
      <c r="G40" s="73" t="s">
        <v>60</v>
      </c>
      <c r="H40" s="36" t="s">
        <v>61</v>
      </c>
      <c r="I40" s="552"/>
      <c r="J40" s="553"/>
      <c r="K40" s="467"/>
      <c r="L40" s="467"/>
      <c r="M40" s="467"/>
      <c r="N40" s="339"/>
      <c r="O40" s="46">
        <f t="shared" ref="O40:O97" si="17">SUM(J40:N40)</f>
        <v>0</v>
      </c>
      <c r="P40" s="554"/>
      <c r="Q40" s="45"/>
      <c r="R40" s="554">
        <f t="shared" ref="R40:R97" si="18">SUM(P40:Q40)</f>
        <v>0</v>
      </c>
      <c r="S40" s="44">
        <f>SUM(O40,R40)</f>
        <v>0</v>
      </c>
      <c r="T40" s="45"/>
      <c r="U40" s="46">
        <f t="shared" si="9"/>
        <v>0</v>
      </c>
      <c r="V40" s="47">
        <f t="shared" si="12"/>
        <v>0</v>
      </c>
      <c r="W40" s="48"/>
      <c r="X40" s="49">
        <f>(J40*1000)/C40</f>
        <v>0</v>
      </c>
      <c r="Y40" s="50">
        <f t="shared" ref="Y40:Y97" si="19">(K40*1000)/C40</f>
        <v>0</v>
      </c>
      <c r="Z40" s="50">
        <f t="shared" ref="Z40:Z97" si="20">(L40*1000)/C40</f>
        <v>0</v>
      </c>
      <c r="AA40" s="50">
        <f t="shared" ref="AA40:AA97" si="21">(M40*1000)/C40</f>
        <v>0</v>
      </c>
      <c r="AB40" s="51">
        <f t="shared" ref="AB40:AB97" si="22">(N40*1000)/C40</f>
        <v>0</v>
      </c>
      <c r="AC40" s="52">
        <f t="shared" ref="AC40:AC97" si="23">SUM(X40:AB40)</f>
        <v>0</v>
      </c>
      <c r="AD40" s="53">
        <f t="shared" ref="AD40:AD97" si="24">(R40*1000)/C40</f>
        <v>0</v>
      </c>
      <c r="AE40" s="54">
        <f t="shared" ref="AE40:AE97" si="25">SUM(AC40:AD40)</f>
        <v>0</v>
      </c>
    </row>
    <row r="41" spans="1:31" ht="18" hidden="1" customHeight="1">
      <c r="A41" s="30">
        <v>32000890</v>
      </c>
      <c r="B41" s="31">
        <v>2.5</v>
      </c>
      <c r="C41" s="32">
        <v>25</v>
      </c>
      <c r="D41" s="575" t="s">
        <v>64</v>
      </c>
      <c r="E41" s="135" t="s">
        <v>63</v>
      </c>
      <c r="F41" s="73"/>
      <c r="G41" s="73"/>
      <c r="H41" s="36"/>
      <c r="I41" s="552"/>
      <c r="J41" s="597"/>
      <c r="K41" s="598"/>
      <c r="L41" s="467"/>
      <c r="M41" s="467"/>
      <c r="N41" s="339"/>
      <c r="O41" s="46">
        <f t="shared" ref="O41:O47" si="26">SUM(J41:N41)</f>
        <v>0</v>
      </c>
      <c r="P41" s="554"/>
      <c r="Q41" s="45"/>
      <c r="R41" s="554"/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/>
      <c r="Z41" s="50"/>
      <c r="AA41" s="50"/>
      <c r="AB41" s="51"/>
      <c r="AC41" s="52">
        <f t="shared" si="23"/>
        <v>0</v>
      </c>
      <c r="AD41" s="53"/>
      <c r="AE41" s="54">
        <f t="shared" si="25"/>
        <v>0</v>
      </c>
    </row>
    <row r="42" spans="1:31" ht="18" customHeight="1">
      <c r="A42" s="30">
        <v>320008</v>
      </c>
      <c r="B42" s="31">
        <v>2.8</v>
      </c>
      <c r="C42" s="32">
        <v>25</v>
      </c>
      <c r="D42" s="599" t="s">
        <v>64</v>
      </c>
      <c r="E42" s="138" t="s">
        <v>65</v>
      </c>
      <c r="F42" s="138" t="s">
        <v>66</v>
      </c>
      <c r="G42" s="73"/>
      <c r="H42" s="36"/>
      <c r="I42" s="552"/>
      <c r="J42" s="116">
        <v>32</v>
      </c>
      <c r="K42" s="563"/>
      <c r="L42" s="563"/>
      <c r="M42" s="556"/>
      <c r="N42" s="557"/>
      <c r="O42" s="558">
        <f>SUM(J42:N42)</f>
        <v>32</v>
      </c>
      <c r="P42" s="554"/>
      <c r="Q42" s="45"/>
      <c r="R42" s="554"/>
      <c r="S42" s="63">
        <f>SUM(O42,R42)</f>
        <v>32</v>
      </c>
      <c r="T42" s="139"/>
      <c r="U42" s="46">
        <f t="shared" si="9"/>
        <v>32</v>
      </c>
      <c r="V42" s="47">
        <f t="shared" si="12"/>
        <v>0</v>
      </c>
      <c r="W42" s="48"/>
      <c r="X42" s="49">
        <f>(J42*1000)/C42</f>
        <v>1280</v>
      </c>
      <c r="Y42" s="50">
        <f>(K42*1000)/C42</f>
        <v>0</v>
      </c>
      <c r="Z42" s="50"/>
      <c r="AA42" s="50"/>
      <c r="AB42" s="51"/>
      <c r="AC42" s="52">
        <f t="shared" si="23"/>
        <v>1280</v>
      </c>
      <c r="AD42" s="53"/>
      <c r="AE42" s="54">
        <f t="shared" si="25"/>
        <v>1280</v>
      </c>
    </row>
    <row r="43" spans="1:31" ht="18" hidden="1" customHeight="1">
      <c r="A43" s="30">
        <v>32000846</v>
      </c>
      <c r="B43" s="31">
        <v>2.8</v>
      </c>
      <c r="C43" s="67" t="s">
        <v>27</v>
      </c>
      <c r="D43" s="575" t="s">
        <v>380</v>
      </c>
      <c r="E43" s="138"/>
      <c r="F43" s="138"/>
      <c r="G43" s="73"/>
      <c r="H43" s="36"/>
      <c r="I43" s="552"/>
      <c r="J43" s="600"/>
      <c r="K43" s="601"/>
      <c r="L43" s="601"/>
      <c r="M43" s="560"/>
      <c r="N43" s="561"/>
      <c r="O43" s="562">
        <f t="shared" si="26"/>
        <v>0</v>
      </c>
      <c r="P43" s="554"/>
      <c r="Q43" s="45"/>
      <c r="R43" s="554"/>
      <c r="S43" s="63"/>
      <c r="T43" s="143">
        <f>SUM(O43,R43)</f>
        <v>0</v>
      </c>
      <c r="U43" s="46">
        <f>SUM(S43:T43)</f>
        <v>0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hidden="1" customHeight="1">
      <c r="A44" s="30">
        <v>320021</v>
      </c>
      <c r="B44" s="31">
        <v>2.8</v>
      </c>
      <c r="C44" s="67" t="s">
        <v>27</v>
      </c>
      <c r="D44" s="68" t="s">
        <v>64</v>
      </c>
      <c r="E44" s="409"/>
      <c r="F44" s="409"/>
      <c r="G44" s="73"/>
      <c r="H44" s="36"/>
      <c r="I44" s="552"/>
      <c r="J44" s="559"/>
      <c r="K44" s="560"/>
      <c r="L44" s="560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customHeight="1">
      <c r="A45" s="30">
        <v>320021</v>
      </c>
      <c r="B45" s="31">
        <v>2.8</v>
      </c>
      <c r="C45" s="32">
        <v>25</v>
      </c>
      <c r="D45" s="602" t="s">
        <v>68</v>
      </c>
      <c r="E45" s="409"/>
      <c r="F45" s="409"/>
      <c r="G45" s="73"/>
      <c r="H45" s="36"/>
      <c r="I45" s="552"/>
      <c r="J45" s="63">
        <v>64</v>
      </c>
      <c r="K45" s="603"/>
      <c r="L45" s="603"/>
      <c r="M45" s="603"/>
      <c r="N45" s="339"/>
      <c r="O45" s="46">
        <f t="shared" si="26"/>
        <v>64</v>
      </c>
      <c r="P45" s="554"/>
      <c r="Q45" s="45"/>
      <c r="R45" s="554"/>
      <c r="S45" s="63">
        <f>SUM(O45,R45)</f>
        <v>64</v>
      </c>
      <c r="T45" s="143"/>
      <c r="U45" s="46">
        <f t="shared" si="9"/>
        <v>64</v>
      </c>
      <c r="V45" s="47">
        <f t="shared" si="12"/>
        <v>0</v>
      </c>
      <c r="W45" s="48"/>
      <c r="X45" s="49">
        <f>(J45*1000)/C45</f>
        <v>2560</v>
      </c>
      <c r="Y45" s="50"/>
      <c r="Z45" s="50"/>
      <c r="AA45" s="50"/>
      <c r="AB45" s="51"/>
      <c r="AC45" s="52">
        <f t="shared" si="23"/>
        <v>2560</v>
      </c>
      <c r="AD45" s="53"/>
      <c r="AE45" s="54">
        <f t="shared" si="25"/>
        <v>2560</v>
      </c>
    </row>
    <row r="46" spans="1:31" ht="18" hidden="1" customHeight="1">
      <c r="A46" s="30">
        <v>320021</v>
      </c>
      <c r="B46" s="31">
        <v>2.8</v>
      </c>
      <c r="C46" s="67" t="s">
        <v>27</v>
      </c>
      <c r="D46" s="604" t="s">
        <v>69</v>
      </c>
      <c r="E46" s="409"/>
      <c r="F46" s="73"/>
      <c r="G46" s="73"/>
      <c r="H46" s="36"/>
      <c r="I46" s="552"/>
      <c r="J46" s="605"/>
      <c r="K46" s="467"/>
      <c r="L46" s="467"/>
      <c r="M46" s="467"/>
      <c r="N46" s="339"/>
      <c r="O46" s="46">
        <f t="shared" si="26"/>
        <v>0</v>
      </c>
      <c r="P46" s="554"/>
      <c r="Q46" s="45"/>
      <c r="R46" s="554"/>
      <c r="S46" s="63"/>
      <c r="T46" s="63">
        <f>SUM(O46,R46)</f>
        <v>0</v>
      </c>
      <c r="U46" s="46">
        <f>SUM(S46:T46)</f>
        <v>0</v>
      </c>
      <c r="V46" s="47">
        <f t="shared" si="12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320001</v>
      </c>
      <c r="B47" s="31">
        <v>2.8</v>
      </c>
      <c r="C47" s="67" t="s">
        <v>27</v>
      </c>
      <c r="D47" s="146" t="s">
        <v>70</v>
      </c>
      <c r="E47" s="409"/>
      <c r="F47" s="73"/>
      <c r="G47" s="73"/>
      <c r="H47" s="36"/>
      <c r="I47" s="552"/>
      <c r="J47" s="559">
        <v>10</v>
      </c>
      <c r="K47" s="560"/>
      <c r="L47" s="560"/>
      <c r="M47" s="560"/>
      <c r="N47" s="561"/>
      <c r="O47" s="562">
        <f t="shared" si="26"/>
        <v>10</v>
      </c>
      <c r="P47" s="554"/>
      <c r="Q47" s="45"/>
      <c r="R47" s="554"/>
      <c r="S47" s="63"/>
      <c r="T47" s="63">
        <f>SUM(O47,R47)</f>
        <v>10</v>
      </c>
      <c r="U47" s="46">
        <f>SUM(S47:T47)</f>
        <v>10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>
      <c r="A48" s="148">
        <v>320001</v>
      </c>
      <c r="B48" s="31">
        <v>2.8</v>
      </c>
      <c r="C48" s="32">
        <v>25</v>
      </c>
      <c r="D48" s="574" t="s">
        <v>70</v>
      </c>
      <c r="E48" s="73" t="s">
        <v>71</v>
      </c>
      <c r="F48" s="73" t="s">
        <v>72</v>
      </c>
      <c r="G48" s="73" t="s">
        <v>73</v>
      </c>
      <c r="H48" s="149"/>
      <c r="I48" s="606"/>
      <c r="J48" s="116">
        <v>190</v>
      </c>
      <c r="K48" s="563">
        <v>18</v>
      </c>
      <c r="L48" s="563"/>
      <c r="M48" s="563"/>
      <c r="N48" s="607"/>
      <c r="O48" s="558">
        <f>SUM(J48:N48)</f>
        <v>208</v>
      </c>
      <c r="P48" s="339"/>
      <c r="Q48" s="467"/>
      <c r="R48" s="339"/>
      <c r="S48" s="63">
        <f>SUM(O48,R48)</f>
        <v>208</v>
      </c>
      <c r="T48" s="139"/>
      <c r="U48" s="608">
        <f t="shared" si="9"/>
        <v>208</v>
      </c>
      <c r="V48" s="47">
        <f t="shared" si="12"/>
        <v>0</v>
      </c>
      <c r="W48" s="48"/>
      <c r="X48" s="49">
        <f>(J48*1000)/C48</f>
        <v>7600</v>
      </c>
      <c r="Y48" s="50">
        <f t="shared" si="19"/>
        <v>720</v>
      </c>
      <c r="Z48" s="50">
        <f t="shared" si="20"/>
        <v>0</v>
      </c>
      <c r="AA48" s="50">
        <f t="shared" si="21"/>
        <v>0</v>
      </c>
      <c r="AB48" s="51">
        <f t="shared" si="22"/>
        <v>0</v>
      </c>
      <c r="AC48" s="154">
        <f t="shared" si="23"/>
        <v>8320</v>
      </c>
      <c r="AD48" s="51">
        <f t="shared" si="24"/>
        <v>0</v>
      </c>
      <c r="AE48" s="155">
        <f t="shared" si="25"/>
        <v>8320</v>
      </c>
    </row>
    <row r="49" spans="1:31" ht="18" hidden="1" customHeight="1">
      <c r="A49" s="156">
        <v>320001</v>
      </c>
      <c r="B49" s="157">
        <v>2.5</v>
      </c>
      <c r="C49" s="83" t="s">
        <v>75</v>
      </c>
      <c r="D49" s="609" t="s">
        <v>70</v>
      </c>
      <c r="E49" s="159"/>
      <c r="F49" s="159"/>
      <c r="G49" s="159"/>
      <c r="H49" s="159"/>
      <c r="I49" s="610"/>
      <c r="J49" s="553"/>
      <c r="K49" s="467"/>
      <c r="L49" s="467"/>
      <c r="M49" s="467"/>
      <c r="N49" s="339"/>
      <c r="O49" s="608">
        <f t="shared" si="17"/>
        <v>0</v>
      </c>
      <c r="P49" s="339"/>
      <c r="Q49" s="467"/>
      <c r="R49" s="339">
        <f t="shared" si="18"/>
        <v>0</v>
      </c>
      <c r="S49" s="63"/>
      <c r="T49" s="139">
        <f>SUM(O49,R49)</f>
        <v>0</v>
      </c>
      <c r="U49" s="608">
        <f t="shared" si="9"/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154">
        <f t="shared" si="23"/>
        <v>0</v>
      </c>
      <c r="AD49" s="51"/>
      <c r="AE49" s="155">
        <f t="shared" si="25"/>
        <v>0</v>
      </c>
    </row>
    <row r="50" spans="1:31" ht="18" customHeight="1">
      <c r="A50" s="161">
        <v>32010890</v>
      </c>
      <c r="B50" s="108">
        <v>4</v>
      </c>
      <c r="C50" s="67" t="s">
        <v>27</v>
      </c>
      <c r="D50" s="611"/>
      <c r="E50" s="163"/>
      <c r="F50" s="163"/>
      <c r="G50" s="163"/>
      <c r="H50" s="163"/>
      <c r="I50" s="166" t="s">
        <v>77</v>
      </c>
      <c r="J50" s="612"/>
      <c r="K50" s="603"/>
      <c r="L50" s="603"/>
      <c r="M50" s="603"/>
      <c r="N50" s="613"/>
      <c r="O50" s="153"/>
      <c r="P50" s="415">
        <v>1373</v>
      </c>
      <c r="Q50" s="117"/>
      <c r="R50" s="415">
        <f t="shared" si="18"/>
        <v>1373</v>
      </c>
      <c r="S50" s="145"/>
      <c r="T50" s="139">
        <f>SUM(O50,R50)</f>
        <v>1373</v>
      </c>
      <c r="U50" s="608">
        <f t="shared" si="9"/>
        <v>1373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hidden="1" customHeight="1">
      <c r="A51" s="161">
        <v>32010813</v>
      </c>
      <c r="B51" s="108">
        <v>4</v>
      </c>
      <c r="C51" s="94">
        <v>50</v>
      </c>
      <c r="D51" s="611"/>
      <c r="E51" s="163"/>
      <c r="F51" s="163"/>
      <c r="G51" s="163"/>
      <c r="H51" s="906"/>
      <c r="I51" s="907" t="s">
        <v>465</v>
      </c>
      <c r="J51" s="612"/>
      <c r="K51" s="603"/>
      <c r="L51" s="603"/>
      <c r="M51" s="603"/>
      <c r="N51" s="613"/>
      <c r="O51" s="153"/>
      <c r="P51" s="908"/>
      <c r="Q51" s="117"/>
      <c r="R51" s="637">
        <f t="shared" si="18"/>
        <v>0</v>
      </c>
      <c r="S51" s="63">
        <f t="shared" ref="S51:S97" si="27">SUM(O51,R51)</f>
        <v>0</v>
      </c>
      <c r="T51" s="139"/>
      <c r="U51" s="46">
        <f t="shared" si="9"/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/>
      <c r="AD51" s="53">
        <f t="shared" si="24"/>
        <v>0</v>
      </c>
      <c r="AE51" s="54">
        <f t="shared" si="25"/>
        <v>0</v>
      </c>
    </row>
    <row r="52" spans="1:31" ht="18" customHeight="1">
      <c r="A52" s="100">
        <v>32010890</v>
      </c>
      <c r="B52" s="108">
        <v>4</v>
      </c>
      <c r="C52" s="96">
        <v>50</v>
      </c>
      <c r="D52" s="614"/>
      <c r="E52" s="103"/>
      <c r="F52" s="103"/>
      <c r="G52" s="103"/>
      <c r="H52" s="104"/>
      <c r="I52" s="566" t="s">
        <v>77</v>
      </c>
      <c r="J52" s="615"/>
      <c r="K52" s="616"/>
      <c r="L52" s="616"/>
      <c r="M52" s="616"/>
      <c r="N52" s="586"/>
      <c r="O52" s="587"/>
      <c r="P52" s="436">
        <v>460</v>
      </c>
      <c r="Q52" s="139">
        <v>930</v>
      </c>
      <c r="R52" s="436">
        <f t="shared" si="18"/>
        <v>1390</v>
      </c>
      <c r="S52" s="63">
        <f t="shared" si="27"/>
        <v>1390</v>
      </c>
      <c r="T52" s="139"/>
      <c r="U52" s="46">
        <f t="shared" si="9"/>
        <v>1390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52"/>
      <c r="AD52" s="53">
        <f t="shared" si="24"/>
        <v>27800</v>
      </c>
      <c r="AE52" s="54">
        <f t="shared" si="25"/>
        <v>27800</v>
      </c>
    </row>
    <row r="53" spans="1:31" ht="18" customHeight="1">
      <c r="A53" s="30">
        <v>320041</v>
      </c>
      <c r="B53" s="108">
        <v>4</v>
      </c>
      <c r="C53" s="32">
        <v>25</v>
      </c>
      <c r="D53" s="574"/>
      <c r="E53" s="73"/>
      <c r="F53" s="73"/>
      <c r="G53" s="73"/>
      <c r="H53" s="89">
        <v>6952</v>
      </c>
      <c r="I53" s="552"/>
      <c r="J53" s="116"/>
      <c r="K53" s="563"/>
      <c r="L53" s="563"/>
      <c r="M53" s="563"/>
      <c r="N53" s="607">
        <v>16</v>
      </c>
      <c r="O53" s="558">
        <f t="shared" si="17"/>
        <v>16</v>
      </c>
      <c r="P53" s="554"/>
      <c r="Q53" s="45"/>
      <c r="R53" s="554"/>
      <c r="S53" s="63">
        <f t="shared" si="27"/>
        <v>16</v>
      </c>
      <c r="T53" s="139"/>
      <c r="U53" s="46">
        <f t="shared" si="9"/>
        <v>16</v>
      </c>
      <c r="V53" s="47">
        <f t="shared" si="12"/>
        <v>0</v>
      </c>
      <c r="W53" s="48"/>
      <c r="X53" s="49">
        <f t="shared" ref="X53:X61" si="28">(J53*1000)/C53</f>
        <v>0</v>
      </c>
      <c r="Y53" s="50">
        <f t="shared" si="19"/>
        <v>0</v>
      </c>
      <c r="Z53" s="50">
        <f t="shared" si="20"/>
        <v>0</v>
      </c>
      <c r="AA53" s="50">
        <f t="shared" si="21"/>
        <v>0</v>
      </c>
      <c r="AB53" s="51">
        <f t="shared" si="22"/>
        <v>640</v>
      </c>
      <c r="AC53" s="52">
        <f t="shared" si="23"/>
        <v>640</v>
      </c>
      <c r="AD53" s="53"/>
      <c r="AE53" s="54"/>
    </row>
    <row r="54" spans="1:31" ht="18" customHeight="1">
      <c r="A54" s="30">
        <v>321072</v>
      </c>
      <c r="B54" s="108">
        <v>2.8</v>
      </c>
      <c r="C54" s="32">
        <v>25</v>
      </c>
      <c r="D54" s="617" t="s">
        <v>83</v>
      </c>
      <c r="E54" s="73"/>
      <c r="F54" s="73"/>
      <c r="G54" s="73"/>
      <c r="H54" s="89"/>
      <c r="I54" s="552"/>
      <c r="J54" s="618"/>
      <c r="K54" s="563"/>
      <c r="L54" s="563"/>
      <c r="M54" s="563"/>
      <c r="N54" s="607"/>
      <c r="O54" s="619">
        <f t="shared" si="17"/>
        <v>0</v>
      </c>
      <c r="P54" s="45"/>
      <c r="Q54" s="620"/>
      <c r="R54" s="554"/>
      <c r="S54" s="63">
        <f t="shared" si="27"/>
        <v>0</v>
      </c>
      <c r="T54" s="139"/>
      <c r="U54" s="46">
        <f t="shared" si="9"/>
        <v>0</v>
      </c>
      <c r="V54" s="47"/>
      <c r="W54" s="48"/>
      <c r="X54" s="49">
        <f t="shared" si="28"/>
        <v>0</v>
      </c>
      <c r="Y54" s="50"/>
      <c r="Z54" s="50"/>
      <c r="AA54" s="50"/>
      <c r="AB54" s="51"/>
      <c r="AC54" s="52">
        <f t="shared" si="23"/>
        <v>0</v>
      </c>
      <c r="AD54" s="53"/>
      <c r="AE54" s="54">
        <f t="shared" si="25"/>
        <v>0</v>
      </c>
    </row>
    <row r="55" spans="1:31" ht="18" customHeight="1">
      <c r="A55" s="30">
        <v>321000</v>
      </c>
      <c r="B55" s="31" t="s">
        <v>57</v>
      </c>
      <c r="C55" s="32">
        <v>25</v>
      </c>
      <c r="D55" s="574">
        <v>352</v>
      </c>
      <c r="E55" s="73">
        <v>852</v>
      </c>
      <c r="F55" s="73" t="s">
        <v>84</v>
      </c>
      <c r="G55" s="73">
        <v>9452</v>
      </c>
      <c r="H55" s="36"/>
      <c r="I55" s="552"/>
      <c r="J55" s="116"/>
      <c r="K55" s="467"/>
      <c r="L55" s="467"/>
      <c r="M55" s="467"/>
      <c r="N55" s="339"/>
      <c r="O55" s="46">
        <f t="shared" si="17"/>
        <v>0</v>
      </c>
      <c r="P55" s="554"/>
      <c r="Q55" s="45"/>
      <c r="R55" s="554"/>
      <c r="S55" s="63">
        <f>SUM(O55,R55)</f>
        <v>0</v>
      </c>
      <c r="T55" s="139"/>
      <c r="U55" s="46">
        <f t="shared" si="9"/>
        <v>0</v>
      </c>
      <c r="V55" s="47">
        <f t="shared" si="12"/>
        <v>0</v>
      </c>
      <c r="W55" s="48"/>
      <c r="X55" s="49">
        <f t="shared" si="28"/>
        <v>0</v>
      </c>
      <c r="Y55" s="50">
        <f t="shared" si="19"/>
        <v>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52">
        <f t="shared" si="23"/>
        <v>0</v>
      </c>
      <c r="AD55" s="53">
        <f t="shared" si="24"/>
        <v>0</v>
      </c>
      <c r="AE55" s="54">
        <f t="shared" si="25"/>
        <v>0</v>
      </c>
    </row>
    <row r="56" spans="1:31" ht="18" customHeight="1">
      <c r="A56" s="30">
        <v>321021</v>
      </c>
      <c r="B56" s="108">
        <v>4</v>
      </c>
      <c r="C56" s="32">
        <v>25</v>
      </c>
      <c r="D56" s="574" t="s">
        <v>86</v>
      </c>
      <c r="E56" s="73"/>
      <c r="F56" s="73"/>
      <c r="G56" s="73"/>
      <c r="H56" s="36"/>
      <c r="I56" s="552"/>
      <c r="J56" s="621">
        <v>24</v>
      </c>
      <c r="K56" s="467"/>
      <c r="L56" s="467"/>
      <c r="M56" s="467"/>
      <c r="N56" s="339"/>
      <c r="O56" s="46">
        <f t="shared" si="17"/>
        <v>24</v>
      </c>
      <c r="P56" s="554"/>
      <c r="Q56" s="45"/>
      <c r="R56" s="554"/>
      <c r="S56" s="63">
        <f t="shared" si="27"/>
        <v>24</v>
      </c>
      <c r="T56" s="143"/>
      <c r="U56" s="46">
        <f t="shared" si="9"/>
        <v>24</v>
      </c>
      <c r="V56" s="47">
        <f t="shared" si="12"/>
        <v>0</v>
      </c>
      <c r="W56" s="48"/>
      <c r="X56" s="49">
        <f t="shared" si="28"/>
        <v>960</v>
      </c>
      <c r="Y56" s="50"/>
      <c r="Z56" s="50"/>
      <c r="AA56" s="50"/>
      <c r="AB56" s="51"/>
      <c r="AC56" s="52">
        <f t="shared" si="23"/>
        <v>960</v>
      </c>
      <c r="AD56" s="53"/>
      <c r="AE56" s="54">
        <f t="shared" si="25"/>
        <v>960</v>
      </c>
    </row>
    <row r="57" spans="1:31" ht="18" customHeight="1">
      <c r="A57" s="30">
        <v>321001</v>
      </c>
      <c r="B57" s="108">
        <v>4</v>
      </c>
      <c r="C57" s="67" t="s">
        <v>27</v>
      </c>
      <c r="D57" s="68">
        <v>552</v>
      </c>
      <c r="E57" s="73"/>
      <c r="F57" s="73"/>
      <c r="G57" s="73"/>
      <c r="H57" s="36"/>
      <c r="I57" s="552"/>
      <c r="J57" s="328">
        <v>25</v>
      </c>
      <c r="K57" s="467"/>
      <c r="L57" s="467"/>
      <c r="M57" s="467"/>
      <c r="N57" s="339"/>
      <c r="O57" s="46">
        <f>SUM(J57:N57)</f>
        <v>25</v>
      </c>
      <c r="P57" s="554"/>
      <c r="Q57" s="45"/>
      <c r="R57" s="554"/>
      <c r="S57" s="63"/>
      <c r="T57" s="143">
        <f>SUM(O57,R57)</f>
        <v>25</v>
      </c>
      <c r="U57" s="46">
        <f t="shared" si="9"/>
        <v>25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52"/>
      <c r="AD57" s="53"/>
      <c r="AE57" s="54"/>
    </row>
    <row r="58" spans="1:31" ht="18" customHeight="1">
      <c r="A58" s="30">
        <v>321001</v>
      </c>
      <c r="B58" s="108">
        <v>4</v>
      </c>
      <c r="C58" s="32">
        <v>25</v>
      </c>
      <c r="D58" s="574">
        <v>552</v>
      </c>
      <c r="E58" s="73">
        <v>952</v>
      </c>
      <c r="F58" s="73" t="s">
        <v>87</v>
      </c>
      <c r="G58" s="73">
        <v>9652</v>
      </c>
      <c r="H58" s="36"/>
      <c r="I58" s="552"/>
      <c r="J58" s="116">
        <v>110</v>
      </c>
      <c r="K58" s="563">
        <v>20</v>
      </c>
      <c r="L58" s="563">
        <v>6</v>
      </c>
      <c r="M58" s="563"/>
      <c r="N58" s="607"/>
      <c r="O58" s="558">
        <f t="shared" si="17"/>
        <v>136</v>
      </c>
      <c r="P58" s="554"/>
      <c r="Q58" s="45"/>
      <c r="R58" s="554"/>
      <c r="S58" s="63">
        <f t="shared" si="27"/>
        <v>136</v>
      </c>
      <c r="T58" s="139"/>
      <c r="U58" s="46">
        <f t="shared" si="9"/>
        <v>136</v>
      </c>
      <c r="V58" s="47">
        <f t="shared" si="12"/>
        <v>0</v>
      </c>
      <c r="W58" s="48"/>
      <c r="X58" s="49">
        <f t="shared" si="28"/>
        <v>4400</v>
      </c>
      <c r="Y58" s="50">
        <f t="shared" si="19"/>
        <v>800</v>
      </c>
      <c r="Z58" s="50">
        <f t="shared" si="20"/>
        <v>240</v>
      </c>
      <c r="AA58" s="50">
        <f t="shared" si="21"/>
        <v>0</v>
      </c>
      <c r="AB58" s="51">
        <f t="shared" si="22"/>
        <v>0</v>
      </c>
      <c r="AC58" s="52">
        <f t="shared" si="23"/>
        <v>5440</v>
      </c>
      <c r="AD58" s="53">
        <f t="shared" si="24"/>
        <v>0</v>
      </c>
      <c r="AE58" s="54">
        <f t="shared" si="25"/>
        <v>5440</v>
      </c>
    </row>
    <row r="59" spans="1:31" ht="15.75" hidden="1" customHeight="1">
      <c r="A59" s="148">
        <v>321001</v>
      </c>
      <c r="B59" s="108">
        <v>4</v>
      </c>
      <c r="C59" s="78">
        <v>40</v>
      </c>
      <c r="D59" s="622">
        <v>552</v>
      </c>
      <c r="E59" s="180">
        <v>952</v>
      </c>
      <c r="F59" s="180" t="s">
        <v>87</v>
      </c>
      <c r="G59" s="180">
        <v>9652</v>
      </c>
      <c r="H59" s="149">
        <v>8652</v>
      </c>
      <c r="I59" s="623"/>
      <c r="J59" s="553"/>
      <c r="K59" s="467"/>
      <c r="L59" s="467"/>
      <c r="M59" s="467"/>
      <c r="N59" s="339"/>
      <c r="O59" s="608">
        <f t="shared" si="17"/>
        <v>0</v>
      </c>
      <c r="P59" s="339"/>
      <c r="Q59" s="467"/>
      <c r="R59" s="339">
        <f t="shared" si="18"/>
        <v>0</v>
      </c>
      <c r="S59" s="63">
        <f t="shared" si="27"/>
        <v>0</v>
      </c>
      <c r="T59" s="139"/>
      <c r="U59" s="608">
        <f t="shared" si="9"/>
        <v>0</v>
      </c>
      <c r="V59" s="47">
        <f t="shared" si="12"/>
        <v>0</v>
      </c>
      <c r="W59" s="48"/>
      <c r="X59" s="49">
        <f t="shared" si="28"/>
        <v>0</v>
      </c>
      <c r="Y59" s="50">
        <f t="shared" si="19"/>
        <v>0</v>
      </c>
      <c r="Z59" s="50">
        <f t="shared" si="20"/>
        <v>0</v>
      </c>
      <c r="AA59" s="50">
        <f t="shared" si="21"/>
        <v>0</v>
      </c>
      <c r="AB59" s="51">
        <f t="shared" si="22"/>
        <v>0</v>
      </c>
      <c r="AC59" s="154">
        <f t="shared" si="23"/>
        <v>0</v>
      </c>
      <c r="AD59" s="51">
        <f t="shared" si="24"/>
        <v>0</v>
      </c>
      <c r="AE59" s="155">
        <f t="shared" si="25"/>
        <v>0</v>
      </c>
    </row>
    <row r="60" spans="1:31" ht="18" customHeight="1">
      <c r="A60" s="182">
        <v>32110813</v>
      </c>
      <c r="B60" s="183">
        <v>4</v>
      </c>
      <c r="C60" s="83">
        <v>50</v>
      </c>
      <c r="D60" s="609"/>
      <c r="E60" s="159"/>
      <c r="F60" s="159"/>
      <c r="G60" s="159"/>
      <c r="H60" s="159"/>
      <c r="I60" s="566" t="s">
        <v>381</v>
      </c>
      <c r="J60" s="624"/>
      <c r="K60" s="625"/>
      <c r="L60" s="625"/>
      <c r="M60" s="625"/>
      <c r="N60" s="626"/>
      <c r="O60" s="608"/>
      <c r="P60" s="436">
        <v>90</v>
      </c>
      <c r="Q60" s="139">
        <v>70</v>
      </c>
      <c r="R60" s="436">
        <f t="shared" si="18"/>
        <v>160</v>
      </c>
      <c r="S60" s="63">
        <f t="shared" si="27"/>
        <v>160</v>
      </c>
      <c r="T60" s="139"/>
      <c r="U60" s="608">
        <f t="shared" si="9"/>
        <v>160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3200</v>
      </c>
      <c r="AE60" s="155">
        <f t="shared" si="25"/>
        <v>3200</v>
      </c>
    </row>
    <row r="61" spans="1:31" ht="18" customHeight="1">
      <c r="A61" s="182">
        <v>321101</v>
      </c>
      <c r="B61" s="183">
        <v>4</v>
      </c>
      <c r="C61" s="331">
        <v>50</v>
      </c>
      <c r="D61" s="627"/>
      <c r="E61" s="628"/>
      <c r="F61" s="628"/>
      <c r="G61" s="628"/>
      <c r="H61" s="628"/>
      <c r="I61" s="566" t="s">
        <v>93</v>
      </c>
      <c r="J61" s="629"/>
      <c r="K61" s="625"/>
      <c r="L61" s="625"/>
      <c r="M61" s="625"/>
      <c r="N61" s="626"/>
      <c r="O61" s="608"/>
      <c r="P61" s="436">
        <v>40</v>
      </c>
      <c r="Q61" s="139">
        <v>150</v>
      </c>
      <c r="R61" s="436">
        <f t="shared" si="18"/>
        <v>190</v>
      </c>
      <c r="S61" s="63">
        <f t="shared" si="27"/>
        <v>190</v>
      </c>
      <c r="T61" s="139"/>
      <c r="U61" s="608">
        <f t="shared" si="9"/>
        <v>190</v>
      </c>
      <c r="V61" s="47">
        <f t="shared" si="12"/>
        <v>0</v>
      </c>
      <c r="W61" s="48"/>
      <c r="X61" s="49">
        <f t="shared" si="28"/>
        <v>0</v>
      </c>
      <c r="Y61" s="50"/>
      <c r="Z61" s="50"/>
      <c r="AA61" s="50"/>
      <c r="AB61" s="51"/>
      <c r="AC61" s="154"/>
      <c r="AD61" s="51">
        <f t="shared" si="24"/>
        <v>3800</v>
      </c>
      <c r="AE61" s="155">
        <f t="shared" si="25"/>
        <v>3800</v>
      </c>
    </row>
    <row r="62" spans="1:31" ht="18" customHeight="1">
      <c r="A62" s="182">
        <v>321101</v>
      </c>
      <c r="B62" s="183">
        <v>4</v>
      </c>
      <c r="C62" s="188" t="s">
        <v>27</v>
      </c>
      <c r="D62" s="630"/>
      <c r="E62" s="103"/>
      <c r="F62" s="103"/>
      <c r="G62" s="103"/>
      <c r="H62" s="103"/>
      <c r="I62" s="261" t="s">
        <v>93</v>
      </c>
      <c r="J62" s="631"/>
      <c r="K62" s="632"/>
      <c r="L62" s="632"/>
      <c r="M62" s="632"/>
      <c r="N62" s="633"/>
      <c r="O62" s="65"/>
      <c r="P62" s="415">
        <v>106</v>
      </c>
      <c r="Q62" s="117"/>
      <c r="R62" s="415">
        <f t="shared" si="18"/>
        <v>106</v>
      </c>
      <c r="S62" s="63"/>
      <c r="T62" s="139">
        <f>SUM(O62,R62)</f>
        <v>106</v>
      </c>
      <c r="U62" s="46">
        <f t="shared" si="9"/>
        <v>106</v>
      </c>
      <c r="V62" s="47">
        <f t="shared" si="12"/>
        <v>0</v>
      </c>
      <c r="W62" s="48"/>
      <c r="X62" s="49"/>
      <c r="Y62" s="50"/>
      <c r="Z62" s="50"/>
      <c r="AA62" s="50"/>
      <c r="AB62" s="51"/>
      <c r="AC62" s="52"/>
      <c r="AD62" s="53"/>
      <c r="AE62" s="54"/>
    </row>
    <row r="63" spans="1:31" ht="18" customHeight="1">
      <c r="A63" s="190">
        <v>32110890</v>
      </c>
      <c r="B63" s="108">
        <v>4</v>
      </c>
      <c r="C63" s="188" t="s">
        <v>27</v>
      </c>
      <c r="D63" s="630"/>
      <c r="E63" s="103"/>
      <c r="F63" s="103"/>
      <c r="G63" s="103"/>
      <c r="H63" s="103"/>
      <c r="I63" s="261" t="s">
        <v>91</v>
      </c>
      <c r="J63" s="631"/>
      <c r="K63" s="632"/>
      <c r="L63" s="632"/>
      <c r="M63" s="632"/>
      <c r="N63" s="633"/>
      <c r="O63" s="65"/>
      <c r="P63" s="415">
        <v>300</v>
      </c>
      <c r="Q63" s="117"/>
      <c r="R63" s="415">
        <f t="shared" si="18"/>
        <v>300</v>
      </c>
      <c r="S63" s="63"/>
      <c r="T63" s="139">
        <f>SUM(O63,R63)</f>
        <v>300</v>
      </c>
      <c r="U63" s="46">
        <f t="shared" si="9"/>
        <v>300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.75" customHeight="1">
      <c r="A64" s="190">
        <v>32110890</v>
      </c>
      <c r="B64" s="191">
        <v>4</v>
      </c>
      <c r="C64" s="163">
        <v>50</v>
      </c>
      <c r="D64" s="630"/>
      <c r="E64" s="103"/>
      <c r="F64" s="103"/>
      <c r="G64" s="103"/>
      <c r="H64" s="103"/>
      <c r="I64" s="634" t="s">
        <v>91</v>
      </c>
      <c r="J64" s="616"/>
      <c r="K64" s="616"/>
      <c r="L64" s="616"/>
      <c r="M64" s="616"/>
      <c r="N64" s="616"/>
      <c r="O64" s="587"/>
      <c r="P64" s="436">
        <v>400</v>
      </c>
      <c r="Q64" s="139">
        <v>1300</v>
      </c>
      <c r="R64" s="436">
        <f t="shared" si="18"/>
        <v>1700</v>
      </c>
      <c r="S64" s="63">
        <f t="shared" si="27"/>
        <v>1700</v>
      </c>
      <c r="T64" s="139"/>
      <c r="U64" s="46">
        <f t="shared" si="9"/>
        <v>1700</v>
      </c>
      <c r="V64" s="47">
        <f t="shared" si="12"/>
        <v>0</v>
      </c>
      <c r="W64" s="48"/>
      <c r="X64" s="49">
        <f>(J64*1000)/C64</f>
        <v>0</v>
      </c>
      <c r="Y64" s="50">
        <f t="shared" si="19"/>
        <v>0</v>
      </c>
      <c r="Z64" s="50">
        <f t="shared" si="20"/>
        <v>0</v>
      </c>
      <c r="AA64" s="50">
        <f t="shared" si="21"/>
        <v>0</v>
      </c>
      <c r="AB64" s="51">
        <f t="shared" si="22"/>
        <v>0</v>
      </c>
      <c r="AC64" s="52">
        <f t="shared" si="23"/>
        <v>0</v>
      </c>
      <c r="AD64" s="53">
        <f t="shared" si="24"/>
        <v>34000</v>
      </c>
      <c r="AE64" s="54">
        <f t="shared" si="25"/>
        <v>34000</v>
      </c>
    </row>
    <row r="65" spans="1:31" ht="18" customHeight="1">
      <c r="A65" s="30">
        <v>321012</v>
      </c>
      <c r="B65" s="108">
        <v>2.8</v>
      </c>
      <c r="C65" s="106">
        <v>25</v>
      </c>
      <c r="D65" s="574" t="s">
        <v>95</v>
      </c>
      <c r="E65" s="73" t="s">
        <v>96</v>
      </c>
      <c r="F65" s="73" t="s">
        <v>97</v>
      </c>
      <c r="G65" s="73" t="s">
        <v>98</v>
      </c>
      <c r="H65" s="36"/>
      <c r="I65" s="552"/>
      <c r="J65" s="116">
        <v>56</v>
      </c>
      <c r="K65" s="563"/>
      <c r="L65" s="563"/>
      <c r="M65" s="563"/>
      <c r="N65" s="557"/>
      <c r="O65" s="558">
        <f t="shared" si="17"/>
        <v>56</v>
      </c>
      <c r="P65" s="554"/>
      <c r="Q65" s="45"/>
      <c r="R65" s="554"/>
      <c r="S65" s="63">
        <f t="shared" si="27"/>
        <v>56</v>
      </c>
      <c r="T65" s="139"/>
      <c r="U65" s="46">
        <f t="shared" si="9"/>
        <v>56</v>
      </c>
      <c r="V65" s="47">
        <f t="shared" si="12"/>
        <v>0</v>
      </c>
      <c r="W65" s="48"/>
      <c r="X65" s="49">
        <f t="shared" ref="X65:X69" si="29">(J65*1000)/C65</f>
        <v>2240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2240</v>
      </c>
      <c r="AD65" s="53">
        <f t="shared" si="24"/>
        <v>0</v>
      </c>
      <c r="AE65" s="54">
        <f t="shared" si="25"/>
        <v>2240</v>
      </c>
    </row>
    <row r="66" spans="1:31" ht="18" hidden="1" customHeight="1">
      <c r="A66" s="30">
        <v>32101870</v>
      </c>
      <c r="B66" s="108">
        <v>2.8</v>
      </c>
      <c r="C66" s="106">
        <v>25</v>
      </c>
      <c r="D66" s="74" t="s">
        <v>99</v>
      </c>
      <c r="E66" s="73"/>
      <c r="F66" s="73"/>
      <c r="G66" s="73"/>
      <c r="H66" s="36"/>
      <c r="I66" s="552"/>
      <c r="J66" s="116"/>
      <c r="K66" s="563"/>
      <c r="L66" s="563"/>
      <c r="M66" s="563"/>
      <c r="N66" s="557"/>
      <c r="O66" s="558"/>
      <c r="P66" s="554"/>
      <c r="Q66" s="45"/>
      <c r="R66" s="554"/>
      <c r="S66" s="63"/>
      <c r="T66" s="139"/>
      <c r="U66" s="46"/>
      <c r="V66" s="47"/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hidden="1" customHeight="1">
      <c r="A67" s="30">
        <v>321018</v>
      </c>
      <c r="B67" s="108">
        <v>2.8</v>
      </c>
      <c r="C67" s="106">
        <v>25</v>
      </c>
      <c r="D67" s="575" t="s">
        <v>100</v>
      </c>
      <c r="E67" s="135" t="s">
        <v>101</v>
      </c>
      <c r="F67" s="73"/>
      <c r="G67" s="73"/>
      <c r="H67" s="36"/>
      <c r="I67" s="552"/>
      <c r="J67" s="116"/>
      <c r="K67" s="571"/>
      <c r="L67" s="563"/>
      <c r="M67" s="563"/>
      <c r="N67" s="557"/>
      <c r="O67" s="558">
        <f t="shared" si="17"/>
        <v>0</v>
      </c>
      <c r="P67" s="554"/>
      <c r="Q67" s="45"/>
      <c r="R67" s="554"/>
      <c r="S67" s="63">
        <f t="shared" si="27"/>
        <v>0</v>
      </c>
      <c r="T67" s="139"/>
      <c r="U67" s="46">
        <f t="shared" si="9"/>
        <v>0</v>
      </c>
      <c r="V67" s="47">
        <f t="shared" si="12"/>
        <v>0</v>
      </c>
      <c r="W67" s="48" t="s">
        <v>102</v>
      </c>
      <c r="X67" s="49">
        <f t="shared" si="29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52">
        <f t="shared" si="23"/>
        <v>0</v>
      </c>
      <c r="AD67" s="53">
        <f t="shared" si="24"/>
        <v>0</v>
      </c>
      <c r="AE67" s="54">
        <f t="shared" si="25"/>
        <v>0</v>
      </c>
    </row>
    <row r="68" spans="1:31" ht="18" customHeight="1">
      <c r="A68" s="30">
        <v>332101</v>
      </c>
      <c r="B68" s="108">
        <v>4</v>
      </c>
      <c r="C68" s="67" t="s">
        <v>27</v>
      </c>
      <c r="D68" s="68" t="s">
        <v>382</v>
      </c>
      <c r="E68" s="73"/>
      <c r="F68" s="73"/>
      <c r="G68" s="73"/>
      <c r="H68" s="36"/>
      <c r="I68" s="552"/>
      <c r="J68" s="559">
        <v>50</v>
      </c>
      <c r="K68" s="601"/>
      <c r="L68" s="601"/>
      <c r="M68" s="601"/>
      <c r="N68" s="561"/>
      <c r="O68" s="562">
        <f>SUM(J68:N68)</f>
        <v>50</v>
      </c>
      <c r="P68" s="554"/>
      <c r="Q68" s="45"/>
      <c r="R68" s="554"/>
      <c r="S68" s="63"/>
      <c r="T68" s="143">
        <f>SUM(O68,R68)</f>
        <v>50</v>
      </c>
      <c r="U68" s="46">
        <f>SUM(S68:T68)</f>
        <v>50</v>
      </c>
      <c r="V68" s="47">
        <f t="shared" si="12"/>
        <v>0</v>
      </c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>
      <c r="A69" s="30">
        <v>332101</v>
      </c>
      <c r="B69" s="108">
        <v>4</v>
      </c>
      <c r="C69" s="32">
        <v>25</v>
      </c>
      <c r="D69" s="574" t="s">
        <v>103</v>
      </c>
      <c r="E69" s="73" t="s">
        <v>104</v>
      </c>
      <c r="F69" s="73" t="s">
        <v>105</v>
      </c>
      <c r="G69" s="73" t="s">
        <v>106</v>
      </c>
      <c r="H69" s="36"/>
      <c r="I69" s="552"/>
      <c r="J69" s="116">
        <v>51</v>
      </c>
      <c r="K69" s="563">
        <v>5</v>
      </c>
      <c r="L69" s="563"/>
      <c r="M69" s="563"/>
      <c r="N69" s="557"/>
      <c r="O69" s="558">
        <f t="shared" si="17"/>
        <v>56</v>
      </c>
      <c r="P69" s="554"/>
      <c r="Q69" s="45"/>
      <c r="R69" s="554"/>
      <c r="S69" s="63">
        <f t="shared" si="27"/>
        <v>56</v>
      </c>
      <c r="T69" s="139"/>
      <c r="U69" s="46">
        <f t="shared" si="9"/>
        <v>56</v>
      </c>
      <c r="V69" s="47">
        <f t="shared" si="12"/>
        <v>0</v>
      </c>
      <c r="W69" s="48"/>
      <c r="X69" s="49">
        <f t="shared" si="29"/>
        <v>2040</v>
      </c>
      <c r="Y69" s="50">
        <f t="shared" si="19"/>
        <v>200</v>
      </c>
      <c r="Z69" s="50">
        <f t="shared" si="20"/>
        <v>0</v>
      </c>
      <c r="AA69" s="50">
        <f t="shared" si="21"/>
        <v>0</v>
      </c>
      <c r="AB69" s="51">
        <f t="shared" si="22"/>
        <v>0</v>
      </c>
      <c r="AC69" s="52">
        <f t="shared" si="23"/>
        <v>2240</v>
      </c>
      <c r="AD69" s="53">
        <f t="shared" si="24"/>
        <v>0</v>
      </c>
      <c r="AE69" s="54">
        <f t="shared" si="25"/>
        <v>2240</v>
      </c>
    </row>
    <row r="70" spans="1:31" ht="18" hidden="1" customHeight="1">
      <c r="A70" s="30">
        <v>332211</v>
      </c>
      <c r="B70" s="191">
        <v>3.5</v>
      </c>
      <c r="C70" s="67" t="s">
        <v>27</v>
      </c>
      <c r="D70" s="635"/>
      <c r="E70" s="103"/>
      <c r="F70" s="103"/>
      <c r="G70" s="103"/>
      <c r="H70" s="104"/>
      <c r="I70" s="89" t="s">
        <v>108</v>
      </c>
      <c r="J70" s="636"/>
      <c r="K70" s="603"/>
      <c r="L70" s="603"/>
      <c r="M70" s="603"/>
      <c r="N70" s="613"/>
      <c r="O70" s="65"/>
      <c r="P70" s="637"/>
      <c r="Q70" s="117"/>
      <c r="R70" s="415">
        <f>SUM(P70:Q70)</f>
        <v>0</v>
      </c>
      <c r="S70" s="140"/>
      <c r="T70" s="139">
        <f>SUM(O70,R70)</f>
        <v>0</v>
      </c>
      <c r="U70" s="46">
        <f t="shared" si="9"/>
        <v>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>
      <c r="A71" s="30">
        <v>332211</v>
      </c>
      <c r="B71" s="191">
        <v>4</v>
      </c>
      <c r="C71" s="32">
        <v>50</v>
      </c>
      <c r="D71" s="574"/>
      <c r="E71" s="73"/>
      <c r="F71" s="73"/>
      <c r="G71" s="73"/>
      <c r="H71" s="36"/>
      <c r="I71" s="568" t="s">
        <v>108</v>
      </c>
      <c r="J71" s="615"/>
      <c r="K71" s="616"/>
      <c r="L71" s="616"/>
      <c r="M71" s="616"/>
      <c r="N71" s="586"/>
      <c r="O71" s="587">
        <f t="shared" si="17"/>
        <v>0</v>
      </c>
      <c r="P71" s="436"/>
      <c r="Q71" s="139"/>
      <c r="R71" s="436">
        <f>SUM(P71:Q71)</f>
        <v>0</v>
      </c>
      <c r="S71" s="140">
        <f>SUM(O71,R71)</f>
        <v>0</v>
      </c>
      <c r="T71" s="139"/>
      <c r="U71" s="46">
        <f t="shared" si="9"/>
        <v>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>(R71*1000)/C71</f>
        <v>0</v>
      </c>
      <c r="AE71" s="54">
        <f t="shared" si="25"/>
        <v>0</v>
      </c>
    </row>
    <row r="72" spans="1:31" ht="18.75" customHeight="1">
      <c r="A72" s="30">
        <v>332301</v>
      </c>
      <c r="B72" s="108">
        <v>4</v>
      </c>
      <c r="C72" s="67" t="s">
        <v>27</v>
      </c>
      <c r="E72" s="73"/>
      <c r="F72" s="73"/>
      <c r="G72" s="73"/>
      <c r="H72" s="36"/>
      <c r="I72" s="552"/>
      <c r="J72" s="553"/>
      <c r="K72" s="467"/>
      <c r="L72" s="467"/>
      <c r="M72" s="467"/>
      <c r="N72" s="339"/>
      <c r="O72" s="46">
        <f>SUM(J72:N72)</f>
        <v>0</v>
      </c>
      <c r="P72" s="554"/>
      <c r="Q72" s="45"/>
      <c r="R72" s="554"/>
      <c r="S72" s="63"/>
      <c r="T72" s="63">
        <f>SUM(O72,R72)</f>
        <v>0</v>
      </c>
      <c r="U72" s="46">
        <f>SUM(S72:T72)</f>
        <v>0</v>
      </c>
      <c r="V72" s="47">
        <f t="shared" si="12"/>
        <v>0</v>
      </c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hidden="1" customHeight="1">
      <c r="A73" s="30">
        <v>332121</v>
      </c>
      <c r="B73" s="108">
        <v>4</v>
      </c>
      <c r="C73" s="32">
        <v>25</v>
      </c>
      <c r="D73" s="575" t="s">
        <v>112</v>
      </c>
      <c r="E73" s="73"/>
      <c r="F73" s="73"/>
      <c r="G73" s="73"/>
      <c r="H73" s="36"/>
      <c r="I73" s="552"/>
      <c r="J73" s="116"/>
      <c r="K73" s="467"/>
      <c r="L73" s="467"/>
      <c r="M73" s="467"/>
      <c r="N73" s="339"/>
      <c r="O73" s="46">
        <f t="shared" si="17"/>
        <v>0</v>
      </c>
      <c r="P73" s="554"/>
      <c r="Q73" s="45"/>
      <c r="R73" s="554"/>
      <c r="S73" s="63">
        <f t="shared" si="27"/>
        <v>0</v>
      </c>
      <c r="T73" s="143"/>
      <c r="U73" s="46">
        <f t="shared" si="9"/>
        <v>0</v>
      </c>
      <c r="V73" s="47">
        <f t="shared" si="12"/>
        <v>0</v>
      </c>
      <c r="W73" s="48"/>
      <c r="X73" s="49">
        <f t="shared" ref="X73:X97" si="30">(J73*1000)/C73</f>
        <v>0</v>
      </c>
      <c r="Y73" s="50"/>
      <c r="Z73" s="50"/>
      <c r="AA73" s="50"/>
      <c r="AB73" s="51"/>
      <c r="AC73" s="52">
        <f t="shared" si="23"/>
        <v>0</v>
      </c>
      <c r="AD73" s="53"/>
      <c r="AE73" s="54">
        <f t="shared" si="25"/>
        <v>0</v>
      </c>
    </row>
    <row r="74" spans="1:31" ht="18" hidden="1" customHeight="1">
      <c r="A74" s="30">
        <v>332301</v>
      </c>
      <c r="B74" s="108">
        <v>4</v>
      </c>
      <c r="C74" s="67" t="s">
        <v>27</v>
      </c>
      <c r="D74" s="639" t="s">
        <v>111</v>
      </c>
      <c r="E74" s="73"/>
      <c r="F74" s="73"/>
      <c r="G74" s="73"/>
      <c r="H74" s="36"/>
      <c r="I74" s="552"/>
      <c r="J74" s="640"/>
      <c r="K74" s="467"/>
      <c r="L74" s="467"/>
      <c r="M74" s="467"/>
      <c r="N74" s="339"/>
      <c r="O74" s="46">
        <f>SUM(J74:N74)</f>
        <v>0</v>
      </c>
      <c r="P74" s="554"/>
      <c r="Q74" s="45"/>
      <c r="R74" s="554"/>
      <c r="S74" s="63"/>
      <c r="T74" s="63">
        <f>SUM(O74,R74)</f>
        <v>0</v>
      </c>
      <c r="U74" s="46">
        <f t="shared" si="9"/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332301</v>
      </c>
      <c r="B75" s="108">
        <v>4</v>
      </c>
      <c r="C75" s="106">
        <v>25</v>
      </c>
      <c r="D75" s="574">
        <v>553</v>
      </c>
      <c r="E75" s="73">
        <v>953</v>
      </c>
      <c r="F75" s="73" t="s">
        <v>113</v>
      </c>
      <c r="G75" s="73">
        <v>9653</v>
      </c>
      <c r="H75" s="36"/>
      <c r="I75" s="552"/>
      <c r="J75" s="116">
        <v>57</v>
      </c>
      <c r="K75" s="563">
        <v>16</v>
      </c>
      <c r="L75" s="563">
        <v>7</v>
      </c>
      <c r="M75" s="563"/>
      <c r="N75" s="557"/>
      <c r="O75" s="558">
        <f t="shared" si="17"/>
        <v>80</v>
      </c>
      <c r="P75" s="554"/>
      <c r="Q75" s="45"/>
      <c r="R75" s="554"/>
      <c r="S75" s="63">
        <f t="shared" si="27"/>
        <v>80</v>
      </c>
      <c r="T75" s="139"/>
      <c r="U75" s="46">
        <f t="shared" si="9"/>
        <v>80</v>
      </c>
      <c r="V75" s="47">
        <f t="shared" si="12"/>
        <v>0</v>
      </c>
      <c r="W75" s="48"/>
      <c r="X75" s="49">
        <f t="shared" si="30"/>
        <v>2280</v>
      </c>
      <c r="Y75" s="50">
        <f t="shared" si="19"/>
        <v>640</v>
      </c>
      <c r="Z75" s="50">
        <f t="shared" si="20"/>
        <v>280</v>
      </c>
      <c r="AA75" s="50">
        <f t="shared" si="21"/>
        <v>0</v>
      </c>
      <c r="AB75" s="51">
        <f t="shared" si="22"/>
        <v>0</v>
      </c>
      <c r="AC75" s="52">
        <f t="shared" si="23"/>
        <v>3200</v>
      </c>
      <c r="AD75" s="53">
        <f t="shared" si="24"/>
        <v>0</v>
      </c>
      <c r="AE75" s="54">
        <f t="shared" si="25"/>
        <v>3200</v>
      </c>
    </row>
    <row r="76" spans="1:31" ht="18" hidden="1" customHeight="1">
      <c r="A76" s="30">
        <v>332301</v>
      </c>
      <c r="B76" s="108">
        <v>4</v>
      </c>
      <c r="C76" s="106">
        <v>40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44"/>
      <c r="K76" s="45"/>
      <c r="L76" s="45"/>
      <c r="M76" s="45"/>
      <c r="N76" s="339"/>
      <c r="O76" s="46">
        <f t="shared" si="17"/>
        <v>0</v>
      </c>
      <c r="P76" s="554"/>
      <c r="Q76" s="45"/>
      <c r="R76" s="554">
        <f t="shared" si="18"/>
        <v>0</v>
      </c>
      <c r="S76" s="63">
        <f t="shared" si="27"/>
        <v>0</v>
      </c>
      <c r="T76" s="139"/>
      <c r="U76" s="46">
        <f t="shared" si="9"/>
        <v>0</v>
      </c>
      <c r="V76" s="47">
        <f t="shared" si="12"/>
        <v>0</v>
      </c>
      <c r="W76" s="48"/>
      <c r="X76" s="49">
        <f t="shared" si="30"/>
        <v>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0</v>
      </c>
      <c r="AD76" s="53">
        <f t="shared" si="24"/>
        <v>0</v>
      </c>
      <c r="AE76" s="54">
        <f t="shared" si="25"/>
        <v>0</v>
      </c>
    </row>
    <row r="77" spans="1:31" ht="18" hidden="1" customHeight="1">
      <c r="A77" s="30">
        <v>321041</v>
      </c>
      <c r="B77" s="108">
        <v>4</v>
      </c>
      <c r="C77" s="32">
        <v>25</v>
      </c>
      <c r="D77" s="574"/>
      <c r="E77" s="73"/>
      <c r="F77" s="73"/>
      <c r="G77" s="73"/>
      <c r="H77" s="89">
        <v>6953</v>
      </c>
      <c r="I77" s="552" t="s">
        <v>383</v>
      </c>
      <c r="J77" s="44"/>
      <c r="K77" s="45"/>
      <c r="L77" s="45"/>
      <c r="M77" s="45"/>
      <c r="N77" s="641"/>
      <c r="O77" s="46">
        <f t="shared" si="17"/>
        <v>0</v>
      </c>
      <c r="P77" s="554"/>
      <c r="Q77" s="45" t="s">
        <v>383</v>
      </c>
      <c r="R77" s="554"/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/>
      <c r="Z77" s="50"/>
      <c r="AA77" s="50"/>
      <c r="AB77" s="51">
        <f t="shared" si="22"/>
        <v>0</v>
      </c>
      <c r="AC77" s="52">
        <f t="shared" si="23"/>
        <v>0</v>
      </c>
      <c r="AD77" s="53"/>
      <c r="AE77" s="54">
        <f t="shared" si="25"/>
        <v>0</v>
      </c>
    </row>
    <row r="78" spans="1:31" ht="18" hidden="1" customHeight="1">
      <c r="A78" s="30">
        <v>332341</v>
      </c>
      <c r="B78" s="108">
        <v>4</v>
      </c>
      <c r="C78" s="32">
        <v>25</v>
      </c>
      <c r="D78" s="574"/>
      <c r="E78" s="73"/>
      <c r="F78" s="73"/>
      <c r="G78" s="73"/>
      <c r="H78" s="89">
        <v>6954</v>
      </c>
      <c r="I78" s="552"/>
      <c r="J78" s="553"/>
      <c r="K78" s="467"/>
      <c r="L78" s="467"/>
      <c r="M78" s="467"/>
      <c r="N78" s="642"/>
      <c r="O78" s="46">
        <f t="shared" si="17"/>
        <v>0</v>
      </c>
      <c r="P78" s="554"/>
      <c r="Q78" s="45"/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 t="shared" si="24"/>
        <v>0</v>
      </c>
      <c r="AE78" s="54">
        <f t="shared" si="25"/>
        <v>0</v>
      </c>
    </row>
    <row r="79" spans="1:31" ht="18" hidden="1" customHeight="1">
      <c r="A79" s="30">
        <v>300010</v>
      </c>
      <c r="B79" s="31" t="s">
        <v>114</v>
      </c>
      <c r="C79" s="32">
        <v>5</v>
      </c>
      <c r="D79" s="574" t="s">
        <v>115</v>
      </c>
      <c r="E79" s="73" t="s">
        <v>116</v>
      </c>
      <c r="F79" s="73" t="s">
        <v>117</v>
      </c>
      <c r="G79" s="73" t="s">
        <v>118</v>
      </c>
      <c r="H79" s="36" t="s">
        <v>119</v>
      </c>
      <c r="I79" s="552"/>
      <c r="J79" s="553"/>
      <c r="K79" s="467"/>
      <c r="L79" s="467"/>
      <c r="M79" s="467"/>
      <c r="N79" s="339"/>
      <c r="O79" s="46">
        <f t="shared" si="17"/>
        <v>0</v>
      </c>
      <c r="P79" s="554"/>
      <c r="Q79" s="45"/>
      <c r="R79" s="554">
        <f t="shared" si="18"/>
        <v>0</v>
      </c>
      <c r="S79" s="44">
        <f t="shared" si="27"/>
        <v>0</v>
      </c>
      <c r="T79" s="45"/>
      <c r="U79" s="46">
        <f t="shared" si="9"/>
        <v>0</v>
      </c>
      <c r="V79" s="47">
        <f t="shared" ref="V79:V142" si="31">O79+R79-U79</f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>
      <c r="A80" s="77">
        <v>300010</v>
      </c>
      <c r="B80" s="229" t="s">
        <v>114</v>
      </c>
      <c r="C80" s="78">
        <v>25</v>
      </c>
      <c r="D80" s="643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644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si="31"/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>
      <c r="A81" s="30">
        <v>300000</v>
      </c>
      <c r="B81" s="31" t="s">
        <v>114</v>
      </c>
      <c r="C81" s="32">
        <v>5</v>
      </c>
      <c r="D81" s="574">
        <v>150</v>
      </c>
      <c r="E81" s="73">
        <v>750</v>
      </c>
      <c r="F81" s="73" t="s">
        <v>120</v>
      </c>
      <c r="G81" s="73">
        <v>9250</v>
      </c>
      <c r="H81" s="36">
        <v>8250</v>
      </c>
      <c r="I81" s="552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>
      <c r="A82" s="30">
        <v>300000</v>
      </c>
      <c r="B82" s="31" t="s">
        <v>114</v>
      </c>
      <c r="C82" s="32">
        <v>25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>
      <c r="A83" s="172">
        <v>300030</v>
      </c>
      <c r="B83" s="31" t="s">
        <v>114</v>
      </c>
      <c r="C83" s="96">
        <v>5</v>
      </c>
      <c r="D83" s="614" t="s">
        <v>121</v>
      </c>
      <c r="E83" s="103" t="s">
        <v>122</v>
      </c>
      <c r="F83" s="103" t="s">
        <v>123</v>
      </c>
      <c r="G83" s="103" t="s">
        <v>124</v>
      </c>
      <c r="H83" s="103" t="s">
        <v>125</v>
      </c>
      <c r="I83" s="645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172">
        <v>300030</v>
      </c>
      <c r="B84" s="31" t="s">
        <v>114</v>
      </c>
      <c r="C84" s="96">
        <v>25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>
      <c r="A85" s="172">
        <v>300400</v>
      </c>
      <c r="B85" s="31" t="s">
        <v>114</v>
      </c>
      <c r="C85" s="96">
        <v>5</v>
      </c>
      <c r="D85" s="614" t="s">
        <v>126</v>
      </c>
      <c r="E85" s="103"/>
      <c r="F85" s="103"/>
      <c r="G85" s="103"/>
      <c r="H85" s="103"/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172">
        <v>300400</v>
      </c>
      <c r="B86" s="31" t="s">
        <v>114</v>
      </c>
      <c r="C86" s="96">
        <v>25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30">
        <v>300400</v>
      </c>
      <c r="B87" s="31" t="s">
        <v>114</v>
      </c>
      <c r="C87" s="32">
        <v>5</v>
      </c>
      <c r="D87" s="574">
        <v>151</v>
      </c>
      <c r="E87" s="73">
        <v>751</v>
      </c>
      <c r="F87" s="73" t="s">
        <v>127</v>
      </c>
      <c r="G87" s="73">
        <v>9251</v>
      </c>
      <c r="H87" s="36">
        <v>8251</v>
      </c>
      <c r="I87" s="552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339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300400</v>
      </c>
      <c r="B88" s="31" t="s">
        <v>114</v>
      </c>
      <c r="C88" s="32">
        <v>25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>SUM(J88:N88)</f>
        <v>0</v>
      </c>
      <c r="P88" s="554"/>
      <c r="Q88" s="45"/>
      <c r="R88" s="554">
        <f>SUM(P88:Q88)</f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>(K88*1000)/C88</f>
        <v>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>SUM(X88:AB88)</f>
        <v>0</v>
      </c>
      <c r="AD88" s="53">
        <f>(R88*1000)/C88</f>
        <v>0</v>
      </c>
      <c r="AE88" s="54">
        <f>SUM(AC88:AD88)</f>
        <v>0</v>
      </c>
    </row>
    <row r="89" spans="1:31" ht="18" hidden="1" customHeight="1">
      <c r="A89" s="30">
        <v>300410</v>
      </c>
      <c r="B89" s="31" t="s">
        <v>114</v>
      </c>
      <c r="C89" s="32">
        <v>5</v>
      </c>
      <c r="D89" s="574" t="s">
        <v>128</v>
      </c>
      <c r="E89" s="73"/>
      <c r="F89" s="73"/>
      <c r="G89" s="73"/>
      <c r="H89" s="36"/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339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30">
        <v>300410</v>
      </c>
      <c r="B90" s="31" t="s">
        <v>114</v>
      </c>
      <c r="C90" s="32">
        <v>25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230">
        <v>300300</v>
      </c>
      <c r="B91" s="31" t="s">
        <v>114</v>
      </c>
      <c r="C91" s="219">
        <v>5</v>
      </c>
      <c r="D91" s="646">
        <v>155</v>
      </c>
      <c r="E91" s="232"/>
      <c r="F91" s="232"/>
      <c r="G91" s="232"/>
      <c r="H91" s="232"/>
      <c r="I91" s="647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30">
        <v>300700</v>
      </c>
      <c r="B92" s="31" t="s">
        <v>114</v>
      </c>
      <c r="C92" s="32">
        <v>5</v>
      </c>
      <c r="D92" s="574">
        <v>157</v>
      </c>
      <c r="E92" s="73">
        <v>757</v>
      </c>
      <c r="F92" s="73" t="s">
        <v>129</v>
      </c>
      <c r="G92" s="73">
        <v>9257</v>
      </c>
      <c r="H92" s="36">
        <v>8257</v>
      </c>
      <c r="I92" s="552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30">
        <v>300700</v>
      </c>
      <c r="B93" s="31" t="s">
        <v>114</v>
      </c>
      <c r="C93" s="32">
        <v>25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300700</v>
      </c>
      <c r="B94" s="31" t="s">
        <v>114</v>
      </c>
      <c r="C94" s="32">
        <v>5</v>
      </c>
      <c r="D94" s="574" t="s">
        <v>130</v>
      </c>
      <c r="E94" s="73"/>
      <c r="F94" s="73"/>
      <c r="G94" s="73"/>
      <c r="H94" s="36"/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300700</v>
      </c>
      <c r="B95" s="31" t="s">
        <v>114</v>
      </c>
      <c r="C95" s="32">
        <v>25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>
      <c r="A96" s="30">
        <v>300710</v>
      </c>
      <c r="B96" s="31" t="s">
        <v>114</v>
      </c>
      <c r="C96" s="32">
        <v>5</v>
      </c>
      <c r="D96" s="574" t="s">
        <v>131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554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300710</v>
      </c>
      <c r="B97" s="31" t="s">
        <v>114</v>
      </c>
      <c r="C97" s="32">
        <v>25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customHeight="1">
      <c r="A98" s="119" t="s">
        <v>132</v>
      </c>
      <c r="B98" s="120"/>
      <c r="C98" s="595"/>
      <c r="D98" s="596"/>
      <c r="E98" s="120"/>
      <c r="F98" s="120"/>
      <c r="G98" s="120"/>
      <c r="H98" s="120"/>
      <c r="I98" s="596"/>
      <c r="J98" s="129">
        <f t="shared" ref="J98:U98" si="32">SUM(J40:J97)</f>
        <v>669</v>
      </c>
      <c r="K98" s="129">
        <f t="shared" si="32"/>
        <v>59</v>
      </c>
      <c r="L98" s="129">
        <f t="shared" si="32"/>
        <v>13</v>
      </c>
      <c r="M98" s="129">
        <f t="shared" si="32"/>
        <v>0</v>
      </c>
      <c r="N98" s="129">
        <f t="shared" si="32"/>
        <v>16</v>
      </c>
      <c r="O98" s="648">
        <f t="shared" si="32"/>
        <v>757</v>
      </c>
      <c r="P98" s="129">
        <f t="shared" si="32"/>
        <v>2769</v>
      </c>
      <c r="Q98" s="129">
        <f t="shared" si="32"/>
        <v>2450</v>
      </c>
      <c r="R98" s="133">
        <f t="shared" si="32"/>
        <v>5219</v>
      </c>
      <c r="S98" s="128">
        <f t="shared" si="32"/>
        <v>4112</v>
      </c>
      <c r="T98" s="129">
        <f t="shared" si="32"/>
        <v>1864</v>
      </c>
      <c r="U98" s="130">
        <f t="shared" si="32"/>
        <v>5976</v>
      </c>
      <c r="V98" s="47">
        <f t="shared" si="31"/>
        <v>0</v>
      </c>
      <c r="W98" s="131"/>
      <c r="X98" s="132">
        <f t="shared" ref="X98:AE98" si="33">SUM(X40:X97)</f>
        <v>23360</v>
      </c>
      <c r="Y98" s="129">
        <f t="shared" si="33"/>
        <v>2360</v>
      </c>
      <c r="Z98" s="129">
        <f t="shared" si="33"/>
        <v>520</v>
      </c>
      <c r="AA98" s="129">
        <f t="shared" si="33"/>
        <v>0</v>
      </c>
      <c r="AB98" s="133">
        <f t="shared" si="33"/>
        <v>640</v>
      </c>
      <c r="AC98" s="130">
        <f t="shared" si="33"/>
        <v>26880</v>
      </c>
      <c r="AD98" s="133">
        <f t="shared" si="33"/>
        <v>68800</v>
      </c>
      <c r="AE98" s="134">
        <f t="shared" si="33"/>
        <v>95040</v>
      </c>
    </row>
    <row r="99" spans="1:31" ht="18" customHeight="1">
      <c r="A99" s="30">
        <v>362001</v>
      </c>
      <c r="B99" s="108">
        <v>4</v>
      </c>
      <c r="C99" s="32">
        <v>25</v>
      </c>
      <c r="D99" s="574">
        <v>562</v>
      </c>
      <c r="E99" s="73"/>
      <c r="F99" s="73"/>
      <c r="G99" s="73"/>
      <c r="H99" s="36"/>
      <c r="I99" s="552"/>
      <c r="J99" s="328">
        <v>16</v>
      </c>
      <c r="K99" s="556"/>
      <c r="L99" s="556"/>
      <c r="M99" s="556"/>
      <c r="N99" s="557"/>
      <c r="O99" s="558">
        <f t="shared" ref="O99:O123" si="34">SUM(J99:N99)</f>
        <v>16</v>
      </c>
      <c r="P99" s="554"/>
      <c r="Q99" s="45"/>
      <c r="R99" s="554"/>
      <c r="S99" s="63">
        <f t="shared" ref="S99:S122" si="35">SUM(O99,R99)</f>
        <v>16</v>
      </c>
      <c r="T99" s="139"/>
      <c r="U99" s="46">
        <f t="shared" ref="U99:U175" si="36">SUM(S99:T99)</f>
        <v>16</v>
      </c>
      <c r="V99" s="47">
        <f t="shared" si="31"/>
        <v>0</v>
      </c>
      <c r="W99" s="48"/>
      <c r="X99" s="49">
        <f t="shared" ref="X99:X127" si="37">(J99*1000)/C99</f>
        <v>640</v>
      </c>
      <c r="Y99" s="50">
        <f t="shared" ref="Y99:Y127" si="38">(K99*1000)/C99</f>
        <v>0</v>
      </c>
      <c r="Z99" s="50">
        <f t="shared" ref="Z99:Z127" si="39">(L99*1000)/C99</f>
        <v>0</v>
      </c>
      <c r="AA99" s="50">
        <f t="shared" ref="AA99:AA127" si="40">(M99*1000)/C99</f>
        <v>0</v>
      </c>
      <c r="AB99" s="51">
        <f t="shared" ref="AB99:AB127" si="41">(N99*1000)/C99</f>
        <v>0</v>
      </c>
      <c r="AC99" s="52">
        <f t="shared" ref="AC99:AC127" si="42">SUM(X99:AB99)</f>
        <v>640</v>
      </c>
      <c r="AD99" s="53">
        <f t="shared" ref="AD99:AD127" si="43">(R99*1000)/C99</f>
        <v>0</v>
      </c>
      <c r="AE99" s="54">
        <f t="shared" ref="AE99:AE127" si="44">SUM(AC99:AD99)</f>
        <v>640</v>
      </c>
    </row>
    <row r="100" spans="1:31" ht="18" hidden="1" customHeight="1">
      <c r="A100" s="30">
        <v>36210831</v>
      </c>
      <c r="B100" s="108">
        <v>3.5</v>
      </c>
      <c r="C100" s="649" t="s">
        <v>75</v>
      </c>
      <c r="D100" s="650"/>
      <c r="E100" s="651"/>
      <c r="F100" s="651"/>
      <c r="G100" s="651"/>
      <c r="H100" s="651"/>
      <c r="I100" s="652" t="s">
        <v>384</v>
      </c>
      <c r="J100" s="653"/>
      <c r="K100" s="654"/>
      <c r="L100" s="654"/>
      <c r="M100" s="654"/>
      <c r="N100" s="655"/>
      <c r="O100" s="656"/>
      <c r="P100" s="415"/>
      <c r="Q100" s="117"/>
      <c r="R100" s="415">
        <f t="shared" ref="R100:R126" si="45">SUM(P100:Q100)</f>
        <v>0</v>
      </c>
      <c r="S100" s="145"/>
      <c r="T100" s="63">
        <f>SUM(O100,R100)</f>
        <v>0</v>
      </c>
      <c r="U100" s="46">
        <f t="shared" si="36"/>
        <v>0</v>
      </c>
      <c r="V100" s="47">
        <f t="shared" si="31"/>
        <v>0</v>
      </c>
      <c r="W100" s="48"/>
      <c r="X100" s="49"/>
      <c r="Y100" s="50"/>
      <c r="Z100" s="50"/>
      <c r="AA100" s="50"/>
      <c r="AB100" s="51"/>
      <c r="AC100" s="52"/>
      <c r="AD100" s="53"/>
      <c r="AE100" s="54"/>
    </row>
    <row r="101" spans="1:31" ht="18" hidden="1" customHeight="1">
      <c r="A101" s="30">
        <v>36210831</v>
      </c>
      <c r="B101" s="108">
        <v>3.5</v>
      </c>
      <c r="C101" s="657">
        <v>50</v>
      </c>
      <c r="D101" s="658"/>
      <c r="E101" s="659"/>
      <c r="F101" s="659"/>
      <c r="G101" s="659"/>
      <c r="H101" s="659"/>
      <c r="I101" s="660" t="s">
        <v>385</v>
      </c>
      <c r="J101" s="593"/>
      <c r="K101" s="594"/>
      <c r="L101" s="594"/>
      <c r="M101" s="594"/>
      <c r="N101" s="572"/>
      <c r="O101" s="573"/>
      <c r="P101" s="567"/>
      <c r="Q101" s="571"/>
      <c r="R101" s="567">
        <f t="shared" si="45"/>
        <v>0</v>
      </c>
      <c r="S101" s="140">
        <f t="shared" si="35"/>
        <v>0</v>
      </c>
      <c r="T101" s="143"/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>
        <f t="shared" si="43"/>
        <v>0</v>
      </c>
      <c r="AE101" s="54">
        <f t="shared" si="44"/>
        <v>0</v>
      </c>
    </row>
    <row r="102" spans="1:31" ht="18" hidden="1" customHeight="1">
      <c r="A102" s="30">
        <v>362101</v>
      </c>
      <c r="B102" s="108">
        <v>3.5</v>
      </c>
      <c r="C102" s="649" t="s">
        <v>75</v>
      </c>
      <c r="D102" s="658"/>
      <c r="E102" s="659"/>
      <c r="F102" s="659"/>
      <c r="G102" s="659"/>
      <c r="H102" s="659"/>
      <c r="I102" s="660" t="s">
        <v>386</v>
      </c>
      <c r="J102" s="593"/>
      <c r="K102" s="594"/>
      <c r="L102" s="594"/>
      <c r="M102" s="594"/>
      <c r="N102" s="572"/>
      <c r="O102" s="573"/>
      <c r="P102" s="415"/>
      <c r="Q102" s="661"/>
      <c r="R102" s="415">
        <f t="shared" si="45"/>
        <v>0</v>
      </c>
      <c r="S102" s="140"/>
      <c r="T102" s="63">
        <f>SUM(O102,R102)</f>
        <v>0</v>
      </c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/>
      <c r="AE102" s="54"/>
    </row>
    <row r="103" spans="1:31" ht="18" hidden="1" customHeight="1">
      <c r="A103" s="30">
        <v>362101</v>
      </c>
      <c r="B103" s="108">
        <v>4</v>
      </c>
      <c r="C103" s="32">
        <v>50</v>
      </c>
      <c r="D103" s="574"/>
      <c r="E103" s="73"/>
      <c r="F103" s="73"/>
      <c r="G103" s="73"/>
      <c r="H103" s="36"/>
      <c r="I103" s="566" t="s">
        <v>133</v>
      </c>
      <c r="J103" s="615"/>
      <c r="K103" s="616"/>
      <c r="L103" s="616"/>
      <c r="M103" s="616"/>
      <c r="N103" s="586"/>
      <c r="O103" s="587"/>
      <c r="P103" s="436"/>
      <c r="Q103" s="139"/>
      <c r="R103" s="436">
        <f t="shared" si="45"/>
        <v>0</v>
      </c>
      <c r="S103" s="63">
        <f t="shared" si="35"/>
        <v>0</v>
      </c>
      <c r="T103" s="139"/>
      <c r="U103" s="46">
        <f t="shared" si="36"/>
        <v>0</v>
      </c>
      <c r="V103" s="47">
        <f t="shared" si="31"/>
        <v>0</v>
      </c>
      <c r="W103" s="48"/>
      <c r="X103" s="49">
        <f t="shared" si="37"/>
        <v>0</v>
      </c>
      <c r="Y103" s="50">
        <f t="shared" si="38"/>
        <v>0</v>
      </c>
      <c r="Z103" s="50">
        <f t="shared" si="39"/>
        <v>0</v>
      </c>
      <c r="AA103" s="50">
        <f t="shared" si="40"/>
        <v>0</v>
      </c>
      <c r="AB103" s="51">
        <f t="shared" si="41"/>
        <v>0</v>
      </c>
      <c r="AC103" s="52">
        <f t="shared" si="42"/>
        <v>0</v>
      </c>
      <c r="AD103" s="53">
        <f t="shared" si="43"/>
        <v>0</v>
      </c>
      <c r="AE103" s="54">
        <f t="shared" si="44"/>
        <v>0</v>
      </c>
    </row>
    <row r="104" spans="1:31" ht="18" hidden="1" customHeight="1">
      <c r="A104" s="77">
        <v>36420872</v>
      </c>
      <c r="B104" s="108">
        <v>4</v>
      </c>
      <c r="C104" s="67" t="s">
        <v>27</v>
      </c>
      <c r="D104" s="574" t="s">
        <v>134</v>
      </c>
      <c r="E104" s="80"/>
      <c r="F104" s="80"/>
      <c r="G104" s="80"/>
      <c r="H104" s="81"/>
      <c r="I104" s="662"/>
      <c r="J104" s="615"/>
      <c r="K104" s="616"/>
      <c r="L104" s="616"/>
      <c r="M104" s="616"/>
      <c r="N104" s="586"/>
      <c r="O104" s="65">
        <f>SUM(J104:N104)</f>
        <v>0</v>
      </c>
      <c r="P104" s="436"/>
      <c r="Q104" s="139"/>
      <c r="R104" s="436"/>
      <c r="S104" s="63"/>
      <c r="T104" s="143">
        <f>SUM(O104,R104)</f>
        <v>0</v>
      </c>
      <c r="U104" s="46">
        <f>SUM(S104:T104)</f>
        <v>0</v>
      </c>
      <c r="V104" s="47">
        <f>O104+R104-U104</f>
        <v>0</v>
      </c>
      <c r="W104" s="48"/>
      <c r="X104" s="49"/>
      <c r="Y104" s="50"/>
      <c r="Z104" s="50"/>
      <c r="AA104" s="50"/>
      <c r="AB104" s="51"/>
      <c r="AC104" s="52"/>
      <c r="AD104" s="53"/>
      <c r="AE104" s="54"/>
    </row>
    <row r="105" spans="1:31" ht="18" customHeight="1">
      <c r="A105" s="236">
        <v>364201</v>
      </c>
      <c r="B105" s="108">
        <v>4</v>
      </c>
      <c r="C105" s="67" t="s">
        <v>27</v>
      </c>
      <c r="D105" s="68" t="s">
        <v>135</v>
      </c>
      <c r="E105" s="170"/>
      <c r="F105" s="170"/>
      <c r="G105" s="170"/>
      <c r="H105" s="171"/>
      <c r="I105" s="663"/>
      <c r="J105" s="140">
        <v>14</v>
      </c>
      <c r="K105" s="616"/>
      <c r="L105" s="616"/>
      <c r="M105" s="616"/>
      <c r="N105" s="586"/>
      <c r="O105" s="65">
        <f>SUM(J105:N105)</f>
        <v>14</v>
      </c>
      <c r="P105" s="664"/>
      <c r="Q105" s="665"/>
      <c r="R105" s="664"/>
      <c r="S105" s="140"/>
      <c r="T105" s="143">
        <f>SUM(O105,R105)</f>
        <v>14</v>
      </c>
      <c r="U105" s="46">
        <f>SUM(S105:T105)</f>
        <v>14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>
      <c r="A106" s="30">
        <v>364201</v>
      </c>
      <c r="B106" s="108">
        <v>4</v>
      </c>
      <c r="C106" s="32">
        <v>25</v>
      </c>
      <c r="D106" s="574" t="s">
        <v>135</v>
      </c>
      <c r="E106" s="73"/>
      <c r="F106" s="73"/>
      <c r="G106" s="73"/>
      <c r="H106" s="36"/>
      <c r="I106" s="666"/>
      <c r="J106" s="116">
        <v>6</v>
      </c>
      <c r="K106" s="556"/>
      <c r="L106" s="556"/>
      <c r="M106" s="556"/>
      <c r="N106" s="557"/>
      <c r="O106" s="558">
        <f t="shared" si="34"/>
        <v>6</v>
      </c>
      <c r="P106" s="554"/>
      <c r="Q106" s="45"/>
      <c r="R106" s="554"/>
      <c r="S106" s="63">
        <f t="shared" si="35"/>
        <v>6</v>
      </c>
      <c r="T106" s="139"/>
      <c r="U106" s="46">
        <f t="shared" si="36"/>
        <v>6</v>
      </c>
      <c r="V106" s="47">
        <f t="shared" si="31"/>
        <v>0</v>
      </c>
      <c r="W106" s="48"/>
      <c r="X106" s="49">
        <f t="shared" si="37"/>
        <v>240</v>
      </c>
      <c r="Y106" s="50">
        <f t="shared" si="38"/>
        <v>0</v>
      </c>
      <c r="Z106" s="50">
        <f t="shared" si="39"/>
        <v>0</v>
      </c>
      <c r="AA106" s="50">
        <f t="shared" si="40"/>
        <v>0</v>
      </c>
      <c r="AB106" s="51">
        <f t="shared" si="41"/>
        <v>0</v>
      </c>
      <c r="AC106" s="52">
        <f t="shared" si="42"/>
        <v>240</v>
      </c>
      <c r="AD106" s="53">
        <f t="shared" si="43"/>
        <v>0</v>
      </c>
      <c r="AE106" s="54">
        <f t="shared" si="44"/>
        <v>240</v>
      </c>
    </row>
    <row r="107" spans="1:31" ht="18" hidden="1" customHeight="1">
      <c r="A107" s="218">
        <v>364301</v>
      </c>
      <c r="B107" s="193">
        <v>4</v>
      </c>
      <c r="C107" s="238">
        <v>40</v>
      </c>
      <c r="D107" s="551"/>
      <c r="E107" s="34"/>
      <c r="F107" s="34"/>
      <c r="G107" s="34"/>
      <c r="H107" s="35"/>
      <c r="I107" s="667" t="s">
        <v>137</v>
      </c>
      <c r="J107" s="593"/>
      <c r="K107" s="594"/>
      <c r="L107" s="594"/>
      <c r="M107" s="594"/>
      <c r="N107" s="572"/>
      <c r="O107" s="573"/>
      <c r="P107" s="567"/>
      <c r="Q107" s="571"/>
      <c r="R107" s="567">
        <f t="shared" si="45"/>
        <v>0</v>
      </c>
      <c r="S107" s="140">
        <f t="shared" si="35"/>
        <v>0</v>
      </c>
      <c r="T107" s="139"/>
      <c r="U107" s="46">
        <f t="shared" si="36"/>
        <v>0</v>
      </c>
      <c r="V107" s="47">
        <f t="shared" si="31"/>
        <v>0</v>
      </c>
      <c r="W107" s="48"/>
      <c r="X107" s="49">
        <f t="shared" si="37"/>
        <v>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0</v>
      </c>
      <c r="AD107" s="53">
        <f t="shared" si="43"/>
        <v>0</v>
      </c>
      <c r="AE107" s="54">
        <f t="shared" si="44"/>
        <v>0</v>
      </c>
    </row>
    <row r="108" spans="1:31" ht="17.25" hidden="1" customHeight="1">
      <c r="A108" s="236">
        <v>36430890</v>
      </c>
      <c r="B108" s="193">
        <v>4</v>
      </c>
      <c r="C108" s="668" t="s">
        <v>75</v>
      </c>
      <c r="D108" s="555"/>
      <c r="E108" s="242"/>
      <c r="F108" s="242"/>
      <c r="G108" s="242"/>
      <c r="H108" s="243"/>
      <c r="I108" s="89" t="s">
        <v>387</v>
      </c>
      <c r="J108" s="615"/>
      <c r="K108" s="616"/>
      <c r="L108" s="616"/>
      <c r="M108" s="616"/>
      <c r="N108" s="586"/>
      <c r="O108" s="587"/>
      <c r="P108" s="415"/>
      <c r="Q108" s="661"/>
      <c r="R108" s="415">
        <f t="shared" si="45"/>
        <v>0</v>
      </c>
      <c r="S108" s="140"/>
      <c r="T108" s="63">
        <f>SUM(O108,R108)</f>
        <v>0</v>
      </c>
      <c r="U108" s="46">
        <f t="shared" si="36"/>
        <v>0</v>
      </c>
      <c r="V108" s="47">
        <f t="shared" si="31"/>
        <v>0</v>
      </c>
      <c r="W108" s="48"/>
      <c r="X108" s="49"/>
      <c r="Y108" s="50"/>
      <c r="Z108" s="50"/>
      <c r="AA108" s="50"/>
      <c r="AB108" s="51"/>
      <c r="AC108" s="52"/>
      <c r="AD108" s="53"/>
      <c r="AE108" s="54"/>
    </row>
    <row r="109" spans="1:31" ht="17.25" hidden="1" customHeight="1">
      <c r="A109" s="236">
        <v>36420837</v>
      </c>
      <c r="B109" s="669">
        <v>4</v>
      </c>
      <c r="C109" s="670">
        <v>50</v>
      </c>
      <c r="D109" s="671"/>
      <c r="E109" s="242"/>
      <c r="F109" s="242"/>
      <c r="G109" s="242"/>
      <c r="H109" s="243"/>
      <c r="I109" s="672" t="s">
        <v>388</v>
      </c>
      <c r="J109" s="615"/>
      <c r="K109" s="616"/>
      <c r="L109" s="616"/>
      <c r="M109" s="616"/>
      <c r="N109" s="586"/>
      <c r="O109" s="587"/>
      <c r="P109" s="673"/>
      <c r="Q109" s="674"/>
      <c r="R109" s="673">
        <f t="shared" si="45"/>
        <v>0</v>
      </c>
      <c r="S109" s="145">
        <f t="shared" si="35"/>
        <v>0</v>
      </c>
      <c r="T109" s="143"/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>
        <f t="shared" si="43"/>
        <v>0</v>
      </c>
      <c r="AE109" s="54">
        <f t="shared" si="44"/>
        <v>0</v>
      </c>
    </row>
    <row r="110" spans="1:31" ht="18" customHeight="1">
      <c r="A110" s="236">
        <v>36430890</v>
      </c>
      <c r="B110" s="193">
        <v>4</v>
      </c>
      <c r="C110" s="168">
        <v>50</v>
      </c>
      <c r="D110" s="551"/>
      <c r="E110" s="34"/>
      <c r="F110" s="34"/>
      <c r="G110" s="34"/>
      <c r="H110" s="35"/>
      <c r="I110" s="566" t="s">
        <v>387</v>
      </c>
      <c r="J110" s="553"/>
      <c r="K110" s="467"/>
      <c r="L110" s="467"/>
      <c r="M110" s="467"/>
      <c r="N110" s="339"/>
      <c r="O110" s="46"/>
      <c r="P110" s="436">
        <v>230</v>
      </c>
      <c r="Q110" s="139"/>
      <c r="R110" s="436">
        <f t="shared" si="45"/>
        <v>230</v>
      </c>
      <c r="S110" s="63">
        <f t="shared" si="35"/>
        <v>230</v>
      </c>
      <c r="T110" s="143"/>
      <c r="U110" s="46">
        <f t="shared" si="36"/>
        <v>230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4600</v>
      </c>
      <c r="AE110" s="54">
        <f t="shared" si="44"/>
        <v>4600</v>
      </c>
    </row>
    <row r="111" spans="1:31" ht="18" hidden="1" customHeight="1">
      <c r="A111" s="30">
        <v>366208</v>
      </c>
      <c r="B111" s="193">
        <v>4</v>
      </c>
      <c r="C111" s="67" t="s">
        <v>27</v>
      </c>
      <c r="D111" s="675" t="s">
        <v>140</v>
      </c>
      <c r="E111" s="34"/>
      <c r="F111" s="34"/>
      <c r="G111" s="34"/>
      <c r="H111" s="35"/>
      <c r="I111" s="566"/>
      <c r="J111" s="553"/>
      <c r="K111" s="467"/>
      <c r="L111" s="467"/>
      <c r="M111" s="467"/>
      <c r="N111" s="339"/>
      <c r="O111" s="562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30">
        <v>366201</v>
      </c>
      <c r="B112" s="193">
        <v>4</v>
      </c>
      <c r="C112" s="67" t="s">
        <v>27</v>
      </c>
      <c r="D112" s="68">
        <v>566</v>
      </c>
      <c r="E112" s="73"/>
      <c r="F112" s="73"/>
      <c r="G112" s="73"/>
      <c r="H112" s="36"/>
      <c r="I112" s="666"/>
      <c r="J112" s="559">
        <v>20</v>
      </c>
      <c r="K112" s="560"/>
      <c r="L112" s="560"/>
      <c r="M112" s="560"/>
      <c r="N112" s="561"/>
      <c r="O112" s="562">
        <f>SUM(J112:N112)</f>
        <v>20</v>
      </c>
      <c r="P112" s="554"/>
      <c r="Q112" s="45"/>
      <c r="R112" s="436"/>
      <c r="S112" s="63"/>
      <c r="T112" s="143">
        <f>SUM(O112,R112)</f>
        <v>20</v>
      </c>
      <c r="U112" s="46">
        <f t="shared" si="36"/>
        <v>20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366201</v>
      </c>
      <c r="B113" s="108">
        <v>4</v>
      </c>
      <c r="C113" s="32">
        <v>25</v>
      </c>
      <c r="D113" s="72">
        <v>566</v>
      </c>
      <c r="E113" s="73">
        <v>966</v>
      </c>
      <c r="F113" s="73" t="s">
        <v>141</v>
      </c>
      <c r="G113" s="73">
        <v>9666</v>
      </c>
      <c r="H113" s="36"/>
      <c r="I113" s="676"/>
      <c r="J113" s="677">
        <v>150</v>
      </c>
      <c r="K113" s="678">
        <v>12</v>
      </c>
      <c r="L113" s="563">
        <v>8</v>
      </c>
      <c r="M113" s="679"/>
      <c r="N113" s="680"/>
      <c r="O113" s="681">
        <f t="shared" si="34"/>
        <v>170</v>
      </c>
      <c r="P113" s="682"/>
      <c r="Q113" s="683"/>
      <c r="R113" s="682"/>
      <c r="S113" s="621">
        <f t="shared" si="35"/>
        <v>170</v>
      </c>
      <c r="T113" s="139"/>
      <c r="U113" s="46">
        <f t="shared" si="36"/>
        <v>170</v>
      </c>
      <c r="V113" s="47">
        <f t="shared" si="31"/>
        <v>0</v>
      </c>
      <c r="W113" s="48" t="s">
        <v>389</v>
      </c>
      <c r="X113" s="49">
        <f t="shared" si="37"/>
        <v>6000</v>
      </c>
      <c r="Y113" s="50">
        <f t="shared" si="38"/>
        <v>480</v>
      </c>
      <c r="Z113" s="50">
        <f t="shared" si="39"/>
        <v>320</v>
      </c>
      <c r="AA113" s="50">
        <f t="shared" si="40"/>
        <v>0</v>
      </c>
      <c r="AB113" s="51">
        <f t="shared" si="41"/>
        <v>0</v>
      </c>
      <c r="AC113" s="52">
        <f t="shared" si="42"/>
        <v>6800</v>
      </c>
      <c r="AD113" s="53">
        <f t="shared" si="43"/>
        <v>0</v>
      </c>
      <c r="AE113" s="54">
        <f t="shared" si="44"/>
        <v>6800</v>
      </c>
    </row>
    <row r="114" spans="1:31" ht="18" customHeight="1">
      <c r="A114" s="230">
        <v>36630831</v>
      </c>
      <c r="B114" s="108">
        <v>4</v>
      </c>
      <c r="C114" s="168">
        <v>50</v>
      </c>
      <c r="D114" s="684"/>
      <c r="E114" s="170"/>
      <c r="F114" s="170"/>
      <c r="G114" s="170"/>
      <c r="H114" s="171"/>
      <c r="I114" s="685" t="s">
        <v>390</v>
      </c>
      <c r="J114" s="686"/>
      <c r="K114" s="70"/>
      <c r="L114" s="70"/>
      <c r="M114" s="616"/>
      <c r="N114" s="586"/>
      <c r="O114" s="587"/>
      <c r="P114" s="436">
        <v>48</v>
      </c>
      <c r="Q114" s="139"/>
      <c r="R114" s="436">
        <f t="shared" si="45"/>
        <v>48</v>
      </c>
      <c r="S114" s="63">
        <f t="shared" si="35"/>
        <v>48</v>
      </c>
      <c r="T114" s="143"/>
      <c r="U114" s="46">
        <f t="shared" si="36"/>
        <v>48</v>
      </c>
      <c r="V114" s="47">
        <f t="shared" si="31"/>
        <v>0</v>
      </c>
      <c r="W114" s="48"/>
      <c r="X114" s="49">
        <f t="shared" si="37"/>
        <v>0</v>
      </c>
      <c r="Y114" s="50">
        <f t="shared" si="38"/>
        <v>0</v>
      </c>
      <c r="Z114" s="50">
        <f t="shared" si="39"/>
        <v>0</v>
      </c>
      <c r="AA114" s="50">
        <f t="shared" si="40"/>
        <v>0</v>
      </c>
      <c r="AB114" s="51">
        <f t="shared" si="41"/>
        <v>0</v>
      </c>
      <c r="AC114" s="52">
        <f t="shared" si="42"/>
        <v>0</v>
      </c>
      <c r="AD114" s="53">
        <f t="shared" si="43"/>
        <v>960</v>
      </c>
      <c r="AE114" s="54">
        <f t="shared" si="44"/>
        <v>960</v>
      </c>
    </row>
    <row r="115" spans="1:31" ht="18" customHeight="1">
      <c r="A115" s="230">
        <v>36630831</v>
      </c>
      <c r="B115" s="249">
        <v>4</v>
      </c>
      <c r="C115" s="687" t="s">
        <v>27</v>
      </c>
      <c r="D115" s="630"/>
      <c r="E115" s="103"/>
      <c r="F115" s="103"/>
      <c r="G115" s="103"/>
      <c r="H115" s="103"/>
      <c r="I115" s="261" t="s">
        <v>390</v>
      </c>
      <c r="J115" s="686"/>
      <c r="K115" s="70"/>
      <c r="L115" s="70"/>
      <c r="M115" s="70"/>
      <c r="N115" s="93"/>
      <c r="O115" s="587"/>
      <c r="P115" s="415">
        <v>300</v>
      </c>
      <c r="Q115" s="117"/>
      <c r="R115" s="415">
        <f t="shared" si="45"/>
        <v>300</v>
      </c>
      <c r="S115" s="140"/>
      <c r="T115" s="143">
        <f>SUM(O115,R115)</f>
        <v>300</v>
      </c>
      <c r="U115" s="46">
        <f t="shared" si="36"/>
        <v>300</v>
      </c>
      <c r="V115" s="47">
        <f t="shared" si="31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230">
        <v>36630825</v>
      </c>
      <c r="B116" s="108">
        <v>4</v>
      </c>
      <c r="C116" s="668" t="s">
        <v>27</v>
      </c>
      <c r="D116" s="688"/>
      <c r="E116" s="252"/>
      <c r="F116" s="252"/>
      <c r="G116" s="252"/>
      <c r="H116" s="253"/>
      <c r="I116" s="257" t="s">
        <v>391</v>
      </c>
      <c r="J116" s="266"/>
      <c r="K116" s="117"/>
      <c r="L116" s="117"/>
      <c r="M116" s="117"/>
      <c r="N116" s="415"/>
      <c r="O116" s="656"/>
      <c r="P116" s="415">
        <v>100</v>
      </c>
      <c r="Q116" s="117"/>
      <c r="R116" s="415">
        <f t="shared" si="45"/>
        <v>100</v>
      </c>
      <c r="S116" s="145"/>
      <c r="T116" s="63">
        <f>SUM(O116,R116)</f>
        <v>100</v>
      </c>
      <c r="U116" s="46">
        <f t="shared" si="36"/>
        <v>100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>
      <c r="A117" s="230">
        <v>36630825</v>
      </c>
      <c r="B117" s="108">
        <v>4</v>
      </c>
      <c r="C117" s="32">
        <v>50</v>
      </c>
      <c r="D117" s="574"/>
      <c r="E117" s="73"/>
      <c r="F117" s="73"/>
      <c r="G117" s="73"/>
      <c r="H117" s="36"/>
      <c r="I117" s="569" t="s">
        <v>391</v>
      </c>
      <c r="J117" s="570"/>
      <c r="K117" s="571"/>
      <c r="L117" s="571"/>
      <c r="M117" s="571"/>
      <c r="N117" s="567"/>
      <c r="O117" s="573"/>
      <c r="P117" s="93">
        <v>32</v>
      </c>
      <c r="Q117" s="70"/>
      <c r="R117" s="93">
        <f t="shared" si="45"/>
        <v>32</v>
      </c>
      <c r="S117" s="140">
        <f t="shared" si="35"/>
        <v>32</v>
      </c>
      <c r="T117" s="139"/>
      <c r="U117" s="46">
        <f t="shared" si="36"/>
        <v>32</v>
      </c>
      <c r="V117" s="47">
        <f t="shared" si="31"/>
        <v>0</v>
      </c>
      <c r="W117" s="48"/>
      <c r="X117" s="49">
        <f t="shared" si="37"/>
        <v>0</v>
      </c>
      <c r="Y117" s="50">
        <f t="shared" si="38"/>
        <v>0</v>
      </c>
      <c r="Z117" s="50">
        <f t="shared" si="39"/>
        <v>0</v>
      </c>
      <c r="AA117" s="50">
        <f t="shared" si="40"/>
        <v>0</v>
      </c>
      <c r="AB117" s="51">
        <f t="shared" si="41"/>
        <v>0</v>
      </c>
      <c r="AC117" s="52">
        <f t="shared" si="42"/>
        <v>0</v>
      </c>
      <c r="AD117" s="53">
        <f t="shared" si="43"/>
        <v>640</v>
      </c>
      <c r="AE117" s="54">
        <f t="shared" si="44"/>
        <v>640</v>
      </c>
    </row>
    <row r="118" spans="1:31" ht="18" customHeight="1">
      <c r="A118" s="30">
        <v>367200</v>
      </c>
      <c r="B118" s="31" t="s">
        <v>57</v>
      </c>
      <c r="C118" s="32">
        <v>25</v>
      </c>
      <c r="D118" s="574">
        <v>367</v>
      </c>
      <c r="E118" s="73">
        <v>867</v>
      </c>
      <c r="F118" s="73" t="s">
        <v>149</v>
      </c>
      <c r="G118" s="73">
        <v>9467</v>
      </c>
      <c r="H118" s="36">
        <v>8467</v>
      </c>
      <c r="I118" s="552"/>
      <c r="J118" s="44"/>
      <c r="K118" s="45"/>
      <c r="L118" s="45"/>
      <c r="M118" s="45"/>
      <c r="N118" s="554"/>
      <c r="O118" s="46">
        <f t="shared" si="34"/>
        <v>0</v>
      </c>
      <c r="P118" s="554"/>
      <c r="Q118" s="45"/>
      <c r="R118" s="554">
        <f t="shared" si="45"/>
        <v>0</v>
      </c>
      <c r="S118" s="63">
        <f t="shared" si="35"/>
        <v>0</v>
      </c>
      <c r="T118" s="139"/>
      <c r="U118" s="46">
        <f t="shared" si="36"/>
        <v>0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0</v>
      </c>
      <c r="AE118" s="54">
        <f t="shared" si="44"/>
        <v>0</v>
      </c>
    </row>
    <row r="119" spans="1:31" ht="18" customHeight="1">
      <c r="A119" s="30">
        <v>367201</v>
      </c>
      <c r="B119" s="108">
        <v>4</v>
      </c>
      <c r="C119" s="32">
        <v>25</v>
      </c>
      <c r="D119" s="574">
        <v>567</v>
      </c>
      <c r="E119" s="73">
        <v>967</v>
      </c>
      <c r="F119" s="73" t="s">
        <v>150</v>
      </c>
      <c r="G119" s="73">
        <v>9667</v>
      </c>
      <c r="H119" s="36"/>
      <c r="I119" s="552"/>
      <c r="J119" s="116">
        <v>35</v>
      </c>
      <c r="K119" s="563">
        <v>4</v>
      </c>
      <c r="L119" s="563">
        <v>1</v>
      </c>
      <c r="M119" s="563"/>
      <c r="N119" s="607"/>
      <c r="O119" s="558">
        <f t="shared" si="34"/>
        <v>40</v>
      </c>
      <c r="P119" s="554"/>
      <c r="Q119" s="45"/>
      <c r="R119" s="554"/>
      <c r="S119" s="63">
        <f t="shared" si="35"/>
        <v>40</v>
      </c>
      <c r="T119" s="139"/>
      <c r="U119" s="46">
        <f t="shared" si="36"/>
        <v>40</v>
      </c>
      <c r="V119" s="47">
        <f t="shared" si="31"/>
        <v>0</v>
      </c>
      <c r="W119" s="48"/>
      <c r="X119" s="49">
        <f t="shared" si="37"/>
        <v>1400</v>
      </c>
      <c r="Y119" s="50">
        <f t="shared" si="38"/>
        <v>160</v>
      </c>
      <c r="Z119" s="50">
        <f t="shared" si="39"/>
        <v>40</v>
      </c>
      <c r="AA119" s="50">
        <f t="shared" si="40"/>
        <v>0</v>
      </c>
      <c r="AB119" s="51">
        <f t="shared" si="41"/>
        <v>0</v>
      </c>
      <c r="AC119" s="52">
        <f t="shared" si="42"/>
        <v>1600</v>
      </c>
      <c r="AD119" s="53">
        <f t="shared" si="43"/>
        <v>0</v>
      </c>
      <c r="AE119" s="54">
        <f t="shared" si="44"/>
        <v>1600</v>
      </c>
    </row>
    <row r="120" spans="1:31" ht="18" hidden="1" customHeight="1">
      <c r="A120" s="82">
        <v>367108</v>
      </c>
      <c r="B120" s="108">
        <v>4</v>
      </c>
      <c r="C120" s="67" t="s">
        <v>27</v>
      </c>
      <c r="D120" s="574" t="s">
        <v>156</v>
      </c>
      <c r="E120" s="73"/>
      <c r="F120" s="73"/>
      <c r="G120" s="73"/>
      <c r="H120" s="36"/>
      <c r="I120" s="552"/>
      <c r="J120" s="116"/>
      <c r="K120" s="563"/>
      <c r="L120" s="563"/>
      <c r="M120" s="563"/>
      <c r="N120" s="607"/>
      <c r="O120" s="690">
        <f>SUM(J120:N120)</f>
        <v>0</v>
      </c>
      <c r="P120" s="554"/>
      <c r="Q120" s="45"/>
      <c r="R120" s="554"/>
      <c r="S120" s="63"/>
      <c r="T120" s="143">
        <f>SUM(O120,R120)</f>
        <v>0</v>
      </c>
      <c r="U120" s="46">
        <f t="shared" si="36"/>
        <v>0</v>
      </c>
      <c r="V120" s="47">
        <f t="shared" si="31"/>
        <v>0</v>
      </c>
      <c r="W120" s="48"/>
      <c r="X120" s="49"/>
      <c r="Y120" s="50"/>
      <c r="Z120" s="50"/>
      <c r="AA120" s="50"/>
      <c r="AB120" s="51"/>
      <c r="AC120" s="52"/>
      <c r="AD120" s="53"/>
      <c r="AE120" s="54"/>
    </row>
    <row r="121" spans="1:31" ht="18" customHeight="1">
      <c r="A121" s="30">
        <v>367101</v>
      </c>
      <c r="B121" s="108">
        <v>4</v>
      </c>
      <c r="C121" s="67" t="s">
        <v>27</v>
      </c>
      <c r="D121" s="68" t="s">
        <v>151</v>
      </c>
      <c r="E121" s="73"/>
      <c r="F121" s="73"/>
      <c r="G121" s="73"/>
      <c r="H121" s="36"/>
      <c r="I121" s="552"/>
      <c r="J121" s="691">
        <v>20</v>
      </c>
      <c r="K121" s="692"/>
      <c r="L121" s="692"/>
      <c r="M121" s="692"/>
      <c r="N121" s="693"/>
      <c r="O121" s="690">
        <f>SUM(J121:N121)</f>
        <v>20</v>
      </c>
      <c r="P121" s="554"/>
      <c r="Q121" s="45"/>
      <c r="R121" s="554"/>
      <c r="S121" s="63"/>
      <c r="T121" s="143">
        <f>SUM(O121,R121)</f>
        <v>20</v>
      </c>
      <c r="U121" s="46">
        <f t="shared" si="36"/>
        <v>20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30">
        <v>367101</v>
      </c>
      <c r="B122" s="108">
        <v>4</v>
      </c>
      <c r="C122" s="32">
        <v>25</v>
      </c>
      <c r="D122" s="574" t="s">
        <v>151</v>
      </c>
      <c r="E122" s="73" t="s">
        <v>152</v>
      </c>
      <c r="F122" s="73" t="s">
        <v>153</v>
      </c>
      <c r="G122" s="73" t="s">
        <v>154</v>
      </c>
      <c r="H122" s="36"/>
      <c r="I122" s="552"/>
      <c r="J122" s="116">
        <v>110</v>
      </c>
      <c r="K122" s="563">
        <v>5</v>
      </c>
      <c r="L122" s="563">
        <v>5</v>
      </c>
      <c r="M122" s="563"/>
      <c r="N122" s="607"/>
      <c r="O122" s="558">
        <f t="shared" si="34"/>
        <v>120</v>
      </c>
      <c r="P122" s="554"/>
      <c r="Q122" s="45"/>
      <c r="R122" s="554"/>
      <c r="S122" s="63">
        <f t="shared" si="35"/>
        <v>120</v>
      </c>
      <c r="T122" s="139"/>
      <c r="U122" s="46">
        <f t="shared" si="36"/>
        <v>120</v>
      </c>
      <c r="V122" s="47">
        <f t="shared" si="31"/>
        <v>0</v>
      </c>
      <c r="W122" s="48" t="s">
        <v>392</v>
      </c>
      <c r="X122" s="49">
        <f t="shared" si="37"/>
        <v>4400</v>
      </c>
      <c r="Y122" s="50">
        <f t="shared" si="38"/>
        <v>200</v>
      </c>
      <c r="Z122" s="50">
        <f t="shared" si="39"/>
        <v>200</v>
      </c>
      <c r="AA122" s="50">
        <f t="shared" si="40"/>
        <v>0</v>
      </c>
      <c r="AB122" s="51">
        <f t="shared" si="41"/>
        <v>0</v>
      </c>
      <c r="AC122" s="52">
        <f t="shared" si="42"/>
        <v>4800</v>
      </c>
      <c r="AD122" s="53">
        <f t="shared" si="43"/>
        <v>0</v>
      </c>
      <c r="AE122" s="54">
        <f t="shared" si="44"/>
        <v>4800</v>
      </c>
    </row>
    <row r="123" spans="1:31" ht="18" hidden="1" customHeight="1">
      <c r="A123" s="82">
        <v>367108</v>
      </c>
      <c r="B123" s="108">
        <v>4</v>
      </c>
      <c r="C123" s="101" t="s">
        <v>75</v>
      </c>
      <c r="D123" s="694" t="s">
        <v>393</v>
      </c>
      <c r="E123" s="85"/>
      <c r="F123" s="85"/>
      <c r="G123" s="85"/>
      <c r="H123" s="85"/>
      <c r="I123" s="695"/>
      <c r="J123" s="640"/>
      <c r="K123" s="467"/>
      <c r="L123" s="467"/>
      <c r="M123" s="467"/>
      <c r="N123" s="339"/>
      <c r="O123" s="46">
        <f t="shared" si="34"/>
        <v>0</v>
      </c>
      <c r="P123" s="554"/>
      <c r="Q123" s="45"/>
      <c r="R123" s="554">
        <f t="shared" si="45"/>
        <v>0</v>
      </c>
      <c r="S123" s="63"/>
      <c r="T123" s="139">
        <f>SUM(O123,R123)</f>
        <v>0</v>
      </c>
      <c r="U123" s="46">
        <f t="shared" si="36"/>
        <v>0</v>
      </c>
      <c r="V123" s="47">
        <f t="shared" si="31"/>
        <v>0</v>
      </c>
      <c r="W123" s="48"/>
      <c r="X123" s="49"/>
      <c r="Y123" s="50"/>
      <c r="Z123" s="50"/>
      <c r="AA123" s="50"/>
      <c r="AB123" s="51"/>
      <c r="AC123" s="52">
        <f t="shared" si="42"/>
        <v>0</v>
      </c>
      <c r="AD123" s="53"/>
      <c r="AE123" s="54">
        <f t="shared" si="44"/>
        <v>0</v>
      </c>
    </row>
    <row r="124" spans="1:31" ht="18" customHeight="1">
      <c r="A124" s="236">
        <v>36730825</v>
      </c>
      <c r="B124" s="249">
        <v>4</v>
      </c>
      <c r="C124" s="67" t="s">
        <v>27</v>
      </c>
      <c r="D124" s="696"/>
      <c r="E124" s="170"/>
      <c r="F124" s="170"/>
      <c r="G124" s="170"/>
      <c r="H124" s="170"/>
      <c r="I124" s="699" t="s">
        <v>394</v>
      </c>
      <c r="J124" s="636"/>
      <c r="K124" s="603"/>
      <c r="L124" s="603"/>
      <c r="M124" s="603"/>
      <c r="N124" s="613"/>
      <c r="O124" s="65"/>
      <c r="P124" s="415">
        <v>180</v>
      </c>
      <c r="Q124" s="901"/>
      <c r="R124" s="415">
        <f t="shared" si="45"/>
        <v>180</v>
      </c>
      <c r="S124" s="63"/>
      <c r="T124" s="63">
        <f>SUM(O124,R124)</f>
        <v>180</v>
      </c>
      <c r="U124" s="46">
        <f t="shared" si="36"/>
        <v>180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customHeight="1">
      <c r="A125" s="30">
        <v>36730831</v>
      </c>
      <c r="B125" s="249">
        <v>4</v>
      </c>
      <c r="C125" s="67" t="s">
        <v>27</v>
      </c>
      <c r="D125" s="697"/>
      <c r="E125" s="324"/>
      <c r="F125" s="324"/>
      <c r="G125" s="324"/>
      <c r="H125" s="324"/>
      <c r="I125" s="261" t="s">
        <v>395</v>
      </c>
      <c r="J125" s="636"/>
      <c r="K125" s="603"/>
      <c r="L125" s="603"/>
      <c r="M125" s="603"/>
      <c r="N125" s="613"/>
      <c r="O125" s="65"/>
      <c r="P125" s="415">
        <v>300</v>
      </c>
      <c r="Q125" s="117"/>
      <c r="R125" s="415">
        <f t="shared" si="45"/>
        <v>300</v>
      </c>
      <c r="S125" s="145"/>
      <c r="T125" s="143">
        <f>SUM(O125,R125)</f>
        <v>300</v>
      </c>
      <c r="U125" s="46">
        <f t="shared" si="36"/>
        <v>300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>
      <c r="A126" s="30">
        <v>36730831</v>
      </c>
      <c r="B126" s="108">
        <v>4</v>
      </c>
      <c r="C126" s="657">
        <v>50</v>
      </c>
      <c r="D126" s="698"/>
      <c r="E126" s="699"/>
      <c r="F126" s="699"/>
      <c r="G126" s="699"/>
      <c r="H126" s="699"/>
      <c r="I126" s="700" t="s">
        <v>395</v>
      </c>
      <c r="J126" s="701"/>
      <c r="K126" s="616"/>
      <c r="L126" s="616"/>
      <c r="M126" s="616"/>
      <c r="N126" s="586"/>
      <c r="O126" s="587"/>
      <c r="P126" s="143">
        <v>90</v>
      </c>
      <c r="Q126" s="139"/>
      <c r="R126" s="702">
        <f t="shared" si="45"/>
        <v>90</v>
      </c>
      <c r="S126" s="702">
        <f t="shared" ref="S126:S127" si="46">SUM(O126,R126)</f>
        <v>90</v>
      </c>
      <c r="T126" s="139"/>
      <c r="U126" s="65">
        <f t="shared" si="36"/>
        <v>90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>
        <f t="shared" si="43"/>
        <v>1800</v>
      </c>
      <c r="AE126" s="54">
        <f t="shared" si="44"/>
        <v>1800</v>
      </c>
    </row>
    <row r="127" spans="1:31" ht="18" customHeight="1">
      <c r="A127" s="30">
        <v>36730825</v>
      </c>
      <c r="B127" s="108">
        <v>4</v>
      </c>
      <c r="C127" s="32">
        <v>50</v>
      </c>
      <c r="D127" s="574"/>
      <c r="E127" s="73"/>
      <c r="F127" s="73"/>
      <c r="G127" s="73"/>
      <c r="H127" s="36"/>
      <c r="I127" s="347" t="s">
        <v>394</v>
      </c>
      <c r="J127" s="593"/>
      <c r="K127" s="594"/>
      <c r="L127" s="594"/>
      <c r="M127" s="594"/>
      <c r="N127" s="572"/>
      <c r="O127" s="573"/>
      <c r="P127" s="902">
        <v>40</v>
      </c>
      <c r="Q127" s="70"/>
      <c r="R127" s="903">
        <f>SUM(P127:Q127)</f>
        <v>40</v>
      </c>
      <c r="S127" s="703">
        <f t="shared" si="46"/>
        <v>40</v>
      </c>
      <c r="T127" s="139"/>
      <c r="U127" s="46">
        <f t="shared" si="36"/>
        <v>40</v>
      </c>
      <c r="V127" s="47">
        <f t="shared" si="31"/>
        <v>0</v>
      </c>
      <c r="W127" s="48"/>
      <c r="X127" s="49">
        <f t="shared" si="37"/>
        <v>0</v>
      </c>
      <c r="Y127" s="50">
        <f t="shared" si="38"/>
        <v>0</v>
      </c>
      <c r="Z127" s="50">
        <f t="shared" si="39"/>
        <v>0</v>
      </c>
      <c r="AA127" s="50">
        <f t="shared" si="40"/>
        <v>0</v>
      </c>
      <c r="AB127" s="51">
        <f t="shared" si="41"/>
        <v>0</v>
      </c>
      <c r="AC127" s="52">
        <f t="shared" si="42"/>
        <v>0</v>
      </c>
      <c r="AD127" s="53">
        <f t="shared" si="43"/>
        <v>800</v>
      </c>
      <c r="AE127" s="54">
        <f t="shared" si="44"/>
        <v>800</v>
      </c>
    </row>
    <row r="128" spans="1:31" ht="18" customHeight="1">
      <c r="A128" s="119" t="s">
        <v>161</v>
      </c>
      <c r="B128" s="120"/>
      <c r="C128" s="595"/>
      <c r="D128" s="596"/>
      <c r="E128" s="120"/>
      <c r="F128" s="120"/>
      <c r="G128" s="120"/>
      <c r="H128" s="120"/>
      <c r="I128" s="596"/>
      <c r="J128" s="129">
        <f t="shared" ref="J128:U128" si="47">SUM(J99:J127)</f>
        <v>371</v>
      </c>
      <c r="K128" s="129">
        <f t="shared" si="47"/>
        <v>21</v>
      </c>
      <c r="L128" s="129">
        <f t="shared" si="47"/>
        <v>14</v>
      </c>
      <c r="M128" s="129">
        <f t="shared" si="47"/>
        <v>0</v>
      </c>
      <c r="N128" s="129">
        <f t="shared" si="47"/>
        <v>0</v>
      </c>
      <c r="O128" s="130">
        <f t="shared" si="47"/>
        <v>406</v>
      </c>
      <c r="P128" s="133">
        <f t="shared" si="47"/>
        <v>1320</v>
      </c>
      <c r="Q128" s="129">
        <f t="shared" si="47"/>
        <v>0</v>
      </c>
      <c r="R128" s="648">
        <f t="shared" si="47"/>
        <v>1320</v>
      </c>
      <c r="S128" s="648">
        <f t="shared" si="47"/>
        <v>792</v>
      </c>
      <c r="T128" s="129">
        <f t="shared" si="47"/>
        <v>934</v>
      </c>
      <c r="U128" s="130">
        <f t="shared" si="47"/>
        <v>1726</v>
      </c>
      <c r="V128" s="47">
        <f t="shared" si="31"/>
        <v>0</v>
      </c>
      <c r="W128" s="131"/>
      <c r="X128" s="132">
        <f t="shared" ref="X128:AE128" si="48">SUM(X99:X127)</f>
        <v>12680</v>
      </c>
      <c r="Y128" s="129">
        <f t="shared" si="48"/>
        <v>840</v>
      </c>
      <c r="Z128" s="129">
        <f t="shared" si="48"/>
        <v>560</v>
      </c>
      <c r="AA128" s="129">
        <f t="shared" si="48"/>
        <v>0</v>
      </c>
      <c r="AB128" s="133">
        <f t="shared" si="48"/>
        <v>0</v>
      </c>
      <c r="AC128" s="130">
        <f t="shared" si="48"/>
        <v>14080</v>
      </c>
      <c r="AD128" s="133">
        <f t="shared" si="48"/>
        <v>8800</v>
      </c>
      <c r="AE128" s="134">
        <f t="shared" si="48"/>
        <v>22880</v>
      </c>
    </row>
    <row r="129" spans="1:31" ht="18" hidden="1" customHeight="1">
      <c r="A129" s="30">
        <v>321030</v>
      </c>
      <c r="B129" s="31" t="s">
        <v>57</v>
      </c>
      <c r="C129" s="32">
        <v>25</v>
      </c>
      <c r="D129" s="574" t="s">
        <v>162</v>
      </c>
      <c r="E129" s="73" t="s">
        <v>163</v>
      </c>
      <c r="F129" s="73" t="s">
        <v>164</v>
      </c>
      <c r="G129" s="73" t="s">
        <v>165</v>
      </c>
      <c r="H129" s="36" t="s">
        <v>166</v>
      </c>
      <c r="I129" s="552"/>
      <c r="J129" s="553"/>
      <c r="K129" s="467"/>
      <c r="L129" s="467"/>
      <c r="M129" s="467"/>
      <c r="N129" s="339"/>
      <c r="O129" s="46">
        <f t="shared" ref="O129:O139" si="49">SUM(J129:N129)</f>
        <v>0</v>
      </c>
      <c r="P129" s="554"/>
      <c r="Q129" s="301"/>
      <c r="R129" s="705">
        <f t="shared" ref="R129:R139" si="50">SUM(P129:Q129)</f>
        <v>0</v>
      </c>
      <c r="S129" s="334">
        <f t="shared" ref="S129:S138" si="51">SUM(O129,R129)</f>
        <v>0</v>
      </c>
      <c r="T129" s="45"/>
      <c r="U129" s="46">
        <f t="shared" si="36"/>
        <v>0</v>
      </c>
      <c r="V129" s="47">
        <f t="shared" si="31"/>
        <v>0</v>
      </c>
      <c r="W129" s="48"/>
      <c r="X129" s="49">
        <f t="shared" ref="X129:X139" si="52">(J129*1000)/C129</f>
        <v>0</v>
      </c>
      <c r="Y129" s="50">
        <f t="shared" ref="Y129:Y139" si="53">(K129*1000)/C129</f>
        <v>0</v>
      </c>
      <c r="Z129" s="50">
        <f t="shared" ref="Z129:Z139" si="54">(L129*1000)/C129</f>
        <v>0</v>
      </c>
      <c r="AA129" s="50">
        <f t="shared" ref="AA129:AA139" si="55">(M129*1000)/C129</f>
        <v>0</v>
      </c>
      <c r="AB129" s="51">
        <f t="shared" ref="AB129:AB139" si="56">(N129*1000)/C129</f>
        <v>0</v>
      </c>
      <c r="AC129" s="52">
        <f t="shared" ref="AC129:AC139" si="57">SUM(X129:AB129)</f>
        <v>0</v>
      </c>
      <c r="AD129" s="53">
        <f t="shared" ref="AD129:AD139" si="58">(R129*1000)/C129</f>
        <v>0</v>
      </c>
      <c r="AE129" s="54">
        <f t="shared" ref="AE129:AE139" si="59">SUM(AC129:AD129)</f>
        <v>0</v>
      </c>
    </row>
    <row r="130" spans="1:31" ht="18" hidden="1" customHeight="1">
      <c r="A130" s="30">
        <v>321031</v>
      </c>
      <c r="B130" s="108">
        <v>4</v>
      </c>
      <c r="C130" s="32">
        <v>25</v>
      </c>
      <c r="D130" s="574" t="s">
        <v>167</v>
      </c>
      <c r="E130" s="73" t="s">
        <v>168</v>
      </c>
      <c r="F130" s="73" t="s">
        <v>169</v>
      </c>
      <c r="G130" s="73" t="s">
        <v>170</v>
      </c>
      <c r="H130" s="36" t="s">
        <v>171</v>
      </c>
      <c r="I130" s="552"/>
      <c r="J130" s="553"/>
      <c r="K130" s="467"/>
      <c r="L130" s="467"/>
      <c r="M130" s="467"/>
      <c r="N130" s="339"/>
      <c r="O130" s="46">
        <f t="shared" si="49"/>
        <v>0</v>
      </c>
      <c r="P130" s="554"/>
      <c r="Q130" s="45"/>
      <c r="R130" s="705">
        <f t="shared" si="50"/>
        <v>0</v>
      </c>
      <c r="S130" s="334">
        <f t="shared" si="51"/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si="52"/>
        <v>0</v>
      </c>
      <c r="Y130" s="50">
        <f t="shared" si="53"/>
        <v>0</v>
      </c>
      <c r="Z130" s="50">
        <f t="shared" si="54"/>
        <v>0</v>
      </c>
      <c r="AA130" s="50">
        <f t="shared" si="55"/>
        <v>0</v>
      </c>
      <c r="AB130" s="51">
        <f t="shared" si="56"/>
        <v>0</v>
      </c>
      <c r="AC130" s="52">
        <f t="shared" si="57"/>
        <v>0</v>
      </c>
      <c r="AD130" s="53">
        <f t="shared" si="58"/>
        <v>0</v>
      </c>
      <c r="AE130" s="54">
        <f t="shared" si="59"/>
        <v>0</v>
      </c>
    </row>
    <row r="131" spans="1:31" ht="18" hidden="1" customHeight="1">
      <c r="A131" s="30">
        <v>332330</v>
      </c>
      <c r="B131" s="31" t="s">
        <v>57</v>
      </c>
      <c r="C131" s="32">
        <v>25</v>
      </c>
      <c r="D131" s="574" t="s">
        <v>172</v>
      </c>
      <c r="E131" s="73" t="s">
        <v>173</v>
      </c>
      <c r="F131" s="73" t="s">
        <v>174</v>
      </c>
      <c r="G131" s="73" t="s">
        <v>175</v>
      </c>
      <c r="H131" s="36" t="s">
        <v>176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>
      <c r="A132" s="30">
        <v>332331</v>
      </c>
      <c r="B132" s="108">
        <v>4</v>
      </c>
      <c r="C132" s="32">
        <v>25</v>
      </c>
      <c r="D132" s="574" t="s">
        <v>177</v>
      </c>
      <c r="E132" s="73" t="s">
        <v>178</v>
      </c>
      <c r="F132" s="73" t="s">
        <v>179</v>
      </c>
      <c r="G132" s="73" t="s">
        <v>180</v>
      </c>
      <c r="H132" s="36" t="s">
        <v>181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>
      <c r="A133" s="30">
        <v>341130</v>
      </c>
      <c r="B133" s="31" t="s">
        <v>57</v>
      </c>
      <c r="C133" s="32">
        <v>25</v>
      </c>
      <c r="D133" s="574" t="s">
        <v>182</v>
      </c>
      <c r="E133" s="73" t="s">
        <v>183</v>
      </c>
      <c r="F133" s="73" t="s">
        <v>184</v>
      </c>
      <c r="G133" s="73" t="s">
        <v>185</v>
      </c>
      <c r="H133" s="36" t="s">
        <v>186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>
      <c r="A134" s="30">
        <v>341131</v>
      </c>
      <c r="B134" s="108">
        <v>4</v>
      </c>
      <c r="C134" s="32">
        <v>25</v>
      </c>
      <c r="D134" s="574" t="s">
        <v>187</v>
      </c>
      <c r="E134" s="73" t="s">
        <v>188</v>
      </c>
      <c r="F134" s="73" t="s">
        <v>189</v>
      </c>
      <c r="G134" s="73" t="s">
        <v>190</v>
      </c>
      <c r="H134" s="36" t="s">
        <v>191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>
      <c r="A135" s="172">
        <v>332341</v>
      </c>
      <c r="B135" s="108">
        <v>4</v>
      </c>
      <c r="C135" s="267">
        <v>25</v>
      </c>
      <c r="D135" s="614" t="s">
        <v>192</v>
      </c>
      <c r="E135" s="103"/>
      <c r="F135" s="103"/>
      <c r="G135" s="103"/>
      <c r="H135" s="103"/>
      <c r="I135" s="645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>
      <c r="A136" s="172">
        <v>341141</v>
      </c>
      <c r="B136" s="108">
        <v>4</v>
      </c>
      <c r="C136" s="96">
        <v>25</v>
      </c>
      <c r="D136" s="614" t="s">
        <v>193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>
      <c r="A137" s="172">
        <v>342101</v>
      </c>
      <c r="B137" s="108">
        <v>4</v>
      </c>
      <c r="C137" s="96">
        <v>25</v>
      </c>
      <c r="D137" s="614">
        <v>555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>
      <c r="A138" s="30">
        <v>341131</v>
      </c>
      <c r="B138" s="31" t="s">
        <v>57</v>
      </c>
      <c r="C138" s="32">
        <v>25</v>
      </c>
      <c r="D138" s="574" t="s">
        <v>194</v>
      </c>
      <c r="E138" s="73" t="s">
        <v>195</v>
      </c>
      <c r="F138" s="73" t="s">
        <v>196</v>
      </c>
      <c r="G138" s="73" t="s">
        <v>197</v>
      </c>
      <c r="H138" s="36" t="s">
        <v>198</v>
      </c>
      <c r="I138" s="552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>
      <c r="A139" s="30">
        <v>341131</v>
      </c>
      <c r="B139" s="31" t="s">
        <v>57</v>
      </c>
      <c r="C139" s="32">
        <v>25</v>
      </c>
      <c r="D139" s="574" t="s">
        <v>199</v>
      </c>
      <c r="E139" s="73" t="s">
        <v>200</v>
      </c>
      <c r="F139" s="73" t="s">
        <v>201</v>
      </c>
      <c r="G139" s="73" t="s">
        <v>202</v>
      </c>
      <c r="H139" s="36" t="s">
        <v>203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>SUM(O139,R139)</f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>
      <c r="A140" s="119" t="s">
        <v>204</v>
      </c>
      <c r="B140" s="120"/>
      <c r="C140" s="595"/>
      <c r="D140" s="596"/>
      <c r="E140" s="120"/>
      <c r="F140" s="120"/>
      <c r="G140" s="120"/>
      <c r="H140" s="120"/>
      <c r="I140" s="596"/>
      <c r="J140" s="274">
        <f>SUM(J129:J139)</f>
        <v>0</v>
      </c>
      <c r="K140" s="275">
        <f t="shared" ref="K140:U140" si="60">SUM(K129:K139)</f>
        <v>0</v>
      </c>
      <c r="L140" s="275">
        <f t="shared" si="60"/>
        <v>0</v>
      </c>
      <c r="M140" s="275">
        <f t="shared" si="60"/>
        <v>0</v>
      </c>
      <c r="N140" s="279">
        <f t="shared" si="60"/>
        <v>0</v>
      </c>
      <c r="O140" s="276">
        <f t="shared" si="60"/>
        <v>0</v>
      </c>
      <c r="P140" s="279">
        <f>SUM(P129:P139)</f>
        <v>0</v>
      </c>
      <c r="Q140" s="275">
        <f>SUM(Q129:Q139)</f>
        <v>0</v>
      </c>
      <c r="R140" s="706">
        <f t="shared" si="60"/>
        <v>0</v>
      </c>
      <c r="S140" s="707">
        <f t="shared" si="60"/>
        <v>0</v>
      </c>
      <c r="T140" s="275">
        <f t="shared" si="60"/>
        <v>0</v>
      </c>
      <c r="U140" s="276">
        <f t="shared" si="60"/>
        <v>0</v>
      </c>
      <c r="V140" s="47">
        <f t="shared" si="31"/>
        <v>0</v>
      </c>
      <c r="W140" s="277"/>
      <c r="X140" s="278">
        <f t="shared" ref="X140:AE140" si="61">SUM(X129:X139)</f>
        <v>0</v>
      </c>
      <c r="Y140" s="275">
        <f t="shared" si="61"/>
        <v>0</v>
      </c>
      <c r="Z140" s="275">
        <f t="shared" si="61"/>
        <v>0</v>
      </c>
      <c r="AA140" s="275">
        <f t="shared" si="61"/>
        <v>0</v>
      </c>
      <c r="AB140" s="279">
        <f t="shared" si="61"/>
        <v>0</v>
      </c>
      <c r="AC140" s="276">
        <f t="shared" si="61"/>
        <v>0</v>
      </c>
      <c r="AD140" s="279">
        <f t="shared" si="61"/>
        <v>0</v>
      </c>
      <c r="AE140" s="280">
        <f t="shared" si="61"/>
        <v>0</v>
      </c>
    </row>
    <row r="141" spans="1:31" ht="18" customHeight="1" thickBot="1">
      <c r="A141" s="281" t="s">
        <v>205</v>
      </c>
      <c r="B141" s="282"/>
      <c r="C141" s="708"/>
      <c r="D141" s="709"/>
      <c r="E141" s="282"/>
      <c r="F141" s="282"/>
      <c r="G141" s="282"/>
      <c r="H141" s="282"/>
      <c r="I141" s="709"/>
      <c r="J141" s="290">
        <f t="shared" ref="J141:U141" si="62">SUM(J140,J128,J98,J39)</f>
        <v>1234</v>
      </c>
      <c r="K141" s="291">
        <f t="shared" si="62"/>
        <v>88</v>
      </c>
      <c r="L141" s="291">
        <f t="shared" si="62"/>
        <v>29</v>
      </c>
      <c r="M141" s="291">
        <f t="shared" si="62"/>
        <v>0</v>
      </c>
      <c r="N141" s="295">
        <f t="shared" si="62"/>
        <v>24</v>
      </c>
      <c r="O141" s="292">
        <f t="shared" si="62"/>
        <v>1375</v>
      </c>
      <c r="P141" s="295">
        <f t="shared" si="62"/>
        <v>4875</v>
      </c>
      <c r="Q141" s="295">
        <f t="shared" si="62"/>
        <v>3513</v>
      </c>
      <c r="R141" s="710">
        <f t="shared" si="62"/>
        <v>8388</v>
      </c>
      <c r="S141" s="711">
        <f t="shared" si="62"/>
        <v>6768</v>
      </c>
      <c r="T141" s="291">
        <f t="shared" si="62"/>
        <v>2995</v>
      </c>
      <c r="U141" s="292">
        <f t="shared" si="62"/>
        <v>9763</v>
      </c>
      <c r="V141" s="47">
        <f t="shared" si="31"/>
        <v>0</v>
      </c>
      <c r="W141" s="293"/>
      <c r="X141" s="294">
        <f t="shared" ref="X141:AE141" si="63">SUM(X140,X128,X98,X39)</f>
        <v>40440</v>
      </c>
      <c r="Y141" s="291">
        <f t="shared" si="63"/>
        <v>3520</v>
      </c>
      <c r="Z141" s="291">
        <f t="shared" si="63"/>
        <v>1160</v>
      </c>
      <c r="AA141" s="291">
        <f t="shared" si="63"/>
        <v>0</v>
      </c>
      <c r="AB141" s="295">
        <f t="shared" si="63"/>
        <v>960</v>
      </c>
      <c r="AC141" s="292">
        <f t="shared" si="63"/>
        <v>46080</v>
      </c>
      <c r="AD141" s="295">
        <f t="shared" si="63"/>
        <v>112320</v>
      </c>
      <c r="AE141" s="296">
        <f t="shared" si="63"/>
        <v>155840</v>
      </c>
    </row>
    <row r="142" spans="1:31" ht="18" customHeight="1">
      <c r="A142" s="192">
        <v>112001</v>
      </c>
      <c r="B142" s="297" t="s">
        <v>206</v>
      </c>
      <c r="C142" s="238">
        <v>25</v>
      </c>
      <c r="D142" s="551">
        <v>510</v>
      </c>
      <c r="E142" s="34">
        <v>910</v>
      </c>
      <c r="F142" s="34"/>
      <c r="G142" s="34">
        <v>9610</v>
      </c>
      <c r="H142" s="35"/>
      <c r="I142" s="712"/>
      <c r="J142" s="713">
        <v>56</v>
      </c>
      <c r="K142" s="714"/>
      <c r="L142" s="714"/>
      <c r="M142" s="714"/>
      <c r="N142" s="715"/>
      <c r="O142" s="716">
        <f t="shared" ref="O142:O187" si="64">SUM(J142:N142)</f>
        <v>56</v>
      </c>
      <c r="P142" s="554"/>
      <c r="Q142" s="301"/>
      <c r="R142" s="717"/>
      <c r="S142" s="63">
        <f t="shared" ref="S142:S187" si="65">SUM(O142,R142)</f>
        <v>56</v>
      </c>
      <c r="T142" s="430"/>
      <c r="U142" s="302">
        <f t="shared" si="36"/>
        <v>56</v>
      </c>
      <c r="V142" s="47">
        <f t="shared" si="31"/>
        <v>0</v>
      </c>
      <c r="W142" s="303"/>
      <c r="X142" s="304">
        <f t="shared" ref="X142:X187" si="66">(J142*1000)/C142</f>
        <v>2240</v>
      </c>
      <c r="Y142" s="305">
        <f t="shared" ref="Y142:Y187" si="67">(K142*1000)/C142</f>
        <v>0</v>
      </c>
      <c r="Z142" s="305">
        <f t="shared" ref="Z142:Z187" si="68">(L142*1000)/C142</f>
        <v>0</v>
      </c>
      <c r="AA142" s="305">
        <f t="shared" ref="AA142:AA187" si="69">(M142*1000)/C142</f>
        <v>0</v>
      </c>
      <c r="AB142" s="306">
        <f t="shared" ref="AB142:AB187" si="70">(N142*1000)/C142</f>
        <v>0</v>
      </c>
      <c r="AC142" s="307">
        <f t="shared" ref="AC142:AC187" si="71">SUM(X142:AB142)</f>
        <v>2240</v>
      </c>
      <c r="AD142" s="308">
        <f t="shared" ref="AD142:AD187" si="72">(R142*1000)/C142</f>
        <v>0</v>
      </c>
      <c r="AE142" s="309">
        <f t="shared" ref="AE142:AE187" si="73">SUM(AC142:AD142)</f>
        <v>2240</v>
      </c>
    </row>
    <row r="143" spans="1:31" ht="18" hidden="1" customHeight="1">
      <c r="A143" s="192">
        <v>112801</v>
      </c>
      <c r="B143" s="718">
        <v>2.5</v>
      </c>
      <c r="C143" s="719" t="s">
        <v>27</v>
      </c>
      <c r="D143" s="551"/>
      <c r="E143" s="34"/>
      <c r="F143" s="314" t="s">
        <v>209</v>
      </c>
      <c r="G143" s="34"/>
      <c r="H143" s="35"/>
      <c r="I143" s="712"/>
      <c r="J143" s="713"/>
      <c r="K143" s="714"/>
      <c r="L143" s="714"/>
      <c r="M143" s="714"/>
      <c r="N143" s="715"/>
      <c r="O143" s="716">
        <f t="shared" si="64"/>
        <v>0</v>
      </c>
      <c r="P143" s="554"/>
      <c r="Q143" s="301"/>
      <c r="R143" s="717"/>
      <c r="S143" s="63">
        <f t="shared" si="65"/>
        <v>0</v>
      </c>
      <c r="T143" s="720"/>
      <c r="U143" s="302">
        <f t="shared" si="36"/>
        <v>0</v>
      </c>
      <c r="V143" s="47">
        <f t="shared" ref="V143:V206" si="74">O143+R143-U143</f>
        <v>0</v>
      </c>
      <c r="W143" s="303"/>
      <c r="X143" s="304"/>
      <c r="Y143" s="305"/>
      <c r="Z143" s="305"/>
      <c r="AA143" s="305"/>
      <c r="AB143" s="306"/>
      <c r="AC143" s="307">
        <f t="shared" si="71"/>
        <v>0</v>
      </c>
      <c r="AD143" s="308"/>
      <c r="AE143" s="309">
        <f t="shared" si="73"/>
        <v>0</v>
      </c>
    </row>
    <row r="144" spans="1:31" ht="18" hidden="1" customHeight="1">
      <c r="A144" s="192">
        <v>112801</v>
      </c>
      <c r="B144" s="297" t="s">
        <v>206</v>
      </c>
      <c r="C144" s="238">
        <v>25</v>
      </c>
      <c r="D144" s="551"/>
      <c r="E144" s="34"/>
      <c r="F144" s="3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si="74"/>
        <v>0</v>
      </c>
      <c r="W144" s="303"/>
      <c r="X144" s="304">
        <f t="shared" si="66"/>
        <v>0</v>
      </c>
      <c r="Y144" s="305"/>
      <c r="Z144" s="305">
        <f t="shared" si="68"/>
        <v>0</v>
      </c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>
      <c r="A145" s="192">
        <v>112601</v>
      </c>
      <c r="B145" s="297" t="s">
        <v>206</v>
      </c>
      <c r="C145" s="721">
        <v>25</v>
      </c>
      <c r="D145" s="551"/>
      <c r="E145" s="34"/>
      <c r="F145" s="722" t="s">
        <v>208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143"/>
      <c r="U145" s="302">
        <f t="shared" si="36"/>
        <v>0</v>
      </c>
      <c r="V145" s="47">
        <f t="shared" si="74"/>
        <v>0</v>
      </c>
      <c r="W145" s="303"/>
      <c r="X145" s="304"/>
      <c r="Y145" s="305"/>
      <c r="Z145" s="305"/>
      <c r="AA145" s="305"/>
      <c r="AB145" s="306"/>
      <c r="AC145" s="307"/>
      <c r="AD145" s="308"/>
      <c r="AE145" s="309"/>
    </row>
    <row r="146" spans="1:31" ht="18" customHeight="1">
      <c r="A146" s="192">
        <v>112601</v>
      </c>
      <c r="B146" s="297" t="s">
        <v>206</v>
      </c>
      <c r="C146" s="238">
        <v>25</v>
      </c>
      <c r="D146" s="551"/>
      <c r="E146" s="34"/>
      <c r="F146" s="723" t="s">
        <v>207</v>
      </c>
      <c r="G146" s="34"/>
      <c r="H146" s="35"/>
      <c r="I146" s="712"/>
      <c r="J146" s="713"/>
      <c r="K146" s="714"/>
      <c r="L146" s="724">
        <v>24</v>
      </c>
      <c r="M146" s="714"/>
      <c r="N146" s="715"/>
      <c r="O146" s="716">
        <f t="shared" si="64"/>
        <v>24</v>
      </c>
      <c r="P146" s="554"/>
      <c r="Q146" s="301"/>
      <c r="R146" s="717"/>
      <c r="S146" s="63">
        <f t="shared" si="65"/>
        <v>24</v>
      </c>
      <c r="T146" s="430"/>
      <c r="U146" s="302">
        <f t="shared" si="36"/>
        <v>24</v>
      </c>
      <c r="V146" s="47">
        <f t="shared" si="74"/>
        <v>0</v>
      </c>
      <c r="W146" s="303"/>
      <c r="X146" s="304"/>
      <c r="Y146" s="305"/>
      <c r="Z146" s="50">
        <f t="shared" si="68"/>
        <v>960</v>
      </c>
      <c r="AA146" s="305"/>
      <c r="AB146" s="306"/>
      <c r="AC146" s="52">
        <f t="shared" si="71"/>
        <v>960</v>
      </c>
      <c r="AD146" s="308"/>
      <c r="AE146" s="54">
        <f t="shared" si="73"/>
        <v>960</v>
      </c>
    </row>
    <row r="147" spans="1:31" ht="18" hidden="1" customHeight="1">
      <c r="A147" s="192">
        <v>112601</v>
      </c>
      <c r="B147" s="297" t="s">
        <v>206</v>
      </c>
      <c r="C147" s="238">
        <v>25</v>
      </c>
      <c r="D147" s="551"/>
      <c r="E147" s="34"/>
      <c r="F147" s="314" t="s">
        <v>396</v>
      </c>
      <c r="G147" s="34"/>
      <c r="H147" s="35"/>
      <c r="I147" s="712"/>
      <c r="J147" s="725"/>
      <c r="K147" s="714"/>
      <c r="L147" s="726"/>
      <c r="M147" s="714"/>
      <c r="N147" s="715"/>
      <c r="O147" s="716">
        <f t="shared" si="64"/>
        <v>0</v>
      </c>
      <c r="P147" s="554"/>
      <c r="Q147" s="301"/>
      <c r="R147" s="717"/>
      <c r="S147" s="63">
        <f t="shared" si="65"/>
        <v>0</v>
      </c>
      <c r="T147" s="430"/>
      <c r="U147" s="302">
        <f t="shared" si="36"/>
        <v>0</v>
      </c>
      <c r="V147" s="47">
        <f t="shared" si="74"/>
        <v>0</v>
      </c>
      <c r="W147" s="303"/>
      <c r="X147" s="304"/>
      <c r="Y147" s="305"/>
      <c r="Z147" s="50">
        <f t="shared" si="68"/>
        <v>0</v>
      </c>
      <c r="AA147" s="305"/>
      <c r="AB147" s="306"/>
      <c r="AC147" s="52">
        <f t="shared" si="71"/>
        <v>0</v>
      </c>
      <c r="AD147" s="308"/>
      <c r="AE147" s="54">
        <f t="shared" si="73"/>
        <v>0</v>
      </c>
    </row>
    <row r="148" spans="1:31" ht="18" customHeight="1">
      <c r="A148" s="192">
        <v>112801</v>
      </c>
      <c r="B148" s="297" t="s">
        <v>206</v>
      </c>
      <c r="C148" s="238">
        <v>25</v>
      </c>
      <c r="D148" s="551"/>
      <c r="E148" s="34"/>
      <c r="F148" s="314" t="s">
        <v>209</v>
      </c>
      <c r="G148" s="34"/>
      <c r="H148" s="35"/>
      <c r="I148" s="712"/>
      <c r="J148" s="725"/>
      <c r="K148" s="714"/>
      <c r="L148" s="726">
        <v>24</v>
      </c>
      <c r="M148" s="714"/>
      <c r="N148" s="715"/>
      <c r="O148" s="716">
        <f t="shared" si="64"/>
        <v>24</v>
      </c>
      <c r="P148" s="554"/>
      <c r="Q148" s="301"/>
      <c r="R148" s="717"/>
      <c r="S148" s="63">
        <f t="shared" si="65"/>
        <v>24</v>
      </c>
      <c r="T148" s="430"/>
      <c r="U148" s="302">
        <f t="shared" si="36"/>
        <v>24</v>
      </c>
      <c r="V148" s="47">
        <f t="shared" si="74"/>
        <v>0</v>
      </c>
      <c r="W148" s="303"/>
      <c r="X148" s="304"/>
      <c r="Y148" s="305"/>
      <c r="Z148" s="50">
        <f t="shared" si="68"/>
        <v>960</v>
      </c>
      <c r="AA148" s="305"/>
      <c r="AB148" s="306"/>
      <c r="AC148" s="52">
        <f t="shared" si="71"/>
        <v>960</v>
      </c>
      <c r="AD148" s="308"/>
      <c r="AE148" s="54">
        <f t="shared" si="73"/>
        <v>960</v>
      </c>
    </row>
    <row r="149" spans="1:31" ht="18" customHeight="1">
      <c r="A149" s="192">
        <v>112031</v>
      </c>
      <c r="B149" s="297" t="s">
        <v>206</v>
      </c>
      <c r="C149" s="238">
        <v>25</v>
      </c>
      <c r="D149" s="727" t="s">
        <v>210</v>
      </c>
      <c r="E149" s="34"/>
      <c r="F149" s="34"/>
      <c r="G149" s="34"/>
      <c r="H149" s="35"/>
      <c r="I149" s="712"/>
      <c r="J149" s="728">
        <v>16</v>
      </c>
      <c r="K149" s="729"/>
      <c r="L149" s="729"/>
      <c r="M149" s="729"/>
      <c r="N149" s="730"/>
      <c r="O149" s="302">
        <f t="shared" si="64"/>
        <v>16</v>
      </c>
      <c r="P149" s="554"/>
      <c r="Q149" s="301"/>
      <c r="R149" s="717"/>
      <c r="S149" s="63">
        <f t="shared" si="65"/>
        <v>16</v>
      </c>
      <c r="T149" s="430"/>
      <c r="U149" s="302">
        <f t="shared" si="36"/>
        <v>16</v>
      </c>
      <c r="V149" s="47">
        <f t="shared" si="74"/>
        <v>0</v>
      </c>
      <c r="W149" s="303"/>
      <c r="X149" s="304">
        <f t="shared" si="66"/>
        <v>640</v>
      </c>
      <c r="Y149" s="305"/>
      <c r="Z149" s="305"/>
      <c r="AA149" s="305"/>
      <c r="AB149" s="306"/>
      <c r="AC149" s="307">
        <f t="shared" si="71"/>
        <v>640</v>
      </c>
      <c r="AD149" s="308"/>
      <c r="AE149" s="309">
        <f t="shared" si="73"/>
        <v>640</v>
      </c>
    </row>
    <row r="150" spans="1:31" ht="18" hidden="1" customHeight="1">
      <c r="A150" s="182">
        <v>112591</v>
      </c>
      <c r="B150" s="331" t="s">
        <v>206</v>
      </c>
      <c r="C150" s="731">
        <v>50</v>
      </c>
      <c r="D150" s="630"/>
      <c r="E150" s="103"/>
      <c r="F150" s="103"/>
      <c r="G150" s="103"/>
      <c r="H150" s="103"/>
      <c r="I150" s="732" t="s">
        <v>211</v>
      </c>
      <c r="J150" s="733"/>
      <c r="K150" s="467"/>
      <c r="L150" s="467"/>
      <c r="M150" s="467"/>
      <c r="N150" s="339"/>
      <c r="O150" s="46"/>
      <c r="P150" s="637"/>
      <c r="Q150" s="661"/>
      <c r="R150" s="734">
        <f t="shared" ref="R150:R187" si="75">SUM(P150:Q150)</f>
        <v>0</v>
      </c>
      <c r="S150" s="63">
        <f t="shared" si="65"/>
        <v>0</v>
      </c>
      <c r="T150" s="227"/>
      <c r="U150" s="46">
        <f t="shared" si="36"/>
        <v>0</v>
      </c>
      <c r="V150" s="47">
        <f t="shared" si="74"/>
        <v>0</v>
      </c>
      <c r="W150" s="48"/>
      <c r="X150" s="49"/>
      <c r="Y150" s="50"/>
      <c r="Z150" s="50"/>
      <c r="AA150" s="50"/>
      <c r="AB150" s="51"/>
      <c r="AC150" s="52"/>
      <c r="AD150" s="53">
        <f t="shared" si="72"/>
        <v>0</v>
      </c>
      <c r="AE150" s="54">
        <f t="shared" si="73"/>
        <v>0</v>
      </c>
    </row>
    <row r="151" spans="1:31" ht="18" customHeight="1">
      <c r="A151" s="190">
        <v>112521</v>
      </c>
      <c r="B151" s="168" t="s">
        <v>206</v>
      </c>
      <c r="C151" s="331">
        <v>50</v>
      </c>
      <c r="D151" s="630"/>
      <c r="E151" s="103"/>
      <c r="F151" s="103"/>
      <c r="G151" s="103"/>
      <c r="H151" s="103"/>
      <c r="I151" s="735" t="s">
        <v>212</v>
      </c>
      <c r="J151" s="733"/>
      <c r="K151" s="467"/>
      <c r="L151" s="467"/>
      <c r="M151" s="467"/>
      <c r="N151" s="339"/>
      <c r="O151" s="46"/>
      <c r="P151" s="436"/>
      <c r="Q151" s="139">
        <v>64</v>
      </c>
      <c r="R151" s="436">
        <f t="shared" si="75"/>
        <v>64</v>
      </c>
      <c r="S151" s="63">
        <f t="shared" si="65"/>
        <v>64</v>
      </c>
      <c r="T151" s="139"/>
      <c r="U151" s="46">
        <f t="shared" si="36"/>
        <v>64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1280</v>
      </c>
      <c r="AE151" s="54">
        <f t="shared" si="73"/>
        <v>1280</v>
      </c>
    </row>
    <row r="152" spans="1:31" ht="18" hidden="1" customHeight="1">
      <c r="A152" s="236">
        <v>114001</v>
      </c>
      <c r="B152" s="108">
        <v>3.5</v>
      </c>
      <c r="C152" s="736" t="s">
        <v>75</v>
      </c>
      <c r="D152" s="737" t="s">
        <v>397</v>
      </c>
      <c r="E152" s="170"/>
      <c r="F152" s="170"/>
      <c r="G152" s="170"/>
      <c r="H152" s="171"/>
      <c r="I152" s="738"/>
      <c r="J152" s="553"/>
      <c r="K152" s="467"/>
      <c r="L152" s="467"/>
      <c r="M152" s="467"/>
      <c r="N152" s="339"/>
      <c r="O152" s="46">
        <f t="shared" si="64"/>
        <v>0</v>
      </c>
      <c r="P152" s="554"/>
      <c r="Q152" s="739"/>
      <c r="R152" s="740"/>
      <c r="S152" s="63"/>
      <c r="T152" s="63">
        <f>SUM(O152,R152)</f>
        <v>0</v>
      </c>
      <c r="U152" s="46">
        <f t="shared" si="36"/>
        <v>0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/>
      <c r="AE152" s="54"/>
    </row>
    <row r="153" spans="1:31" ht="18" hidden="1" customHeight="1">
      <c r="A153" s="236">
        <v>115701</v>
      </c>
      <c r="B153" s="741">
        <v>2.5</v>
      </c>
      <c r="C153" s="32">
        <v>25</v>
      </c>
      <c r="D153" s="737"/>
      <c r="E153" s="170"/>
      <c r="F153" s="170"/>
      <c r="G153" s="170"/>
      <c r="H153" s="254">
        <v>6911</v>
      </c>
      <c r="I153" s="738"/>
      <c r="J153" s="742"/>
      <c r="K153" s="556"/>
      <c r="L153" s="556"/>
      <c r="M153" s="556"/>
      <c r="N153" s="743"/>
      <c r="O153" s="716">
        <f t="shared" si="64"/>
        <v>0</v>
      </c>
      <c r="P153" s="554"/>
      <c r="Q153" s="739"/>
      <c r="R153" s="740"/>
      <c r="S153" s="63">
        <f t="shared" si="65"/>
        <v>0</v>
      </c>
      <c r="T153" s="143"/>
      <c r="U153" s="46">
        <f t="shared" si="36"/>
        <v>0</v>
      </c>
      <c r="V153" s="47">
        <f t="shared" si="74"/>
        <v>0</v>
      </c>
      <c r="W153" s="48" t="s">
        <v>102</v>
      </c>
      <c r="X153" s="49">
        <f t="shared" si="66"/>
        <v>0</v>
      </c>
      <c r="Y153" s="49"/>
      <c r="Z153" s="50">
        <f t="shared" si="68"/>
        <v>0</v>
      </c>
      <c r="AA153" s="49"/>
      <c r="AB153" s="51">
        <f t="shared" si="70"/>
        <v>0</v>
      </c>
      <c r="AC153" s="52">
        <f t="shared" si="71"/>
        <v>0</v>
      </c>
      <c r="AD153" s="53"/>
      <c r="AE153" s="54">
        <f t="shared" si="73"/>
        <v>0</v>
      </c>
    </row>
    <row r="154" spans="1:31" ht="18" hidden="1" customHeight="1">
      <c r="A154" s="182">
        <v>114601</v>
      </c>
      <c r="B154" s="744">
        <v>4</v>
      </c>
      <c r="C154" s="745" t="s">
        <v>27</v>
      </c>
      <c r="D154" s="746"/>
      <c r="E154" s="170"/>
      <c r="F154" s="170" t="s">
        <v>398</v>
      </c>
      <c r="G154" s="170"/>
      <c r="H154" s="747"/>
      <c r="I154" s="738"/>
      <c r="J154" s="742"/>
      <c r="K154" s="556"/>
      <c r="L154" s="563"/>
      <c r="M154" s="556"/>
      <c r="N154" s="743"/>
      <c r="O154" s="302">
        <f t="shared" si="64"/>
        <v>0</v>
      </c>
      <c r="P154" s="554"/>
      <c r="Q154" s="739"/>
      <c r="R154" s="740"/>
      <c r="S154" s="63"/>
      <c r="T154" s="143">
        <f>SUM(O154,R154)</f>
        <v>0</v>
      </c>
      <c r="U154" s="302">
        <f t="shared" si="36"/>
        <v>0</v>
      </c>
      <c r="V154" s="47">
        <f t="shared" si="74"/>
        <v>0</v>
      </c>
      <c r="W154" s="339"/>
      <c r="X154" s="51"/>
      <c r="Y154" s="51"/>
      <c r="Z154" s="50"/>
      <c r="AA154" s="51"/>
      <c r="AB154" s="51"/>
      <c r="AC154" s="52"/>
      <c r="AD154" s="53"/>
      <c r="AE154" s="54"/>
    </row>
    <row r="155" spans="1:31" ht="18" hidden="1" customHeight="1">
      <c r="A155" s="190">
        <v>114601</v>
      </c>
      <c r="B155" s="744">
        <v>3.5</v>
      </c>
      <c r="C155" s="225">
        <v>25</v>
      </c>
      <c r="D155" s="748"/>
      <c r="E155" s="103"/>
      <c r="F155" s="261" t="s">
        <v>215</v>
      </c>
      <c r="G155" s="103"/>
      <c r="H155" s="103"/>
      <c r="I155" s="738"/>
      <c r="J155" s="553"/>
      <c r="K155" s="467"/>
      <c r="L155" s="749"/>
      <c r="M155" s="467"/>
      <c r="N155" s="339"/>
      <c r="O155" s="302">
        <f t="shared" si="64"/>
        <v>0</v>
      </c>
      <c r="P155" s="554"/>
      <c r="Q155" s="739"/>
      <c r="R155" s="740"/>
      <c r="S155" s="63">
        <f t="shared" si="65"/>
        <v>0</v>
      </c>
      <c r="T155" s="143"/>
      <c r="U155" s="302">
        <f t="shared" si="36"/>
        <v>0</v>
      </c>
      <c r="V155" s="47">
        <f t="shared" si="74"/>
        <v>0</v>
      </c>
      <c r="W155" s="339"/>
      <c r="X155" s="50"/>
      <c r="Y155" s="50"/>
      <c r="Z155" s="50">
        <f t="shared" si="68"/>
        <v>0</v>
      </c>
      <c r="AA155" s="50"/>
      <c r="AB155" s="50"/>
      <c r="AC155" s="52">
        <f t="shared" si="71"/>
        <v>0</v>
      </c>
      <c r="AD155" s="53"/>
      <c r="AE155" s="54">
        <f t="shared" si="73"/>
        <v>0</v>
      </c>
    </row>
    <row r="156" spans="1:31" ht="18" hidden="1" customHeight="1">
      <c r="A156" s="190">
        <v>114701</v>
      </c>
      <c r="B156" s="750">
        <v>3.5</v>
      </c>
      <c r="C156" s="225">
        <v>25</v>
      </c>
      <c r="D156" s="748"/>
      <c r="E156" s="103"/>
      <c r="F156" s="751" t="s">
        <v>214</v>
      </c>
      <c r="G156" s="103"/>
      <c r="H156" s="104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1"/>
      <c r="Y156" s="51"/>
      <c r="Z156" s="50">
        <f t="shared" si="68"/>
        <v>0</v>
      </c>
      <c r="AA156" s="51"/>
      <c r="AB156" s="51"/>
      <c r="AC156" s="52">
        <f t="shared" si="71"/>
        <v>0</v>
      </c>
      <c r="AD156" s="53"/>
      <c r="AE156" s="54">
        <f t="shared" si="73"/>
        <v>0</v>
      </c>
    </row>
    <row r="157" spans="1:31" ht="18" customHeight="1">
      <c r="A157" s="190">
        <v>114301</v>
      </c>
      <c r="B157" s="752">
        <v>3.5</v>
      </c>
      <c r="C157" s="180">
        <v>25</v>
      </c>
      <c r="D157" s="753" t="s">
        <v>213</v>
      </c>
      <c r="E157" s="103"/>
      <c r="F157" s="261"/>
      <c r="G157" s="103"/>
      <c r="H157" s="104"/>
      <c r="I157" s="738"/>
      <c r="J157" s="44">
        <v>16</v>
      </c>
      <c r="K157" s="467"/>
      <c r="L157" s="749"/>
      <c r="M157" s="467"/>
      <c r="N157" s="339"/>
      <c r="O157" s="302">
        <f t="shared" si="64"/>
        <v>16</v>
      </c>
      <c r="P157" s="554"/>
      <c r="Q157" s="739"/>
      <c r="R157" s="740"/>
      <c r="S157" s="63">
        <f t="shared" si="65"/>
        <v>16</v>
      </c>
      <c r="T157" s="143"/>
      <c r="U157" s="302">
        <f t="shared" si="36"/>
        <v>16</v>
      </c>
      <c r="V157" s="47">
        <f t="shared" si="74"/>
        <v>0</v>
      </c>
      <c r="W157" s="339"/>
      <c r="X157" s="49">
        <f t="shared" si="66"/>
        <v>640</v>
      </c>
      <c r="Y157" s="49"/>
      <c r="Z157" s="49"/>
      <c r="AA157" s="49"/>
      <c r="AB157" s="51"/>
      <c r="AC157" s="52">
        <f t="shared" si="71"/>
        <v>640</v>
      </c>
      <c r="AD157" s="53"/>
      <c r="AE157" s="54">
        <f t="shared" si="73"/>
        <v>640</v>
      </c>
    </row>
    <row r="158" spans="1:31" ht="18.75" customHeight="1">
      <c r="A158" s="30">
        <v>114001</v>
      </c>
      <c r="B158" s="108">
        <v>3.5</v>
      </c>
      <c r="C158" s="32">
        <v>25</v>
      </c>
      <c r="D158" s="574">
        <v>511</v>
      </c>
      <c r="E158" s="73">
        <v>911</v>
      </c>
      <c r="F158" s="73"/>
      <c r="G158" s="73">
        <v>9611</v>
      </c>
      <c r="H158" s="36"/>
      <c r="I158" s="552"/>
      <c r="J158" s="116">
        <v>8</v>
      </c>
      <c r="K158" s="563"/>
      <c r="L158" s="563"/>
      <c r="M158" s="563"/>
      <c r="N158" s="607"/>
      <c r="O158" s="716">
        <f t="shared" si="64"/>
        <v>8</v>
      </c>
      <c r="P158" s="554"/>
      <c r="Q158" s="45"/>
      <c r="R158" s="554">
        <f t="shared" si="75"/>
        <v>0</v>
      </c>
      <c r="S158" s="63">
        <f t="shared" si="65"/>
        <v>8</v>
      </c>
      <c r="T158" s="139"/>
      <c r="U158" s="46">
        <f t="shared" si="36"/>
        <v>8</v>
      </c>
      <c r="V158" s="47">
        <f t="shared" si="74"/>
        <v>0</v>
      </c>
      <c r="W158" s="48"/>
      <c r="X158" s="49">
        <f t="shared" si="66"/>
        <v>320</v>
      </c>
      <c r="Y158" s="50">
        <f t="shared" si="67"/>
        <v>0</v>
      </c>
      <c r="Z158" s="50">
        <f t="shared" si="68"/>
        <v>0</v>
      </c>
      <c r="AA158" s="50">
        <f t="shared" si="69"/>
        <v>0</v>
      </c>
      <c r="AB158" s="51">
        <f t="shared" si="70"/>
        <v>0</v>
      </c>
      <c r="AC158" s="52">
        <f t="shared" si="71"/>
        <v>320</v>
      </c>
      <c r="AD158" s="53">
        <f t="shared" si="72"/>
        <v>0</v>
      </c>
      <c r="AE158" s="54">
        <f t="shared" si="73"/>
        <v>320</v>
      </c>
    </row>
    <row r="159" spans="1:31" ht="15.6" hidden="1" customHeight="1">
      <c r="A159" s="30">
        <v>114591</v>
      </c>
      <c r="B159" s="108">
        <v>3.5</v>
      </c>
      <c r="C159" s="754">
        <v>50</v>
      </c>
      <c r="D159" s="599"/>
      <c r="E159" s="138"/>
      <c r="F159" s="138"/>
      <c r="G159" s="138"/>
      <c r="H159" s="73"/>
      <c r="I159" s="569" t="s">
        <v>216</v>
      </c>
      <c r="J159" s="755"/>
      <c r="K159" s="756"/>
      <c r="L159" s="756"/>
      <c r="M159" s="756"/>
      <c r="N159" s="757"/>
      <c r="O159" s="758"/>
      <c r="P159" s="565"/>
      <c r="Q159" s="661"/>
      <c r="R159" s="734">
        <f t="shared" si="75"/>
        <v>0</v>
      </c>
      <c r="S159" s="63">
        <f t="shared" si="65"/>
        <v>0</v>
      </c>
      <c r="T159" s="143"/>
      <c r="U159" s="46">
        <f t="shared" si="36"/>
        <v>0</v>
      </c>
      <c r="V159" s="47">
        <f t="shared" si="74"/>
        <v>0</v>
      </c>
      <c r="W159" s="48"/>
      <c r="X159" s="49"/>
      <c r="Y159" s="50"/>
      <c r="Z159" s="50"/>
      <c r="AA159" s="50"/>
      <c r="AB159" s="51"/>
      <c r="AC159" s="52"/>
      <c r="AD159" s="53">
        <f t="shared" si="72"/>
        <v>0</v>
      </c>
      <c r="AE159" s="54">
        <f t="shared" si="73"/>
        <v>0</v>
      </c>
    </row>
    <row r="160" spans="1:31" ht="17.25" customHeight="1">
      <c r="A160" s="30">
        <v>11452833</v>
      </c>
      <c r="B160" s="108">
        <v>3.5</v>
      </c>
      <c r="C160" s="32">
        <v>50</v>
      </c>
      <c r="D160" s="574"/>
      <c r="E160" s="73"/>
      <c r="F160" s="73"/>
      <c r="G160" s="73"/>
      <c r="H160" s="36"/>
      <c r="I160" s="566" t="s">
        <v>399</v>
      </c>
      <c r="J160" s="615"/>
      <c r="K160" s="616"/>
      <c r="L160" s="616"/>
      <c r="M160" s="616"/>
      <c r="N160" s="586"/>
      <c r="O160" s="587"/>
      <c r="P160" s="436"/>
      <c r="Q160" s="139">
        <v>130</v>
      </c>
      <c r="R160" s="436">
        <f t="shared" si="75"/>
        <v>130</v>
      </c>
      <c r="S160" s="63">
        <f t="shared" si="65"/>
        <v>130</v>
      </c>
      <c r="T160" s="143"/>
      <c r="U160" s="46">
        <f t="shared" si="36"/>
        <v>130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2600</v>
      </c>
      <c r="AE160" s="54">
        <f t="shared" si="73"/>
        <v>2600</v>
      </c>
    </row>
    <row r="161" spans="1:31" ht="16.5" hidden="1" customHeight="1">
      <c r="A161" s="30">
        <v>114521</v>
      </c>
      <c r="B161" s="108">
        <v>3.5</v>
      </c>
      <c r="C161" s="736" t="s">
        <v>75</v>
      </c>
      <c r="D161" s="759"/>
      <c r="E161" s="760"/>
      <c r="F161" s="760"/>
      <c r="G161" s="760"/>
      <c r="H161" s="761"/>
      <c r="I161" s="689" t="s">
        <v>400</v>
      </c>
      <c r="J161" s="762"/>
      <c r="K161" s="763"/>
      <c r="L161" s="763"/>
      <c r="M161" s="763"/>
      <c r="N161" s="764"/>
      <c r="O161" s="765"/>
      <c r="P161" s="565"/>
      <c r="Q161" s="117"/>
      <c r="R161" s="415">
        <f t="shared" si="75"/>
        <v>0</v>
      </c>
      <c r="S161" s="63"/>
      <c r="T161" s="63">
        <f>SUM(O161,R161)</f>
        <v>0</v>
      </c>
      <c r="U161" s="46">
        <f t="shared" si="36"/>
        <v>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/>
      <c r="AE161" s="54"/>
    </row>
    <row r="162" spans="1:31" ht="18" hidden="1" customHeight="1">
      <c r="A162" s="30">
        <v>114521</v>
      </c>
      <c r="B162" s="108">
        <v>3.5</v>
      </c>
      <c r="C162" s="32">
        <v>50</v>
      </c>
      <c r="D162" s="574"/>
      <c r="E162" s="73"/>
      <c r="F162" s="73"/>
      <c r="H162" s="36"/>
      <c r="I162" s="568" t="s">
        <v>217</v>
      </c>
      <c r="J162" s="593"/>
      <c r="K162" s="594"/>
      <c r="L162" s="594"/>
      <c r="M162" s="594"/>
      <c r="N162" s="572"/>
      <c r="O162" s="573"/>
      <c r="P162" s="567"/>
      <c r="Q162" s="571"/>
      <c r="R162" s="567">
        <f t="shared" si="75"/>
        <v>0</v>
      </c>
      <c r="S162" s="63">
        <f t="shared" si="65"/>
        <v>0</v>
      </c>
      <c r="T162" s="139"/>
      <c r="U162" s="46">
        <f t="shared" si="36"/>
        <v>0</v>
      </c>
      <c r="V162" s="47">
        <f t="shared" si="74"/>
        <v>0</v>
      </c>
      <c r="W162" s="48"/>
      <c r="X162" s="49">
        <f t="shared" si="66"/>
        <v>0</v>
      </c>
      <c r="Y162" s="50">
        <f t="shared" si="67"/>
        <v>0</v>
      </c>
      <c r="Z162" s="305">
        <f t="shared" si="68"/>
        <v>0</v>
      </c>
      <c r="AA162" s="50">
        <f t="shared" si="69"/>
        <v>0</v>
      </c>
      <c r="AB162" s="51">
        <f t="shared" si="70"/>
        <v>0</v>
      </c>
      <c r="AC162" s="52">
        <f t="shared" si="71"/>
        <v>0</v>
      </c>
      <c r="AD162" s="53">
        <f t="shared" si="72"/>
        <v>0</v>
      </c>
      <c r="AE162" s="54">
        <f t="shared" si="73"/>
        <v>0</v>
      </c>
    </row>
    <row r="163" spans="1:31" ht="18" customHeight="1">
      <c r="A163" s="77">
        <v>113301</v>
      </c>
      <c r="B163" s="108">
        <v>2.5</v>
      </c>
      <c r="C163" s="78">
        <v>25</v>
      </c>
      <c r="D163" s="766" t="s">
        <v>219</v>
      </c>
      <c r="E163" s="80"/>
      <c r="F163" s="80"/>
      <c r="G163" s="81"/>
      <c r="H163" s="81"/>
      <c r="I163" s="767"/>
      <c r="J163" s="768"/>
      <c r="K163" s="594"/>
      <c r="L163" s="594"/>
      <c r="M163" s="594"/>
      <c r="N163" s="572"/>
      <c r="O163" s="716">
        <f t="shared" si="64"/>
        <v>0</v>
      </c>
      <c r="P163" s="567"/>
      <c r="Q163" s="571"/>
      <c r="R163" s="567"/>
      <c r="S163" s="63">
        <f t="shared" si="65"/>
        <v>0</v>
      </c>
      <c r="T163" s="139"/>
      <c r="U163" s="302">
        <f t="shared" si="36"/>
        <v>0</v>
      </c>
      <c r="V163" s="47"/>
      <c r="W163" s="48"/>
      <c r="X163" s="49">
        <f t="shared" si="66"/>
        <v>0</v>
      </c>
      <c r="Y163" s="50"/>
      <c r="Z163" s="305"/>
      <c r="AA163" s="50"/>
      <c r="AB163" s="51"/>
      <c r="AC163" s="52">
        <f t="shared" si="71"/>
        <v>0</v>
      </c>
      <c r="AD163" s="53"/>
      <c r="AE163" s="54">
        <f t="shared" si="73"/>
        <v>0</v>
      </c>
    </row>
    <row r="164" spans="1:31" ht="18" customHeight="1">
      <c r="A164" s="77">
        <v>113801</v>
      </c>
      <c r="B164" s="249" t="s">
        <v>220</v>
      </c>
      <c r="C164" s="180">
        <v>25</v>
      </c>
      <c r="D164" s="769"/>
      <c r="E164" s="73"/>
      <c r="F164" s="135" t="s">
        <v>221</v>
      </c>
      <c r="G164" s="770" t="s">
        <v>401</v>
      </c>
      <c r="H164" s="73"/>
      <c r="I164" s="771"/>
      <c r="J164" s="594"/>
      <c r="K164" s="594"/>
      <c r="L164" s="772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>
        <f t="shared" si="74"/>
        <v>0</v>
      </c>
      <c r="W164" s="48"/>
      <c r="X164" s="304"/>
      <c r="Y164" s="50"/>
      <c r="Z164" s="50">
        <f t="shared" si="68"/>
        <v>0</v>
      </c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7.25" customHeight="1">
      <c r="A165" s="236">
        <v>113601</v>
      </c>
      <c r="B165" s="249">
        <v>2.5</v>
      </c>
      <c r="C165" s="163">
        <v>25</v>
      </c>
      <c r="D165" s="630"/>
      <c r="E165" s="103"/>
      <c r="F165" s="770" t="s">
        <v>402</v>
      </c>
      <c r="G165" s="180" t="s">
        <v>224</v>
      </c>
      <c r="H165" s="773"/>
      <c r="I165" s="774"/>
      <c r="J165" s="775"/>
      <c r="K165" s="776"/>
      <c r="L165" s="775">
        <v>16</v>
      </c>
      <c r="M165" s="776"/>
      <c r="N165" s="777"/>
      <c r="O165" s="778">
        <f t="shared" si="64"/>
        <v>16</v>
      </c>
      <c r="P165" s="567"/>
      <c r="Q165" s="571"/>
      <c r="R165" s="567"/>
      <c r="S165" s="63">
        <f t="shared" si="65"/>
        <v>16</v>
      </c>
      <c r="T165" s="139"/>
      <c r="U165" s="302">
        <f t="shared" si="36"/>
        <v>16</v>
      </c>
      <c r="V165" s="47">
        <f t="shared" si="74"/>
        <v>0</v>
      </c>
      <c r="W165" s="48"/>
      <c r="X165" s="304">
        <f t="shared" si="66"/>
        <v>0</v>
      </c>
      <c r="Y165" s="50">
        <f t="shared" si="67"/>
        <v>0</v>
      </c>
      <c r="Z165" s="50">
        <f t="shared" si="68"/>
        <v>640</v>
      </c>
      <c r="AA165" s="50">
        <f t="shared" si="69"/>
        <v>0</v>
      </c>
      <c r="AB165" s="51">
        <f t="shared" si="70"/>
        <v>0</v>
      </c>
      <c r="AC165" s="52">
        <f t="shared" si="71"/>
        <v>640</v>
      </c>
      <c r="AD165" s="53"/>
      <c r="AE165" s="54">
        <f t="shared" si="73"/>
        <v>640</v>
      </c>
    </row>
    <row r="166" spans="1:31" ht="17.25" hidden="1" customHeight="1">
      <c r="A166" s="779">
        <v>113601</v>
      </c>
      <c r="B166" s="249">
        <v>2.5</v>
      </c>
      <c r="C166" s="780" t="s">
        <v>27</v>
      </c>
      <c r="D166" s="630"/>
      <c r="E166" s="103"/>
      <c r="F166" s="781" t="s">
        <v>402</v>
      </c>
      <c r="G166" s="261" t="s">
        <v>224</v>
      </c>
      <c r="H166" s="773"/>
      <c r="I166" s="774"/>
      <c r="J166" s="775"/>
      <c r="K166" s="776"/>
      <c r="L166" s="661"/>
      <c r="M166" s="776"/>
      <c r="N166" s="777"/>
      <c r="O166" s="782">
        <f t="shared" si="64"/>
        <v>0</v>
      </c>
      <c r="P166" s="567"/>
      <c r="Q166" s="571"/>
      <c r="R166" s="567"/>
      <c r="S166" s="63"/>
      <c r="T166" s="143">
        <f>SUM(O166,R166)</f>
        <v>0</v>
      </c>
      <c r="U166" s="302">
        <f t="shared" si="36"/>
        <v>0</v>
      </c>
      <c r="V166" s="47"/>
      <c r="W166" s="48"/>
      <c r="X166" s="304"/>
      <c r="Y166" s="306"/>
      <c r="Z166" s="50"/>
      <c r="AA166" s="306"/>
      <c r="AB166" s="306"/>
      <c r="AC166" s="52"/>
      <c r="AD166" s="53"/>
      <c r="AE166" s="54"/>
    </row>
    <row r="167" spans="1:31" ht="16.5" hidden="1" customHeight="1">
      <c r="A167" s="779">
        <v>113601</v>
      </c>
      <c r="B167" s="783">
        <v>2.5</v>
      </c>
      <c r="C167" s="261">
        <v>25</v>
      </c>
      <c r="D167" s="784"/>
      <c r="E167" s="184"/>
      <c r="F167" s="261" t="s">
        <v>223</v>
      </c>
      <c r="G167" s="261" t="s">
        <v>224</v>
      </c>
      <c r="H167" s="261"/>
      <c r="I167" s="785"/>
      <c r="J167" s="594"/>
      <c r="K167" s="594"/>
      <c r="L167" s="563"/>
      <c r="M167" s="594"/>
      <c r="N167" s="572"/>
      <c r="O167" s="716">
        <f t="shared" si="64"/>
        <v>0</v>
      </c>
      <c r="P167" s="93"/>
      <c r="Q167" s="70"/>
      <c r="R167" s="93"/>
      <c r="S167" s="63">
        <f t="shared" si="65"/>
        <v>0</v>
      </c>
      <c r="T167" s="139"/>
      <c r="U167" s="302">
        <f t="shared" si="36"/>
        <v>0</v>
      </c>
      <c r="V167" s="47">
        <f t="shared" si="74"/>
        <v>0</v>
      </c>
      <c r="W167" s="48"/>
      <c r="X167" s="304"/>
      <c r="Y167" s="304"/>
      <c r="Z167" s="50">
        <f t="shared" si="68"/>
        <v>0</v>
      </c>
      <c r="AA167" s="304"/>
      <c r="AB167" s="304"/>
      <c r="AC167" s="52">
        <f t="shared" si="71"/>
        <v>0</v>
      </c>
      <c r="AD167" s="53"/>
      <c r="AE167" s="54">
        <f t="shared" si="73"/>
        <v>0</v>
      </c>
    </row>
    <row r="168" spans="1:31" ht="18" hidden="1" customHeight="1">
      <c r="A168" s="30">
        <v>113001</v>
      </c>
      <c r="B168" s="249" t="s">
        <v>220</v>
      </c>
      <c r="C168" s="180">
        <v>25</v>
      </c>
      <c r="D168" s="769" t="s">
        <v>225</v>
      </c>
      <c r="E168" s="73" t="s">
        <v>226</v>
      </c>
      <c r="F168" s="73" t="s">
        <v>227</v>
      </c>
      <c r="G168" s="73" t="s">
        <v>228</v>
      </c>
      <c r="H168" s="73" t="s">
        <v>229</v>
      </c>
      <c r="I168" s="786"/>
      <c r="J168" s="70"/>
      <c r="K168" s="616"/>
      <c r="L168" s="616"/>
      <c r="M168" s="616"/>
      <c r="N168" s="586"/>
      <c r="O168" s="587">
        <f t="shared" si="64"/>
        <v>0</v>
      </c>
      <c r="P168" s="740"/>
      <c r="Q168" s="739"/>
      <c r="R168" s="740">
        <f t="shared" si="75"/>
        <v>0</v>
      </c>
      <c r="S168" s="63">
        <f t="shared" si="65"/>
        <v>0</v>
      </c>
      <c r="T168" s="139"/>
      <c r="U168" s="46">
        <f t="shared" si="36"/>
        <v>0</v>
      </c>
      <c r="V168" s="47">
        <f t="shared" si="74"/>
        <v>0</v>
      </c>
      <c r="W168" s="48"/>
      <c r="X168" s="49">
        <f t="shared" si="66"/>
        <v>0</v>
      </c>
      <c r="Y168" s="50">
        <f t="shared" si="67"/>
        <v>0</v>
      </c>
      <c r="Z168" s="50">
        <f t="shared" si="68"/>
        <v>0</v>
      </c>
      <c r="AA168" s="50">
        <f t="shared" si="69"/>
        <v>0</v>
      </c>
      <c r="AB168" s="51">
        <f t="shared" si="70"/>
        <v>0</v>
      </c>
      <c r="AC168" s="52">
        <f t="shared" si="71"/>
        <v>0</v>
      </c>
      <c r="AD168" s="53">
        <f t="shared" si="72"/>
        <v>0</v>
      </c>
      <c r="AE168" s="54">
        <f t="shared" si="73"/>
        <v>0</v>
      </c>
    </row>
    <row r="169" spans="1:31" ht="18" customHeight="1">
      <c r="A169" s="100">
        <v>113591</v>
      </c>
      <c r="B169" s="787" t="s">
        <v>220</v>
      </c>
      <c r="C169" s="731">
        <v>50</v>
      </c>
      <c r="D169" s="788"/>
      <c r="E169" s="138"/>
      <c r="F169" s="138"/>
      <c r="G169" s="138"/>
      <c r="H169" s="138"/>
      <c r="I169" s="732" t="s">
        <v>230</v>
      </c>
      <c r="J169" s="616"/>
      <c r="K169" s="616"/>
      <c r="L169" s="616"/>
      <c r="M169" s="616"/>
      <c r="N169" s="586"/>
      <c r="O169" s="587"/>
      <c r="P169" s="565"/>
      <c r="Q169" s="661"/>
      <c r="R169" s="734">
        <f t="shared" si="75"/>
        <v>0</v>
      </c>
      <c r="S169" s="63">
        <f t="shared" si="65"/>
        <v>0</v>
      </c>
      <c r="T169" s="143"/>
      <c r="U169" s="46">
        <f t="shared" si="36"/>
        <v>0</v>
      </c>
      <c r="V169" s="47">
        <f t="shared" si="74"/>
        <v>0</v>
      </c>
      <c r="W169" s="48"/>
      <c r="X169" s="49"/>
      <c r="Y169" s="50"/>
      <c r="Z169" s="50"/>
      <c r="AA169" s="50"/>
      <c r="AB169" s="51"/>
      <c r="AC169" s="52"/>
      <c r="AD169" s="53"/>
      <c r="AE169" s="54"/>
    </row>
    <row r="170" spans="1:31" ht="18" customHeight="1">
      <c r="A170" s="30">
        <v>113521</v>
      </c>
      <c r="B170" s="31" t="s">
        <v>220</v>
      </c>
      <c r="C170" s="32">
        <v>50</v>
      </c>
      <c r="D170" s="574"/>
      <c r="E170" s="73"/>
      <c r="F170" s="73"/>
      <c r="G170" s="374"/>
      <c r="H170" s="36"/>
      <c r="I170" s="566" t="s">
        <v>231</v>
      </c>
      <c r="J170" s="615"/>
      <c r="K170" s="616"/>
      <c r="L170" s="616"/>
      <c r="M170" s="616"/>
      <c r="N170" s="586"/>
      <c r="O170" s="587"/>
      <c r="P170" s="436"/>
      <c r="Q170" s="139">
        <v>32</v>
      </c>
      <c r="R170" s="436">
        <f t="shared" si="75"/>
        <v>32</v>
      </c>
      <c r="S170" s="63">
        <f t="shared" si="65"/>
        <v>32</v>
      </c>
      <c r="T170" s="143"/>
      <c r="U170" s="46">
        <f t="shared" si="36"/>
        <v>32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>
        <f t="shared" si="72"/>
        <v>640</v>
      </c>
      <c r="AE170" s="54">
        <f t="shared" si="73"/>
        <v>640</v>
      </c>
    </row>
    <row r="171" spans="1:31" ht="20.25" hidden="1" customHeight="1">
      <c r="A171" s="30">
        <v>113521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8" t="s">
        <v>231</v>
      </c>
      <c r="J171" s="593"/>
      <c r="K171" s="594"/>
      <c r="L171" s="594"/>
      <c r="M171" s="594"/>
      <c r="N171" s="572"/>
      <c r="O171" s="573"/>
      <c r="P171" s="567"/>
      <c r="Q171" s="571"/>
      <c r="R171" s="567">
        <f t="shared" si="75"/>
        <v>0</v>
      </c>
      <c r="S171" s="63">
        <f t="shared" si="65"/>
        <v>0</v>
      </c>
      <c r="T171" s="139"/>
      <c r="U171" s="46">
        <f t="shared" si="36"/>
        <v>0</v>
      </c>
      <c r="V171" s="47">
        <f t="shared" si="74"/>
        <v>0</v>
      </c>
      <c r="W171" s="48"/>
      <c r="X171" s="49">
        <f t="shared" si="66"/>
        <v>0</v>
      </c>
      <c r="Y171" s="50">
        <f t="shared" si="67"/>
        <v>0</v>
      </c>
      <c r="Z171" s="50">
        <f t="shared" si="68"/>
        <v>0</v>
      </c>
      <c r="AA171" s="50">
        <f t="shared" si="69"/>
        <v>0</v>
      </c>
      <c r="AB171" s="51">
        <f t="shared" si="70"/>
        <v>0</v>
      </c>
      <c r="AC171" s="52">
        <f t="shared" si="71"/>
        <v>0</v>
      </c>
      <c r="AD171" s="53">
        <f t="shared" si="72"/>
        <v>0</v>
      </c>
      <c r="AE171" s="54">
        <f t="shared" si="73"/>
        <v>0</v>
      </c>
    </row>
    <row r="172" spans="1:31" ht="20.25" customHeight="1">
      <c r="A172" s="30" t="s">
        <v>232</v>
      </c>
      <c r="B172" s="31">
        <v>2.5</v>
      </c>
      <c r="C172" s="32">
        <v>25</v>
      </c>
      <c r="D172" s="574"/>
      <c r="E172" s="73"/>
      <c r="F172" s="80" t="s">
        <v>233</v>
      </c>
      <c r="G172" s="374"/>
      <c r="H172" s="36"/>
      <c r="I172" s="568"/>
      <c r="J172" s="593"/>
      <c r="K172" s="594"/>
      <c r="L172" s="571"/>
      <c r="M172" s="594"/>
      <c r="N172" s="572"/>
      <c r="O172" s="716">
        <f t="shared" si="64"/>
        <v>0</v>
      </c>
      <c r="P172" s="567"/>
      <c r="Q172" s="571"/>
      <c r="R172" s="567"/>
      <c r="S172" s="63">
        <f t="shared" si="65"/>
        <v>0</v>
      </c>
      <c r="T172" s="139"/>
      <c r="U172" s="302">
        <f t="shared" si="36"/>
        <v>0</v>
      </c>
      <c r="V172" s="47">
        <f t="shared" si="74"/>
        <v>0</v>
      </c>
      <c r="W172" s="48"/>
      <c r="X172" s="49"/>
      <c r="Y172" s="50"/>
      <c r="Z172" s="50">
        <f t="shared" si="68"/>
        <v>0</v>
      </c>
      <c r="AA172" s="50"/>
      <c r="AB172" s="51"/>
      <c r="AC172" s="52">
        <f t="shared" si="71"/>
        <v>0</v>
      </c>
      <c r="AD172" s="53"/>
      <c r="AE172" s="54">
        <f t="shared" si="73"/>
        <v>0</v>
      </c>
    </row>
    <row r="173" spans="1:31" ht="18" customHeight="1">
      <c r="A173" s="30" t="s">
        <v>234</v>
      </c>
      <c r="B173" s="31">
        <v>2.5</v>
      </c>
      <c r="C173" s="32">
        <v>25</v>
      </c>
      <c r="D173" s="574"/>
      <c r="E173" s="73"/>
      <c r="F173" s="337" t="s">
        <v>235</v>
      </c>
      <c r="G173" s="73"/>
      <c r="H173" s="36"/>
      <c r="I173" s="552"/>
      <c r="J173" s="742"/>
      <c r="K173" s="556"/>
      <c r="L173" s="678">
        <v>8</v>
      </c>
      <c r="M173" s="556"/>
      <c r="N173" s="557"/>
      <c r="O173" s="716">
        <f t="shared" si="64"/>
        <v>8</v>
      </c>
      <c r="P173" s="554"/>
      <c r="Q173" s="45"/>
      <c r="R173" s="554"/>
      <c r="S173" s="63">
        <f t="shared" si="65"/>
        <v>8</v>
      </c>
      <c r="T173" s="139"/>
      <c r="U173" s="302">
        <f t="shared" si="36"/>
        <v>8</v>
      </c>
      <c r="V173" s="47">
        <f t="shared" si="74"/>
        <v>0</v>
      </c>
      <c r="W173" s="48"/>
      <c r="X173" s="49">
        <f t="shared" si="66"/>
        <v>0</v>
      </c>
      <c r="Y173" s="50">
        <f t="shared" si="67"/>
        <v>0</v>
      </c>
      <c r="Z173" s="50">
        <f t="shared" si="68"/>
        <v>320</v>
      </c>
      <c r="AA173" s="50">
        <f t="shared" si="69"/>
        <v>0</v>
      </c>
      <c r="AB173" s="51">
        <f t="shared" si="70"/>
        <v>0</v>
      </c>
      <c r="AC173" s="52">
        <f t="shared" si="71"/>
        <v>320</v>
      </c>
      <c r="AD173" s="53"/>
      <c r="AE173" s="54">
        <f t="shared" si="73"/>
        <v>320</v>
      </c>
    </row>
    <row r="174" spans="1:31" ht="18" customHeight="1">
      <c r="A174" s="30" t="s">
        <v>236</v>
      </c>
      <c r="B174" s="31">
        <v>2.5</v>
      </c>
      <c r="C174" s="106">
        <v>25</v>
      </c>
      <c r="D174" s="574" t="s">
        <v>237</v>
      </c>
      <c r="E174" s="73" t="s">
        <v>238</v>
      </c>
      <c r="F174" s="73"/>
      <c r="G174" s="73"/>
      <c r="H174" s="36"/>
      <c r="I174" s="552"/>
      <c r="J174" s="116">
        <v>110</v>
      </c>
      <c r="K174" s="563"/>
      <c r="L174" s="563"/>
      <c r="M174" s="563"/>
      <c r="N174" s="607"/>
      <c r="O174" s="558">
        <f t="shared" si="64"/>
        <v>110</v>
      </c>
      <c r="P174" s="554"/>
      <c r="Q174" s="45"/>
      <c r="R174" s="554"/>
      <c r="S174" s="63">
        <f t="shared" si="65"/>
        <v>110</v>
      </c>
      <c r="T174" s="139"/>
      <c r="U174" s="46">
        <f t="shared" si="36"/>
        <v>110</v>
      </c>
      <c r="V174" s="47">
        <f t="shared" si="74"/>
        <v>0</v>
      </c>
      <c r="W174" s="48"/>
      <c r="X174" s="49">
        <f t="shared" si="66"/>
        <v>4400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4400</v>
      </c>
      <c r="AD174" s="53"/>
      <c r="AE174" s="54">
        <f t="shared" si="73"/>
        <v>4400</v>
      </c>
    </row>
    <row r="175" spans="1:31" ht="18" hidden="1" customHeight="1">
      <c r="A175" s="30">
        <v>114001</v>
      </c>
      <c r="B175" s="31" t="s">
        <v>239</v>
      </c>
      <c r="C175" s="32">
        <v>25</v>
      </c>
      <c r="D175" s="574" t="s">
        <v>240</v>
      </c>
      <c r="E175" s="73" t="s">
        <v>241</v>
      </c>
      <c r="F175" s="73" t="s">
        <v>242</v>
      </c>
      <c r="G175" s="36" t="s">
        <v>243</v>
      </c>
      <c r="H175" s="73" t="s">
        <v>244</v>
      </c>
      <c r="I175" s="552"/>
      <c r="J175" s="553"/>
      <c r="K175" s="467"/>
      <c r="L175" s="467"/>
      <c r="M175" s="467"/>
      <c r="N175" s="339"/>
      <c r="O175" s="558">
        <f t="shared" si="64"/>
        <v>0</v>
      </c>
      <c r="P175" s="554"/>
      <c r="Q175" s="45"/>
      <c r="R175" s="554">
        <f t="shared" si="75"/>
        <v>0</v>
      </c>
      <c r="S175" s="63">
        <f t="shared" si="65"/>
        <v>0</v>
      </c>
      <c r="T175" s="139"/>
      <c r="U175" s="46">
        <f t="shared" si="36"/>
        <v>0</v>
      </c>
      <c r="V175" s="47">
        <f t="shared" si="74"/>
        <v>0</v>
      </c>
      <c r="W175" s="48"/>
      <c r="X175" s="49">
        <f t="shared" si="66"/>
        <v>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0</v>
      </c>
      <c r="AD175" s="53">
        <f t="shared" si="72"/>
        <v>0</v>
      </c>
      <c r="AE175" s="54">
        <f t="shared" si="73"/>
        <v>0</v>
      </c>
    </row>
    <row r="176" spans="1:31" ht="18" hidden="1" customHeight="1">
      <c r="A176" s="172">
        <v>114501</v>
      </c>
      <c r="B176" s="31" t="s">
        <v>239</v>
      </c>
      <c r="C176" s="96">
        <v>40</v>
      </c>
      <c r="D176" s="614"/>
      <c r="E176" s="103"/>
      <c r="F176" s="103"/>
      <c r="G176" s="103"/>
      <c r="H176" s="103"/>
      <c r="I176" s="645" t="s">
        <v>403</v>
      </c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ref="U176:U239" si="76">SUM(S176:T176)</f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>
      <c r="A177" s="100">
        <v>114101</v>
      </c>
      <c r="B177" s="101">
        <v>3.5</v>
      </c>
      <c r="C177" s="96">
        <v>25</v>
      </c>
      <c r="D177" s="614">
        <v>512</v>
      </c>
      <c r="E177" s="103">
        <v>912</v>
      </c>
      <c r="F177" s="103"/>
      <c r="G177" s="103"/>
      <c r="H177" s="103"/>
      <c r="I177" s="645"/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si="76"/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>
      <c r="A178" s="100">
        <v>115001</v>
      </c>
      <c r="B178" s="101">
        <v>3.5</v>
      </c>
      <c r="C178" s="96" t="s">
        <v>27</v>
      </c>
      <c r="D178" s="614"/>
      <c r="E178" s="103"/>
      <c r="F178" s="261" t="s">
        <v>245</v>
      </c>
      <c r="G178" s="103"/>
      <c r="H178" s="104"/>
      <c r="I178" s="645"/>
      <c r="J178" s="553"/>
      <c r="K178" s="467"/>
      <c r="L178" s="790"/>
      <c r="M178" s="467"/>
      <c r="N178" s="339"/>
      <c r="O178" s="791">
        <f t="shared" si="64"/>
        <v>0</v>
      </c>
      <c r="P178" s="554"/>
      <c r="Q178" s="45"/>
      <c r="R178" s="554"/>
      <c r="S178" s="63"/>
      <c r="T178" s="143">
        <f>SUM(O178,R178)</f>
        <v>0</v>
      </c>
      <c r="U178" s="46">
        <f t="shared" si="76"/>
        <v>0</v>
      </c>
      <c r="V178" s="47">
        <f t="shared" si="74"/>
        <v>0</v>
      </c>
      <c r="W178" s="48"/>
      <c r="X178" s="49"/>
      <c r="Y178" s="50"/>
      <c r="Z178" s="50"/>
      <c r="AA178" s="50"/>
      <c r="AB178" s="51"/>
      <c r="AC178" s="52"/>
      <c r="AD178" s="53"/>
      <c r="AE178" s="54"/>
    </row>
    <row r="179" spans="1:31" ht="18" hidden="1" customHeight="1">
      <c r="A179" s="30">
        <v>115001</v>
      </c>
      <c r="B179" s="108">
        <v>3.5</v>
      </c>
      <c r="C179" s="32">
        <v>25</v>
      </c>
      <c r="D179" s="574">
        <v>513</v>
      </c>
      <c r="E179" s="73">
        <v>913</v>
      </c>
      <c r="F179" s="73" t="s">
        <v>245</v>
      </c>
      <c r="G179" s="73">
        <v>9613</v>
      </c>
      <c r="H179" s="36">
        <v>8613</v>
      </c>
      <c r="I179" s="552"/>
      <c r="J179" s="553"/>
      <c r="K179" s="467"/>
      <c r="L179" s="467"/>
      <c r="M179" s="467"/>
      <c r="N179" s="339"/>
      <c r="O179" s="558">
        <f t="shared" si="64"/>
        <v>0</v>
      </c>
      <c r="P179" s="554"/>
      <c r="Q179" s="45"/>
      <c r="R179" s="554">
        <f t="shared" si="75"/>
        <v>0</v>
      </c>
      <c r="S179" s="63">
        <f t="shared" si="65"/>
        <v>0</v>
      </c>
      <c r="T179" s="139"/>
      <c r="U179" s="46">
        <f t="shared" si="76"/>
        <v>0</v>
      </c>
      <c r="V179" s="47">
        <f t="shared" si="74"/>
        <v>0</v>
      </c>
      <c r="W179" s="48"/>
      <c r="X179" s="49">
        <f t="shared" si="66"/>
        <v>0</v>
      </c>
      <c r="Y179" s="50">
        <f t="shared" si="67"/>
        <v>0</v>
      </c>
      <c r="Z179" s="50">
        <f t="shared" si="68"/>
        <v>0</v>
      </c>
      <c r="AA179" s="50">
        <f t="shared" si="69"/>
        <v>0</v>
      </c>
      <c r="AB179" s="51">
        <f t="shared" si="70"/>
        <v>0</v>
      </c>
      <c r="AC179" s="52">
        <f t="shared" si="71"/>
        <v>0</v>
      </c>
      <c r="AD179" s="53">
        <f t="shared" si="72"/>
        <v>0</v>
      </c>
      <c r="AE179" s="54">
        <f t="shared" si="73"/>
        <v>0</v>
      </c>
    </row>
    <row r="180" spans="1:31" ht="18" hidden="1" customHeight="1">
      <c r="A180" s="82">
        <v>115501</v>
      </c>
      <c r="B180" s="157">
        <v>3.5</v>
      </c>
      <c r="C180" s="83">
        <v>25</v>
      </c>
      <c r="D180" s="704"/>
      <c r="E180" s="170"/>
      <c r="F180" s="85"/>
      <c r="G180" s="170"/>
      <c r="H180" s="170"/>
      <c r="I180" s="792" t="s">
        <v>247</v>
      </c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>
      <c r="A181" s="172">
        <v>115501</v>
      </c>
      <c r="B181" s="101">
        <v>3.5</v>
      </c>
      <c r="C181" s="96">
        <v>40</v>
      </c>
      <c r="D181" s="614"/>
      <c r="E181" s="103"/>
      <c r="F181" s="103"/>
      <c r="G181" s="103"/>
      <c r="H181" s="103"/>
      <c r="I181" s="645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>
      <c r="A182" s="30">
        <v>115591</v>
      </c>
      <c r="B182" s="108">
        <v>3.5</v>
      </c>
      <c r="C182" s="96">
        <v>50</v>
      </c>
      <c r="D182" s="614"/>
      <c r="E182" s="103"/>
      <c r="F182" s="103"/>
      <c r="G182" s="103"/>
      <c r="H182" s="104"/>
      <c r="I182" s="793" t="s">
        <v>404</v>
      </c>
      <c r="J182" s="553"/>
      <c r="K182" s="467"/>
      <c r="L182" s="467"/>
      <c r="M182" s="467"/>
      <c r="N182" s="339"/>
      <c r="O182" s="46"/>
      <c r="P182" s="567"/>
      <c r="Q182" s="571"/>
      <c r="R182" s="567">
        <f t="shared" si="75"/>
        <v>0</v>
      </c>
      <c r="S182" s="63">
        <f t="shared" si="65"/>
        <v>0</v>
      </c>
      <c r="T182" s="143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/>
      <c r="AE182" s="54"/>
    </row>
    <row r="183" spans="1:31" ht="18" hidden="1" customHeight="1">
      <c r="A183" s="30">
        <v>115501</v>
      </c>
      <c r="B183" s="108">
        <v>3.5</v>
      </c>
      <c r="C183" s="736" t="s">
        <v>75</v>
      </c>
      <c r="D183" s="794"/>
      <c r="E183" s="184"/>
      <c r="F183" s="184"/>
      <c r="G183" s="184"/>
      <c r="H183" s="164"/>
      <c r="I183" s="564" t="s">
        <v>405</v>
      </c>
      <c r="J183" s="653"/>
      <c r="K183" s="654"/>
      <c r="L183" s="654"/>
      <c r="M183" s="654"/>
      <c r="N183" s="655"/>
      <c r="O183" s="656"/>
      <c r="P183" s="415"/>
      <c r="Q183" s="661"/>
      <c r="R183" s="415">
        <f t="shared" si="75"/>
        <v>0</v>
      </c>
      <c r="S183" s="63"/>
      <c r="T183" s="63">
        <f>SUM(O183,R183)</f>
        <v>0</v>
      </c>
      <c r="U183" s="46">
        <f t="shared" si="76"/>
        <v>0</v>
      </c>
      <c r="V183" s="47">
        <f t="shared" si="74"/>
        <v>0</v>
      </c>
      <c r="W183" s="48"/>
      <c r="X183" s="49"/>
      <c r="Y183" s="50"/>
      <c r="Z183" s="50"/>
      <c r="AA183" s="50"/>
      <c r="AB183" s="51"/>
      <c r="AC183" s="52"/>
      <c r="AD183" s="53"/>
      <c r="AE183" s="54"/>
    </row>
    <row r="184" spans="1:31" ht="18" customHeight="1">
      <c r="A184" s="30">
        <v>115501</v>
      </c>
      <c r="B184" s="108">
        <v>3.5</v>
      </c>
      <c r="C184" s="32">
        <v>50</v>
      </c>
      <c r="D184" s="574"/>
      <c r="E184" s="73"/>
      <c r="F184" s="73"/>
      <c r="G184" s="73"/>
      <c r="H184" s="36"/>
      <c r="I184" s="566" t="s">
        <v>247</v>
      </c>
      <c r="J184" s="615"/>
      <c r="K184" s="616"/>
      <c r="L184" s="616"/>
      <c r="M184" s="616"/>
      <c r="N184" s="586"/>
      <c r="O184" s="587"/>
      <c r="P184" s="436"/>
      <c r="Q184" s="139">
        <v>200</v>
      </c>
      <c r="R184" s="436">
        <f t="shared" si="75"/>
        <v>200</v>
      </c>
      <c r="S184" s="63">
        <f t="shared" si="65"/>
        <v>200</v>
      </c>
      <c r="T184" s="139"/>
      <c r="U184" s="46">
        <f t="shared" si="76"/>
        <v>200</v>
      </c>
      <c r="V184" s="47">
        <f t="shared" si="74"/>
        <v>0</v>
      </c>
      <c r="W184" s="48"/>
      <c r="X184" s="49">
        <f t="shared" si="66"/>
        <v>0</v>
      </c>
      <c r="Y184" s="50">
        <f t="shared" si="67"/>
        <v>0</v>
      </c>
      <c r="Z184" s="50">
        <f t="shared" si="68"/>
        <v>0</v>
      </c>
      <c r="AA184" s="50">
        <f t="shared" si="69"/>
        <v>0</v>
      </c>
      <c r="AB184" s="51">
        <f t="shared" si="70"/>
        <v>0</v>
      </c>
      <c r="AC184" s="52">
        <f t="shared" si="71"/>
        <v>0</v>
      </c>
      <c r="AD184" s="53">
        <f t="shared" si="72"/>
        <v>4000</v>
      </c>
      <c r="AE184" s="54">
        <f t="shared" si="73"/>
        <v>4000</v>
      </c>
    </row>
    <row r="185" spans="1:31" ht="18" hidden="1" customHeight="1">
      <c r="A185" s="30">
        <v>11550130</v>
      </c>
      <c r="B185" s="108">
        <v>4</v>
      </c>
      <c r="C185" s="32">
        <v>50</v>
      </c>
      <c r="D185" s="574"/>
      <c r="E185" s="73"/>
      <c r="F185" s="73"/>
      <c r="G185" s="73"/>
      <c r="H185" s="36"/>
      <c r="I185" s="552" t="s">
        <v>406</v>
      </c>
      <c r="J185" s="553"/>
      <c r="K185" s="467"/>
      <c r="L185" s="467"/>
      <c r="M185" s="467"/>
      <c r="N185" s="339"/>
      <c r="O185" s="46">
        <f t="shared" si="64"/>
        <v>0</v>
      </c>
      <c r="P185" s="554"/>
      <c r="Q185" s="45"/>
      <c r="R185" s="554">
        <f t="shared" si="75"/>
        <v>0</v>
      </c>
      <c r="S185" s="44">
        <f t="shared" si="65"/>
        <v>0</v>
      </c>
      <c r="T185" s="45"/>
      <c r="U185" s="46">
        <f t="shared" si="76"/>
        <v>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0</v>
      </c>
      <c r="AE185" s="54">
        <f t="shared" si="73"/>
        <v>0</v>
      </c>
    </row>
    <row r="186" spans="1:31" ht="18" hidden="1" customHeight="1">
      <c r="A186" s="172">
        <v>190100</v>
      </c>
      <c r="B186" s="101" t="s">
        <v>114</v>
      </c>
      <c r="C186" s="96">
        <v>5</v>
      </c>
      <c r="D186" s="614">
        <v>113</v>
      </c>
      <c r="E186" s="103"/>
      <c r="F186" s="103"/>
      <c r="G186" s="103"/>
      <c r="H186" s="103"/>
      <c r="I186" s="645"/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>
      <c r="A187" s="218">
        <v>190100</v>
      </c>
      <c r="B187" s="795" t="s">
        <v>114</v>
      </c>
      <c r="C187" s="796">
        <v>25</v>
      </c>
      <c r="D187" s="797">
        <v>113</v>
      </c>
      <c r="E187" s="221">
        <v>713</v>
      </c>
      <c r="F187" s="221" t="s">
        <v>407</v>
      </c>
      <c r="G187" s="221"/>
      <c r="H187" s="221">
        <v>9213</v>
      </c>
      <c r="I187" s="798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customHeight="1">
      <c r="A188" s="119" t="s">
        <v>248</v>
      </c>
      <c r="B188" s="120"/>
      <c r="C188" s="595"/>
      <c r="D188" s="596"/>
      <c r="E188" s="120"/>
      <c r="F188" s="120"/>
      <c r="G188" s="120"/>
      <c r="H188" s="120"/>
      <c r="I188" s="596"/>
      <c r="J188" s="128">
        <f t="shared" ref="J188:U188" si="77">SUM(J142:J187)</f>
        <v>206</v>
      </c>
      <c r="K188" s="128">
        <f t="shared" si="77"/>
        <v>0</v>
      </c>
      <c r="L188" s="128">
        <f t="shared" si="77"/>
        <v>72</v>
      </c>
      <c r="M188" s="128">
        <f t="shared" si="77"/>
        <v>0</v>
      </c>
      <c r="N188" s="128">
        <f t="shared" si="77"/>
        <v>0</v>
      </c>
      <c r="O188" s="130">
        <f t="shared" si="77"/>
        <v>278</v>
      </c>
      <c r="P188" s="133">
        <f t="shared" si="77"/>
        <v>0</v>
      </c>
      <c r="Q188" s="129">
        <f t="shared" si="77"/>
        <v>426</v>
      </c>
      <c r="R188" s="133">
        <f t="shared" si="77"/>
        <v>426</v>
      </c>
      <c r="S188" s="128">
        <f t="shared" si="77"/>
        <v>704</v>
      </c>
      <c r="T188" s="129">
        <f t="shared" si="77"/>
        <v>0</v>
      </c>
      <c r="U188" s="130">
        <f t="shared" si="77"/>
        <v>704</v>
      </c>
      <c r="V188" s="47">
        <f t="shared" si="74"/>
        <v>0</v>
      </c>
      <c r="W188" s="131"/>
      <c r="X188" s="132">
        <f t="shared" ref="X188:AE188" si="78">SUM(X142:X187)</f>
        <v>8240</v>
      </c>
      <c r="Y188" s="129">
        <f t="shared" si="78"/>
        <v>0</v>
      </c>
      <c r="Z188" s="129">
        <f t="shared" si="78"/>
        <v>2880</v>
      </c>
      <c r="AA188" s="129">
        <f t="shared" si="78"/>
        <v>0</v>
      </c>
      <c r="AB188" s="133">
        <f t="shared" si="78"/>
        <v>0</v>
      </c>
      <c r="AC188" s="130">
        <f t="shared" si="78"/>
        <v>11120</v>
      </c>
      <c r="AD188" s="133">
        <f t="shared" si="78"/>
        <v>8520</v>
      </c>
      <c r="AE188" s="134">
        <f t="shared" si="78"/>
        <v>19640</v>
      </c>
    </row>
    <row r="189" spans="1:31" ht="18" hidden="1" customHeight="1">
      <c r="A189" s="77">
        <v>161001</v>
      </c>
      <c r="B189" s="31" t="s">
        <v>206</v>
      </c>
      <c r="C189" s="78">
        <v>25</v>
      </c>
      <c r="D189" s="643" t="s">
        <v>249</v>
      </c>
      <c r="E189" s="80" t="s">
        <v>250</v>
      </c>
      <c r="F189" s="80" t="s">
        <v>251</v>
      </c>
      <c r="G189" s="80" t="s">
        <v>252</v>
      </c>
      <c r="H189" s="81" t="s">
        <v>253</v>
      </c>
      <c r="I189" s="644"/>
      <c r="J189" s="553"/>
      <c r="K189" s="467"/>
      <c r="L189" s="467"/>
      <c r="M189" s="467"/>
      <c r="N189" s="339"/>
      <c r="O189" s="46">
        <f t="shared" ref="O189:O199" si="79">SUM(J189:N189)</f>
        <v>0</v>
      </c>
      <c r="P189" s="554"/>
      <c r="Q189" s="45"/>
      <c r="R189" s="554">
        <f t="shared" ref="R189:R199" si="80">SUM(P189:Q189)</f>
        <v>0</v>
      </c>
      <c r="S189" s="44">
        <f t="shared" ref="S189:S199" si="81">SUM(O189,R189)</f>
        <v>0</v>
      </c>
      <c r="T189" s="45"/>
      <c r="U189" s="46">
        <f t="shared" si="76"/>
        <v>0</v>
      </c>
      <c r="V189" s="47">
        <f t="shared" si="74"/>
        <v>0</v>
      </c>
      <c r="W189" s="48"/>
      <c r="X189" s="49">
        <f t="shared" ref="X189:X199" si="82">(J189*1000)/C189</f>
        <v>0</v>
      </c>
      <c r="Y189" s="50">
        <f t="shared" ref="Y189:Y199" si="83">(K189*1000)/C189</f>
        <v>0</v>
      </c>
      <c r="Z189" s="50">
        <f t="shared" ref="Z189:Z199" si="84">(L189*1000)/C189</f>
        <v>0</v>
      </c>
      <c r="AA189" s="50">
        <f t="shared" ref="AA189:AA199" si="85">(M189*1000)/C189</f>
        <v>0</v>
      </c>
      <c r="AB189" s="51">
        <f t="shared" ref="AB189:AB199" si="86">(N189*1000)/C189</f>
        <v>0</v>
      </c>
      <c r="AC189" s="52">
        <f t="shared" ref="AC189:AC199" si="87">SUM(X189:AB189)</f>
        <v>0</v>
      </c>
      <c r="AD189" s="53">
        <f t="shared" ref="AD189:AD199" si="88">(R189*1000)/C189</f>
        <v>0</v>
      </c>
      <c r="AE189" s="54">
        <f t="shared" ref="AE189:AE199" si="89">SUM(AC189:AD189)</f>
        <v>0</v>
      </c>
    </row>
    <row r="190" spans="1:31" ht="18" customHeight="1">
      <c r="A190" s="30">
        <v>162001</v>
      </c>
      <c r="B190" s="31">
        <v>2.5</v>
      </c>
      <c r="C190" s="32">
        <v>25</v>
      </c>
      <c r="D190" s="574" t="s">
        <v>254</v>
      </c>
      <c r="E190" s="73"/>
      <c r="F190" s="73"/>
      <c r="G190" s="73"/>
      <c r="H190" s="36"/>
      <c r="I190" s="552"/>
      <c r="J190" s="116">
        <v>8</v>
      </c>
      <c r="K190" s="556"/>
      <c r="L190" s="556"/>
      <c r="M190" s="556"/>
      <c r="N190" s="557"/>
      <c r="O190" s="558">
        <f t="shared" si="79"/>
        <v>8</v>
      </c>
      <c r="P190" s="554"/>
      <c r="Q190" s="45"/>
      <c r="R190" s="554"/>
      <c r="S190" s="44">
        <f t="shared" si="81"/>
        <v>8</v>
      </c>
      <c r="T190" s="45"/>
      <c r="U190" s="46">
        <f t="shared" si="76"/>
        <v>8</v>
      </c>
      <c r="V190" s="47">
        <f t="shared" si="74"/>
        <v>0</v>
      </c>
      <c r="W190" s="48"/>
      <c r="X190" s="49">
        <f t="shared" si="82"/>
        <v>320</v>
      </c>
      <c r="Y190" s="50">
        <f t="shared" si="83"/>
        <v>0</v>
      </c>
      <c r="Z190" s="50">
        <f t="shared" si="84"/>
        <v>0</v>
      </c>
      <c r="AA190" s="50">
        <f t="shared" si="85"/>
        <v>0</v>
      </c>
      <c r="AB190" s="51">
        <f t="shared" si="86"/>
        <v>0</v>
      </c>
      <c r="AC190" s="52">
        <f t="shared" si="87"/>
        <v>320</v>
      </c>
      <c r="AD190" s="53">
        <f t="shared" si="88"/>
        <v>0</v>
      </c>
      <c r="AE190" s="54">
        <f t="shared" si="89"/>
        <v>320</v>
      </c>
    </row>
    <row r="191" spans="1:31" ht="18" hidden="1" customHeight="1">
      <c r="A191" s="30">
        <v>162001</v>
      </c>
      <c r="B191" s="31">
        <v>2.5</v>
      </c>
      <c r="C191" s="32">
        <v>40</v>
      </c>
      <c r="D191" s="574" t="s">
        <v>254</v>
      </c>
      <c r="E191" s="73" t="s">
        <v>255</v>
      </c>
      <c r="F191" s="73" t="s">
        <v>256</v>
      </c>
      <c r="G191" s="73" t="s">
        <v>257</v>
      </c>
      <c r="H191" s="36" t="s">
        <v>258</v>
      </c>
      <c r="I191" s="552" t="s">
        <v>259</v>
      </c>
      <c r="J191" s="553"/>
      <c r="K191" s="467"/>
      <c r="L191" s="467"/>
      <c r="M191" s="467"/>
      <c r="N191" s="339"/>
      <c r="O191" s="46">
        <f t="shared" si="79"/>
        <v>0</v>
      </c>
      <c r="P191" s="554"/>
      <c r="Q191" s="45"/>
      <c r="R191" s="554">
        <f t="shared" si="80"/>
        <v>0</v>
      </c>
      <c r="S191" s="44">
        <f t="shared" si="81"/>
        <v>0</v>
      </c>
      <c r="T191" s="45"/>
      <c r="U191" s="46">
        <f t="shared" si="76"/>
        <v>0</v>
      </c>
      <c r="V191" s="47">
        <f t="shared" si="74"/>
        <v>0</v>
      </c>
      <c r="W191" s="48"/>
      <c r="X191" s="49">
        <f t="shared" si="82"/>
        <v>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0</v>
      </c>
      <c r="AD191" s="53">
        <f t="shared" si="88"/>
        <v>0</v>
      </c>
      <c r="AE191" s="54">
        <f t="shared" si="89"/>
        <v>0</v>
      </c>
    </row>
    <row r="192" spans="1:31" ht="18" hidden="1" customHeight="1">
      <c r="A192" s="30">
        <v>163001</v>
      </c>
      <c r="B192" s="31">
        <v>3.5</v>
      </c>
      <c r="C192" s="32">
        <v>25</v>
      </c>
      <c r="D192" s="574" t="s">
        <v>260</v>
      </c>
      <c r="E192" s="73" t="s">
        <v>261</v>
      </c>
      <c r="F192" s="73" t="s">
        <v>262</v>
      </c>
      <c r="G192" s="73" t="s">
        <v>263</v>
      </c>
      <c r="H192" s="36" t="s">
        <v>264</v>
      </c>
      <c r="I192" s="552" t="s">
        <v>265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>
      <c r="A193" s="30">
        <v>161201</v>
      </c>
      <c r="B193" s="31" t="s">
        <v>206</v>
      </c>
      <c r="C193" s="32">
        <v>5</v>
      </c>
      <c r="D193" s="574" t="s">
        <v>266</v>
      </c>
      <c r="E193" s="73" t="s">
        <v>267</v>
      </c>
      <c r="F193" s="73"/>
      <c r="G193" s="73"/>
      <c r="H193" s="36"/>
      <c r="I193" s="552"/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customHeight="1">
      <c r="A194" s="30">
        <v>161201</v>
      </c>
      <c r="B194" s="31" t="s">
        <v>206</v>
      </c>
      <c r="C194" s="32">
        <v>25</v>
      </c>
      <c r="D194" s="574" t="s">
        <v>266</v>
      </c>
      <c r="E194" s="73" t="s">
        <v>267</v>
      </c>
      <c r="F194" s="73"/>
      <c r="G194" s="73"/>
      <c r="H194" s="36"/>
      <c r="I194" s="552"/>
      <c r="J194" s="116">
        <v>16</v>
      </c>
      <c r="K194" s="556"/>
      <c r="L194" s="556"/>
      <c r="M194" s="556"/>
      <c r="N194" s="557"/>
      <c r="O194" s="558">
        <f t="shared" si="79"/>
        <v>16</v>
      </c>
      <c r="P194" s="554"/>
      <c r="Q194" s="45"/>
      <c r="R194" s="554"/>
      <c r="S194" s="44">
        <f t="shared" si="81"/>
        <v>16</v>
      </c>
      <c r="T194" s="45"/>
      <c r="U194" s="46">
        <f t="shared" si="76"/>
        <v>16</v>
      </c>
      <c r="V194" s="47">
        <f t="shared" si="74"/>
        <v>0</v>
      </c>
      <c r="W194" s="48"/>
      <c r="X194" s="49">
        <f t="shared" si="82"/>
        <v>640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640</v>
      </c>
      <c r="AD194" s="53">
        <f t="shared" si="88"/>
        <v>0</v>
      </c>
      <c r="AE194" s="54">
        <f t="shared" si="89"/>
        <v>640</v>
      </c>
    </row>
    <row r="195" spans="1:31" ht="18" customHeight="1">
      <c r="A195" s="30">
        <v>162201</v>
      </c>
      <c r="B195" s="31">
        <v>2.5</v>
      </c>
      <c r="C195" s="32">
        <v>25</v>
      </c>
      <c r="D195" s="574" t="s">
        <v>268</v>
      </c>
      <c r="E195" s="73" t="s">
        <v>269</v>
      </c>
      <c r="F195" s="73"/>
      <c r="G195" s="73"/>
      <c r="H195" s="36"/>
      <c r="I195" s="552"/>
      <c r="J195" s="116">
        <v>48</v>
      </c>
      <c r="K195" s="556"/>
      <c r="L195" s="556"/>
      <c r="M195" s="556"/>
      <c r="N195" s="557"/>
      <c r="O195" s="558">
        <f t="shared" si="79"/>
        <v>48</v>
      </c>
      <c r="P195" s="554" t="s">
        <v>5</v>
      </c>
      <c r="Q195" s="45"/>
      <c r="R195" s="554"/>
      <c r="S195" s="44">
        <f t="shared" si="81"/>
        <v>48</v>
      </c>
      <c r="T195" s="45"/>
      <c r="U195" s="46">
        <f t="shared" si="76"/>
        <v>48</v>
      </c>
      <c r="V195" s="47">
        <f t="shared" si="74"/>
        <v>0</v>
      </c>
      <c r="W195" s="48"/>
      <c r="X195" s="49">
        <f t="shared" si="82"/>
        <v>1920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1920</v>
      </c>
      <c r="AD195" s="53">
        <f t="shared" si="88"/>
        <v>0</v>
      </c>
      <c r="AE195" s="54">
        <f t="shared" si="89"/>
        <v>1920</v>
      </c>
    </row>
    <row r="196" spans="1:31" ht="18" hidden="1" customHeight="1">
      <c r="A196" s="30">
        <v>162301</v>
      </c>
      <c r="B196" s="108">
        <v>4</v>
      </c>
      <c r="C196" s="32">
        <v>25</v>
      </c>
      <c r="D196" s="574" t="s">
        <v>270</v>
      </c>
      <c r="E196" s="73" t="s">
        <v>271</v>
      </c>
      <c r="F196" s="73"/>
      <c r="G196" s="73"/>
      <c r="H196" s="36"/>
      <c r="I196" s="552"/>
      <c r="J196" s="553"/>
      <c r="K196" s="467"/>
      <c r="L196" s="467"/>
      <c r="M196" s="467"/>
      <c r="N196" s="339"/>
      <c r="O196" s="46">
        <f t="shared" si="79"/>
        <v>0</v>
      </c>
      <c r="P196" s="554"/>
      <c r="Q196" s="45"/>
      <c r="R196" s="554">
        <f t="shared" si="80"/>
        <v>0</v>
      </c>
      <c r="S196" s="44">
        <f t="shared" si="81"/>
        <v>0</v>
      </c>
      <c r="T196" s="45"/>
      <c r="U196" s="46">
        <f t="shared" si="76"/>
        <v>0</v>
      </c>
      <c r="V196" s="47">
        <f t="shared" si="74"/>
        <v>0</v>
      </c>
      <c r="W196" s="48"/>
      <c r="X196" s="49">
        <f t="shared" si="82"/>
        <v>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0</v>
      </c>
      <c r="AD196" s="53">
        <f t="shared" si="88"/>
        <v>0</v>
      </c>
      <c r="AE196" s="54">
        <f t="shared" si="89"/>
        <v>0</v>
      </c>
    </row>
    <row r="197" spans="1:31" ht="18" hidden="1" customHeight="1">
      <c r="A197" s="30">
        <v>163201</v>
      </c>
      <c r="B197" s="108">
        <v>4</v>
      </c>
      <c r="C197" s="32">
        <v>25</v>
      </c>
      <c r="D197" s="574" t="s">
        <v>272</v>
      </c>
      <c r="E197" s="73" t="s">
        <v>273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>
      <c r="A198" s="30">
        <v>161101</v>
      </c>
      <c r="B198" s="31" t="s">
        <v>220</v>
      </c>
      <c r="C198" s="32">
        <v>5</v>
      </c>
      <c r="D198" s="574">
        <v>6514</v>
      </c>
      <c r="E198" s="73">
        <v>8914</v>
      </c>
      <c r="F198" s="73" t="s">
        <v>274</v>
      </c>
      <c r="G198" s="73">
        <v>9614</v>
      </c>
      <c r="H198" s="36">
        <v>8614</v>
      </c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>
      <c r="A199" s="77">
        <v>161101</v>
      </c>
      <c r="B199" s="229" t="s">
        <v>220</v>
      </c>
      <c r="C199" s="78">
        <v>25</v>
      </c>
      <c r="D199" s="643">
        <v>6514</v>
      </c>
      <c r="E199" s="80">
        <v>8914</v>
      </c>
      <c r="F199" s="80" t="s">
        <v>274</v>
      </c>
      <c r="G199" s="80">
        <v>9614</v>
      </c>
      <c r="H199" s="81">
        <v>8614</v>
      </c>
      <c r="I199" s="644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customHeight="1">
      <c r="A200" s="119" t="s">
        <v>275</v>
      </c>
      <c r="B200" s="378"/>
      <c r="C200" s="799"/>
      <c r="D200" s="800"/>
      <c r="E200" s="123"/>
      <c r="F200" s="123"/>
      <c r="G200" s="123"/>
      <c r="H200" s="380"/>
      <c r="I200" s="801"/>
      <c r="J200" s="129">
        <f>SUM(J189:J199)</f>
        <v>72</v>
      </c>
      <c r="K200" s="129">
        <f t="shared" ref="K200:U200" si="90">SUM(K189:K199)</f>
        <v>0</v>
      </c>
      <c r="L200" s="129">
        <f t="shared" si="90"/>
        <v>0</v>
      </c>
      <c r="M200" s="129">
        <f t="shared" si="90"/>
        <v>0</v>
      </c>
      <c r="N200" s="133">
        <f t="shared" si="90"/>
        <v>0</v>
      </c>
      <c r="O200" s="130">
        <f t="shared" si="90"/>
        <v>72</v>
      </c>
      <c r="P200" s="133">
        <f t="shared" si="90"/>
        <v>0</v>
      </c>
      <c r="Q200" s="129">
        <f t="shared" si="90"/>
        <v>0</v>
      </c>
      <c r="R200" s="133">
        <f t="shared" si="90"/>
        <v>0</v>
      </c>
      <c r="S200" s="128">
        <f t="shared" si="90"/>
        <v>72</v>
      </c>
      <c r="T200" s="129">
        <f t="shared" si="90"/>
        <v>0</v>
      </c>
      <c r="U200" s="130">
        <f t="shared" si="90"/>
        <v>72</v>
      </c>
      <c r="V200" s="47">
        <f t="shared" si="74"/>
        <v>0</v>
      </c>
      <c r="W200" s="131"/>
      <c r="X200" s="132">
        <f t="shared" ref="X200:AE200" si="91">SUM(X189:X199)</f>
        <v>2880</v>
      </c>
      <c r="Y200" s="129">
        <f t="shared" si="91"/>
        <v>0</v>
      </c>
      <c r="Z200" s="129">
        <f t="shared" si="91"/>
        <v>0</v>
      </c>
      <c r="AA200" s="129">
        <f t="shared" si="91"/>
        <v>0</v>
      </c>
      <c r="AB200" s="133">
        <f t="shared" si="91"/>
        <v>0</v>
      </c>
      <c r="AC200" s="130">
        <f t="shared" si="91"/>
        <v>2880</v>
      </c>
      <c r="AD200" s="133">
        <f t="shared" si="91"/>
        <v>0</v>
      </c>
      <c r="AE200" s="134">
        <f t="shared" si="91"/>
        <v>2880</v>
      </c>
    </row>
    <row r="201" spans="1:31" ht="18" hidden="1" customHeight="1">
      <c r="A201" s="30">
        <v>132011</v>
      </c>
      <c r="B201" s="31" t="s">
        <v>206</v>
      </c>
      <c r="C201" s="32">
        <v>25</v>
      </c>
      <c r="D201" s="574">
        <v>531</v>
      </c>
      <c r="E201" s="73"/>
      <c r="F201" s="73"/>
      <c r="G201" s="73"/>
      <c r="H201" s="36"/>
      <c r="I201" s="552" t="s">
        <v>408</v>
      </c>
      <c r="J201" s="553"/>
      <c r="K201" s="467"/>
      <c r="L201" s="467"/>
      <c r="M201" s="467"/>
      <c r="N201" s="339"/>
      <c r="O201" s="46">
        <f t="shared" ref="O201:O250" si="92">SUM(J201:N201)</f>
        <v>0</v>
      </c>
      <c r="P201" s="554"/>
      <c r="Q201" s="45"/>
      <c r="R201" s="554">
        <f t="shared" ref="R201:R250" si="93">SUM(P201:Q201)</f>
        <v>0</v>
      </c>
      <c r="S201" s="44">
        <f t="shared" ref="S201:S250" si="94">SUM(O201,R201)</f>
        <v>0</v>
      </c>
      <c r="T201" s="45"/>
      <c r="U201" s="46">
        <f t="shared" si="76"/>
        <v>0</v>
      </c>
      <c r="V201" s="47">
        <f t="shared" si="74"/>
        <v>0</v>
      </c>
      <c r="W201" s="48"/>
      <c r="X201" s="49">
        <f t="shared" ref="X201:X211" si="95">(J201*1000)/C201</f>
        <v>0</v>
      </c>
      <c r="Y201" s="50">
        <f t="shared" ref="Y201:Y211" si="96">(K201*1000)/C201</f>
        <v>0</v>
      </c>
      <c r="Z201" s="50">
        <f t="shared" ref="Z201:Z211" si="97">(L201*1000)/C201</f>
        <v>0</v>
      </c>
      <c r="AA201" s="50">
        <f t="shared" ref="AA201:AA211" si="98">(M201*1000)/C201</f>
        <v>0</v>
      </c>
      <c r="AB201" s="51">
        <f t="shared" ref="AB201:AB211" si="99">(N201*1000)/C201</f>
        <v>0</v>
      </c>
      <c r="AC201" s="52">
        <f t="shared" ref="AC201:AC250" si="100">SUM(X201:AB201)</f>
        <v>0</v>
      </c>
      <c r="AD201" s="53">
        <f t="shared" ref="AD201:AD211" si="101">(R201*1000)/C201</f>
        <v>0</v>
      </c>
      <c r="AE201" s="54">
        <f t="shared" ref="AE201:AE250" si="102">SUM(AC201:AD201)</f>
        <v>0</v>
      </c>
    </row>
    <row r="202" spans="1:31" ht="18" hidden="1" customHeight="1">
      <c r="A202" s="218">
        <v>13201130</v>
      </c>
      <c r="B202" s="31" t="s">
        <v>206</v>
      </c>
      <c r="C202" s="219">
        <v>40</v>
      </c>
      <c r="D202" s="646"/>
      <c r="E202" s="232"/>
      <c r="F202" s="232"/>
      <c r="G202" s="232"/>
      <c r="H202" s="232"/>
      <c r="I202" s="647" t="s">
        <v>409</v>
      </c>
      <c r="J202" s="553"/>
      <c r="K202" s="467"/>
      <c r="L202" s="467"/>
      <c r="M202" s="467"/>
      <c r="N202" s="339"/>
      <c r="O202" s="46">
        <f t="shared" si="92"/>
        <v>0</v>
      </c>
      <c r="P202" s="554"/>
      <c r="Q202" s="45"/>
      <c r="R202" s="554">
        <f t="shared" si="93"/>
        <v>0</v>
      </c>
      <c r="S202" s="44">
        <f t="shared" si="94"/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si="95"/>
        <v>0</v>
      </c>
      <c r="Y202" s="50">
        <f t="shared" si="96"/>
        <v>0</v>
      </c>
      <c r="Z202" s="50">
        <f t="shared" si="97"/>
        <v>0</v>
      </c>
      <c r="AA202" s="50">
        <f t="shared" si="98"/>
        <v>0</v>
      </c>
      <c r="AB202" s="51">
        <f t="shared" si="99"/>
        <v>0</v>
      </c>
      <c r="AC202" s="52">
        <f t="shared" si="100"/>
        <v>0</v>
      </c>
      <c r="AD202" s="53">
        <f t="shared" si="101"/>
        <v>0</v>
      </c>
      <c r="AE202" s="54">
        <f t="shared" si="102"/>
        <v>0</v>
      </c>
    </row>
    <row r="203" spans="1:31" ht="18" hidden="1" customHeight="1">
      <c r="A203" s="30">
        <v>132031</v>
      </c>
      <c r="B203" s="31" t="s">
        <v>206</v>
      </c>
      <c r="C203" s="32">
        <v>25</v>
      </c>
      <c r="D203" s="574"/>
      <c r="E203" s="73"/>
      <c r="F203" s="73"/>
      <c r="G203" s="73"/>
      <c r="H203" s="36"/>
      <c r="I203" s="552" t="s">
        <v>410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>
      <c r="A204" s="172">
        <v>132011</v>
      </c>
      <c r="B204" s="31" t="s">
        <v>206</v>
      </c>
      <c r="C204" s="96">
        <v>40</v>
      </c>
      <c r="D204" s="614">
        <v>531</v>
      </c>
      <c r="E204" s="103"/>
      <c r="F204" s="103"/>
      <c r="G204" s="103"/>
      <c r="H204" s="103"/>
      <c r="I204" s="645" t="s">
        <v>408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>
      <c r="A205" s="172">
        <v>13201109</v>
      </c>
      <c r="B205" s="31" t="s">
        <v>206</v>
      </c>
      <c r="C205" s="96">
        <v>40</v>
      </c>
      <c r="D205" s="614"/>
      <c r="E205" s="103"/>
      <c r="F205" s="103"/>
      <c r="G205" s="103"/>
      <c r="H205" s="103"/>
      <c r="I205" s="645" t="s">
        <v>411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>
      <c r="A206" s="172">
        <v>132021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412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>
      <c r="A207" s="172">
        <v>13202130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413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ref="V207:V272" si="103">O207+R207-U207</f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>
      <c r="A208" s="30">
        <v>133011</v>
      </c>
      <c r="B208" s="31" t="s">
        <v>220</v>
      </c>
      <c r="C208" s="32">
        <v>25</v>
      </c>
      <c r="D208" s="574">
        <v>532</v>
      </c>
      <c r="E208" s="73"/>
      <c r="F208" s="73"/>
      <c r="G208" s="73"/>
      <c r="H208" s="36"/>
      <c r="I208" s="552" t="s">
        <v>414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si="103"/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>
      <c r="A209" s="30">
        <v>133031</v>
      </c>
      <c r="B209" s="31" t="s">
        <v>220</v>
      </c>
      <c r="C209" s="32">
        <v>25</v>
      </c>
      <c r="D209" s="574"/>
      <c r="E209" s="73"/>
      <c r="F209" s="73"/>
      <c r="G209" s="73"/>
      <c r="H209" s="36"/>
      <c r="I209" s="552" t="s">
        <v>415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>
      <c r="A210" s="172">
        <v>133011</v>
      </c>
      <c r="B210" s="31" t="s">
        <v>220</v>
      </c>
      <c r="C210" s="96">
        <v>30</v>
      </c>
      <c r="D210" s="614"/>
      <c r="E210" s="103"/>
      <c r="F210" s="103"/>
      <c r="G210" s="103"/>
      <c r="H210" s="103"/>
      <c r="I210" s="645" t="s">
        <v>414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>
      <c r="A211" s="172">
        <v>133011</v>
      </c>
      <c r="B211" s="31" t="s">
        <v>220</v>
      </c>
      <c r="C211" s="96">
        <v>40</v>
      </c>
      <c r="D211" s="614">
        <v>532</v>
      </c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>
      <c r="A212" s="30">
        <v>133011</v>
      </c>
      <c r="B212" s="31" t="s">
        <v>220</v>
      </c>
      <c r="C212" s="736" t="s">
        <v>75</v>
      </c>
      <c r="D212" s="797"/>
      <c r="E212" s="221"/>
      <c r="F212" s="221"/>
      <c r="G212" s="221"/>
      <c r="H212" s="221"/>
      <c r="I212" s="667" t="s">
        <v>414</v>
      </c>
      <c r="J212" s="593"/>
      <c r="K212" s="594"/>
      <c r="L212" s="594"/>
      <c r="M212" s="594"/>
      <c r="N212" s="572"/>
      <c r="O212" s="573">
        <f t="shared" si="92"/>
        <v>0</v>
      </c>
      <c r="P212" s="567"/>
      <c r="Q212" s="571"/>
      <c r="R212" s="567">
        <f t="shared" si="93"/>
        <v>0</v>
      </c>
      <c r="S212" s="570"/>
      <c r="T212" s="570">
        <f>SUM(O212,R212)</f>
        <v>0</v>
      </c>
      <c r="U212" s="46">
        <f t="shared" si="76"/>
        <v>0</v>
      </c>
      <c r="V212" s="47">
        <f t="shared" si="103"/>
        <v>0</v>
      </c>
      <c r="W212" s="48"/>
      <c r="X212" s="49">
        <v>0</v>
      </c>
      <c r="Y212" s="50"/>
      <c r="Z212" s="50"/>
      <c r="AA212" s="50"/>
      <c r="AB212" s="51"/>
      <c r="AC212" s="52">
        <f t="shared" si="100"/>
        <v>0</v>
      </c>
      <c r="AD212" s="53"/>
      <c r="AE212" s="54">
        <f t="shared" si="102"/>
        <v>0</v>
      </c>
    </row>
    <row r="213" spans="1:31" ht="18" hidden="1" customHeight="1">
      <c r="A213" s="30">
        <v>135011</v>
      </c>
      <c r="B213" s="31" t="s">
        <v>220</v>
      </c>
      <c r="C213" s="32">
        <v>25</v>
      </c>
      <c r="D213" s="574"/>
      <c r="E213" s="73"/>
      <c r="F213" s="73"/>
      <c r="G213" s="73"/>
      <c r="H213" s="36"/>
      <c r="I213" s="568" t="s">
        <v>416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>
        <f t="shared" si="94"/>
        <v>0</v>
      </c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f t="shared" ref="X213:X220" si="104">(J213*1000)/C213</f>
        <v>0</v>
      </c>
      <c r="Y213" s="50">
        <f t="shared" ref="Y213:Y220" si="105">(K213*1000)/C213</f>
        <v>0</v>
      </c>
      <c r="Z213" s="50">
        <f t="shared" ref="Z213:Z220" si="106">(L213*1000)/C213</f>
        <v>0</v>
      </c>
      <c r="AA213" s="50">
        <f t="shared" ref="AA213:AA220" si="107">(M213*1000)/C213</f>
        <v>0</v>
      </c>
      <c r="AB213" s="51">
        <f t="shared" ref="AB213:AB220" si="108">(N213*1000)/C213</f>
        <v>0</v>
      </c>
      <c r="AC213" s="52">
        <f t="shared" si="100"/>
        <v>0</v>
      </c>
      <c r="AD213" s="53">
        <f t="shared" ref="AD213:AD220" si="109">(R213*1000)/C213</f>
        <v>0</v>
      </c>
      <c r="AE213" s="54">
        <f t="shared" si="102"/>
        <v>0</v>
      </c>
    </row>
    <row r="214" spans="1:31" ht="18" hidden="1" customHeight="1">
      <c r="A214" s="30">
        <v>13301145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417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si="104"/>
        <v>0</v>
      </c>
      <c r="Y214" s="50">
        <f t="shared" si="105"/>
        <v>0</v>
      </c>
      <c r="Z214" s="50">
        <f t="shared" si="106"/>
        <v>0</v>
      </c>
      <c r="AA214" s="50">
        <f t="shared" si="107"/>
        <v>0</v>
      </c>
      <c r="AB214" s="51">
        <f t="shared" si="108"/>
        <v>0</v>
      </c>
      <c r="AC214" s="52">
        <f t="shared" si="100"/>
        <v>0</v>
      </c>
      <c r="AD214" s="53">
        <f t="shared" si="109"/>
        <v>0</v>
      </c>
      <c r="AE214" s="54">
        <f t="shared" si="102"/>
        <v>0</v>
      </c>
    </row>
    <row r="215" spans="1:31" ht="18" hidden="1" customHeight="1">
      <c r="A215" s="802">
        <v>13301808</v>
      </c>
      <c r="B215" s="31" t="s">
        <v>220</v>
      </c>
      <c r="C215" s="736" t="s">
        <v>75</v>
      </c>
      <c r="D215" s="614"/>
      <c r="E215" s="103"/>
      <c r="F215" s="103"/>
      <c r="G215" s="103"/>
      <c r="H215" s="103"/>
      <c r="I215" s="793" t="s">
        <v>418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/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/>
      <c r="Y215" s="50"/>
      <c r="Z215" s="50"/>
      <c r="AA215" s="50"/>
      <c r="AB215" s="51"/>
      <c r="AC215" s="52">
        <f t="shared" si="100"/>
        <v>0</v>
      </c>
      <c r="AD215" s="53"/>
      <c r="AE215" s="54">
        <f t="shared" si="102"/>
        <v>0</v>
      </c>
    </row>
    <row r="216" spans="1:31" ht="18" hidden="1" customHeight="1">
      <c r="A216" s="172">
        <v>13301844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419</v>
      </c>
      <c r="J216" s="593"/>
      <c r="K216" s="594"/>
      <c r="L216" s="594"/>
      <c r="M216" s="594"/>
      <c r="N216" s="572"/>
      <c r="O216" s="573"/>
      <c r="P216" s="567"/>
      <c r="Q216" s="571"/>
      <c r="R216" s="567">
        <f t="shared" si="93"/>
        <v>0</v>
      </c>
      <c r="S216" s="570"/>
      <c r="T216" s="567">
        <f>SUM(R216:S216)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>
      <c r="A217" s="172">
        <v>13301130</v>
      </c>
      <c r="B217" s="31" t="s">
        <v>220</v>
      </c>
      <c r="C217" s="96">
        <v>40</v>
      </c>
      <c r="D217" s="614"/>
      <c r="E217" s="103"/>
      <c r="F217" s="103"/>
      <c r="G217" s="103"/>
      <c r="H217" s="103"/>
      <c r="I217" s="803" t="s">
        <v>420</v>
      </c>
      <c r="J217" s="593"/>
      <c r="K217" s="594"/>
      <c r="L217" s="594"/>
      <c r="M217" s="594"/>
      <c r="N217" s="572"/>
      <c r="O217" s="573">
        <f t="shared" si="92"/>
        <v>0</v>
      </c>
      <c r="P217" s="567"/>
      <c r="Q217" s="571"/>
      <c r="R217" s="567">
        <f t="shared" si="93"/>
        <v>0</v>
      </c>
      <c r="S217" s="570">
        <f t="shared" si="94"/>
        <v>0</v>
      </c>
      <c r="T217" s="570">
        <f t="shared" ref="T217:T248" si="110">SUM(O217,R217)</f>
        <v>0</v>
      </c>
      <c r="U217" s="46">
        <f t="shared" si="76"/>
        <v>0</v>
      </c>
      <c r="V217" s="47">
        <f t="shared" si="103"/>
        <v>0</v>
      </c>
      <c r="W217" s="48"/>
      <c r="X217" s="49">
        <f t="shared" si="104"/>
        <v>0</v>
      </c>
      <c r="Y217" s="50">
        <f t="shared" si="105"/>
        <v>0</v>
      </c>
      <c r="Z217" s="50">
        <f t="shared" si="106"/>
        <v>0</v>
      </c>
      <c r="AA217" s="50">
        <f t="shared" si="107"/>
        <v>0</v>
      </c>
      <c r="AB217" s="51">
        <f t="shared" si="108"/>
        <v>0</v>
      </c>
      <c r="AC217" s="52">
        <f t="shared" si="100"/>
        <v>0</v>
      </c>
      <c r="AD217" s="53">
        <f t="shared" si="109"/>
        <v>0</v>
      </c>
      <c r="AE217" s="54">
        <f t="shared" si="102"/>
        <v>0</v>
      </c>
    </row>
    <row r="218" spans="1:31" ht="18" hidden="1" customHeight="1">
      <c r="A218" s="172">
        <v>13301140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421</v>
      </c>
      <c r="J218" s="593"/>
      <c r="K218" s="594"/>
      <c r="L218" s="594"/>
      <c r="M218" s="594"/>
      <c r="N218" s="572"/>
      <c r="O218" s="573">
        <f>SUM(J218:N218)</f>
        <v>0</v>
      </c>
      <c r="P218" s="567"/>
      <c r="Q218" s="571"/>
      <c r="R218" s="567">
        <f>SUM(P218:Q218)</f>
        <v>0</v>
      </c>
      <c r="S218" s="570">
        <f t="shared" si="94"/>
        <v>0</v>
      </c>
      <c r="T218" s="570">
        <f t="shared" si="110"/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>SUM(X218:AB218)</f>
        <v>0</v>
      </c>
      <c r="AD218" s="53">
        <f t="shared" si="109"/>
        <v>0</v>
      </c>
      <c r="AE218" s="54">
        <f>SUM(AC218:AD218)</f>
        <v>0</v>
      </c>
    </row>
    <row r="219" spans="1:31" ht="18" hidden="1" customHeight="1">
      <c r="A219" s="381">
        <v>13301144</v>
      </c>
      <c r="B219" s="31" t="s">
        <v>220</v>
      </c>
      <c r="C219" s="32">
        <v>25</v>
      </c>
      <c r="D219" s="574"/>
      <c r="E219" s="73"/>
      <c r="F219" s="73"/>
      <c r="G219" s="73"/>
      <c r="H219" s="73"/>
      <c r="I219" s="568" t="s">
        <v>422</v>
      </c>
      <c r="J219" s="593"/>
      <c r="K219" s="594"/>
      <c r="L219" s="594"/>
      <c r="M219" s="594"/>
      <c r="N219" s="572"/>
      <c r="O219" s="573">
        <f t="shared" si="92"/>
        <v>0</v>
      </c>
      <c r="P219" s="567"/>
      <c r="Q219" s="571"/>
      <c r="R219" s="567">
        <f t="shared" si="93"/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 t="shared" si="100"/>
        <v>0</v>
      </c>
      <c r="AD219" s="53">
        <f t="shared" si="109"/>
        <v>0</v>
      </c>
      <c r="AE219" s="54">
        <f t="shared" si="102"/>
        <v>0</v>
      </c>
    </row>
    <row r="220" spans="1:31" ht="18" hidden="1" customHeight="1">
      <c r="A220" s="172">
        <v>133021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423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>
      <c r="A221" s="172">
        <v>133021</v>
      </c>
      <c r="B221" s="31" t="s">
        <v>220</v>
      </c>
      <c r="C221" s="96" t="s">
        <v>75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/>
      <c r="Y221" s="50"/>
      <c r="Z221" s="50"/>
      <c r="AA221" s="50"/>
      <c r="AB221" s="51"/>
      <c r="AC221" s="52">
        <f t="shared" si="100"/>
        <v>0</v>
      </c>
      <c r="AD221" s="53"/>
      <c r="AE221" s="54">
        <f t="shared" si="102"/>
        <v>0</v>
      </c>
    </row>
    <row r="222" spans="1:31" ht="18" hidden="1" customHeight="1">
      <c r="A222" s="172">
        <v>13302109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424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00"/>
        <v>0</v>
      </c>
      <c r="AD222" s="53">
        <f>(R222*1000)/C222</f>
        <v>0</v>
      </c>
      <c r="AE222" s="54">
        <f t="shared" si="102"/>
        <v>0</v>
      </c>
    </row>
    <row r="223" spans="1:31" ht="18" hidden="1" customHeight="1">
      <c r="A223" s="172">
        <v>13302130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425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>
      <c r="A224" s="30">
        <v>136071</v>
      </c>
      <c r="B224" s="31" t="s">
        <v>239</v>
      </c>
      <c r="C224" s="32">
        <v>25</v>
      </c>
      <c r="D224" s="574">
        <v>534</v>
      </c>
      <c r="E224" s="73"/>
      <c r="F224" s="73"/>
      <c r="G224" s="73"/>
      <c r="H224" s="36"/>
      <c r="I224" s="803" t="s">
        <v>426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>
      <c r="A225" s="172">
        <v>136071</v>
      </c>
      <c r="B225" s="31" t="s">
        <v>239</v>
      </c>
      <c r="C225" s="96">
        <v>40</v>
      </c>
      <c r="D225" s="614"/>
      <c r="E225" s="103"/>
      <c r="F225" s="103"/>
      <c r="G225" s="103"/>
      <c r="H225" s="103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>
      <c r="A226" s="172">
        <v>136071</v>
      </c>
      <c r="B226" s="31" t="s">
        <v>239</v>
      </c>
      <c r="C226" s="736" t="s">
        <v>75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/>
      <c r="T226" s="567">
        <f>SUM(R226:S226)</f>
        <v>0</v>
      </c>
      <c r="U226" s="46">
        <f t="shared" si="76"/>
        <v>0</v>
      </c>
      <c r="V226" s="47">
        <f t="shared" si="103"/>
        <v>0</v>
      </c>
      <c r="W226" s="48"/>
      <c r="X226" s="49">
        <v>0</v>
      </c>
      <c r="Y226" s="50"/>
      <c r="Z226" s="50"/>
      <c r="AA226" s="50"/>
      <c r="AB226" s="51"/>
      <c r="AC226" s="52">
        <f t="shared" si="100"/>
        <v>0</v>
      </c>
      <c r="AD226" s="53"/>
      <c r="AE226" s="54">
        <f t="shared" si="102"/>
        <v>0</v>
      </c>
    </row>
    <row r="227" spans="1:31" ht="18" hidden="1" customHeight="1">
      <c r="A227" s="172">
        <v>136271</v>
      </c>
      <c r="B227" s="108">
        <v>4</v>
      </c>
      <c r="C227" s="96">
        <v>40</v>
      </c>
      <c r="D227" s="614"/>
      <c r="E227" s="103"/>
      <c r="F227" s="103"/>
      <c r="G227" s="103"/>
      <c r="H227" s="103"/>
      <c r="I227" s="803" t="s">
        <v>427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>
        <f t="shared" si="94"/>
        <v>0</v>
      </c>
      <c r="T227" s="570">
        <f t="shared" si="110"/>
        <v>0</v>
      </c>
      <c r="U227" s="46">
        <f t="shared" si="76"/>
        <v>0</v>
      </c>
      <c r="V227" s="47">
        <f t="shared" si="103"/>
        <v>0</v>
      </c>
      <c r="W227" s="48"/>
      <c r="X227" s="49">
        <f t="shared" ref="X227:X236" si="111">(J227*1000)/C227</f>
        <v>0</v>
      </c>
      <c r="Y227" s="50">
        <f t="shared" ref="Y227:Y236" si="112">(K227*1000)/C227</f>
        <v>0</v>
      </c>
      <c r="Z227" s="50">
        <f t="shared" ref="Z227:Z236" si="113">(L227*1000)/C227</f>
        <v>0</v>
      </c>
      <c r="AA227" s="50">
        <f t="shared" ref="AA227:AA236" si="114">(M227*1000)/C227</f>
        <v>0</v>
      </c>
      <c r="AB227" s="51">
        <f t="shared" ref="AB227:AB236" si="115">(N227*1000)/C227</f>
        <v>0</v>
      </c>
      <c r="AC227" s="52">
        <f t="shared" si="100"/>
        <v>0</v>
      </c>
      <c r="AD227" s="53">
        <f t="shared" ref="AD227:AD236" si="116">(R227*1000)/C227</f>
        <v>0</v>
      </c>
      <c r="AE227" s="54">
        <f t="shared" si="102"/>
        <v>0</v>
      </c>
    </row>
    <row r="228" spans="1:31" ht="18" hidden="1" customHeight="1">
      <c r="A228" s="30">
        <v>136271</v>
      </c>
      <c r="B228" s="108">
        <v>4</v>
      </c>
      <c r="C228" s="32">
        <v>25</v>
      </c>
      <c r="D228" s="574"/>
      <c r="E228" s="73"/>
      <c r="F228" s="73"/>
      <c r="G228" s="73"/>
      <c r="H228" s="36"/>
      <c r="I228" s="568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si="111"/>
        <v>0</v>
      </c>
      <c r="Y228" s="50">
        <f t="shared" si="112"/>
        <v>0</v>
      </c>
      <c r="Z228" s="50">
        <f t="shared" si="113"/>
        <v>0</v>
      </c>
      <c r="AA228" s="50">
        <f t="shared" si="114"/>
        <v>0</v>
      </c>
      <c r="AB228" s="51">
        <f t="shared" si="115"/>
        <v>0</v>
      </c>
      <c r="AC228" s="52">
        <f t="shared" si="100"/>
        <v>0</v>
      </c>
      <c r="AD228" s="53">
        <f t="shared" si="116"/>
        <v>0</v>
      </c>
      <c r="AE228" s="54">
        <f t="shared" si="102"/>
        <v>0</v>
      </c>
    </row>
    <row r="229" spans="1:31" ht="18" hidden="1" customHeight="1">
      <c r="A229" s="30">
        <v>13627109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428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>
      <c r="A230" s="172">
        <v>13627109</v>
      </c>
      <c r="B230" s="108">
        <v>4</v>
      </c>
      <c r="C230" s="96">
        <v>40</v>
      </c>
      <c r="D230" s="614"/>
      <c r="E230" s="103"/>
      <c r="F230" s="103"/>
      <c r="G230" s="103"/>
      <c r="H230" s="103"/>
      <c r="I230" s="803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>
      <c r="A231" s="30">
        <v>13627130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429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>
      <c r="A232" s="30">
        <v>13627145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430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>
      <c r="A233" s="172">
        <v>13627145</v>
      </c>
      <c r="B233" s="108">
        <v>4</v>
      </c>
      <c r="C233" s="96">
        <v>40</v>
      </c>
      <c r="D233" s="614"/>
      <c r="E233" s="103"/>
      <c r="F233" s="103"/>
      <c r="G233" s="103"/>
      <c r="H233" s="103"/>
      <c r="I233" s="803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>
      <c r="A234" s="30">
        <v>13607109</v>
      </c>
      <c r="B234" s="31" t="s">
        <v>239</v>
      </c>
      <c r="C234" s="32">
        <v>25</v>
      </c>
      <c r="D234" s="574"/>
      <c r="E234" s="73"/>
      <c r="F234" s="73"/>
      <c r="G234" s="73"/>
      <c r="H234" s="36"/>
      <c r="I234" s="568" t="s">
        <v>431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>
      <c r="A235" s="381">
        <v>13607145</v>
      </c>
      <c r="B235" s="31" t="s">
        <v>239</v>
      </c>
      <c r="C235" s="32">
        <v>25</v>
      </c>
      <c r="D235" s="574"/>
      <c r="E235" s="73"/>
      <c r="F235" s="73"/>
      <c r="G235" s="73"/>
      <c r="H235" s="73"/>
      <c r="I235" s="568" t="s">
        <v>432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>
      <c r="A236" s="172">
        <v>13607109</v>
      </c>
      <c r="B236" s="31" t="s">
        <v>239</v>
      </c>
      <c r="C236" s="96">
        <v>40</v>
      </c>
      <c r="D236" s="614"/>
      <c r="E236" s="103"/>
      <c r="F236" s="103"/>
      <c r="G236" s="103"/>
      <c r="H236" s="103"/>
      <c r="I236" s="645" t="s">
        <v>431</v>
      </c>
      <c r="J236" s="553"/>
      <c r="K236" s="467"/>
      <c r="L236" s="467"/>
      <c r="M236" s="467"/>
      <c r="N236" s="339"/>
      <c r="O236" s="46">
        <f t="shared" si="92"/>
        <v>0</v>
      </c>
      <c r="P236" s="554"/>
      <c r="Q236" s="45"/>
      <c r="R236" s="554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>
      <c r="A237" s="172">
        <v>13607109</v>
      </c>
      <c r="B237" s="31" t="s">
        <v>239</v>
      </c>
      <c r="C237" s="96" t="s">
        <v>75</v>
      </c>
      <c r="D237" s="614"/>
      <c r="E237" s="103"/>
      <c r="F237" s="103"/>
      <c r="G237" s="103"/>
      <c r="H237" s="103"/>
      <c r="I237" s="803" t="s">
        <v>431</v>
      </c>
      <c r="J237" s="593"/>
      <c r="K237" s="594"/>
      <c r="L237" s="594"/>
      <c r="M237" s="594"/>
      <c r="N237" s="572"/>
      <c r="O237" s="573">
        <f t="shared" si="92"/>
        <v>0</v>
      </c>
      <c r="P237" s="567"/>
      <c r="Q237" s="571"/>
      <c r="R237" s="567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/>
      <c r="Y237" s="50"/>
      <c r="Z237" s="50"/>
      <c r="AA237" s="50"/>
      <c r="AB237" s="51"/>
      <c r="AC237" s="52">
        <f t="shared" si="100"/>
        <v>0</v>
      </c>
      <c r="AD237" s="53"/>
      <c r="AE237" s="54">
        <f t="shared" si="102"/>
        <v>0</v>
      </c>
    </row>
    <row r="238" spans="1:31" ht="18" hidden="1" customHeight="1">
      <c r="A238" s="172">
        <v>13607127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433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>
      <c r="A239" s="172">
        <v>13607130</v>
      </c>
      <c r="B239" s="31" t="s">
        <v>239</v>
      </c>
      <c r="C239" s="96">
        <v>40</v>
      </c>
      <c r="D239" s="614"/>
      <c r="E239" s="103"/>
      <c r="F239" s="103"/>
      <c r="G239" s="103"/>
      <c r="H239" s="103"/>
      <c r="I239" s="803" t="s">
        <v>434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00"/>
        <v>0</v>
      </c>
      <c r="AD239" s="53">
        <f>(R239*1000)/C239</f>
        <v>0</v>
      </c>
      <c r="AE239" s="54">
        <f t="shared" si="102"/>
        <v>0</v>
      </c>
    </row>
    <row r="240" spans="1:31" ht="18" hidden="1" customHeight="1">
      <c r="A240" s="172">
        <v>13607143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435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ref="U240:U247" si="117">SUM(S240:T240)</f>
        <v>0</v>
      </c>
      <c r="V240" s="47">
        <f t="shared" si="103"/>
        <v>0</v>
      </c>
      <c r="W240" s="48"/>
      <c r="X240" s="49"/>
      <c r="Y240" s="50"/>
      <c r="Z240" s="50"/>
      <c r="AA240" s="50"/>
      <c r="AB240" s="51"/>
      <c r="AC240" s="52">
        <f t="shared" si="100"/>
        <v>0</v>
      </c>
      <c r="AD240" s="53"/>
      <c r="AE240" s="54">
        <f t="shared" si="102"/>
        <v>0</v>
      </c>
    </row>
    <row r="241" spans="1:31" ht="18" hidden="1" customHeight="1">
      <c r="A241" s="172">
        <v>13607145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436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/>
      <c r="T241" s="570">
        <f t="shared" si="110"/>
        <v>0</v>
      </c>
      <c r="U241" s="46">
        <f t="shared" si="117"/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>
      <c r="A242" s="100">
        <v>13607808</v>
      </c>
      <c r="B242" s="31" t="s">
        <v>239</v>
      </c>
      <c r="C242" s="736" t="s">
        <v>75</v>
      </c>
      <c r="D242" s="614"/>
      <c r="E242" s="103"/>
      <c r="F242" s="103"/>
      <c r="G242" s="103"/>
      <c r="H242" s="103"/>
      <c r="I242" s="803" t="s">
        <v>437</v>
      </c>
      <c r="J242" s="593"/>
      <c r="K242" s="594"/>
      <c r="L242" s="594"/>
      <c r="M242" s="594"/>
      <c r="N242" s="572"/>
      <c r="O242" s="573"/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/>
      <c r="AD242" s="53"/>
      <c r="AE242" s="54"/>
    </row>
    <row r="243" spans="1:31" ht="18" hidden="1" customHeight="1">
      <c r="A243" s="100">
        <v>13607844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438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67">
        <f>SUM(R243:S243)</f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>
      <c r="A244" s="100">
        <v>138011</v>
      </c>
      <c r="B244" s="31" t="s">
        <v>239</v>
      </c>
      <c r="C244" s="736" t="s">
        <v>27</v>
      </c>
      <c r="D244" s="614"/>
      <c r="E244" s="103"/>
      <c r="F244" s="103"/>
      <c r="G244" s="103"/>
      <c r="H244" s="103"/>
      <c r="I244" s="804" t="s">
        <v>439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>
      <c r="A245" s="30">
        <v>13801808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5" t="s">
        <v>440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70">
        <f t="shared" si="110"/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>
      <c r="A246" s="100">
        <v>138611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441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67">
        <f>SUM(R246:S246)</f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>
      <c r="A247" s="100">
        <v>13861808</v>
      </c>
      <c r="B247" s="31" t="s">
        <v>239</v>
      </c>
      <c r="C247" s="736" t="s">
        <v>75</v>
      </c>
      <c r="D247" s="614"/>
      <c r="E247" s="103"/>
      <c r="F247" s="103"/>
      <c r="G247" s="103"/>
      <c r="H247" s="103"/>
      <c r="I247" s="793" t="s">
        <v>442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>
      <c r="A248" s="30">
        <v>139011</v>
      </c>
      <c r="B248" s="31" t="s">
        <v>239</v>
      </c>
      <c r="C248" s="736" t="s">
        <v>75</v>
      </c>
      <c r="D248" s="574"/>
      <c r="E248" s="73"/>
      <c r="F248" s="73"/>
      <c r="G248" s="73"/>
      <c r="H248" s="73"/>
      <c r="I248" s="564" t="s">
        <v>443</v>
      </c>
      <c r="J248" s="553"/>
      <c r="K248" s="467"/>
      <c r="L248" s="467"/>
      <c r="M248" s="467"/>
      <c r="N248" s="339"/>
      <c r="O248" s="46">
        <f t="shared" si="92"/>
        <v>0</v>
      </c>
      <c r="P248" s="554"/>
      <c r="Q248" s="571"/>
      <c r="R248" s="567">
        <f t="shared" si="93"/>
        <v>0</v>
      </c>
      <c r="S248" s="44"/>
      <c r="T248" s="570">
        <f t="shared" si="110"/>
        <v>0</v>
      </c>
      <c r="U248" s="46">
        <f>SUM(S248:T248)</f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>
        <f t="shared" si="100"/>
        <v>0</v>
      </c>
      <c r="AD248" s="53"/>
      <c r="AE248" s="54">
        <f t="shared" si="102"/>
        <v>0</v>
      </c>
    </row>
    <row r="249" spans="1:31" ht="18" hidden="1" customHeight="1">
      <c r="A249" s="381">
        <v>13901109</v>
      </c>
      <c r="B249" s="31" t="s">
        <v>239</v>
      </c>
      <c r="C249" s="32">
        <v>25</v>
      </c>
      <c r="D249" s="574"/>
      <c r="E249" s="73"/>
      <c r="F249" s="73"/>
      <c r="G249" s="73"/>
      <c r="H249" s="73"/>
      <c r="I249" s="552" t="s">
        <v>276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45"/>
      <c r="R249" s="554">
        <f t="shared" si="93"/>
        <v>0</v>
      </c>
      <c r="S249" s="44">
        <f t="shared" si="94"/>
        <v>0</v>
      </c>
      <c r="T249" s="45"/>
      <c r="U249" s="46">
        <f>SUM(S249:T249)</f>
        <v>0</v>
      </c>
      <c r="V249" s="47">
        <f t="shared" si="103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00"/>
        <v>0</v>
      </c>
      <c r="AD249" s="53">
        <f>(R249*1000)/C249</f>
        <v>0</v>
      </c>
      <c r="AE249" s="54">
        <f t="shared" si="102"/>
        <v>0</v>
      </c>
    </row>
    <row r="250" spans="1:31" ht="18" hidden="1" customHeight="1">
      <c r="A250" s="381">
        <v>13901145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277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 t="shared" ref="U250:U316" si="118"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6.5" hidden="1" customHeight="1">
      <c r="A251" s="119" t="s">
        <v>278</v>
      </c>
      <c r="B251" s="120"/>
      <c r="C251" s="595"/>
      <c r="D251" s="596"/>
      <c r="E251" s="120"/>
      <c r="F251" s="120"/>
      <c r="G251" s="120"/>
      <c r="H251" s="120"/>
      <c r="I251" s="596"/>
      <c r="J251" s="274">
        <f>SUM(J201:J250)</f>
        <v>0</v>
      </c>
      <c r="K251" s="275">
        <f t="shared" ref="K251:U251" si="119">SUM(K201:K250)</f>
        <v>0</v>
      </c>
      <c r="L251" s="275">
        <f t="shared" si="119"/>
        <v>0</v>
      </c>
      <c r="M251" s="275">
        <f t="shared" si="119"/>
        <v>0</v>
      </c>
      <c r="N251" s="279">
        <f t="shared" si="119"/>
        <v>0</v>
      </c>
      <c r="O251" s="276">
        <f t="shared" si="119"/>
        <v>0</v>
      </c>
      <c r="P251" s="279">
        <f>SUM(P201:P250)</f>
        <v>0</v>
      </c>
      <c r="Q251" s="275">
        <f>SUM(Q201:Q250)</f>
        <v>0</v>
      </c>
      <c r="R251" s="279">
        <f t="shared" si="119"/>
        <v>0</v>
      </c>
      <c r="S251" s="274">
        <f t="shared" si="119"/>
        <v>0</v>
      </c>
      <c r="T251" s="275">
        <f t="shared" si="119"/>
        <v>0</v>
      </c>
      <c r="U251" s="276">
        <f t="shared" si="119"/>
        <v>0</v>
      </c>
      <c r="V251" s="47">
        <f t="shared" si="103"/>
        <v>0</v>
      </c>
      <c r="W251" s="277"/>
      <c r="X251" s="278"/>
      <c r="Y251" s="275"/>
      <c r="Z251" s="275"/>
      <c r="AA251" s="275"/>
      <c r="AB251" s="279"/>
      <c r="AC251" s="276"/>
      <c r="AD251" s="279"/>
      <c r="AE251" s="280"/>
    </row>
    <row r="252" spans="1:31" ht="18" customHeight="1" thickBot="1">
      <c r="A252" s="281" t="s">
        <v>279</v>
      </c>
      <c r="B252" s="282"/>
      <c r="C252" s="708"/>
      <c r="D252" s="709"/>
      <c r="E252" s="282"/>
      <c r="F252" s="282"/>
      <c r="G252" s="282"/>
      <c r="H252" s="282"/>
      <c r="I252" s="709"/>
      <c r="J252" s="290">
        <f>SUM(J251,J200,J188)</f>
        <v>278</v>
      </c>
      <c r="K252" s="291">
        <f t="shared" ref="K252:U252" si="120">SUM(K251,K200,K188)</f>
        <v>0</v>
      </c>
      <c r="L252" s="291">
        <f t="shared" si="120"/>
        <v>72</v>
      </c>
      <c r="M252" s="291">
        <f t="shared" si="120"/>
        <v>0</v>
      </c>
      <c r="N252" s="295">
        <f t="shared" si="120"/>
        <v>0</v>
      </c>
      <c r="O252" s="292">
        <f t="shared" si="120"/>
        <v>350</v>
      </c>
      <c r="P252" s="295">
        <f t="shared" si="120"/>
        <v>0</v>
      </c>
      <c r="Q252" s="291">
        <f>SUM(Q251,Q200,Q188)</f>
        <v>426</v>
      </c>
      <c r="R252" s="295">
        <f t="shared" si="120"/>
        <v>426</v>
      </c>
      <c r="S252" s="290">
        <f t="shared" si="120"/>
        <v>776</v>
      </c>
      <c r="T252" s="291">
        <f t="shared" si="120"/>
        <v>0</v>
      </c>
      <c r="U252" s="292">
        <f t="shared" si="120"/>
        <v>776</v>
      </c>
      <c r="V252" s="47">
        <f t="shared" si="103"/>
        <v>0</v>
      </c>
      <c r="W252" s="382"/>
      <c r="X252" s="294">
        <f t="shared" ref="X252:AE252" si="121">SUM(X251,X200,X188)</f>
        <v>11120</v>
      </c>
      <c r="Y252" s="291">
        <f t="shared" si="121"/>
        <v>0</v>
      </c>
      <c r="Z252" s="291">
        <f t="shared" si="121"/>
        <v>2880</v>
      </c>
      <c r="AA252" s="291">
        <f t="shared" si="121"/>
        <v>0</v>
      </c>
      <c r="AB252" s="295">
        <f t="shared" si="121"/>
        <v>0</v>
      </c>
      <c r="AC252" s="292">
        <f t="shared" si="121"/>
        <v>14000</v>
      </c>
      <c r="AD252" s="295">
        <f t="shared" si="121"/>
        <v>8520</v>
      </c>
      <c r="AE252" s="296">
        <f t="shared" si="121"/>
        <v>22520</v>
      </c>
    </row>
    <row r="253" spans="1:31" ht="18" customHeight="1">
      <c r="A253" s="192">
        <v>122001</v>
      </c>
      <c r="B253" s="297" t="s">
        <v>206</v>
      </c>
      <c r="C253" s="238">
        <v>25</v>
      </c>
      <c r="D253" s="551">
        <v>521</v>
      </c>
      <c r="E253" s="34">
        <v>921</v>
      </c>
      <c r="F253" s="34" t="s">
        <v>280</v>
      </c>
      <c r="G253" s="34">
        <v>9621</v>
      </c>
      <c r="H253" s="35">
        <v>8621</v>
      </c>
      <c r="I253" s="712"/>
      <c r="J253" s="806"/>
      <c r="K253" s="714"/>
      <c r="L253" s="714"/>
      <c r="M253" s="714"/>
      <c r="N253" s="715"/>
      <c r="O253" s="716">
        <f t="shared" ref="O253:O291" si="122">SUM(J253:N253)</f>
        <v>0</v>
      </c>
      <c r="P253" s="554"/>
      <c r="Q253" s="301"/>
      <c r="R253" s="717"/>
      <c r="S253" s="44">
        <f>SUM(O253,R253)</f>
        <v>0</v>
      </c>
      <c r="T253" s="301"/>
      <c r="U253" s="302">
        <f t="shared" si="118"/>
        <v>0</v>
      </c>
      <c r="V253" s="47">
        <f t="shared" si="103"/>
        <v>0</v>
      </c>
      <c r="W253" s="303"/>
      <c r="X253" s="304">
        <f t="shared" ref="X253:X291" si="123">(J253*1000)/C253</f>
        <v>0</v>
      </c>
      <c r="Y253" s="305">
        <f t="shared" ref="Y253:Y291" si="124">(K253*1000)/C253</f>
        <v>0</v>
      </c>
      <c r="Z253" s="305">
        <f t="shared" ref="Z253:Z291" si="125">(L253*1000)/C253</f>
        <v>0</v>
      </c>
      <c r="AA253" s="305">
        <f t="shared" ref="AA253:AA291" si="126">(M253*1000)/C253</f>
        <v>0</v>
      </c>
      <c r="AB253" s="306">
        <f t="shared" ref="AB253:AB291" si="127">(N253*1000)/C253</f>
        <v>0</v>
      </c>
      <c r="AC253" s="307">
        <f t="shared" ref="AC253:AC291" si="128">SUM(X253:AB253)</f>
        <v>0</v>
      </c>
      <c r="AD253" s="308">
        <f t="shared" ref="AD253:AD291" si="129">(R253*1000)/C253</f>
        <v>0</v>
      </c>
      <c r="AE253" s="309">
        <f t="shared" ref="AE253:AE291" si="130">SUM(AC253:AD253)</f>
        <v>0</v>
      </c>
    </row>
    <row r="254" spans="1:31" ht="18" hidden="1" customHeight="1">
      <c r="A254" s="192">
        <v>122001</v>
      </c>
      <c r="B254" s="297" t="s">
        <v>206</v>
      </c>
      <c r="C254" s="736" t="s">
        <v>75</v>
      </c>
      <c r="D254" s="575"/>
      <c r="E254" s="34"/>
      <c r="F254" s="314" t="s">
        <v>444</v>
      </c>
      <c r="G254" s="34"/>
      <c r="H254" s="35"/>
      <c r="I254" s="712"/>
      <c r="J254" s="807"/>
      <c r="K254" s="729"/>
      <c r="L254" s="726"/>
      <c r="M254" s="729"/>
      <c r="N254" s="730"/>
      <c r="O254" s="791">
        <f t="shared" si="122"/>
        <v>0</v>
      </c>
      <c r="P254" s="554"/>
      <c r="Q254" s="301"/>
      <c r="R254" s="717"/>
      <c r="S254" s="44"/>
      <c r="T254" s="265">
        <f>SUM(O254,R254)</f>
        <v>0</v>
      </c>
      <c r="U254" s="46">
        <f t="shared" si="118"/>
        <v>0</v>
      </c>
      <c r="V254" s="47">
        <f t="shared" si="103"/>
        <v>0</v>
      </c>
      <c r="W254" s="303"/>
      <c r="X254" s="304"/>
      <c r="Y254" s="305"/>
      <c r="Z254" s="305"/>
      <c r="AA254" s="305"/>
      <c r="AB254" s="306"/>
      <c r="AC254" s="307"/>
      <c r="AD254" s="308"/>
      <c r="AE254" s="309"/>
    </row>
    <row r="255" spans="1:31" ht="18" hidden="1" customHeight="1">
      <c r="A255" s="395">
        <v>123701</v>
      </c>
      <c r="B255" s="297">
        <v>2.5</v>
      </c>
      <c r="C255" s="67" t="s">
        <v>27</v>
      </c>
      <c r="D255" s="575" t="s">
        <v>445</v>
      </c>
      <c r="E255" s="34"/>
      <c r="F255" s="314"/>
      <c r="G255" s="34"/>
      <c r="H255" s="35"/>
      <c r="I255" s="712"/>
      <c r="J255" s="807"/>
      <c r="K255" s="729"/>
      <c r="L255" s="726"/>
      <c r="M255" s="729"/>
      <c r="N255" s="730"/>
      <c r="O255" s="558">
        <f t="shared" si="122"/>
        <v>0</v>
      </c>
      <c r="P255" s="554"/>
      <c r="Q255" s="301"/>
      <c r="R255" s="717"/>
      <c r="S255" s="44"/>
      <c r="T255" s="808">
        <f>SUM(O255,R255)</f>
        <v>0</v>
      </c>
      <c r="U255" s="46">
        <f t="shared" si="118"/>
        <v>0</v>
      </c>
      <c r="V255" s="47"/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customHeight="1">
      <c r="A256" s="30">
        <v>123701</v>
      </c>
      <c r="B256" s="31" t="s">
        <v>220</v>
      </c>
      <c r="C256" s="32">
        <v>25</v>
      </c>
      <c r="D256" s="809" t="s">
        <v>285</v>
      </c>
      <c r="E256" s="73"/>
      <c r="F256" s="73"/>
      <c r="G256" s="73"/>
      <c r="H256" s="36"/>
      <c r="I256" s="552"/>
      <c r="J256" s="328">
        <v>8</v>
      </c>
      <c r="K256" s="467"/>
      <c r="L256" s="467"/>
      <c r="M256" s="467"/>
      <c r="N256" s="339"/>
      <c r="O256" s="46">
        <f t="shared" si="122"/>
        <v>8</v>
      </c>
      <c r="P256" s="554"/>
      <c r="Q256" s="45"/>
      <c r="R256" s="554"/>
      <c r="S256" s="44">
        <f t="shared" ref="S256:S276" si="131">SUM(O256,R256)</f>
        <v>8</v>
      </c>
      <c r="T256" s="334"/>
      <c r="U256" s="46">
        <f t="shared" si="118"/>
        <v>8</v>
      </c>
      <c r="V256" s="47">
        <f t="shared" si="103"/>
        <v>0</v>
      </c>
      <c r="W256" s="48"/>
      <c r="X256" s="49">
        <f t="shared" si="123"/>
        <v>320</v>
      </c>
      <c r="Y256" s="50">
        <f t="shared" si="124"/>
        <v>0</v>
      </c>
      <c r="Z256" s="50">
        <f t="shared" si="125"/>
        <v>0</v>
      </c>
      <c r="AA256" s="50">
        <f t="shared" si="126"/>
        <v>0</v>
      </c>
      <c r="AB256" s="51">
        <f t="shared" si="127"/>
        <v>0</v>
      </c>
      <c r="AC256" s="52">
        <f t="shared" si="128"/>
        <v>320</v>
      </c>
      <c r="AD256" s="53"/>
      <c r="AE256" s="54">
        <f t="shared" si="130"/>
        <v>320</v>
      </c>
    </row>
    <row r="257" spans="1:31" ht="18" hidden="1" customHeight="1">
      <c r="A257" s="30">
        <v>123001</v>
      </c>
      <c r="B257" s="31" t="s">
        <v>220</v>
      </c>
      <c r="C257" s="736" t="s">
        <v>75</v>
      </c>
      <c r="D257" s="810"/>
      <c r="E257" s="73"/>
      <c r="F257" s="135" t="s">
        <v>446</v>
      </c>
      <c r="G257" s="73"/>
      <c r="H257" s="36"/>
      <c r="I257" s="552"/>
      <c r="J257" s="328"/>
      <c r="K257" s="467"/>
      <c r="L257" s="563"/>
      <c r="M257" s="467"/>
      <c r="N257" s="339"/>
      <c r="O257" s="46">
        <f t="shared" si="122"/>
        <v>0</v>
      </c>
      <c r="P257" s="554"/>
      <c r="Q257" s="45"/>
      <c r="R257" s="554"/>
      <c r="S257" s="44"/>
      <c r="T257" s="265">
        <f>SUM(O257,R257)</f>
        <v>0</v>
      </c>
      <c r="U257" s="46">
        <f t="shared" si="118"/>
        <v>0</v>
      </c>
      <c r="V257" s="47">
        <f t="shared" si="103"/>
        <v>0</v>
      </c>
      <c r="W257" s="48"/>
      <c r="X257" s="49"/>
      <c r="Y257" s="50"/>
      <c r="Z257" s="50"/>
      <c r="AA257" s="50"/>
      <c r="AB257" s="51"/>
      <c r="AC257" s="52"/>
      <c r="AD257" s="53"/>
      <c r="AE257" s="54"/>
    </row>
    <row r="258" spans="1:31" ht="18" hidden="1" customHeight="1">
      <c r="A258" s="30">
        <v>122701</v>
      </c>
      <c r="B258" s="31" t="s">
        <v>206</v>
      </c>
      <c r="C258" s="736">
        <v>25</v>
      </c>
      <c r="D258" s="810" t="s">
        <v>447</v>
      </c>
      <c r="E258" s="73"/>
      <c r="F258" s="135"/>
      <c r="G258" s="73"/>
      <c r="H258" s="36"/>
      <c r="I258" s="552"/>
      <c r="J258" s="328"/>
      <c r="K258" s="467"/>
      <c r="L258" s="563"/>
      <c r="M258" s="467"/>
      <c r="N258" s="339"/>
      <c r="O258" s="558">
        <f t="shared" si="122"/>
        <v>0</v>
      </c>
      <c r="P258" s="554"/>
      <c r="Q258" s="45"/>
      <c r="R258" s="554"/>
      <c r="S258" s="44">
        <f t="shared" si="131"/>
        <v>0</v>
      </c>
      <c r="T258" s="811"/>
      <c r="U258" s="46">
        <f t="shared" si="118"/>
        <v>0</v>
      </c>
      <c r="V258" s="47"/>
      <c r="W258" s="48"/>
      <c r="X258" s="49">
        <f t="shared" si="123"/>
        <v>0</v>
      </c>
      <c r="Y258" s="50"/>
      <c r="Z258" s="50"/>
      <c r="AA258" s="50"/>
      <c r="AB258" s="51"/>
      <c r="AC258" s="52">
        <f t="shared" si="128"/>
        <v>0</v>
      </c>
      <c r="AD258" s="53"/>
      <c r="AE258" s="54">
        <f t="shared" si="130"/>
        <v>0</v>
      </c>
    </row>
    <row r="259" spans="1:31" ht="18" hidden="1" customHeight="1">
      <c r="A259" s="30">
        <v>121701</v>
      </c>
      <c r="B259" s="31" t="s">
        <v>206</v>
      </c>
      <c r="C259" s="736">
        <v>25</v>
      </c>
      <c r="D259" s="810" t="s">
        <v>282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customHeight="1">
      <c r="A260" s="30">
        <v>123001</v>
      </c>
      <c r="B260" s="31">
        <v>2.5</v>
      </c>
      <c r="C260" s="32">
        <v>25</v>
      </c>
      <c r="D260" s="574">
        <v>522</v>
      </c>
      <c r="E260" s="73"/>
      <c r="F260" s="73"/>
      <c r="G260" s="73"/>
      <c r="H260" s="36"/>
      <c r="I260" s="552"/>
      <c r="J260" s="677"/>
      <c r="K260" s="563"/>
      <c r="L260" s="563"/>
      <c r="M260" s="563"/>
      <c r="N260" s="607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45"/>
      <c r="U260" s="46">
        <f t="shared" si="118"/>
        <v>0</v>
      </c>
      <c r="V260" s="47">
        <f t="shared" si="103"/>
        <v>0</v>
      </c>
      <c r="W260" s="48" t="s">
        <v>288</v>
      </c>
      <c r="X260" s="49">
        <f t="shared" si="123"/>
        <v>0</v>
      </c>
      <c r="Y260" s="50">
        <f t="shared" si="124"/>
        <v>0</v>
      </c>
      <c r="Z260" s="50">
        <f t="shared" si="125"/>
        <v>0</v>
      </c>
      <c r="AA260" s="50">
        <f t="shared" si="126"/>
        <v>0</v>
      </c>
      <c r="AB260" s="51">
        <f t="shared" si="127"/>
        <v>0</v>
      </c>
      <c r="AC260" s="52">
        <f t="shared" si="128"/>
        <v>0</v>
      </c>
      <c r="AD260" s="53">
        <f t="shared" si="129"/>
        <v>0</v>
      </c>
      <c r="AE260" s="54">
        <f t="shared" si="130"/>
        <v>0</v>
      </c>
    </row>
    <row r="261" spans="1:31" ht="18" hidden="1" customHeight="1">
      <c r="A261" s="30">
        <v>127000</v>
      </c>
      <c r="B261" s="31" t="s">
        <v>57</v>
      </c>
      <c r="C261" s="32">
        <v>25</v>
      </c>
      <c r="D261" s="574">
        <v>324</v>
      </c>
      <c r="E261" s="73">
        <v>824</v>
      </c>
      <c r="F261" s="73" t="s">
        <v>448</v>
      </c>
      <c r="G261" s="73"/>
      <c r="H261" s="36"/>
      <c r="I261" s="552"/>
      <c r="J261" s="618"/>
      <c r="K261" s="563"/>
      <c r="L261" s="592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/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>
      <c r="A262" s="30">
        <v>127800</v>
      </c>
      <c r="B262" s="31" t="s">
        <v>57</v>
      </c>
      <c r="C262" s="736" t="s">
        <v>75</v>
      </c>
      <c r="D262" s="574"/>
      <c r="E262" s="73"/>
      <c r="F262" s="374"/>
      <c r="G262" s="73"/>
      <c r="H262" s="89">
        <v>6824</v>
      </c>
      <c r="I262" s="552"/>
      <c r="J262" s="116"/>
      <c r="K262" s="563"/>
      <c r="L262" s="563"/>
      <c r="M262" s="563"/>
      <c r="N262" s="607"/>
      <c r="O262" s="558">
        <f t="shared" si="122"/>
        <v>0</v>
      </c>
      <c r="P262" s="554"/>
      <c r="Q262" s="45"/>
      <c r="R262" s="554"/>
      <c r="S262" s="44"/>
      <c r="T262" s="265">
        <f>SUM(O262,R262)</f>
        <v>0</v>
      </c>
      <c r="U262" s="46">
        <f t="shared" si="118"/>
        <v>0</v>
      </c>
      <c r="V262" s="47">
        <f t="shared" si="103"/>
        <v>0</v>
      </c>
      <c r="W262" s="48"/>
      <c r="X262" s="49"/>
      <c r="Y262" s="50"/>
      <c r="Z262" s="50"/>
      <c r="AA262" s="50"/>
      <c r="AB262" s="51"/>
      <c r="AC262" s="52"/>
      <c r="AD262" s="53"/>
      <c r="AE262" s="54"/>
    </row>
    <row r="263" spans="1:31" ht="18" hidden="1" customHeight="1">
      <c r="A263" s="30">
        <v>127800</v>
      </c>
      <c r="B263" s="31" t="s">
        <v>57</v>
      </c>
      <c r="C263" s="812">
        <v>25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>
        <f t="shared" si="131"/>
        <v>0</v>
      </c>
      <c r="T263" s="265"/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>
        <f t="shared" si="127"/>
        <v>0</v>
      </c>
      <c r="AC263" s="52">
        <f t="shared" si="128"/>
        <v>0</v>
      </c>
      <c r="AD263" s="53"/>
      <c r="AE263" s="54">
        <f t="shared" si="130"/>
        <v>0</v>
      </c>
    </row>
    <row r="264" spans="1:31" ht="18" hidden="1" customHeight="1">
      <c r="A264" s="30">
        <v>127060</v>
      </c>
      <c r="B264" s="31" t="s">
        <v>57</v>
      </c>
      <c r="C264" s="736" t="s">
        <v>75</v>
      </c>
      <c r="D264" s="813"/>
      <c r="E264" s="73"/>
      <c r="F264" s="399" t="s">
        <v>291</v>
      </c>
      <c r="G264" s="73"/>
      <c r="H264" s="36"/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>
        <f t="shared" ref="R264" si="132">SUM(P264:Q264)</f>
        <v>0</v>
      </c>
      <c r="S264" s="44"/>
      <c r="T264" s="265">
        <f>SUM(O264,R264)</f>
        <v>0</v>
      </c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/>
      <c r="AC264" s="52">
        <f t="shared" si="128"/>
        <v>0</v>
      </c>
      <c r="AD264" s="53"/>
      <c r="AE264" s="54">
        <f t="shared" si="130"/>
        <v>0</v>
      </c>
    </row>
    <row r="265" spans="1:31" ht="18" customHeight="1">
      <c r="A265" s="30">
        <v>127801</v>
      </c>
      <c r="B265" s="31">
        <v>3.5</v>
      </c>
      <c r="C265" s="812">
        <v>25</v>
      </c>
      <c r="D265" s="813"/>
      <c r="E265" s="73"/>
      <c r="F265" s="404"/>
      <c r="G265" s="73"/>
      <c r="H265" s="89">
        <v>6924</v>
      </c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143"/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>
        <f t="shared" si="127"/>
        <v>0</v>
      </c>
      <c r="AC265" s="52">
        <f t="shared" si="128"/>
        <v>0</v>
      </c>
      <c r="AD265" s="53"/>
      <c r="AE265" s="54">
        <f t="shared" si="130"/>
        <v>0</v>
      </c>
    </row>
    <row r="266" spans="1:31" ht="18" hidden="1" customHeight="1">
      <c r="A266" s="30">
        <v>127001</v>
      </c>
      <c r="B266" s="31" t="s">
        <v>220</v>
      </c>
      <c r="C266" s="812">
        <v>25</v>
      </c>
      <c r="D266" s="813"/>
      <c r="E266" s="73"/>
      <c r="F266" s="404"/>
      <c r="G266" s="135">
        <v>9624</v>
      </c>
      <c r="H266" s="347"/>
      <c r="I266" s="552"/>
      <c r="J266" s="593"/>
      <c r="K266" s="556"/>
      <c r="L266" s="594"/>
      <c r="M266" s="661"/>
      <c r="N266" s="557"/>
      <c r="O266" s="558">
        <f t="shared" si="122"/>
        <v>0</v>
      </c>
      <c r="P266" s="554"/>
      <c r="Q266" s="45"/>
      <c r="R266" s="554"/>
      <c r="S266" s="44">
        <f t="shared" si="131"/>
        <v>0</v>
      </c>
      <c r="T266" s="143"/>
      <c r="U266" s="46">
        <f t="shared" si="118"/>
        <v>0</v>
      </c>
      <c r="V266" s="47">
        <f t="shared" si="103"/>
        <v>0</v>
      </c>
      <c r="W266" s="48"/>
      <c r="X266" s="49"/>
      <c r="Y266" s="50"/>
      <c r="Z266" s="50"/>
      <c r="AA266" s="50">
        <f t="shared" si="126"/>
        <v>0</v>
      </c>
      <c r="AB266" s="51"/>
      <c r="AC266" s="52">
        <f t="shared" si="128"/>
        <v>0</v>
      </c>
      <c r="AD266" s="53"/>
      <c r="AE266" s="54">
        <f t="shared" si="130"/>
        <v>0</v>
      </c>
    </row>
    <row r="267" spans="1:31" ht="18" customHeight="1">
      <c r="A267" s="30">
        <v>12706832</v>
      </c>
      <c r="B267" s="108">
        <v>4</v>
      </c>
      <c r="C267" s="67" t="s">
        <v>27</v>
      </c>
      <c r="D267" s="814"/>
      <c r="E267" s="73"/>
      <c r="F267" s="404" t="s">
        <v>449</v>
      </c>
      <c r="G267" s="815"/>
      <c r="H267" s="347"/>
      <c r="I267" s="552"/>
      <c r="J267" s="593"/>
      <c r="K267" s="556"/>
      <c r="L267" s="594">
        <v>84</v>
      </c>
      <c r="M267" s="571"/>
      <c r="N267" s="557"/>
      <c r="O267" s="558">
        <f t="shared" si="122"/>
        <v>84</v>
      </c>
      <c r="P267" s="554"/>
      <c r="Q267" s="45"/>
      <c r="R267" s="554"/>
      <c r="S267" s="44"/>
      <c r="T267" s="808">
        <f>SUM(O267,R267)</f>
        <v>84</v>
      </c>
      <c r="U267" s="46">
        <f t="shared" si="118"/>
        <v>84</v>
      </c>
      <c r="V267" s="47">
        <f t="shared" si="103"/>
        <v>0</v>
      </c>
      <c r="W267" s="48"/>
      <c r="X267" s="49"/>
      <c r="Y267" s="50"/>
      <c r="Z267" s="50"/>
      <c r="AA267" s="50"/>
      <c r="AB267" s="51"/>
      <c r="AC267" s="52"/>
      <c r="AD267" s="53"/>
      <c r="AE267" s="54"/>
    </row>
    <row r="268" spans="1:31" ht="18" hidden="1" customHeight="1">
      <c r="A268" s="30">
        <v>127001</v>
      </c>
      <c r="B268" s="816" t="s">
        <v>220</v>
      </c>
      <c r="C268" s="67" t="s">
        <v>27</v>
      </c>
      <c r="D268" s="814"/>
      <c r="E268" s="73"/>
      <c r="F268" s="817" t="s">
        <v>295</v>
      </c>
      <c r="G268" s="815"/>
      <c r="H268" s="347"/>
      <c r="I268" s="552"/>
      <c r="J268" s="593"/>
      <c r="K268" s="556"/>
      <c r="L268" s="563"/>
      <c r="M268" s="571"/>
      <c r="N268" s="557"/>
      <c r="O268" s="558">
        <f t="shared" si="122"/>
        <v>0</v>
      </c>
      <c r="P268" s="554"/>
      <c r="Q268" s="45"/>
      <c r="R268" s="554"/>
      <c r="S268" s="44"/>
      <c r="T268" s="808">
        <f>SUM(O268,R268)</f>
        <v>0</v>
      </c>
      <c r="U268" s="46">
        <f t="shared" si="118"/>
        <v>0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customHeight="1">
      <c r="A269" s="818">
        <v>127001</v>
      </c>
      <c r="B269" s="816" t="s">
        <v>220</v>
      </c>
      <c r="C269" s="819">
        <v>25</v>
      </c>
      <c r="D269" s="639">
        <v>524</v>
      </c>
      <c r="E269" s="73"/>
      <c r="F269" s="820" t="s">
        <v>450</v>
      </c>
      <c r="G269" s="147"/>
      <c r="H269" s="347"/>
      <c r="I269" s="552"/>
      <c r="J269" s="570"/>
      <c r="K269" s="556"/>
      <c r="L269" s="571">
        <v>32</v>
      </c>
      <c r="M269" s="571"/>
      <c r="N269" s="557"/>
      <c r="O269" s="558">
        <f t="shared" si="122"/>
        <v>32</v>
      </c>
      <c r="P269" s="554"/>
      <c r="Q269" s="45"/>
      <c r="R269" s="554"/>
      <c r="S269" s="44">
        <f t="shared" si="131"/>
        <v>32</v>
      </c>
      <c r="T269" s="143"/>
      <c r="U269" s="46">
        <f t="shared" si="118"/>
        <v>32</v>
      </c>
      <c r="V269" s="47">
        <f t="shared" si="103"/>
        <v>0</v>
      </c>
      <c r="W269" s="48"/>
      <c r="X269" s="49">
        <f t="shared" si="123"/>
        <v>0</v>
      </c>
      <c r="Y269" s="50"/>
      <c r="Z269" s="50"/>
      <c r="AA269" s="50"/>
      <c r="AB269" s="51"/>
      <c r="AC269" s="52">
        <f t="shared" si="128"/>
        <v>0</v>
      </c>
      <c r="AD269" s="53"/>
      <c r="AE269" s="54">
        <f t="shared" si="130"/>
        <v>0</v>
      </c>
    </row>
    <row r="270" spans="1:31" ht="18" hidden="1" customHeight="1">
      <c r="A270" s="818">
        <v>127008</v>
      </c>
      <c r="B270" s="816">
        <v>3.5</v>
      </c>
      <c r="C270" s="819">
        <v>25</v>
      </c>
      <c r="D270" s="639"/>
      <c r="E270" s="73"/>
      <c r="F270" s="820" t="s">
        <v>295</v>
      </c>
      <c r="G270" s="147"/>
      <c r="H270" s="347"/>
      <c r="I270" s="552"/>
      <c r="J270" s="328"/>
      <c r="K270" s="556"/>
      <c r="L270" s="571"/>
      <c r="M270" s="571"/>
      <c r="N270" s="557"/>
      <c r="O270" s="558">
        <f t="shared" si="122"/>
        <v>0</v>
      </c>
      <c r="P270" s="554"/>
      <c r="Q270" s="45"/>
      <c r="R270" s="554"/>
      <c r="S270" s="44">
        <f t="shared" si="131"/>
        <v>0</v>
      </c>
      <c r="T270" s="143"/>
      <c r="U270" s="46">
        <f t="shared" si="118"/>
        <v>0</v>
      </c>
      <c r="V270" s="47"/>
      <c r="W270" s="48"/>
      <c r="X270" s="49">
        <f t="shared" si="123"/>
        <v>0</v>
      </c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customHeight="1">
      <c r="A271" s="30">
        <v>127001</v>
      </c>
      <c r="B271" s="108">
        <v>3.5</v>
      </c>
      <c r="C271" s="32">
        <v>25</v>
      </c>
      <c r="D271" s="574">
        <v>524</v>
      </c>
      <c r="E271" s="73">
        <v>924</v>
      </c>
      <c r="F271" s="73" t="s">
        <v>450</v>
      </c>
      <c r="G271" s="73"/>
      <c r="H271" s="36"/>
      <c r="I271" s="552"/>
      <c r="J271" s="116">
        <v>100</v>
      </c>
      <c r="K271" s="563"/>
      <c r="L271" s="563">
        <v>130</v>
      </c>
      <c r="M271" s="563"/>
      <c r="N271" s="607"/>
      <c r="O271" s="558">
        <f t="shared" si="122"/>
        <v>230</v>
      </c>
      <c r="P271" s="554"/>
      <c r="Q271" s="45"/>
      <c r="R271" s="554"/>
      <c r="S271" s="44">
        <f t="shared" si="131"/>
        <v>230</v>
      </c>
      <c r="T271" s="45"/>
      <c r="U271" s="46">
        <f t="shared" si="118"/>
        <v>230</v>
      </c>
      <c r="V271" s="47">
        <f t="shared" si="103"/>
        <v>0</v>
      </c>
      <c r="W271" s="48"/>
      <c r="X271" s="49">
        <f t="shared" si="123"/>
        <v>4000</v>
      </c>
      <c r="Y271" s="50">
        <f t="shared" si="124"/>
        <v>0</v>
      </c>
      <c r="Z271" s="50">
        <f t="shared" si="125"/>
        <v>5200</v>
      </c>
      <c r="AA271" s="50">
        <f t="shared" si="126"/>
        <v>0</v>
      </c>
      <c r="AB271" s="51">
        <f t="shared" si="127"/>
        <v>0</v>
      </c>
      <c r="AC271" s="52">
        <f t="shared" si="128"/>
        <v>9200</v>
      </c>
      <c r="AD271" s="53">
        <f t="shared" si="129"/>
        <v>0</v>
      </c>
      <c r="AE271" s="54">
        <f t="shared" si="130"/>
        <v>9200</v>
      </c>
    </row>
    <row r="272" spans="1:31" ht="18" hidden="1" customHeight="1">
      <c r="A272" s="30">
        <v>128001</v>
      </c>
      <c r="B272" s="108">
        <v>3.5</v>
      </c>
      <c r="C272" s="32">
        <v>25</v>
      </c>
      <c r="D272" s="574"/>
      <c r="E272" s="73"/>
      <c r="F272" s="409" t="s">
        <v>451</v>
      </c>
      <c r="G272" s="73"/>
      <c r="H272" s="36"/>
      <c r="I272" s="552"/>
      <c r="J272" s="116"/>
      <c r="K272" s="563"/>
      <c r="L272" s="571"/>
      <c r="M272" s="563"/>
      <c r="N272" s="60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45"/>
      <c r="U272" s="46">
        <f t="shared" si="118"/>
        <v>0</v>
      </c>
      <c r="V272" s="47">
        <f t="shared" si="103"/>
        <v>0</v>
      </c>
      <c r="W272" s="48"/>
      <c r="X272" s="49"/>
      <c r="Y272" s="50"/>
      <c r="Z272" s="50">
        <f t="shared" si="125"/>
        <v>0</v>
      </c>
      <c r="AA272" s="50"/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hidden="1" customHeight="1">
      <c r="A273" s="30">
        <v>127061</v>
      </c>
      <c r="B273" s="108">
        <v>3.5</v>
      </c>
      <c r="C273" s="32">
        <v>25</v>
      </c>
      <c r="D273" s="574" t="s">
        <v>452</v>
      </c>
      <c r="E273" s="73"/>
      <c r="F273" s="73"/>
      <c r="G273" s="73"/>
      <c r="H273" s="36"/>
      <c r="I273" s="552"/>
      <c r="J273" s="553"/>
      <c r="K273" s="467"/>
      <c r="L273" s="467"/>
      <c r="M273" s="467"/>
      <c r="N273" s="339"/>
      <c r="O273" s="46">
        <f>SUM(J273:N273)</f>
        <v>0</v>
      </c>
      <c r="P273" s="554"/>
      <c r="Q273" s="45"/>
      <c r="R273" s="554"/>
      <c r="S273" s="44"/>
      <c r="T273" s="45"/>
      <c r="U273" s="46"/>
      <c r="V273" s="47">
        <f>O273+R273-U273</f>
        <v>0</v>
      </c>
      <c r="W273" s="48"/>
      <c r="X273" s="49">
        <f>(J273*1000)/C273</f>
        <v>0</v>
      </c>
      <c r="Y273" s="50"/>
      <c r="Z273" s="50"/>
      <c r="AA273" s="50"/>
      <c r="AB273" s="51"/>
      <c r="AC273" s="52"/>
      <c r="AD273" s="53"/>
      <c r="AE273" s="54"/>
    </row>
    <row r="274" spans="1:31" ht="18" hidden="1" customHeight="1">
      <c r="A274" s="30">
        <v>127001</v>
      </c>
      <c r="B274" s="108">
        <v>3.5</v>
      </c>
      <c r="C274" s="736" t="s">
        <v>75</v>
      </c>
      <c r="D274" s="575" t="s">
        <v>296</v>
      </c>
      <c r="E274" s="73"/>
      <c r="F274" s="73"/>
      <c r="G274" s="73"/>
      <c r="H274" s="36"/>
      <c r="I274" s="552"/>
      <c r="J274" s="640"/>
      <c r="K274" s="467"/>
      <c r="L274" s="467"/>
      <c r="M274" s="467"/>
      <c r="N274" s="339"/>
      <c r="O274" s="46">
        <f t="shared" si="122"/>
        <v>0</v>
      </c>
      <c r="P274" s="554"/>
      <c r="Q274" s="45"/>
      <c r="R274" s="554"/>
      <c r="S274" s="44">
        <f t="shared" si="131"/>
        <v>0</v>
      </c>
      <c r="T274" s="45"/>
      <c r="U274" s="46">
        <f t="shared" si="118"/>
        <v>0</v>
      </c>
      <c r="V274" s="47">
        <f t="shared" ref="V274:V330" si="133">O274+R274-U274</f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127020</v>
      </c>
      <c r="B275" s="31" t="s">
        <v>57</v>
      </c>
      <c r="C275" s="106">
        <v>25</v>
      </c>
      <c r="D275" s="574"/>
      <c r="E275" s="73"/>
      <c r="F275" s="73"/>
      <c r="G275" s="73"/>
      <c r="H275" s="36"/>
      <c r="I275" s="552" t="s">
        <v>453</v>
      </c>
      <c r="J275" s="553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>
        <f t="shared" ref="R275:R291" si="134">SUM(P275:Q275)</f>
        <v>0</v>
      </c>
      <c r="S275" s="44">
        <f t="shared" si="131"/>
        <v>0</v>
      </c>
      <c r="T275" s="45"/>
      <c r="U275" s="46">
        <f t="shared" si="118"/>
        <v>0</v>
      </c>
      <c r="V275" s="47">
        <f t="shared" si="133"/>
        <v>0</v>
      </c>
      <c r="W275" s="48"/>
      <c r="X275" s="49">
        <f t="shared" si="123"/>
        <v>0</v>
      </c>
      <c r="Y275" s="50">
        <f t="shared" si="124"/>
        <v>0</v>
      </c>
      <c r="Z275" s="50">
        <f t="shared" si="125"/>
        <v>0</v>
      </c>
      <c r="AA275" s="50">
        <f t="shared" si="126"/>
        <v>0</v>
      </c>
      <c r="AB275" s="51">
        <f t="shared" si="127"/>
        <v>0</v>
      </c>
      <c r="AC275" s="52">
        <f t="shared" si="128"/>
        <v>0</v>
      </c>
      <c r="AD275" s="53">
        <f t="shared" si="129"/>
        <v>0</v>
      </c>
      <c r="AE275" s="54">
        <f t="shared" si="130"/>
        <v>0</v>
      </c>
    </row>
    <row r="276" spans="1:31" ht="18" hidden="1" customHeight="1">
      <c r="A276" s="172">
        <v>127020</v>
      </c>
      <c r="B276" s="31" t="s">
        <v>57</v>
      </c>
      <c r="C276" s="96">
        <v>40</v>
      </c>
      <c r="D276" s="614"/>
      <c r="E276" s="103"/>
      <c r="F276" s="103"/>
      <c r="G276" s="103"/>
      <c r="H276" s="103"/>
      <c r="I276" s="645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si="134"/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>
      <c r="A277" s="30">
        <v>127020</v>
      </c>
      <c r="B277" s="31" t="s">
        <v>57</v>
      </c>
      <c r="C277" s="736" t="s">
        <v>75</v>
      </c>
      <c r="D277" s="794"/>
      <c r="E277" s="184"/>
      <c r="F277" s="184"/>
      <c r="G277" s="184"/>
      <c r="H277" s="164"/>
      <c r="I277" s="564" t="s">
        <v>454</v>
      </c>
      <c r="J277" s="653"/>
      <c r="K277" s="654"/>
      <c r="L277" s="654"/>
      <c r="M277" s="654"/>
      <c r="N277" s="655"/>
      <c r="O277" s="656"/>
      <c r="P277" s="415"/>
      <c r="Q277" s="117"/>
      <c r="R277" s="415">
        <f t="shared" si="134"/>
        <v>0</v>
      </c>
      <c r="S277" s="266"/>
      <c r="T277" s="415">
        <f>SUM(R277:S277)</f>
        <v>0</v>
      </c>
      <c r="U277" s="46">
        <f t="shared" si="118"/>
        <v>0</v>
      </c>
      <c r="V277" s="47">
        <f t="shared" si="133"/>
        <v>0</v>
      </c>
      <c r="W277" s="48"/>
      <c r="X277" s="49"/>
      <c r="Y277" s="50"/>
      <c r="Z277" s="50"/>
      <c r="AA277" s="50"/>
      <c r="AB277" s="51"/>
      <c r="AC277" s="52"/>
      <c r="AD277" s="53"/>
      <c r="AE277" s="54"/>
    </row>
    <row r="278" spans="1:31" ht="18" hidden="1" customHeight="1">
      <c r="A278" s="30">
        <v>127020</v>
      </c>
      <c r="B278" s="31" t="s">
        <v>57</v>
      </c>
      <c r="C278" s="32">
        <v>50</v>
      </c>
      <c r="D278" s="574"/>
      <c r="E278" s="73"/>
      <c r="F278" s="73"/>
      <c r="G278" s="73"/>
      <c r="H278" s="36"/>
      <c r="I278" s="568" t="s">
        <v>453</v>
      </c>
      <c r="J278" s="593"/>
      <c r="K278" s="594"/>
      <c r="L278" s="594"/>
      <c r="M278" s="594"/>
      <c r="N278" s="572"/>
      <c r="O278" s="573">
        <f t="shared" si="122"/>
        <v>0</v>
      </c>
      <c r="P278" s="567"/>
      <c r="Q278" s="571"/>
      <c r="R278" s="567">
        <f t="shared" si="134"/>
        <v>0</v>
      </c>
      <c r="S278" s="570">
        <f t="shared" ref="S278:S291" si="135">SUM(O278,R278)</f>
        <v>0</v>
      </c>
      <c r="T278" s="45"/>
      <c r="U278" s="46">
        <f t="shared" si="118"/>
        <v>0</v>
      </c>
      <c r="V278" s="47">
        <f t="shared" si="133"/>
        <v>0</v>
      </c>
      <c r="W278" s="48"/>
      <c r="X278" s="49">
        <f t="shared" si="123"/>
        <v>0</v>
      </c>
      <c r="Y278" s="50">
        <f t="shared" si="124"/>
        <v>0</v>
      </c>
      <c r="Z278" s="50">
        <f t="shared" si="125"/>
        <v>0</v>
      </c>
      <c r="AA278" s="50">
        <f t="shared" si="126"/>
        <v>0</v>
      </c>
      <c r="AB278" s="51">
        <f t="shared" si="127"/>
        <v>0</v>
      </c>
      <c r="AC278" s="52">
        <f t="shared" si="128"/>
        <v>0</v>
      </c>
      <c r="AD278" s="53">
        <f t="shared" si="129"/>
        <v>0</v>
      </c>
      <c r="AE278" s="54">
        <f t="shared" si="130"/>
        <v>0</v>
      </c>
    </row>
    <row r="279" spans="1:31" ht="18" hidden="1" customHeight="1">
      <c r="A279" s="172">
        <v>12702009</v>
      </c>
      <c r="B279" s="31" t="s">
        <v>57</v>
      </c>
      <c r="C279" s="96">
        <v>40</v>
      </c>
      <c r="D279" s="614"/>
      <c r="E279" s="103"/>
      <c r="F279" s="103"/>
      <c r="G279" s="103"/>
      <c r="H279" s="103"/>
      <c r="I279" s="645" t="s">
        <v>455</v>
      </c>
      <c r="J279" s="553"/>
      <c r="K279" s="467"/>
      <c r="L279" s="467"/>
      <c r="M279" s="467"/>
      <c r="N279" s="339"/>
      <c r="O279" s="46">
        <f t="shared" si="122"/>
        <v>0</v>
      </c>
      <c r="P279" s="554"/>
      <c r="Q279" s="45"/>
      <c r="R279" s="554">
        <f t="shared" si="134"/>
        <v>0</v>
      </c>
      <c r="S279" s="44">
        <f t="shared" si="135"/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>
      <c r="A280" s="30">
        <v>12702018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52" t="s">
        <v>456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>
      <c r="A281" s="30">
        <v>12702022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457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>
      <c r="A282" s="30">
        <v>127021</v>
      </c>
      <c r="B282" s="108">
        <v>4</v>
      </c>
      <c r="C282" s="32">
        <v>25</v>
      </c>
      <c r="D282" s="574"/>
      <c r="E282" s="73"/>
      <c r="F282" s="73"/>
      <c r="G282" s="73"/>
      <c r="H282" s="36"/>
      <c r="I282" s="552" t="s">
        <v>458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>
      <c r="A283" s="172">
        <v>127021</v>
      </c>
      <c r="B283" s="108">
        <v>4</v>
      </c>
      <c r="C283" s="96">
        <v>40</v>
      </c>
      <c r="D283" s="821"/>
      <c r="E283" s="822"/>
      <c r="F283" s="103"/>
      <c r="G283" s="822"/>
      <c r="H283" s="822"/>
      <c r="I283" s="645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>
      <c r="A284" s="30">
        <v>127001</v>
      </c>
      <c r="B284" s="108" t="s">
        <v>239</v>
      </c>
      <c r="C284" s="32">
        <v>25</v>
      </c>
      <c r="D284" s="574"/>
      <c r="E284" s="73"/>
      <c r="F284" s="73"/>
      <c r="G284" s="73"/>
      <c r="H284" s="36"/>
      <c r="I284" s="552" t="s">
        <v>298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>
      <c r="A285" s="30">
        <v>127031</v>
      </c>
      <c r="B285" s="31" t="s">
        <v>220</v>
      </c>
      <c r="C285" s="106">
        <v>25</v>
      </c>
      <c r="D285" s="574" t="s">
        <v>299</v>
      </c>
      <c r="E285" s="73"/>
      <c r="F285" s="73"/>
      <c r="G285" s="73"/>
      <c r="H285" s="36"/>
      <c r="I285" s="552"/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>
      <c r="A286" s="30">
        <v>128000</v>
      </c>
      <c r="B286" s="108" t="s">
        <v>57</v>
      </c>
      <c r="C286" s="32">
        <v>25</v>
      </c>
      <c r="D286" s="574">
        <v>325</v>
      </c>
      <c r="E286" s="73"/>
      <c r="F286" s="73" t="s">
        <v>300</v>
      </c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>
      <c r="A287" s="172">
        <v>129051</v>
      </c>
      <c r="B287" s="108" t="s">
        <v>239</v>
      </c>
      <c r="C287" s="96">
        <v>25</v>
      </c>
      <c r="D287" s="821" t="s">
        <v>302</v>
      </c>
      <c r="E287" s="103"/>
      <c r="F287" s="103"/>
      <c r="G287" s="103"/>
      <c r="H287" s="103"/>
      <c r="I287" s="645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>
      <c r="A288" s="30">
        <v>120000</v>
      </c>
      <c r="B288" s="31" t="s">
        <v>114</v>
      </c>
      <c r="C288" s="106">
        <v>25</v>
      </c>
      <c r="D288" s="574">
        <v>121</v>
      </c>
      <c r="E288" s="73"/>
      <c r="F288" s="73"/>
      <c r="G288" s="73"/>
      <c r="H288" s="36"/>
      <c r="I288" s="552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>
      <c r="A289" s="30">
        <v>120100</v>
      </c>
      <c r="B289" s="31" t="s">
        <v>114</v>
      </c>
      <c r="C289" s="32">
        <v>25</v>
      </c>
      <c r="D289" s="574">
        <v>124</v>
      </c>
      <c r="E289" s="73">
        <v>724</v>
      </c>
      <c r="F289" s="73" t="s">
        <v>303</v>
      </c>
      <c r="G289" s="73">
        <v>9224</v>
      </c>
      <c r="H289" s="36">
        <v>8224</v>
      </c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>
      <c r="A290" s="30">
        <v>120110</v>
      </c>
      <c r="B290" s="31" t="s">
        <v>114</v>
      </c>
      <c r="C290" s="32">
        <v>25</v>
      </c>
      <c r="D290" s="574">
        <v>125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>
      <c r="A291" s="77">
        <v>120500</v>
      </c>
      <c r="B291" s="229" t="s">
        <v>114</v>
      </c>
      <c r="C291" s="78">
        <v>25</v>
      </c>
      <c r="D291" s="643">
        <v>126</v>
      </c>
      <c r="E291" s="80">
        <v>726</v>
      </c>
      <c r="F291" s="80" t="s">
        <v>304</v>
      </c>
      <c r="G291" s="80">
        <v>9226</v>
      </c>
      <c r="H291" s="81">
        <v>8226</v>
      </c>
      <c r="I291" s="644"/>
      <c r="J291" s="624"/>
      <c r="K291" s="625"/>
      <c r="L291" s="625"/>
      <c r="M291" s="625"/>
      <c r="N291" s="626"/>
      <c r="O291" s="46">
        <f t="shared" si="122"/>
        <v>0</v>
      </c>
      <c r="P291" s="554"/>
      <c r="Q291" s="422"/>
      <c r="R291" s="823">
        <f t="shared" si="134"/>
        <v>0</v>
      </c>
      <c r="S291" s="44">
        <f t="shared" si="135"/>
        <v>0</v>
      </c>
      <c r="T291" s="422"/>
      <c r="U291" s="423">
        <f t="shared" si="118"/>
        <v>0</v>
      </c>
      <c r="V291" s="47">
        <f t="shared" si="133"/>
        <v>0</v>
      </c>
      <c r="W291" s="424"/>
      <c r="X291" s="425">
        <f t="shared" si="123"/>
        <v>0</v>
      </c>
      <c r="Y291" s="426">
        <f t="shared" si="124"/>
        <v>0</v>
      </c>
      <c r="Z291" s="426">
        <f t="shared" si="125"/>
        <v>0</v>
      </c>
      <c r="AA291" s="426">
        <f t="shared" si="126"/>
        <v>0</v>
      </c>
      <c r="AB291" s="427">
        <f t="shared" si="127"/>
        <v>0</v>
      </c>
      <c r="AC291" s="428">
        <f t="shared" si="128"/>
        <v>0</v>
      </c>
      <c r="AD291" s="429">
        <f t="shared" si="129"/>
        <v>0</v>
      </c>
      <c r="AE291" s="437">
        <f t="shared" si="130"/>
        <v>0</v>
      </c>
    </row>
    <row r="292" spans="1:31" ht="18" customHeight="1" thickBot="1">
      <c r="A292" s="281" t="s">
        <v>305</v>
      </c>
      <c r="B292" s="282"/>
      <c r="C292" s="708"/>
      <c r="D292" s="709"/>
      <c r="E292" s="282"/>
      <c r="F292" s="282"/>
      <c r="G292" s="282"/>
      <c r="H292" s="282"/>
      <c r="I292" s="709"/>
      <c r="J292" s="290">
        <f t="shared" ref="J292:U292" si="136">SUM(J253:J291)</f>
        <v>108</v>
      </c>
      <c r="K292" s="290">
        <f t="shared" si="136"/>
        <v>0</v>
      </c>
      <c r="L292" s="290">
        <f t="shared" si="136"/>
        <v>246</v>
      </c>
      <c r="M292" s="290">
        <f t="shared" si="136"/>
        <v>0</v>
      </c>
      <c r="N292" s="290">
        <f t="shared" si="136"/>
        <v>0</v>
      </c>
      <c r="O292" s="292">
        <f t="shared" si="136"/>
        <v>354</v>
      </c>
      <c r="P292" s="295">
        <f t="shared" si="136"/>
        <v>0</v>
      </c>
      <c r="Q292" s="291">
        <f t="shared" si="136"/>
        <v>0</v>
      </c>
      <c r="R292" s="291">
        <f t="shared" si="136"/>
        <v>0</v>
      </c>
      <c r="S292" s="290">
        <f t="shared" si="136"/>
        <v>270</v>
      </c>
      <c r="T292" s="291">
        <f t="shared" si="136"/>
        <v>84</v>
      </c>
      <c r="U292" s="292">
        <f t="shared" si="136"/>
        <v>354</v>
      </c>
      <c r="V292" s="47">
        <f t="shared" si="133"/>
        <v>0</v>
      </c>
      <c r="W292" s="382"/>
      <c r="X292" s="294">
        <f t="shared" ref="X292:AE292" si="137">SUM(X253:X291)</f>
        <v>4320</v>
      </c>
      <c r="Y292" s="291">
        <f t="shared" si="137"/>
        <v>0</v>
      </c>
      <c r="Z292" s="291">
        <f t="shared" si="137"/>
        <v>5200</v>
      </c>
      <c r="AA292" s="291">
        <f t="shared" si="137"/>
        <v>0</v>
      </c>
      <c r="AB292" s="295">
        <f t="shared" si="137"/>
        <v>0</v>
      </c>
      <c r="AC292" s="292">
        <f t="shared" si="137"/>
        <v>9520</v>
      </c>
      <c r="AD292" s="295">
        <f t="shared" si="137"/>
        <v>0</v>
      </c>
      <c r="AE292" s="296">
        <f t="shared" si="137"/>
        <v>9520</v>
      </c>
    </row>
    <row r="293" spans="1:31" ht="18" customHeight="1">
      <c r="A293" s="192">
        <v>201101</v>
      </c>
      <c r="B293" s="193">
        <v>2.5</v>
      </c>
      <c r="C293" s="238">
        <v>25</v>
      </c>
      <c r="D293" s="551">
        <v>548</v>
      </c>
      <c r="E293" s="34">
        <v>948</v>
      </c>
      <c r="F293" s="34" t="s">
        <v>306</v>
      </c>
      <c r="G293" s="34">
        <v>9648</v>
      </c>
      <c r="H293" s="35"/>
      <c r="I293" s="712"/>
      <c r="J293" s="824">
        <v>11</v>
      </c>
      <c r="K293" s="714"/>
      <c r="L293" s="726">
        <v>13</v>
      </c>
      <c r="M293" s="714"/>
      <c r="N293" s="715"/>
      <c r="O293" s="716">
        <f t="shared" ref="O293:O322" si="138">SUM(J293:N293)</f>
        <v>24</v>
      </c>
      <c r="P293" s="554"/>
      <c r="Q293" s="301"/>
      <c r="R293" s="717"/>
      <c r="S293" s="44">
        <f t="shared" ref="S293:S322" si="139">SUM(O293,R293)</f>
        <v>24</v>
      </c>
      <c r="T293" s="301"/>
      <c r="U293" s="302">
        <f t="shared" si="118"/>
        <v>24</v>
      </c>
      <c r="V293" s="47">
        <f t="shared" si="133"/>
        <v>0</v>
      </c>
      <c r="W293" s="303"/>
      <c r="X293" s="304">
        <f t="shared" ref="X293:X322" si="140">(J293*1000)/C293</f>
        <v>440</v>
      </c>
      <c r="Y293" s="305">
        <f t="shared" ref="Y293:Y322" si="141">(K293*1000)/C293</f>
        <v>0</v>
      </c>
      <c r="Z293" s="305">
        <f t="shared" ref="Z293:Z322" si="142">(L293*1000)/C293</f>
        <v>520</v>
      </c>
      <c r="AA293" s="305">
        <f t="shared" ref="AA293:AA322" si="143">(M293*1000)/C293</f>
        <v>0</v>
      </c>
      <c r="AB293" s="306">
        <f t="shared" ref="AB293:AB322" si="144">(N293*1000)/C293</f>
        <v>0</v>
      </c>
      <c r="AC293" s="307">
        <f t="shared" ref="AC293:AC322" si="145">SUM(X293:AB293)</f>
        <v>960</v>
      </c>
      <c r="AD293" s="308">
        <f t="shared" ref="AD293:AD322" si="146">(R293*1000)/C293</f>
        <v>0</v>
      </c>
      <c r="AE293" s="309">
        <f t="shared" ref="AE293:AE322" si="147">SUM(AC293:AD293)</f>
        <v>960</v>
      </c>
    </row>
    <row r="294" spans="1:31" ht="18" hidden="1" customHeight="1">
      <c r="A294" s="192">
        <v>201201</v>
      </c>
      <c r="B294" s="193">
        <v>2.5</v>
      </c>
      <c r="C294" s="238">
        <v>25</v>
      </c>
      <c r="D294" s="825" t="s">
        <v>307</v>
      </c>
      <c r="E294" s="34"/>
      <c r="F294" s="34"/>
      <c r="G294" s="34"/>
      <c r="H294" s="35"/>
      <c r="I294" s="712"/>
      <c r="J294" s="826"/>
      <c r="K294" s="729"/>
      <c r="L294" s="729"/>
      <c r="M294" s="729"/>
      <c r="N294" s="730"/>
      <c r="O294" s="302">
        <f t="shared" si="138"/>
        <v>0</v>
      </c>
      <c r="P294" s="554"/>
      <c r="Q294" s="301"/>
      <c r="R294" s="717"/>
      <c r="S294" s="44">
        <f t="shared" si="139"/>
        <v>0</v>
      </c>
      <c r="T294" s="717"/>
      <c r="U294" s="302">
        <f t="shared" si="118"/>
        <v>0</v>
      </c>
      <c r="V294" s="47">
        <f t="shared" si="133"/>
        <v>0</v>
      </c>
      <c r="W294" s="303"/>
      <c r="X294" s="304">
        <f t="shared" si="140"/>
        <v>0</v>
      </c>
      <c r="Y294" s="304"/>
      <c r="Z294" s="304"/>
      <c r="AA294" s="304"/>
      <c r="AB294" s="304"/>
      <c r="AC294" s="307">
        <f t="shared" si="145"/>
        <v>0</v>
      </c>
      <c r="AD294" s="308"/>
      <c r="AE294" s="309">
        <f t="shared" si="147"/>
        <v>0</v>
      </c>
    </row>
    <row r="295" spans="1:31" ht="18" customHeight="1">
      <c r="A295" s="192">
        <v>201501</v>
      </c>
      <c r="B295" s="193">
        <v>2.5</v>
      </c>
      <c r="C295" s="67" t="s">
        <v>27</v>
      </c>
      <c r="D295" s="825"/>
      <c r="E295" s="34"/>
      <c r="F295" s="34"/>
      <c r="G295" s="34"/>
      <c r="H295" s="35"/>
      <c r="I295" s="434" t="s">
        <v>308</v>
      </c>
      <c r="J295" s="826"/>
      <c r="K295" s="729"/>
      <c r="L295" s="729"/>
      <c r="M295" s="729"/>
      <c r="N295" s="730"/>
      <c r="O295" s="302"/>
      <c r="P295" s="637"/>
      <c r="Q295" s="117">
        <v>28</v>
      </c>
      <c r="R295" s="415">
        <f>SUM(P295:Q295)</f>
        <v>28</v>
      </c>
      <c r="S295" s="44"/>
      <c r="T295" s="827">
        <f>SUM(R295:S295)</f>
        <v>28</v>
      </c>
      <c r="U295" s="46">
        <f t="shared" si="118"/>
        <v>28</v>
      </c>
      <c r="V295" s="47">
        <f t="shared" si="133"/>
        <v>0</v>
      </c>
      <c r="W295" s="303"/>
      <c r="X295" s="304"/>
      <c r="Y295" s="306"/>
      <c r="Z295" s="306"/>
      <c r="AA295" s="306"/>
      <c r="AB295" s="306"/>
      <c r="AC295" s="307"/>
      <c r="AD295" s="308"/>
      <c r="AE295" s="309"/>
    </row>
    <row r="296" spans="1:31" ht="18" hidden="1" customHeight="1">
      <c r="A296" s="192">
        <v>20150835</v>
      </c>
      <c r="B296" s="193">
        <v>2.5</v>
      </c>
      <c r="C296" s="736" t="s">
        <v>75</v>
      </c>
      <c r="D296" s="551"/>
      <c r="E296" s="34"/>
      <c r="F296" s="34"/>
      <c r="G296" s="34"/>
      <c r="H296" s="35"/>
      <c r="I296" s="564" t="s">
        <v>309</v>
      </c>
      <c r="J296" s="826"/>
      <c r="K296" s="729"/>
      <c r="L296" s="729"/>
      <c r="M296" s="729"/>
      <c r="N296" s="730"/>
      <c r="O296" s="828"/>
      <c r="P296" s="584"/>
      <c r="Q296" s="117"/>
      <c r="R296" s="829">
        <f>SUM(P296:Q296)</f>
        <v>0</v>
      </c>
      <c r="S296" s="830"/>
      <c r="T296" s="415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5"/>
      <c r="Z296" s="305"/>
      <c r="AA296" s="305"/>
      <c r="AB296" s="306"/>
      <c r="AC296" s="307"/>
      <c r="AD296" s="308"/>
      <c r="AE296" s="309"/>
    </row>
    <row r="297" spans="1:31" ht="18" customHeight="1">
      <c r="A297" s="30">
        <v>201501</v>
      </c>
      <c r="B297" s="31">
        <v>2.5</v>
      </c>
      <c r="C297" s="32">
        <v>50</v>
      </c>
      <c r="D297" s="574"/>
      <c r="E297" s="73"/>
      <c r="F297" s="73"/>
      <c r="G297" s="73"/>
      <c r="H297" s="36"/>
      <c r="I297" s="566" t="s">
        <v>308</v>
      </c>
      <c r="J297" s="612"/>
      <c r="K297" s="603"/>
      <c r="L297" s="603"/>
      <c r="M297" s="603"/>
      <c r="N297" s="613"/>
      <c r="O297" s="702"/>
      <c r="P297" s="563"/>
      <c r="Q297" s="563">
        <v>16</v>
      </c>
      <c r="R297" s="831">
        <f t="shared" ref="R297:R322" si="148">SUM(P297:Q297)</f>
        <v>16</v>
      </c>
      <c r="S297" s="63">
        <f t="shared" si="139"/>
        <v>16</v>
      </c>
      <c r="T297" s="139"/>
      <c r="U297" s="65">
        <f t="shared" si="118"/>
        <v>16</v>
      </c>
      <c r="V297" s="47">
        <f t="shared" si="133"/>
        <v>0</v>
      </c>
      <c r="W297" s="48"/>
      <c r="X297" s="49">
        <f>(J297*1000)/C297</f>
        <v>0</v>
      </c>
      <c r="Y297" s="50">
        <f t="shared" si="141"/>
        <v>0</v>
      </c>
      <c r="Z297" s="50">
        <f t="shared" si="142"/>
        <v>0</v>
      </c>
      <c r="AA297" s="50">
        <f t="shared" si="143"/>
        <v>0</v>
      </c>
      <c r="AB297" s="51">
        <f t="shared" si="144"/>
        <v>0</v>
      </c>
      <c r="AC297" s="52">
        <f t="shared" si="145"/>
        <v>0</v>
      </c>
      <c r="AD297" s="53">
        <f t="shared" si="146"/>
        <v>320</v>
      </c>
      <c r="AE297" s="54">
        <f t="shared" si="147"/>
        <v>320</v>
      </c>
    </row>
    <row r="298" spans="1:31" ht="18" customHeight="1">
      <c r="A298" s="30">
        <v>203701</v>
      </c>
      <c r="B298" s="108">
        <v>4</v>
      </c>
      <c r="C298" s="32">
        <v>25</v>
      </c>
      <c r="D298" s="574"/>
      <c r="E298" s="73"/>
      <c r="F298" s="73"/>
      <c r="G298" s="73"/>
      <c r="H298" s="89">
        <v>6949</v>
      </c>
      <c r="I298" s="566"/>
      <c r="J298" s="742"/>
      <c r="K298" s="556"/>
      <c r="L298" s="556"/>
      <c r="M298" s="556"/>
      <c r="N298" s="607"/>
      <c r="O298" s="619">
        <f t="shared" si="138"/>
        <v>0</v>
      </c>
      <c r="P298" s="70"/>
      <c r="Q298" s="70"/>
      <c r="R298" s="93"/>
      <c r="S298" s="63">
        <f t="shared" si="139"/>
        <v>0</v>
      </c>
      <c r="T298" s="139"/>
      <c r="U298" s="65">
        <f t="shared" si="118"/>
        <v>0</v>
      </c>
      <c r="V298" s="47">
        <f t="shared" si="133"/>
        <v>0</v>
      </c>
      <c r="W298" s="48"/>
      <c r="X298" s="49"/>
      <c r="Y298" s="50"/>
      <c r="Z298" s="50"/>
      <c r="AA298" s="50"/>
      <c r="AB298" s="51">
        <f t="shared" si="144"/>
        <v>0</v>
      </c>
      <c r="AC298" s="52">
        <f t="shared" si="145"/>
        <v>0</v>
      </c>
      <c r="AD298" s="53"/>
      <c r="AE298" s="54">
        <f t="shared" si="147"/>
        <v>0</v>
      </c>
    </row>
    <row r="299" spans="1:31" ht="18" customHeight="1">
      <c r="A299" s="30">
        <v>203101</v>
      </c>
      <c r="B299" s="108">
        <v>4</v>
      </c>
      <c r="C299" s="32">
        <v>25</v>
      </c>
      <c r="D299" s="574">
        <v>549</v>
      </c>
      <c r="E299" s="73">
        <v>949</v>
      </c>
      <c r="F299" s="73" t="s">
        <v>310</v>
      </c>
      <c r="G299" s="73">
        <v>9649</v>
      </c>
      <c r="H299" s="36"/>
      <c r="I299" s="552"/>
      <c r="J299" s="116">
        <v>40</v>
      </c>
      <c r="K299" s="563">
        <v>20</v>
      </c>
      <c r="L299" s="678">
        <v>45</v>
      </c>
      <c r="M299" s="556"/>
      <c r="N299" s="557"/>
      <c r="O299" s="619">
        <f t="shared" si="138"/>
        <v>105</v>
      </c>
      <c r="P299" s="45"/>
      <c r="Q299" s="45"/>
      <c r="R299" s="554"/>
      <c r="S299" s="63">
        <f t="shared" si="139"/>
        <v>105</v>
      </c>
      <c r="T299" s="139"/>
      <c r="U299" s="65">
        <f t="shared" si="118"/>
        <v>105</v>
      </c>
      <c r="V299" s="47">
        <f t="shared" si="133"/>
        <v>0</v>
      </c>
      <c r="W299" s="48"/>
      <c r="X299" s="49">
        <f t="shared" si="140"/>
        <v>1600</v>
      </c>
      <c r="Y299" s="50">
        <f t="shared" si="141"/>
        <v>800</v>
      </c>
      <c r="Z299" s="50">
        <f t="shared" si="142"/>
        <v>1800</v>
      </c>
      <c r="AA299" s="50">
        <f t="shared" si="143"/>
        <v>0</v>
      </c>
      <c r="AB299" s="51">
        <f t="shared" si="144"/>
        <v>0</v>
      </c>
      <c r="AC299" s="52">
        <f t="shared" si="145"/>
        <v>4200</v>
      </c>
      <c r="AD299" s="53">
        <f t="shared" si="146"/>
        <v>0</v>
      </c>
      <c r="AE299" s="54">
        <f t="shared" si="147"/>
        <v>4200</v>
      </c>
    </row>
    <row r="300" spans="1:31" ht="18" hidden="1" customHeight="1">
      <c r="A300" s="30">
        <v>203201</v>
      </c>
      <c r="B300" s="108">
        <v>4</v>
      </c>
      <c r="C300" s="32">
        <v>25</v>
      </c>
      <c r="D300" s="832" t="s">
        <v>311</v>
      </c>
      <c r="E300" s="73"/>
      <c r="F300" s="73"/>
      <c r="G300" s="73"/>
      <c r="H300" s="36"/>
      <c r="I300" s="552"/>
      <c r="J300" s="618"/>
      <c r="K300" s="467"/>
      <c r="L300" s="467"/>
      <c r="M300" s="467"/>
      <c r="N300" s="339"/>
      <c r="O300" s="828">
        <f t="shared" si="138"/>
        <v>0</v>
      </c>
      <c r="P300" s="45"/>
      <c r="Q300" s="45"/>
      <c r="R300" s="554"/>
      <c r="S300" s="63">
        <f t="shared" si="139"/>
        <v>0</v>
      </c>
      <c r="T300" s="436"/>
      <c r="U300" s="65">
        <f t="shared" si="118"/>
        <v>0</v>
      </c>
      <c r="V300" s="47">
        <f t="shared" si="133"/>
        <v>0</v>
      </c>
      <c r="W300" s="48"/>
      <c r="X300" s="49">
        <f t="shared" si="140"/>
        <v>0</v>
      </c>
      <c r="Y300" s="50"/>
      <c r="Z300" s="50"/>
      <c r="AA300" s="50"/>
      <c r="AB300" s="51"/>
      <c r="AC300" s="52">
        <f t="shared" si="145"/>
        <v>0</v>
      </c>
      <c r="AD300" s="53"/>
      <c r="AE300" s="54">
        <f t="shared" si="147"/>
        <v>0</v>
      </c>
    </row>
    <row r="301" spans="1:31" ht="18" customHeight="1">
      <c r="A301" s="30">
        <v>203501</v>
      </c>
      <c r="B301" s="108">
        <v>4</v>
      </c>
      <c r="C301" s="67" t="s">
        <v>27</v>
      </c>
      <c r="D301" s="574"/>
      <c r="E301" s="73"/>
      <c r="F301" s="73"/>
      <c r="G301" s="73"/>
      <c r="H301" s="36"/>
      <c r="I301" s="89" t="s">
        <v>312</v>
      </c>
      <c r="J301" s="833"/>
      <c r="K301" s="834"/>
      <c r="L301" s="834"/>
      <c r="M301" s="834"/>
      <c r="N301" s="582"/>
      <c r="O301" s="835"/>
      <c r="P301" s="117"/>
      <c r="Q301" s="117"/>
      <c r="R301" s="415">
        <f>SUM(P301:Q301)</f>
        <v>0</v>
      </c>
      <c r="S301" s="63"/>
      <c r="T301" s="827">
        <f>SUM(R301:S301)</f>
        <v>0</v>
      </c>
      <c r="U301" s="65">
        <f t="shared" si="118"/>
        <v>0</v>
      </c>
      <c r="V301" s="47">
        <f t="shared" si="133"/>
        <v>0</v>
      </c>
      <c r="W301" s="48"/>
      <c r="X301" s="49"/>
      <c r="Y301" s="50"/>
      <c r="Z301" s="50"/>
      <c r="AA301" s="50"/>
      <c r="AB301" s="51"/>
      <c r="AC301" s="52"/>
      <c r="AD301" s="53"/>
      <c r="AE301" s="54"/>
    </row>
    <row r="302" spans="1:31" ht="18" customHeight="1">
      <c r="A302" s="30">
        <v>203501</v>
      </c>
      <c r="B302" s="108">
        <v>4</v>
      </c>
      <c r="C302" s="32">
        <v>50</v>
      </c>
      <c r="D302" s="574"/>
      <c r="E302" s="73"/>
      <c r="F302" s="73"/>
      <c r="G302" s="73"/>
      <c r="H302" s="36"/>
      <c r="I302" s="566" t="s">
        <v>312</v>
      </c>
      <c r="J302" s="615"/>
      <c r="K302" s="616"/>
      <c r="L302" s="616"/>
      <c r="M302" s="616"/>
      <c r="N302" s="586"/>
      <c r="O302" s="703"/>
      <c r="P302" s="563"/>
      <c r="Q302" s="592"/>
      <c r="R302" s="607">
        <f t="shared" si="148"/>
        <v>0</v>
      </c>
      <c r="S302" s="63">
        <f t="shared" si="139"/>
        <v>0</v>
      </c>
      <c r="T302" s="143"/>
      <c r="U302" s="65">
        <f t="shared" si="118"/>
        <v>0</v>
      </c>
      <c r="V302" s="47">
        <f t="shared" si="133"/>
        <v>0</v>
      </c>
      <c r="W302" s="48"/>
      <c r="X302" s="49">
        <f t="shared" si="140"/>
        <v>0</v>
      </c>
      <c r="Y302" s="50">
        <f t="shared" si="141"/>
        <v>0</v>
      </c>
      <c r="Z302" s="50">
        <f t="shared" si="142"/>
        <v>0</v>
      </c>
      <c r="AA302" s="50">
        <f t="shared" si="143"/>
        <v>0</v>
      </c>
      <c r="AB302" s="51">
        <f t="shared" si="144"/>
        <v>0</v>
      </c>
      <c r="AC302" s="52">
        <f t="shared" si="145"/>
        <v>0</v>
      </c>
      <c r="AD302" s="53">
        <f t="shared" si="146"/>
        <v>0</v>
      </c>
      <c r="AE302" s="54">
        <f t="shared" si="147"/>
        <v>0</v>
      </c>
    </row>
    <row r="303" spans="1:31" ht="18" customHeight="1">
      <c r="A303" s="30">
        <v>204501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313</v>
      </c>
      <c r="J303" s="615"/>
      <c r="K303" s="616"/>
      <c r="L303" s="616"/>
      <c r="M303" s="616"/>
      <c r="N303" s="586"/>
      <c r="O303" s="703"/>
      <c r="P303" s="117"/>
      <c r="Q303" s="117"/>
      <c r="R303" s="415">
        <f>SUM(P303:Q303)</f>
        <v>0</v>
      </c>
      <c r="S303" s="63"/>
      <c r="T303" s="227">
        <f>SUM(O303,R303)</f>
        <v>0</v>
      </c>
      <c r="U303" s="65">
        <f t="shared" si="118"/>
        <v>0</v>
      </c>
      <c r="V303" s="47">
        <f t="shared" si="133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>
      <c r="A304" s="30">
        <v>204501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313</v>
      </c>
      <c r="J304" s="836"/>
      <c r="K304" s="837"/>
      <c r="L304" s="837"/>
      <c r="M304" s="837"/>
      <c r="N304" s="838"/>
      <c r="O304" s="839"/>
      <c r="P304" s="563"/>
      <c r="Q304" s="563">
        <v>64</v>
      </c>
      <c r="R304" s="607">
        <f t="shared" si="148"/>
        <v>64</v>
      </c>
      <c r="S304" s="63">
        <f t="shared" si="139"/>
        <v>64</v>
      </c>
      <c r="T304" s="227"/>
      <c r="U304" s="65">
        <f t="shared" si="118"/>
        <v>64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>
        <f t="shared" si="146"/>
        <v>1280</v>
      </c>
      <c r="AE304" s="54">
        <f t="shared" si="147"/>
        <v>1280</v>
      </c>
    </row>
    <row r="305" spans="1:31" ht="18" customHeight="1">
      <c r="A305" s="30">
        <v>204101</v>
      </c>
      <c r="B305" s="108">
        <v>4</v>
      </c>
      <c r="C305" s="32">
        <v>25</v>
      </c>
      <c r="D305" s="574">
        <v>540</v>
      </c>
      <c r="E305" s="73"/>
      <c r="F305" s="73" t="s">
        <v>314</v>
      </c>
      <c r="G305" s="73"/>
      <c r="H305" s="36"/>
      <c r="I305" s="568"/>
      <c r="J305" s="116">
        <v>24</v>
      </c>
      <c r="K305" s="563"/>
      <c r="L305" s="563"/>
      <c r="M305" s="563"/>
      <c r="N305" s="607"/>
      <c r="O305" s="558">
        <f t="shared" si="138"/>
        <v>24</v>
      </c>
      <c r="P305" s="554"/>
      <c r="Q305" s="840"/>
      <c r="R305" s="841"/>
      <c r="S305" s="63">
        <f t="shared" si="139"/>
        <v>24</v>
      </c>
      <c r="T305" s="139"/>
      <c r="U305" s="65">
        <f t="shared" si="118"/>
        <v>24</v>
      </c>
      <c r="V305" s="47">
        <f t="shared" si="133"/>
        <v>0</v>
      </c>
      <c r="W305" s="48"/>
      <c r="X305" s="49">
        <f t="shared" si="140"/>
        <v>960</v>
      </c>
      <c r="Y305" s="50">
        <f t="shared" si="141"/>
        <v>0</v>
      </c>
      <c r="Z305" s="50">
        <f t="shared" si="142"/>
        <v>0</v>
      </c>
      <c r="AA305" s="50">
        <f t="shared" si="143"/>
        <v>0</v>
      </c>
      <c r="AB305" s="51">
        <f t="shared" si="144"/>
        <v>0</v>
      </c>
      <c r="AC305" s="52">
        <f t="shared" si="145"/>
        <v>960</v>
      </c>
      <c r="AD305" s="53">
        <f t="shared" si="146"/>
        <v>0</v>
      </c>
      <c r="AE305" s="54">
        <f t="shared" si="147"/>
        <v>960</v>
      </c>
    </row>
    <row r="306" spans="1:31" ht="18" hidden="1" customHeight="1">
      <c r="A306" s="30">
        <v>204501</v>
      </c>
      <c r="B306" s="108">
        <v>4</v>
      </c>
      <c r="C306" s="32">
        <v>50</v>
      </c>
      <c r="D306" s="574" t="s">
        <v>313</v>
      </c>
      <c r="E306" s="73"/>
      <c r="F306" s="73"/>
      <c r="G306" s="73"/>
      <c r="H306" s="36"/>
      <c r="I306" s="552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45"/>
      <c r="R306" s="554">
        <f t="shared" si="148"/>
        <v>0</v>
      </c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>
      <c r="A307" s="172">
        <v>202301</v>
      </c>
      <c r="B307" s="101">
        <v>2.5</v>
      </c>
      <c r="C307" s="96">
        <v>25</v>
      </c>
      <c r="D307" s="614" t="s">
        <v>315</v>
      </c>
      <c r="E307" s="103"/>
      <c r="F307" s="103"/>
      <c r="G307" s="103"/>
      <c r="H307" s="103"/>
      <c r="I307" s="645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>
      <c r="A308" s="172">
        <v>204101</v>
      </c>
      <c r="B308" s="101">
        <v>3.5</v>
      </c>
      <c r="C308" s="96">
        <v>25</v>
      </c>
      <c r="D308" s="614" t="s">
        <v>316</v>
      </c>
      <c r="E308" s="103" t="s">
        <v>317</v>
      </c>
      <c r="F308" s="103" t="s">
        <v>318</v>
      </c>
      <c r="G308" s="103" t="s">
        <v>319</v>
      </c>
      <c r="H308" s="103" t="s">
        <v>320</v>
      </c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>
      <c r="A309" s="30">
        <v>202101</v>
      </c>
      <c r="B309" s="31">
        <v>2.5</v>
      </c>
      <c r="C309" s="32">
        <v>25</v>
      </c>
      <c r="D309" s="574">
        <v>6548</v>
      </c>
      <c r="E309" s="73">
        <v>8948</v>
      </c>
      <c r="F309" s="73" t="s">
        <v>321</v>
      </c>
      <c r="G309" s="73" t="s">
        <v>322</v>
      </c>
      <c r="H309" s="36" t="s">
        <v>323</v>
      </c>
      <c r="I309" s="552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>
      <c r="A310" s="30">
        <v>211001</v>
      </c>
      <c r="B310" s="108">
        <v>2.5</v>
      </c>
      <c r="C310" s="32">
        <v>25</v>
      </c>
      <c r="D310" s="574">
        <v>541</v>
      </c>
      <c r="E310" s="73"/>
      <c r="F310" s="73"/>
      <c r="G310" s="73"/>
      <c r="H310" s="36"/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>
      <c r="A311" s="30">
        <v>212003</v>
      </c>
      <c r="B311" s="108">
        <v>4</v>
      </c>
      <c r="C311" s="32">
        <v>25</v>
      </c>
      <c r="D311" s="574">
        <v>542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>
      <c r="A312" s="172">
        <v>213001</v>
      </c>
      <c r="B312" s="108">
        <v>4</v>
      </c>
      <c r="C312" s="96">
        <v>25</v>
      </c>
      <c r="D312" s="614" t="s">
        <v>324</v>
      </c>
      <c r="E312" s="103"/>
      <c r="F312" s="103"/>
      <c r="G312" s="103"/>
      <c r="H312" s="103"/>
      <c r="I312" s="645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>
      <c r="A313" s="30">
        <v>226001</v>
      </c>
      <c r="B313" s="108">
        <v>3.5</v>
      </c>
      <c r="C313" s="32">
        <v>25</v>
      </c>
      <c r="D313" s="574">
        <v>543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>
      <c r="A314" s="30">
        <v>226001</v>
      </c>
      <c r="B314" s="108">
        <v>4</v>
      </c>
      <c r="C314" s="32">
        <v>40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customHeight="1">
      <c r="A315" s="30">
        <v>216201</v>
      </c>
      <c r="B315" s="108">
        <v>4</v>
      </c>
      <c r="C315" s="32">
        <v>25</v>
      </c>
      <c r="D315" s="574">
        <v>544</v>
      </c>
      <c r="E315" s="73">
        <v>944</v>
      </c>
      <c r="F315" s="73" t="s">
        <v>325</v>
      </c>
      <c r="G315" s="73">
        <v>9644</v>
      </c>
      <c r="H315" s="36"/>
      <c r="I315" s="552"/>
      <c r="J315" s="116">
        <v>32</v>
      </c>
      <c r="K315" s="563"/>
      <c r="L315" s="563"/>
      <c r="M315" s="563"/>
      <c r="N315" s="607"/>
      <c r="O315" s="558">
        <f>SUM(J315:N315)</f>
        <v>32</v>
      </c>
      <c r="P315" s="554"/>
      <c r="Q315" s="45"/>
      <c r="R315" s="554"/>
      <c r="S315" s="63">
        <f t="shared" si="139"/>
        <v>32</v>
      </c>
      <c r="T315" s="139"/>
      <c r="U315" s="65">
        <f t="shared" si="118"/>
        <v>32</v>
      </c>
      <c r="V315" s="47">
        <f t="shared" si="133"/>
        <v>0</v>
      </c>
      <c r="W315" s="48"/>
      <c r="X315" s="49">
        <v>16</v>
      </c>
      <c r="Y315" s="49">
        <f>(K315*1000)/B315</f>
        <v>0</v>
      </c>
      <c r="Z315" s="49">
        <f>(L315*1000)/C315</f>
        <v>0</v>
      </c>
      <c r="AA315" s="50">
        <f t="shared" si="143"/>
        <v>0</v>
      </c>
      <c r="AB315" s="51">
        <f t="shared" si="144"/>
        <v>0</v>
      </c>
      <c r="AC315" s="52">
        <f t="shared" si="145"/>
        <v>16</v>
      </c>
      <c r="AD315" s="53">
        <f t="shared" si="146"/>
        <v>0</v>
      </c>
      <c r="AE315" s="54">
        <f t="shared" si="147"/>
        <v>16</v>
      </c>
    </row>
    <row r="316" spans="1:31" ht="18" hidden="1" customHeight="1">
      <c r="A316" s="30">
        <v>216201</v>
      </c>
      <c r="B316" s="108">
        <v>4</v>
      </c>
      <c r="C316" s="32">
        <v>40</v>
      </c>
      <c r="D316" s="551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/>
      <c r="K316" s="563"/>
      <c r="L316" s="842"/>
      <c r="M316" s="563"/>
      <c r="N316" s="607"/>
      <c r="O316" s="558">
        <f t="shared" si="138"/>
        <v>0</v>
      </c>
      <c r="P316" s="554"/>
      <c r="Q316" s="45"/>
      <c r="R316" s="554"/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v>12</v>
      </c>
      <c r="Y316" s="50">
        <f t="shared" si="141"/>
        <v>0</v>
      </c>
      <c r="Z316" s="50"/>
      <c r="AA316" s="50">
        <f t="shared" si="143"/>
        <v>0</v>
      </c>
      <c r="AB316" s="51">
        <f t="shared" si="144"/>
        <v>0</v>
      </c>
      <c r="AC316" s="52">
        <f t="shared" si="145"/>
        <v>12</v>
      </c>
      <c r="AD316" s="53">
        <f t="shared" si="146"/>
        <v>0</v>
      </c>
      <c r="AE316" s="54">
        <f t="shared" si="147"/>
        <v>12</v>
      </c>
    </row>
    <row r="317" spans="1:31" ht="18" hidden="1" customHeight="1">
      <c r="A317" s="30">
        <v>216251</v>
      </c>
      <c r="B317" s="108">
        <v>4</v>
      </c>
      <c r="C317" s="32">
        <v>25</v>
      </c>
      <c r="D317" s="551">
        <v>545</v>
      </c>
      <c r="E317" s="73"/>
      <c r="F317" s="73"/>
      <c r="G317" s="73"/>
      <c r="H317" s="36"/>
      <c r="I317" s="552"/>
      <c r="J317" s="553"/>
      <c r="K317" s="467"/>
      <c r="L317" s="467"/>
      <c r="M317" s="467"/>
      <c r="N317" s="339"/>
      <c r="O317" s="46">
        <f t="shared" si="138"/>
        <v>0</v>
      </c>
      <c r="P317" s="554"/>
      <c r="Q317" s="45"/>
      <c r="R317" s="554">
        <f t="shared" si="148"/>
        <v>0</v>
      </c>
      <c r="S317" s="44">
        <f t="shared" si="139"/>
        <v>0</v>
      </c>
      <c r="T317" s="45"/>
      <c r="U317" s="46">
        <f t="shared" ref="U317:U373" si="149">SUM(S317:T317)</f>
        <v>0</v>
      </c>
      <c r="V317" s="47">
        <f t="shared" si="133"/>
        <v>0</v>
      </c>
      <c r="W317" s="48"/>
      <c r="X317" s="49">
        <f t="shared" si="140"/>
        <v>0</v>
      </c>
      <c r="Y317" s="50">
        <f t="shared" si="141"/>
        <v>0</v>
      </c>
      <c r="Z317" s="50">
        <f t="shared" si="142"/>
        <v>0</v>
      </c>
      <c r="AA317" s="50">
        <f t="shared" si="143"/>
        <v>0</v>
      </c>
      <c r="AB317" s="51">
        <f t="shared" si="144"/>
        <v>0</v>
      </c>
      <c r="AC317" s="52">
        <f t="shared" si="145"/>
        <v>0</v>
      </c>
      <c r="AD317" s="53">
        <f t="shared" si="146"/>
        <v>0</v>
      </c>
      <c r="AE317" s="54">
        <f t="shared" si="147"/>
        <v>0</v>
      </c>
    </row>
    <row r="318" spans="1:31" ht="18" hidden="1" customHeight="1">
      <c r="A318" s="30">
        <v>216251</v>
      </c>
      <c r="B318" s="108">
        <v>4</v>
      </c>
      <c r="C318" s="32">
        <v>40</v>
      </c>
      <c r="D318" s="551">
        <v>545</v>
      </c>
      <c r="E318" s="73">
        <v>945</v>
      </c>
      <c r="F318" s="73" t="s">
        <v>326</v>
      </c>
      <c r="G318" s="73">
        <v>9645</v>
      </c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si="149"/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>
      <c r="A319" s="30">
        <v>221001</v>
      </c>
      <c r="B319" s="108">
        <v>2.5</v>
      </c>
      <c r="C319" s="32">
        <v>40</v>
      </c>
      <c r="D319" s="574" t="s">
        <v>327</v>
      </c>
      <c r="E319" s="73"/>
      <c r="F319" s="73"/>
      <c r="G319" s="73"/>
      <c r="H319" s="36"/>
      <c r="I319" s="552" t="s">
        <v>327</v>
      </c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>
      <c r="A320" s="30">
        <v>222001</v>
      </c>
      <c r="B320" s="108">
        <v>4</v>
      </c>
      <c r="C320" s="32">
        <v>40</v>
      </c>
      <c r="D320" s="574" t="s">
        <v>328</v>
      </c>
      <c r="E320" s="73"/>
      <c r="F320" s="73"/>
      <c r="G320" s="73"/>
      <c r="H320" s="36"/>
      <c r="I320" s="552" t="s">
        <v>328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>
      <c r="A321" s="30">
        <v>226501</v>
      </c>
      <c r="B321" s="108">
        <v>4</v>
      </c>
      <c r="C321" s="32">
        <v>25</v>
      </c>
      <c r="D321" s="843" t="s">
        <v>329</v>
      </c>
      <c r="E321" s="73"/>
      <c r="F321" s="73"/>
      <c r="G321" s="73"/>
      <c r="H321" s="36"/>
      <c r="I321" s="552"/>
      <c r="J321" s="844"/>
      <c r="K321" s="467"/>
      <c r="L321" s="467"/>
      <c r="M321" s="467"/>
      <c r="N321" s="339"/>
      <c r="O321" s="845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>
      <c r="A322" s="82">
        <v>200100</v>
      </c>
      <c r="B322" s="157">
        <v>2.5</v>
      </c>
      <c r="C322" s="168">
        <v>25</v>
      </c>
      <c r="D322" s="704">
        <v>144</v>
      </c>
      <c r="E322" s="85">
        <v>744</v>
      </c>
      <c r="F322" s="85" t="s">
        <v>330</v>
      </c>
      <c r="G322" s="85">
        <v>8244</v>
      </c>
      <c r="H322" s="85"/>
      <c r="I322" s="792"/>
      <c r="J322" s="624"/>
      <c r="K322" s="625"/>
      <c r="L322" s="625"/>
      <c r="M322" s="625"/>
      <c r="N322" s="626"/>
      <c r="O322" s="423">
        <f t="shared" si="138"/>
        <v>0</v>
      </c>
      <c r="P322" s="554"/>
      <c r="Q322" s="422"/>
      <c r="R322" s="823">
        <f t="shared" si="148"/>
        <v>0</v>
      </c>
      <c r="S322" s="44">
        <f t="shared" si="139"/>
        <v>0</v>
      </c>
      <c r="T322" s="422"/>
      <c r="U322" s="423">
        <f t="shared" si="149"/>
        <v>0</v>
      </c>
      <c r="V322" s="47">
        <f t="shared" si="133"/>
        <v>0</v>
      </c>
      <c r="W322" s="424"/>
      <c r="X322" s="425">
        <f t="shared" si="140"/>
        <v>0</v>
      </c>
      <c r="Y322" s="426">
        <f t="shared" si="141"/>
        <v>0</v>
      </c>
      <c r="Z322" s="426">
        <f t="shared" si="142"/>
        <v>0</v>
      </c>
      <c r="AA322" s="426">
        <f t="shared" si="143"/>
        <v>0</v>
      </c>
      <c r="AB322" s="427">
        <f t="shared" si="144"/>
        <v>0</v>
      </c>
      <c r="AC322" s="428">
        <f t="shared" si="145"/>
        <v>0</v>
      </c>
      <c r="AD322" s="429">
        <f t="shared" si="146"/>
        <v>0</v>
      </c>
      <c r="AE322" s="437">
        <f t="shared" si="147"/>
        <v>0</v>
      </c>
    </row>
    <row r="323" spans="1:31" ht="18" customHeight="1" thickBot="1">
      <c r="A323" s="281" t="s">
        <v>331</v>
      </c>
      <c r="B323" s="282"/>
      <c r="C323" s="708"/>
      <c r="D323" s="709"/>
      <c r="E323" s="282"/>
      <c r="F323" s="282"/>
      <c r="G323" s="282"/>
      <c r="H323" s="282"/>
      <c r="I323" s="709"/>
      <c r="J323" s="291">
        <f t="shared" ref="J323:U323" si="150">SUM(J293:J322)</f>
        <v>107</v>
      </c>
      <c r="K323" s="291">
        <f t="shared" si="150"/>
        <v>20</v>
      </c>
      <c r="L323" s="291">
        <f t="shared" si="150"/>
        <v>58</v>
      </c>
      <c r="M323" s="291">
        <f t="shared" si="150"/>
        <v>0</v>
      </c>
      <c r="N323" s="291">
        <f t="shared" si="150"/>
        <v>0</v>
      </c>
      <c r="O323" s="292">
        <f>SUM(O293:O322)</f>
        <v>185</v>
      </c>
      <c r="P323" s="295">
        <f t="shared" si="150"/>
        <v>0</v>
      </c>
      <c r="Q323" s="291">
        <f>SUM(Q293:Q322)</f>
        <v>108</v>
      </c>
      <c r="R323" s="295">
        <f t="shared" si="150"/>
        <v>108</v>
      </c>
      <c r="S323" s="290">
        <f t="shared" si="150"/>
        <v>265</v>
      </c>
      <c r="T323" s="291">
        <f>SUM(T293:T322)</f>
        <v>28</v>
      </c>
      <c r="U323" s="292">
        <f t="shared" si="150"/>
        <v>293</v>
      </c>
      <c r="V323" s="47">
        <f t="shared" si="133"/>
        <v>0</v>
      </c>
      <c r="W323" s="382"/>
      <c r="X323" s="294">
        <f t="shared" ref="X323:AE323" si="151">SUM(X293:X322)</f>
        <v>3028</v>
      </c>
      <c r="Y323" s="291">
        <f t="shared" si="151"/>
        <v>800</v>
      </c>
      <c r="Z323" s="291">
        <f t="shared" si="151"/>
        <v>2320</v>
      </c>
      <c r="AA323" s="291">
        <f t="shared" si="151"/>
        <v>0</v>
      </c>
      <c r="AB323" s="295">
        <f t="shared" si="151"/>
        <v>0</v>
      </c>
      <c r="AC323" s="292">
        <f t="shared" si="151"/>
        <v>6148</v>
      </c>
      <c r="AD323" s="295">
        <f t="shared" si="151"/>
        <v>1600</v>
      </c>
      <c r="AE323" s="296">
        <f t="shared" si="151"/>
        <v>7748</v>
      </c>
    </row>
    <row r="324" spans="1:31" ht="18" customHeight="1">
      <c r="A324" s="77">
        <v>542000</v>
      </c>
      <c r="B324" s="229" t="s">
        <v>57</v>
      </c>
      <c r="C324" s="78">
        <v>25</v>
      </c>
      <c r="D324" s="643">
        <v>301</v>
      </c>
      <c r="E324" s="80">
        <v>801</v>
      </c>
      <c r="F324" s="80" t="s">
        <v>332</v>
      </c>
      <c r="G324" s="80">
        <v>9401</v>
      </c>
      <c r="H324" s="81"/>
      <c r="I324" s="644"/>
      <c r="J324" s="713">
        <v>16</v>
      </c>
      <c r="K324" s="846"/>
      <c r="L324" s="846"/>
      <c r="M324" s="846"/>
      <c r="N324" s="847"/>
      <c r="O324" s="716">
        <f>SUM(J324:N324)</f>
        <v>16</v>
      </c>
      <c r="P324" s="554"/>
      <c r="Q324" s="301"/>
      <c r="R324" s="717"/>
      <c r="S324" s="44">
        <f>SUM(O324,R324)</f>
        <v>16</v>
      </c>
      <c r="T324" s="301"/>
      <c r="U324" s="302">
        <f t="shared" si="149"/>
        <v>16</v>
      </c>
      <c r="V324" s="47">
        <f t="shared" si="133"/>
        <v>0</v>
      </c>
      <c r="W324" s="303"/>
      <c r="X324" s="304">
        <f>(J324*1000)/C324</f>
        <v>640</v>
      </c>
      <c r="Y324" s="305">
        <f>(K324*1000)/C324</f>
        <v>0</v>
      </c>
      <c r="Z324" s="305">
        <f>(L324*1000)/C324</f>
        <v>0</v>
      </c>
      <c r="AA324" s="305">
        <f>(M324*1000)/C324</f>
        <v>0</v>
      </c>
      <c r="AB324" s="306">
        <f>(N324*1000)/C324</f>
        <v>0</v>
      </c>
      <c r="AC324" s="307">
        <f>SUM(X324:AB324)</f>
        <v>640</v>
      </c>
      <c r="AD324" s="308">
        <f>(R324*1000)/C324</f>
        <v>0</v>
      </c>
      <c r="AE324" s="309">
        <f>SUM(AC324:AD324)</f>
        <v>640</v>
      </c>
    </row>
    <row r="325" spans="1:31" ht="18" customHeight="1">
      <c r="A325" s="77">
        <v>546001</v>
      </c>
      <c r="B325" s="229" t="s">
        <v>206</v>
      </c>
      <c r="C325" s="67" t="s">
        <v>27</v>
      </c>
      <c r="D325" s="848">
        <v>502</v>
      </c>
      <c r="E325" s="80"/>
      <c r="F325" s="80"/>
      <c r="G325" s="80"/>
      <c r="H325" s="81"/>
      <c r="I325" s="644"/>
      <c r="J325" s="728">
        <v>24</v>
      </c>
      <c r="K325" s="846"/>
      <c r="L325" s="846"/>
      <c r="M325" s="846"/>
      <c r="N325" s="847"/>
      <c r="O325" s="849">
        <f t="shared" ref="O325:O326" si="152">SUM(J325:N325)</f>
        <v>24</v>
      </c>
      <c r="P325" s="554"/>
      <c r="Q325" s="301"/>
      <c r="R325" s="717"/>
      <c r="S325" s="44"/>
      <c r="T325" s="143">
        <f>SUM(O325,R325)</f>
        <v>24</v>
      </c>
      <c r="U325" s="302">
        <f t="shared" si="149"/>
        <v>24</v>
      </c>
      <c r="V325" s="47">
        <f t="shared" si="133"/>
        <v>0</v>
      </c>
      <c r="W325" s="303"/>
      <c r="X325" s="304"/>
      <c r="Y325" s="305"/>
      <c r="Z325" s="305"/>
      <c r="AA325" s="305"/>
      <c r="AB325" s="306"/>
      <c r="AC325" s="307"/>
      <c r="AD325" s="308"/>
      <c r="AE325" s="309"/>
    </row>
    <row r="326" spans="1:31" ht="18" customHeight="1">
      <c r="A326" s="77">
        <v>546001</v>
      </c>
      <c r="B326" s="229" t="s">
        <v>206</v>
      </c>
      <c r="C326" s="78">
        <v>25</v>
      </c>
      <c r="D326" s="643">
        <v>502</v>
      </c>
      <c r="E326" s="80"/>
      <c r="F326" s="80"/>
      <c r="G326" s="80"/>
      <c r="H326" s="81"/>
      <c r="I326" s="644"/>
      <c r="J326" s="851">
        <v>8</v>
      </c>
      <c r="K326" s="729"/>
      <c r="L326" s="729"/>
      <c r="M326" s="729"/>
      <c r="N326" s="730"/>
      <c r="O326" s="716">
        <f t="shared" si="152"/>
        <v>8</v>
      </c>
      <c r="P326" s="554"/>
      <c r="Q326" s="301"/>
      <c r="R326" s="717"/>
      <c r="S326" s="44">
        <f>SUM(O326,R326)</f>
        <v>8</v>
      </c>
      <c r="T326" s="301"/>
      <c r="U326" s="302">
        <f t="shared" si="149"/>
        <v>8</v>
      </c>
      <c r="V326" s="47">
        <f t="shared" si="133"/>
        <v>0</v>
      </c>
      <c r="W326" s="303"/>
      <c r="X326" s="304">
        <f>(J326*1000)/C326</f>
        <v>320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320</v>
      </c>
      <c r="AD326" s="308"/>
      <c r="AE326" s="309">
        <f>SUM(AC326:AD326)</f>
        <v>320</v>
      </c>
    </row>
    <row r="327" spans="1:31" ht="18" customHeight="1">
      <c r="A327" s="30">
        <v>546000</v>
      </c>
      <c r="B327" s="31" t="s">
        <v>57</v>
      </c>
      <c r="C327" s="32">
        <v>25</v>
      </c>
      <c r="D327" s="574">
        <v>302</v>
      </c>
      <c r="E327" s="73">
        <v>802</v>
      </c>
      <c r="F327" s="73" t="s">
        <v>333</v>
      </c>
      <c r="G327" s="73">
        <v>9402</v>
      </c>
      <c r="H327" s="36"/>
      <c r="I327" s="552"/>
      <c r="J327" s="116">
        <v>16</v>
      </c>
      <c r="K327" s="563"/>
      <c r="L327" s="563"/>
      <c r="M327" s="563"/>
      <c r="N327" s="607"/>
      <c r="O327" s="558">
        <f>SUM(J327:N327)</f>
        <v>16</v>
      </c>
      <c r="P327" s="554"/>
      <c r="Q327" s="45"/>
      <c r="R327" s="554"/>
      <c r="S327" s="44">
        <f>SUM(O327,R327)</f>
        <v>16</v>
      </c>
      <c r="T327" s="45"/>
      <c r="U327" s="46">
        <f t="shared" si="149"/>
        <v>16</v>
      </c>
      <c r="V327" s="47">
        <f t="shared" si="133"/>
        <v>0</v>
      </c>
      <c r="W327" s="48"/>
      <c r="X327" s="49">
        <f>(J327*1000)/C327</f>
        <v>640</v>
      </c>
      <c r="Y327" s="50">
        <f>(K327*1000)/C327</f>
        <v>0</v>
      </c>
      <c r="Z327" s="50">
        <f>(L327*1000)/C327</f>
        <v>0</v>
      </c>
      <c r="AA327" s="50">
        <f>(M327*1000)/C327</f>
        <v>0</v>
      </c>
      <c r="AB327" s="51">
        <f>(N327*1000)/C327</f>
        <v>0</v>
      </c>
      <c r="AC327" s="52">
        <f>SUM(X327:AB327)</f>
        <v>640</v>
      </c>
      <c r="AD327" s="53">
        <f>(R327*1000)/C327</f>
        <v>0</v>
      </c>
      <c r="AE327" s="54">
        <f>SUM(AC327:AD327)</f>
        <v>640</v>
      </c>
    </row>
    <row r="328" spans="1:31" ht="0.75" customHeight="1">
      <c r="A328" s="440">
        <v>546030</v>
      </c>
      <c r="B328" s="441" t="s">
        <v>57</v>
      </c>
      <c r="C328" s="168">
        <v>25</v>
      </c>
      <c r="D328" s="684" t="s">
        <v>334</v>
      </c>
      <c r="E328" s="170"/>
      <c r="F328" s="170"/>
      <c r="G328" s="170"/>
      <c r="H328" s="170"/>
      <c r="I328" s="792"/>
      <c r="J328" s="624"/>
      <c r="K328" s="625"/>
      <c r="L328" s="625"/>
      <c r="M328" s="625"/>
      <c r="N328" s="626"/>
      <c r="O328" s="423">
        <f>SUM(J328:N328)</f>
        <v>0</v>
      </c>
      <c r="P328" s="554"/>
      <c r="Q328" s="422"/>
      <c r="R328" s="823">
        <f>SUM(P328:Q328)</f>
        <v>0</v>
      </c>
      <c r="S328" s="44">
        <f>SUM(O328,R328)</f>
        <v>0</v>
      </c>
      <c r="T328" s="422"/>
      <c r="U328" s="423">
        <f t="shared" si="149"/>
        <v>0</v>
      </c>
      <c r="V328" s="47">
        <f t="shared" si="133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>SUM(X328:AB328)</f>
        <v>0</v>
      </c>
      <c r="AD328" s="429">
        <f>(R328*1000)/C328</f>
        <v>0</v>
      </c>
      <c r="AE328" s="437">
        <f>SUM(AC328:AD328)</f>
        <v>0</v>
      </c>
    </row>
    <row r="329" spans="1:31" ht="18" customHeight="1" thickBot="1">
      <c r="A329" s="281" t="s">
        <v>335</v>
      </c>
      <c r="B329" s="282"/>
      <c r="C329" s="708"/>
      <c r="D329" s="709"/>
      <c r="E329" s="282"/>
      <c r="F329" s="282"/>
      <c r="G329" s="282"/>
      <c r="H329" s="282"/>
      <c r="I329" s="709"/>
      <c r="J329" s="290">
        <f>SUM(J324:J328)</f>
        <v>64</v>
      </c>
      <c r="K329" s="290">
        <f t="shared" ref="K329:U329" si="153">SUM(K324:K328)</f>
        <v>0</v>
      </c>
      <c r="L329" s="290">
        <f t="shared" si="153"/>
        <v>0</v>
      </c>
      <c r="M329" s="290">
        <f t="shared" si="153"/>
        <v>0</v>
      </c>
      <c r="N329" s="290">
        <f t="shared" si="153"/>
        <v>0</v>
      </c>
      <c r="O329" s="292">
        <f t="shared" si="153"/>
        <v>64</v>
      </c>
      <c r="P329" s="295">
        <f t="shared" si="153"/>
        <v>0</v>
      </c>
      <c r="Q329" s="291">
        <f t="shared" si="153"/>
        <v>0</v>
      </c>
      <c r="R329" s="295">
        <f t="shared" si="153"/>
        <v>0</v>
      </c>
      <c r="S329" s="290">
        <f t="shared" si="153"/>
        <v>40</v>
      </c>
      <c r="T329" s="291">
        <f t="shared" si="153"/>
        <v>24</v>
      </c>
      <c r="U329" s="292">
        <f t="shared" si="153"/>
        <v>64</v>
      </c>
      <c r="V329" s="47">
        <f t="shared" si="133"/>
        <v>0</v>
      </c>
      <c r="W329" s="382"/>
      <c r="X329" s="294">
        <f t="shared" ref="X329:AE329" si="154">SUM(X324:X328)</f>
        <v>1600</v>
      </c>
      <c r="Y329" s="291">
        <f t="shared" si="154"/>
        <v>0</v>
      </c>
      <c r="Z329" s="291">
        <f t="shared" si="154"/>
        <v>0</v>
      </c>
      <c r="AA329" s="291">
        <f t="shared" si="154"/>
        <v>0</v>
      </c>
      <c r="AB329" s="295">
        <f t="shared" si="154"/>
        <v>0</v>
      </c>
      <c r="AC329" s="292">
        <f t="shared" si="154"/>
        <v>1600</v>
      </c>
      <c r="AD329" s="295">
        <f t="shared" si="154"/>
        <v>0</v>
      </c>
      <c r="AE329" s="296">
        <f t="shared" si="154"/>
        <v>1600</v>
      </c>
    </row>
    <row r="330" spans="1:31" ht="18" customHeight="1">
      <c r="A330" s="443">
        <v>433000</v>
      </c>
      <c r="B330" s="193" t="s">
        <v>57</v>
      </c>
      <c r="C330" s="238">
        <v>25</v>
      </c>
      <c r="D330" s="551">
        <v>384</v>
      </c>
      <c r="E330" s="34">
        <v>884</v>
      </c>
      <c r="F330" s="314"/>
      <c r="G330" s="34"/>
      <c r="H330" s="35"/>
      <c r="I330" s="712"/>
      <c r="J330" s="851">
        <v>24</v>
      </c>
      <c r="K330" s="430">
        <v>8</v>
      </c>
      <c r="L330" s="726"/>
      <c r="M330" s="430"/>
      <c r="N330" s="433"/>
      <c r="O330" s="431">
        <f t="shared" ref="O330:O373" si="155">SUM(J330:N330)</f>
        <v>32</v>
      </c>
      <c r="P330" s="554"/>
      <c r="Q330" s="301"/>
      <c r="R330" s="717"/>
      <c r="S330" s="44">
        <f t="shared" ref="S330:S360" si="156">SUM(O330,R330)</f>
        <v>32</v>
      </c>
      <c r="T330" s="301"/>
      <c r="U330" s="302">
        <f t="shared" si="149"/>
        <v>32</v>
      </c>
      <c r="V330" s="47">
        <f t="shared" si="133"/>
        <v>0</v>
      </c>
      <c r="W330" s="303"/>
      <c r="X330" s="304">
        <f t="shared" ref="X330:X368" si="157">(J330*1000)/C330</f>
        <v>960</v>
      </c>
      <c r="Y330" s="305">
        <f t="shared" ref="Y330:Y368" si="158">(K330*1000)/C330</f>
        <v>320</v>
      </c>
      <c r="Z330" s="305">
        <f t="shared" ref="Z330:Z368" si="159">(L330*1000)/C330</f>
        <v>0</v>
      </c>
      <c r="AA330" s="305">
        <f t="shared" ref="AA330:AA368" si="160">(M330*1000)/C330</f>
        <v>0</v>
      </c>
      <c r="AB330" s="306">
        <f t="shared" ref="AB330:AB368" si="161">(N330*1000)/C330</f>
        <v>0</v>
      </c>
      <c r="AC330" s="307">
        <f t="shared" ref="AC330:AC373" si="162">SUM(X330:AB330)</f>
        <v>1280</v>
      </c>
      <c r="AD330" s="308">
        <f t="shared" ref="AD330:AD368" si="163">(R330*1000)/C330</f>
        <v>0</v>
      </c>
      <c r="AE330" s="309">
        <f t="shared" ref="AE330:AE373" si="164">SUM(AC330:AD330)</f>
        <v>1280</v>
      </c>
    </row>
    <row r="331" spans="1:31" ht="18" customHeight="1">
      <c r="A331" s="443">
        <v>433060</v>
      </c>
      <c r="B331" s="445" t="s">
        <v>57</v>
      </c>
      <c r="C331" s="238">
        <v>25</v>
      </c>
      <c r="D331" s="551"/>
      <c r="E331" s="34"/>
      <c r="F331" s="314" t="s">
        <v>336</v>
      </c>
      <c r="G331" s="34"/>
      <c r="H331" s="35"/>
      <c r="I331" s="712"/>
      <c r="J331" s="851"/>
      <c r="K331" s="430"/>
      <c r="L331" s="726"/>
      <c r="M331" s="430"/>
      <c r="N331" s="433"/>
      <c r="O331" s="431">
        <f t="shared" si="155"/>
        <v>0</v>
      </c>
      <c r="P331" s="554"/>
      <c r="Q331" s="301"/>
      <c r="R331" s="717"/>
      <c r="S331" s="44">
        <f t="shared" si="156"/>
        <v>0</v>
      </c>
      <c r="T331" s="301"/>
      <c r="U331" s="302">
        <f>SUM(S331:T331)</f>
        <v>0</v>
      </c>
      <c r="V331" s="47">
        <f>O331+R331-U331</f>
        <v>0</v>
      </c>
      <c r="W331" s="303"/>
      <c r="X331" s="304"/>
      <c r="Y331" s="305"/>
      <c r="Z331" s="305">
        <f t="shared" si="159"/>
        <v>0</v>
      </c>
      <c r="AA331" s="305">
        <f t="shared" si="160"/>
        <v>0</v>
      </c>
      <c r="AB331" s="306">
        <f t="shared" si="161"/>
        <v>0</v>
      </c>
      <c r="AC331" s="307"/>
      <c r="AD331" s="308"/>
      <c r="AE331" s="309"/>
    </row>
    <row r="332" spans="1:31" ht="18" customHeight="1">
      <c r="A332" s="443">
        <v>433760</v>
      </c>
      <c r="B332" s="445" t="s">
        <v>57</v>
      </c>
      <c r="C332" s="238">
        <v>25</v>
      </c>
      <c r="D332" s="551"/>
      <c r="E332" s="34"/>
      <c r="F332" s="314" t="s">
        <v>337</v>
      </c>
      <c r="G332" s="34"/>
      <c r="H332" s="35"/>
      <c r="I332" s="712"/>
      <c r="J332" s="851"/>
      <c r="K332" s="430"/>
      <c r="L332" s="726"/>
      <c r="M332" s="430"/>
      <c r="N332" s="433"/>
      <c r="O332" s="431">
        <f t="shared" si="155"/>
        <v>0</v>
      </c>
      <c r="P332" s="554"/>
      <c r="Q332" s="301"/>
      <c r="R332" s="717"/>
      <c r="S332" s="44">
        <f t="shared" si="156"/>
        <v>0</v>
      </c>
      <c r="T332" s="301"/>
      <c r="U332" s="302">
        <f>SUM(S332:T332)</f>
        <v>0</v>
      </c>
      <c r="V332" s="47">
        <f>O332+R332-U332</f>
        <v>0</v>
      </c>
      <c r="W332" s="303"/>
      <c r="X332" s="304"/>
      <c r="Y332" s="305"/>
      <c r="Z332" s="305">
        <f t="shared" si="159"/>
        <v>0</v>
      </c>
      <c r="AA332" s="305">
        <f t="shared" si="160"/>
        <v>0</v>
      </c>
      <c r="AB332" s="306">
        <f t="shared" si="161"/>
        <v>0</v>
      </c>
      <c r="AC332" s="307">
        <f t="shared" si="162"/>
        <v>0</v>
      </c>
      <c r="AD332" s="308"/>
      <c r="AE332" s="309">
        <f t="shared" si="164"/>
        <v>0</v>
      </c>
    </row>
    <row r="333" spans="1:31" s="865" customFormat="1" ht="18" customHeight="1">
      <c r="A333" s="443">
        <v>433700</v>
      </c>
      <c r="B333" s="852" t="s">
        <v>57</v>
      </c>
      <c r="C333" s="853">
        <v>25</v>
      </c>
      <c r="D333" s="555"/>
      <c r="E333" s="242"/>
      <c r="F333" s="242"/>
      <c r="G333" s="242"/>
      <c r="H333" s="854">
        <v>6884</v>
      </c>
      <c r="I333" s="855"/>
      <c r="J333" s="856"/>
      <c r="K333" s="857"/>
      <c r="L333" s="857"/>
      <c r="M333" s="857"/>
      <c r="N333" s="717">
        <v>8</v>
      </c>
      <c r="O333" s="431">
        <f t="shared" si="155"/>
        <v>8</v>
      </c>
      <c r="P333" s="436"/>
      <c r="Q333" s="430"/>
      <c r="R333" s="433"/>
      <c r="S333" s="63">
        <f t="shared" si="156"/>
        <v>8</v>
      </c>
      <c r="T333" s="430"/>
      <c r="U333" s="431">
        <f t="shared" si="149"/>
        <v>8</v>
      </c>
      <c r="V333" s="47">
        <f>O333+R333-U333</f>
        <v>0</v>
      </c>
      <c r="W333" s="858"/>
      <c r="X333" s="859"/>
      <c r="Y333" s="860"/>
      <c r="Z333" s="860">
        <f t="shared" si="159"/>
        <v>0</v>
      </c>
      <c r="AA333" s="860">
        <f t="shared" si="160"/>
        <v>0</v>
      </c>
      <c r="AB333" s="861">
        <f t="shared" si="161"/>
        <v>320</v>
      </c>
      <c r="AC333" s="862">
        <f t="shared" si="162"/>
        <v>320</v>
      </c>
      <c r="AD333" s="863"/>
      <c r="AE333" s="864">
        <f t="shared" si="164"/>
        <v>320</v>
      </c>
    </row>
    <row r="334" spans="1:31" s="865" customFormat="1" ht="18" hidden="1" customHeight="1">
      <c r="A334" s="443">
        <v>433701</v>
      </c>
      <c r="B334" s="852">
        <v>4</v>
      </c>
      <c r="C334" s="853">
        <v>25</v>
      </c>
      <c r="D334" s="555"/>
      <c r="E334" s="242"/>
      <c r="F334" s="242"/>
      <c r="G334" s="242"/>
      <c r="H334" s="854">
        <v>6984</v>
      </c>
      <c r="I334" s="855"/>
      <c r="J334" s="851"/>
      <c r="K334" s="430"/>
      <c r="L334" s="430"/>
      <c r="M334" s="430"/>
      <c r="N334" s="866"/>
      <c r="O334" s="431">
        <f t="shared" si="155"/>
        <v>0</v>
      </c>
      <c r="P334" s="436"/>
      <c r="Q334" s="430"/>
      <c r="R334" s="433"/>
      <c r="S334" s="63">
        <f t="shared" si="156"/>
        <v>0</v>
      </c>
      <c r="T334" s="430"/>
      <c r="U334" s="431">
        <f t="shared" si="149"/>
        <v>0</v>
      </c>
      <c r="V334" s="47">
        <f t="shared" ref="V334:V398" si="165"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0</v>
      </c>
      <c r="AC334" s="862">
        <f t="shared" si="162"/>
        <v>0</v>
      </c>
      <c r="AD334" s="863"/>
      <c r="AE334" s="864">
        <f t="shared" si="164"/>
        <v>0</v>
      </c>
    </row>
    <row r="335" spans="1:31" ht="18" customHeight="1">
      <c r="A335" s="443">
        <v>433001</v>
      </c>
      <c r="B335" s="445">
        <v>4</v>
      </c>
      <c r="C335" s="238">
        <v>25</v>
      </c>
      <c r="D335" s="551">
        <v>584</v>
      </c>
      <c r="E335" s="34">
        <v>984</v>
      </c>
      <c r="F335" s="34"/>
      <c r="G335" s="34"/>
      <c r="H335" s="35"/>
      <c r="I335" s="712"/>
      <c r="J335" s="44">
        <v>11</v>
      </c>
      <c r="K335" s="139">
        <v>5</v>
      </c>
      <c r="L335" s="139"/>
      <c r="M335" s="139"/>
      <c r="N335" s="436"/>
      <c r="O335" s="65">
        <f t="shared" si="155"/>
        <v>16</v>
      </c>
      <c r="P335" s="554"/>
      <c r="Q335" s="45"/>
      <c r="R335" s="554"/>
      <c r="S335" s="44">
        <f t="shared" si="156"/>
        <v>16</v>
      </c>
      <c r="T335" s="45"/>
      <c r="U335" s="46">
        <f t="shared" si="149"/>
        <v>16</v>
      </c>
      <c r="V335" s="47">
        <f t="shared" si="165"/>
        <v>0</v>
      </c>
      <c r="W335" s="48"/>
      <c r="X335" s="49">
        <f t="shared" si="157"/>
        <v>440</v>
      </c>
      <c r="Y335" s="50">
        <f t="shared" si="158"/>
        <v>200</v>
      </c>
      <c r="Z335" s="50">
        <f t="shared" si="159"/>
        <v>0</v>
      </c>
      <c r="AA335" s="50">
        <f t="shared" si="160"/>
        <v>0</v>
      </c>
      <c r="AB335" s="51">
        <f t="shared" si="161"/>
        <v>0</v>
      </c>
      <c r="AC335" s="52">
        <f t="shared" si="162"/>
        <v>640</v>
      </c>
      <c r="AD335" s="53">
        <f t="shared" si="163"/>
        <v>0</v>
      </c>
      <c r="AE335" s="54">
        <f t="shared" si="164"/>
        <v>640</v>
      </c>
    </row>
    <row r="336" spans="1:31" ht="18" hidden="1" customHeight="1">
      <c r="A336" s="443">
        <v>434000</v>
      </c>
      <c r="B336" s="445" t="s">
        <v>57</v>
      </c>
      <c r="C336" s="238">
        <v>25</v>
      </c>
      <c r="D336" s="551">
        <v>385</v>
      </c>
      <c r="E336" s="34"/>
      <c r="F336" s="34"/>
      <c r="G336" s="34"/>
      <c r="H336" s="35"/>
      <c r="I336" s="712"/>
      <c r="J336" s="553"/>
      <c r="K336" s="467"/>
      <c r="L336" s="467"/>
      <c r="M336" s="467"/>
      <c r="N336" s="339"/>
      <c r="O336" s="46">
        <f t="shared" si="155"/>
        <v>0</v>
      </c>
      <c r="P336" s="554"/>
      <c r="Q336" s="45"/>
      <c r="R336" s="554"/>
      <c r="S336" s="44">
        <f t="shared" si="156"/>
        <v>0</v>
      </c>
      <c r="T336" s="45"/>
      <c r="U336" s="46">
        <f t="shared" si="149"/>
        <v>0</v>
      </c>
      <c r="V336" s="47">
        <f t="shared" si="165"/>
        <v>0</v>
      </c>
      <c r="W336" s="48"/>
      <c r="X336" s="49">
        <f t="shared" si="157"/>
        <v>0</v>
      </c>
      <c r="Y336" s="50">
        <f t="shared" si="158"/>
        <v>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0</v>
      </c>
      <c r="AD336" s="53">
        <f t="shared" si="163"/>
        <v>0</v>
      </c>
      <c r="AE336" s="54">
        <f t="shared" si="164"/>
        <v>0</v>
      </c>
    </row>
    <row r="337" spans="1:31" ht="18" hidden="1" customHeight="1">
      <c r="A337" s="443">
        <v>434001</v>
      </c>
      <c r="B337" s="445">
        <v>3.5</v>
      </c>
      <c r="C337" s="238">
        <v>25</v>
      </c>
      <c r="D337" s="551">
        <v>585</v>
      </c>
      <c r="E337" s="34"/>
      <c r="F337" s="34"/>
      <c r="G337" s="34"/>
      <c r="H337" s="35"/>
      <c r="I337" s="712"/>
      <c r="J337" s="640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customHeight="1">
      <c r="A338" s="443">
        <v>433010</v>
      </c>
      <c r="B338" s="445" t="s">
        <v>57</v>
      </c>
      <c r="C338" s="238">
        <v>25</v>
      </c>
      <c r="D338" s="551" t="s">
        <v>338</v>
      </c>
      <c r="E338" s="34" t="s">
        <v>339</v>
      </c>
      <c r="F338" s="34"/>
      <c r="G338" s="34"/>
      <c r="H338" s="35"/>
      <c r="I338" s="712"/>
      <c r="J338" s="63">
        <v>6</v>
      </c>
      <c r="K338" s="139">
        <v>2</v>
      </c>
      <c r="L338" s="603"/>
      <c r="M338" s="603"/>
      <c r="N338" s="613"/>
      <c r="O338" s="65">
        <f t="shared" si="155"/>
        <v>8</v>
      </c>
      <c r="P338" s="554"/>
      <c r="Q338" s="45"/>
      <c r="R338" s="554"/>
      <c r="S338" s="44">
        <f t="shared" si="156"/>
        <v>8</v>
      </c>
      <c r="T338" s="45"/>
      <c r="U338" s="46">
        <f t="shared" si="149"/>
        <v>8</v>
      </c>
      <c r="V338" s="47">
        <f t="shared" si="165"/>
        <v>0</v>
      </c>
      <c r="W338" s="48" t="s">
        <v>459</v>
      </c>
      <c r="X338" s="49">
        <f t="shared" si="157"/>
        <v>240</v>
      </c>
      <c r="Y338" s="50">
        <f t="shared" si="158"/>
        <v>80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320</v>
      </c>
      <c r="AD338" s="53">
        <f t="shared" si="163"/>
        <v>0</v>
      </c>
      <c r="AE338" s="54">
        <f t="shared" si="164"/>
        <v>320</v>
      </c>
    </row>
    <row r="339" spans="1:31" ht="18" hidden="1" customHeight="1">
      <c r="A339" s="443">
        <v>433011</v>
      </c>
      <c r="B339" s="445">
        <v>4</v>
      </c>
      <c r="C339" s="238">
        <v>25</v>
      </c>
      <c r="D339" s="551" t="s">
        <v>340</v>
      </c>
      <c r="E339" s="34" t="s">
        <v>341</v>
      </c>
      <c r="F339" s="34"/>
      <c r="G339" s="34"/>
      <c r="H339" s="35"/>
      <c r="I339" s="712"/>
      <c r="J339" s="553"/>
      <c r="K339" s="467"/>
      <c r="L339" s="467"/>
      <c r="M339" s="467"/>
      <c r="N339" s="339"/>
      <c r="O339" s="46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/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hidden="1" customHeight="1">
      <c r="A340" s="443">
        <v>411001</v>
      </c>
      <c r="B340" s="445">
        <v>4</v>
      </c>
      <c r="C340" s="238">
        <v>25</v>
      </c>
      <c r="D340" s="551">
        <v>571</v>
      </c>
      <c r="E340" s="34"/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>
      <c r="A341" s="443">
        <v>411001</v>
      </c>
      <c r="B341" s="445">
        <v>4</v>
      </c>
      <c r="C341" s="238">
        <v>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>
      <c r="A342" s="443">
        <v>412001</v>
      </c>
      <c r="B342" s="445">
        <v>4</v>
      </c>
      <c r="C342" s="238">
        <v>5</v>
      </c>
      <c r="D342" s="551">
        <v>572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>
      <c r="A343" s="443">
        <v>412001</v>
      </c>
      <c r="B343" s="445">
        <v>4</v>
      </c>
      <c r="C343" s="238">
        <v>25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>
      <c r="A344" s="443">
        <v>431001</v>
      </c>
      <c r="B344" s="445">
        <v>3.5</v>
      </c>
      <c r="C344" s="238">
        <v>25</v>
      </c>
      <c r="D344" s="551">
        <v>581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customHeight="1">
      <c r="A345" s="443">
        <v>422001</v>
      </c>
      <c r="B345" s="445">
        <v>4</v>
      </c>
      <c r="C345" s="238">
        <v>25</v>
      </c>
      <c r="D345" s="551">
        <v>594</v>
      </c>
      <c r="E345" s="34">
        <v>994</v>
      </c>
      <c r="F345" s="34"/>
      <c r="G345" s="34"/>
      <c r="H345" s="35"/>
      <c r="I345" s="712"/>
      <c r="J345" s="63">
        <v>16</v>
      </c>
      <c r="K345" s="467"/>
      <c r="L345" s="467"/>
      <c r="M345" s="467"/>
      <c r="N345" s="339"/>
      <c r="O345" s="46">
        <f t="shared" si="155"/>
        <v>16</v>
      </c>
      <c r="P345" s="554"/>
      <c r="Q345" s="45"/>
      <c r="R345" s="554"/>
      <c r="S345" s="44">
        <f t="shared" si="156"/>
        <v>16</v>
      </c>
      <c r="T345" s="45"/>
      <c r="U345" s="46">
        <f t="shared" si="149"/>
        <v>16</v>
      </c>
      <c r="V345" s="47">
        <f t="shared" si="165"/>
        <v>0</v>
      </c>
      <c r="W345" s="48"/>
      <c r="X345" s="49">
        <f t="shared" si="157"/>
        <v>640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640</v>
      </c>
      <c r="AD345" s="53"/>
      <c r="AE345" s="54">
        <f t="shared" si="164"/>
        <v>640</v>
      </c>
    </row>
    <row r="346" spans="1:31" ht="18" customHeight="1">
      <c r="A346" s="381">
        <v>423001</v>
      </c>
      <c r="B346" s="448">
        <v>4</v>
      </c>
      <c r="C346" s="32">
        <v>25</v>
      </c>
      <c r="D346" s="574">
        <v>595</v>
      </c>
      <c r="E346" s="73">
        <v>995</v>
      </c>
      <c r="F346" s="73"/>
      <c r="G346" s="73"/>
      <c r="H346" s="36"/>
      <c r="I346" s="552"/>
      <c r="J346" s="116">
        <v>40</v>
      </c>
      <c r="K346" s="556"/>
      <c r="L346" s="556"/>
      <c r="M346" s="556"/>
      <c r="N346" s="557"/>
      <c r="O346" s="558">
        <f>SUM(J346:N346)</f>
        <v>40</v>
      </c>
      <c r="P346" s="554"/>
      <c r="Q346" s="45"/>
      <c r="R346" s="554"/>
      <c r="S346" s="44">
        <f t="shared" si="156"/>
        <v>40</v>
      </c>
      <c r="T346" s="45"/>
      <c r="U346" s="46">
        <f t="shared" si="149"/>
        <v>40</v>
      </c>
      <c r="V346" s="47">
        <f t="shared" si="165"/>
        <v>0</v>
      </c>
      <c r="W346" s="48"/>
      <c r="X346" s="49">
        <f t="shared" si="157"/>
        <v>1600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1600</v>
      </c>
      <c r="AD346" s="53">
        <f t="shared" si="163"/>
        <v>0</v>
      </c>
      <c r="AE346" s="54">
        <f t="shared" si="164"/>
        <v>1600</v>
      </c>
    </row>
    <row r="347" spans="1:31" ht="18" customHeight="1">
      <c r="A347" s="381">
        <v>423700</v>
      </c>
      <c r="B347" s="448" t="s">
        <v>57</v>
      </c>
      <c r="C347" s="32">
        <v>25</v>
      </c>
      <c r="D347" s="574"/>
      <c r="E347" s="73"/>
      <c r="F347" s="73"/>
      <c r="G347" s="73"/>
      <c r="H347" s="89">
        <v>6895</v>
      </c>
      <c r="I347" s="569"/>
      <c r="J347" s="742"/>
      <c r="K347" s="556"/>
      <c r="L347" s="556"/>
      <c r="M347" s="556"/>
      <c r="N347" s="743">
        <v>16</v>
      </c>
      <c r="O347" s="558">
        <f>SUM(J347:N347)</f>
        <v>16</v>
      </c>
      <c r="P347" s="554"/>
      <c r="Q347" s="45"/>
      <c r="R347" s="554"/>
      <c r="S347" s="44">
        <f t="shared" si="156"/>
        <v>16</v>
      </c>
      <c r="T347" s="45"/>
      <c r="U347" s="46">
        <f t="shared" si="149"/>
        <v>16</v>
      </c>
      <c r="V347" s="47">
        <f t="shared" si="165"/>
        <v>0</v>
      </c>
      <c r="W347" s="48"/>
      <c r="X347" s="49"/>
      <c r="Y347" s="50"/>
      <c r="Z347" s="50">
        <f t="shared" si="159"/>
        <v>0</v>
      </c>
      <c r="AA347" s="50">
        <f t="shared" si="160"/>
        <v>0</v>
      </c>
      <c r="AB347" s="51">
        <f t="shared" si="161"/>
        <v>640</v>
      </c>
      <c r="AC347" s="52">
        <f t="shared" si="162"/>
        <v>640</v>
      </c>
      <c r="AD347" s="53"/>
      <c r="AE347" s="54">
        <f t="shared" si="164"/>
        <v>640</v>
      </c>
    </row>
    <row r="348" spans="1:31" ht="18" customHeight="1">
      <c r="A348" s="381">
        <v>423701</v>
      </c>
      <c r="B348" s="448">
        <v>4</v>
      </c>
      <c r="C348" s="32">
        <v>25</v>
      </c>
      <c r="D348" s="574"/>
      <c r="E348" s="73"/>
      <c r="F348" s="73"/>
      <c r="G348" s="73"/>
      <c r="H348" s="89">
        <v>6995</v>
      </c>
      <c r="I348" s="569"/>
      <c r="J348" s="742"/>
      <c r="K348" s="556"/>
      <c r="L348" s="556"/>
      <c r="M348" s="556"/>
      <c r="N348" s="607">
        <v>16</v>
      </c>
      <c r="O348" s="558">
        <f>SUM(J348:N348)</f>
        <v>16</v>
      </c>
      <c r="P348" s="554"/>
      <c r="Q348" s="45"/>
      <c r="R348" s="554"/>
      <c r="S348" s="44">
        <f t="shared" si="156"/>
        <v>16</v>
      </c>
      <c r="T348" s="45"/>
      <c r="U348" s="46">
        <f t="shared" si="149"/>
        <v>16</v>
      </c>
      <c r="V348" s="47">
        <f t="shared" si="165"/>
        <v>0</v>
      </c>
      <c r="W348" s="48"/>
      <c r="X348" s="49"/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640</v>
      </c>
      <c r="AC348" s="52">
        <f t="shared" si="162"/>
        <v>640</v>
      </c>
      <c r="AD348" s="53"/>
      <c r="AE348" s="54">
        <f t="shared" si="164"/>
        <v>640</v>
      </c>
    </row>
    <row r="349" spans="1:31" ht="18" hidden="1" customHeight="1">
      <c r="A349" s="381">
        <v>424001</v>
      </c>
      <c r="B349" s="448">
        <v>4</v>
      </c>
      <c r="C349" s="32">
        <v>25</v>
      </c>
      <c r="D349" s="617">
        <v>596</v>
      </c>
      <c r="E349" s="394">
        <v>996</v>
      </c>
      <c r="F349" s="73"/>
      <c r="G349" s="73"/>
      <c r="H349" s="36"/>
      <c r="I349" s="552"/>
      <c r="J349" s="553"/>
      <c r="K349" s="467"/>
      <c r="L349" s="467"/>
      <c r="M349" s="467"/>
      <c r="N349" s="339"/>
      <c r="O349" s="46">
        <f t="shared" si="155"/>
        <v>0</v>
      </c>
      <c r="P349" s="554"/>
      <c r="Q349" s="45"/>
      <c r="R349" s="554">
        <f t="shared" ref="R349:R368" si="166">SUM(P349:Q349)</f>
        <v>0</v>
      </c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>
        <f t="shared" si="157"/>
        <v>0</v>
      </c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/>
      <c r="AE349" s="54">
        <f t="shared" si="164"/>
        <v>0</v>
      </c>
    </row>
    <row r="350" spans="1:31" ht="18" hidden="1" customHeight="1">
      <c r="A350" s="381">
        <v>423001</v>
      </c>
      <c r="B350" s="448" t="s">
        <v>57</v>
      </c>
      <c r="C350" s="32">
        <v>25</v>
      </c>
      <c r="D350" s="574">
        <v>395</v>
      </c>
      <c r="E350" s="73"/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si="166"/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>
        <f t="shared" si="163"/>
        <v>0</v>
      </c>
      <c r="AE350" s="54">
        <f t="shared" si="164"/>
        <v>0</v>
      </c>
    </row>
    <row r="351" spans="1:31" ht="18" hidden="1" customHeight="1">
      <c r="A351" s="172">
        <v>433000</v>
      </c>
      <c r="B351" s="448">
        <v>4</v>
      </c>
      <c r="C351" s="96">
        <v>25</v>
      </c>
      <c r="D351" s="821" t="s">
        <v>342</v>
      </c>
      <c r="E351" s="103"/>
      <c r="F351" s="103"/>
      <c r="G351" s="103"/>
      <c r="H351" s="103"/>
      <c r="I351" s="645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>
      <c r="A352" s="172">
        <v>433000</v>
      </c>
      <c r="B352" s="448">
        <v>4</v>
      </c>
      <c r="C352" s="96">
        <v>40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>
      <c r="A353" s="172">
        <v>433051</v>
      </c>
      <c r="B353" s="101" t="s">
        <v>57</v>
      </c>
      <c r="C353" s="96">
        <v>40</v>
      </c>
      <c r="D353" s="614" t="s">
        <v>343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>
      <c r="A354" s="172">
        <v>433064</v>
      </c>
      <c r="B354" s="101" t="s">
        <v>57</v>
      </c>
      <c r="C354" s="96">
        <v>40</v>
      </c>
      <c r="D354" s="614" t="s">
        <v>344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>
      <c r="A355" s="172">
        <v>433051</v>
      </c>
      <c r="B355" s="101" t="s">
        <v>57</v>
      </c>
      <c r="C355" s="96">
        <v>40</v>
      </c>
      <c r="D355" s="614" t="s">
        <v>345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>
      <c r="A356" s="172">
        <v>411041</v>
      </c>
      <c r="B356" s="101" t="s">
        <v>57</v>
      </c>
      <c r="C356" s="96">
        <v>40</v>
      </c>
      <c r="D356" s="614" t="s">
        <v>346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>
      <c r="A357" s="172">
        <v>400100</v>
      </c>
      <c r="B357" s="101" t="s">
        <v>57</v>
      </c>
      <c r="C357" s="96">
        <v>40</v>
      </c>
      <c r="D357" s="614" t="s">
        <v>347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>
      <c r="A358" s="172">
        <v>400200</v>
      </c>
      <c r="B358" s="101" t="s">
        <v>57</v>
      </c>
      <c r="C358" s="96">
        <v>40</v>
      </c>
      <c r="D358" s="614" t="s">
        <v>348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>
      <c r="A359" s="172">
        <v>400300</v>
      </c>
      <c r="B359" s="101" t="s">
        <v>57</v>
      </c>
      <c r="C359" s="96">
        <v>40</v>
      </c>
      <c r="D359" s="614" t="s">
        <v>349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>
      <c r="A360" s="172">
        <v>433060</v>
      </c>
      <c r="B360" s="101" t="s">
        <v>57</v>
      </c>
      <c r="C360" s="96">
        <v>40</v>
      </c>
      <c r="D360" s="614" t="s">
        <v>350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>
      <c r="A361" s="172">
        <v>433091</v>
      </c>
      <c r="B361" s="101" t="s">
        <v>57</v>
      </c>
      <c r="C361" s="96" t="s">
        <v>75</v>
      </c>
      <c r="D361" s="614" t="s">
        <v>351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/>
      <c r="T361" s="45">
        <f>SUM(O361,R361)</f>
        <v>0</v>
      </c>
      <c r="U361" s="46">
        <f t="shared" si="149"/>
        <v>0</v>
      </c>
      <c r="V361" s="47">
        <f t="shared" si="165"/>
        <v>0</v>
      </c>
      <c r="W361" s="48"/>
      <c r="X361" s="49"/>
      <c r="Y361" s="50"/>
      <c r="Z361" s="50"/>
      <c r="AA361" s="50"/>
      <c r="AB361" s="51"/>
      <c r="AC361" s="52">
        <f t="shared" si="162"/>
        <v>0</v>
      </c>
      <c r="AD361" s="53"/>
      <c r="AE361" s="54">
        <f t="shared" si="164"/>
        <v>0</v>
      </c>
    </row>
    <row r="362" spans="1:31" ht="18" hidden="1" customHeight="1">
      <c r="A362" s="172">
        <v>433092</v>
      </c>
      <c r="B362" s="101" t="s">
        <v>57</v>
      </c>
      <c r="C362" s="96" t="s">
        <v>75</v>
      </c>
      <c r="D362" s="614" t="s">
        <v>352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>
      <c r="A363" s="172">
        <v>433094</v>
      </c>
      <c r="B363" s="101" t="s">
        <v>57</v>
      </c>
      <c r="C363" s="96" t="s">
        <v>75</v>
      </c>
      <c r="D363" s="614" t="s">
        <v>353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>
      <c r="A364" s="172">
        <v>433093</v>
      </c>
      <c r="B364" s="101" t="s">
        <v>57</v>
      </c>
      <c r="C364" s="96">
        <v>40</v>
      </c>
      <c r="D364" s="614" t="s">
        <v>354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>
        <f>SUM(O364,R364)</f>
        <v>0</v>
      </c>
      <c r="T364" s="45"/>
      <c r="U364" s="46">
        <f t="shared" si="149"/>
        <v>0</v>
      </c>
      <c r="V364" s="47">
        <f t="shared" si="165"/>
        <v>0</v>
      </c>
      <c r="W364" s="48"/>
      <c r="X364" s="49">
        <f t="shared" si="157"/>
        <v>0</v>
      </c>
      <c r="Y364" s="50">
        <f t="shared" si="158"/>
        <v>0</v>
      </c>
      <c r="Z364" s="50">
        <f t="shared" si="159"/>
        <v>0</v>
      </c>
      <c r="AA364" s="50">
        <f t="shared" si="160"/>
        <v>0</v>
      </c>
      <c r="AB364" s="51">
        <f t="shared" si="161"/>
        <v>0</v>
      </c>
      <c r="AC364" s="52">
        <f t="shared" si="162"/>
        <v>0</v>
      </c>
      <c r="AD364" s="53">
        <f t="shared" si="163"/>
        <v>0</v>
      </c>
      <c r="AE364" s="54">
        <f t="shared" si="164"/>
        <v>0</v>
      </c>
    </row>
    <row r="365" spans="1:31" ht="18" hidden="1" customHeight="1">
      <c r="A365" s="172">
        <v>433081</v>
      </c>
      <c r="B365" s="101" t="s">
        <v>57</v>
      </c>
      <c r="C365" s="96">
        <v>40</v>
      </c>
      <c r="D365" s="614" t="s">
        <v>355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>
      <c r="A366" s="172">
        <v>433071</v>
      </c>
      <c r="B366" s="101" t="s">
        <v>57</v>
      </c>
      <c r="C366" s="96">
        <v>40</v>
      </c>
      <c r="D366" s="614" t="s">
        <v>356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>
      <c r="A367" s="172">
        <v>433061</v>
      </c>
      <c r="B367" s="101" t="s">
        <v>57</v>
      </c>
      <c r="C367" s="96" t="s">
        <v>75</v>
      </c>
      <c r="D367" s="614" t="s">
        <v>357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/>
      <c r="T367" s="45">
        <f>SUM(O367,R367)</f>
        <v>0</v>
      </c>
      <c r="U367" s="46">
        <f t="shared" si="149"/>
        <v>0</v>
      </c>
      <c r="V367" s="47">
        <f t="shared" si="165"/>
        <v>0</v>
      </c>
      <c r="W367" s="48"/>
      <c r="X367" s="49"/>
      <c r="Y367" s="50"/>
      <c r="Z367" s="50"/>
      <c r="AA367" s="50"/>
      <c r="AB367" s="51"/>
      <c r="AC367" s="52">
        <f t="shared" si="162"/>
        <v>0</v>
      </c>
      <c r="AD367" s="53"/>
      <c r="AE367" s="54">
        <f t="shared" si="164"/>
        <v>0</v>
      </c>
    </row>
    <row r="368" spans="1:31" ht="18" hidden="1" customHeight="1">
      <c r="A368" s="172">
        <v>433061</v>
      </c>
      <c r="B368" s="101" t="s">
        <v>57</v>
      </c>
      <c r="C368" s="96">
        <v>40</v>
      </c>
      <c r="D368" s="614" t="s">
        <v>358</v>
      </c>
      <c r="E368" s="103"/>
      <c r="F368" s="103"/>
      <c r="G368" s="103"/>
      <c r="H368" s="103"/>
      <c r="I368" s="645"/>
      <c r="J368" s="624"/>
      <c r="K368" s="625"/>
      <c r="L368" s="625"/>
      <c r="M368" s="625"/>
      <c r="N368" s="626"/>
      <c r="O368" s="423">
        <f t="shared" si="155"/>
        <v>0</v>
      </c>
      <c r="P368" s="554"/>
      <c r="Q368" s="422"/>
      <c r="R368" s="823">
        <f t="shared" si="166"/>
        <v>0</v>
      </c>
      <c r="S368" s="44">
        <f>SUM(O368,R368)</f>
        <v>0</v>
      </c>
      <c r="T368" s="422"/>
      <c r="U368" s="423">
        <f t="shared" si="149"/>
        <v>0</v>
      </c>
      <c r="V368" s="47">
        <f t="shared" si="165"/>
        <v>0</v>
      </c>
      <c r="W368" s="424"/>
      <c r="X368" s="425">
        <f t="shared" si="157"/>
        <v>0</v>
      </c>
      <c r="Y368" s="426">
        <f t="shared" si="158"/>
        <v>0</v>
      </c>
      <c r="Z368" s="426">
        <f t="shared" si="159"/>
        <v>0</v>
      </c>
      <c r="AA368" s="426">
        <f t="shared" si="160"/>
        <v>0</v>
      </c>
      <c r="AB368" s="427">
        <f t="shared" si="161"/>
        <v>0</v>
      </c>
      <c r="AC368" s="428">
        <f t="shared" si="162"/>
        <v>0</v>
      </c>
      <c r="AD368" s="429">
        <f t="shared" si="163"/>
        <v>0</v>
      </c>
      <c r="AE368" s="437">
        <f t="shared" si="164"/>
        <v>0</v>
      </c>
    </row>
    <row r="369" spans="1:31" ht="18" customHeight="1">
      <c r="A369" s="449" t="s">
        <v>359</v>
      </c>
      <c r="B369" s="450"/>
      <c r="C369" s="867"/>
      <c r="D369" s="868"/>
      <c r="E369" s="450"/>
      <c r="F369" s="450"/>
      <c r="G369" s="450"/>
      <c r="H369" s="450"/>
      <c r="I369" s="868"/>
      <c r="J369" s="458">
        <f>SUM(J330:J368)</f>
        <v>97</v>
      </c>
      <c r="K369" s="458">
        <f t="shared" ref="K369:N369" si="167">SUM(K330:K368)</f>
        <v>15</v>
      </c>
      <c r="L369" s="458">
        <f t="shared" si="167"/>
        <v>0</v>
      </c>
      <c r="M369" s="458">
        <f t="shared" si="167"/>
        <v>0</v>
      </c>
      <c r="N369" s="458">
        <f t="shared" si="167"/>
        <v>40</v>
      </c>
      <c r="O369" s="458">
        <f>SUM(O330:O368)</f>
        <v>152</v>
      </c>
      <c r="P369" s="463">
        <f t="shared" ref="P369:T369" si="168">SUM(P330:P368)</f>
        <v>0</v>
      </c>
      <c r="Q369" s="459">
        <f t="shared" si="168"/>
        <v>0</v>
      </c>
      <c r="R369" s="463">
        <f t="shared" si="168"/>
        <v>0</v>
      </c>
      <c r="S369" s="458">
        <f t="shared" si="168"/>
        <v>152</v>
      </c>
      <c r="T369" s="459">
        <f t="shared" si="168"/>
        <v>0</v>
      </c>
      <c r="U369" s="460">
        <f>SUM(U330:U368)</f>
        <v>152</v>
      </c>
      <c r="V369" s="47">
        <f t="shared" si="165"/>
        <v>0</v>
      </c>
      <c r="W369" s="461"/>
      <c r="X369" s="462">
        <f t="shared" ref="X369:AE369" si="169">SUM(X330:X368)</f>
        <v>3880</v>
      </c>
      <c r="Y369" s="459">
        <f t="shared" si="169"/>
        <v>600</v>
      </c>
      <c r="Z369" s="459">
        <f t="shared" si="169"/>
        <v>0</v>
      </c>
      <c r="AA369" s="459">
        <f t="shared" si="169"/>
        <v>0</v>
      </c>
      <c r="AB369" s="463">
        <f t="shared" si="169"/>
        <v>1600</v>
      </c>
      <c r="AC369" s="460">
        <f t="shared" si="169"/>
        <v>6080</v>
      </c>
      <c r="AD369" s="463">
        <f t="shared" si="169"/>
        <v>0</v>
      </c>
      <c r="AE369" s="464">
        <f t="shared" si="169"/>
        <v>6080</v>
      </c>
    </row>
    <row r="370" spans="1:31" ht="18" customHeight="1">
      <c r="A370" s="381">
        <v>513001</v>
      </c>
      <c r="B370" s="448">
        <v>4</v>
      </c>
      <c r="C370" s="238">
        <v>25</v>
      </c>
      <c r="D370" s="769"/>
      <c r="E370" s="465" t="s">
        <v>360</v>
      </c>
      <c r="F370" s="465"/>
      <c r="G370" s="465"/>
      <c r="H370" s="465"/>
      <c r="I370" s="769"/>
      <c r="J370" s="45"/>
      <c r="K370" s="789"/>
      <c r="L370" s="45"/>
      <c r="M370" s="45"/>
      <c r="N370" s="45"/>
      <c r="O370" s="46">
        <f t="shared" si="155"/>
        <v>0</v>
      </c>
      <c r="P370" s="45"/>
      <c r="Q370" s="45"/>
      <c r="R370" s="45"/>
      <c r="S370" s="44">
        <f>SUM(O370,R370)</f>
        <v>0</v>
      </c>
      <c r="T370" s="45"/>
      <c r="U370" s="46">
        <f t="shared" si="149"/>
        <v>0</v>
      </c>
      <c r="V370" s="47">
        <f t="shared" si="165"/>
        <v>0</v>
      </c>
      <c r="W370" s="467" t="s">
        <v>102</v>
      </c>
      <c r="X370" s="45"/>
      <c r="Y370" s="50">
        <f>(K370*1000)/C370</f>
        <v>0</v>
      </c>
      <c r="Z370" s="45"/>
      <c r="AA370" s="45"/>
      <c r="AB370" s="45"/>
      <c r="AC370" s="52">
        <f t="shared" si="162"/>
        <v>0</v>
      </c>
      <c r="AD370" s="45"/>
      <c r="AE370" s="54">
        <f t="shared" si="164"/>
        <v>0</v>
      </c>
    </row>
    <row r="371" spans="1:31" ht="18" hidden="1" customHeight="1">
      <c r="A371" s="381">
        <v>512001</v>
      </c>
      <c r="B371" s="448">
        <v>3.5</v>
      </c>
      <c r="C371" s="238">
        <v>25</v>
      </c>
      <c r="D371" s="769"/>
      <c r="E371" s="465" t="s">
        <v>361</v>
      </c>
      <c r="F371" s="465"/>
      <c r="G371" s="465"/>
      <c r="H371" s="465"/>
      <c r="I371" s="769"/>
      <c r="J371" s="45"/>
      <c r="K371" s="45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/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customHeight="1">
      <c r="A372" s="381">
        <v>513021</v>
      </c>
      <c r="B372" s="448">
        <v>4</v>
      </c>
      <c r="C372" s="238">
        <v>25</v>
      </c>
      <c r="D372" s="769"/>
      <c r="E372" s="465"/>
      <c r="F372" s="465"/>
      <c r="G372" s="465"/>
      <c r="H372" s="135">
        <v>6991</v>
      </c>
      <c r="I372" s="769"/>
      <c r="J372" s="563"/>
      <c r="K372" s="563"/>
      <c r="L372" s="563"/>
      <c r="M372" s="563"/>
      <c r="N372" s="789"/>
      <c r="O372" s="558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 t="s">
        <v>102</v>
      </c>
      <c r="X372" s="45"/>
      <c r="Y372" s="45"/>
      <c r="Z372" s="45"/>
      <c r="AA372" s="45"/>
      <c r="AB372" s="51">
        <f t="shared" ref="AB372" si="170">(N372*1000)/C372</f>
        <v>0</v>
      </c>
      <c r="AC372" s="52">
        <f t="shared" si="162"/>
        <v>0</v>
      </c>
      <c r="AD372" s="45"/>
      <c r="AE372" s="54">
        <f t="shared" si="164"/>
        <v>0</v>
      </c>
    </row>
    <row r="373" spans="1:31" ht="18" customHeight="1">
      <c r="A373" s="381">
        <v>511001</v>
      </c>
      <c r="B373" s="448">
        <v>4</v>
      </c>
      <c r="C373" s="238">
        <v>25</v>
      </c>
      <c r="D373" s="769"/>
      <c r="E373" s="465" t="s">
        <v>362</v>
      </c>
      <c r="F373" s="465"/>
      <c r="G373" s="465"/>
      <c r="H373" s="465"/>
      <c r="I373" s="769"/>
      <c r="J373" s="45"/>
      <c r="K373" s="592"/>
      <c r="L373" s="45"/>
      <c r="M373" s="45"/>
      <c r="N373" s="869"/>
      <c r="O373" s="46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/>
      <c r="X373" s="45"/>
      <c r="Y373" s="50">
        <f>(K373*1000)/C373</f>
        <v>0</v>
      </c>
      <c r="Z373" s="45"/>
      <c r="AA373" s="45"/>
      <c r="AB373" s="45"/>
      <c r="AC373" s="52">
        <f t="shared" si="162"/>
        <v>0</v>
      </c>
      <c r="AD373" s="45"/>
      <c r="AE373" s="54">
        <f t="shared" si="164"/>
        <v>0</v>
      </c>
    </row>
    <row r="374" spans="1:31" ht="18" customHeight="1">
      <c r="A374" s="870" t="s">
        <v>363</v>
      </c>
      <c r="B374" s="868"/>
      <c r="C374" s="871"/>
      <c r="D374" s="872"/>
      <c r="E374" s="873"/>
      <c r="F374" s="873"/>
      <c r="G374" s="873"/>
      <c r="H374" s="873"/>
      <c r="I374" s="872"/>
      <c r="J374" s="458">
        <f t="shared" ref="J374:O374" si="171">SUM(J370:J373)</f>
        <v>0</v>
      </c>
      <c r="K374" s="458">
        <f t="shared" si="171"/>
        <v>0</v>
      </c>
      <c r="L374" s="458">
        <f>SUM(L370:L373)</f>
        <v>0</v>
      </c>
      <c r="M374" s="458">
        <f t="shared" si="171"/>
        <v>0</v>
      </c>
      <c r="N374" s="458">
        <f t="shared" si="171"/>
        <v>0</v>
      </c>
      <c r="O374" s="458">
        <f t="shared" si="171"/>
        <v>0</v>
      </c>
      <c r="P374" s="459"/>
      <c r="Q374" s="459"/>
      <c r="R374" s="459"/>
      <c r="S374" s="458">
        <f>SUM(S370:S373)</f>
        <v>0</v>
      </c>
      <c r="T374" s="459"/>
      <c r="U374" s="460">
        <f>SUM(U370:U373)</f>
        <v>0</v>
      </c>
      <c r="V374" s="47">
        <f t="shared" si="165"/>
        <v>0</v>
      </c>
      <c r="W374" s="472"/>
      <c r="X374" s="471"/>
      <c r="Y374" s="459">
        <f>SUM(Y370:Y373)</f>
        <v>0</v>
      </c>
      <c r="Z374" s="471"/>
      <c r="AA374" s="471"/>
      <c r="AB374" s="471"/>
      <c r="AC374" s="460">
        <f>SUM(AC370:AC373)</f>
        <v>0</v>
      </c>
      <c r="AD374" s="471"/>
      <c r="AE374" s="460">
        <f>SUM(AE370:AE373)</f>
        <v>0</v>
      </c>
    </row>
    <row r="375" spans="1:31" ht="18" customHeight="1" thickBot="1">
      <c r="A375" s="874" t="s">
        <v>15</v>
      </c>
      <c r="B375" s="875"/>
      <c r="C375" s="876"/>
      <c r="D375" s="877"/>
      <c r="E375" s="875"/>
      <c r="F375" s="875"/>
      <c r="G375" s="875"/>
      <c r="H375" s="875"/>
      <c r="I375" s="877"/>
      <c r="J375" s="878">
        <f t="shared" ref="J375:O375" si="172">SUM(J369,J329,J323,J292,J252,J141,J374)</f>
        <v>1888</v>
      </c>
      <c r="K375" s="878">
        <f t="shared" si="172"/>
        <v>123</v>
      </c>
      <c r="L375" s="878">
        <f t="shared" si="172"/>
        <v>405</v>
      </c>
      <c r="M375" s="878">
        <f t="shared" si="172"/>
        <v>0</v>
      </c>
      <c r="N375" s="878">
        <f t="shared" si="172"/>
        <v>64</v>
      </c>
      <c r="O375" s="878">
        <f t="shared" si="172"/>
        <v>2480</v>
      </c>
      <c r="P375" s="879">
        <f>SUM(P369,P329,P323,P292,P252,P141)</f>
        <v>4875</v>
      </c>
      <c r="Q375" s="880">
        <f>SUM(Q369,Q329,Q323,Q292,Q252,Q141)</f>
        <v>4047</v>
      </c>
      <c r="R375" s="881">
        <f>SUM(R369,R329,R323,R292,R252,R141)</f>
        <v>8922</v>
      </c>
      <c r="S375" s="882">
        <f>SUM(S369,S329,S323,S292,S252,S141,S374)</f>
        <v>8271</v>
      </c>
      <c r="T375" s="878">
        <f>SUM(T369,T329,T323,T292,T252,T141)</f>
        <v>3131</v>
      </c>
      <c r="U375" s="883">
        <f>SUM(U369,U329,U323,U292,U252,U141,U374)</f>
        <v>11402</v>
      </c>
      <c r="V375" s="47">
        <f t="shared" si="165"/>
        <v>0</v>
      </c>
      <c r="W375" s="481"/>
      <c r="X375" s="482">
        <f t="shared" ref="X375:AC375" si="173">SUM(X369,X329,X323,X292,X252,X141,X374)</f>
        <v>64388</v>
      </c>
      <c r="Y375" s="482">
        <f t="shared" si="173"/>
        <v>4920</v>
      </c>
      <c r="Z375" s="482">
        <f t="shared" si="173"/>
        <v>11560</v>
      </c>
      <c r="AA375" s="482">
        <f t="shared" si="173"/>
        <v>0</v>
      </c>
      <c r="AB375" s="482">
        <f t="shared" si="173"/>
        <v>2560</v>
      </c>
      <c r="AC375" s="482">
        <f t="shared" si="173"/>
        <v>83428</v>
      </c>
      <c r="AD375" s="483">
        <f>SUM(AD369,AD329,AD323,AD292,AD252,AD141)</f>
        <v>122440</v>
      </c>
      <c r="AE375" s="484">
        <f>SUM(AE369,AE329,AE323,AE292,AE252,AE141,AE374)</f>
        <v>203308</v>
      </c>
    </row>
    <row r="376" spans="1:31" ht="18">
      <c r="A376" s="485" t="s">
        <v>364</v>
      </c>
      <c r="B376" s="486"/>
      <c r="C376" s="487"/>
      <c r="D376" s="884"/>
      <c r="E376" s="488"/>
      <c r="F376" s="488"/>
      <c r="G376" s="488"/>
      <c r="H376" s="488"/>
      <c r="I376" s="884"/>
      <c r="J376" s="885"/>
      <c r="K376" s="487"/>
      <c r="L376" s="487"/>
      <c r="M376" s="487"/>
      <c r="N376" s="487"/>
      <c r="O376" s="497"/>
      <c r="P376" s="885"/>
      <c r="Q376" s="487"/>
      <c r="R376" s="487"/>
      <c r="S376" s="494"/>
      <c r="T376" s="495"/>
      <c r="U376" s="496"/>
      <c r="V376" s="47">
        <f t="shared" si="165"/>
        <v>0</v>
      </c>
      <c r="W376" s="497"/>
    </row>
    <row r="377" spans="1:31" ht="12" customHeight="1">
      <c r="A377" s="498">
        <v>112001</v>
      </c>
      <c r="B377" s="499"/>
      <c r="C377" s="500"/>
      <c r="D377" s="886"/>
      <c r="E377" s="501"/>
      <c r="F377" s="501"/>
      <c r="G377" s="501"/>
      <c r="H377" s="501"/>
      <c r="I377" s="887"/>
      <c r="J377" s="515">
        <f t="shared" ref="J377:J440" si="174">SUMIF($A$10:$A$373,$A377,J$10:J$373)</f>
        <v>56</v>
      </c>
      <c r="K377" s="888">
        <f t="shared" ref="K377:M379" si="175">SUMIF($A$10:$A$368,$A377,K$10:K$368)</f>
        <v>0</v>
      </c>
      <c r="L377" s="888">
        <f t="shared" si="175"/>
        <v>0</v>
      </c>
      <c r="M377" s="888">
        <f t="shared" si="175"/>
        <v>0</v>
      </c>
      <c r="N377" s="515">
        <f t="shared" ref="N377:O396" si="176">SUMIF($A$10:$A$373,$A377,N$10:N$373)</f>
        <v>0</v>
      </c>
      <c r="O377" s="509">
        <f t="shared" si="176"/>
        <v>56</v>
      </c>
      <c r="P377" s="515">
        <f t="shared" ref="P377:R398" si="177">SUMIF($A$10:$A$368,$A377,P$10:P$368)</f>
        <v>0</v>
      </c>
      <c r="Q377" s="888">
        <f t="shared" si="177"/>
        <v>0</v>
      </c>
      <c r="R377" s="889">
        <f t="shared" si="177"/>
        <v>0</v>
      </c>
      <c r="S377" s="507"/>
      <c r="T377" s="508"/>
      <c r="U377" s="509">
        <f t="shared" ref="U377:U440" si="178">SUMIF($A$10:$A$368,$A377,U$10:U$368)</f>
        <v>56</v>
      </c>
      <c r="V377" s="47">
        <f t="shared" si="165"/>
        <v>0</v>
      </c>
      <c r="W377" s="510"/>
    </row>
    <row r="378" spans="1:31" ht="12" customHeight="1">
      <c r="A378" s="498">
        <v>112031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si="174"/>
        <v>16</v>
      </c>
      <c r="K378" s="888">
        <f t="shared" si="175"/>
        <v>0</v>
      </c>
      <c r="L378" s="515">
        <f t="shared" si="175"/>
        <v>0</v>
      </c>
      <c r="M378" s="515">
        <f t="shared" si="175"/>
        <v>0</v>
      </c>
      <c r="N378" s="515">
        <f t="shared" si="176"/>
        <v>0</v>
      </c>
      <c r="O378" s="509">
        <f t="shared" si="176"/>
        <v>16</v>
      </c>
      <c r="P378" s="515">
        <f t="shared" si="177"/>
        <v>0</v>
      </c>
      <c r="Q378" s="515">
        <f t="shared" si="177"/>
        <v>0</v>
      </c>
      <c r="R378" s="515">
        <f t="shared" si="177"/>
        <v>0</v>
      </c>
      <c r="S378" s="507"/>
      <c r="T378" s="508"/>
      <c r="U378" s="509">
        <f t="shared" si="178"/>
        <v>16</v>
      </c>
      <c r="V378" s="47">
        <f t="shared" si="165"/>
        <v>0</v>
      </c>
      <c r="W378" s="510"/>
    </row>
    <row r="379" spans="1:31" ht="12" customHeight="1">
      <c r="A379" s="498">
        <v>112501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0</v>
      </c>
      <c r="K379" s="888">
        <f t="shared" si="175"/>
        <v>0</v>
      </c>
      <c r="L379" s="888">
        <f t="shared" si="175"/>
        <v>0</v>
      </c>
      <c r="M379" s="888">
        <f t="shared" si="175"/>
        <v>0</v>
      </c>
      <c r="N379" s="515">
        <f t="shared" si="176"/>
        <v>0</v>
      </c>
      <c r="O379" s="509">
        <f t="shared" si="176"/>
        <v>0</v>
      </c>
      <c r="P379" s="515">
        <f t="shared" si="177"/>
        <v>0</v>
      </c>
      <c r="Q379" s="888">
        <f t="shared" si="177"/>
        <v>0</v>
      </c>
      <c r="R379" s="889">
        <f t="shared" si="177"/>
        <v>0</v>
      </c>
      <c r="S379" s="507"/>
      <c r="T379" s="508"/>
      <c r="U379" s="509">
        <f t="shared" si="178"/>
        <v>0</v>
      </c>
      <c r="V379" s="47">
        <f t="shared" si="165"/>
        <v>0</v>
      </c>
      <c r="W379" s="510"/>
    </row>
    <row r="380" spans="1:31" ht="12" customHeight="1">
      <c r="A380" s="498">
        <v>112521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ref="K380:K399" si="179">SUMIF($A$10:$A$368,$A380,K$10:K$368)</f>
        <v>0</v>
      </c>
      <c r="L380" s="888"/>
      <c r="M380" s="888"/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64</v>
      </c>
      <c r="R380" s="889">
        <f t="shared" si="177"/>
        <v>64</v>
      </c>
      <c r="S380" s="507"/>
      <c r="T380" s="508"/>
      <c r="U380" s="509">
        <f t="shared" si="178"/>
        <v>64</v>
      </c>
      <c r="V380" s="47">
        <f t="shared" si="165"/>
        <v>0</v>
      </c>
      <c r="W380" s="510"/>
    </row>
    <row r="381" spans="1:31" ht="12" customHeight="1">
      <c r="A381" s="498">
        <v>112591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9"/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>
      <c r="A382" s="498">
        <v>112601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9"/>
        <v>0</v>
      </c>
      <c r="L382" s="888">
        <f>SUMIF($A$10:$A$368,$A382,L$10:L$368)</f>
        <v>24</v>
      </c>
      <c r="M382" s="888"/>
      <c r="N382" s="515">
        <f t="shared" si="176"/>
        <v>0</v>
      </c>
      <c r="O382" s="509">
        <f t="shared" si="176"/>
        <v>24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24</v>
      </c>
      <c r="V382" s="47">
        <f t="shared" si="165"/>
        <v>0</v>
      </c>
      <c r="W382" s="510"/>
    </row>
    <row r="383" spans="1:31" ht="12" customHeight="1">
      <c r="A383" s="498">
        <v>112801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>
        <f>SUMIF($A$10:$A$368,$A383,L$10:L$368)</f>
        <v>24</v>
      </c>
      <c r="M383" s="888">
        <f>SUMIF($A$10:$A$368,$A383,M$10:M$368)</f>
        <v>0</v>
      </c>
      <c r="N383" s="515">
        <f t="shared" si="176"/>
        <v>0</v>
      </c>
      <c r="O383" s="509">
        <f t="shared" si="176"/>
        <v>24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24</v>
      </c>
      <c r="V383" s="47">
        <f t="shared" si="165"/>
        <v>0</v>
      </c>
      <c r="W383" s="510"/>
    </row>
    <row r="384" spans="1:31" ht="12.75" customHeight="1">
      <c r="A384" s="498">
        <v>113001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SUMIF($A$10:$A$368,$A384,L$10:L$368)</f>
        <v>0</v>
      </c>
      <c r="M384" s="888">
        <f>SUMIF($A$10:$A$368,$A384,M$10:M$368)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>
      <c r="A385" s="498">
        <v>113301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/>
      <c r="M385" s="888"/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" customHeight="1">
      <c r="A386" s="498">
        <v>113501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>
        <f>SUMIF($A$10:$A$368,$A386,L$10:L$368)</f>
        <v>0</v>
      </c>
      <c r="M386" s="888">
        <f>SUMIF($A$10:$A$368,$A386,M$10:M$368)</f>
        <v>0</v>
      </c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>
      <c r="A387" s="498">
        <v>113521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>
        <f>SUMIF($A$10:$A$368,$A387,L$10:L$368)</f>
        <v>0</v>
      </c>
      <c r="M387" s="888">
        <f>SUMIF($A$10:$A$368,$A387,M$10:M$368)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32</v>
      </c>
      <c r="R387" s="889">
        <f t="shared" si="177"/>
        <v>32</v>
      </c>
      <c r="S387" s="507"/>
      <c r="T387" s="508"/>
      <c r="U387" s="509">
        <f t="shared" si="178"/>
        <v>32</v>
      </c>
      <c r="V387" s="47">
        <f t="shared" si="165"/>
        <v>0</v>
      </c>
      <c r="W387" s="510"/>
    </row>
    <row r="388" spans="1:23" ht="12" customHeight="1">
      <c r="A388" s="498">
        <v>113591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/>
      <c r="M388" s="888"/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>
      <c r="A389" s="498">
        <v>113601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 t="shared" ref="L389:M391" si="180">SUMIF($A$10:$A$368,$A389,L$10:L$368)</f>
        <v>16</v>
      </c>
      <c r="M389" s="888">
        <f t="shared" si="180"/>
        <v>0</v>
      </c>
      <c r="N389" s="515">
        <f t="shared" si="176"/>
        <v>0</v>
      </c>
      <c r="O389" s="509">
        <f t="shared" si="176"/>
        <v>16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16</v>
      </c>
      <c r="V389" s="47">
        <f t="shared" si="165"/>
        <v>0</v>
      </c>
      <c r="W389" s="510"/>
    </row>
    <row r="390" spans="1:23" ht="12" customHeight="1">
      <c r="A390" s="498">
        <v>113801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 t="shared" si="180"/>
        <v>0</v>
      </c>
      <c r="M390" s="888">
        <f t="shared" si="180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>
      <c r="A391" s="498">
        <v>114001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8</v>
      </c>
      <c r="K391" s="888">
        <f t="shared" si="179"/>
        <v>0</v>
      </c>
      <c r="L391" s="888">
        <f t="shared" si="180"/>
        <v>0</v>
      </c>
      <c r="M391" s="888">
        <f t="shared" si="180"/>
        <v>0</v>
      </c>
      <c r="N391" s="515">
        <f t="shared" si="176"/>
        <v>0</v>
      </c>
      <c r="O391" s="509">
        <f t="shared" si="176"/>
        <v>8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8</v>
      </c>
      <c r="V391" s="47">
        <f t="shared" si="165"/>
        <v>0</v>
      </c>
      <c r="W391" s="510"/>
    </row>
    <row r="392" spans="1:23" ht="12" customHeight="1">
      <c r="A392" s="498" t="s">
        <v>236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110</v>
      </c>
      <c r="K392" s="888">
        <f t="shared" si="179"/>
        <v>0</v>
      </c>
      <c r="L392" s="888"/>
      <c r="M392" s="888"/>
      <c r="N392" s="515">
        <f t="shared" si="176"/>
        <v>0</v>
      </c>
      <c r="O392" s="509">
        <f t="shared" si="176"/>
        <v>110</v>
      </c>
      <c r="P392" s="515">
        <f t="shared" si="177"/>
        <v>0</v>
      </c>
      <c r="Q392" s="515">
        <f t="shared" si="177"/>
        <v>0</v>
      </c>
      <c r="R392" s="515">
        <f t="shared" si="177"/>
        <v>0</v>
      </c>
      <c r="S392" s="507"/>
      <c r="T392" s="507"/>
      <c r="U392" s="515">
        <f t="shared" si="178"/>
        <v>110</v>
      </c>
      <c r="V392" s="47">
        <f t="shared" si="165"/>
        <v>0</v>
      </c>
      <c r="W392" s="510"/>
    </row>
    <row r="393" spans="1:23" ht="12" customHeight="1">
      <c r="A393" s="498">
        <v>114101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0</v>
      </c>
      <c r="K393" s="888">
        <f t="shared" si="179"/>
        <v>0</v>
      </c>
      <c r="L393" s="888">
        <f>SUMIF($A$10:$A$368,$A393,L$10:L$368)</f>
        <v>0</v>
      </c>
      <c r="M393" s="888">
        <f>SUMIF($A$10:$A$368,$A393,M$10:M$368)</f>
        <v>0</v>
      </c>
      <c r="N393" s="515">
        <f t="shared" si="176"/>
        <v>0</v>
      </c>
      <c r="O393" s="509">
        <f t="shared" si="176"/>
        <v>0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0</v>
      </c>
      <c r="V393" s="47">
        <f t="shared" si="165"/>
        <v>0</v>
      </c>
      <c r="W393" s="510"/>
    </row>
    <row r="394" spans="1:23" ht="12" customHeight="1">
      <c r="A394" s="498">
        <v>114301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16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16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16</v>
      </c>
      <c r="V394" s="47">
        <f t="shared" si="165"/>
        <v>0</v>
      </c>
      <c r="W394" s="510"/>
    </row>
    <row r="395" spans="1:23" ht="12" customHeight="1">
      <c r="A395" s="498">
        <v>114501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 t="shared" ref="L395:M399" si="181">SUMIF($A$10:$A$368,$A395,L$10:L$368)</f>
        <v>0</v>
      </c>
      <c r="M395" s="888">
        <f t="shared" si="181"/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>
      <c r="A396" s="498">
        <v>114521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81"/>
        <v>0</v>
      </c>
      <c r="M396" s="888">
        <f t="shared" si="181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>
      <c r="A397" s="498">
        <v>114591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81"/>
        <v>0</v>
      </c>
      <c r="M397" s="888">
        <f t="shared" si="181"/>
        <v>0</v>
      </c>
      <c r="N397" s="515">
        <f t="shared" ref="N397:O416" si="182">SUMIF($A$10:$A$373,$A397,N$10:N$373)</f>
        <v>0</v>
      </c>
      <c r="O397" s="509">
        <f t="shared" si="182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>
      <c r="A398" s="498">
        <v>114601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si="182"/>
        <v>0</v>
      </c>
      <c r="O398" s="509">
        <f t="shared" si="182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>
      <c r="A399" s="498" t="s">
        <v>234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8</v>
      </c>
      <c r="M399" s="888">
        <f t="shared" si="181"/>
        <v>0</v>
      </c>
      <c r="N399" s="515">
        <f t="shared" si="182"/>
        <v>0</v>
      </c>
      <c r="O399" s="509">
        <f t="shared" si="182"/>
        <v>8</v>
      </c>
      <c r="P399" s="515"/>
      <c r="Q399" s="888"/>
      <c r="R399" s="889">
        <f t="shared" ref="R399:R462" si="183">SUMIF($A$10:$A$368,$A399,R$10:R$368)</f>
        <v>0</v>
      </c>
      <c r="S399" s="507"/>
      <c r="T399" s="508"/>
      <c r="U399" s="509">
        <f t="shared" si="178"/>
        <v>8</v>
      </c>
      <c r="V399" s="47">
        <f t="shared" ref="V399:V471" si="184">O399+R399-U399</f>
        <v>0</v>
      </c>
      <c r="W399" s="510"/>
    </row>
    <row r="400" spans="1:23" ht="12" customHeight="1">
      <c r="A400" s="498">
        <v>114701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515">
        <f t="shared" ref="K400:M401" si="185">SUMIF($A$10:$A$373,$A400,K$10:K$373)</f>
        <v>0</v>
      </c>
      <c r="L400" s="515">
        <f t="shared" si="185"/>
        <v>0</v>
      </c>
      <c r="M400" s="515">
        <f t="shared" si="185"/>
        <v>0</v>
      </c>
      <c r="N400" s="515">
        <f t="shared" si="182"/>
        <v>0</v>
      </c>
      <c r="O400" s="509">
        <f t="shared" si="182"/>
        <v>0</v>
      </c>
      <c r="P400" s="515"/>
      <c r="Q400" s="888">
        <f>SUMIF($A$10:$A$368,$A400,Q$10:Q$368)</f>
        <v>0</v>
      </c>
      <c r="R400" s="889">
        <f t="shared" si="183"/>
        <v>0</v>
      </c>
      <c r="S400" s="507"/>
      <c r="T400" s="508"/>
      <c r="U400" s="509">
        <f t="shared" si="178"/>
        <v>0</v>
      </c>
      <c r="V400" s="47">
        <f t="shared" si="184"/>
        <v>0</v>
      </c>
      <c r="W400" s="510"/>
    </row>
    <row r="401" spans="1:23" ht="12" customHeight="1">
      <c r="A401" s="498" t="s">
        <v>232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si="185"/>
        <v>0</v>
      </c>
      <c r="L401" s="515">
        <f t="shared" si="185"/>
        <v>0</v>
      </c>
      <c r="M401" s="515">
        <f t="shared" si="185"/>
        <v>0</v>
      </c>
      <c r="N401" s="515">
        <f t="shared" si="182"/>
        <v>0</v>
      </c>
      <c r="O401" s="515">
        <f t="shared" si="182"/>
        <v>0</v>
      </c>
      <c r="P401" s="515"/>
      <c r="Q401" s="888"/>
      <c r="R401" s="889">
        <f t="shared" si="183"/>
        <v>0</v>
      </c>
      <c r="S401" s="507"/>
      <c r="T401" s="508"/>
      <c r="U401" s="509">
        <f t="shared" si="178"/>
        <v>0</v>
      </c>
      <c r="V401" s="47">
        <f t="shared" si="184"/>
        <v>0</v>
      </c>
      <c r="W401" s="510"/>
    </row>
    <row r="402" spans="1:23" ht="12" customHeight="1">
      <c r="A402" s="498">
        <v>115001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888">
        <f t="shared" ref="K402:M420" si="186">SUMIF($A$10:$A$368,$A402,K$10:K$368)</f>
        <v>0</v>
      </c>
      <c r="L402" s="888">
        <f t="shared" si="186"/>
        <v>0</v>
      </c>
      <c r="M402" s="888">
        <f t="shared" si="186"/>
        <v>0</v>
      </c>
      <c r="N402" s="515">
        <f t="shared" si="182"/>
        <v>0</v>
      </c>
      <c r="O402" s="509">
        <f t="shared" si="182"/>
        <v>0</v>
      </c>
      <c r="P402" s="515">
        <f t="shared" ref="P402:Q421" si="187">SUMIF($A$10:$A$368,$A402,P$10:P$368)</f>
        <v>0</v>
      </c>
      <c r="Q402" s="888">
        <f t="shared" si="187"/>
        <v>0</v>
      </c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>
      <c r="A403" s="498">
        <v>115501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si="186"/>
        <v>0</v>
      </c>
      <c r="L403" s="888">
        <f t="shared" si="186"/>
        <v>0</v>
      </c>
      <c r="M403" s="888">
        <f t="shared" si="186"/>
        <v>0</v>
      </c>
      <c r="N403" s="515">
        <f t="shared" si="182"/>
        <v>0</v>
      </c>
      <c r="O403" s="509">
        <f t="shared" si="182"/>
        <v>0</v>
      </c>
      <c r="P403" s="515">
        <f t="shared" si="187"/>
        <v>0</v>
      </c>
      <c r="Q403" s="888">
        <f t="shared" si="187"/>
        <v>200</v>
      </c>
      <c r="R403" s="889">
        <f t="shared" si="183"/>
        <v>200</v>
      </c>
      <c r="S403" s="507"/>
      <c r="T403" s="508"/>
      <c r="U403" s="509">
        <f t="shared" si="178"/>
        <v>200</v>
      </c>
      <c r="V403" s="47">
        <f t="shared" si="184"/>
        <v>0</v>
      </c>
      <c r="W403" s="510"/>
    </row>
    <row r="404" spans="1:23" ht="12" customHeight="1">
      <c r="A404" s="498">
        <v>115591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6"/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si="187"/>
        <v>0</v>
      </c>
      <c r="Q404" s="888">
        <f t="shared" si="187"/>
        <v>0</v>
      </c>
      <c r="R404" s="889">
        <f t="shared" si="183"/>
        <v>0</v>
      </c>
      <c r="S404" s="507"/>
      <c r="T404" s="508"/>
      <c r="U404" s="509">
        <f t="shared" si="178"/>
        <v>0</v>
      </c>
      <c r="V404" s="47">
        <f t="shared" si="184"/>
        <v>0</v>
      </c>
      <c r="W404" s="510"/>
    </row>
    <row r="405" spans="1:23" ht="12" customHeight="1">
      <c r="A405" s="498">
        <v>115701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0</v>
      </c>
      <c r="R405" s="889">
        <f t="shared" si="183"/>
        <v>0</v>
      </c>
      <c r="S405" s="507"/>
      <c r="T405" s="508"/>
      <c r="U405" s="509">
        <f t="shared" si="178"/>
        <v>0</v>
      </c>
      <c r="V405" s="47">
        <f t="shared" si="184"/>
        <v>0</v>
      </c>
      <c r="W405" s="510"/>
    </row>
    <row r="406" spans="1:23" ht="12" customHeight="1">
      <c r="A406" s="498">
        <v>120000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>
      <c r="A407" s="498">
        <v>120100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>
      <c r="A408" s="498">
        <v>120110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>
      <c r="A409" s="498">
        <v>120500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>
      <c r="A410" s="498">
        <v>121701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>
      <c r="A411" s="498">
        <v>122001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>
      <c r="A412" s="498">
        <v>122021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>
      <c r="A413" s="498">
        <v>122031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>
      <c r="A414" s="498">
        <v>122121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>
      <c r="A415" s="498">
        <v>122131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>
      <c r="A416" s="498">
        <v>122701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>
      <c r="A417" s="498">
        <v>123001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ref="N417:O436" si="188">SUMIF($A$10:$A$373,$A417,N$10:N$373)</f>
        <v>0</v>
      </c>
      <c r="O417" s="509">
        <f t="shared" si="188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>
      <c r="A418" s="498">
        <v>123021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8"/>
        <v>0</v>
      </c>
      <c r="O418" s="509">
        <f t="shared" si="188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>
      <c r="A419" s="498">
        <v>123030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8"/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>
      <c r="A420" s="518">
        <v>123031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8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>
      <c r="A421" s="498">
        <v>123701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8</v>
      </c>
      <c r="K421" s="515">
        <f>SUMIF($A$10:$A$373,$A421,K$10:K$373)</f>
        <v>0</v>
      </c>
      <c r="L421" s="515">
        <f>SUMIF($A$10:$A$373,$A421,L$10:L$373)</f>
        <v>0</v>
      </c>
      <c r="M421" s="515">
        <f>SUMIF($A$10:$A$373,$A421,M$10:M$373)</f>
        <v>0</v>
      </c>
      <c r="N421" s="515">
        <f t="shared" si="188"/>
        <v>0</v>
      </c>
      <c r="O421" s="509">
        <f t="shared" si="188"/>
        <v>8</v>
      </c>
      <c r="P421" s="515">
        <f t="shared" si="187"/>
        <v>0</v>
      </c>
      <c r="Q421" s="515">
        <f t="shared" si="187"/>
        <v>0</v>
      </c>
      <c r="R421" s="515">
        <f t="shared" si="183"/>
        <v>0</v>
      </c>
      <c r="S421" s="507"/>
      <c r="T421" s="508"/>
      <c r="U421" s="509">
        <f t="shared" si="178"/>
        <v>8</v>
      </c>
      <c r="V421" s="47">
        <f t="shared" si="184"/>
        <v>0</v>
      </c>
      <c r="W421" s="510"/>
    </row>
    <row r="422" spans="1:23" ht="12" customHeight="1">
      <c r="A422" s="498">
        <v>125001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ref="K422:M441" si="189">SUMIF($A$10:$A$368,$A422,K$10:K$368)</f>
        <v>0</v>
      </c>
      <c r="L422" s="888">
        <f t="shared" si="189"/>
        <v>0</v>
      </c>
      <c r="M422" s="888">
        <f t="shared" si="189"/>
        <v>0</v>
      </c>
      <c r="N422" s="515">
        <f t="shared" si="188"/>
        <v>0</v>
      </c>
      <c r="O422" s="509">
        <f t="shared" si="188"/>
        <v>0</v>
      </c>
      <c r="P422" s="515">
        <f t="shared" ref="P422:Q441" si="190">SUMIF($A$10:$A$368,$A422,P$10:P$368)</f>
        <v>0</v>
      </c>
      <c r="Q422" s="888">
        <f t="shared" si="190"/>
        <v>0</v>
      </c>
      <c r="R422" s="889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>
      <c r="A423" s="498">
        <v>127000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8"/>
        <v>0</v>
      </c>
      <c r="O423" s="509">
        <f t="shared" si="188"/>
        <v>0</v>
      </c>
      <c r="P423" s="515">
        <f t="shared" si="190"/>
        <v>0</v>
      </c>
      <c r="Q423" s="888">
        <f t="shared" si="190"/>
        <v>0</v>
      </c>
      <c r="R423" s="889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>
      <c r="A424" s="498">
        <v>127001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100</v>
      </c>
      <c r="K424" s="888">
        <f t="shared" si="189"/>
        <v>0</v>
      </c>
      <c r="L424" s="888">
        <f t="shared" si="189"/>
        <v>162</v>
      </c>
      <c r="M424" s="888">
        <f t="shared" si="189"/>
        <v>0</v>
      </c>
      <c r="N424" s="515">
        <f t="shared" si="188"/>
        <v>0</v>
      </c>
      <c r="O424" s="509">
        <f t="shared" si="188"/>
        <v>262</v>
      </c>
      <c r="P424" s="515">
        <f t="shared" si="190"/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262</v>
      </c>
      <c r="V424" s="47">
        <f t="shared" si="184"/>
        <v>0</v>
      </c>
      <c r="W424" s="510"/>
    </row>
    <row r="425" spans="1:23" ht="12" customHeight="1">
      <c r="A425" s="498">
        <v>127008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8"/>
        <v>0</v>
      </c>
      <c r="O425" s="509">
        <f t="shared" si="188"/>
        <v>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>
      <c r="A426" s="498">
        <v>127020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8"/>
        <v>0</v>
      </c>
      <c r="O426" s="509">
        <f t="shared" si="188"/>
        <v>0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>
      <c r="A427" s="498">
        <v>127021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>
      <c r="A428" s="498">
        <v>127031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>
      <c r="A429" s="498">
        <v>127060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>
      <c r="A430" s="498">
        <v>127761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>
      <c r="A431" s="498">
        <v>127771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>
      <c r="A432" s="498">
        <v>127800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>
      <c r="A433" s="498">
        <v>127801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>
      <c r="A434" s="498">
        <v>128000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>
      <c r="A435" s="498">
        <v>128001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>
      <c r="A436" s="498">
        <v>128020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>
      <c r="A437" s="498">
        <v>132011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ref="N437:O456" si="191">SUMIF($A$10:$A$373,$A437,N$10:N$373)</f>
        <v>0</v>
      </c>
      <c r="O437" s="509">
        <f t="shared" si="191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>
      <c r="A438" s="498">
        <v>132021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91"/>
        <v>0</v>
      </c>
      <c r="O438" s="509">
        <f t="shared" si="191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>
      <c r="A439" s="498">
        <v>132031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91"/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>
      <c r="A440" s="498">
        <v>133011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>
      <c r="A441" s="498">
        <v>133021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ref="J441:J504" si="192">SUMIF($A$10:$A$373,$A441,J$10:J$373)</f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ref="U441:U504" si="193">SUMIF($A$10:$A$368,$A441,U$10:U$368)</f>
        <v>0</v>
      </c>
      <c r="V441" s="47">
        <f t="shared" si="184"/>
        <v>0</v>
      </c>
      <c r="W441" s="510"/>
    </row>
    <row r="442" spans="1:23" ht="12" customHeight="1">
      <c r="A442" s="498">
        <v>133031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92"/>
        <v>0</v>
      </c>
      <c r="K442" s="888">
        <f t="shared" ref="K442:M461" si="194">SUMIF($A$10:$A$368,$A442,K$10:K$368)</f>
        <v>0</v>
      </c>
      <c r="L442" s="888">
        <f t="shared" si="194"/>
        <v>0</v>
      </c>
      <c r="M442" s="888">
        <f t="shared" si="194"/>
        <v>0</v>
      </c>
      <c r="N442" s="515">
        <f t="shared" si="191"/>
        <v>0</v>
      </c>
      <c r="O442" s="509">
        <f t="shared" si="191"/>
        <v>0</v>
      </c>
      <c r="P442" s="515">
        <f t="shared" ref="P442:Q461" si="195">SUMIF($A$10:$A$368,$A442,P$10:P$368)</f>
        <v>0</v>
      </c>
      <c r="Q442" s="888">
        <f t="shared" si="195"/>
        <v>0</v>
      </c>
      <c r="R442" s="889">
        <f t="shared" si="183"/>
        <v>0</v>
      </c>
      <c r="S442" s="507"/>
      <c r="T442" s="508"/>
      <c r="U442" s="509">
        <f t="shared" si="193"/>
        <v>0</v>
      </c>
      <c r="V442" s="47">
        <f t="shared" si="184"/>
        <v>0</v>
      </c>
      <c r="W442" s="510"/>
    </row>
    <row r="443" spans="1:23" ht="12" customHeight="1">
      <c r="A443" s="498">
        <v>135011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92"/>
        <v>0</v>
      </c>
      <c r="K443" s="888">
        <f t="shared" si="194"/>
        <v>0</v>
      </c>
      <c r="L443" s="888">
        <f t="shared" si="194"/>
        <v>0</v>
      </c>
      <c r="M443" s="888">
        <f t="shared" si="194"/>
        <v>0</v>
      </c>
      <c r="N443" s="515">
        <f t="shared" si="191"/>
        <v>0</v>
      </c>
      <c r="O443" s="509">
        <f t="shared" si="191"/>
        <v>0</v>
      </c>
      <c r="P443" s="515">
        <f t="shared" si="195"/>
        <v>0</v>
      </c>
      <c r="Q443" s="888">
        <f t="shared" si="195"/>
        <v>0</v>
      </c>
      <c r="R443" s="889">
        <f t="shared" si="183"/>
        <v>0</v>
      </c>
      <c r="S443" s="507"/>
      <c r="T443" s="508"/>
      <c r="U443" s="509">
        <f t="shared" si="193"/>
        <v>0</v>
      </c>
      <c r="V443" s="47">
        <f t="shared" si="184"/>
        <v>0</v>
      </c>
      <c r="W443" s="510"/>
    </row>
    <row r="444" spans="1:23" ht="12" customHeight="1">
      <c r="A444" s="498">
        <v>136071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si="194"/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si="195"/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>
      <c r="A445" s="498">
        <v>136271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>
      <c r="A446" s="498">
        <v>138011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>
      <c r="A447" s="498">
        <v>138611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>
      <c r="A448" s="498">
        <v>139011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>
      <c r="A449" s="498">
        <v>161001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>
      <c r="A450" s="498">
        <v>161101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>
      <c r="A451" s="498">
        <v>161201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16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16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16</v>
      </c>
      <c r="V451" s="47">
        <f t="shared" si="184"/>
        <v>0</v>
      </c>
      <c r="W451" s="510"/>
    </row>
    <row r="452" spans="1:23" ht="12" customHeight="1">
      <c r="A452" s="498">
        <v>161211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>
      <c r="A453" s="498">
        <v>162001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8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8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8</v>
      </c>
      <c r="V453" s="47">
        <f t="shared" si="184"/>
        <v>0</v>
      </c>
      <c r="W453" s="510"/>
    </row>
    <row r="454" spans="1:23" ht="12" customHeight="1">
      <c r="A454" s="498">
        <v>162201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48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48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48</v>
      </c>
      <c r="V454" s="47">
        <f t="shared" si="184"/>
        <v>0</v>
      </c>
      <c r="W454" s="510"/>
    </row>
    <row r="455" spans="1:23" ht="12" customHeight="1">
      <c r="A455" s="498">
        <v>162211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0</v>
      </c>
      <c r="V455" s="47">
        <f t="shared" si="184"/>
        <v>0</v>
      </c>
      <c r="W455" s="510"/>
    </row>
    <row r="456" spans="1:23" ht="12" customHeight="1">
      <c r="A456" s="498">
        <v>162301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>
      <c r="A457" s="498">
        <v>162311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ref="N457:O476" si="196">SUMIF($A$10:$A$373,$A457,N$10:N$373)</f>
        <v>0</v>
      </c>
      <c r="O457" s="509">
        <f t="shared" si="196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>
      <c r="A458" s="498">
        <v>163001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6"/>
        <v>0</v>
      </c>
      <c r="O458" s="509">
        <f t="shared" si="196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>
      <c r="A459" s="498">
        <v>163201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6"/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>
      <c r="A460" s="498">
        <v>163211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>
      <c r="A461" s="498">
        <v>190100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>
      <c r="A462" s="498">
        <v>200100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ref="K462:M481" si="197">SUMIF($A$10:$A$368,$A462,K$10:K$368)</f>
        <v>0</v>
      </c>
      <c r="L462" s="888">
        <f t="shared" si="197"/>
        <v>0</v>
      </c>
      <c r="M462" s="888">
        <f t="shared" si="197"/>
        <v>0</v>
      </c>
      <c r="N462" s="515">
        <f t="shared" si="196"/>
        <v>0</v>
      </c>
      <c r="O462" s="509">
        <f t="shared" si="196"/>
        <v>0</v>
      </c>
      <c r="P462" s="515">
        <f t="shared" ref="P462:Q481" si="198">SUMIF($A$10:$A$368,$A462,P$10:P$368)</f>
        <v>0</v>
      </c>
      <c r="Q462" s="888">
        <f t="shared" si="198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>
      <c r="A463" s="498">
        <v>201101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11</v>
      </c>
      <c r="K463" s="888">
        <f t="shared" si="197"/>
        <v>0</v>
      </c>
      <c r="L463" s="888">
        <f t="shared" si="197"/>
        <v>13</v>
      </c>
      <c r="M463" s="888">
        <f t="shared" si="197"/>
        <v>0</v>
      </c>
      <c r="N463" s="515">
        <f t="shared" si="196"/>
        <v>0</v>
      </c>
      <c r="O463" s="509">
        <f t="shared" si="196"/>
        <v>24</v>
      </c>
      <c r="P463" s="515">
        <f t="shared" si="198"/>
        <v>0</v>
      </c>
      <c r="Q463" s="888">
        <f t="shared" si="198"/>
        <v>0</v>
      </c>
      <c r="R463" s="889">
        <f t="shared" ref="R463:R526" si="199">SUMIF($A$10:$A$368,$A463,R$10:R$368)</f>
        <v>0</v>
      </c>
      <c r="S463" s="507"/>
      <c r="T463" s="508"/>
      <c r="U463" s="509">
        <f t="shared" si="193"/>
        <v>24</v>
      </c>
      <c r="V463" s="47">
        <f t="shared" si="184"/>
        <v>0</v>
      </c>
      <c r="W463" s="510"/>
    </row>
    <row r="464" spans="1:23" ht="12" customHeight="1">
      <c r="A464" s="498">
        <v>201201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0</v>
      </c>
      <c r="P464" s="515">
        <f t="shared" si="198"/>
        <v>0</v>
      </c>
      <c r="Q464" s="888">
        <f t="shared" si="198"/>
        <v>0</v>
      </c>
      <c r="R464" s="889">
        <f t="shared" si="199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>
      <c r="A465" s="498">
        <v>201501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6"/>
        <v>0</v>
      </c>
      <c r="O465" s="509">
        <f t="shared" si="196"/>
        <v>0</v>
      </c>
      <c r="P465" s="515">
        <f t="shared" si="198"/>
        <v>0</v>
      </c>
      <c r="Q465" s="888">
        <f t="shared" si="198"/>
        <v>44</v>
      </c>
      <c r="R465" s="889">
        <f t="shared" si="199"/>
        <v>44</v>
      </c>
      <c r="S465" s="507"/>
      <c r="T465" s="508"/>
      <c r="U465" s="509">
        <f t="shared" si="193"/>
        <v>44</v>
      </c>
      <c r="V465" s="47">
        <f t="shared" si="184"/>
        <v>0</v>
      </c>
      <c r="W465" s="510"/>
    </row>
    <row r="466" spans="1:23" ht="12" customHeight="1">
      <c r="A466" s="498">
        <v>202101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0</v>
      </c>
      <c r="R466" s="889">
        <f t="shared" si="199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>
      <c r="A467" s="498">
        <v>202301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>
      <c r="A468" s="498">
        <v>203101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40</v>
      </c>
      <c r="K468" s="888">
        <f t="shared" si="197"/>
        <v>20</v>
      </c>
      <c r="L468" s="888">
        <f t="shared" si="197"/>
        <v>45</v>
      </c>
      <c r="M468" s="888">
        <f t="shared" si="197"/>
        <v>0</v>
      </c>
      <c r="N468" s="515">
        <f t="shared" si="196"/>
        <v>0</v>
      </c>
      <c r="O468" s="509">
        <f t="shared" si="196"/>
        <v>105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105</v>
      </c>
      <c r="V468" s="47">
        <f t="shared" si="184"/>
        <v>0</v>
      </c>
      <c r="W468" s="510"/>
    </row>
    <row r="469" spans="1:23" ht="12" customHeight="1">
      <c r="A469" s="498">
        <v>203201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6"/>
        <v>0</v>
      </c>
      <c r="O469" s="509">
        <f t="shared" si="196"/>
        <v>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0</v>
      </c>
      <c r="V469" s="47">
        <f t="shared" si="184"/>
        <v>0</v>
      </c>
      <c r="W469" s="510"/>
    </row>
    <row r="470" spans="1:23" ht="12" customHeight="1">
      <c r="A470" s="498">
        <v>203501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>
      <c r="A471" s="498">
        <v>203701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0</v>
      </c>
      <c r="R471" s="889">
        <f t="shared" si="199"/>
        <v>0</v>
      </c>
      <c r="S471" s="507"/>
      <c r="T471" s="508"/>
      <c r="U471" s="509">
        <f t="shared" si="193"/>
        <v>0</v>
      </c>
      <c r="V471" s="47">
        <f t="shared" si="184"/>
        <v>0</v>
      </c>
      <c r="W471" s="510"/>
    </row>
    <row r="472" spans="1:23" ht="12" customHeight="1">
      <c r="A472" s="498">
        <v>204101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24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24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24</v>
      </c>
      <c r="V472" s="47">
        <f t="shared" ref="V472:V539" si="200">O472+R472-U472</f>
        <v>0</v>
      </c>
      <c r="W472" s="510"/>
    </row>
    <row r="473" spans="1:23" ht="12" customHeight="1">
      <c r="A473" s="498">
        <v>204501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64</v>
      </c>
      <c r="R473" s="889">
        <f t="shared" si="199"/>
        <v>64</v>
      </c>
      <c r="S473" s="507"/>
      <c r="T473" s="508"/>
      <c r="U473" s="509">
        <f t="shared" si="193"/>
        <v>64</v>
      </c>
      <c r="V473" s="47">
        <f t="shared" si="200"/>
        <v>0</v>
      </c>
      <c r="W473" s="510"/>
    </row>
    <row r="474" spans="1:23" ht="12" customHeight="1">
      <c r="A474" s="498">
        <v>211001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0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0</v>
      </c>
      <c r="V474" s="47">
        <f t="shared" si="200"/>
        <v>0</v>
      </c>
      <c r="W474" s="510"/>
    </row>
    <row r="475" spans="1:23" ht="12" customHeight="1">
      <c r="A475" s="498">
        <v>212003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200"/>
        <v>0</v>
      </c>
      <c r="W475" s="510"/>
    </row>
    <row r="476" spans="1:23" ht="12" customHeight="1">
      <c r="A476" s="498">
        <v>213001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>
      <c r="A477" s="498">
        <v>216201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32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ref="N477:O496" si="201">SUMIF($A$10:$A$373,$A477,N$10:N$373)</f>
        <v>0</v>
      </c>
      <c r="O477" s="509">
        <f t="shared" si="201"/>
        <v>32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32</v>
      </c>
      <c r="V477" s="47">
        <f t="shared" si="200"/>
        <v>0</v>
      </c>
      <c r="W477" s="510"/>
    </row>
    <row r="478" spans="1:23" ht="12" customHeight="1">
      <c r="A478" s="498">
        <v>216251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201"/>
        <v>0</v>
      </c>
      <c r="O478" s="509">
        <f t="shared" si="201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si="200"/>
        <v>0</v>
      </c>
      <c r="W478" s="510"/>
    </row>
    <row r="479" spans="1:23" ht="12" customHeight="1">
      <c r="A479" s="498">
        <v>221001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201"/>
        <v>0</v>
      </c>
      <c r="O479" s="509">
        <f t="shared" si="201"/>
        <v>0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0</v>
      </c>
      <c r="V479" s="47">
        <f t="shared" si="200"/>
        <v>0</v>
      </c>
      <c r="W479" s="510"/>
    </row>
    <row r="480" spans="1:23" ht="12" customHeight="1">
      <c r="A480" s="498">
        <v>222001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>
      <c r="A481" s="498">
        <v>226001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>
      <c r="A482" s="498">
        <v>226501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ref="K482:M501" si="202">SUMIF($A$10:$A$368,$A482,K$10:K$368)</f>
        <v>0</v>
      </c>
      <c r="L482" s="888">
        <f t="shared" si="202"/>
        <v>0</v>
      </c>
      <c r="M482" s="888">
        <f t="shared" si="202"/>
        <v>0</v>
      </c>
      <c r="N482" s="515">
        <f t="shared" si="201"/>
        <v>0</v>
      </c>
      <c r="O482" s="509">
        <f t="shared" si="201"/>
        <v>0</v>
      </c>
      <c r="P482" s="515">
        <f t="shared" ref="P482:Q501" si="203">SUMIF($A$10:$A$368,$A482,P$10:P$368)</f>
        <v>0</v>
      </c>
      <c r="Q482" s="888">
        <f t="shared" si="203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>
      <c r="A483" s="498">
        <v>300000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si="202"/>
        <v>0</v>
      </c>
      <c r="L483" s="888">
        <f t="shared" si="202"/>
        <v>0</v>
      </c>
      <c r="M483" s="888">
        <f t="shared" si="202"/>
        <v>0</v>
      </c>
      <c r="N483" s="515">
        <f t="shared" si="201"/>
        <v>0</v>
      </c>
      <c r="O483" s="509">
        <f t="shared" si="201"/>
        <v>0</v>
      </c>
      <c r="P483" s="515">
        <f t="shared" si="203"/>
        <v>0</v>
      </c>
      <c r="Q483" s="888">
        <f t="shared" si="203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>
      <c r="A484" s="498">
        <v>300010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202"/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si="203"/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>
      <c r="A485" s="498">
        <v>300030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>
      <c r="A486" s="498">
        <v>300300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>
      <c r="A487" s="498">
        <v>300400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>
      <c r="A488" s="498">
        <v>300410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>
      <c r="A489" s="498">
        <v>300700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>
      <c r="A490" s="498">
        <v>300710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>
      <c r="A491" s="498">
        <v>311001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>
      <c r="A492" s="498">
        <v>312001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50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50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50</v>
      </c>
      <c r="V492" s="47">
        <f t="shared" si="200"/>
        <v>0</v>
      </c>
      <c r="W492" s="510"/>
    </row>
    <row r="493" spans="1:23" ht="12" customHeight="1">
      <c r="A493" s="498">
        <v>312021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24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24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24</v>
      </c>
      <c r="V493" s="47">
        <f t="shared" si="200"/>
        <v>0</v>
      </c>
      <c r="W493" s="510"/>
    </row>
    <row r="494" spans="1:23" ht="12" customHeight="1">
      <c r="A494" s="498">
        <v>312101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0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0</v>
      </c>
      <c r="P494" s="515">
        <f t="shared" si="203"/>
        <v>0</v>
      </c>
      <c r="Q494" s="888">
        <f t="shared" si="203"/>
        <v>308</v>
      </c>
      <c r="R494" s="889">
        <f t="shared" si="199"/>
        <v>308</v>
      </c>
      <c r="S494" s="507"/>
      <c r="T494" s="508"/>
      <c r="U494" s="509">
        <f t="shared" si="193"/>
        <v>308</v>
      </c>
      <c r="V494" s="47">
        <f t="shared" si="200"/>
        <v>0</v>
      </c>
      <c r="W494" s="510"/>
    </row>
    <row r="495" spans="1:23" ht="12" customHeight="1">
      <c r="A495" s="498">
        <v>314000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0</v>
      </c>
      <c r="V495" s="47">
        <f t="shared" si="200"/>
        <v>0</v>
      </c>
      <c r="W495" s="510"/>
    </row>
    <row r="496" spans="1:23" ht="12" customHeight="1">
      <c r="A496" s="498">
        <v>314001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74</v>
      </c>
      <c r="K496" s="888">
        <f t="shared" si="202"/>
        <v>8</v>
      </c>
      <c r="L496" s="888">
        <f t="shared" si="202"/>
        <v>2</v>
      </c>
      <c r="M496" s="888">
        <f t="shared" si="202"/>
        <v>0</v>
      </c>
      <c r="N496" s="515">
        <f t="shared" si="201"/>
        <v>0</v>
      </c>
      <c r="O496" s="509">
        <f t="shared" si="201"/>
        <v>84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84</v>
      </c>
      <c r="V496" s="47">
        <f t="shared" si="200"/>
        <v>0</v>
      </c>
      <c r="W496" s="510"/>
    </row>
    <row r="497" spans="1:23" ht="12" customHeight="1">
      <c r="A497" s="498">
        <v>314011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30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ref="N497:O516" si="204">SUMIF($A$10:$A$373,$A497,N$10:N$373)</f>
        <v>0</v>
      </c>
      <c r="O497" s="509">
        <f t="shared" si="204"/>
        <v>30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30</v>
      </c>
      <c r="V497" s="47">
        <f t="shared" si="200"/>
        <v>0</v>
      </c>
      <c r="W497" s="510"/>
    </row>
    <row r="498" spans="1:23" ht="12" customHeight="1">
      <c r="A498" s="498">
        <v>314021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16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si="204"/>
        <v>0</v>
      </c>
      <c r="O498" s="509">
        <f t="shared" si="204"/>
        <v>16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16</v>
      </c>
      <c r="V498" s="47">
        <f t="shared" si="200"/>
        <v>0</v>
      </c>
      <c r="W498" s="510"/>
    </row>
    <row r="499" spans="1:23" ht="12" customHeight="1">
      <c r="A499" s="498">
        <v>314028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0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4"/>
        <v>0</v>
      </c>
      <c r="O499" s="509">
        <f t="shared" si="204"/>
        <v>0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0</v>
      </c>
      <c r="V499" s="47">
        <f t="shared" si="200"/>
        <v>0</v>
      </c>
      <c r="W499" s="510"/>
    </row>
    <row r="500" spans="1:23" ht="12" customHeight="1">
      <c r="A500" s="498">
        <v>314081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0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8</v>
      </c>
      <c r="O500" s="509">
        <f t="shared" si="204"/>
        <v>8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8</v>
      </c>
      <c r="V500" s="47">
        <f t="shared" si="200"/>
        <v>0</v>
      </c>
      <c r="W500" s="510"/>
    </row>
    <row r="501" spans="1:23" ht="12" customHeight="1">
      <c r="A501" s="498">
        <v>314101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0</v>
      </c>
      <c r="O501" s="509">
        <f t="shared" si="204"/>
        <v>0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0</v>
      </c>
      <c r="V501" s="47">
        <f t="shared" si="200"/>
        <v>0</v>
      </c>
      <c r="W501" s="510"/>
    </row>
    <row r="502" spans="1:23" ht="12" customHeight="1">
      <c r="A502" s="498">
        <v>314111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ref="K502:M521" si="205">SUMIF($A$10:$A$368,$A502,K$10:K$368)</f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ref="P502:Q521" si="206">SUMIF($A$10:$A$368,$A502,P$10:P$368)</f>
        <v>0</v>
      </c>
      <c r="Q502" s="888">
        <f t="shared" si="206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>
      <c r="A503" s="498">
        <v>314301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>
      <c r="A504" s="498">
        <v>320000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>
      <c r="A505" s="498">
        <v>320001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ref="J505:J568" si="207">SUMIF($A$10:$A$373,$A505,J$10:J$373)</f>
        <v>200</v>
      </c>
      <c r="K505" s="888">
        <f t="shared" si="205"/>
        <v>18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218</v>
      </c>
      <c r="P505" s="515">
        <f t="shared" si="206"/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ref="U505:U568" si="208">SUMIF($A$10:$A$368,$A505,U$10:U$368)</f>
        <v>218</v>
      </c>
      <c r="V505" s="47">
        <f t="shared" si="200"/>
        <v>0</v>
      </c>
      <c r="W505" s="510"/>
    </row>
    <row r="506" spans="1:23" ht="12" customHeight="1">
      <c r="A506" s="498">
        <v>320008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207"/>
        <v>32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32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si="208"/>
        <v>32</v>
      </c>
      <c r="V506" s="47">
        <f t="shared" si="200"/>
        <v>0</v>
      </c>
      <c r="W506" s="510"/>
    </row>
    <row r="507" spans="1:23" ht="12" customHeight="1">
      <c r="A507" s="498">
        <v>320021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7"/>
        <v>64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64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208"/>
        <v>64</v>
      </c>
      <c r="V507" s="47">
        <f t="shared" si="200"/>
        <v>0</v>
      </c>
      <c r="W507" s="510"/>
    </row>
    <row r="508" spans="1:23" ht="12" customHeight="1">
      <c r="A508" s="498">
        <v>320041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7"/>
        <v>0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16</v>
      </c>
      <c r="O508" s="509">
        <f t="shared" si="204"/>
        <v>16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208"/>
        <v>16</v>
      </c>
      <c r="V508" s="47">
        <f t="shared" si="200"/>
        <v>0</v>
      </c>
      <c r="W508" s="510"/>
    </row>
    <row r="509" spans="1:23" ht="12" customHeight="1">
      <c r="A509" s="498">
        <v>320046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0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0</v>
      </c>
      <c r="V509" s="47">
        <f t="shared" si="200"/>
        <v>0</v>
      </c>
      <c r="W509" s="510"/>
    </row>
    <row r="510" spans="1:23" ht="12" customHeight="1">
      <c r="A510" s="498">
        <v>320101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0</v>
      </c>
      <c r="V510" s="47">
        <f t="shared" si="200"/>
        <v>0</v>
      </c>
      <c r="W510" s="510"/>
    </row>
    <row r="511" spans="1:23" ht="12" customHeight="1">
      <c r="A511" s="498">
        <v>321000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>
      <c r="A512" s="498">
        <v>321001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135</v>
      </c>
      <c r="K512" s="888">
        <f t="shared" si="205"/>
        <v>20</v>
      </c>
      <c r="L512" s="888">
        <f t="shared" si="205"/>
        <v>6</v>
      </c>
      <c r="M512" s="888">
        <f t="shared" si="205"/>
        <v>0</v>
      </c>
      <c r="N512" s="515">
        <f t="shared" si="204"/>
        <v>0</v>
      </c>
      <c r="O512" s="509">
        <f t="shared" si="204"/>
        <v>161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161</v>
      </c>
      <c r="V512" s="47">
        <f t="shared" si="200"/>
        <v>0</v>
      </c>
      <c r="W512" s="510"/>
    </row>
    <row r="513" spans="1:23" ht="12" customHeight="1">
      <c r="A513" s="498">
        <v>321012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56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56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56</v>
      </c>
      <c r="V513" s="47">
        <f t="shared" si="200"/>
        <v>0</v>
      </c>
      <c r="W513" s="510"/>
    </row>
    <row r="514" spans="1:23" ht="12" customHeight="1">
      <c r="A514" s="498">
        <v>321018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0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0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0</v>
      </c>
      <c r="V514" s="47">
        <f t="shared" si="200"/>
        <v>0</v>
      </c>
      <c r="W514" s="510"/>
    </row>
    <row r="515" spans="1:23" ht="12" customHeight="1">
      <c r="A515" s="498">
        <v>321021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24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24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24</v>
      </c>
      <c r="V515" s="47">
        <f t="shared" si="200"/>
        <v>0</v>
      </c>
      <c r="W515" s="510"/>
    </row>
    <row r="516" spans="1:23" ht="12" customHeight="1">
      <c r="A516" s="498">
        <v>321030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0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0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0</v>
      </c>
      <c r="V516" s="47">
        <f t="shared" si="200"/>
        <v>0</v>
      </c>
      <c r="W516" s="510"/>
    </row>
    <row r="517" spans="1:23" ht="12" customHeight="1">
      <c r="A517" s="498">
        <v>321031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ref="N517:O536" si="209">SUMIF($A$10:$A$373,$A517,N$10:N$373)</f>
        <v>0</v>
      </c>
      <c r="O517" s="509">
        <f t="shared" si="209"/>
        <v>0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0</v>
      </c>
      <c r="V517" s="47">
        <f t="shared" si="200"/>
        <v>0</v>
      </c>
      <c r="W517" s="510"/>
    </row>
    <row r="518" spans="1:23" ht="12" customHeight="1">
      <c r="A518" s="498">
        <v>321041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9"/>
        <v>0</v>
      </c>
      <c r="O518" s="509">
        <f t="shared" si="209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>
      <c r="A519" s="498">
        <v>321072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9"/>
        <v>0</v>
      </c>
      <c r="O519" s="509">
        <f t="shared" si="209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>
      <c r="A520" s="498">
        <v>321101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0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9"/>
        <v>0</v>
      </c>
      <c r="O520" s="509">
        <f t="shared" si="209"/>
        <v>0</v>
      </c>
      <c r="P520" s="515">
        <f t="shared" si="206"/>
        <v>146</v>
      </c>
      <c r="Q520" s="888">
        <f t="shared" si="206"/>
        <v>150</v>
      </c>
      <c r="R520" s="889">
        <f t="shared" si="199"/>
        <v>296</v>
      </c>
      <c r="S520" s="507"/>
      <c r="T520" s="508"/>
      <c r="U520" s="509">
        <f t="shared" si="208"/>
        <v>296</v>
      </c>
      <c r="V520" s="47">
        <f t="shared" si="200"/>
        <v>0</v>
      </c>
      <c r="W520" s="510"/>
    </row>
    <row r="521" spans="1:23" ht="12" customHeight="1">
      <c r="A521" s="498">
        <v>321501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0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0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0</v>
      </c>
      <c r="V521" s="47">
        <f t="shared" si="200"/>
        <v>0</v>
      </c>
      <c r="W521" s="510"/>
    </row>
    <row r="522" spans="1:23" ht="12" customHeight="1">
      <c r="A522" s="498">
        <v>332101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101</v>
      </c>
      <c r="K522" s="888">
        <f t="shared" ref="K522:M541" si="210">SUMIF($A$10:$A$368,$A522,K$10:K$368)</f>
        <v>5</v>
      </c>
      <c r="L522" s="888">
        <f t="shared" si="210"/>
        <v>0</v>
      </c>
      <c r="M522" s="888">
        <f t="shared" si="210"/>
        <v>0</v>
      </c>
      <c r="N522" s="515">
        <f t="shared" si="209"/>
        <v>0</v>
      </c>
      <c r="O522" s="509">
        <f t="shared" si="209"/>
        <v>106</v>
      </c>
      <c r="P522" s="515">
        <f t="shared" ref="P522:Q541" si="211">SUMIF($A$10:$A$368,$A522,P$10:P$368)</f>
        <v>0</v>
      </c>
      <c r="Q522" s="888">
        <f t="shared" si="211"/>
        <v>0</v>
      </c>
      <c r="R522" s="889">
        <f t="shared" si="199"/>
        <v>0</v>
      </c>
      <c r="S522" s="507"/>
      <c r="T522" s="508"/>
      <c r="U522" s="509">
        <f t="shared" si="208"/>
        <v>106</v>
      </c>
      <c r="V522" s="47">
        <f t="shared" si="200"/>
        <v>0</v>
      </c>
      <c r="W522" s="510"/>
    </row>
    <row r="523" spans="1:23" ht="12" customHeight="1">
      <c r="A523" s="498">
        <v>332121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0</v>
      </c>
      <c r="K523" s="888">
        <f t="shared" si="210"/>
        <v>0</v>
      </c>
      <c r="L523" s="888">
        <f t="shared" si="210"/>
        <v>0</v>
      </c>
      <c r="M523" s="888">
        <f t="shared" si="210"/>
        <v>0</v>
      </c>
      <c r="N523" s="515">
        <f t="shared" si="209"/>
        <v>0</v>
      </c>
      <c r="O523" s="509">
        <f t="shared" si="209"/>
        <v>0</v>
      </c>
      <c r="P523" s="515">
        <f t="shared" si="211"/>
        <v>0</v>
      </c>
      <c r="Q523" s="888">
        <f t="shared" si="211"/>
        <v>0</v>
      </c>
      <c r="R523" s="889">
        <f t="shared" si="199"/>
        <v>0</v>
      </c>
      <c r="S523" s="507"/>
      <c r="T523" s="508"/>
      <c r="U523" s="509">
        <f t="shared" si="208"/>
        <v>0</v>
      </c>
      <c r="V523" s="47">
        <f t="shared" si="200"/>
        <v>0</v>
      </c>
      <c r="W523" s="510"/>
    </row>
    <row r="524" spans="1:23" ht="12" customHeight="1">
      <c r="A524" s="498">
        <v>332211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0</v>
      </c>
      <c r="K524" s="888">
        <f t="shared" si="210"/>
        <v>0</v>
      </c>
      <c r="L524" s="888">
        <f t="shared" si="210"/>
        <v>0</v>
      </c>
      <c r="M524" s="888">
        <f t="shared" si="210"/>
        <v>0</v>
      </c>
      <c r="N524" s="515">
        <f t="shared" si="209"/>
        <v>0</v>
      </c>
      <c r="O524" s="509">
        <f t="shared" si="209"/>
        <v>0</v>
      </c>
      <c r="P524" s="515">
        <f t="shared" si="211"/>
        <v>0</v>
      </c>
      <c r="Q524" s="888">
        <f t="shared" si="211"/>
        <v>0</v>
      </c>
      <c r="R524" s="889">
        <f t="shared" si="199"/>
        <v>0</v>
      </c>
      <c r="S524" s="507"/>
      <c r="T524" s="508"/>
      <c r="U524" s="509">
        <f t="shared" si="208"/>
        <v>0</v>
      </c>
      <c r="V524" s="47">
        <f t="shared" si="200"/>
        <v>0</v>
      </c>
      <c r="W524" s="510"/>
    </row>
    <row r="525" spans="1:23" ht="12" customHeight="1">
      <c r="A525" s="498">
        <v>332300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10"/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si="211"/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>
      <c r="A526" s="498">
        <v>332301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57</v>
      </c>
      <c r="K526" s="888">
        <f t="shared" si="210"/>
        <v>16</v>
      </c>
      <c r="L526" s="888">
        <f t="shared" si="210"/>
        <v>7</v>
      </c>
      <c r="M526" s="888">
        <f t="shared" si="210"/>
        <v>0</v>
      </c>
      <c r="N526" s="515">
        <f t="shared" si="209"/>
        <v>0</v>
      </c>
      <c r="O526" s="509">
        <f t="shared" si="209"/>
        <v>80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80</v>
      </c>
      <c r="V526" s="47">
        <f t="shared" si="200"/>
        <v>0</v>
      </c>
      <c r="W526" s="510"/>
    </row>
    <row r="527" spans="1:23" ht="12" customHeight="1">
      <c r="A527" s="498">
        <v>332330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10"/>
        <v>0</v>
      </c>
      <c r="L527" s="888">
        <f t="shared" si="210"/>
        <v>0</v>
      </c>
      <c r="M527" s="888">
        <f t="shared" si="210"/>
        <v>0</v>
      </c>
      <c r="N527" s="515">
        <f t="shared" si="209"/>
        <v>0</v>
      </c>
      <c r="O527" s="509">
        <f t="shared" si="209"/>
        <v>0</v>
      </c>
      <c r="P527" s="515">
        <f t="shared" si="211"/>
        <v>0</v>
      </c>
      <c r="Q527" s="888">
        <f t="shared" si="211"/>
        <v>0</v>
      </c>
      <c r="R527" s="889">
        <f t="shared" ref="R527:R590" si="212">SUMIF($A$10:$A$368,$A527,R$10:R$368)</f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>
      <c r="A528" s="498">
        <v>332331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0</v>
      </c>
      <c r="K528" s="888">
        <f t="shared" si="210"/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0</v>
      </c>
      <c r="P528" s="515">
        <f t="shared" si="211"/>
        <v>0</v>
      </c>
      <c r="Q528" s="888">
        <f t="shared" si="211"/>
        <v>0</v>
      </c>
      <c r="R528" s="889">
        <f t="shared" si="212"/>
        <v>0</v>
      </c>
      <c r="S528" s="507"/>
      <c r="T528" s="508"/>
      <c r="U528" s="509">
        <f t="shared" si="208"/>
        <v>0</v>
      </c>
      <c r="V528" s="47">
        <f t="shared" si="200"/>
        <v>0</v>
      </c>
      <c r="W528" s="510"/>
    </row>
    <row r="529" spans="1:23" ht="12" customHeight="1">
      <c r="A529" s="498">
        <v>332341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212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>
      <c r="A530" s="498">
        <v>332451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212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>
      <c r="A531" s="498">
        <v>332481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>
      <c r="A532" s="498">
        <v>332501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>
      <c r="A533" s="498">
        <v>332511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>
      <c r="A534" s="498">
        <v>336208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>
      <c r="A535" s="498">
        <v>341101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>
      <c r="A536" s="498">
        <v>341130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>
      <c r="A537" s="498">
        <v>341131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ref="N537:O556" si="213">SUMIF($A$10:$A$373,$A537,N$10:N$373)</f>
        <v>0</v>
      </c>
      <c r="O537" s="509">
        <f t="shared" si="213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>
      <c r="A538" s="498">
        <v>341141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13"/>
        <v>0</v>
      </c>
      <c r="O538" s="509">
        <f t="shared" si="213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>
      <c r="A539" s="498">
        <v>342101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13"/>
        <v>0</v>
      </c>
      <c r="O539" s="509">
        <f t="shared" si="213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>
      <c r="A540" s="498">
        <v>362001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16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13"/>
        <v>0</v>
      </c>
      <c r="O540" s="509">
        <f t="shared" si="213"/>
        <v>16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16</v>
      </c>
      <c r="V540" s="47">
        <f t="shared" ref="V540:V606" si="214">O540+R540-U540</f>
        <v>0</v>
      </c>
      <c r="W540" s="510"/>
    </row>
    <row r="541" spans="1:23" ht="12" customHeight="1">
      <c r="A541" s="498">
        <v>362101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14"/>
        <v>0</v>
      </c>
      <c r="W541" s="510"/>
    </row>
    <row r="542" spans="1:23" ht="12" customHeight="1">
      <c r="A542" s="498">
        <v>364201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20</v>
      </c>
      <c r="K542" s="888">
        <f t="shared" ref="K542:M561" si="215">SUMIF($A$10:$A$368,$A542,K$10:K$368)</f>
        <v>0</v>
      </c>
      <c r="L542" s="888">
        <f t="shared" si="215"/>
        <v>0</v>
      </c>
      <c r="M542" s="888">
        <f t="shared" si="215"/>
        <v>0</v>
      </c>
      <c r="N542" s="515">
        <f t="shared" si="213"/>
        <v>0</v>
      </c>
      <c r="O542" s="509">
        <f t="shared" si="213"/>
        <v>20</v>
      </c>
      <c r="P542" s="515">
        <f t="shared" ref="P542:Q561" si="216">SUMIF($A$10:$A$368,$A542,P$10:P$368)</f>
        <v>0</v>
      </c>
      <c r="Q542" s="888">
        <f t="shared" si="216"/>
        <v>0</v>
      </c>
      <c r="R542" s="889">
        <f t="shared" si="212"/>
        <v>0</v>
      </c>
      <c r="S542" s="507"/>
      <c r="T542" s="508"/>
      <c r="U542" s="509">
        <f t="shared" si="208"/>
        <v>20</v>
      </c>
      <c r="V542" s="47">
        <f t="shared" si="214"/>
        <v>0</v>
      </c>
      <c r="W542" s="510"/>
    </row>
    <row r="543" spans="1:23" ht="12" customHeight="1">
      <c r="A543" s="498">
        <v>364301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5"/>
        <v>0</v>
      </c>
      <c r="L543" s="888">
        <f t="shared" si="215"/>
        <v>0</v>
      </c>
      <c r="M543" s="888">
        <f t="shared" si="215"/>
        <v>0</v>
      </c>
      <c r="N543" s="515">
        <f t="shared" si="213"/>
        <v>0</v>
      </c>
      <c r="O543" s="509">
        <f t="shared" si="213"/>
        <v>0</v>
      </c>
      <c r="P543" s="515">
        <f t="shared" si="216"/>
        <v>0</v>
      </c>
      <c r="Q543" s="888">
        <f t="shared" si="216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14"/>
        <v>0</v>
      </c>
      <c r="W543" s="510"/>
    </row>
    <row r="544" spans="1:23" ht="12" customHeight="1">
      <c r="A544" s="498">
        <v>366200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5"/>
        <v>0</v>
      </c>
      <c r="L544" s="888">
        <f t="shared" si="215"/>
        <v>0</v>
      </c>
      <c r="M544" s="888">
        <f t="shared" si="215"/>
        <v>0</v>
      </c>
      <c r="N544" s="515">
        <f t="shared" si="213"/>
        <v>0</v>
      </c>
      <c r="O544" s="509">
        <f t="shared" si="213"/>
        <v>0</v>
      </c>
      <c r="P544" s="515">
        <f t="shared" si="216"/>
        <v>0</v>
      </c>
      <c r="Q544" s="888">
        <f t="shared" si="216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14"/>
        <v>0</v>
      </c>
      <c r="W544" s="510"/>
    </row>
    <row r="545" spans="1:23" ht="12" customHeight="1">
      <c r="A545" s="498">
        <v>366201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170</v>
      </c>
      <c r="K545" s="888">
        <f t="shared" si="215"/>
        <v>12</v>
      </c>
      <c r="L545" s="888">
        <f t="shared" si="215"/>
        <v>8</v>
      </c>
      <c r="M545" s="888">
        <f t="shared" si="215"/>
        <v>0</v>
      </c>
      <c r="N545" s="515">
        <f t="shared" si="213"/>
        <v>0</v>
      </c>
      <c r="O545" s="509">
        <f t="shared" si="213"/>
        <v>190</v>
      </c>
      <c r="P545" s="515">
        <f t="shared" si="216"/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190</v>
      </c>
      <c r="V545" s="47">
        <f t="shared" si="214"/>
        <v>0</v>
      </c>
      <c r="W545" s="510"/>
    </row>
    <row r="546" spans="1:23" ht="12" customHeight="1">
      <c r="A546" s="498">
        <v>366208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5"/>
        <v>0</v>
      </c>
      <c r="L546" s="888">
        <f t="shared" si="215"/>
        <v>0</v>
      </c>
      <c r="M546" s="888">
        <f t="shared" si="215"/>
        <v>0</v>
      </c>
      <c r="N546" s="515">
        <f t="shared" si="213"/>
        <v>0</v>
      </c>
      <c r="O546" s="509">
        <f t="shared" si="213"/>
        <v>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14"/>
        <v>0</v>
      </c>
      <c r="W546" s="510"/>
    </row>
    <row r="547" spans="1:23" ht="12" customHeight="1">
      <c r="A547" s="498">
        <v>366301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5"/>
        <v>0</v>
      </c>
      <c r="L547" s="888">
        <f t="shared" si="215"/>
        <v>0</v>
      </c>
      <c r="M547" s="888">
        <f t="shared" si="215"/>
        <v>0</v>
      </c>
      <c r="N547" s="515">
        <f t="shared" si="213"/>
        <v>0</v>
      </c>
      <c r="O547" s="509">
        <f t="shared" si="213"/>
        <v>0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14"/>
        <v>0</v>
      </c>
      <c r="W547" s="510"/>
    </row>
    <row r="548" spans="1:23" ht="12" customHeight="1">
      <c r="A548" s="498">
        <v>367101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130</v>
      </c>
      <c r="K548" s="888">
        <f t="shared" si="215"/>
        <v>5</v>
      </c>
      <c r="L548" s="888">
        <f t="shared" si="215"/>
        <v>5</v>
      </c>
      <c r="M548" s="888">
        <f t="shared" si="215"/>
        <v>0</v>
      </c>
      <c r="N548" s="515">
        <f t="shared" si="213"/>
        <v>0</v>
      </c>
      <c r="O548" s="509">
        <f t="shared" si="213"/>
        <v>140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140</v>
      </c>
      <c r="V548" s="47">
        <f t="shared" si="214"/>
        <v>0</v>
      </c>
      <c r="W548" s="510"/>
    </row>
    <row r="549" spans="1:23" ht="12" customHeight="1">
      <c r="A549" s="498">
        <v>367108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0</v>
      </c>
      <c r="K549" s="888">
        <f t="shared" si="215"/>
        <v>0</v>
      </c>
      <c r="L549" s="888">
        <f t="shared" si="215"/>
        <v>0</v>
      </c>
      <c r="M549" s="888">
        <f t="shared" si="215"/>
        <v>0</v>
      </c>
      <c r="N549" s="515">
        <f t="shared" si="213"/>
        <v>0</v>
      </c>
      <c r="O549" s="509">
        <f t="shared" si="213"/>
        <v>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0</v>
      </c>
      <c r="V549" s="47">
        <f t="shared" si="214"/>
        <v>0</v>
      </c>
      <c r="W549" s="510"/>
    </row>
    <row r="550" spans="1:23" ht="12" customHeight="1">
      <c r="A550" s="498">
        <v>367200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5"/>
        <v>0</v>
      </c>
      <c r="L550" s="888">
        <f t="shared" si="215"/>
        <v>0</v>
      </c>
      <c r="M550" s="888">
        <f t="shared" si="215"/>
        <v>0</v>
      </c>
      <c r="N550" s="515">
        <f t="shared" si="213"/>
        <v>0</v>
      </c>
      <c r="O550" s="509">
        <f t="shared" si="213"/>
        <v>0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4"/>
        <v>0</v>
      </c>
      <c r="W550" s="510"/>
    </row>
    <row r="551" spans="1:23" ht="12" customHeight="1">
      <c r="A551" s="498">
        <v>367201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35</v>
      </c>
      <c r="K551" s="888">
        <f t="shared" si="215"/>
        <v>4</v>
      </c>
      <c r="L551" s="888">
        <f t="shared" si="215"/>
        <v>1</v>
      </c>
      <c r="M551" s="888">
        <f t="shared" si="215"/>
        <v>0</v>
      </c>
      <c r="N551" s="515">
        <f t="shared" si="213"/>
        <v>0</v>
      </c>
      <c r="O551" s="509">
        <f t="shared" si="213"/>
        <v>40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40</v>
      </c>
      <c r="V551" s="47">
        <f t="shared" si="214"/>
        <v>0</v>
      </c>
      <c r="W551" s="510"/>
    </row>
    <row r="552" spans="1:23" ht="12" customHeight="1">
      <c r="A552" s="498">
        <v>367301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5"/>
        <v>0</v>
      </c>
      <c r="L552" s="888">
        <f t="shared" si="215"/>
        <v>0</v>
      </c>
      <c r="M552" s="888">
        <f t="shared" si="215"/>
        <v>0</v>
      </c>
      <c r="N552" s="515">
        <f t="shared" si="213"/>
        <v>0</v>
      </c>
      <c r="O552" s="509">
        <f t="shared" si="213"/>
        <v>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4"/>
        <v>0</v>
      </c>
      <c r="W552" s="510"/>
    </row>
    <row r="553" spans="1:23" ht="12" customHeight="1">
      <c r="A553" s="498">
        <v>400100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5"/>
        <v>0</v>
      </c>
      <c r="L553" s="888">
        <f t="shared" si="215"/>
        <v>0</v>
      </c>
      <c r="M553" s="888">
        <f t="shared" si="215"/>
        <v>0</v>
      </c>
      <c r="N553" s="515">
        <f t="shared" si="213"/>
        <v>0</v>
      </c>
      <c r="O553" s="509">
        <f t="shared" si="213"/>
        <v>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4"/>
        <v>0</v>
      </c>
      <c r="W553" s="510"/>
    </row>
    <row r="554" spans="1:23" ht="12" customHeight="1">
      <c r="A554" s="498">
        <v>400200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>
      <c r="A555" s="498">
        <v>400300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>
      <c r="A556" s="498">
        <v>411001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>
      <c r="A557" s="498">
        <v>411041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ref="N557:O576" si="217">SUMIF($A$10:$A$373,$A557,N$10:N$373)</f>
        <v>0</v>
      </c>
      <c r="O557" s="509">
        <f t="shared" si="217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>
      <c r="A558" s="498">
        <v>412001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7"/>
        <v>0</v>
      </c>
      <c r="O558" s="509">
        <f t="shared" si="217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>
      <c r="A559" s="498">
        <v>422001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16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7"/>
        <v>0</v>
      </c>
      <c r="O559" s="509">
        <f t="shared" si="217"/>
        <v>16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16</v>
      </c>
      <c r="V559" s="47">
        <f t="shared" si="214"/>
        <v>0</v>
      </c>
      <c r="W559" s="510"/>
    </row>
    <row r="560" spans="1:23" ht="12" customHeight="1">
      <c r="A560" s="498">
        <v>423001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40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si="217"/>
        <v>0</v>
      </c>
      <c r="O560" s="509">
        <f t="shared" si="217"/>
        <v>40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40</v>
      </c>
      <c r="V560" s="47">
        <f t="shared" si="214"/>
        <v>0</v>
      </c>
      <c r="W560" s="510"/>
    </row>
    <row r="561" spans="1:23" ht="12" customHeight="1">
      <c r="A561" s="498">
        <v>423700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16</v>
      </c>
      <c r="O561" s="509">
        <f t="shared" si="217"/>
        <v>16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16</v>
      </c>
      <c r="V561" s="47">
        <f t="shared" si="214"/>
        <v>0</v>
      </c>
      <c r="W561" s="510"/>
    </row>
    <row r="562" spans="1:23" ht="12" customHeight="1">
      <c r="A562" s="498">
        <v>423701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515">
        <f>SUMIF($A$10:$A$373,$A562,K$10:K$373)</f>
        <v>0</v>
      </c>
      <c r="L562" s="515">
        <f>SUMIF($A$10:$A$373,$A562,L$10:L$373)</f>
        <v>0</v>
      </c>
      <c r="M562" s="515">
        <f>SUMIF($A$10:$A$373,$A562,M$10:M$373)</f>
        <v>0</v>
      </c>
      <c r="N562" s="515">
        <f t="shared" si="217"/>
        <v>16</v>
      </c>
      <c r="O562" s="509">
        <f t="shared" si="217"/>
        <v>16</v>
      </c>
      <c r="P562" s="515">
        <f t="shared" ref="P562:Q581" si="218">SUMIF($A$10:$A$368,$A562,P$10:P$368)</f>
        <v>0</v>
      </c>
      <c r="Q562" s="888">
        <f t="shared" si="218"/>
        <v>0</v>
      </c>
      <c r="R562" s="889">
        <f t="shared" si="212"/>
        <v>0</v>
      </c>
      <c r="S562" s="507"/>
      <c r="T562" s="508"/>
      <c r="U562" s="509">
        <f t="shared" si="208"/>
        <v>16</v>
      </c>
      <c r="V562" s="47">
        <f t="shared" si="214"/>
        <v>0</v>
      </c>
      <c r="W562" s="510"/>
    </row>
    <row r="563" spans="1:23" ht="12" customHeight="1">
      <c r="A563" s="498">
        <v>424001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ref="K563:M584" si="219">SUMIF($A$10:$A$368,$A563,K$10:K$368)</f>
        <v>0</v>
      </c>
      <c r="L563" s="888">
        <f t="shared" si="219"/>
        <v>0</v>
      </c>
      <c r="M563" s="888">
        <f t="shared" si="219"/>
        <v>0</v>
      </c>
      <c r="N563" s="515">
        <f t="shared" si="217"/>
        <v>0</v>
      </c>
      <c r="O563" s="509">
        <f t="shared" si="217"/>
        <v>0</v>
      </c>
      <c r="P563" s="515">
        <f t="shared" si="218"/>
        <v>0</v>
      </c>
      <c r="Q563" s="888">
        <f t="shared" si="218"/>
        <v>0</v>
      </c>
      <c r="R563" s="889">
        <f t="shared" si="212"/>
        <v>0</v>
      </c>
      <c r="S563" s="507"/>
      <c r="T563" s="508"/>
      <c r="U563" s="509">
        <f t="shared" si="208"/>
        <v>0</v>
      </c>
      <c r="V563" s="47">
        <f t="shared" si="214"/>
        <v>0</v>
      </c>
      <c r="W563" s="510"/>
    </row>
    <row r="564" spans="1:23" ht="12" customHeight="1">
      <c r="A564" s="498">
        <v>431000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si="219"/>
        <v>0</v>
      </c>
      <c r="L564" s="888">
        <f t="shared" si="219"/>
        <v>0</v>
      </c>
      <c r="M564" s="888">
        <f t="shared" si="219"/>
        <v>0</v>
      </c>
      <c r="N564" s="515">
        <f t="shared" si="217"/>
        <v>0</v>
      </c>
      <c r="O564" s="509">
        <f t="shared" si="217"/>
        <v>0</v>
      </c>
      <c r="P564" s="515">
        <f t="shared" si="218"/>
        <v>0</v>
      </c>
      <c r="Q564" s="888">
        <f t="shared" si="218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4"/>
        <v>0</v>
      </c>
      <c r="W564" s="510"/>
    </row>
    <row r="565" spans="1:23" ht="12" customHeight="1">
      <c r="A565" s="498">
        <v>431001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9"/>
        <v>0</v>
      </c>
      <c r="L565" s="888">
        <f t="shared" si="219"/>
        <v>0</v>
      </c>
      <c r="M565" s="888">
        <f t="shared" si="219"/>
        <v>0</v>
      </c>
      <c r="N565" s="515">
        <f t="shared" si="217"/>
        <v>0</v>
      </c>
      <c r="O565" s="509">
        <f t="shared" si="217"/>
        <v>0</v>
      </c>
      <c r="P565" s="515">
        <f t="shared" si="218"/>
        <v>0</v>
      </c>
      <c r="Q565" s="888">
        <f t="shared" si="218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>
      <c r="A566" s="498">
        <v>433000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24</v>
      </c>
      <c r="K566" s="888">
        <f t="shared" si="219"/>
        <v>8</v>
      </c>
      <c r="L566" s="888">
        <f t="shared" si="219"/>
        <v>0</v>
      </c>
      <c r="M566" s="888">
        <f t="shared" si="219"/>
        <v>0</v>
      </c>
      <c r="N566" s="515">
        <f t="shared" si="217"/>
        <v>0</v>
      </c>
      <c r="O566" s="509">
        <f t="shared" si="217"/>
        <v>32</v>
      </c>
      <c r="P566" s="515">
        <f t="shared" si="218"/>
        <v>0</v>
      </c>
      <c r="Q566" s="888">
        <f t="shared" si="218"/>
        <v>0</v>
      </c>
      <c r="R566" s="889">
        <f t="shared" si="212"/>
        <v>0</v>
      </c>
      <c r="S566" s="507"/>
      <c r="T566" s="508"/>
      <c r="U566" s="509">
        <f t="shared" si="208"/>
        <v>32</v>
      </c>
      <c r="V566" s="47">
        <f t="shared" si="214"/>
        <v>0</v>
      </c>
      <c r="W566" s="510"/>
    </row>
    <row r="567" spans="1:23" ht="12" customHeight="1">
      <c r="A567" s="498">
        <v>433001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11</v>
      </c>
      <c r="K567" s="888">
        <f t="shared" si="219"/>
        <v>5</v>
      </c>
      <c r="L567" s="888">
        <f t="shared" si="219"/>
        <v>0</v>
      </c>
      <c r="M567" s="888">
        <f t="shared" si="219"/>
        <v>0</v>
      </c>
      <c r="N567" s="515">
        <f t="shared" si="217"/>
        <v>0</v>
      </c>
      <c r="O567" s="509">
        <f t="shared" si="217"/>
        <v>16</v>
      </c>
      <c r="P567" s="515">
        <f t="shared" si="218"/>
        <v>0</v>
      </c>
      <c r="Q567" s="888">
        <f t="shared" si="218"/>
        <v>0</v>
      </c>
      <c r="R567" s="889">
        <f t="shared" si="212"/>
        <v>0</v>
      </c>
      <c r="S567" s="507"/>
      <c r="T567" s="508"/>
      <c r="U567" s="509">
        <f t="shared" si="208"/>
        <v>16</v>
      </c>
      <c r="V567" s="47">
        <f t="shared" si="214"/>
        <v>0</v>
      </c>
      <c r="W567" s="510"/>
    </row>
    <row r="568" spans="1:23" ht="12" customHeight="1">
      <c r="A568" s="498">
        <v>433010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6</v>
      </c>
      <c r="K568" s="888">
        <f t="shared" si="219"/>
        <v>2</v>
      </c>
      <c r="L568" s="888">
        <f t="shared" si="219"/>
        <v>0</v>
      </c>
      <c r="M568" s="888">
        <f t="shared" si="219"/>
        <v>0</v>
      </c>
      <c r="N568" s="515">
        <f t="shared" si="217"/>
        <v>0</v>
      </c>
      <c r="O568" s="509">
        <f t="shared" si="217"/>
        <v>8</v>
      </c>
      <c r="P568" s="515">
        <f t="shared" si="218"/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8</v>
      </c>
      <c r="V568" s="47">
        <f t="shared" si="214"/>
        <v>0</v>
      </c>
      <c r="W568" s="510"/>
    </row>
    <row r="569" spans="1:23" ht="12" customHeight="1">
      <c r="A569" s="498">
        <v>433011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ref="J569:J632" si="220">SUMIF($A$10:$A$373,$A569,J$10:J$373)</f>
        <v>0</v>
      </c>
      <c r="K569" s="888">
        <f t="shared" si="219"/>
        <v>0</v>
      </c>
      <c r="L569" s="888">
        <f t="shared" si="219"/>
        <v>0</v>
      </c>
      <c r="M569" s="888">
        <f t="shared" si="219"/>
        <v>0</v>
      </c>
      <c r="N569" s="515">
        <f t="shared" si="217"/>
        <v>0</v>
      </c>
      <c r="O569" s="509">
        <f t="shared" si="217"/>
        <v>0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ref="U569:U584" si="221">SUMIF($A$10:$A$368,$A569,U$10:U$368)</f>
        <v>0</v>
      </c>
      <c r="V569" s="47">
        <f t="shared" si="214"/>
        <v>0</v>
      </c>
      <c r="W569" s="510"/>
    </row>
    <row r="570" spans="1:23" ht="12" customHeight="1">
      <c r="A570" s="498">
        <v>433051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20"/>
        <v>0</v>
      </c>
      <c r="K570" s="888">
        <f t="shared" si="219"/>
        <v>0</v>
      </c>
      <c r="L570" s="888">
        <f t="shared" si="219"/>
        <v>0</v>
      </c>
      <c r="M570" s="888">
        <f t="shared" si="219"/>
        <v>0</v>
      </c>
      <c r="N570" s="515">
        <f t="shared" si="217"/>
        <v>0</v>
      </c>
      <c r="O570" s="509">
        <f t="shared" si="217"/>
        <v>0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si="221"/>
        <v>0</v>
      </c>
      <c r="V570" s="47">
        <f t="shared" si="214"/>
        <v>0</v>
      </c>
      <c r="W570" s="510"/>
    </row>
    <row r="571" spans="1:23" ht="12" customHeight="1">
      <c r="A571" s="498">
        <v>433060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20"/>
        <v>0</v>
      </c>
      <c r="K571" s="888">
        <f t="shared" si="219"/>
        <v>0</v>
      </c>
      <c r="L571" s="888">
        <f t="shared" si="219"/>
        <v>0</v>
      </c>
      <c r="M571" s="888">
        <f t="shared" si="219"/>
        <v>0</v>
      </c>
      <c r="N571" s="515">
        <f t="shared" si="217"/>
        <v>0</v>
      </c>
      <c r="O571" s="509">
        <f t="shared" si="217"/>
        <v>0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21"/>
        <v>0</v>
      </c>
      <c r="V571" s="47">
        <f t="shared" si="214"/>
        <v>0</v>
      </c>
      <c r="W571" s="510"/>
    </row>
    <row r="572" spans="1:23" ht="12" customHeight="1">
      <c r="A572" s="498">
        <v>433061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20"/>
        <v>0</v>
      </c>
      <c r="K572" s="888">
        <f t="shared" si="219"/>
        <v>0</v>
      </c>
      <c r="L572" s="888">
        <f t="shared" si="219"/>
        <v>0</v>
      </c>
      <c r="M572" s="888">
        <f t="shared" si="219"/>
        <v>0</v>
      </c>
      <c r="N572" s="515">
        <f t="shared" si="217"/>
        <v>0</v>
      </c>
      <c r="O572" s="509">
        <f t="shared" si="217"/>
        <v>0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21"/>
        <v>0</v>
      </c>
      <c r="V572" s="47">
        <f t="shared" si="214"/>
        <v>0</v>
      </c>
      <c r="W572" s="510"/>
    </row>
    <row r="573" spans="1:23" ht="12" customHeight="1">
      <c r="A573" s="498">
        <v>433064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21"/>
        <v>0</v>
      </c>
      <c r="V573" s="47">
        <f t="shared" si="214"/>
        <v>0</v>
      </c>
      <c r="W573" s="510"/>
    </row>
    <row r="574" spans="1:23" ht="12" customHeight="1">
      <c r="A574" s="498">
        <v>433071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>
      <c r="A575" s="498">
        <v>433081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9"/>
        <v>0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0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>
      <c r="A576" s="498">
        <v>433091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9"/>
        <v>0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0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>
      <c r="A577" s="498">
        <v>433092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ref="N577:O596" si="222">SUMIF($A$10:$A$373,$A577,N$10:N$373)</f>
        <v>0</v>
      </c>
      <c r="O577" s="509">
        <f t="shared" si="222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>
      <c r="A578" s="498">
        <v>433093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si="222"/>
        <v>0</v>
      </c>
      <c r="O578" s="509">
        <f t="shared" si="222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>
      <c r="A579" s="498">
        <v>433094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22"/>
        <v>0</v>
      </c>
      <c r="O579" s="509">
        <f t="shared" si="222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>
      <c r="A580" s="498">
        <v>433700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0</v>
      </c>
      <c r="M580" s="888">
        <f t="shared" si="219"/>
        <v>0</v>
      </c>
      <c r="N580" s="515">
        <f t="shared" si="222"/>
        <v>8</v>
      </c>
      <c r="O580" s="509">
        <f t="shared" si="222"/>
        <v>8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8</v>
      </c>
      <c r="V580" s="47">
        <f t="shared" si="214"/>
        <v>0</v>
      </c>
      <c r="W580" s="510"/>
    </row>
    <row r="581" spans="1:23" ht="12" customHeight="1">
      <c r="A581" s="498">
        <v>433701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22"/>
        <v>0</v>
      </c>
      <c r="O581" s="509">
        <f t="shared" si="222"/>
        <v>0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4"/>
        <v>0</v>
      </c>
      <c r="W581" s="510"/>
    </row>
    <row r="582" spans="1:23" ht="12" customHeight="1">
      <c r="A582" s="498">
        <v>433760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22"/>
        <v>0</v>
      </c>
      <c r="O582" s="509">
        <f t="shared" si="222"/>
        <v>0</v>
      </c>
      <c r="P582" s="515">
        <f t="shared" ref="P582:Q601" si="223">SUMIF($A$10:$A$368,$A582,P$10:P$368)</f>
        <v>0</v>
      </c>
      <c r="Q582" s="888">
        <f t="shared" si="223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4"/>
        <v>0</v>
      </c>
      <c r="W582" s="510"/>
    </row>
    <row r="583" spans="1:23" ht="12" customHeight="1">
      <c r="A583" s="498">
        <v>434000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0</v>
      </c>
      <c r="M583" s="888">
        <f t="shared" si="219"/>
        <v>0</v>
      </c>
      <c r="N583" s="515">
        <f t="shared" si="222"/>
        <v>0</v>
      </c>
      <c r="O583" s="509">
        <f t="shared" si="222"/>
        <v>0</v>
      </c>
      <c r="P583" s="515">
        <f t="shared" si="223"/>
        <v>0</v>
      </c>
      <c r="Q583" s="888">
        <f t="shared" si="223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4"/>
        <v>0</v>
      </c>
      <c r="W583" s="510"/>
    </row>
    <row r="584" spans="1:23" ht="12" customHeight="1">
      <c r="A584" s="498">
        <v>434001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23"/>
        <v>0</v>
      </c>
      <c r="Q584" s="888">
        <f t="shared" si="223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4"/>
        <v>0</v>
      </c>
      <c r="W584" s="510"/>
    </row>
    <row r="585" spans="1:23" ht="12" customHeight="1">
      <c r="A585" s="498">
        <v>511001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>SUMIF($A$10:$A$373,$A585,K$10:K$374)</f>
        <v>0</v>
      </c>
      <c r="L585" s="515">
        <f t="shared" ref="L585:M587" si="224">SUMIF($A$10:$A$368,$A585,L$10:L$368)</f>
        <v>0</v>
      </c>
      <c r="M585" s="515">
        <f t="shared" si="224"/>
        <v>0</v>
      </c>
      <c r="N585" s="515">
        <f t="shared" si="222"/>
        <v>0</v>
      </c>
      <c r="O585" s="509">
        <f t="shared" si="222"/>
        <v>0</v>
      </c>
      <c r="P585" s="515">
        <f t="shared" si="223"/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>SUMIF($A$10:$A$373,$A585,U$10:U$373)</f>
        <v>0</v>
      </c>
      <c r="V585" s="47">
        <f t="shared" si="214"/>
        <v>0</v>
      </c>
      <c r="W585" s="510"/>
    </row>
    <row r="586" spans="1:23" ht="12" customHeight="1">
      <c r="A586" s="498">
        <v>512001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>SUMIF($A$10:$A$368,$A586,K$10:K$368)</f>
        <v>0</v>
      </c>
      <c r="L586" s="515">
        <f t="shared" si="224"/>
        <v>0</v>
      </c>
      <c r="M586" s="515">
        <f t="shared" si="224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>SUMIF($A$10:$A$373,$A586,U$10:U$373)</f>
        <v>0</v>
      </c>
      <c r="V586" s="47">
        <f t="shared" si="214"/>
        <v>0</v>
      </c>
      <c r="W586" s="510"/>
    </row>
    <row r="587" spans="1:23" ht="12" customHeight="1">
      <c r="A587" s="498">
        <v>513001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SUMIF($A$10:$A$368,$A587,K$10:K$368)</f>
        <v>0</v>
      </c>
      <c r="L587" s="515">
        <f t="shared" si="224"/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SUMIF($A$10:$A$373,$A587,U$10:U$373)</f>
        <v>0</v>
      </c>
      <c r="V587" s="47">
        <f t="shared" si="214"/>
        <v>0</v>
      </c>
      <c r="W587" s="510"/>
    </row>
    <row r="588" spans="1:23" ht="12" customHeight="1">
      <c r="A588" s="498">
        <v>513021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515">
        <f>SUMIF($A$10:$A$373,$A588,K$10:K$373)</f>
        <v>0</v>
      </c>
      <c r="L588" s="515">
        <f>SUMIF($A$10:$A$373,$A588,L$10:L$373)</f>
        <v>0</v>
      </c>
      <c r="M588" s="515">
        <f>SUMIF($A$10:$A$373,$A588,M$10:M$373)</f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SUMIF($A$10:$A$373,$A588,U$10:U$373)</f>
        <v>0</v>
      </c>
      <c r="V588" s="47">
        <f t="shared" si="214"/>
        <v>0</v>
      </c>
      <c r="W588" s="510"/>
    </row>
    <row r="589" spans="1:23" ht="12" customHeight="1">
      <c r="A589" s="498">
        <v>542000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16</v>
      </c>
      <c r="K589" s="888">
        <f t="shared" ref="K589:M608" si="225">SUMIF($A$10:$A$368,$A589,K$10:K$368)</f>
        <v>0</v>
      </c>
      <c r="L589" s="515">
        <f t="shared" si="225"/>
        <v>0</v>
      </c>
      <c r="M589" s="515">
        <f t="shared" si="225"/>
        <v>0</v>
      </c>
      <c r="N589" s="515">
        <f t="shared" si="222"/>
        <v>0</v>
      </c>
      <c r="O589" s="509">
        <f t="shared" si="222"/>
        <v>16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 t="shared" ref="U589:U631" si="226">SUMIF($A$10:$A$368,$A589,U$10:U$368)</f>
        <v>16</v>
      </c>
      <c r="V589" s="47">
        <f t="shared" si="214"/>
        <v>0</v>
      </c>
      <c r="W589" s="510"/>
    </row>
    <row r="590" spans="1:23" ht="12" customHeight="1">
      <c r="A590" s="498">
        <v>546000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16</v>
      </c>
      <c r="K590" s="888">
        <f t="shared" si="225"/>
        <v>0</v>
      </c>
      <c r="L590" s="888">
        <f t="shared" si="225"/>
        <v>0</v>
      </c>
      <c r="M590" s="888">
        <f t="shared" si="225"/>
        <v>0</v>
      </c>
      <c r="N590" s="515">
        <f t="shared" si="222"/>
        <v>0</v>
      </c>
      <c r="O590" s="509">
        <f t="shared" si="222"/>
        <v>16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si="226"/>
        <v>16</v>
      </c>
      <c r="V590" s="47">
        <f t="shared" si="214"/>
        <v>0</v>
      </c>
      <c r="W590" s="510"/>
    </row>
    <row r="591" spans="1:23" ht="12" customHeight="1">
      <c r="A591" s="498">
        <v>546001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32</v>
      </c>
      <c r="K591" s="888">
        <f t="shared" si="225"/>
        <v>0</v>
      </c>
      <c r="L591" s="888">
        <f t="shared" si="225"/>
        <v>0</v>
      </c>
      <c r="M591" s="888">
        <f t="shared" si="225"/>
        <v>0</v>
      </c>
      <c r="N591" s="515">
        <f t="shared" si="222"/>
        <v>0</v>
      </c>
      <c r="O591" s="509">
        <f t="shared" si="222"/>
        <v>32</v>
      </c>
      <c r="P591" s="515">
        <f t="shared" si="223"/>
        <v>0</v>
      </c>
      <c r="Q591" s="888">
        <f t="shared" si="223"/>
        <v>0</v>
      </c>
      <c r="R591" s="889">
        <f t="shared" ref="R591:R654" si="227">SUMIF($A$10:$A$368,$A591,R$10:R$368)</f>
        <v>0</v>
      </c>
      <c r="S591" s="507"/>
      <c r="T591" s="508"/>
      <c r="U591" s="509">
        <f t="shared" si="226"/>
        <v>32</v>
      </c>
      <c r="V591" s="47">
        <f t="shared" si="214"/>
        <v>0</v>
      </c>
      <c r="W591" s="510"/>
    </row>
    <row r="592" spans="1:23" ht="12" customHeight="1">
      <c r="A592" s="498">
        <v>546030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0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0</v>
      </c>
      <c r="P592" s="515">
        <f t="shared" si="223"/>
        <v>0</v>
      </c>
      <c r="Q592" s="888">
        <f t="shared" si="223"/>
        <v>0</v>
      </c>
      <c r="R592" s="889">
        <f t="shared" si="227"/>
        <v>0</v>
      </c>
      <c r="S592" s="507"/>
      <c r="T592" s="508"/>
      <c r="U592" s="509">
        <f t="shared" si="226"/>
        <v>0</v>
      </c>
      <c r="V592" s="47">
        <f t="shared" si="214"/>
        <v>0</v>
      </c>
      <c r="W592" s="510"/>
    </row>
    <row r="593" spans="1:23" ht="12" customHeight="1">
      <c r="A593" s="498">
        <v>11250130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27"/>
        <v>0</v>
      </c>
      <c r="S593" s="507"/>
      <c r="T593" s="508"/>
      <c r="U593" s="509">
        <f t="shared" si="226"/>
        <v>0</v>
      </c>
      <c r="V593" s="47">
        <f t="shared" si="214"/>
        <v>0</v>
      </c>
      <c r="W593" s="510"/>
    </row>
    <row r="594" spans="1:23" ht="12" customHeight="1">
      <c r="A594" s="498">
        <v>11250133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27"/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>
      <c r="A595" s="498">
        <v>11250862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>
      <c r="A596" s="498">
        <v>11252887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>
      <c r="A597" s="498">
        <v>11259812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ref="N597:O616" si="228">SUMIF($A$10:$A$373,$A597,N$10:N$373)</f>
        <v>0</v>
      </c>
      <c r="O597" s="509">
        <f t="shared" si="228"/>
        <v>0</v>
      </c>
      <c r="P597" s="515">
        <f t="shared" si="223"/>
        <v>0</v>
      </c>
      <c r="Q597" s="888">
        <f t="shared" si="223"/>
        <v>0</v>
      </c>
      <c r="R597" s="889">
        <f t="shared" si="227"/>
        <v>0</v>
      </c>
      <c r="S597" s="507"/>
      <c r="T597" s="508"/>
      <c r="U597" s="509">
        <f t="shared" si="226"/>
        <v>0</v>
      </c>
      <c r="V597" s="47">
        <f t="shared" si="214"/>
        <v>0</v>
      </c>
      <c r="W597" s="510"/>
    </row>
    <row r="598" spans="1:23" ht="12" customHeight="1">
      <c r="A598" s="498">
        <v>11350118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si="228"/>
        <v>0</v>
      </c>
      <c r="O598" s="509">
        <f t="shared" si="228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>
      <c r="A599" s="498">
        <v>11350130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8"/>
        <v>0</v>
      </c>
      <c r="O599" s="509">
        <f t="shared" si="228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>
      <c r="A600" s="498">
        <v>11350133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si="228"/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>
      <c r="A601" s="498">
        <v>11350862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>
      <c r="A602" s="498">
        <v>11350817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ref="P602:Q621" si="229">SUMIF($A$10:$A$368,$A602,P$10:P$368)</f>
        <v>0</v>
      </c>
      <c r="Q602" s="888">
        <f t="shared" si="229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>
      <c r="A603" s="498">
        <v>11352830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si="229"/>
        <v>0</v>
      </c>
      <c r="Q603" s="888">
        <f t="shared" si="229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>
      <c r="A604" s="498">
        <v>11352887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9"/>
        <v>0</v>
      </c>
      <c r="Q604" s="888">
        <f t="shared" si="229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>
      <c r="A605" s="498">
        <v>11359812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si="229"/>
        <v>0</v>
      </c>
      <c r="Q605" s="888">
        <f t="shared" si="229"/>
        <v>0</v>
      </c>
      <c r="R605" s="889">
        <f t="shared" si="227"/>
        <v>0</v>
      </c>
      <c r="S605" s="507"/>
      <c r="T605" s="508"/>
      <c r="U605" s="509">
        <f t="shared" si="226"/>
        <v>0</v>
      </c>
      <c r="V605" s="47">
        <f t="shared" si="214"/>
        <v>0</v>
      </c>
      <c r="W605" s="510"/>
    </row>
    <row r="606" spans="1:23" ht="12" customHeight="1">
      <c r="A606" s="498">
        <v>11450118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>
      <c r="A607" s="498">
        <v>11450130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ref="V607:V672" si="230">O607+R607-U607</f>
        <v>0</v>
      </c>
      <c r="W607" s="510"/>
    </row>
    <row r="608" spans="1:23" ht="12" customHeight="1">
      <c r="A608" s="498">
        <v>11450817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si="230"/>
        <v>0</v>
      </c>
      <c r="W608" s="510"/>
    </row>
    <row r="609" spans="1:23" ht="12" customHeight="1">
      <c r="A609" s="498">
        <v>11450862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ref="K609:M628" si="231">SUMIF($A$10:$A$368,$A609,K$10:K$368)</f>
        <v>0</v>
      </c>
      <c r="L609" s="888">
        <f t="shared" si="231"/>
        <v>0</v>
      </c>
      <c r="M609" s="888">
        <f t="shared" si="231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si="230"/>
        <v>0</v>
      </c>
      <c r="W609" s="510"/>
    </row>
    <row r="610" spans="1:23" ht="12" customHeight="1">
      <c r="A610" s="498">
        <v>11452812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31"/>
        <v>0</v>
      </c>
      <c r="L610" s="888">
        <f t="shared" si="231"/>
        <v>0</v>
      </c>
      <c r="M610" s="888">
        <f t="shared" si="231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>
      <c r="A611" s="498">
        <v>11452833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31"/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130</v>
      </c>
      <c r="R611" s="889">
        <f t="shared" si="227"/>
        <v>130</v>
      </c>
      <c r="S611" s="507"/>
      <c r="T611" s="508"/>
      <c r="U611" s="509">
        <f t="shared" si="226"/>
        <v>130</v>
      </c>
      <c r="V611" s="47">
        <f t="shared" si="230"/>
        <v>0</v>
      </c>
      <c r="W611" s="510"/>
    </row>
    <row r="612" spans="1:23" ht="12" customHeight="1">
      <c r="A612" s="498">
        <v>11550130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7"/>
        <v>0</v>
      </c>
      <c r="S612" s="507"/>
      <c r="T612" s="508"/>
      <c r="U612" s="509">
        <f t="shared" si="226"/>
        <v>0</v>
      </c>
      <c r="V612" s="47">
        <f t="shared" si="230"/>
        <v>0</v>
      </c>
      <c r="W612" s="510"/>
    </row>
    <row r="613" spans="1:23" ht="12" customHeight="1">
      <c r="A613" s="498">
        <v>12202117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0</v>
      </c>
      <c r="R613" s="889">
        <f t="shared" si="227"/>
        <v>0</v>
      </c>
      <c r="S613" s="507"/>
      <c r="T613" s="508"/>
      <c r="U613" s="509">
        <f t="shared" si="226"/>
        <v>0</v>
      </c>
      <c r="V613" s="47">
        <f t="shared" si="230"/>
        <v>0</v>
      </c>
      <c r="W613" s="510"/>
    </row>
    <row r="614" spans="1:23" ht="12" customHeight="1">
      <c r="A614" s="498">
        <v>12202844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>
      <c r="A615" s="498">
        <v>12202885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>
      <c r="A616" s="498">
        <v>12213118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>
      <c r="A617" s="498">
        <v>12213130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ref="N617:O636" si="232">SUMIF($A$10:$A$373,$A617,N$10:N$373)</f>
        <v>0</v>
      </c>
      <c r="O617" s="509">
        <f t="shared" si="232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>
      <c r="A618" s="498">
        <v>12302110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si="232"/>
        <v>0</v>
      </c>
      <c r="O618" s="509">
        <f t="shared" si="232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>
      <c r="A619" s="498">
        <v>12302118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32"/>
        <v>0</v>
      </c>
      <c r="O619" s="509">
        <f t="shared" si="232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>
      <c r="A620" s="498">
        <v>12302122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32"/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>
      <c r="A621" s="498">
        <v>12302835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>
      <c r="A622" s="498">
        <v>12303118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ref="P622:Q641" si="233">SUMIF($A$10:$A$368,$A622,P$10:P$368)</f>
        <v>0</v>
      </c>
      <c r="Q622" s="888">
        <f t="shared" si="233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>
      <c r="A623" s="498">
        <v>12702009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si="233"/>
        <v>0</v>
      </c>
      <c r="Q623" s="888">
        <f t="shared" si="233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>
      <c r="A624" s="498">
        <v>12702018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33"/>
        <v>0</v>
      </c>
      <c r="Q624" s="888">
        <f t="shared" si="233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>
      <c r="A625" s="498">
        <v>12702022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33"/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>
      <c r="A626" s="498">
        <v>12702815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>
      <c r="A627" s="498">
        <v>12706832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84</v>
      </c>
      <c r="M627" s="888">
        <f t="shared" si="231"/>
        <v>0</v>
      </c>
      <c r="N627" s="515">
        <f t="shared" si="232"/>
        <v>0</v>
      </c>
      <c r="O627" s="509">
        <f t="shared" si="232"/>
        <v>84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84</v>
      </c>
      <c r="V627" s="47">
        <f t="shared" si="230"/>
        <v>0</v>
      </c>
      <c r="W627" s="510"/>
    </row>
    <row r="628" spans="1:23" ht="12" customHeight="1">
      <c r="A628" s="498">
        <v>13201109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0</v>
      </c>
      <c r="V628" s="47">
        <f t="shared" si="230"/>
        <v>0</v>
      </c>
      <c r="W628" s="510"/>
    </row>
    <row r="629" spans="1:23" ht="12" customHeight="1">
      <c r="A629" s="498">
        <v>13201130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ref="K629:M648" si="234">SUMIF($A$10:$A$368,$A629,K$10:K$368)</f>
        <v>0</v>
      </c>
      <c r="L629" s="888">
        <f t="shared" si="234"/>
        <v>0</v>
      </c>
      <c r="M629" s="888">
        <f t="shared" si="234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0</v>
      </c>
      <c r="V629" s="47">
        <f t="shared" si="230"/>
        <v>0</v>
      </c>
      <c r="W629" s="510"/>
    </row>
    <row r="630" spans="1:23" ht="12" customHeight="1">
      <c r="A630" s="498">
        <v>13202130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4"/>
        <v>0</v>
      </c>
      <c r="L630" s="888">
        <f t="shared" si="234"/>
        <v>0</v>
      </c>
      <c r="M630" s="888">
        <f t="shared" si="234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>
      <c r="A631" s="498">
        <v>13301108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4"/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>
      <c r="A632" s="498">
        <v>13301110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/>
      <c r="V632" s="47">
        <f t="shared" si="230"/>
        <v>0</v>
      </c>
      <c r="W632" s="510"/>
    </row>
    <row r="633" spans="1:23" ht="12" customHeight="1">
      <c r="A633" s="498">
        <v>13301130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ref="J633:J696" si="235">SUMIF($A$10:$A$373,$A633,J$10:J$373)</f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>
        <f t="shared" ref="U633:U664" si="236">SUMIF($A$10:$A$368,$A633,U$10:U$368)</f>
        <v>0</v>
      </c>
      <c r="V633" s="47">
        <f t="shared" si="230"/>
        <v>0</v>
      </c>
      <c r="W633" s="510"/>
    </row>
    <row r="634" spans="1:23" ht="12" customHeight="1">
      <c r="A634" s="498">
        <v>13301140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35"/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>
        <f t="shared" si="236"/>
        <v>0</v>
      </c>
      <c r="V634" s="47">
        <f t="shared" si="230"/>
        <v>0</v>
      </c>
      <c r="W634" s="510"/>
    </row>
    <row r="635" spans="1:23" ht="12" customHeight="1">
      <c r="A635" s="498">
        <v>13301145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35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si="236"/>
        <v>0</v>
      </c>
      <c r="V635" s="47">
        <f t="shared" si="230"/>
        <v>0</v>
      </c>
      <c r="W635" s="510"/>
    </row>
    <row r="636" spans="1:23" ht="12" customHeight="1">
      <c r="A636" s="498">
        <v>13301808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35"/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6"/>
        <v>0</v>
      </c>
      <c r="V636" s="47">
        <f t="shared" si="230"/>
        <v>0</v>
      </c>
      <c r="W636" s="510"/>
    </row>
    <row r="637" spans="1:23" ht="12" customHeight="1">
      <c r="A637" s="498">
        <v>13301811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5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ref="N637:O656" si="237">SUMIF($A$10:$A$373,$A637,N$10:N$373)</f>
        <v>0</v>
      </c>
      <c r="O637" s="509">
        <f t="shared" si="237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6"/>
        <v>0</v>
      </c>
      <c r="V637" s="47">
        <f t="shared" si="230"/>
        <v>0</v>
      </c>
      <c r="W637" s="510"/>
    </row>
    <row r="638" spans="1:23" ht="12" customHeight="1">
      <c r="A638" s="498">
        <v>13301812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5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si="237"/>
        <v>0</v>
      </c>
      <c r="O638" s="509">
        <f t="shared" si="237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6"/>
        <v>0</v>
      </c>
      <c r="V638" s="47">
        <f t="shared" si="230"/>
        <v>0</v>
      </c>
      <c r="W638" s="510"/>
    </row>
    <row r="639" spans="1:23" ht="12" customHeight="1">
      <c r="A639" s="498">
        <v>13301844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5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7"/>
        <v>0</v>
      </c>
      <c r="O639" s="509">
        <f t="shared" si="237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6"/>
        <v>0</v>
      </c>
      <c r="V639" s="47">
        <f t="shared" si="230"/>
        <v>0</v>
      </c>
      <c r="W639" s="510"/>
    </row>
    <row r="640" spans="1:23" ht="12" customHeight="1">
      <c r="A640" s="498">
        <v>13301885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7"/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6"/>
        <v>0</v>
      </c>
      <c r="V640" s="47">
        <f t="shared" si="230"/>
        <v>0</v>
      </c>
      <c r="W640" s="510"/>
    </row>
    <row r="641" spans="1:23" ht="12" customHeight="1">
      <c r="A641" s="498">
        <v>13302109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6"/>
        <v>0</v>
      </c>
      <c r="V641" s="47">
        <f t="shared" si="230"/>
        <v>0</v>
      </c>
      <c r="W641" s="510"/>
    </row>
    <row r="642" spans="1:23" ht="12" customHeight="1">
      <c r="A642" s="498">
        <v>13302130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ref="P642:Q661" si="238">SUMIF($A$10:$A$368,$A642,P$10:P$368)</f>
        <v>0</v>
      </c>
      <c r="Q642" s="888">
        <f t="shared" si="238"/>
        <v>0</v>
      </c>
      <c r="R642" s="889">
        <f t="shared" si="227"/>
        <v>0</v>
      </c>
      <c r="S642" s="507"/>
      <c r="T642" s="508"/>
      <c r="U642" s="509">
        <f t="shared" si="236"/>
        <v>0</v>
      </c>
      <c r="V642" s="47">
        <f t="shared" si="230"/>
        <v>0</v>
      </c>
      <c r="W642" s="510"/>
    </row>
    <row r="643" spans="1:23" ht="12" customHeight="1">
      <c r="A643" s="498">
        <v>13607109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si="238"/>
        <v>0</v>
      </c>
      <c r="Q643" s="888">
        <f t="shared" si="238"/>
        <v>0</v>
      </c>
      <c r="R643" s="889">
        <f t="shared" si="227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>
      <c r="A644" s="498">
        <v>13607127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8"/>
        <v>0</v>
      </c>
      <c r="Q644" s="888">
        <f t="shared" si="238"/>
        <v>0</v>
      </c>
      <c r="R644" s="889">
        <f t="shared" si="227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>
      <c r="A645" s="498">
        <v>13607130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8"/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>
      <c r="A646" s="498">
        <v>13607143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>
      <c r="A647" s="498">
        <v>13607145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>
      <c r="A648" s="498">
        <v>13607808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>
      <c r="A649" s="498">
        <v>13607812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ref="K649:M668" si="239">SUMIF($A$10:$A$368,$A649,K$10:K$368)</f>
        <v>0</v>
      </c>
      <c r="L649" s="888">
        <f t="shared" si="239"/>
        <v>0</v>
      </c>
      <c r="M649" s="888">
        <f t="shared" si="239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>
      <c r="A650" s="498">
        <v>13607815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9"/>
        <v>0</v>
      </c>
      <c r="L650" s="888">
        <f t="shared" si="239"/>
        <v>0</v>
      </c>
      <c r="M650" s="888">
        <f t="shared" si="239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>
      <c r="A651" s="498">
        <v>13607844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>
      <c r="A652" s="498">
        <v>13607845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>
      <c r="A653" s="498">
        <v>13607885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>
      <c r="A654" s="498">
        <v>13607887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>
      <c r="A655" s="498">
        <v>13627109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ref="R655:R718" si="240">SUMIF($A$10:$A$368,$A655,R$10:R$368)</f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>
      <c r="A656" s="498">
        <v>13627130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40"/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>
      <c r="A657" s="498">
        <v>13627145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ref="N657:O676" si="241">SUMIF($A$10:$A$373,$A657,N$10:N$373)</f>
        <v>0</v>
      </c>
      <c r="O657" s="509">
        <f t="shared" si="241"/>
        <v>0</v>
      </c>
      <c r="P657" s="515">
        <f t="shared" si="238"/>
        <v>0</v>
      </c>
      <c r="Q657" s="888">
        <f t="shared" si="238"/>
        <v>0</v>
      </c>
      <c r="R657" s="889">
        <f t="shared" si="240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>
      <c r="A658" s="498">
        <v>13801812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41"/>
        <v>0</v>
      </c>
      <c r="O658" s="509">
        <f t="shared" si="241"/>
        <v>0</v>
      </c>
      <c r="P658" s="515">
        <f t="shared" si="238"/>
        <v>0</v>
      </c>
      <c r="Q658" s="888">
        <f t="shared" si="238"/>
        <v>0</v>
      </c>
      <c r="R658" s="889">
        <f t="shared" si="240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>
      <c r="A659" s="498">
        <v>13801815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41"/>
        <v>0</v>
      </c>
      <c r="O659" s="509">
        <f t="shared" si="241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>
      <c r="A660" s="498">
        <v>13801844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41"/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>
      <c r="A661" s="498">
        <v>13801885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>
      <c r="A662" s="498">
        <v>13861808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ref="P662:Q681" si="242">SUMIF($A$10:$A$368,$A662,P$10:P$368)</f>
        <v>0</v>
      </c>
      <c r="Q662" s="888">
        <f t="shared" si="242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>
      <c r="A663" s="498">
        <v>13861815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si="242"/>
        <v>0</v>
      </c>
      <c r="Q663" s="888">
        <f t="shared" si="242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>
      <c r="A664" s="498">
        <v>13861844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42"/>
        <v>0</v>
      </c>
      <c r="Q664" s="888">
        <f t="shared" si="242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>
      <c r="A665" s="498">
        <v>13901109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42"/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ref="U665:U696" si="243">SUMIF($A$10:$A$368,$A665,U$10:U$368)</f>
        <v>0</v>
      </c>
      <c r="V665" s="47">
        <f t="shared" si="230"/>
        <v>0</v>
      </c>
      <c r="W665" s="510"/>
    </row>
    <row r="666" spans="1:23" ht="12" customHeight="1">
      <c r="A666" s="498">
        <v>13901145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si="243"/>
        <v>0</v>
      </c>
      <c r="V666" s="47">
        <f t="shared" si="230"/>
        <v>0</v>
      </c>
      <c r="W666" s="510"/>
    </row>
    <row r="667" spans="1:23" ht="12" customHeight="1">
      <c r="A667" s="498">
        <v>20150835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si="243"/>
        <v>0</v>
      </c>
      <c r="V667" s="47">
        <f t="shared" si="230"/>
        <v>0</v>
      </c>
      <c r="W667" s="510"/>
    </row>
    <row r="668" spans="1:23" ht="12" customHeight="1">
      <c r="A668" s="498">
        <v>31210808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>
      <c r="A669" s="498">
        <v>31210820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ref="K669:M688" si="244">SUMIF($A$10:$A$368,$A669,K$10:K$368)</f>
        <v>0</v>
      </c>
      <c r="L669" s="888">
        <f t="shared" si="244"/>
        <v>0</v>
      </c>
      <c r="M669" s="888">
        <f t="shared" si="244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>
      <c r="A670" s="498">
        <v>31210825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44"/>
        <v>0</v>
      </c>
      <c r="L670" s="888">
        <f t="shared" si="244"/>
        <v>0</v>
      </c>
      <c r="M670" s="888">
        <f t="shared" si="244"/>
        <v>0</v>
      </c>
      <c r="N670" s="515">
        <f t="shared" si="241"/>
        <v>0</v>
      </c>
      <c r="O670" s="509">
        <f t="shared" si="241"/>
        <v>0</v>
      </c>
      <c r="P670" s="515">
        <f t="shared" si="242"/>
        <v>110</v>
      </c>
      <c r="Q670" s="888">
        <f t="shared" si="242"/>
        <v>0</v>
      </c>
      <c r="R670" s="889">
        <f t="shared" si="240"/>
        <v>110</v>
      </c>
      <c r="S670" s="507"/>
      <c r="T670" s="508"/>
      <c r="U670" s="509">
        <f t="shared" si="243"/>
        <v>110</v>
      </c>
      <c r="V670" s="47">
        <f t="shared" si="230"/>
        <v>0</v>
      </c>
      <c r="W670" s="510"/>
    </row>
    <row r="671" spans="1:23" ht="12" customHeight="1">
      <c r="A671" s="498">
        <v>31210831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460</v>
      </c>
      <c r="Q671" s="888">
        <f t="shared" si="242"/>
        <v>0</v>
      </c>
      <c r="R671" s="889">
        <f t="shared" si="240"/>
        <v>460</v>
      </c>
      <c r="S671" s="507"/>
      <c r="T671" s="508"/>
      <c r="U671" s="509">
        <f t="shared" si="243"/>
        <v>460</v>
      </c>
      <c r="V671" s="47">
        <f t="shared" si="230"/>
        <v>0</v>
      </c>
      <c r="W671" s="510"/>
    </row>
    <row r="672" spans="1:23" ht="12" customHeight="1">
      <c r="A672" s="498">
        <v>31210888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0</v>
      </c>
      <c r="Q672" s="888">
        <f t="shared" si="242"/>
        <v>0</v>
      </c>
      <c r="R672" s="889">
        <f t="shared" si="240"/>
        <v>0</v>
      </c>
      <c r="S672" s="507"/>
      <c r="T672" s="508"/>
      <c r="U672" s="509">
        <f t="shared" si="243"/>
        <v>0</v>
      </c>
      <c r="V672" s="47">
        <f t="shared" si="230"/>
        <v>0</v>
      </c>
      <c r="W672" s="510"/>
    </row>
    <row r="673" spans="1:23" ht="12" customHeight="1">
      <c r="A673" s="498">
        <v>31210823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43"/>
        <v>0</v>
      </c>
      <c r="V673" s="47">
        <f t="shared" ref="V673:V732" si="245">O673+R673-U673</f>
        <v>0</v>
      </c>
      <c r="W673" s="510"/>
    </row>
    <row r="674" spans="1:23" ht="12" customHeight="1">
      <c r="A674" s="498">
        <v>31400126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si="245"/>
        <v>0</v>
      </c>
      <c r="W674" s="510"/>
    </row>
    <row r="675" spans="1:23" ht="12" customHeight="1">
      <c r="A675" s="498">
        <v>31410825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24</v>
      </c>
      <c r="Q675" s="888">
        <f t="shared" si="242"/>
        <v>0</v>
      </c>
      <c r="R675" s="889">
        <f t="shared" si="240"/>
        <v>24</v>
      </c>
      <c r="S675" s="507"/>
      <c r="T675" s="508"/>
      <c r="U675" s="509">
        <f t="shared" si="243"/>
        <v>24</v>
      </c>
      <c r="V675" s="47">
        <f t="shared" si="245"/>
        <v>0</v>
      </c>
      <c r="W675" s="510"/>
    </row>
    <row r="676" spans="1:23" ht="12" customHeight="1">
      <c r="A676" s="498">
        <v>31410831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0</v>
      </c>
      <c r="P676" s="515">
        <f t="shared" si="242"/>
        <v>80</v>
      </c>
      <c r="Q676" s="888">
        <f t="shared" si="242"/>
        <v>0</v>
      </c>
      <c r="R676" s="889">
        <f t="shared" si="240"/>
        <v>80</v>
      </c>
      <c r="S676" s="507"/>
      <c r="T676" s="508"/>
      <c r="U676" s="509">
        <f t="shared" si="243"/>
        <v>80</v>
      </c>
      <c r="V676" s="47">
        <f t="shared" si="245"/>
        <v>0</v>
      </c>
      <c r="W676" s="510"/>
    </row>
    <row r="677" spans="1:23" ht="12" customHeight="1">
      <c r="A677" s="498">
        <v>31410854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ref="N677:O696" si="246">SUMIF($A$10:$A$373,$A677,N$10:N$373)</f>
        <v>0</v>
      </c>
      <c r="O677" s="509">
        <f t="shared" si="246"/>
        <v>0</v>
      </c>
      <c r="P677" s="515">
        <f t="shared" si="242"/>
        <v>0</v>
      </c>
      <c r="Q677" s="888">
        <f t="shared" si="242"/>
        <v>355</v>
      </c>
      <c r="R677" s="889">
        <f t="shared" si="240"/>
        <v>355</v>
      </c>
      <c r="S677" s="507"/>
      <c r="T677" s="508"/>
      <c r="U677" s="509">
        <f t="shared" si="243"/>
        <v>355</v>
      </c>
      <c r="V677" s="47">
        <f t="shared" si="245"/>
        <v>0</v>
      </c>
      <c r="W677" s="510"/>
    </row>
    <row r="678" spans="1:23" ht="12" customHeight="1">
      <c r="A678" s="498">
        <v>31411813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6"/>
        <v>0</v>
      </c>
      <c r="O678" s="509">
        <f t="shared" si="246"/>
        <v>0</v>
      </c>
      <c r="P678" s="515">
        <f t="shared" si="242"/>
        <v>40</v>
      </c>
      <c r="Q678" s="888">
        <f t="shared" si="242"/>
        <v>280</v>
      </c>
      <c r="R678" s="889">
        <f t="shared" si="240"/>
        <v>320</v>
      </c>
      <c r="S678" s="507"/>
      <c r="T678" s="508"/>
      <c r="U678" s="509">
        <f t="shared" si="243"/>
        <v>320</v>
      </c>
      <c r="V678" s="47">
        <f t="shared" si="245"/>
        <v>0</v>
      </c>
      <c r="W678" s="510"/>
    </row>
    <row r="679" spans="1:23" ht="12" customHeight="1">
      <c r="A679" s="498">
        <v>31411825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6"/>
        <v>0</v>
      </c>
      <c r="O679" s="509">
        <f t="shared" si="246"/>
        <v>0</v>
      </c>
      <c r="P679" s="515">
        <f t="shared" si="242"/>
        <v>0</v>
      </c>
      <c r="Q679" s="888">
        <f t="shared" si="242"/>
        <v>0</v>
      </c>
      <c r="R679" s="889">
        <f t="shared" si="240"/>
        <v>0</v>
      </c>
      <c r="S679" s="507"/>
      <c r="T679" s="508"/>
      <c r="U679" s="509">
        <f t="shared" si="243"/>
        <v>0</v>
      </c>
      <c r="V679" s="47">
        <f t="shared" si="245"/>
        <v>0</v>
      </c>
      <c r="W679" s="510"/>
    </row>
    <row r="680" spans="1:23" ht="12" customHeight="1">
      <c r="A680" s="498">
        <v>31411831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6"/>
        <v>0</v>
      </c>
      <c r="O680" s="509">
        <f t="shared" si="246"/>
        <v>0</v>
      </c>
      <c r="P680" s="515">
        <f t="shared" si="242"/>
        <v>72</v>
      </c>
      <c r="Q680" s="888">
        <f t="shared" si="242"/>
        <v>0</v>
      </c>
      <c r="R680" s="889">
        <f t="shared" si="240"/>
        <v>72</v>
      </c>
      <c r="S680" s="507"/>
      <c r="T680" s="508"/>
      <c r="U680" s="509">
        <f t="shared" si="243"/>
        <v>72</v>
      </c>
      <c r="V680" s="47">
        <f t="shared" si="245"/>
        <v>0</v>
      </c>
      <c r="W680" s="510"/>
    </row>
    <row r="681" spans="1:23" ht="12" customHeight="1">
      <c r="A681" s="498">
        <v>31411854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0</v>
      </c>
      <c r="Q681" s="888">
        <f t="shared" si="242"/>
        <v>120</v>
      </c>
      <c r="R681" s="889">
        <f t="shared" si="240"/>
        <v>120</v>
      </c>
      <c r="S681" s="507"/>
      <c r="T681" s="508"/>
      <c r="U681" s="509">
        <f t="shared" si="243"/>
        <v>120</v>
      </c>
      <c r="V681" s="47">
        <f t="shared" si="245"/>
        <v>0</v>
      </c>
      <c r="W681" s="510"/>
    </row>
    <row r="682" spans="1:23" ht="12" customHeight="1">
      <c r="A682" s="498">
        <v>32000846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ref="P682:Q701" si="247">SUMIF($A$10:$A$368,$A682,P$10:P$368)</f>
        <v>0</v>
      </c>
      <c r="Q682" s="888">
        <f t="shared" si="247"/>
        <v>0</v>
      </c>
      <c r="R682" s="889">
        <f t="shared" si="240"/>
        <v>0</v>
      </c>
      <c r="S682" s="507"/>
      <c r="T682" s="508"/>
      <c r="U682" s="509">
        <f t="shared" si="243"/>
        <v>0</v>
      </c>
      <c r="V682" s="47">
        <f t="shared" si="245"/>
        <v>0</v>
      </c>
      <c r="W682" s="510"/>
    </row>
    <row r="683" spans="1:23" ht="12" customHeight="1">
      <c r="A683" s="498">
        <v>32000890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si="247"/>
        <v>0</v>
      </c>
      <c r="Q683" s="888">
        <f t="shared" si="247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>
      <c r="A684" s="498">
        <v>32010104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7"/>
        <v>0</v>
      </c>
      <c r="Q684" s="888">
        <f t="shared" si="247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>
      <c r="A685" s="498">
        <v>32010108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7"/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>
      <c r="A686" s="498">
        <v>32010131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>
      <c r="A687" s="498">
        <v>32010813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>
      <c r="A688" s="498">
        <v>32010834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3.5" customHeight="1">
      <c r="A689" s="498">
        <v>32010837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ref="K689:M708" si="248">SUMIF($A$10:$A$368,$A689,K$10:K$368)</f>
        <v>0</v>
      </c>
      <c r="L689" s="888">
        <f t="shared" si="248"/>
        <v>0</v>
      </c>
      <c r="M689" s="888">
        <f t="shared" si="248"/>
        <v>0</v>
      </c>
      <c r="N689" s="515">
        <f t="shared" si="246"/>
        <v>0</v>
      </c>
      <c r="O689" s="509">
        <f t="shared" si="246"/>
        <v>0</v>
      </c>
      <c r="P689" s="515">
        <f t="shared" si="247"/>
        <v>0</v>
      </c>
      <c r="Q689" s="888">
        <f t="shared" si="247"/>
        <v>0</v>
      </c>
      <c r="R689" s="889">
        <f t="shared" si="240"/>
        <v>0</v>
      </c>
      <c r="S689" s="507"/>
      <c r="T689" s="508"/>
      <c r="U689" s="509">
        <f t="shared" si="243"/>
        <v>0</v>
      </c>
      <c r="V689" s="47">
        <f t="shared" si="245"/>
        <v>0</v>
      </c>
      <c r="W689" s="510"/>
    </row>
    <row r="690" spans="1:23" ht="13.5" customHeight="1">
      <c r="A690" s="498">
        <v>32010873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8"/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2" customHeight="1">
      <c r="A691" s="498">
        <v>32010890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1833</v>
      </c>
      <c r="Q691" s="888">
        <f t="shared" si="247"/>
        <v>930</v>
      </c>
      <c r="R691" s="889">
        <f t="shared" si="240"/>
        <v>2763</v>
      </c>
      <c r="S691" s="507"/>
      <c r="T691" s="508"/>
      <c r="U691" s="509">
        <f t="shared" si="243"/>
        <v>2763</v>
      </c>
      <c r="V691" s="47">
        <f t="shared" si="245"/>
        <v>0</v>
      </c>
      <c r="W691" s="510"/>
    </row>
    <row r="692" spans="1:23" ht="12" customHeight="1">
      <c r="A692" s="498">
        <v>32101870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>
      <c r="A693" s="498">
        <v>32110108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>
      <c r="A694" s="498">
        <v>32110813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90</v>
      </c>
      <c r="Q694" s="888">
        <f t="shared" si="247"/>
        <v>70</v>
      </c>
      <c r="R694" s="889">
        <f t="shared" si="240"/>
        <v>160</v>
      </c>
      <c r="S694" s="507"/>
      <c r="T694" s="508"/>
      <c r="U694" s="509">
        <f t="shared" si="243"/>
        <v>160</v>
      </c>
      <c r="V694" s="47">
        <f t="shared" si="245"/>
        <v>0</v>
      </c>
      <c r="W694" s="510"/>
    </row>
    <row r="695" spans="1:23" ht="12" customHeight="1">
      <c r="A695" s="498">
        <v>32110834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>
      <c r="A696" s="498">
        <v>32110837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>
      <c r="A697" s="498">
        <v>32110873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ref="J697:J727" si="249">SUMIF($A$10:$A$373,$A697,J$10:J$373)</f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ref="N697:O716" si="250">SUMIF($A$10:$A$373,$A697,N$10:N$373)</f>
        <v>0</v>
      </c>
      <c r="O697" s="509">
        <f t="shared" si="250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ref="U697:U727" si="251">SUMIF($A$10:$A$368,$A697,U$10:U$368)</f>
        <v>0</v>
      </c>
      <c r="V697" s="47">
        <f t="shared" si="245"/>
        <v>0</v>
      </c>
      <c r="W697" s="510"/>
    </row>
    <row r="698" spans="1:23" ht="12" customHeight="1">
      <c r="A698" s="498">
        <v>32110890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49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50"/>
        <v>0</v>
      </c>
      <c r="O698" s="509">
        <f t="shared" si="250"/>
        <v>0</v>
      </c>
      <c r="P698" s="515">
        <f t="shared" si="247"/>
        <v>700</v>
      </c>
      <c r="Q698" s="888">
        <f t="shared" si="247"/>
        <v>1300</v>
      </c>
      <c r="R698" s="889">
        <f t="shared" si="240"/>
        <v>2000</v>
      </c>
      <c r="S698" s="507"/>
      <c r="T698" s="508"/>
      <c r="U698" s="509">
        <f t="shared" si="251"/>
        <v>2000</v>
      </c>
      <c r="V698" s="47">
        <f t="shared" si="245"/>
        <v>0</v>
      </c>
      <c r="W698" s="510"/>
    </row>
    <row r="699" spans="1:23" ht="12" customHeight="1">
      <c r="A699" s="498">
        <v>33221834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9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50"/>
        <v>0</v>
      </c>
      <c r="O699" s="509">
        <f t="shared" si="250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si="251"/>
        <v>0</v>
      </c>
      <c r="V699" s="47">
        <f t="shared" si="245"/>
        <v>0</v>
      </c>
      <c r="W699" s="510"/>
    </row>
    <row r="700" spans="1:23" ht="12" customHeight="1">
      <c r="A700" s="498">
        <v>33221890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9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50"/>
        <v>0</v>
      </c>
      <c r="O700" s="509">
        <f t="shared" si="250"/>
        <v>0</v>
      </c>
      <c r="P700" s="515">
        <f t="shared" si="247"/>
        <v>0</v>
      </c>
      <c r="Q700" s="888">
        <f t="shared" si="247"/>
        <v>0</v>
      </c>
      <c r="R700" s="889">
        <f t="shared" si="240"/>
        <v>0</v>
      </c>
      <c r="S700" s="507"/>
      <c r="T700" s="508"/>
      <c r="U700" s="509">
        <f t="shared" si="251"/>
        <v>0</v>
      </c>
      <c r="V700" s="47">
        <f t="shared" si="245"/>
        <v>0</v>
      </c>
      <c r="W700" s="510"/>
    </row>
    <row r="701" spans="1:23" ht="12" customHeight="1">
      <c r="A701" s="498">
        <v>33245837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9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0"/>
        <v>0</v>
      </c>
      <c r="O701" s="509">
        <f t="shared" si="250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51"/>
        <v>0</v>
      </c>
      <c r="V701" s="47">
        <f t="shared" si="245"/>
        <v>0</v>
      </c>
      <c r="W701" s="510"/>
    </row>
    <row r="702" spans="1:23" ht="12" customHeight="1">
      <c r="A702" s="498">
        <v>36210108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9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0"/>
        <v>0</v>
      </c>
      <c r="O702" s="509">
        <f t="shared" si="250"/>
        <v>0</v>
      </c>
      <c r="P702" s="515">
        <f t="shared" ref="P702:Q721" si="252">SUMIF($A$10:$A$368,$A702,P$10:P$368)</f>
        <v>0</v>
      </c>
      <c r="Q702" s="888">
        <f t="shared" si="252"/>
        <v>0</v>
      </c>
      <c r="R702" s="889">
        <f t="shared" si="240"/>
        <v>0</v>
      </c>
      <c r="S702" s="507"/>
      <c r="T702" s="508"/>
      <c r="U702" s="509">
        <f t="shared" si="251"/>
        <v>0</v>
      </c>
      <c r="V702" s="47">
        <f t="shared" si="245"/>
        <v>0</v>
      </c>
      <c r="W702" s="510"/>
    </row>
    <row r="703" spans="1:23" ht="12" customHeight="1">
      <c r="A703" s="498">
        <v>36210831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9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0"/>
        <v>0</v>
      </c>
      <c r="O703" s="509">
        <f t="shared" si="250"/>
        <v>0</v>
      </c>
      <c r="P703" s="515">
        <f t="shared" si="252"/>
        <v>0</v>
      </c>
      <c r="Q703" s="888">
        <f t="shared" si="252"/>
        <v>0</v>
      </c>
      <c r="R703" s="889">
        <f t="shared" si="240"/>
        <v>0</v>
      </c>
      <c r="S703" s="507"/>
      <c r="T703" s="508"/>
      <c r="U703" s="509">
        <f t="shared" si="251"/>
        <v>0</v>
      </c>
      <c r="V703" s="47">
        <f t="shared" si="245"/>
        <v>0</v>
      </c>
      <c r="W703" s="510"/>
    </row>
    <row r="704" spans="1:23" ht="12" customHeight="1">
      <c r="A704" s="498">
        <v>36420837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52"/>
        <v>0</v>
      </c>
      <c r="Q704" s="888">
        <f t="shared" si="252"/>
        <v>0</v>
      </c>
      <c r="R704" s="889">
        <f t="shared" si="240"/>
        <v>0</v>
      </c>
      <c r="S704" s="507"/>
      <c r="T704" s="508"/>
      <c r="U704" s="509">
        <f t="shared" si="251"/>
        <v>0</v>
      </c>
      <c r="V704" s="47">
        <f t="shared" si="245"/>
        <v>0</v>
      </c>
      <c r="W704" s="510"/>
    </row>
    <row r="705" spans="1:23" ht="12" customHeight="1">
      <c r="A705" s="498">
        <v>36420872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52"/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51"/>
        <v>0</v>
      </c>
      <c r="V705" s="47">
        <f t="shared" si="245"/>
        <v>0</v>
      </c>
      <c r="W705" s="510"/>
    </row>
    <row r="706" spans="1:23" ht="12" customHeight="1">
      <c r="A706" s="498">
        <v>36420890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51"/>
        <v>0</v>
      </c>
      <c r="V706" s="47">
        <f t="shared" si="245"/>
        <v>0</v>
      </c>
      <c r="W706" s="510"/>
    </row>
    <row r="707" spans="1:23" ht="12" customHeight="1">
      <c r="A707" s="498">
        <v>36430104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51"/>
        <v>0</v>
      </c>
      <c r="V707" s="47">
        <f t="shared" si="245"/>
        <v>0</v>
      </c>
      <c r="W707" s="510"/>
    </row>
    <row r="708" spans="1:23" ht="12" customHeight="1">
      <c r="A708" s="498">
        <v>36430876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>
      <c r="A709" s="498">
        <v>36430890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ref="K709:M727" si="253">SUMIF($A$10:$A$368,$A709,K$10:K$368)</f>
        <v>0</v>
      </c>
      <c r="L709" s="888">
        <f t="shared" si="253"/>
        <v>0</v>
      </c>
      <c r="M709" s="888">
        <f t="shared" si="253"/>
        <v>0</v>
      </c>
      <c r="N709" s="515">
        <f t="shared" si="250"/>
        <v>0</v>
      </c>
      <c r="O709" s="509">
        <f t="shared" si="250"/>
        <v>0</v>
      </c>
      <c r="P709" s="515">
        <f t="shared" si="252"/>
        <v>230</v>
      </c>
      <c r="Q709" s="888">
        <f t="shared" si="252"/>
        <v>0</v>
      </c>
      <c r="R709" s="889">
        <f t="shared" si="240"/>
        <v>230</v>
      </c>
      <c r="S709" s="507"/>
      <c r="T709" s="508"/>
      <c r="U709" s="509">
        <f t="shared" si="251"/>
        <v>230</v>
      </c>
      <c r="V709" s="47">
        <f t="shared" si="245"/>
        <v>0</v>
      </c>
      <c r="W709" s="510"/>
    </row>
    <row r="710" spans="1:23" ht="12" customHeight="1">
      <c r="A710" s="498">
        <v>36630104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53"/>
        <v>0</v>
      </c>
      <c r="L710" s="888">
        <f t="shared" si="253"/>
        <v>0</v>
      </c>
      <c r="M710" s="888">
        <f t="shared" si="253"/>
        <v>0</v>
      </c>
      <c r="N710" s="515">
        <f t="shared" si="250"/>
        <v>0</v>
      </c>
      <c r="O710" s="509">
        <f t="shared" si="250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51"/>
        <v>0</v>
      </c>
      <c r="V710" s="47">
        <f t="shared" si="245"/>
        <v>0</v>
      </c>
      <c r="W710" s="510"/>
    </row>
    <row r="711" spans="1:23" ht="12" customHeight="1">
      <c r="A711" s="498">
        <v>36630107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>
      <c r="A712" s="498">
        <v>36630825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0"/>
        <v>0</v>
      </c>
      <c r="O712" s="509">
        <f t="shared" si="250"/>
        <v>0</v>
      </c>
      <c r="P712" s="515">
        <f t="shared" si="252"/>
        <v>132</v>
      </c>
      <c r="Q712" s="888">
        <f t="shared" si="252"/>
        <v>0</v>
      </c>
      <c r="R712" s="889">
        <f t="shared" si="240"/>
        <v>132</v>
      </c>
      <c r="S712" s="507"/>
      <c r="T712" s="508"/>
      <c r="U712" s="509">
        <f t="shared" si="251"/>
        <v>132</v>
      </c>
      <c r="V712" s="47">
        <f t="shared" si="245"/>
        <v>0</v>
      </c>
      <c r="W712" s="510"/>
    </row>
    <row r="713" spans="1:23" ht="12" customHeight="1">
      <c r="A713" s="498">
        <v>36630837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0"/>
        <v>0</v>
      </c>
      <c r="O713" s="509">
        <f t="shared" si="250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51"/>
        <v>0</v>
      </c>
      <c r="V713" s="47">
        <f t="shared" si="245"/>
        <v>0</v>
      </c>
      <c r="W713" s="510"/>
    </row>
    <row r="714" spans="1:23" ht="12" customHeight="1">
      <c r="A714" s="498">
        <v>36630831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0"/>
        <v>0</v>
      </c>
      <c r="O714" s="509">
        <f t="shared" si="250"/>
        <v>0</v>
      </c>
      <c r="P714" s="515">
        <f t="shared" si="252"/>
        <v>348</v>
      </c>
      <c r="Q714" s="888">
        <f t="shared" si="252"/>
        <v>0</v>
      </c>
      <c r="R714" s="889">
        <f t="shared" si="240"/>
        <v>348</v>
      </c>
      <c r="S714" s="507"/>
      <c r="T714" s="508"/>
      <c r="U714" s="509">
        <f t="shared" si="251"/>
        <v>348</v>
      </c>
      <c r="V714" s="47">
        <f t="shared" si="245"/>
        <v>0</v>
      </c>
      <c r="W714" s="510"/>
    </row>
    <row r="715" spans="1:23" ht="12" customHeight="1">
      <c r="A715" s="498">
        <v>36730104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0"/>
        <v>0</v>
      </c>
      <c r="O715" s="509">
        <f t="shared" si="250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51"/>
        <v>0</v>
      </c>
      <c r="V715" s="47">
        <f t="shared" si="245"/>
        <v>0</v>
      </c>
      <c r="W715" s="510"/>
    </row>
    <row r="716" spans="1:23" ht="10.9" customHeight="1">
      <c r="A716" s="498">
        <v>36730107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0.9" customHeight="1">
      <c r="A717" s="498">
        <v>36730825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ref="N717:O727" si="254">SUMIF($A$10:$A$373,$A717,N$10:N$373)</f>
        <v>0</v>
      </c>
      <c r="O717" s="509">
        <f t="shared" si="254"/>
        <v>0</v>
      </c>
      <c r="P717" s="515">
        <f t="shared" si="252"/>
        <v>220</v>
      </c>
      <c r="Q717" s="888">
        <f t="shared" si="252"/>
        <v>0</v>
      </c>
      <c r="R717" s="889">
        <f t="shared" si="240"/>
        <v>220</v>
      </c>
      <c r="S717" s="507"/>
      <c r="T717" s="508"/>
      <c r="U717" s="509">
        <f t="shared" si="251"/>
        <v>220</v>
      </c>
      <c r="V717" s="47">
        <f t="shared" si="245"/>
        <v>0</v>
      </c>
      <c r="W717" s="510"/>
    </row>
    <row r="718" spans="1:23" ht="10.9" customHeight="1">
      <c r="A718" s="498">
        <v>36730831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4"/>
        <v>0</v>
      </c>
      <c r="O718" s="509">
        <f t="shared" si="254"/>
        <v>0</v>
      </c>
      <c r="P718" s="515">
        <f t="shared" si="252"/>
        <v>390</v>
      </c>
      <c r="Q718" s="888">
        <f t="shared" si="252"/>
        <v>0</v>
      </c>
      <c r="R718" s="889">
        <f t="shared" si="240"/>
        <v>390</v>
      </c>
      <c r="S718" s="507"/>
      <c r="T718" s="508"/>
      <c r="U718" s="509">
        <f t="shared" si="251"/>
        <v>390</v>
      </c>
      <c r="V718" s="47">
        <f t="shared" si="245"/>
        <v>0</v>
      </c>
      <c r="W718" s="510"/>
    </row>
    <row r="719" spans="1:23" ht="10.9" customHeight="1">
      <c r="A719" s="498">
        <v>36730876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4"/>
        <v>0</v>
      </c>
      <c r="O719" s="509">
        <f t="shared" si="254"/>
        <v>0</v>
      </c>
      <c r="P719" s="515">
        <f t="shared" si="252"/>
        <v>0</v>
      </c>
      <c r="Q719" s="888">
        <f t="shared" si="252"/>
        <v>0</v>
      </c>
      <c r="R719" s="889">
        <f t="shared" ref="R719:R727" si="255">SUMIF($A$10:$A$368,$A719,R$10:R$368)</f>
        <v>0</v>
      </c>
      <c r="S719" s="507"/>
      <c r="T719" s="508"/>
      <c r="U719" s="509">
        <f t="shared" si="251"/>
        <v>0</v>
      </c>
      <c r="V719" s="47">
        <f t="shared" si="245"/>
        <v>0</v>
      </c>
      <c r="W719" s="510"/>
    </row>
    <row r="720" spans="1:23" ht="12" customHeight="1">
      <c r="A720" s="498">
        <v>36730890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4"/>
        <v>0</v>
      </c>
      <c r="O720" s="509">
        <f t="shared" si="254"/>
        <v>0</v>
      </c>
      <c r="P720" s="515">
        <f t="shared" si="252"/>
        <v>0</v>
      </c>
      <c r="Q720" s="888">
        <f t="shared" si="252"/>
        <v>0</v>
      </c>
      <c r="R720" s="889">
        <f t="shared" si="255"/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31" ht="12" customHeight="1">
      <c r="A721" s="498">
        <v>63330107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55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31" ht="12" customHeight="1">
      <c r="A722" s="498"/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ref="P722:Q727" si="256">SUMIF($A$10:$A$368,$A722,P$10:P$368)</f>
        <v>0</v>
      </c>
      <c r="Q722" s="888">
        <f t="shared" si="256"/>
        <v>0</v>
      </c>
      <c r="R722" s="889">
        <f t="shared" si="255"/>
        <v>0</v>
      </c>
      <c r="S722" s="507"/>
      <c r="T722" s="508"/>
      <c r="U722" s="509">
        <f t="shared" si="251"/>
        <v>0</v>
      </c>
      <c r="V722" s="47">
        <f t="shared" si="245"/>
        <v>0</v>
      </c>
      <c r="W722" s="510"/>
    </row>
    <row r="723" spans="1:31" ht="12" customHeight="1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si="256"/>
        <v>0</v>
      </c>
      <c r="Q723" s="888">
        <f t="shared" si="256"/>
        <v>0</v>
      </c>
      <c r="R723" s="889">
        <f t="shared" si="255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31" ht="12" customHeight="1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6"/>
        <v>0</v>
      </c>
      <c r="Q724" s="888">
        <f t="shared" si="256"/>
        <v>0</v>
      </c>
      <c r="R724" s="889">
        <f t="shared" si="255"/>
        <v>0</v>
      </c>
      <c r="S724" s="507"/>
      <c r="T724" s="508"/>
      <c r="U724" s="509">
        <f t="shared" si="251"/>
        <v>0</v>
      </c>
      <c r="V724" s="47">
        <f t="shared" si="245"/>
        <v>0</v>
      </c>
      <c r="W724" s="510"/>
    </row>
    <row r="725" spans="1:31" ht="12" customHeight="1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6"/>
        <v>0</v>
      </c>
      <c r="Q725" s="888">
        <f t="shared" si="256"/>
        <v>0</v>
      </c>
      <c r="R725" s="889">
        <f t="shared" si="255"/>
        <v>0</v>
      </c>
      <c r="S725" s="507"/>
      <c r="T725" s="508"/>
      <c r="U725" s="509">
        <f t="shared" si="251"/>
        <v>0</v>
      </c>
      <c r="V725" s="47">
        <f t="shared" si="245"/>
        <v>0</v>
      </c>
      <c r="W725" s="510"/>
    </row>
    <row r="726" spans="1:31" ht="12" customHeight="1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6"/>
        <v>0</v>
      </c>
      <c r="Q726" s="888">
        <f t="shared" si="256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31" ht="12" customHeight="1" thickBot="1">
      <c r="A727" s="520"/>
      <c r="B727" s="521"/>
      <c r="C727" s="522"/>
      <c r="D727" s="890"/>
      <c r="E727" s="523"/>
      <c r="F727" s="523"/>
      <c r="G727" s="523"/>
      <c r="H727" s="523"/>
      <c r="I727" s="891"/>
      <c r="J727" s="515">
        <f t="shared" si="249"/>
        <v>0</v>
      </c>
      <c r="K727" s="888">
        <f t="shared" si="253"/>
        <v>0</v>
      </c>
      <c r="L727" s="892">
        <f t="shared" si="253"/>
        <v>0</v>
      </c>
      <c r="M727" s="892">
        <f t="shared" si="253"/>
        <v>0</v>
      </c>
      <c r="N727" s="515">
        <f t="shared" si="254"/>
        <v>0</v>
      </c>
      <c r="O727" s="509">
        <f t="shared" si="254"/>
        <v>0</v>
      </c>
      <c r="P727" s="893">
        <f t="shared" si="256"/>
        <v>0</v>
      </c>
      <c r="Q727" s="892">
        <f t="shared" si="256"/>
        <v>0</v>
      </c>
      <c r="R727" s="894">
        <f t="shared" si="255"/>
        <v>0</v>
      </c>
      <c r="S727" s="529"/>
      <c r="T727" s="530"/>
      <c r="U727" s="531">
        <f t="shared" si="251"/>
        <v>0</v>
      </c>
      <c r="V727" s="47">
        <f t="shared" si="245"/>
        <v>0</v>
      </c>
      <c r="W727" s="532"/>
    </row>
    <row r="728" spans="1:31" ht="12" customHeight="1" thickBot="1">
      <c r="A728" s="533" t="s">
        <v>23</v>
      </c>
      <c r="B728" s="534"/>
      <c r="C728" s="535"/>
      <c r="D728" s="895"/>
      <c r="E728" s="536"/>
      <c r="F728" s="536"/>
      <c r="G728" s="536"/>
      <c r="H728" s="536"/>
      <c r="I728" s="896"/>
      <c r="J728" s="897">
        <f>SUM(J377:J727)</f>
        <v>1888</v>
      </c>
      <c r="K728" s="897">
        <f t="shared" ref="K728:U728" si="257">SUM(K377:K727)</f>
        <v>123</v>
      </c>
      <c r="L728" s="897">
        <f t="shared" si="257"/>
        <v>405</v>
      </c>
      <c r="M728" s="897">
        <f t="shared" si="257"/>
        <v>0</v>
      </c>
      <c r="N728" s="542">
        <f t="shared" si="257"/>
        <v>64</v>
      </c>
      <c r="O728" s="543">
        <f t="shared" si="257"/>
        <v>2480</v>
      </c>
      <c r="P728" s="897">
        <f t="shared" si="257"/>
        <v>4875</v>
      </c>
      <c r="Q728" s="542">
        <f t="shared" si="257"/>
        <v>4047</v>
      </c>
      <c r="R728" s="898">
        <f t="shared" si="257"/>
        <v>8922</v>
      </c>
      <c r="S728" s="897"/>
      <c r="T728" s="542"/>
      <c r="U728" s="543">
        <f t="shared" si="257"/>
        <v>11402</v>
      </c>
      <c r="V728" s="47">
        <f t="shared" si="245"/>
        <v>0</v>
      </c>
      <c r="W728" s="544"/>
    </row>
    <row r="729" spans="1:31" ht="12" customHeight="1">
      <c r="U729" s="547">
        <f>U728-U375</f>
        <v>0</v>
      </c>
      <c r="V729" s="47">
        <f t="shared" si="245"/>
        <v>0</v>
      </c>
    </row>
    <row r="730" spans="1:31" ht="12" customHeight="1">
      <c r="A730" s="965" t="s">
        <v>365</v>
      </c>
      <c r="B730" s="965"/>
      <c r="C730" s="546"/>
      <c r="V730" s="47">
        <f t="shared" si="245"/>
        <v>0</v>
      </c>
    </row>
    <row r="731" spans="1:31" ht="12" customHeight="1">
      <c r="A731" s="965" t="s">
        <v>366</v>
      </c>
      <c r="B731" s="965"/>
      <c r="C731" s="546"/>
      <c r="V731" s="47">
        <f t="shared" si="245"/>
        <v>0</v>
      </c>
    </row>
    <row r="732" spans="1:31" s="519" customFormat="1" ht="18" customHeight="1">
      <c r="A732" s="546" t="s">
        <v>367</v>
      </c>
      <c r="B732" s="546"/>
      <c r="C732" s="899"/>
      <c r="D732" s="638"/>
      <c r="I732" s="638"/>
      <c r="J732" s="55"/>
      <c r="K732" s="55"/>
      <c r="L732" s="55"/>
      <c r="M732" s="55"/>
      <c r="N732" s="55"/>
      <c r="O732" s="55"/>
      <c r="P732" s="55"/>
      <c r="Q732" s="55"/>
      <c r="R732" s="55"/>
      <c r="S732" s="546"/>
      <c r="T732" s="546"/>
      <c r="U732" s="55"/>
      <c r="V732" s="47">
        <f t="shared" si="245"/>
        <v>0</v>
      </c>
      <c r="W732" s="55"/>
      <c r="X732" s="55"/>
      <c r="Y732" s="55"/>
      <c r="Z732" s="55"/>
      <c r="AA732" s="55"/>
      <c r="AB732" s="55"/>
      <c r="AC732" s="55"/>
      <c r="AD732" s="55"/>
      <c r="AE732" s="55"/>
    </row>
  </sheetData>
  <mergeCells count="17">
    <mergeCell ref="AE8:AE9"/>
    <mergeCell ref="A730:B730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31:B731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4FA6-ABBA-4A64-98FC-9011DD72F6D1}">
  <sheetPr codeName="Sheet5"/>
  <dimension ref="A1:AE675"/>
  <sheetViews>
    <sheetView zoomScaleNormal="100" workbookViewId="0">
      <pane xSplit="9" ySplit="13" topLeftCell="P205" activePane="bottomRight" state="frozen"/>
      <selection pane="topRight" activeCell="J1" sqref="J1"/>
      <selection pane="bottomLeft" activeCell="A14" sqref="A14"/>
      <selection pane="bottomRight" activeCell="F218" sqref="F218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469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24</v>
      </c>
      <c r="K14" s="58"/>
      <c r="L14" s="58"/>
      <c r="M14" s="58"/>
      <c r="N14" s="59"/>
      <c r="O14" s="60">
        <f>SUM(J14:N14)</f>
        <v>24</v>
      </c>
      <c r="P14" s="61"/>
      <c r="Q14" s="62"/>
      <c r="R14" s="61"/>
      <c r="S14" s="63">
        <f>SUM(O14,R14)</f>
        <v>24</v>
      </c>
      <c r="T14" s="64"/>
      <c r="U14" s="65">
        <f t="shared" si="2"/>
        <v>24</v>
      </c>
      <c r="V14" s="66">
        <f>O14+R14-U14</f>
        <v>0</v>
      </c>
      <c r="W14" s="48"/>
      <c r="X14" s="49">
        <f>(J14*1000)/C14</f>
        <v>960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60</v>
      </c>
      <c r="K15" s="58"/>
      <c r="L15" s="58"/>
      <c r="M15" s="58"/>
      <c r="N15" s="59"/>
      <c r="O15" s="60">
        <f t="shared" ref="O15:O35" si="5">SUM(J15:N15)</f>
        <v>60</v>
      </c>
      <c r="P15" s="61"/>
      <c r="Q15" s="62"/>
      <c r="R15" s="61"/>
      <c r="S15" s="63"/>
      <c r="T15" s="70">
        <f>SUM(O15,R15)</f>
        <v>60</v>
      </c>
      <c r="U15" s="65">
        <f t="shared" si="2"/>
        <v>60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hidden="1" customHeight="1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340</v>
      </c>
      <c r="R18" s="61">
        <f t="shared" si="1"/>
        <v>340</v>
      </c>
      <c r="S18" s="63">
        <f t="shared" ref="S18:S22" si="7">SUM(O18,R18)</f>
        <v>340</v>
      </c>
      <c r="T18" s="64"/>
      <c r="U18" s="65">
        <f t="shared" si="2"/>
        <v>340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6800</v>
      </c>
      <c r="AE18" s="54">
        <f t="shared" si="4"/>
        <v>6800</v>
      </c>
    </row>
    <row r="19" spans="1:31" ht="18" customHeight="1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100</v>
      </c>
      <c r="Q19" s="62"/>
      <c r="R19" s="61">
        <f t="shared" si="1"/>
        <v>100</v>
      </c>
      <c r="S19" s="63">
        <f t="shared" si="7"/>
        <v>100</v>
      </c>
      <c r="T19" s="64"/>
      <c r="U19" s="65">
        <f t="shared" si="2"/>
        <v>100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2000</v>
      </c>
      <c r="AE19" s="54">
        <f t="shared" si="4"/>
        <v>2000</v>
      </c>
    </row>
    <row r="20" spans="1:31" ht="18" customHeight="1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400</v>
      </c>
      <c r="Q20" s="62"/>
      <c r="R20" s="61">
        <f t="shared" si="1"/>
        <v>400</v>
      </c>
      <c r="S20" s="63">
        <f t="shared" si="7"/>
        <v>400</v>
      </c>
      <c r="T20" s="64"/>
      <c r="U20" s="65">
        <f t="shared" si="2"/>
        <v>400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8000</v>
      </c>
      <c r="AE20" s="54">
        <f t="shared" si="4"/>
        <v>8000</v>
      </c>
    </row>
    <row r="21" spans="1:31" ht="18" hidden="1" customHeight="1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16</v>
      </c>
      <c r="K22" s="58"/>
      <c r="L22" s="58"/>
      <c r="M22" s="58"/>
      <c r="N22" s="59"/>
      <c r="O22" s="60">
        <f t="shared" si="5"/>
        <v>16</v>
      </c>
      <c r="P22" s="61"/>
      <c r="Q22" s="62"/>
      <c r="R22" s="61"/>
      <c r="S22" s="63">
        <f t="shared" si="7"/>
        <v>16</v>
      </c>
      <c r="T22" s="64"/>
      <c r="U22" s="65">
        <f t="shared" si="2"/>
        <v>16</v>
      </c>
      <c r="V22" s="66">
        <f t="shared" si="6"/>
        <v>0</v>
      </c>
      <c r="W22" s="48"/>
      <c r="X22" s="49">
        <f>(J22*1000)/C22</f>
        <v>640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640</v>
      </c>
      <c r="AD22" s="53"/>
      <c r="AE22" s="54"/>
    </row>
    <row r="23" spans="1:31" ht="18" customHeight="1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20</v>
      </c>
      <c r="K23" s="58"/>
      <c r="L23" s="58"/>
      <c r="M23" s="58"/>
      <c r="N23" s="59"/>
      <c r="O23" s="60">
        <f t="shared" si="5"/>
        <v>20</v>
      </c>
      <c r="P23" s="61"/>
      <c r="Q23" s="62"/>
      <c r="R23" s="61"/>
      <c r="S23" s="63"/>
      <c r="T23" s="70">
        <f>SUM(O23,R23)</f>
        <v>20</v>
      </c>
      <c r="U23" s="65">
        <f t="shared" si="2"/>
        <v>20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80</v>
      </c>
      <c r="K24" s="58">
        <v>8</v>
      </c>
      <c r="L24" s="76">
        <v>2</v>
      </c>
      <c r="M24" s="58"/>
      <c r="N24" s="59"/>
      <c r="O24" s="60">
        <f t="shared" si="5"/>
        <v>90</v>
      </c>
      <c r="P24" s="61"/>
      <c r="Q24" s="62"/>
      <c r="R24" s="61"/>
      <c r="S24" s="63">
        <f>SUM(O24,R24)</f>
        <v>90</v>
      </c>
      <c r="T24" s="64"/>
      <c r="U24" s="65">
        <f t="shared" si="2"/>
        <v>90</v>
      </c>
      <c r="V24" s="66">
        <f t="shared" si="6"/>
        <v>0</v>
      </c>
      <c r="W24" s="48" t="s">
        <v>40</v>
      </c>
      <c r="X24" s="49">
        <f>(J24*1000)/C24</f>
        <v>3200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3520</v>
      </c>
      <c r="AD24" s="53">
        <f>(R24*1000)/C24</f>
        <v>0</v>
      </c>
      <c r="AE24" s="54">
        <f t="shared" si="4"/>
        <v>3520</v>
      </c>
    </row>
    <row r="25" spans="1:31" ht="18" hidden="1" customHeight="1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 t="shared" ref="R26:R42" si="12"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24</v>
      </c>
      <c r="Q27" s="62"/>
      <c r="R27" s="92">
        <f t="shared" si="12"/>
        <v>24</v>
      </c>
      <c r="S27" s="63"/>
      <c r="T27" s="93">
        <f>SUM(R27:S27)</f>
        <v>24</v>
      </c>
      <c r="U27" s="65">
        <f t="shared" si="2"/>
        <v>24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64</v>
      </c>
      <c r="Q28" s="62"/>
      <c r="R28" s="61">
        <f t="shared" si="12"/>
        <v>64</v>
      </c>
      <c r="S28" s="63">
        <f>SUM(O28,R28)</f>
        <v>64</v>
      </c>
      <c r="T28" s="93"/>
      <c r="U28" s="65">
        <f t="shared" si="2"/>
        <v>64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1280</v>
      </c>
      <c r="AE28" s="54">
        <f t="shared" si="4"/>
        <v>1280</v>
      </c>
    </row>
    <row r="29" spans="1:31" ht="18" customHeight="1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210</v>
      </c>
      <c r="Q29" s="62"/>
      <c r="R29" s="61">
        <f t="shared" si="12"/>
        <v>210</v>
      </c>
      <c r="S29" s="63">
        <f>SUM(O29,R29)</f>
        <v>210</v>
      </c>
      <c r="T29" s="93"/>
      <c r="U29" s="65">
        <f t="shared" si="2"/>
        <v>210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4200</v>
      </c>
      <c r="AE29" s="54">
        <f t="shared" si="4"/>
        <v>4200</v>
      </c>
    </row>
    <row r="30" spans="1:31" ht="18" customHeight="1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320</v>
      </c>
      <c r="R30" s="61">
        <f t="shared" si="12"/>
        <v>320</v>
      </c>
      <c r="S30" s="63">
        <f>SUM(O30,R30)</f>
        <v>320</v>
      </c>
      <c r="T30" s="64"/>
      <c r="U30" s="65">
        <f t="shared" si="2"/>
        <v>320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6400</v>
      </c>
      <c r="AE30" s="54">
        <f t="shared" si="4"/>
        <v>6400</v>
      </c>
    </row>
    <row r="31" spans="1:31" ht="18" hidden="1" customHeight="1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24</v>
      </c>
      <c r="K34" s="58"/>
      <c r="L34" s="107"/>
      <c r="M34" s="58"/>
      <c r="N34" s="59"/>
      <c r="O34" s="60">
        <f t="shared" si="5"/>
        <v>24</v>
      </c>
      <c r="P34" s="61"/>
      <c r="Q34" s="62"/>
      <c r="R34" s="61"/>
      <c r="S34" s="63">
        <f>SUM(O34,R34)</f>
        <v>24</v>
      </c>
      <c r="T34" s="64"/>
      <c r="U34" s="65">
        <f t="shared" si="2"/>
        <v>24</v>
      </c>
      <c r="V34" s="66">
        <f t="shared" si="6"/>
        <v>0</v>
      </c>
      <c r="W34" s="47" t="s">
        <v>49</v>
      </c>
      <c r="X34" s="49">
        <f>(J34*1000)/C34</f>
        <v>960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960</v>
      </c>
      <c r="AD34" s="53">
        <f>(R34*1000)/C34</f>
        <v>0</v>
      </c>
      <c r="AE34" s="54">
        <f t="shared" si="4"/>
        <v>960</v>
      </c>
    </row>
    <row r="35" spans="1:31" ht="18" customHeight="1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38</v>
      </c>
      <c r="R35" s="92">
        <f t="shared" si="12"/>
        <v>38</v>
      </c>
      <c r="S35" s="63"/>
      <c r="T35" s="70">
        <f>SUM(O35,R35)</f>
        <v>38</v>
      </c>
      <c r="U35" s="65">
        <f t="shared" si="2"/>
        <v>38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customHeight="1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>
        <v>38</v>
      </c>
      <c r="R36" s="92">
        <f t="shared" si="12"/>
        <v>38</v>
      </c>
      <c r="S36" s="63"/>
      <c r="T36" s="70">
        <f>SUM(O36,R36)</f>
        <v>38</v>
      </c>
      <c r="U36" s="65">
        <f t="shared" si="2"/>
        <v>38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50</v>
      </c>
      <c r="Q37" s="62">
        <v>350</v>
      </c>
      <c r="R37" s="61">
        <f t="shared" si="12"/>
        <v>400</v>
      </c>
      <c r="S37" s="63">
        <f>SUM(O37,R37)</f>
        <v>400</v>
      </c>
      <c r="T37" s="64"/>
      <c r="U37" s="65">
        <f t="shared" si="2"/>
        <v>400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8000</v>
      </c>
      <c r="AE37" s="54">
        <f t="shared" si="4"/>
        <v>8000</v>
      </c>
    </row>
    <row r="38" spans="1:31" ht="18" customHeight="1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56</v>
      </c>
      <c r="Q38" s="62"/>
      <c r="R38" s="61">
        <f t="shared" si="12"/>
        <v>56</v>
      </c>
      <c r="S38" s="63">
        <f>SUM(O38,R38)</f>
        <v>56</v>
      </c>
      <c r="T38" s="64"/>
      <c r="U38" s="65">
        <f t="shared" si="2"/>
        <v>56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1120</v>
      </c>
      <c r="AE38" s="54">
        <f t="shared" si="4"/>
        <v>1120</v>
      </c>
    </row>
    <row r="39" spans="1:31" ht="18" customHeight="1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120</v>
      </c>
      <c r="Q39" s="62"/>
      <c r="R39" s="61">
        <f t="shared" si="12"/>
        <v>120</v>
      </c>
      <c r="S39" s="63">
        <f>SUM(O39,R39)</f>
        <v>120</v>
      </c>
      <c r="T39" s="64"/>
      <c r="U39" s="65">
        <f t="shared" si="2"/>
        <v>120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2400</v>
      </c>
      <c r="AE39" s="54">
        <f t="shared" si="4"/>
        <v>2400</v>
      </c>
    </row>
    <row r="40" spans="1:31" ht="18" customHeight="1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72</v>
      </c>
      <c r="R40" s="61">
        <f t="shared" si="12"/>
        <v>72</v>
      </c>
      <c r="S40" s="63">
        <f>SUM(O40,R40)</f>
        <v>72</v>
      </c>
      <c r="T40" s="64"/>
      <c r="U40" s="65">
        <f t="shared" si="2"/>
        <v>72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1440</v>
      </c>
      <c r="AE40" s="54">
        <f t="shared" si="4"/>
        <v>1440</v>
      </c>
    </row>
    <row r="41" spans="1:31" ht="18" hidden="1" customHeight="1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232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8</v>
      </c>
      <c r="O43" s="125">
        <f t="shared" si="13"/>
        <v>250</v>
      </c>
      <c r="P43" s="126">
        <f t="shared" si="13"/>
        <v>1024</v>
      </c>
      <c r="Q43" s="127">
        <f t="shared" si="13"/>
        <v>1158</v>
      </c>
      <c r="R43" s="126">
        <f t="shared" si="13"/>
        <v>2182</v>
      </c>
      <c r="S43" s="128">
        <f t="shared" si="13"/>
        <v>2252</v>
      </c>
      <c r="T43" s="129">
        <f t="shared" si="13"/>
        <v>180</v>
      </c>
      <c r="U43" s="130">
        <f t="shared" si="13"/>
        <v>2432</v>
      </c>
      <c r="V43" s="66">
        <f t="shared" si="6"/>
        <v>0</v>
      </c>
      <c r="W43" s="131"/>
      <c r="X43" s="132">
        <f t="shared" ref="X43:AE43" si="14">SUM(X10:X42)</f>
        <v>6080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6720</v>
      </c>
      <c r="AD43" s="133">
        <f t="shared" si="14"/>
        <v>41640</v>
      </c>
      <c r="AE43" s="134">
        <f t="shared" si="14"/>
        <v>46760</v>
      </c>
    </row>
    <row r="44" spans="1:31" ht="18" hidden="1" customHeight="1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48</v>
      </c>
      <c r="K49" s="58"/>
      <c r="L49" s="58"/>
      <c r="M49" s="58"/>
      <c r="N49" s="59"/>
      <c r="O49" s="60">
        <f>SUM(J49:N49)</f>
        <v>48</v>
      </c>
      <c r="P49" s="61"/>
      <c r="Q49" s="62"/>
      <c r="R49" s="61"/>
      <c r="S49" s="63">
        <f>SUM(O49,R49)</f>
        <v>48</v>
      </c>
      <c r="T49" s="143"/>
      <c r="U49" s="65">
        <f t="shared" si="2"/>
        <v>48</v>
      </c>
      <c r="V49" s="66">
        <f t="shared" si="6"/>
        <v>0</v>
      </c>
      <c r="W49" s="48"/>
      <c r="X49" s="49">
        <f>(J49*1000)/C49</f>
        <v>1920</v>
      </c>
      <c r="Y49" s="50"/>
      <c r="Z49" s="50"/>
      <c r="AA49" s="50"/>
      <c r="AB49" s="51"/>
      <c r="AC49" s="52">
        <f t="shared" si="17"/>
        <v>1920</v>
      </c>
      <c r="AD49" s="53"/>
      <c r="AE49" s="54">
        <f t="shared" si="18"/>
        <v>1920</v>
      </c>
    </row>
    <row r="50" spans="1:31" ht="18" hidden="1" customHeight="1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10</v>
      </c>
      <c r="K51" s="58"/>
      <c r="L51" s="58"/>
      <c r="M51" s="58"/>
      <c r="N51" s="59"/>
      <c r="O51" s="60">
        <f t="shared" si="19"/>
        <v>10</v>
      </c>
      <c r="P51" s="61"/>
      <c r="Q51" s="62"/>
      <c r="R51" s="61"/>
      <c r="S51" s="63"/>
      <c r="T51" s="140">
        <f>SUM(O51,R51)</f>
        <v>10</v>
      </c>
      <c r="U51" s="65">
        <f>SUM(S51:T51)</f>
        <v>10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180</v>
      </c>
      <c r="K52" s="58">
        <v>22</v>
      </c>
      <c r="L52" s="150">
        <v>1</v>
      </c>
      <c r="M52" s="58"/>
      <c r="N52" s="59"/>
      <c r="O52" s="60">
        <f t="shared" si="19"/>
        <v>203</v>
      </c>
      <c r="P52" s="151"/>
      <c r="Q52" s="152"/>
      <c r="R52" s="151"/>
      <c r="S52" s="63">
        <f>SUM(O52,R52)</f>
        <v>203</v>
      </c>
      <c r="T52" s="139"/>
      <c r="U52" s="153">
        <f t="shared" si="2"/>
        <v>203</v>
      </c>
      <c r="V52" s="66">
        <f t="shared" si="6"/>
        <v>0</v>
      </c>
      <c r="W52" s="47" t="s">
        <v>74</v>
      </c>
      <c r="X52" s="49">
        <f>(J52*1000)/C52</f>
        <v>7200</v>
      </c>
      <c r="Y52" s="50">
        <f>(K52*1000)/C52</f>
        <v>880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8080</v>
      </c>
      <c r="AD52" s="51">
        <f>(R52*1000)/C52</f>
        <v>0</v>
      </c>
      <c r="AE52" s="155">
        <f t="shared" si="18"/>
        <v>8080</v>
      </c>
    </row>
    <row r="53" spans="1:31" ht="18" hidden="1" customHeight="1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1490</v>
      </c>
      <c r="Q56" s="109"/>
      <c r="R56" s="92">
        <f>SUM(P56:Q56)</f>
        <v>1490</v>
      </c>
      <c r="S56" s="63"/>
      <c r="T56" s="70">
        <f>SUM(O56,R56)</f>
        <v>1490</v>
      </c>
      <c r="U56" s="65">
        <f t="shared" si="2"/>
        <v>1490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550</v>
      </c>
      <c r="Q57" s="62">
        <v>800</v>
      </c>
      <c r="R57" s="61">
        <f t="shared" si="16"/>
        <v>1350</v>
      </c>
      <c r="S57" s="63">
        <f t="shared" ref="S57:S65" si="20">SUM(O57,R57)</f>
        <v>1350</v>
      </c>
      <c r="T57" s="139"/>
      <c r="U57" s="65">
        <f t="shared" si="2"/>
        <v>1350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27000</v>
      </c>
      <c r="AE57" s="54">
        <f t="shared" si="18"/>
        <v>27000</v>
      </c>
    </row>
    <row r="58" spans="1:31" ht="18" hidden="1" customHeight="1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24</v>
      </c>
      <c r="O62" s="60">
        <f t="shared" si="19"/>
        <v>24</v>
      </c>
      <c r="P62" s="61"/>
      <c r="Q62" s="62"/>
      <c r="R62" s="61"/>
      <c r="S62" s="63">
        <f t="shared" si="20"/>
        <v>24</v>
      </c>
      <c r="T62" s="139"/>
      <c r="U62" s="65">
        <f t="shared" si="2"/>
        <v>24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960</v>
      </c>
      <c r="AC62" s="52">
        <f t="shared" si="17"/>
        <v>960</v>
      </c>
      <c r="AD62" s="53"/>
      <c r="AE62" s="54"/>
    </row>
    <row r="63" spans="1:31" ht="18" customHeight="1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>
        <v>20</v>
      </c>
      <c r="K66" s="58"/>
      <c r="L66" s="58"/>
      <c r="M66" s="58"/>
      <c r="N66" s="59"/>
      <c r="O66" s="60">
        <f t="shared" si="19"/>
        <v>20</v>
      </c>
      <c r="P66" s="61"/>
      <c r="Q66" s="62"/>
      <c r="R66" s="61"/>
      <c r="S66" s="63"/>
      <c r="T66" s="140">
        <f>SUM(O66,R66)</f>
        <v>20</v>
      </c>
      <c r="U66" s="65">
        <f t="shared" si="2"/>
        <v>20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110</v>
      </c>
      <c r="K67" s="58">
        <v>20</v>
      </c>
      <c r="L67" s="58">
        <v>5</v>
      </c>
      <c r="M67" s="58"/>
      <c r="N67" s="59"/>
      <c r="O67" s="60">
        <f t="shared" si="19"/>
        <v>135</v>
      </c>
      <c r="P67" s="61"/>
      <c r="Q67" s="62"/>
      <c r="R67" s="61">
        <f t="shared" si="16"/>
        <v>0</v>
      </c>
      <c r="S67" s="63">
        <f>SUM(O67,R67)</f>
        <v>135</v>
      </c>
      <c r="T67" s="139"/>
      <c r="U67" s="65">
        <f t="shared" si="2"/>
        <v>135</v>
      </c>
      <c r="V67" s="66">
        <f t="shared" si="6"/>
        <v>0</v>
      </c>
      <c r="W67" s="48"/>
      <c r="X67" s="49">
        <f>(J67*1000)/C67</f>
        <v>4400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5400</v>
      </c>
      <c r="AD67" s="53">
        <f>(R67*1000)/C67</f>
        <v>0</v>
      </c>
      <c r="AE67" s="54">
        <f t="shared" si="18"/>
        <v>5400</v>
      </c>
    </row>
    <row r="68" spans="1:31" ht="15.75" hidden="1" customHeight="1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374</v>
      </c>
      <c r="Q74" s="109"/>
      <c r="R74" s="92">
        <f>SUM(P74:Q74)</f>
        <v>374</v>
      </c>
      <c r="S74" s="208"/>
      <c r="T74" s="70">
        <f>SUM(O74,R74)</f>
        <v>374</v>
      </c>
      <c r="U74" s="209">
        <f t="shared" si="2"/>
        <v>374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650</v>
      </c>
      <c r="Q75" s="62">
        <v>1480</v>
      </c>
      <c r="R75" s="61">
        <f t="shared" si="16"/>
        <v>2130</v>
      </c>
      <c r="S75" s="63">
        <f t="shared" ref="S75:S80" si="26">SUM(O75,R75)</f>
        <v>2130</v>
      </c>
      <c r="T75" s="139"/>
      <c r="U75" s="65">
        <f t="shared" si="2"/>
        <v>2130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42600</v>
      </c>
      <c r="AE75" s="54">
        <f t="shared" si="18"/>
        <v>42600</v>
      </c>
    </row>
    <row r="76" spans="1:31" ht="19.5" hidden="1" customHeight="1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56</v>
      </c>
      <c r="K78" s="58"/>
      <c r="L78" s="58"/>
      <c r="M78" s="58"/>
      <c r="N78" s="59"/>
      <c r="O78" s="60">
        <f t="shared" si="32"/>
        <v>56</v>
      </c>
      <c r="P78" s="61"/>
      <c r="Q78" s="62"/>
      <c r="R78" s="61">
        <f t="shared" si="16"/>
        <v>0</v>
      </c>
      <c r="S78" s="63">
        <f t="shared" si="26"/>
        <v>56</v>
      </c>
      <c r="T78" s="139"/>
      <c r="U78" s="65">
        <f t="shared" si="2"/>
        <v>56</v>
      </c>
      <c r="V78" s="66">
        <f t="shared" si="6"/>
        <v>0</v>
      </c>
      <c r="W78" s="48"/>
      <c r="X78" s="49">
        <f t="shared" si="27"/>
        <v>2240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2240</v>
      </c>
      <c r="AD78" s="53">
        <f>(R78*1000)/C78</f>
        <v>0</v>
      </c>
      <c r="AE78" s="54">
        <f t="shared" si="18"/>
        <v>2240</v>
      </c>
    </row>
    <row r="79" spans="1:31" ht="18" customHeight="1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>
        <v>8</v>
      </c>
      <c r="K79" s="58"/>
      <c r="L79" s="58"/>
      <c r="M79" s="58"/>
      <c r="N79" s="59"/>
      <c r="O79" s="60">
        <f t="shared" si="32"/>
        <v>8</v>
      </c>
      <c r="P79" s="61"/>
      <c r="Q79" s="62"/>
      <c r="R79" s="61"/>
      <c r="S79" s="63">
        <f t="shared" si="26"/>
        <v>8</v>
      </c>
      <c r="T79" s="139"/>
      <c r="U79" s="65">
        <f t="shared" si="2"/>
        <v>8</v>
      </c>
      <c r="V79" s="66">
        <f t="shared" si="6"/>
        <v>0</v>
      </c>
      <c r="W79" s="48"/>
      <c r="X79" s="49">
        <f t="shared" si="27"/>
        <v>320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320</v>
      </c>
      <c r="AD79" s="53"/>
      <c r="AE79" s="54">
        <f t="shared" si="18"/>
        <v>320</v>
      </c>
    </row>
    <row r="80" spans="1:31" ht="18" hidden="1" customHeight="1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30</v>
      </c>
      <c r="K81" s="58"/>
      <c r="L81" s="58"/>
      <c r="M81" s="58"/>
      <c r="N81" s="59"/>
      <c r="O81" s="60">
        <f t="shared" si="32"/>
        <v>30</v>
      </c>
      <c r="P81" s="61"/>
      <c r="Q81" s="62"/>
      <c r="R81" s="61"/>
      <c r="S81" s="63"/>
      <c r="T81" s="140">
        <f>SUM(O81,R81)</f>
        <v>30</v>
      </c>
      <c r="U81" s="65">
        <f>SUM(S81:T81)</f>
        <v>30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100</v>
      </c>
      <c r="K82" s="58"/>
      <c r="L82" s="58"/>
      <c r="M82" s="58"/>
      <c r="N82" s="59"/>
      <c r="O82" s="60">
        <f t="shared" si="32"/>
        <v>100</v>
      </c>
      <c r="P82" s="61"/>
      <c r="Q82" s="62"/>
      <c r="R82" s="61">
        <f t="shared" si="16"/>
        <v>0</v>
      </c>
      <c r="S82" s="63">
        <f>SUM(O82,R82)</f>
        <v>100</v>
      </c>
      <c r="T82" s="139"/>
      <c r="U82" s="65">
        <f t="shared" si="2"/>
        <v>100</v>
      </c>
      <c r="V82" s="66">
        <f t="shared" si="6"/>
        <v>0</v>
      </c>
      <c r="W82" s="48"/>
      <c r="X82" s="49">
        <f>(J82*1000)/C82</f>
        <v>4000</v>
      </c>
      <c r="Y82" s="50">
        <f>(K82*1000)/C82</f>
        <v>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4000</v>
      </c>
      <c r="AD82" s="53">
        <f>(R82*1000)/C82</f>
        <v>0</v>
      </c>
      <c r="AE82" s="54">
        <f t="shared" si="18"/>
        <v>4000</v>
      </c>
    </row>
    <row r="83" spans="1:31" ht="18" hidden="1" customHeight="1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15</v>
      </c>
      <c r="L89" s="58">
        <v>6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600</v>
      </c>
      <c r="Z89" s="50">
        <f t="shared" ref="Z89:Z110" si="37">(L89*1000)/C89</f>
        <v>240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649</v>
      </c>
      <c r="K111" s="123">
        <f t="shared" si="41"/>
        <v>57</v>
      </c>
      <c r="L111" s="123">
        <f t="shared" si="41"/>
        <v>12</v>
      </c>
      <c r="M111" s="123">
        <f t="shared" si="41"/>
        <v>0</v>
      </c>
      <c r="N111" s="124">
        <f t="shared" si="41"/>
        <v>32</v>
      </c>
      <c r="O111" s="125">
        <f t="shared" si="41"/>
        <v>750</v>
      </c>
      <c r="P111" s="126">
        <f t="shared" si="41"/>
        <v>3064</v>
      </c>
      <c r="Q111" s="127">
        <f t="shared" si="41"/>
        <v>2280</v>
      </c>
      <c r="R111" s="126">
        <f t="shared" si="41"/>
        <v>5344</v>
      </c>
      <c r="S111" s="128">
        <f t="shared" si="41"/>
        <v>4170</v>
      </c>
      <c r="T111" s="129">
        <f t="shared" si="41"/>
        <v>1924</v>
      </c>
      <c r="U111" s="130">
        <f t="shared" si="41"/>
        <v>6094</v>
      </c>
      <c r="V111" s="66">
        <f t="shared" si="33"/>
        <v>0</v>
      </c>
      <c r="W111" s="131"/>
      <c r="X111" s="132">
        <f t="shared" ref="X111:AE111" si="42">SUM(X44:X110)</f>
        <v>23560</v>
      </c>
      <c r="Y111" s="129">
        <f t="shared" si="42"/>
        <v>2280</v>
      </c>
      <c r="Z111" s="129">
        <f t="shared" si="42"/>
        <v>440</v>
      </c>
      <c r="AA111" s="129">
        <f t="shared" si="42"/>
        <v>0</v>
      </c>
      <c r="AB111" s="133">
        <f t="shared" si="42"/>
        <v>1280</v>
      </c>
      <c r="AC111" s="130">
        <f t="shared" si="42"/>
        <v>27560</v>
      </c>
      <c r="AD111" s="133">
        <f t="shared" si="42"/>
        <v>69600</v>
      </c>
      <c r="AE111" s="134">
        <f t="shared" si="42"/>
        <v>96200</v>
      </c>
    </row>
    <row r="112" spans="1:31" ht="18" customHeight="1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16</v>
      </c>
      <c r="K112" s="58"/>
      <c r="L112" s="58"/>
      <c r="M112" s="58"/>
      <c r="N112" s="59"/>
      <c r="O112" s="60">
        <f t="shared" ref="O112" si="43">SUM(J112:N112)</f>
        <v>16</v>
      </c>
      <c r="P112" s="61"/>
      <c r="Q112" s="62"/>
      <c r="R112" s="61">
        <f t="shared" ref="R112:R144" si="44">SUM(P112:Q112)</f>
        <v>0</v>
      </c>
      <c r="S112" s="44">
        <f>SUM(O112,R112)</f>
        <v>16</v>
      </c>
      <c r="T112" s="45"/>
      <c r="U112" s="46">
        <f t="shared" ref="U112:U188" si="45">SUM(S112:T112)</f>
        <v>16</v>
      </c>
      <c r="V112" s="66">
        <f t="shared" si="33"/>
        <v>0</v>
      </c>
      <c r="W112" s="48"/>
      <c r="X112" s="49">
        <f>(J112*1000)/C112</f>
        <v>640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640</v>
      </c>
      <c r="AD112" s="53">
        <f>(R112*1000)/C112</f>
        <v>0</v>
      </c>
      <c r="AE112" s="54">
        <f t="shared" ref="AE112:AE144" si="47">SUM(AC112:AD112)</f>
        <v>640</v>
      </c>
    </row>
    <row r="113" spans="1:31" ht="18" hidden="1" customHeight="1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11</v>
      </c>
      <c r="K116" s="58"/>
      <c r="L116" s="58"/>
      <c r="M116" s="58"/>
      <c r="N116" s="59"/>
      <c r="O116" s="60">
        <f t="shared" si="48"/>
        <v>11</v>
      </c>
      <c r="P116" s="61"/>
      <c r="Q116" s="62"/>
      <c r="R116" s="61">
        <f t="shared" si="44"/>
        <v>0</v>
      </c>
      <c r="S116" s="63">
        <f>SUM(O116,R116)</f>
        <v>11</v>
      </c>
      <c r="T116" s="139"/>
      <c r="U116" s="65">
        <f t="shared" si="45"/>
        <v>11</v>
      </c>
      <c r="V116" s="66">
        <f t="shared" si="33"/>
        <v>0</v>
      </c>
      <c r="W116" s="48"/>
      <c r="X116" s="49">
        <f>(J116*1000)/C116</f>
        <v>440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440</v>
      </c>
      <c r="AD116" s="53">
        <f>(R116*1000)/C116</f>
        <v>0</v>
      </c>
      <c r="AE116" s="54">
        <f t="shared" si="47"/>
        <v>440</v>
      </c>
    </row>
    <row r="117" spans="1:31" ht="18" hidden="1" customHeight="1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160</v>
      </c>
      <c r="Q120" s="62"/>
      <c r="R120" s="61">
        <f t="shared" si="44"/>
        <v>160</v>
      </c>
      <c r="S120" s="63">
        <f>SUM(O120,R120)</f>
        <v>160</v>
      </c>
      <c r="T120" s="143"/>
      <c r="U120" s="65">
        <f t="shared" si="45"/>
        <v>160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3200</v>
      </c>
      <c r="AE120" s="54">
        <f t="shared" si="47"/>
        <v>3200</v>
      </c>
    </row>
    <row r="121" spans="1:31" ht="18" hidden="1" customHeight="1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20</v>
      </c>
      <c r="K123" s="58"/>
      <c r="L123" s="58"/>
      <c r="M123" s="58"/>
      <c r="N123" s="59"/>
      <c r="O123" s="60">
        <f t="shared" si="49"/>
        <v>20</v>
      </c>
      <c r="Q123" s="62"/>
      <c r="R123" s="61"/>
      <c r="S123" s="63"/>
      <c r="T123" s="140">
        <f>SUM(O123,R123)</f>
        <v>20</v>
      </c>
      <c r="U123" s="65">
        <f>SUM(S123:T123)</f>
        <v>20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430</v>
      </c>
      <c r="Q128" s="62"/>
      <c r="R128" s="92">
        <f t="shared" si="44"/>
        <v>430</v>
      </c>
      <c r="S128" s="63"/>
      <c r="T128" s="140">
        <f>SUM(O128,R128)</f>
        <v>430</v>
      </c>
      <c r="U128" s="65">
        <f t="shared" si="45"/>
        <v>430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48</v>
      </c>
      <c r="Q129" s="62"/>
      <c r="R129" s="61">
        <f t="shared" si="44"/>
        <v>48</v>
      </c>
      <c r="S129" s="63">
        <f>SUM(O129,R129)</f>
        <v>48</v>
      </c>
      <c r="T129" s="139"/>
      <c r="U129" s="65">
        <f t="shared" si="45"/>
        <v>48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960</v>
      </c>
      <c r="AE129" s="54">
        <f t="shared" si="47"/>
        <v>960</v>
      </c>
    </row>
    <row r="130" spans="1:31" ht="18" hidden="1" customHeight="1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20</v>
      </c>
      <c r="K136" s="58"/>
      <c r="L136" s="58"/>
      <c r="M136" s="58"/>
      <c r="N136" s="59"/>
      <c r="O136" s="60">
        <f t="shared" si="49"/>
        <v>20</v>
      </c>
      <c r="P136" s="61"/>
      <c r="Q136" s="62"/>
      <c r="R136" s="61"/>
      <c r="S136" s="63"/>
      <c r="T136" s="140">
        <f>SUM(O136,R136)</f>
        <v>20</v>
      </c>
      <c r="U136" s="65">
        <f t="shared" si="45"/>
        <v>20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110</v>
      </c>
      <c r="K137" s="58">
        <v>5</v>
      </c>
      <c r="L137" s="258">
        <v>5</v>
      </c>
      <c r="M137" s="58"/>
      <c r="N137" s="59"/>
      <c r="O137" s="60">
        <f t="shared" si="49"/>
        <v>120</v>
      </c>
      <c r="P137" s="61"/>
      <c r="Q137" s="62"/>
      <c r="R137" s="61">
        <f t="shared" si="44"/>
        <v>0</v>
      </c>
      <c r="S137" s="63">
        <f>SUM(O137,R137)</f>
        <v>120</v>
      </c>
      <c r="T137" s="139"/>
      <c r="U137" s="65">
        <f t="shared" si="45"/>
        <v>120</v>
      </c>
      <c r="V137" s="66">
        <f t="shared" si="33"/>
        <v>0</v>
      </c>
      <c r="W137" s="247" t="s">
        <v>155</v>
      </c>
      <c r="X137" s="49">
        <f>(J137*1000)/C137</f>
        <v>4400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4800</v>
      </c>
      <c r="AD137" s="53">
        <f>(R137*1000)/C137</f>
        <v>0</v>
      </c>
      <c r="AE137" s="54">
        <f t="shared" si="47"/>
        <v>4800</v>
      </c>
    </row>
    <row r="138" spans="1:31" ht="18" hidden="1" customHeight="1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360</v>
      </c>
      <c r="Q139" s="62"/>
      <c r="R139" s="92">
        <f t="shared" si="44"/>
        <v>360</v>
      </c>
      <c r="S139" s="63"/>
      <c r="T139" s="140">
        <f>SUM(O139,R139)</f>
        <v>360</v>
      </c>
      <c r="U139" s="65">
        <f t="shared" si="45"/>
        <v>360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170</v>
      </c>
      <c r="Q140" s="62"/>
      <c r="R140" s="61">
        <f t="shared" si="44"/>
        <v>170</v>
      </c>
      <c r="S140" s="63">
        <f>SUM(O140,R140)</f>
        <v>170</v>
      </c>
      <c r="T140" s="139"/>
      <c r="U140" s="65">
        <f t="shared" si="45"/>
        <v>170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3400</v>
      </c>
      <c r="AE140" s="54">
        <f t="shared" si="47"/>
        <v>3400</v>
      </c>
    </row>
    <row r="141" spans="1:31" ht="18" hidden="1" customHeight="1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368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401</v>
      </c>
      <c r="P145" s="126">
        <f t="shared" si="50"/>
        <v>1168</v>
      </c>
      <c r="Q145" s="127">
        <f t="shared" si="50"/>
        <v>0</v>
      </c>
      <c r="R145" s="126">
        <f t="shared" si="50"/>
        <v>1168</v>
      </c>
      <c r="S145" s="128">
        <f t="shared" si="50"/>
        <v>725</v>
      </c>
      <c r="T145" s="129">
        <f t="shared" si="50"/>
        <v>844</v>
      </c>
      <c r="U145" s="130">
        <f t="shared" si="50"/>
        <v>1569</v>
      </c>
      <c r="V145" s="66">
        <f t="shared" si="33"/>
        <v>0</v>
      </c>
      <c r="W145" s="131"/>
      <c r="X145" s="132">
        <f t="shared" ref="X145:AE145" si="51">SUM(X112:X144)</f>
        <v>12560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13880</v>
      </c>
      <c r="AD145" s="133">
        <f t="shared" si="51"/>
        <v>7560</v>
      </c>
      <c r="AE145" s="134">
        <f t="shared" si="51"/>
        <v>21440</v>
      </c>
    </row>
    <row r="146" spans="1:31" ht="18" hidden="1" customHeight="1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1249</v>
      </c>
      <c r="K158" s="285">
        <f t="shared" si="66"/>
        <v>84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1401</v>
      </c>
      <c r="P158" s="288">
        <f t="shared" si="66"/>
        <v>5256</v>
      </c>
      <c r="Q158" s="289">
        <f t="shared" si="66"/>
        <v>3438</v>
      </c>
      <c r="R158" s="288">
        <f t="shared" si="66"/>
        <v>8694</v>
      </c>
      <c r="S158" s="290">
        <f t="shared" si="66"/>
        <v>7147</v>
      </c>
      <c r="T158" s="291">
        <f t="shared" si="66"/>
        <v>2948</v>
      </c>
      <c r="U158" s="292">
        <f t="shared" si="66"/>
        <v>10095</v>
      </c>
      <c r="V158" s="66">
        <f t="shared" si="63"/>
        <v>0</v>
      </c>
      <c r="W158" s="293"/>
      <c r="X158" s="294">
        <f t="shared" ref="X158:AE158" si="67">SUM(X157,X145,X111,X43)</f>
        <v>42200</v>
      </c>
      <c r="Y158" s="291">
        <f t="shared" si="67"/>
        <v>3360</v>
      </c>
      <c r="Z158" s="291">
        <f t="shared" si="67"/>
        <v>1000</v>
      </c>
      <c r="AA158" s="291">
        <f t="shared" si="67"/>
        <v>0</v>
      </c>
      <c r="AB158" s="295">
        <f t="shared" si="67"/>
        <v>1600</v>
      </c>
      <c r="AC158" s="292">
        <f t="shared" si="67"/>
        <v>48160</v>
      </c>
      <c r="AD158" s="295">
        <f t="shared" si="67"/>
        <v>118800</v>
      </c>
      <c r="AE158" s="296">
        <f t="shared" si="67"/>
        <v>164400</v>
      </c>
    </row>
    <row r="159" spans="1:31" ht="18" customHeight="1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56</v>
      </c>
      <c r="K159" s="198"/>
      <c r="L159" s="198"/>
      <c r="M159" s="198"/>
      <c r="N159" s="199"/>
      <c r="O159" s="298">
        <f t="shared" ref="O159:O165" si="68">SUM(J159:N159)</f>
        <v>56</v>
      </c>
      <c r="P159" s="61"/>
      <c r="Q159" s="299"/>
      <c r="R159" s="300">
        <f t="shared" ref="R159:R192" si="69">SUM(P159:Q159)</f>
        <v>0</v>
      </c>
      <c r="S159" s="63">
        <f>SUM(O159,R159)</f>
        <v>56</v>
      </c>
      <c r="T159" s="301"/>
      <c r="U159" s="302">
        <f t="shared" si="45"/>
        <v>56</v>
      </c>
      <c r="V159" s="66">
        <f t="shared" si="63"/>
        <v>0</v>
      </c>
      <c r="W159" s="303"/>
      <c r="X159" s="304">
        <f>(J159*1000)/C159</f>
        <v>2240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2240</v>
      </c>
      <c r="AD159" s="308">
        <f>(R159*1000)/C159</f>
        <v>0</v>
      </c>
      <c r="AE159" s="309">
        <f t="shared" ref="AE159:AE192" si="71">SUM(AC159:AD159)</f>
        <v>2240</v>
      </c>
    </row>
    <row r="160" spans="1:31" ht="18" customHeight="1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24</v>
      </c>
      <c r="M160" s="198"/>
      <c r="N160" s="199"/>
      <c r="O160" s="312">
        <f t="shared" si="68"/>
        <v>24</v>
      </c>
      <c r="P160" s="61"/>
      <c r="Q160" s="299"/>
      <c r="R160" s="300"/>
      <c r="S160" s="63">
        <f t="shared" ref="S160:S182" si="72">SUM(O160,R160)</f>
        <v>24</v>
      </c>
      <c r="T160" s="301"/>
      <c r="U160" s="302">
        <f t="shared" si="45"/>
        <v>24</v>
      </c>
      <c r="V160" s="66">
        <f t="shared" si="63"/>
        <v>0</v>
      </c>
      <c r="W160" s="303"/>
      <c r="X160" s="304"/>
      <c r="Y160" s="305"/>
      <c r="Z160" s="50">
        <f>(L160*1000)/C160</f>
        <v>960</v>
      </c>
      <c r="AA160" s="305"/>
      <c r="AB160" s="306"/>
      <c r="AC160" s="52">
        <f t="shared" si="70"/>
        <v>960</v>
      </c>
      <c r="AD160" s="308"/>
      <c r="AE160" s="54">
        <f t="shared" si="71"/>
        <v>960</v>
      </c>
    </row>
    <row r="161" spans="1:31" ht="18" hidden="1" customHeight="1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hidden="1" customHeight="1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>
        <f t="shared" si="72"/>
        <v>0</v>
      </c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/>
      <c r="M163" s="198"/>
      <c r="N163" s="199"/>
      <c r="O163" s="312">
        <f t="shared" si="68"/>
        <v>0</v>
      </c>
      <c r="P163" s="61"/>
      <c r="Q163" s="299"/>
      <c r="R163" s="300"/>
      <c r="S163" s="63">
        <f t="shared" si="72"/>
        <v>0</v>
      </c>
      <c r="T163" s="319"/>
      <c r="U163" s="302">
        <f t="shared" si="45"/>
        <v>0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0</v>
      </c>
      <c r="AA163" s="305"/>
      <c r="AB163" s="306"/>
      <c r="AC163" s="52">
        <f t="shared" si="70"/>
        <v>0</v>
      </c>
      <c r="AD163" s="308"/>
      <c r="AE163" s="54">
        <f t="shared" si="71"/>
        <v>0</v>
      </c>
    </row>
    <row r="164" spans="1:31" ht="18" customHeight="1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>
        <v>16</v>
      </c>
      <c r="K165" s="198"/>
      <c r="L165" s="198"/>
      <c r="M165" s="198"/>
      <c r="N165" s="199"/>
      <c r="O165" s="323">
        <f t="shared" si="68"/>
        <v>16</v>
      </c>
      <c r="P165" s="61"/>
      <c r="Q165" s="299"/>
      <c r="R165" s="300"/>
      <c r="S165" s="63">
        <f t="shared" si="72"/>
        <v>16</v>
      </c>
      <c r="T165" s="140"/>
      <c r="U165" s="302">
        <f t="shared" si="45"/>
        <v>16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48</v>
      </c>
      <c r="R167" s="61">
        <f t="shared" si="69"/>
        <v>48</v>
      </c>
      <c r="S167" s="63">
        <f t="shared" si="72"/>
        <v>48</v>
      </c>
      <c r="T167" s="45"/>
      <c r="U167" s="46">
        <f t="shared" si="45"/>
        <v>48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960</v>
      </c>
      <c r="AE167" s="54">
        <f t="shared" si="71"/>
        <v>960</v>
      </c>
    </row>
    <row r="168" spans="1:31" ht="18" customHeight="1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160</v>
      </c>
      <c r="R175" s="61">
        <f t="shared" si="69"/>
        <v>160</v>
      </c>
      <c r="S175" s="63">
        <f t="shared" si="72"/>
        <v>160</v>
      </c>
      <c r="T175" s="336"/>
      <c r="U175" s="46">
        <f>SUM(S175:T175)</f>
        <v>160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3200</v>
      </c>
      <c r="AE175" s="54">
        <f t="shared" si="71"/>
        <v>3200</v>
      </c>
    </row>
    <row r="176" spans="1:31" ht="18" hidden="1" customHeight="1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>
      <c r="A179" s="348">
        <v>113801</v>
      </c>
      <c r="B179" s="349" t="s">
        <v>220</v>
      </c>
      <c r="C179" s="353">
        <v>25</v>
      </c>
      <c r="D179" s="354"/>
      <c r="E179" s="355"/>
      <c r="F179" s="135" t="s">
        <v>221</v>
      </c>
      <c r="G179" s="73" t="s">
        <v>222</v>
      </c>
      <c r="H179" s="73"/>
      <c r="I179" s="138"/>
      <c r="J179" s="224"/>
      <c r="K179" s="58"/>
      <c r="L179" s="258"/>
      <c r="M179" s="58"/>
      <c r="N179" s="59"/>
      <c r="O179" s="356">
        <f t="shared" si="75"/>
        <v>0</v>
      </c>
      <c r="P179" s="61"/>
      <c r="Q179" s="62"/>
      <c r="R179" s="61"/>
      <c r="S179" s="63">
        <f t="shared" si="72"/>
        <v>0</v>
      </c>
      <c r="T179" s="334"/>
      <c r="U179" s="302">
        <f t="shared" si="45"/>
        <v>0</v>
      </c>
      <c r="V179" s="66">
        <f t="shared" si="77"/>
        <v>0</v>
      </c>
      <c r="W179" s="48"/>
      <c r="X179" s="306"/>
      <c r="Y179" s="50"/>
      <c r="Z179" s="50">
        <f>(L179*1000)/C179</f>
        <v>0</v>
      </c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48</v>
      </c>
      <c r="R184" s="61">
        <f t="shared" si="69"/>
        <v>48</v>
      </c>
      <c r="S184" s="63">
        <f t="shared" ref="S184:S190" si="83">SUM(O184,R184)</f>
        <v>48</v>
      </c>
      <c r="T184" s="375"/>
      <c r="U184" s="46">
        <f t="shared" si="45"/>
        <v>48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960</v>
      </c>
      <c r="AE184" s="54">
        <f t="shared" si="71"/>
        <v>960</v>
      </c>
    </row>
    <row r="185" spans="1:31" ht="18" customHeight="1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>
        <v>8</v>
      </c>
      <c r="M186" s="58"/>
      <c r="N186" s="59"/>
      <c r="O186" s="298">
        <f>SUM(J186:N186)</f>
        <v>8</v>
      </c>
      <c r="P186" s="61"/>
      <c r="Q186" s="62"/>
      <c r="R186" s="61"/>
      <c r="S186" s="63">
        <f>SUM(O186,R186)</f>
        <v>8</v>
      </c>
      <c r="T186" s="45"/>
      <c r="U186" s="302">
        <f t="shared" si="45"/>
        <v>8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320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320</v>
      </c>
      <c r="AD186" s="53"/>
      <c r="AE186" s="54">
        <f t="shared" si="71"/>
        <v>320</v>
      </c>
    </row>
    <row r="187" spans="1:31" ht="18" customHeight="1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240</v>
      </c>
      <c r="R192" s="61">
        <f t="shared" si="69"/>
        <v>240</v>
      </c>
      <c r="S192" s="63">
        <f>SUM(O192,R192)</f>
        <v>240</v>
      </c>
      <c r="T192" s="45"/>
      <c r="U192" s="46">
        <f t="shared" si="91"/>
        <v>240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4800</v>
      </c>
      <c r="AE192" s="54">
        <f t="shared" si="71"/>
        <v>4800</v>
      </c>
    </row>
    <row r="193" spans="1:31" ht="18" customHeight="1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180</v>
      </c>
      <c r="K193" s="123">
        <f t="shared" si="92"/>
        <v>0</v>
      </c>
      <c r="L193" s="123">
        <f t="shared" si="92"/>
        <v>32</v>
      </c>
      <c r="M193" s="123">
        <f t="shared" si="92"/>
        <v>0</v>
      </c>
      <c r="N193" s="124">
        <f t="shared" si="92"/>
        <v>0</v>
      </c>
      <c r="O193" s="125">
        <f t="shared" si="92"/>
        <v>212</v>
      </c>
      <c r="P193" s="126">
        <f t="shared" si="92"/>
        <v>0</v>
      </c>
      <c r="Q193" s="127">
        <f t="shared" si="92"/>
        <v>496</v>
      </c>
      <c r="R193" s="126">
        <f t="shared" si="92"/>
        <v>496</v>
      </c>
      <c r="S193" s="128">
        <f t="shared" si="92"/>
        <v>708</v>
      </c>
      <c r="T193" s="129">
        <f t="shared" si="92"/>
        <v>0</v>
      </c>
      <c r="U193" s="130">
        <f t="shared" si="92"/>
        <v>708</v>
      </c>
      <c r="V193" s="66">
        <f t="shared" si="63"/>
        <v>0</v>
      </c>
      <c r="W193" s="131"/>
      <c r="X193" s="132">
        <f t="shared" ref="X193:AE193" si="93">SUM(X159:X192)</f>
        <v>6560</v>
      </c>
      <c r="Y193" s="129">
        <f t="shared" si="93"/>
        <v>0</v>
      </c>
      <c r="Z193" s="129">
        <f t="shared" si="93"/>
        <v>1280</v>
      </c>
      <c r="AA193" s="129">
        <f t="shared" si="93"/>
        <v>0</v>
      </c>
      <c r="AB193" s="133">
        <f t="shared" si="93"/>
        <v>0</v>
      </c>
      <c r="AC193" s="130">
        <f t="shared" si="93"/>
        <v>7840</v>
      </c>
      <c r="AD193" s="133">
        <f t="shared" si="93"/>
        <v>9920</v>
      </c>
      <c r="AE193" s="134">
        <f t="shared" si="93"/>
        <v>17760</v>
      </c>
    </row>
    <row r="194" spans="1:31" ht="18" hidden="1" customHeight="1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56</v>
      </c>
      <c r="K200" s="58"/>
      <c r="L200" s="58"/>
      <c r="M200" s="58"/>
      <c r="N200" s="59"/>
      <c r="O200" s="60">
        <f t="shared" si="94"/>
        <v>56</v>
      </c>
      <c r="P200" s="41" t="s">
        <v>5</v>
      </c>
      <c r="Q200" s="42"/>
      <c r="R200" s="41">
        <f t="shared" si="95"/>
        <v>0</v>
      </c>
      <c r="S200" s="44">
        <f t="shared" si="96"/>
        <v>56</v>
      </c>
      <c r="T200" s="45"/>
      <c r="U200" s="46">
        <f t="shared" si="91"/>
        <v>56</v>
      </c>
      <c r="V200" s="66">
        <f t="shared" si="63"/>
        <v>0</v>
      </c>
      <c r="W200" s="48"/>
      <c r="X200" s="49">
        <f t="shared" si="97"/>
        <v>2240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2240</v>
      </c>
      <c r="AD200" s="53">
        <f t="shared" si="103"/>
        <v>0</v>
      </c>
      <c r="AE200" s="54">
        <f t="shared" si="104"/>
        <v>2240</v>
      </c>
    </row>
    <row r="201" spans="1:31" ht="18" hidden="1" customHeight="1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80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80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80</v>
      </c>
      <c r="T205" s="129">
        <f t="shared" si="105"/>
        <v>0</v>
      </c>
      <c r="U205" s="130">
        <f t="shared" si="105"/>
        <v>80</v>
      </c>
      <c r="V205" s="66">
        <f t="shared" si="63"/>
        <v>0</v>
      </c>
      <c r="W205" s="131"/>
      <c r="X205" s="132">
        <f t="shared" ref="X205:AE205" si="106">SUM(X194:X204)</f>
        <v>3200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3200</v>
      </c>
      <c r="AD205" s="133">
        <f t="shared" si="106"/>
        <v>0</v>
      </c>
      <c r="AE205" s="134">
        <f t="shared" si="106"/>
        <v>3200</v>
      </c>
    </row>
    <row r="206" spans="1:31" ht="18" hidden="1" customHeight="1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260</v>
      </c>
      <c r="K209" s="285">
        <f t="shared" si="113"/>
        <v>0</v>
      </c>
      <c r="L209" s="285">
        <f t="shared" si="113"/>
        <v>32</v>
      </c>
      <c r="M209" s="285">
        <f t="shared" si="113"/>
        <v>0</v>
      </c>
      <c r="N209" s="286">
        <f t="shared" si="113"/>
        <v>0</v>
      </c>
      <c r="O209" s="287">
        <f t="shared" si="113"/>
        <v>292</v>
      </c>
      <c r="P209" s="288">
        <f t="shared" si="113"/>
        <v>0</v>
      </c>
      <c r="Q209" s="289">
        <f t="shared" si="113"/>
        <v>496</v>
      </c>
      <c r="R209" s="288">
        <f t="shared" si="113"/>
        <v>496</v>
      </c>
      <c r="S209" s="290">
        <f t="shared" si="113"/>
        <v>788</v>
      </c>
      <c r="T209" s="291">
        <f t="shared" si="113"/>
        <v>0</v>
      </c>
      <c r="U209" s="292">
        <f t="shared" si="113"/>
        <v>788</v>
      </c>
      <c r="V209" s="66">
        <f t="shared" si="63"/>
        <v>0</v>
      </c>
      <c r="W209" s="382"/>
      <c r="X209" s="294">
        <f t="shared" ref="X209:AE209" si="114">SUM(X208,X205,X193)</f>
        <v>9760</v>
      </c>
      <c r="Y209" s="291">
        <f t="shared" si="114"/>
        <v>0</v>
      </c>
      <c r="Z209" s="291">
        <f t="shared" si="114"/>
        <v>1280</v>
      </c>
      <c r="AA209" s="291">
        <f t="shared" si="114"/>
        <v>0</v>
      </c>
      <c r="AB209" s="295">
        <f t="shared" si="114"/>
        <v>0</v>
      </c>
      <c r="AC209" s="292">
        <f t="shared" si="114"/>
        <v>11040</v>
      </c>
      <c r="AD209" s="295">
        <f t="shared" si="114"/>
        <v>9920</v>
      </c>
      <c r="AE209" s="296">
        <f t="shared" si="114"/>
        <v>20960</v>
      </c>
    </row>
    <row r="210" spans="1:31" ht="18" hidden="1" customHeight="1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>
        <v>8</v>
      </c>
      <c r="K215" s="38"/>
      <c r="L215" s="38"/>
      <c r="M215" s="38"/>
      <c r="N215" s="39"/>
      <c r="O215" s="40">
        <f t="shared" si="115"/>
        <v>8</v>
      </c>
      <c r="P215" s="41"/>
      <c r="Q215" s="42"/>
      <c r="R215" s="41"/>
      <c r="S215" s="63">
        <f t="shared" ref="S215:S220" si="118">SUM(O215,R215)</f>
        <v>8</v>
      </c>
      <c r="T215" s="334"/>
      <c r="U215" s="65">
        <f t="shared" si="111"/>
        <v>8</v>
      </c>
      <c r="V215" s="66">
        <f t="shared" ref="V215:V280" si="119">O215+R215-U215</f>
        <v>0</v>
      </c>
      <c r="W215" s="48"/>
      <c r="X215" s="49">
        <f t="shared" ref="X215" si="120">(J215*1000)/C215</f>
        <v>320</v>
      </c>
      <c r="Y215" s="50"/>
      <c r="Z215" s="50"/>
      <c r="AA215" s="50"/>
      <c r="AB215" s="51"/>
      <c r="AC215" s="52">
        <f t="shared" si="116"/>
        <v>320</v>
      </c>
      <c r="AD215" s="53"/>
      <c r="AE215" s="54">
        <f t="shared" si="117"/>
        <v>320</v>
      </c>
    </row>
    <row r="216" spans="1:31" ht="18" hidden="1" customHeight="1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24</v>
      </c>
      <c r="K225" s="58"/>
      <c r="L225" s="90">
        <v>24</v>
      </c>
      <c r="M225" s="58"/>
      <c r="N225" s="59"/>
      <c r="O225" s="40">
        <f t="shared" si="115"/>
        <v>48</v>
      </c>
      <c r="P225" s="41"/>
      <c r="Q225" s="42"/>
      <c r="R225" s="41"/>
      <c r="S225" s="63">
        <f>SUM(O225,R225)</f>
        <v>48</v>
      </c>
      <c r="T225" s="227"/>
      <c r="U225" s="65">
        <f t="shared" si="111"/>
        <v>48</v>
      </c>
      <c r="V225" s="66">
        <f t="shared" si="119"/>
        <v>0</v>
      </c>
      <c r="W225" s="247" t="s">
        <v>293</v>
      </c>
      <c r="X225" s="49">
        <f>(J225*1000)/C225</f>
        <v>960</v>
      </c>
      <c r="Y225" s="50"/>
      <c r="Z225" s="50"/>
      <c r="AA225" s="50"/>
      <c r="AB225" s="51"/>
      <c r="AC225" s="52">
        <f t="shared" si="116"/>
        <v>960</v>
      </c>
      <c r="AD225" s="53"/>
      <c r="AE225" s="54">
        <f t="shared" si="117"/>
        <v>960</v>
      </c>
    </row>
    <row r="226" spans="1:31" ht="18" customHeight="1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120</v>
      </c>
      <c r="K228" s="58"/>
      <c r="L228" s="58">
        <v>160</v>
      </c>
      <c r="M228" s="73"/>
      <c r="N228" s="224"/>
      <c r="O228" s="40">
        <f t="shared" si="115"/>
        <v>280</v>
      </c>
      <c r="P228" s="41"/>
      <c r="Q228" s="42"/>
      <c r="R228" s="41">
        <f t="shared" si="121"/>
        <v>0</v>
      </c>
      <c r="S228" s="63">
        <f t="shared" si="122"/>
        <v>280</v>
      </c>
      <c r="T228" s="139"/>
      <c r="U228" s="65">
        <f t="shared" si="111"/>
        <v>280</v>
      </c>
      <c r="V228" s="66">
        <f t="shared" si="119"/>
        <v>0</v>
      </c>
      <c r="W228" s="48" t="s">
        <v>288</v>
      </c>
      <c r="X228" s="49">
        <f>(J228*1000)/C228</f>
        <v>4800</v>
      </c>
      <c r="Y228" s="50">
        <f>(K228*1000)/C228</f>
        <v>0</v>
      </c>
      <c r="Z228" s="50">
        <f>(L228*1000)/C228</f>
        <v>6400</v>
      </c>
      <c r="AA228" s="50">
        <f>(M225*1000)/C228</f>
        <v>0</v>
      </c>
      <c r="AB228" s="51">
        <f>(N228*1000)/C228</f>
        <v>0</v>
      </c>
      <c r="AC228" s="52">
        <f t="shared" si="116"/>
        <v>11200</v>
      </c>
      <c r="AD228" s="53">
        <f>(R228*1000)/C228</f>
        <v>0</v>
      </c>
      <c r="AE228" s="54">
        <f t="shared" si="117"/>
        <v>11200</v>
      </c>
    </row>
    <row r="229" spans="1:31" ht="18" customHeight="1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38"/>
      <c r="M229" s="38"/>
      <c r="N229" s="173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160</v>
      </c>
      <c r="K241" s="285">
        <f t="shared" si="130"/>
        <v>0</v>
      </c>
      <c r="L241" s="285">
        <f t="shared" si="130"/>
        <v>268</v>
      </c>
      <c r="M241" s="285">
        <f t="shared" si="130"/>
        <v>0</v>
      </c>
      <c r="N241" s="286">
        <f t="shared" si="130"/>
        <v>8</v>
      </c>
      <c r="O241" s="287">
        <f t="shared" si="130"/>
        <v>436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352</v>
      </c>
      <c r="T241" s="291">
        <f t="shared" si="130"/>
        <v>84</v>
      </c>
      <c r="U241" s="292">
        <f t="shared" si="130"/>
        <v>436</v>
      </c>
      <c r="V241" s="66">
        <f t="shared" si="119"/>
        <v>0</v>
      </c>
      <c r="W241" s="382"/>
      <c r="X241" s="294">
        <f t="shared" ref="X241:AE241" si="131">SUM(X210:X240)</f>
        <v>6400</v>
      </c>
      <c r="Y241" s="291">
        <f t="shared" si="131"/>
        <v>0</v>
      </c>
      <c r="Z241" s="291">
        <f t="shared" si="131"/>
        <v>6400</v>
      </c>
      <c r="AA241" s="291">
        <f t="shared" si="131"/>
        <v>0</v>
      </c>
      <c r="AB241" s="295">
        <f t="shared" si="131"/>
        <v>320</v>
      </c>
      <c r="AC241" s="292">
        <f t="shared" si="131"/>
        <v>13120</v>
      </c>
      <c r="AD241" s="295">
        <f t="shared" si="131"/>
        <v>0</v>
      </c>
      <c r="AE241" s="296">
        <f t="shared" si="131"/>
        <v>13120</v>
      </c>
    </row>
    <row r="242" spans="1:31" ht="18" customHeight="1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/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>
        <v>42</v>
      </c>
      <c r="R244" s="61">
        <f>SUM(P244:Q244)</f>
        <v>42</v>
      </c>
      <c r="S244" s="63"/>
      <c r="T244" s="93">
        <f>SUM(R244:S244)</f>
        <v>42</v>
      </c>
      <c r="U244" s="65">
        <f t="shared" si="111"/>
        <v>42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>
        <v>32</v>
      </c>
      <c r="R246" s="61">
        <f t="shared" si="132"/>
        <v>32</v>
      </c>
      <c r="S246" s="63">
        <f>SUM(O246,R246)</f>
        <v>32</v>
      </c>
      <c r="T246" s="139"/>
      <c r="U246" s="65">
        <f t="shared" si="111"/>
        <v>32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640</v>
      </c>
      <c r="AE246" s="54">
        <f t="shared" si="134"/>
        <v>640</v>
      </c>
    </row>
    <row r="247" spans="1:31" ht="18" hidden="1" customHeight="1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44</v>
      </c>
      <c r="K248" s="58">
        <v>10</v>
      </c>
      <c r="L248" s="150">
        <v>30</v>
      </c>
      <c r="M248" s="58"/>
      <c r="N248" s="59"/>
      <c r="O248" s="386">
        <f>SUM(J248:N248)</f>
        <v>84</v>
      </c>
      <c r="P248" s="41"/>
      <c r="Q248" s="62"/>
      <c r="R248" s="61"/>
      <c r="S248" s="63">
        <f>SUM(O248,R248)</f>
        <v>84</v>
      </c>
      <c r="T248" s="139"/>
      <c r="U248" s="65">
        <f t="shared" si="111"/>
        <v>84</v>
      </c>
      <c r="V248" s="66">
        <f t="shared" si="119"/>
        <v>0</v>
      </c>
      <c r="W248" s="48"/>
      <c r="X248" s="304">
        <f>(J248*1000)/C248</f>
        <v>1760</v>
      </c>
      <c r="Y248" s="305">
        <f>(K248*1000)/C248</f>
        <v>400</v>
      </c>
      <c r="Z248" s="305">
        <f>(L248*1000)/C248</f>
        <v>1200</v>
      </c>
      <c r="AA248" s="305">
        <f>(M248*1000)/C248</f>
        <v>0</v>
      </c>
      <c r="AB248" s="306">
        <f>(N248*1000)/C248</f>
        <v>0</v>
      </c>
      <c r="AC248" s="52">
        <f t="shared" si="133"/>
        <v>3360</v>
      </c>
      <c r="AD248" s="53">
        <f>(R248*1000)/C248</f>
        <v>0</v>
      </c>
      <c r="AE248" s="54">
        <f t="shared" si="134"/>
        <v>3360</v>
      </c>
    </row>
    <row r="249" spans="1:31" ht="18" hidden="1" customHeight="1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56</v>
      </c>
      <c r="R251" s="61">
        <f>SUM(P251:Q251)</f>
        <v>56</v>
      </c>
      <c r="S251" s="63">
        <f>SUM(O251,R251)</f>
        <v>56</v>
      </c>
      <c r="T251" s="139"/>
      <c r="U251" s="65">
        <f t="shared" si="111"/>
        <v>56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1120</v>
      </c>
      <c r="AE251" s="54">
        <f t="shared" si="134"/>
        <v>1120</v>
      </c>
    </row>
    <row r="252" spans="1:31" ht="18" customHeight="1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16</v>
      </c>
      <c r="R253" s="61">
        <f t="shared" si="132"/>
        <v>16</v>
      </c>
      <c r="S253" s="63">
        <f t="shared" ref="S253:S271" si="136">SUM(O253,R253)</f>
        <v>16</v>
      </c>
      <c r="T253" s="227"/>
      <c r="U253" s="65">
        <f t="shared" si="111"/>
        <v>16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320</v>
      </c>
      <c r="AE253" s="54">
        <f t="shared" si="134"/>
        <v>320</v>
      </c>
    </row>
    <row r="254" spans="1:31" ht="18" customHeight="1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>
        <v>16</v>
      </c>
      <c r="K254" s="58"/>
      <c r="L254" s="58"/>
      <c r="M254" s="58"/>
      <c r="N254" s="59"/>
      <c r="O254" s="386">
        <f>SUM(J254:N254)</f>
        <v>16</v>
      </c>
      <c r="P254" s="41"/>
      <c r="Q254" s="62"/>
      <c r="R254" s="61">
        <f t="shared" si="132"/>
        <v>0</v>
      </c>
      <c r="S254" s="63">
        <f t="shared" si="136"/>
        <v>16</v>
      </c>
      <c r="T254" s="139"/>
      <c r="U254" s="65">
        <f t="shared" si="111"/>
        <v>16</v>
      </c>
      <c r="V254" s="66">
        <f t="shared" si="119"/>
        <v>0</v>
      </c>
      <c r="W254" s="48"/>
      <c r="X254" s="49">
        <f>(J254*1000)/C254</f>
        <v>640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640</v>
      </c>
      <c r="AD254" s="53">
        <f t="shared" si="137"/>
        <v>0</v>
      </c>
      <c r="AE254" s="54">
        <f t="shared" si="134"/>
        <v>640</v>
      </c>
    </row>
    <row r="255" spans="1:31" ht="18" hidden="1" customHeight="1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48</v>
      </c>
      <c r="K264" s="58"/>
      <c r="L264" s="58"/>
      <c r="M264" s="58"/>
      <c r="N264" s="59"/>
      <c r="O264" s="386">
        <f t="shared" si="135"/>
        <v>48</v>
      </c>
      <c r="P264" s="41"/>
      <c r="Q264" s="62"/>
      <c r="R264" s="61">
        <f t="shared" si="132"/>
        <v>0</v>
      </c>
      <c r="S264" s="63">
        <f t="shared" si="136"/>
        <v>48</v>
      </c>
      <c r="T264" s="139"/>
      <c r="U264" s="65">
        <f t="shared" si="111"/>
        <v>48</v>
      </c>
      <c r="V264" s="66">
        <f t="shared" si="119"/>
        <v>0</v>
      </c>
      <c r="W264" s="48"/>
      <c r="X264" s="49">
        <f t="shared" si="141"/>
        <v>1920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1920</v>
      </c>
      <c r="AD264" s="53">
        <f t="shared" si="137"/>
        <v>0</v>
      </c>
      <c r="AE264" s="54">
        <f t="shared" si="134"/>
        <v>1920</v>
      </c>
    </row>
    <row r="265" spans="1:31" ht="18" hidden="1" customHeight="1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116</v>
      </c>
      <c r="K272" s="285">
        <f t="shared" si="144"/>
        <v>10</v>
      </c>
      <c r="L272" s="285">
        <f t="shared" si="144"/>
        <v>30</v>
      </c>
      <c r="M272" s="285">
        <f t="shared" si="144"/>
        <v>0</v>
      </c>
      <c r="N272" s="286">
        <f t="shared" si="144"/>
        <v>0</v>
      </c>
      <c r="O272" s="287">
        <f t="shared" si="144"/>
        <v>156</v>
      </c>
      <c r="P272" s="288">
        <f t="shared" si="144"/>
        <v>0</v>
      </c>
      <c r="Q272" s="289">
        <f>SUM(Q242:Q271)</f>
        <v>146</v>
      </c>
      <c r="R272" s="288">
        <f t="shared" si="144"/>
        <v>146</v>
      </c>
      <c r="S272" s="290">
        <f t="shared" si="144"/>
        <v>260</v>
      </c>
      <c r="T272" s="291">
        <f t="shared" si="144"/>
        <v>42</v>
      </c>
      <c r="U272" s="292">
        <f t="shared" si="144"/>
        <v>302</v>
      </c>
      <c r="V272" s="66">
        <f t="shared" si="119"/>
        <v>0</v>
      </c>
      <c r="W272" s="382"/>
      <c r="X272" s="294">
        <f t="shared" ref="X272:AE272" si="145">SUM(X242:X271)</f>
        <v>4640</v>
      </c>
      <c r="Y272" s="291">
        <f t="shared" si="145"/>
        <v>400</v>
      </c>
      <c r="Z272" s="291">
        <f t="shared" si="145"/>
        <v>1200</v>
      </c>
      <c r="AA272" s="291">
        <f t="shared" si="145"/>
        <v>0</v>
      </c>
      <c r="AB272" s="295">
        <f t="shared" si="145"/>
        <v>0</v>
      </c>
      <c r="AC272" s="292">
        <f t="shared" si="145"/>
        <v>6240</v>
      </c>
      <c r="AD272" s="295">
        <f t="shared" si="145"/>
        <v>2080</v>
      </c>
      <c r="AE272" s="296">
        <f t="shared" si="145"/>
        <v>8320</v>
      </c>
    </row>
    <row r="273" spans="1:31" ht="18" customHeight="1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 t="shared" ref="O273:O278" si="146"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8</v>
      </c>
      <c r="K274" s="384"/>
      <c r="L274" s="384"/>
      <c r="M274" s="384"/>
      <c r="N274" s="385"/>
      <c r="O274" s="386">
        <f t="shared" si="146"/>
        <v>8</v>
      </c>
      <c r="P274" s="41"/>
      <c r="Q274" s="387"/>
      <c r="R274" s="388"/>
      <c r="S274" s="44">
        <f>SUM(O274,R274)</f>
        <v>8</v>
      </c>
      <c r="T274" s="319"/>
      <c r="U274" s="302">
        <f t="shared" si="143"/>
        <v>8</v>
      </c>
      <c r="V274" s="66">
        <f t="shared" si="119"/>
        <v>0</v>
      </c>
      <c r="W274" s="303"/>
      <c r="X274" s="304">
        <f>(J274*1000)/C274</f>
        <v>320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320</v>
      </c>
      <c r="AD274" s="308"/>
      <c r="AE274" s="309">
        <f>SUM(AC274:AD274)</f>
        <v>320</v>
      </c>
    </row>
    <row r="275" spans="1:31" ht="18" customHeight="1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68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68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40</v>
      </c>
      <c r="T279" s="291">
        <f t="shared" si="147"/>
        <v>28</v>
      </c>
      <c r="U279" s="292">
        <f t="shared" si="147"/>
        <v>68</v>
      </c>
      <c r="V279" s="66">
        <f t="shared" si="119"/>
        <v>0</v>
      </c>
      <c r="W279" s="382"/>
      <c r="X279" s="294">
        <f t="shared" ref="X279:AE279" si="148">SUM(X273:X278)</f>
        <v>1600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1600</v>
      </c>
      <c r="AD279" s="295">
        <f t="shared" si="148"/>
        <v>0</v>
      </c>
      <c r="AE279" s="296">
        <f t="shared" si="148"/>
        <v>1600</v>
      </c>
    </row>
    <row r="280" spans="1:31" ht="18" customHeight="1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32</v>
      </c>
      <c r="K280" s="198">
        <v>8</v>
      </c>
      <c r="L280" s="444"/>
      <c r="M280" s="198"/>
      <c r="N280" s="199"/>
      <c r="O280" s="386">
        <f t="shared" ref="O280:O323" si="149">SUM(J280:N280)</f>
        <v>40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40</v>
      </c>
      <c r="T280" s="301"/>
      <c r="U280" s="302">
        <f t="shared" si="143"/>
        <v>40</v>
      </c>
      <c r="V280" s="66">
        <f t="shared" si="119"/>
        <v>0</v>
      </c>
      <c r="W280" s="303"/>
      <c r="X280" s="304">
        <f>(J280*1000)/C280</f>
        <v>1280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1600</v>
      </c>
      <c r="AD280" s="308">
        <f>(R280*1000)/C280</f>
        <v>0</v>
      </c>
      <c r="AE280" s="309">
        <f t="shared" ref="AE280:AE323" si="153">SUM(AC280:AD280)</f>
        <v>1600</v>
      </c>
    </row>
    <row r="281" spans="1:31" ht="18" customHeight="1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900">
        <v>8</v>
      </c>
      <c r="M281" s="198"/>
      <c r="N281" s="199"/>
      <c r="O281" s="386">
        <f t="shared" si="149"/>
        <v>8</v>
      </c>
      <c r="P281" s="41"/>
      <c r="Q281" s="387"/>
      <c r="R281" s="388"/>
      <c r="S281" s="44">
        <f t="shared" si="151"/>
        <v>8</v>
      </c>
      <c r="T281" s="301"/>
      <c r="U281" s="302">
        <f t="shared" si="143"/>
        <v>8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320</v>
      </c>
      <c r="AA281" s="305">
        <f>(M281*1000)/C281</f>
        <v>0</v>
      </c>
      <c r="AB281" s="306">
        <f>(N281*1000)/C281</f>
        <v>0</v>
      </c>
      <c r="AC281" s="307">
        <f t="shared" si="152"/>
        <v>320</v>
      </c>
      <c r="AD281" s="308"/>
      <c r="AE281" s="309">
        <f t="shared" si="153"/>
        <v>320</v>
      </c>
    </row>
    <row r="282" spans="1:31" ht="18" customHeight="1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900">
        <v>16</v>
      </c>
      <c r="M284" s="198"/>
      <c r="N284" s="447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640</v>
      </c>
      <c r="AA284" s="305"/>
      <c r="AB284" s="306"/>
      <c r="AC284" s="307">
        <f t="shared" si="152"/>
        <v>640</v>
      </c>
      <c r="AD284" s="308"/>
      <c r="AE284" s="309">
        <f t="shared" si="153"/>
        <v>640</v>
      </c>
    </row>
    <row r="285" spans="1:31" ht="18" customHeight="1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16</v>
      </c>
      <c r="K295" s="58"/>
      <c r="L295" s="58"/>
      <c r="M295" s="58"/>
      <c r="N295" s="59"/>
      <c r="O295" s="386">
        <f t="shared" si="149"/>
        <v>16</v>
      </c>
      <c r="P295" s="41"/>
      <c r="Q295" s="42"/>
      <c r="R295" s="41">
        <f t="shared" si="150"/>
        <v>0</v>
      </c>
      <c r="S295" s="44">
        <f t="shared" si="151"/>
        <v>16</v>
      </c>
      <c r="T295" s="45"/>
      <c r="U295" s="46">
        <f t="shared" si="143"/>
        <v>16</v>
      </c>
      <c r="V295" s="66">
        <f t="shared" si="154"/>
        <v>0</v>
      </c>
      <c r="W295" s="48"/>
      <c r="X295" s="49">
        <f t="shared" si="156"/>
        <v>640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640</v>
      </c>
      <c r="AD295" s="53"/>
      <c r="AE295" s="54">
        <f t="shared" si="153"/>
        <v>640</v>
      </c>
    </row>
    <row r="296" spans="1:31" ht="18" customHeight="1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16</v>
      </c>
      <c r="O297" s="386">
        <f t="shared" si="149"/>
        <v>16</v>
      </c>
      <c r="P297" s="41"/>
      <c r="Q297" s="42"/>
      <c r="R297" s="41"/>
      <c r="S297" s="44">
        <f t="shared" si="151"/>
        <v>16</v>
      </c>
      <c r="T297" s="45"/>
      <c r="U297" s="46">
        <f t="shared" si="143"/>
        <v>16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640</v>
      </c>
      <c r="AC297" s="52">
        <f t="shared" si="152"/>
        <v>640</v>
      </c>
      <c r="AD297" s="53"/>
      <c r="AE297" s="54">
        <f t="shared" si="153"/>
        <v>640</v>
      </c>
    </row>
    <row r="298" spans="1:31" ht="18" customHeight="1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16</v>
      </c>
      <c r="O298" s="386">
        <f t="shared" si="149"/>
        <v>16</v>
      </c>
      <c r="P298" s="41"/>
      <c r="Q298" s="42"/>
      <c r="R298" s="41"/>
      <c r="S298" s="44">
        <f t="shared" si="151"/>
        <v>16</v>
      </c>
      <c r="T298" s="45"/>
      <c r="U298" s="46">
        <f t="shared" si="143"/>
        <v>16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640</v>
      </c>
      <c r="AC298" s="52">
        <f t="shared" si="152"/>
        <v>640</v>
      </c>
      <c r="AD298" s="53"/>
      <c r="AE298" s="54">
        <f t="shared" si="153"/>
        <v>640</v>
      </c>
    </row>
    <row r="299" spans="1:31" ht="18" hidden="1" customHeight="1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24</v>
      </c>
      <c r="M319" s="453">
        <f t="shared" si="163"/>
        <v>0</v>
      </c>
      <c r="N319" s="454">
        <f t="shared" si="163"/>
        <v>40</v>
      </c>
      <c r="O319" s="455">
        <f>SUM(O280:O318)</f>
        <v>176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176</v>
      </c>
      <c r="T319" s="459">
        <f t="shared" si="163"/>
        <v>0</v>
      </c>
      <c r="U319" s="460">
        <f t="shared" si="163"/>
        <v>176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960</v>
      </c>
      <c r="AA319" s="459">
        <f t="shared" si="164"/>
        <v>0</v>
      </c>
      <c r="AB319" s="463">
        <f t="shared" si="164"/>
        <v>1600</v>
      </c>
      <c r="AC319" s="460">
        <f t="shared" si="164"/>
        <v>7040</v>
      </c>
      <c r="AD319" s="463">
        <f t="shared" si="164"/>
        <v>0</v>
      </c>
      <c r="AE319" s="464">
        <f t="shared" si="164"/>
        <v>7040</v>
      </c>
    </row>
    <row r="320" spans="1:31" ht="18" customHeight="1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>
        <v>8</v>
      </c>
      <c r="O322" s="40">
        <f t="shared" si="149"/>
        <v>8</v>
      </c>
      <c r="P322" s="42"/>
      <c r="Q322" s="42"/>
      <c r="R322" s="42"/>
      <c r="S322" s="44">
        <f>SUM(O322,R322)</f>
        <v>8</v>
      </c>
      <c r="T322" s="45"/>
      <c r="U322" s="46">
        <f t="shared" si="143"/>
        <v>8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320</v>
      </c>
      <c r="AC322" s="52">
        <f t="shared" si="152"/>
        <v>320</v>
      </c>
      <c r="AD322" s="45"/>
      <c r="AE322" s="54">
        <f t="shared" si="153"/>
        <v>320</v>
      </c>
    </row>
    <row r="323" spans="1:31" ht="18" customHeight="1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>
        <v>8</v>
      </c>
      <c r="L323" s="58"/>
      <c r="M323" s="58"/>
      <c r="N323" s="58"/>
      <c r="O323" s="40">
        <f t="shared" si="149"/>
        <v>8</v>
      </c>
      <c r="P323" s="42"/>
      <c r="Q323" s="42"/>
      <c r="R323" s="42"/>
      <c r="S323" s="44">
        <f>SUM(O323,R323)</f>
        <v>8</v>
      </c>
      <c r="T323" s="45"/>
      <c r="U323" s="46">
        <f t="shared" si="143"/>
        <v>8</v>
      </c>
      <c r="V323" s="66">
        <f t="shared" si="154"/>
        <v>0</v>
      </c>
      <c r="W323" s="467" t="s">
        <v>288</v>
      </c>
      <c r="X323" s="45"/>
      <c r="Y323" s="50">
        <f>(K323*1000)/C323</f>
        <v>320</v>
      </c>
      <c r="Z323" s="45"/>
      <c r="AA323" s="45"/>
      <c r="AB323" s="45"/>
      <c r="AC323" s="52">
        <f t="shared" si="152"/>
        <v>320</v>
      </c>
      <c r="AD323" s="45"/>
      <c r="AE323" s="54">
        <f t="shared" si="153"/>
        <v>320</v>
      </c>
    </row>
    <row r="324" spans="1:31" ht="18" customHeight="1">
      <c r="A324" s="962" t="s">
        <v>363</v>
      </c>
      <c r="B324" s="963"/>
      <c r="C324" s="964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8</v>
      </c>
      <c r="L324" s="452">
        <f t="shared" si="165"/>
        <v>0</v>
      </c>
      <c r="M324" s="452">
        <f t="shared" si="165"/>
        <v>0</v>
      </c>
      <c r="N324" s="452">
        <f t="shared" si="165"/>
        <v>8</v>
      </c>
      <c r="O324" s="452">
        <f>SUM(O320:O323)</f>
        <v>16</v>
      </c>
      <c r="P324" s="470"/>
      <c r="Q324" s="470"/>
      <c r="R324" s="470"/>
      <c r="S324" s="458">
        <f>SUM(S320:S323)</f>
        <v>16</v>
      </c>
      <c r="T324" s="471"/>
      <c r="U324" s="460">
        <f>SUM(U320:U323)</f>
        <v>16</v>
      </c>
      <c r="V324" s="66">
        <f t="shared" si="154"/>
        <v>0</v>
      </c>
      <c r="W324" s="472"/>
      <c r="X324" s="471"/>
      <c r="Y324" s="459">
        <f>SUM(Y320:Y323)</f>
        <v>320</v>
      </c>
      <c r="Z324" s="471"/>
      <c r="AA324" s="471"/>
      <c r="AB324" s="471"/>
      <c r="AC324" s="460">
        <f>SUM(AC320:AC323)</f>
        <v>640</v>
      </c>
      <c r="AD324" s="471"/>
      <c r="AE324" s="460">
        <f>SUM(AE320:AE323)</f>
        <v>640</v>
      </c>
    </row>
    <row r="325" spans="1:31" ht="18" customHeight="1" thickBot="1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1954</v>
      </c>
      <c r="K325" s="476">
        <f t="shared" si="166"/>
        <v>113</v>
      </c>
      <c r="L325" s="476">
        <f t="shared" si="166"/>
        <v>382</v>
      </c>
      <c r="M325" s="476">
        <f t="shared" si="166"/>
        <v>0</v>
      </c>
      <c r="N325" s="476">
        <f t="shared" si="166"/>
        <v>96</v>
      </c>
      <c r="O325" s="476">
        <f t="shared" si="166"/>
        <v>2545</v>
      </c>
      <c r="P325" s="477">
        <f>SUM(P319,P279,P272,P241,P209,P158)</f>
        <v>5256</v>
      </c>
      <c r="Q325" s="476">
        <f>SUM(Q319,Q279,Q272,Q241,Q209,Q158)</f>
        <v>4080</v>
      </c>
      <c r="R325" s="477">
        <f>SUM(R319,R279,R272,R241,R209,R158)</f>
        <v>9336</v>
      </c>
      <c r="S325" s="478">
        <f>SUM(S319,S279,S272,S241,S209,S158,S324)</f>
        <v>8779</v>
      </c>
      <c r="T325" s="479">
        <f>SUM(T319,T279,T272,T241,T209,T158)</f>
        <v>3102</v>
      </c>
      <c r="U325" s="480">
        <f>SUM(U319,U279,U272,U241,U209,U158,U324)</f>
        <v>11881</v>
      </c>
      <c r="V325" s="66">
        <f t="shared" si="154"/>
        <v>0</v>
      </c>
      <c r="W325" s="481"/>
      <c r="X325" s="482">
        <f t="shared" ref="X325:AC325" si="167">SUM(X319,X279,X272,X241,X209,X158,X324)</f>
        <v>68640</v>
      </c>
      <c r="Y325" s="482">
        <f t="shared" si="167"/>
        <v>4520</v>
      </c>
      <c r="Z325" s="482">
        <f t="shared" si="167"/>
        <v>10840</v>
      </c>
      <c r="AA325" s="482">
        <f t="shared" si="167"/>
        <v>0</v>
      </c>
      <c r="AB325" s="482">
        <f t="shared" si="167"/>
        <v>3520</v>
      </c>
      <c r="AC325" s="482">
        <f t="shared" si="167"/>
        <v>87840</v>
      </c>
      <c r="AD325" s="483">
        <f>SUM(AD319,AD279,AD272,AD241,AD209,AD158)</f>
        <v>130800</v>
      </c>
      <c r="AE325" s="484">
        <f>SUM(AE319,AE279,AE272,AE241,AE209,AE158,AE324)</f>
        <v>216080</v>
      </c>
    </row>
    <row r="326" spans="1:31" ht="18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O327" si="168">SUMIF($A$10:$A$323,$A327,J$10:J$323)</f>
        <v>56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56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56</v>
      </c>
      <c r="V327" s="510"/>
      <c r="W327" s="510"/>
    </row>
    <row r="328" spans="1:31" ht="12" customHeight="1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ref="J328:L350" si="170">SUMIF($A$10:$A$323,$A328,J$10:J$323)</f>
        <v>16</v>
      </c>
      <c r="K328" s="503">
        <f t="shared" si="170"/>
        <v>0</v>
      </c>
      <c r="L328" s="503">
        <f t="shared" si="170"/>
        <v>0</v>
      </c>
      <c r="M328" s="503">
        <f>SUMIF($A$10:$A$318,$A328,M$10:M$318)</f>
        <v>0</v>
      </c>
      <c r="N328" s="503">
        <f t="shared" ref="N328:O350" si="171">SUMIF($A$10:$A$323,$A328,N$10:N$323)</f>
        <v>0</v>
      </c>
      <c r="O328" s="503">
        <f t="shared" si="171"/>
        <v>16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16</v>
      </c>
      <c r="V328" s="510"/>
      <c r="W328" s="510"/>
    </row>
    <row r="329" spans="1:31" ht="13.5" customHeight="1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70"/>
        <v>0</v>
      </c>
      <c r="K329" s="503">
        <f t="shared" si="170"/>
        <v>0</v>
      </c>
      <c r="L329" s="503">
        <f t="shared" si="170"/>
        <v>0</v>
      </c>
      <c r="M329" s="511">
        <f>SUMIF($A$10:$A$318,$A329,M$10:M$318)</f>
        <v>0</v>
      </c>
      <c r="N329" s="503">
        <f t="shared" si="171"/>
        <v>0</v>
      </c>
      <c r="O329" s="503">
        <f t="shared" si="171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70"/>
        <v>0</v>
      </c>
      <c r="K330" s="503">
        <f t="shared" si="170"/>
        <v>0</v>
      </c>
      <c r="L330" s="503">
        <f t="shared" si="170"/>
        <v>0</v>
      </c>
      <c r="M330" s="503">
        <f>SUMIF($A$10:$A$323,$A330,M$10:M$323)</f>
        <v>0</v>
      </c>
      <c r="N330" s="503">
        <f t="shared" si="171"/>
        <v>0</v>
      </c>
      <c r="O330" s="503">
        <f t="shared" si="171"/>
        <v>0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0</v>
      </c>
      <c r="V330" s="513"/>
      <c r="W330" s="510"/>
    </row>
    <row r="331" spans="1:31" ht="12" customHeight="1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70"/>
        <v>0</v>
      </c>
      <c r="K331" s="503">
        <f t="shared" si="170"/>
        <v>0</v>
      </c>
      <c r="L331" s="503">
        <f t="shared" si="170"/>
        <v>24</v>
      </c>
      <c r="M331" s="503">
        <f>SUMIF($A$10:$A$323,$A331,M$10:M$323)</f>
        <v>0</v>
      </c>
      <c r="N331" s="503">
        <f t="shared" si="171"/>
        <v>0</v>
      </c>
      <c r="O331" s="503">
        <f t="shared" si="171"/>
        <v>24</v>
      </c>
      <c r="P331" s="503">
        <f t="shared" ref="P331:U331" si="172">SUMIF($A$10:$A$323,$A331,P$10:P$323)</f>
        <v>0</v>
      </c>
      <c r="Q331" s="503">
        <f t="shared" si="172"/>
        <v>0</v>
      </c>
      <c r="R331" s="503">
        <f t="shared" si="172"/>
        <v>0</v>
      </c>
      <c r="S331" s="503">
        <f t="shared" si="172"/>
        <v>24</v>
      </c>
      <c r="T331" s="503">
        <f t="shared" si="172"/>
        <v>0</v>
      </c>
      <c r="U331" s="503">
        <f t="shared" si="172"/>
        <v>24</v>
      </c>
      <c r="V331" s="514"/>
      <c r="W331" s="510"/>
    </row>
    <row r="332" spans="1:31" ht="12" customHeight="1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70"/>
        <v>0</v>
      </c>
      <c r="K332" s="503">
        <f t="shared" si="170"/>
        <v>0</v>
      </c>
      <c r="L332" s="503">
        <f t="shared" si="170"/>
        <v>0</v>
      </c>
      <c r="M332" s="511"/>
      <c r="N332" s="503">
        <f t="shared" si="171"/>
        <v>0</v>
      </c>
      <c r="O332" s="503">
        <f t="shared" si="171"/>
        <v>0</v>
      </c>
      <c r="P332" s="504">
        <f t="shared" ref="P332:R351" si="173">SUMIF($A$10:$A$318,$A332,P$10:P$318)</f>
        <v>0</v>
      </c>
      <c r="Q332" s="505">
        <f t="shared" si="173"/>
        <v>0</v>
      </c>
      <c r="R332" s="506">
        <f t="shared" si="173"/>
        <v>0</v>
      </c>
      <c r="S332" s="507"/>
      <c r="T332" s="508"/>
      <c r="U332" s="509">
        <f t="shared" ref="U332:U395" si="174">SUMIF($A$10:$A$318,$A332,U$10:U$318)</f>
        <v>0</v>
      </c>
      <c r="V332" s="510"/>
      <c r="W332" s="510"/>
    </row>
    <row r="333" spans="1:31" ht="12" customHeight="1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70"/>
        <v>0</v>
      </c>
      <c r="K333" s="503">
        <f t="shared" si="170"/>
        <v>0</v>
      </c>
      <c r="L333" s="503">
        <f t="shared" si="170"/>
        <v>0</v>
      </c>
      <c r="M333" s="511">
        <f>SUMIF($A$10:$A$318,$A333,M$10:M$318)</f>
        <v>0</v>
      </c>
      <c r="N333" s="503">
        <f t="shared" si="171"/>
        <v>0</v>
      </c>
      <c r="O333" s="503">
        <f t="shared" si="171"/>
        <v>0</v>
      </c>
      <c r="P333" s="504">
        <f t="shared" si="173"/>
        <v>0</v>
      </c>
      <c r="Q333" s="505">
        <f t="shared" si="173"/>
        <v>0</v>
      </c>
      <c r="R333" s="506">
        <f t="shared" si="173"/>
        <v>0</v>
      </c>
      <c r="S333" s="507"/>
      <c r="T333" s="508"/>
      <c r="U333" s="509">
        <f t="shared" si="174"/>
        <v>0</v>
      </c>
      <c r="V333" s="510"/>
      <c r="W333" s="510"/>
    </row>
    <row r="334" spans="1:31" ht="12" customHeight="1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70"/>
        <v>0</v>
      </c>
      <c r="K334" s="503">
        <f t="shared" si="170"/>
        <v>0</v>
      </c>
      <c r="L334" s="503">
        <f t="shared" si="170"/>
        <v>0</v>
      </c>
      <c r="M334" s="511"/>
      <c r="N334" s="503">
        <f t="shared" si="171"/>
        <v>0</v>
      </c>
      <c r="O334" s="503">
        <f t="shared" si="171"/>
        <v>0</v>
      </c>
      <c r="P334" s="504">
        <f t="shared" si="173"/>
        <v>0</v>
      </c>
      <c r="Q334" s="505">
        <f t="shared" si="173"/>
        <v>0</v>
      </c>
      <c r="R334" s="506">
        <f t="shared" si="173"/>
        <v>0</v>
      </c>
      <c r="S334" s="507"/>
      <c r="T334" s="508"/>
      <c r="U334" s="509">
        <f t="shared" si="174"/>
        <v>0</v>
      </c>
      <c r="V334" s="510"/>
      <c r="W334" s="510"/>
    </row>
    <row r="335" spans="1:31" ht="12" customHeight="1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70"/>
        <v>0</v>
      </c>
      <c r="K335" s="503">
        <f t="shared" si="170"/>
        <v>0</v>
      </c>
      <c r="L335" s="503">
        <f t="shared" si="170"/>
        <v>0</v>
      </c>
      <c r="M335" s="511">
        <f>SUMIF($A$10:$A$318,$A335,M$10:M$318)</f>
        <v>0</v>
      </c>
      <c r="N335" s="503">
        <f t="shared" si="171"/>
        <v>0</v>
      </c>
      <c r="O335" s="503">
        <f t="shared" si="171"/>
        <v>0</v>
      </c>
      <c r="P335" s="504">
        <f t="shared" si="173"/>
        <v>0</v>
      </c>
      <c r="Q335" s="505">
        <f t="shared" si="173"/>
        <v>0</v>
      </c>
      <c r="R335" s="506">
        <f t="shared" si="173"/>
        <v>0</v>
      </c>
      <c r="S335" s="507"/>
      <c r="T335" s="508"/>
      <c r="U335" s="509">
        <f t="shared" si="174"/>
        <v>0</v>
      </c>
      <c r="V335" s="510"/>
      <c r="W335" s="510"/>
    </row>
    <row r="336" spans="1:31" ht="12" customHeight="1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70"/>
        <v>0</v>
      </c>
      <c r="K336" s="503">
        <f t="shared" si="170"/>
        <v>0</v>
      </c>
      <c r="L336" s="503">
        <f t="shared" si="170"/>
        <v>0</v>
      </c>
      <c r="M336" s="511">
        <f>SUMIF($A$10:$A$318,$A336,M$10:M$318)</f>
        <v>0</v>
      </c>
      <c r="N336" s="503">
        <f t="shared" si="171"/>
        <v>0</v>
      </c>
      <c r="O336" s="503">
        <f t="shared" si="171"/>
        <v>0</v>
      </c>
      <c r="P336" s="504">
        <f t="shared" si="173"/>
        <v>0</v>
      </c>
      <c r="Q336" s="505">
        <f t="shared" si="173"/>
        <v>0</v>
      </c>
      <c r="R336" s="506">
        <f t="shared" si="173"/>
        <v>0</v>
      </c>
      <c r="S336" s="507"/>
      <c r="T336" s="508"/>
      <c r="U336" s="509">
        <f t="shared" si="174"/>
        <v>0</v>
      </c>
      <c r="V336" s="510"/>
      <c r="W336" s="510"/>
    </row>
    <row r="337" spans="1:23" ht="12" customHeight="1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70"/>
        <v>0</v>
      </c>
      <c r="K337" s="503">
        <f t="shared" si="170"/>
        <v>0</v>
      </c>
      <c r="L337" s="503">
        <f t="shared" si="170"/>
        <v>0</v>
      </c>
      <c r="M337" s="511"/>
      <c r="N337" s="503">
        <f t="shared" si="171"/>
        <v>0</v>
      </c>
      <c r="O337" s="503">
        <f t="shared" si="171"/>
        <v>0</v>
      </c>
      <c r="P337" s="504">
        <f t="shared" si="173"/>
        <v>0</v>
      </c>
      <c r="Q337" s="505">
        <f t="shared" si="173"/>
        <v>0</v>
      </c>
      <c r="R337" s="506">
        <f t="shared" si="173"/>
        <v>0</v>
      </c>
      <c r="S337" s="507"/>
      <c r="T337" s="508"/>
      <c r="U337" s="509">
        <f t="shared" si="174"/>
        <v>0</v>
      </c>
      <c r="V337" s="510"/>
      <c r="W337" s="510"/>
    </row>
    <row r="338" spans="1:23" ht="12" customHeight="1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0"/>
        <v>0</v>
      </c>
      <c r="K338" s="503">
        <f t="shared" si="170"/>
        <v>0</v>
      </c>
      <c r="L338" s="503">
        <f t="shared" si="170"/>
        <v>0</v>
      </c>
      <c r="M338" s="511">
        <f>SUMIF($A$10:$A$318,$A338,M$10:M$318)</f>
        <v>0</v>
      </c>
      <c r="N338" s="503">
        <f t="shared" si="171"/>
        <v>0</v>
      </c>
      <c r="O338" s="503">
        <f t="shared" si="171"/>
        <v>0</v>
      </c>
      <c r="P338" s="504">
        <f t="shared" si="173"/>
        <v>0</v>
      </c>
      <c r="Q338" s="505">
        <f t="shared" si="173"/>
        <v>0</v>
      </c>
      <c r="R338" s="506">
        <f t="shared" si="173"/>
        <v>0</v>
      </c>
      <c r="S338" s="507"/>
      <c r="T338" s="508"/>
      <c r="U338" s="509">
        <f t="shared" si="174"/>
        <v>0</v>
      </c>
      <c r="V338" s="510"/>
      <c r="W338" s="510"/>
    </row>
    <row r="339" spans="1:23" ht="12" customHeight="1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0"/>
        <v>0</v>
      </c>
      <c r="K339" s="503">
        <f t="shared" si="170"/>
        <v>0</v>
      </c>
      <c r="L339" s="503">
        <f t="shared" si="170"/>
        <v>0</v>
      </c>
      <c r="M339" s="511">
        <f>SUMIF($A$10:$A$318,$A339,M$10:M$318)</f>
        <v>0</v>
      </c>
      <c r="N339" s="503">
        <f t="shared" si="171"/>
        <v>0</v>
      </c>
      <c r="O339" s="503">
        <f t="shared" si="171"/>
        <v>0</v>
      </c>
      <c r="P339" s="504">
        <f t="shared" si="173"/>
        <v>0</v>
      </c>
      <c r="Q339" s="505">
        <f t="shared" si="173"/>
        <v>0</v>
      </c>
      <c r="R339" s="506">
        <f t="shared" si="173"/>
        <v>0</v>
      </c>
      <c r="S339" s="507"/>
      <c r="T339" s="508"/>
      <c r="U339" s="509">
        <f t="shared" si="174"/>
        <v>0</v>
      </c>
      <c r="V339" s="510"/>
      <c r="W339" s="510"/>
    </row>
    <row r="340" spans="1:23" ht="12" customHeight="1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0"/>
        <v>8</v>
      </c>
      <c r="K340" s="503">
        <f t="shared" si="170"/>
        <v>0</v>
      </c>
      <c r="L340" s="503">
        <f t="shared" si="170"/>
        <v>0</v>
      </c>
      <c r="M340" s="511">
        <f>SUMIF($A$10:$A$318,$A340,M$10:M$318)</f>
        <v>0</v>
      </c>
      <c r="N340" s="503">
        <f t="shared" si="171"/>
        <v>0</v>
      </c>
      <c r="O340" s="503">
        <f t="shared" si="171"/>
        <v>8</v>
      </c>
      <c r="P340" s="504">
        <f t="shared" si="173"/>
        <v>0</v>
      </c>
      <c r="Q340" s="505">
        <f t="shared" si="173"/>
        <v>0</v>
      </c>
      <c r="R340" s="506">
        <f t="shared" si="173"/>
        <v>0</v>
      </c>
      <c r="S340" s="507"/>
      <c r="T340" s="508"/>
      <c r="U340" s="509">
        <f t="shared" si="174"/>
        <v>8</v>
      </c>
      <c r="V340" s="510"/>
      <c r="W340" s="510"/>
    </row>
    <row r="341" spans="1:23" ht="12" customHeight="1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0"/>
        <v>100</v>
      </c>
      <c r="K341" s="503">
        <f t="shared" si="170"/>
        <v>0</v>
      </c>
      <c r="L341" s="503">
        <f t="shared" si="170"/>
        <v>0</v>
      </c>
      <c r="M341" s="511"/>
      <c r="N341" s="503">
        <f t="shared" si="171"/>
        <v>0</v>
      </c>
      <c r="O341" s="503">
        <f t="shared" si="171"/>
        <v>100</v>
      </c>
      <c r="P341" s="504">
        <f t="shared" si="173"/>
        <v>0</v>
      </c>
      <c r="Q341" s="504">
        <f t="shared" si="173"/>
        <v>0</v>
      </c>
      <c r="R341" s="504">
        <f t="shared" si="173"/>
        <v>0</v>
      </c>
      <c r="S341" s="507"/>
      <c r="T341" s="507"/>
      <c r="U341" s="515">
        <f t="shared" si="174"/>
        <v>100</v>
      </c>
      <c r="V341" s="516"/>
      <c r="W341" s="510"/>
    </row>
    <row r="342" spans="1:23" ht="12" customHeight="1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0"/>
        <v>0</v>
      </c>
      <c r="K342" s="503">
        <f t="shared" si="170"/>
        <v>0</v>
      </c>
      <c r="L342" s="503">
        <f t="shared" si="170"/>
        <v>0</v>
      </c>
      <c r="M342" s="511">
        <f t="shared" ref="M342:M348" si="175">SUMIF($A$10:$A$318,$A342,M$10:M$318)</f>
        <v>0</v>
      </c>
      <c r="N342" s="503">
        <f t="shared" si="171"/>
        <v>0</v>
      </c>
      <c r="O342" s="503">
        <f t="shared" si="171"/>
        <v>0</v>
      </c>
      <c r="P342" s="504">
        <f t="shared" si="173"/>
        <v>0</v>
      </c>
      <c r="Q342" s="505">
        <f t="shared" si="173"/>
        <v>0</v>
      </c>
      <c r="R342" s="506">
        <f t="shared" si="173"/>
        <v>0</v>
      </c>
      <c r="S342" s="507"/>
      <c r="T342" s="508"/>
      <c r="U342" s="509">
        <f t="shared" si="174"/>
        <v>0</v>
      </c>
      <c r="V342" s="510"/>
      <c r="W342" s="510"/>
    </row>
    <row r="343" spans="1:23" ht="12" customHeight="1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0"/>
        <v>0</v>
      </c>
      <c r="K343" s="503">
        <f t="shared" si="170"/>
        <v>0</v>
      </c>
      <c r="L343" s="503">
        <f t="shared" si="170"/>
        <v>0</v>
      </c>
      <c r="M343" s="511">
        <f t="shared" si="175"/>
        <v>0</v>
      </c>
      <c r="N343" s="503">
        <f t="shared" si="171"/>
        <v>0</v>
      </c>
      <c r="O343" s="503">
        <f t="shared" si="171"/>
        <v>0</v>
      </c>
      <c r="P343" s="504">
        <f t="shared" si="173"/>
        <v>0</v>
      </c>
      <c r="Q343" s="505">
        <f t="shared" si="173"/>
        <v>0</v>
      </c>
      <c r="R343" s="506">
        <f t="shared" si="173"/>
        <v>0</v>
      </c>
      <c r="S343" s="507"/>
      <c r="T343" s="508"/>
      <c r="U343" s="509">
        <f t="shared" si="174"/>
        <v>0</v>
      </c>
      <c r="V343" s="510"/>
      <c r="W343" s="510"/>
    </row>
    <row r="344" spans="1:23" ht="12" customHeight="1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0"/>
        <v>0</v>
      </c>
      <c r="K344" s="503">
        <f t="shared" si="170"/>
        <v>0</v>
      </c>
      <c r="L344" s="503">
        <f t="shared" si="170"/>
        <v>0</v>
      </c>
      <c r="M344" s="511">
        <f t="shared" si="175"/>
        <v>0</v>
      </c>
      <c r="N344" s="503">
        <f t="shared" si="171"/>
        <v>0</v>
      </c>
      <c r="O344" s="503">
        <f t="shared" si="171"/>
        <v>0</v>
      </c>
      <c r="P344" s="504">
        <f t="shared" si="173"/>
        <v>0</v>
      </c>
      <c r="Q344" s="505">
        <f t="shared" si="173"/>
        <v>0</v>
      </c>
      <c r="R344" s="506">
        <f t="shared" si="173"/>
        <v>0</v>
      </c>
      <c r="S344" s="507"/>
      <c r="T344" s="508"/>
      <c r="U344" s="509">
        <f t="shared" si="174"/>
        <v>0</v>
      </c>
      <c r="V344" s="510"/>
      <c r="W344" s="510"/>
    </row>
    <row r="345" spans="1:23" ht="12" customHeight="1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0"/>
        <v>0</v>
      </c>
      <c r="K345" s="503">
        <f t="shared" si="170"/>
        <v>0</v>
      </c>
      <c r="L345" s="503">
        <f t="shared" si="170"/>
        <v>0</v>
      </c>
      <c r="M345" s="511">
        <f t="shared" si="175"/>
        <v>0</v>
      </c>
      <c r="N345" s="503">
        <f t="shared" si="171"/>
        <v>0</v>
      </c>
      <c r="O345" s="503">
        <f t="shared" si="171"/>
        <v>0</v>
      </c>
      <c r="P345" s="504">
        <f t="shared" si="173"/>
        <v>0</v>
      </c>
      <c r="Q345" s="505">
        <f t="shared" si="173"/>
        <v>160</v>
      </c>
      <c r="R345" s="506">
        <f t="shared" si="173"/>
        <v>160</v>
      </c>
      <c r="S345" s="507"/>
      <c r="T345" s="508"/>
      <c r="U345" s="509">
        <f t="shared" si="174"/>
        <v>160</v>
      </c>
      <c r="V345" s="510"/>
      <c r="W345" s="510"/>
    </row>
    <row r="346" spans="1:23" ht="12" customHeight="1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0"/>
        <v>0</v>
      </c>
      <c r="K346" s="503">
        <f t="shared" si="170"/>
        <v>0</v>
      </c>
      <c r="L346" s="503">
        <f t="shared" si="170"/>
        <v>0</v>
      </c>
      <c r="M346" s="511">
        <f t="shared" si="175"/>
        <v>0</v>
      </c>
      <c r="N346" s="503">
        <f t="shared" si="171"/>
        <v>0</v>
      </c>
      <c r="O346" s="503">
        <f t="shared" si="171"/>
        <v>0</v>
      </c>
      <c r="P346" s="504">
        <f t="shared" si="173"/>
        <v>0</v>
      </c>
      <c r="Q346" s="505">
        <f t="shared" si="173"/>
        <v>0</v>
      </c>
      <c r="R346" s="506">
        <f t="shared" si="173"/>
        <v>0</v>
      </c>
      <c r="S346" s="507"/>
      <c r="T346" s="508"/>
      <c r="U346" s="509">
        <f t="shared" si="174"/>
        <v>0</v>
      </c>
      <c r="V346" s="510"/>
      <c r="W346" s="510"/>
    </row>
    <row r="347" spans="1:23" ht="12" customHeight="1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0"/>
        <v>0</v>
      </c>
      <c r="K347" s="503">
        <f t="shared" si="170"/>
        <v>0</v>
      </c>
      <c r="L347" s="503">
        <f t="shared" si="170"/>
        <v>0</v>
      </c>
      <c r="M347" s="511">
        <f t="shared" si="175"/>
        <v>0</v>
      </c>
      <c r="N347" s="503">
        <f t="shared" si="171"/>
        <v>0</v>
      </c>
      <c r="O347" s="503">
        <f t="shared" si="171"/>
        <v>0</v>
      </c>
      <c r="P347" s="504">
        <f t="shared" si="173"/>
        <v>0</v>
      </c>
      <c r="Q347" s="505">
        <f t="shared" si="173"/>
        <v>0</v>
      </c>
      <c r="R347" s="506">
        <f t="shared" si="173"/>
        <v>0</v>
      </c>
      <c r="S347" s="507"/>
      <c r="T347" s="508"/>
      <c r="U347" s="509">
        <f t="shared" si="174"/>
        <v>0</v>
      </c>
      <c r="V347" s="510"/>
      <c r="W347" s="510"/>
    </row>
    <row r="348" spans="1:23" ht="12" customHeight="1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0"/>
        <v>0</v>
      </c>
      <c r="K348" s="503">
        <f t="shared" si="170"/>
        <v>0</v>
      </c>
      <c r="L348" s="503">
        <f t="shared" si="170"/>
        <v>8</v>
      </c>
      <c r="M348" s="511">
        <f t="shared" si="175"/>
        <v>0</v>
      </c>
      <c r="N348" s="503">
        <f t="shared" si="171"/>
        <v>0</v>
      </c>
      <c r="O348" s="503">
        <f t="shared" si="171"/>
        <v>8</v>
      </c>
      <c r="P348" s="504">
        <f t="shared" si="173"/>
        <v>0</v>
      </c>
      <c r="Q348" s="504">
        <f t="shared" si="173"/>
        <v>0</v>
      </c>
      <c r="R348" s="506">
        <f t="shared" si="173"/>
        <v>0</v>
      </c>
      <c r="S348" s="507"/>
      <c r="T348" s="508"/>
      <c r="U348" s="509">
        <f t="shared" si="174"/>
        <v>8</v>
      </c>
      <c r="V348" s="510"/>
      <c r="W348" s="510"/>
    </row>
    <row r="349" spans="1:23" ht="12" customHeight="1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0"/>
        <v>0</v>
      </c>
      <c r="K349" s="503">
        <f t="shared" si="170"/>
        <v>0</v>
      </c>
      <c r="L349" s="503">
        <f t="shared" si="170"/>
        <v>0</v>
      </c>
      <c r="M349" s="503">
        <f>SUMIF($A$10:$A$323,$A349,M$10:M$323)</f>
        <v>0</v>
      </c>
      <c r="N349" s="503">
        <f t="shared" si="171"/>
        <v>0</v>
      </c>
      <c r="O349" s="503">
        <f t="shared" si="171"/>
        <v>0</v>
      </c>
      <c r="P349" s="504">
        <f t="shared" si="173"/>
        <v>0</v>
      </c>
      <c r="Q349" s="504">
        <f t="shared" si="173"/>
        <v>0</v>
      </c>
      <c r="R349" s="506">
        <f t="shared" si="173"/>
        <v>0</v>
      </c>
      <c r="S349" s="507"/>
      <c r="T349" s="508"/>
      <c r="U349" s="509">
        <f t="shared" si="174"/>
        <v>0</v>
      </c>
      <c r="V349" s="510"/>
      <c r="W349" s="510"/>
    </row>
    <row r="350" spans="1:23" ht="12" customHeight="1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0"/>
        <v>0</v>
      </c>
      <c r="K350" s="503">
        <f t="shared" si="170"/>
        <v>0</v>
      </c>
      <c r="L350" s="503">
        <f t="shared" si="170"/>
        <v>0</v>
      </c>
      <c r="M350" s="503">
        <f>SUMIF($A$10:$A$323,$A350,M$10:M$323)</f>
        <v>0</v>
      </c>
      <c r="N350" s="503">
        <f t="shared" si="171"/>
        <v>0</v>
      </c>
      <c r="O350" s="503">
        <f t="shared" si="171"/>
        <v>0</v>
      </c>
      <c r="P350" s="504">
        <f t="shared" si="173"/>
        <v>0</v>
      </c>
      <c r="Q350" s="504">
        <f t="shared" si="173"/>
        <v>0</v>
      </c>
      <c r="R350" s="504">
        <f t="shared" si="173"/>
        <v>0</v>
      </c>
      <c r="S350" s="507"/>
      <c r="T350" s="508"/>
      <c r="U350" s="509">
        <f t="shared" si="174"/>
        <v>0</v>
      </c>
      <c r="V350" s="510"/>
      <c r="W350" s="510"/>
    </row>
    <row r="351" spans="1:23" ht="12" customHeight="1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ref="J351:J414" si="176">SUMIF($A$10:$A$323,$A351,J$10:J$323)</f>
        <v>0</v>
      </c>
      <c r="K351" s="503"/>
      <c r="L351" s="503"/>
      <c r="M351" s="517"/>
      <c r="N351" s="503"/>
      <c r="O351" s="503"/>
      <c r="P351" s="504">
        <f t="shared" si="173"/>
        <v>0</v>
      </c>
      <c r="Q351" s="504">
        <f t="shared" si="173"/>
        <v>0</v>
      </c>
      <c r="R351" s="504">
        <f t="shared" si="173"/>
        <v>0</v>
      </c>
      <c r="S351" s="507"/>
      <c r="T351" s="508"/>
      <c r="U351" s="509">
        <f t="shared" si="174"/>
        <v>0</v>
      </c>
      <c r="V351" s="510"/>
      <c r="W351" s="510"/>
    </row>
    <row r="352" spans="1:23" ht="12" customHeight="1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6"/>
        <v>0</v>
      </c>
      <c r="K352" s="503">
        <f t="shared" ref="K352:L371" si="177">SUMIF($A$10:$A$323,$A352,K$10:K$323)</f>
        <v>0</v>
      </c>
      <c r="L352" s="503">
        <f t="shared" si="177"/>
        <v>0</v>
      </c>
      <c r="M352" s="511">
        <f t="shared" ref="M352:M415" si="178">SUMIF($A$10:$A$318,$A352,M$10:M$318)</f>
        <v>0</v>
      </c>
      <c r="N352" s="503">
        <f t="shared" ref="N352:O371" si="179">SUMIF($A$10:$A$323,$A352,N$10:N$323)</f>
        <v>0</v>
      </c>
      <c r="O352" s="503">
        <f t="shared" si="179"/>
        <v>0</v>
      </c>
      <c r="P352" s="504">
        <f t="shared" ref="P352:R371" si="180">SUMIF($A$10:$A$318,$A352,P$10:P$318)</f>
        <v>0</v>
      </c>
      <c r="Q352" s="505">
        <f t="shared" si="180"/>
        <v>0</v>
      </c>
      <c r="R352" s="506">
        <f t="shared" si="180"/>
        <v>0</v>
      </c>
      <c r="S352" s="507"/>
      <c r="T352" s="508"/>
      <c r="U352" s="509">
        <f t="shared" si="174"/>
        <v>0</v>
      </c>
      <c r="V352" s="510"/>
      <c r="W352" s="510"/>
    </row>
    <row r="353" spans="1:23" ht="12" customHeight="1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6"/>
        <v>0</v>
      </c>
      <c r="K353" s="503">
        <f t="shared" si="177"/>
        <v>0</v>
      </c>
      <c r="L353" s="503">
        <f t="shared" si="177"/>
        <v>0</v>
      </c>
      <c r="M353" s="511">
        <f t="shared" si="178"/>
        <v>0</v>
      </c>
      <c r="N353" s="503">
        <f t="shared" si="179"/>
        <v>0</v>
      </c>
      <c r="O353" s="503">
        <f t="shared" si="179"/>
        <v>0</v>
      </c>
      <c r="P353" s="504">
        <f t="shared" si="180"/>
        <v>0</v>
      </c>
      <c r="Q353" s="505">
        <f t="shared" si="180"/>
        <v>240</v>
      </c>
      <c r="R353" s="506">
        <f t="shared" si="180"/>
        <v>240</v>
      </c>
      <c r="S353" s="507"/>
      <c r="T353" s="508"/>
      <c r="U353" s="509">
        <f t="shared" si="174"/>
        <v>240</v>
      </c>
      <c r="V353" s="510"/>
      <c r="W353" s="510"/>
    </row>
    <row r="354" spans="1:23" ht="12" customHeight="1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6"/>
        <v>0</v>
      </c>
      <c r="K354" s="503">
        <f t="shared" si="177"/>
        <v>0</v>
      </c>
      <c r="L354" s="503">
        <f t="shared" si="177"/>
        <v>0</v>
      </c>
      <c r="M354" s="511">
        <f t="shared" si="178"/>
        <v>0</v>
      </c>
      <c r="N354" s="503">
        <f t="shared" si="179"/>
        <v>0</v>
      </c>
      <c r="O354" s="503">
        <f t="shared" si="179"/>
        <v>0</v>
      </c>
      <c r="P354" s="504">
        <f t="shared" si="180"/>
        <v>0</v>
      </c>
      <c r="Q354" s="505">
        <f t="shared" si="180"/>
        <v>0</v>
      </c>
      <c r="R354" s="506">
        <f t="shared" si="180"/>
        <v>0</v>
      </c>
      <c r="S354" s="507"/>
      <c r="T354" s="508"/>
      <c r="U354" s="509">
        <f t="shared" si="174"/>
        <v>0</v>
      </c>
      <c r="V354" s="510"/>
      <c r="W354" s="510"/>
    </row>
    <row r="355" spans="1:23" ht="12" customHeight="1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6"/>
        <v>0</v>
      </c>
      <c r="K355" s="503">
        <f t="shared" si="177"/>
        <v>0</v>
      </c>
      <c r="L355" s="503">
        <f t="shared" si="177"/>
        <v>0</v>
      </c>
      <c r="M355" s="511">
        <f t="shared" si="178"/>
        <v>0</v>
      </c>
      <c r="N355" s="503">
        <f t="shared" si="179"/>
        <v>0</v>
      </c>
      <c r="O355" s="503">
        <f t="shared" si="179"/>
        <v>0</v>
      </c>
      <c r="P355" s="504">
        <f t="shared" si="180"/>
        <v>0</v>
      </c>
      <c r="Q355" s="505">
        <f t="shared" si="180"/>
        <v>0</v>
      </c>
      <c r="R355" s="506">
        <f t="shared" si="180"/>
        <v>0</v>
      </c>
      <c r="S355" s="507"/>
      <c r="T355" s="508"/>
      <c r="U355" s="509">
        <f t="shared" si="174"/>
        <v>0</v>
      </c>
      <c r="V355" s="510"/>
      <c r="W355" s="510"/>
    </row>
    <row r="356" spans="1:23" ht="12" customHeight="1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6"/>
        <v>0</v>
      </c>
      <c r="K356" s="503">
        <f t="shared" si="177"/>
        <v>0</v>
      </c>
      <c r="L356" s="503">
        <f t="shared" si="177"/>
        <v>0</v>
      </c>
      <c r="M356" s="511">
        <f t="shared" si="178"/>
        <v>0</v>
      </c>
      <c r="N356" s="503">
        <f t="shared" si="179"/>
        <v>0</v>
      </c>
      <c r="O356" s="503">
        <f t="shared" si="179"/>
        <v>0</v>
      </c>
      <c r="P356" s="504">
        <f t="shared" si="180"/>
        <v>0</v>
      </c>
      <c r="Q356" s="505">
        <f t="shared" si="180"/>
        <v>0</v>
      </c>
      <c r="R356" s="506">
        <f t="shared" si="180"/>
        <v>0</v>
      </c>
      <c r="S356" s="507"/>
      <c r="T356" s="508"/>
      <c r="U356" s="509">
        <f t="shared" si="174"/>
        <v>0</v>
      </c>
      <c r="V356" s="510"/>
      <c r="W356" s="510"/>
    </row>
    <row r="357" spans="1:23" ht="12" customHeight="1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6"/>
        <v>0</v>
      </c>
      <c r="K357" s="503">
        <f t="shared" si="177"/>
        <v>0</v>
      </c>
      <c r="L357" s="503">
        <f t="shared" si="177"/>
        <v>0</v>
      </c>
      <c r="M357" s="511">
        <f t="shared" si="178"/>
        <v>0</v>
      </c>
      <c r="N357" s="503">
        <f t="shared" si="179"/>
        <v>0</v>
      </c>
      <c r="O357" s="503">
        <f t="shared" si="179"/>
        <v>0</v>
      </c>
      <c r="P357" s="504">
        <f t="shared" si="180"/>
        <v>0</v>
      </c>
      <c r="Q357" s="505">
        <f t="shared" si="180"/>
        <v>0</v>
      </c>
      <c r="R357" s="506">
        <f t="shared" si="180"/>
        <v>0</v>
      </c>
      <c r="S357" s="507"/>
      <c r="T357" s="508"/>
      <c r="U357" s="509">
        <f t="shared" si="174"/>
        <v>0</v>
      </c>
      <c r="V357" s="510"/>
      <c r="W357" s="510"/>
    </row>
    <row r="358" spans="1:23" ht="12" customHeight="1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6"/>
        <v>0</v>
      </c>
      <c r="K358" s="503">
        <f t="shared" si="177"/>
        <v>0</v>
      </c>
      <c r="L358" s="503">
        <f t="shared" si="177"/>
        <v>0</v>
      </c>
      <c r="M358" s="511">
        <f t="shared" si="178"/>
        <v>0</v>
      </c>
      <c r="N358" s="503">
        <f t="shared" si="179"/>
        <v>0</v>
      </c>
      <c r="O358" s="503">
        <f t="shared" si="179"/>
        <v>0</v>
      </c>
      <c r="P358" s="504">
        <f t="shared" si="180"/>
        <v>0</v>
      </c>
      <c r="Q358" s="505">
        <f t="shared" si="180"/>
        <v>0</v>
      </c>
      <c r="R358" s="506">
        <f t="shared" si="180"/>
        <v>0</v>
      </c>
      <c r="S358" s="507"/>
      <c r="T358" s="508"/>
      <c r="U358" s="509">
        <f t="shared" si="174"/>
        <v>0</v>
      </c>
      <c r="V358" s="510"/>
      <c r="W358" s="510"/>
    </row>
    <row r="359" spans="1:23" ht="12" customHeight="1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6"/>
        <v>0</v>
      </c>
      <c r="K359" s="503">
        <f t="shared" si="177"/>
        <v>0</v>
      </c>
      <c r="L359" s="503">
        <f t="shared" si="177"/>
        <v>0</v>
      </c>
      <c r="M359" s="511">
        <f t="shared" si="178"/>
        <v>0</v>
      </c>
      <c r="N359" s="503">
        <f t="shared" si="179"/>
        <v>0</v>
      </c>
      <c r="O359" s="503">
        <f t="shared" si="179"/>
        <v>0</v>
      </c>
      <c r="P359" s="504">
        <f t="shared" si="180"/>
        <v>0</v>
      </c>
      <c r="Q359" s="505">
        <f t="shared" si="180"/>
        <v>0</v>
      </c>
      <c r="R359" s="506">
        <f t="shared" si="180"/>
        <v>0</v>
      </c>
      <c r="S359" s="507"/>
      <c r="T359" s="508"/>
      <c r="U359" s="509">
        <f t="shared" si="174"/>
        <v>0</v>
      </c>
      <c r="V359" s="510"/>
      <c r="W359" s="510"/>
    </row>
    <row r="360" spans="1:23" ht="12" customHeight="1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6"/>
        <v>0</v>
      </c>
      <c r="K360" s="503">
        <f t="shared" si="177"/>
        <v>0</v>
      </c>
      <c r="L360" s="503">
        <f t="shared" si="177"/>
        <v>0</v>
      </c>
      <c r="M360" s="511">
        <f t="shared" si="178"/>
        <v>0</v>
      </c>
      <c r="N360" s="503">
        <f t="shared" si="179"/>
        <v>0</v>
      </c>
      <c r="O360" s="503">
        <f t="shared" si="179"/>
        <v>0</v>
      </c>
      <c r="P360" s="504">
        <f t="shared" si="180"/>
        <v>0</v>
      </c>
      <c r="Q360" s="505">
        <f t="shared" si="180"/>
        <v>0</v>
      </c>
      <c r="R360" s="506">
        <f t="shared" si="180"/>
        <v>0</v>
      </c>
      <c r="S360" s="507"/>
      <c r="T360" s="508"/>
      <c r="U360" s="509">
        <f t="shared" si="174"/>
        <v>0</v>
      </c>
      <c r="V360" s="510"/>
      <c r="W360" s="510"/>
    </row>
    <row r="361" spans="1:23" ht="12" customHeight="1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6"/>
        <v>0</v>
      </c>
      <c r="K361" s="503">
        <f t="shared" si="177"/>
        <v>0</v>
      </c>
      <c r="L361" s="503">
        <f t="shared" si="177"/>
        <v>0</v>
      </c>
      <c r="M361" s="511">
        <f t="shared" si="178"/>
        <v>0</v>
      </c>
      <c r="N361" s="503">
        <f t="shared" si="179"/>
        <v>0</v>
      </c>
      <c r="O361" s="503">
        <f t="shared" si="179"/>
        <v>0</v>
      </c>
      <c r="P361" s="504">
        <f t="shared" si="180"/>
        <v>0</v>
      </c>
      <c r="Q361" s="505">
        <f t="shared" si="180"/>
        <v>0</v>
      </c>
      <c r="R361" s="506">
        <f t="shared" si="180"/>
        <v>0</v>
      </c>
      <c r="S361" s="507"/>
      <c r="T361" s="508"/>
      <c r="U361" s="509">
        <f t="shared" si="174"/>
        <v>0</v>
      </c>
      <c r="V361" s="510"/>
      <c r="W361" s="510"/>
    </row>
    <row r="362" spans="1:23" ht="12" customHeight="1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6"/>
        <v>0</v>
      </c>
      <c r="K362" s="503">
        <f t="shared" si="177"/>
        <v>0</v>
      </c>
      <c r="L362" s="503">
        <f t="shared" si="177"/>
        <v>0</v>
      </c>
      <c r="M362" s="511">
        <f t="shared" si="178"/>
        <v>0</v>
      </c>
      <c r="N362" s="503">
        <f t="shared" si="179"/>
        <v>0</v>
      </c>
      <c r="O362" s="503">
        <f t="shared" si="179"/>
        <v>0</v>
      </c>
      <c r="P362" s="504">
        <f t="shared" si="180"/>
        <v>0</v>
      </c>
      <c r="Q362" s="505">
        <f t="shared" si="180"/>
        <v>0</v>
      </c>
      <c r="R362" s="506">
        <f t="shared" si="180"/>
        <v>0</v>
      </c>
      <c r="S362" s="507"/>
      <c r="T362" s="508"/>
      <c r="U362" s="509">
        <f t="shared" si="174"/>
        <v>0</v>
      </c>
      <c r="V362" s="510"/>
      <c r="W362" s="510"/>
    </row>
    <row r="363" spans="1:23" ht="12" customHeight="1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6"/>
        <v>0</v>
      </c>
      <c r="K363" s="503">
        <f t="shared" si="177"/>
        <v>0</v>
      </c>
      <c r="L363" s="503">
        <f t="shared" si="177"/>
        <v>0</v>
      </c>
      <c r="M363" s="511">
        <f t="shared" si="178"/>
        <v>0</v>
      </c>
      <c r="N363" s="503">
        <f t="shared" si="179"/>
        <v>0</v>
      </c>
      <c r="O363" s="503">
        <f t="shared" si="179"/>
        <v>0</v>
      </c>
      <c r="P363" s="504">
        <f t="shared" si="180"/>
        <v>0</v>
      </c>
      <c r="Q363" s="505">
        <f t="shared" si="180"/>
        <v>0</v>
      </c>
      <c r="R363" s="506">
        <f t="shared" si="180"/>
        <v>0</v>
      </c>
      <c r="S363" s="507"/>
      <c r="T363" s="508"/>
      <c r="U363" s="509">
        <f t="shared" si="174"/>
        <v>0</v>
      </c>
      <c r="V363" s="510"/>
      <c r="W363" s="510"/>
    </row>
    <row r="364" spans="1:23" ht="12" customHeight="1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6"/>
        <v>0</v>
      </c>
      <c r="K364" s="503">
        <f t="shared" si="177"/>
        <v>0</v>
      </c>
      <c r="L364" s="503">
        <f t="shared" si="177"/>
        <v>0</v>
      </c>
      <c r="M364" s="511">
        <f t="shared" si="178"/>
        <v>0</v>
      </c>
      <c r="N364" s="503">
        <f t="shared" si="179"/>
        <v>0</v>
      </c>
      <c r="O364" s="503">
        <f t="shared" si="179"/>
        <v>0</v>
      </c>
      <c r="P364" s="504">
        <f t="shared" si="180"/>
        <v>0</v>
      </c>
      <c r="Q364" s="505">
        <f t="shared" si="180"/>
        <v>0</v>
      </c>
      <c r="R364" s="506">
        <f t="shared" si="180"/>
        <v>0</v>
      </c>
      <c r="S364" s="507"/>
      <c r="T364" s="508"/>
      <c r="U364" s="509">
        <f t="shared" si="174"/>
        <v>0</v>
      </c>
      <c r="V364" s="510"/>
      <c r="W364" s="510"/>
    </row>
    <row r="365" spans="1:23" ht="12" customHeight="1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6"/>
        <v>0</v>
      </c>
      <c r="K365" s="503">
        <f t="shared" si="177"/>
        <v>0</v>
      </c>
      <c r="L365" s="503">
        <f t="shared" si="177"/>
        <v>0</v>
      </c>
      <c r="M365" s="511">
        <f t="shared" si="178"/>
        <v>0</v>
      </c>
      <c r="N365" s="503">
        <f t="shared" si="179"/>
        <v>0</v>
      </c>
      <c r="O365" s="503">
        <f t="shared" si="179"/>
        <v>0</v>
      </c>
      <c r="P365" s="504">
        <f t="shared" si="180"/>
        <v>0</v>
      </c>
      <c r="Q365" s="505">
        <f t="shared" si="180"/>
        <v>0</v>
      </c>
      <c r="R365" s="506">
        <f t="shared" si="180"/>
        <v>0</v>
      </c>
      <c r="S365" s="507"/>
      <c r="T365" s="508"/>
      <c r="U365" s="509">
        <f t="shared" si="174"/>
        <v>0</v>
      </c>
      <c r="V365" s="510"/>
      <c r="W365" s="510"/>
    </row>
    <row r="366" spans="1:23" ht="12" customHeight="1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76"/>
        <v>0</v>
      </c>
      <c r="K366" s="503">
        <f t="shared" si="177"/>
        <v>0</v>
      </c>
      <c r="L366" s="503">
        <f t="shared" si="177"/>
        <v>0</v>
      </c>
      <c r="M366" s="511">
        <f t="shared" si="178"/>
        <v>0</v>
      </c>
      <c r="N366" s="503">
        <f t="shared" si="179"/>
        <v>0</v>
      </c>
      <c r="O366" s="503">
        <f t="shared" si="179"/>
        <v>0</v>
      </c>
      <c r="P366" s="504">
        <f t="shared" si="180"/>
        <v>0</v>
      </c>
      <c r="Q366" s="505">
        <f t="shared" si="180"/>
        <v>0</v>
      </c>
      <c r="R366" s="506">
        <f t="shared" si="180"/>
        <v>0</v>
      </c>
      <c r="S366" s="507"/>
      <c r="T366" s="508"/>
      <c r="U366" s="509">
        <f t="shared" si="174"/>
        <v>0</v>
      </c>
      <c r="V366" s="510"/>
      <c r="W366" s="510"/>
    </row>
    <row r="367" spans="1:23" ht="12" customHeight="1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6"/>
        <v>0</v>
      </c>
      <c r="K367" s="503">
        <f t="shared" si="177"/>
        <v>0</v>
      </c>
      <c r="L367" s="503">
        <f t="shared" si="177"/>
        <v>0</v>
      </c>
      <c r="M367" s="511">
        <f t="shared" si="178"/>
        <v>0</v>
      </c>
      <c r="N367" s="503">
        <f t="shared" si="179"/>
        <v>0</v>
      </c>
      <c r="O367" s="503">
        <f t="shared" si="179"/>
        <v>0</v>
      </c>
      <c r="P367" s="504">
        <f t="shared" si="180"/>
        <v>0</v>
      </c>
      <c r="Q367" s="505">
        <f t="shared" si="180"/>
        <v>0</v>
      </c>
      <c r="R367" s="506">
        <f t="shared" si="180"/>
        <v>0</v>
      </c>
      <c r="S367" s="507"/>
      <c r="T367" s="508"/>
      <c r="U367" s="509">
        <f t="shared" si="174"/>
        <v>0</v>
      </c>
      <c r="V367" s="510"/>
      <c r="W367" s="510"/>
    </row>
    <row r="368" spans="1:23" ht="12" customHeight="1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6"/>
        <v>8</v>
      </c>
      <c r="K368" s="503">
        <f t="shared" si="177"/>
        <v>0</v>
      </c>
      <c r="L368" s="503">
        <f t="shared" si="177"/>
        <v>0</v>
      </c>
      <c r="M368" s="511">
        <f t="shared" si="178"/>
        <v>0</v>
      </c>
      <c r="N368" s="503">
        <f t="shared" si="179"/>
        <v>0</v>
      </c>
      <c r="O368" s="503">
        <f t="shared" si="179"/>
        <v>8</v>
      </c>
      <c r="P368" s="504">
        <f t="shared" si="180"/>
        <v>0</v>
      </c>
      <c r="Q368" s="505">
        <f t="shared" si="180"/>
        <v>0</v>
      </c>
      <c r="R368" s="506">
        <f t="shared" si="180"/>
        <v>0</v>
      </c>
      <c r="S368" s="507"/>
      <c r="T368" s="508"/>
      <c r="U368" s="509">
        <f t="shared" si="174"/>
        <v>8</v>
      </c>
      <c r="V368" s="510"/>
      <c r="W368" s="510"/>
    </row>
    <row r="369" spans="1:23" ht="12" customHeight="1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6"/>
        <v>0</v>
      </c>
      <c r="K369" s="503">
        <f t="shared" si="177"/>
        <v>0</v>
      </c>
      <c r="L369" s="503">
        <f t="shared" si="177"/>
        <v>0</v>
      </c>
      <c r="M369" s="511">
        <f t="shared" si="178"/>
        <v>0</v>
      </c>
      <c r="N369" s="503">
        <f t="shared" si="179"/>
        <v>0</v>
      </c>
      <c r="O369" s="503">
        <f t="shared" si="179"/>
        <v>0</v>
      </c>
      <c r="P369" s="504">
        <f t="shared" si="180"/>
        <v>0</v>
      </c>
      <c r="Q369" s="505">
        <f t="shared" si="180"/>
        <v>0</v>
      </c>
      <c r="R369" s="506">
        <f t="shared" si="180"/>
        <v>0</v>
      </c>
      <c r="S369" s="507"/>
      <c r="T369" s="508"/>
      <c r="U369" s="509">
        <f t="shared" si="174"/>
        <v>0</v>
      </c>
      <c r="V369" s="510"/>
      <c r="W369" s="510"/>
    </row>
    <row r="370" spans="1:23" ht="12" customHeight="1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6"/>
        <v>0</v>
      </c>
      <c r="K370" s="503">
        <f t="shared" si="177"/>
        <v>0</v>
      </c>
      <c r="L370" s="503">
        <f t="shared" si="177"/>
        <v>0</v>
      </c>
      <c r="M370" s="511">
        <f t="shared" si="178"/>
        <v>0</v>
      </c>
      <c r="N370" s="503">
        <f t="shared" si="179"/>
        <v>0</v>
      </c>
      <c r="O370" s="503">
        <f t="shared" si="179"/>
        <v>0</v>
      </c>
      <c r="P370" s="504">
        <f t="shared" si="180"/>
        <v>0</v>
      </c>
      <c r="Q370" s="505">
        <f t="shared" si="180"/>
        <v>0</v>
      </c>
      <c r="R370" s="506">
        <f t="shared" si="180"/>
        <v>0</v>
      </c>
      <c r="S370" s="507"/>
      <c r="T370" s="508"/>
      <c r="U370" s="509">
        <f t="shared" si="174"/>
        <v>0</v>
      </c>
      <c r="V370" s="510"/>
      <c r="W370" s="510"/>
    </row>
    <row r="371" spans="1:23" ht="12" customHeight="1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6"/>
        <v>0</v>
      </c>
      <c r="K371" s="503">
        <f t="shared" si="177"/>
        <v>0</v>
      </c>
      <c r="L371" s="503">
        <f t="shared" si="177"/>
        <v>0</v>
      </c>
      <c r="M371" s="511">
        <f t="shared" si="178"/>
        <v>0</v>
      </c>
      <c r="N371" s="503">
        <f t="shared" si="179"/>
        <v>0</v>
      </c>
      <c r="O371" s="503">
        <f t="shared" si="179"/>
        <v>0</v>
      </c>
      <c r="P371" s="504">
        <f t="shared" si="180"/>
        <v>0</v>
      </c>
      <c r="Q371" s="505">
        <f t="shared" si="180"/>
        <v>0</v>
      </c>
      <c r="R371" s="505">
        <f t="shared" si="180"/>
        <v>0</v>
      </c>
      <c r="S371" s="507"/>
      <c r="T371" s="508"/>
      <c r="U371" s="509">
        <f t="shared" si="174"/>
        <v>0</v>
      </c>
      <c r="V371" s="510"/>
      <c r="W371" s="510"/>
    </row>
    <row r="372" spans="1:23" ht="12" customHeight="1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6"/>
        <v>8</v>
      </c>
      <c r="K372" s="503">
        <f t="shared" ref="K372:L391" si="181">SUMIF($A$10:$A$323,$A372,K$10:K$323)</f>
        <v>0</v>
      </c>
      <c r="L372" s="503">
        <f t="shared" si="181"/>
        <v>0</v>
      </c>
      <c r="M372" s="511">
        <f t="shared" si="178"/>
        <v>0</v>
      </c>
      <c r="N372" s="503">
        <f t="shared" ref="N372:O391" si="182">SUMIF($A$10:$A$323,$A372,N$10:N$323)</f>
        <v>0</v>
      </c>
      <c r="O372" s="503">
        <f t="shared" si="182"/>
        <v>8</v>
      </c>
      <c r="P372" s="504">
        <f t="shared" ref="P372:R391" si="183">SUMIF($A$10:$A$318,$A372,P$10:P$318)</f>
        <v>0</v>
      </c>
      <c r="Q372" s="505">
        <f t="shared" si="183"/>
        <v>0</v>
      </c>
      <c r="R372" s="505">
        <f t="shared" si="183"/>
        <v>0</v>
      </c>
      <c r="S372" s="507"/>
      <c r="T372" s="508"/>
      <c r="U372" s="509">
        <f t="shared" si="174"/>
        <v>8</v>
      </c>
      <c r="V372" s="510"/>
      <c r="W372" s="510"/>
    </row>
    <row r="373" spans="1:23" ht="12" customHeight="1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6"/>
        <v>0</v>
      </c>
      <c r="K373" s="503">
        <f t="shared" si="181"/>
        <v>0</v>
      </c>
      <c r="L373" s="503">
        <f t="shared" si="181"/>
        <v>0</v>
      </c>
      <c r="M373" s="511">
        <f t="shared" si="178"/>
        <v>0</v>
      </c>
      <c r="N373" s="503">
        <f t="shared" si="182"/>
        <v>0</v>
      </c>
      <c r="O373" s="503">
        <f t="shared" si="182"/>
        <v>0</v>
      </c>
      <c r="P373" s="504">
        <f t="shared" si="183"/>
        <v>0</v>
      </c>
      <c r="Q373" s="505">
        <f t="shared" si="183"/>
        <v>0</v>
      </c>
      <c r="R373" s="506">
        <f t="shared" si="183"/>
        <v>0</v>
      </c>
      <c r="S373" s="507"/>
      <c r="T373" s="508"/>
      <c r="U373" s="509">
        <f t="shared" si="174"/>
        <v>0</v>
      </c>
      <c r="V373" s="510"/>
      <c r="W373" s="510"/>
    </row>
    <row r="374" spans="1:23" ht="12" customHeight="1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6"/>
        <v>0</v>
      </c>
      <c r="K374" s="503">
        <f t="shared" si="181"/>
        <v>0</v>
      </c>
      <c r="L374" s="503">
        <f t="shared" si="181"/>
        <v>0</v>
      </c>
      <c r="M374" s="511">
        <f t="shared" si="178"/>
        <v>0</v>
      </c>
      <c r="N374" s="503">
        <f t="shared" si="182"/>
        <v>0</v>
      </c>
      <c r="O374" s="503">
        <f t="shared" si="182"/>
        <v>0</v>
      </c>
      <c r="P374" s="504">
        <f t="shared" si="183"/>
        <v>0</v>
      </c>
      <c r="Q374" s="505">
        <f t="shared" si="183"/>
        <v>0</v>
      </c>
      <c r="R374" s="506">
        <f t="shared" si="183"/>
        <v>0</v>
      </c>
      <c r="S374" s="507"/>
      <c r="T374" s="508"/>
      <c r="U374" s="509">
        <f t="shared" si="174"/>
        <v>0</v>
      </c>
      <c r="V374" s="510"/>
      <c r="W374" s="510"/>
    </row>
    <row r="375" spans="1:23" ht="12" customHeight="1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6"/>
        <v>144</v>
      </c>
      <c r="K375" s="503">
        <f t="shared" si="181"/>
        <v>0</v>
      </c>
      <c r="L375" s="503">
        <f t="shared" si="181"/>
        <v>184</v>
      </c>
      <c r="M375" s="511">
        <f t="shared" si="178"/>
        <v>0</v>
      </c>
      <c r="N375" s="503">
        <f t="shared" si="182"/>
        <v>0</v>
      </c>
      <c r="O375" s="503">
        <f t="shared" si="182"/>
        <v>328</v>
      </c>
      <c r="P375" s="504">
        <f t="shared" si="183"/>
        <v>0</v>
      </c>
      <c r="Q375" s="505">
        <f t="shared" si="183"/>
        <v>0</v>
      </c>
      <c r="R375" s="506">
        <f t="shared" si="183"/>
        <v>0</v>
      </c>
      <c r="S375" s="507"/>
      <c r="T375" s="508"/>
      <c r="U375" s="509">
        <f t="shared" si="174"/>
        <v>328</v>
      </c>
      <c r="V375" s="510"/>
      <c r="W375" s="510"/>
    </row>
    <row r="376" spans="1:23" ht="12" customHeight="1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6"/>
        <v>0</v>
      </c>
      <c r="K376" s="503">
        <f t="shared" si="181"/>
        <v>0</v>
      </c>
      <c r="L376" s="503">
        <f t="shared" si="181"/>
        <v>0</v>
      </c>
      <c r="M376" s="511">
        <f t="shared" si="178"/>
        <v>0</v>
      </c>
      <c r="N376" s="503">
        <f t="shared" si="182"/>
        <v>0</v>
      </c>
      <c r="O376" s="503">
        <f t="shared" si="182"/>
        <v>0</v>
      </c>
      <c r="P376" s="504">
        <f t="shared" si="183"/>
        <v>0</v>
      </c>
      <c r="Q376" s="505">
        <f t="shared" si="183"/>
        <v>0</v>
      </c>
      <c r="R376" s="506">
        <f t="shared" si="183"/>
        <v>0</v>
      </c>
      <c r="S376" s="507"/>
      <c r="T376" s="508"/>
      <c r="U376" s="509">
        <f t="shared" si="174"/>
        <v>0</v>
      </c>
      <c r="V376" s="510"/>
      <c r="W376" s="510"/>
    </row>
    <row r="377" spans="1:23" ht="12" customHeight="1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6"/>
        <v>0</v>
      </c>
      <c r="K377" s="503">
        <f t="shared" si="181"/>
        <v>0</v>
      </c>
      <c r="L377" s="503">
        <f t="shared" si="181"/>
        <v>0</v>
      </c>
      <c r="M377" s="511">
        <f t="shared" si="178"/>
        <v>0</v>
      </c>
      <c r="N377" s="503">
        <f t="shared" si="182"/>
        <v>0</v>
      </c>
      <c r="O377" s="503">
        <f t="shared" si="182"/>
        <v>0</v>
      </c>
      <c r="P377" s="504">
        <f t="shared" si="183"/>
        <v>0</v>
      </c>
      <c r="Q377" s="505">
        <f t="shared" si="183"/>
        <v>0</v>
      </c>
      <c r="R377" s="506">
        <f t="shared" si="183"/>
        <v>0</v>
      </c>
      <c r="S377" s="507"/>
      <c r="T377" s="508"/>
      <c r="U377" s="509">
        <f t="shared" si="174"/>
        <v>0</v>
      </c>
      <c r="V377" s="510"/>
      <c r="W377" s="510"/>
    </row>
    <row r="378" spans="1:23" ht="12" customHeight="1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6"/>
        <v>0</v>
      </c>
      <c r="K378" s="503">
        <f t="shared" si="181"/>
        <v>0</v>
      </c>
      <c r="L378" s="503">
        <f t="shared" si="181"/>
        <v>0</v>
      </c>
      <c r="M378" s="511">
        <f t="shared" si="178"/>
        <v>0</v>
      </c>
      <c r="N378" s="503">
        <f t="shared" si="182"/>
        <v>0</v>
      </c>
      <c r="O378" s="503">
        <f t="shared" si="182"/>
        <v>0</v>
      </c>
      <c r="P378" s="504">
        <f t="shared" si="183"/>
        <v>0</v>
      </c>
      <c r="Q378" s="505">
        <f t="shared" si="183"/>
        <v>0</v>
      </c>
      <c r="R378" s="506">
        <f t="shared" si="183"/>
        <v>0</v>
      </c>
      <c r="S378" s="507"/>
      <c r="T378" s="508"/>
      <c r="U378" s="509">
        <f t="shared" si="174"/>
        <v>0</v>
      </c>
      <c r="V378" s="510"/>
      <c r="W378" s="510"/>
    </row>
    <row r="379" spans="1:23" ht="12" customHeight="1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6"/>
        <v>0</v>
      </c>
      <c r="K379" s="503">
        <f t="shared" si="181"/>
        <v>0</v>
      </c>
      <c r="L379" s="503">
        <f t="shared" si="181"/>
        <v>0</v>
      </c>
      <c r="M379" s="511">
        <f t="shared" si="178"/>
        <v>0</v>
      </c>
      <c r="N379" s="503">
        <f t="shared" si="182"/>
        <v>0</v>
      </c>
      <c r="O379" s="503">
        <f t="shared" si="182"/>
        <v>0</v>
      </c>
      <c r="P379" s="504">
        <f t="shared" si="183"/>
        <v>0</v>
      </c>
      <c r="Q379" s="505">
        <f t="shared" si="183"/>
        <v>0</v>
      </c>
      <c r="R379" s="506">
        <f t="shared" si="183"/>
        <v>0</v>
      </c>
      <c r="S379" s="507"/>
      <c r="T379" s="508"/>
      <c r="U379" s="509">
        <f t="shared" si="174"/>
        <v>0</v>
      </c>
      <c r="V379" s="510"/>
      <c r="W379" s="510"/>
    </row>
    <row r="380" spans="1:23" ht="12" customHeight="1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6"/>
        <v>0</v>
      </c>
      <c r="K380" s="503">
        <f t="shared" si="181"/>
        <v>0</v>
      </c>
      <c r="L380" s="503">
        <f t="shared" si="181"/>
        <v>0</v>
      </c>
      <c r="M380" s="511">
        <f t="shared" si="178"/>
        <v>0</v>
      </c>
      <c r="N380" s="503">
        <f t="shared" si="182"/>
        <v>0</v>
      </c>
      <c r="O380" s="503">
        <f t="shared" si="182"/>
        <v>0</v>
      </c>
      <c r="P380" s="504">
        <f t="shared" si="183"/>
        <v>0</v>
      </c>
      <c r="Q380" s="505">
        <f t="shared" si="183"/>
        <v>0</v>
      </c>
      <c r="R380" s="506">
        <f t="shared" si="183"/>
        <v>0</v>
      </c>
      <c r="S380" s="507"/>
      <c r="T380" s="508"/>
      <c r="U380" s="509">
        <f t="shared" si="174"/>
        <v>0</v>
      </c>
      <c r="V380" s="510"/>
      <c r="W380" s="510"/>
    </row>
    <row r="381" spans="1:23" ht="12" customHeight="1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6"/>
        <v>0</v>
      </c>
      <c r="K381" s="503">
        <f t="shared" si="181"/>
        <v>0</v>
      </c>
      <c r="L381" s="503">
        <f t="shared" si="181"/>
        <v>0</v>
      </c>
      <c r="M381" s="511">
        <f t="shared" si="178"/>
        <v>0</v>
      </c>
      <c r="N381" s="503">
        <f t="shared" si="182"/>
        <v>0</v>
      </c>
      <c r="O381" s="503">
        <f t="shared" si="182"/>
        <v>0</v>
      </c>
      <c r="P381" s="504">
        <f t="shared" si="183"/>
        <v>0</v>
      </c>
      <c r="Q381" s="505">
        <f t="shared" si="183"/>
        <v>0</v>
      </c>
      <c r="R381" s="506">
        <f t="shared" si="183"/>
        <v>0</v>
      </c>
      <c r="S381" s="507"/>
      <c r="T381" s="508"/>
      <c r="U381" s="509">
        <f t="shared" si="174"/>
        <v>0</v>
      </c>
      <c r="V381" s="510"/>
      <c r="W381" s="510"/>
    </row>
    <row r="382" spans="1:23" ht="12" customHeight="1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6"/>
        <v>0</v>
      </c>
      <c r="K382" s="503">
        <f t="shared" si="181"/>
        <v>0</v>
      </c>
      <c r="L382" s="503">
        <f t="shared" si="181"/>
        <v>0</v>
      </c>
      <c r="M382" s="511">
        <f t="shared" si="178"/>
        <v>0</v>
      </c>
      <c r="N382" s="503">
        <f t="shared" si="182"/>
        <v>0</v>
      </c>
      <c r="O382" s="503">
        <f t="shared" si="182"/>
        <v>0</v>
      </c>
      <c r="P382" s="504">
        <f t="shared" si="183"/>
        <v>0</v>
      </c>
      <c r="Q382" s="505">
        <f t="shared" si="183"/>
        <v>0</v>
      </c>
      <c r="R382" s="506">
        <f t="shared" si="183"/>
        <v>0</v>
      </c>
      <c r="S382" s="507"/>
      <c r="T382" s="508"/>
      <c r="U382" s="509">
        <f t="shared" si="174"/>
        <v>0</v>
      </c>
      <c r="V382" s="510"/>
      <c r="W382" s="510"/>
    </row>
    <row r="383" spans="1:23" ht="12" customHeight="1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6"/>
        <v>0</v>
      </c>
      <c r="K383" s="503">
        <f t="shared" si="181"/>
        <v>0</v>
      </c>
      <c r="L383" s="503">
        <f t="shared" si="181"/>
        <v>0</v>
      </c>
      <c r="M383" s="511">
        <f t="shared" si="178"/>
        <v>0</v>
      </c>
      <c r="N383" s="503">
        <f t="shared" si="182"/>
        <v>0</v>
      </c>
      <c r="O383" s="503">
        <f t="shared" si="182"/>
        <v>0</v>
      </c>
      <c r="P383" s="504">
        <f t="shared" si="183"/>
        <v>0</v>
      </c>
      <c r="Q383" s="505">
        <f t="shared" si="183"/>
        <v>0</v>
      </c>
      <c r="R383" s="506">
        <f t="shared" si="183"/>
        <v>0</v>
      </c>
      <c r="S383" s="507"/>
      <c r="T383" s="508"/>
      <c r="U383" s="509">
        <f t="shared" si="174"/>
        <v>0</v>
      </c>
      <c r="V383" s="510"/>
      <c r="W383" s="510"/>
    </row>
    <row r="384" spans="1:23" ht="12" customHeight="1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6"/>
        <v>0</v>
      </c>
      <c r="K384" s="503">
        <f t="shared" si="181"/>
        <v>0</v>
      </c>
      <c r="L384" s="503">
        <f t="shared" si="181"/>
        <v>0</v>
      </c>
      <c r="M384" s="511">
        <f t="shared" si="178"/>
        <v>0</v>
      </c>
      <c r="N384" s="503">
        <f t="shared" si="182"/>
        <v>8</v>
      </c>
      <c r="O384" s="503">
        <f t="shared" si="182"/>
        <v>8</v>
      </c>
      <c r="P384" s="504">
        <f t="shared" si="183"/>
        <v>0</v>
      </c>
      <c r="Q384" s="505">
        <f t="shared" si="183"/>
        <v>0</v>
      </c>
      <c r="R384" s="506">
        <f t="shared" si="183"/>
        <v>0</v>
      </c>
      <c r="S384" s="507"/>
      <c r="T384" s="508"/>
      <c r="U384" s="509">
        <f t="shared" si="174"/>
        <v>8</v>
      </c>
      <c r="V384" s="510"/>
      <c r="W384" s="510"/>
    </row>
    <row r="385" spans="1:23" ht="12" customHeight="1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6"/>
        <v>0</v>
      </c>
      <c r="K385" s="503">
        <f t="shared" si="181"/>
        <v>0</v>
      </c>
      <c r="L385" s="503">
        <f t="shared" si="181"/>
        <v>0</v>
      </c>
      <c r="M385" s="511">
        <f t="shared" si="178"/>
        <v>0</v>
      </c>
      <c r="N385" s="503">
        <f t="shared" si="182"/>
        <v>0</v>
      </c>
      <c r="O385" s="503">
        <f t="shared" si="182"/>
        <v>0</v>
      </c>
      <c r="P385" s="504">
        <f t="shared" si="183"/>
        <v>0</v>
      </c>
      <c r="Q385" s="505">
        <f t="shared" si="183"/>
        <v>0</v>
      </c>
      <c r="R385" s="506">
        <f t="shared" si="183"/>
        <v>0</v>
      </c>
      <c r="S385" s="507"/>
      <c r="T385" s="508"/>
      <c r="U385" s="509">
        <f t="shared" si="174"/>
        <v>0</v>
      </c>
      <c r="V385" s="510"/>
      <c r="W385" s="510"/>
    </row>
    <row r="386" spans="1:23" ht="12" customHeight="1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6"/>
        <v>0</v>
      </c>
      <c r="K386" s="503">
        <f t="shared" si="181"/>
        <v>0</v>
      </c>
      <c r="L386" s="503">
        <f t="shared" si="181"/>
        <v>0</v>
      </c>
      <c r="M386" s="511">
        <f t="shared" si="178"/>
        <v>0</v>
      </c>
      <c r="N386" s="503">
        <f t="shared" si="182"/>
        <v>0</v>
      </c>
      <c r="O386" s="503">
        <f t="shared" si="182"/>
        <v>0</v>
      </c>
      <c r="P386" s="504">
        <f t="shared" si="183"/>
        <v>0</v>
      </c>
      <c r="Q386" s="505">
        <f t="shared" si="183"/>
        <v>0</v>
      </c>
      <c r="R386" s="506">
        <f t="shared" si="183"/>
        <v>0</v>
      </c>
      <c r="S386" s="507"/>
      <c r="T386" s="508"/>
      <c r="U386" s="509">
        <f t="shared" si="174"/>
        <v>0</v>
      </c>
      <c r="V386" s="510"/>
      <c r="W386" s="510"/>
    </row>
    <row r="387" spans="1:23" ht="12" customHeight="1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6"/>
        <v>0</v>
      </c>
      <c r="K387" s="503">
        <f t="shared" si="181"/>
        <v>0</v>
      </c>
      <c r="L387" s="503">
        <f t="shared" si="181"/>
        <v>0</v>
      </c>
      <c r="M387" s="511">
        <f t="shared" si="178"/>
        <v>0</v>
      </c>
      <c r="N387" s="503">
        <f t="shared" si="182"/>
        <v>0</v>
      </c>
      <c r="O387" s="503">
        <f t="shared" si="182"/>
        <v>0</v>
      </c>
      <c r="P387" s="504">
        <f t="shared" si="183"/>
        <v>0</v>
      </c>
      <c r="Q387" s="505">
        <f t="shared" si="183"/>
        <v>0</v>
      </c>
      <c r="R387" s="506">
        <f t="shared" si="183"/>
        <v>0</v>
      </c>
      <c r="S387" s="507"/>
      <c r="T387" s="508"/>
      <c r="U387" s="509">
        <f t="shared" si="174"/>
        <v>0</v>
      </c>
      <c r="V387" s="510"/>
      <c r="W387" s="510"/>
    </row>
    <row r="388" spans="1:23" ht="12" customHeight="1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6"/>
        <v>0</v>
      </c>
      <c r="K388" s="503">
        <f t="shared" si="181"/>
        <v>0</v>
      </c>
      <c r="L388" s="503">
        <f t="shared" si="181"/>
        <v>0</v>
      </c>
      <c r="M388" s="511">
        <f t="shared" si="178"/>
        <v>0</v>
      </c>
      <c r="N388" s="503">
        <f t="shared" si="182"/>
        <v>0</v>
      </c>
      <c r="O388" s="503">
        <f t="shared" si="182"/>
        <v>0</v>
      </c>
      <c r="P388" s="504">
        <f t="shared" si="183"/>
        <v>0</v>
      </c>
      <c r="Q388" s="505">
        <f t="shared" si="183"/>
        <v>0</v>
      </c>
      <c r="R388" s="506">
        <f t="shared" si="183"/>
        <v>0</v>
      </c>
      <c r="S388" s="507"/>
      <c r="T388" s="508"/>
      <c r="U388" s="509">
        <f t="shared" si="174"/>
        <v>0</v>
      </c>
      <c r="V388" s="510"/>
      <c r="W388" s="510"/>
    </row>
    <row r="389" spans="1:23" ht="12" customHeight="1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6"/>
        <v>0</v>
      </c>
      <c r="K389" s="503">
        <f t="shared" si="181"/>
        <v>0</v>
      </c>
      <c r="L389" s="503">
        <f t="shared" si="181"/>
        <v>0</v>
      </c>
      <c r="M389" s="511">
        <f t="shared" si="178"/>
        <v>0</v>
      </c>
      <c r="N389" s="503">
        <f t="shared" si="182"/>
        <v>0</v>
      </c>
      <c r="O389" s="503">
        <f t="shared" si="182"/>
        <v>0</v>
      </c>
      <c r="P389" s="504">
        <f t="shared" si="183"/>
        <v>0</v>
      </c>
      <c r="Q389" s="505">
        <f t="shared" si="183"/>
        <v>0</v>
      </c>
      <c r="R389" s="506">
        <f t="shared" si="183"/>
        <v>0</v>
      </c>
      <c r="S389" s="507"/>
      <c r="T389" s="508"/>
      <c r="U389" s="509">
        <f t="shared" si="174"/>
        <v>0</v>
      </c>
      <c r="V389" s="510"/>
      <c r="W389" s="510"/>
    </row>
    <row r="390" spans="1:23" ht="12" customHeight="1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6"/>
        <v>0</v>
      </c>
      <c r="K390" s="503">
        <f t="shared" si="181"/>
        <v>0</v>
      </c>
      <c r="L390" s="503">
        <f t="shared" si="181"/>
        <v>0</v>
      </c>
      <c r="M390" s="511">
        <f t="shared" si="178"/>
        <v>0</v>
      </c>
      <c r="N390" s="503">
        <f t="shared" si="182"/>
        <v>0</v>
      </c>
      <c r="O390" s="503">
        <f t="shared" si="182"/>
        <v>0</v>
      </c>
      <c r="P390" s="504">
        <f t="shared" si="183"/>
        <v>0</v>
      </c>
      <c r="Q390" s="505">
        <f t="shared" si="183"/>
        <v>0</v>
      </c>
      <c r="R390" s="506">
        <f t="shared" si="183"/>
        <v>0</v>
      </c>
      <c r="S390" s="507"/>
      <c r="T390" s="508"/>
      <c r="U390" s="509">
        <f t="shared" si="174"/>
        <v>0</v>
      </c>
      <c r="V390" s="510"/>
      <c r="W390" s="510"/>
    </row>
    <row r="391" spans="1:23" ht="12" customHeight="1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6"/>
        <v>0</v>
      </c>
      <c r="K391" s="503">
        <f t="shared" si="181"/>
        <v>0</v>
      </c>
      <c r="L391" s="503">
        <f t="shared" si="181"/>
        <v>0</v>
      </c>
      <c r="M391" s="511">
        <f t="shared" si="178"/>
        <v>0</v>
      </c>
      <c r="N391" s="503">
        <f t="shared" si="182"/>
        <v>0</v>
      </c>
      <c r="O391" s="503">
        <f t="shared" si="182"/>
        <v>0</v>
      </c>
      <c r="P391" s="504">
        <f t="shared" si="183"/>
        <v>0</v>
      </c>
      <c r="Q391" s="505">
        <f t="shared" si="183"/>
        <v>0</v>
      </c>
      <c r="R391" s="506">
        <f t="shared" si="183"/>
        <v>0</v>
      </c>
      <c r="S391" s="507"/>
      <c r="T391" s="508"/>
      <c r="U391" s="509">
        <f t="shared" si="174"/>
        <v>0</v>
      </c>
      <c r="V391" s="510"/>
      <c r="W391" s="510"/>
    </row>
    <row r="392" spans="1:23" ht="12" customHeight="1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6"/>
        <v>0</v>
      </c>
      <c r="K392" s="503">
        <f t="shared" ref="K392:L411" si="184">SUMIF($A$10:$A$323,$A392,K$10:K$323)</f>
        <v>0</v>
      </c>
      <c r="L392" s="503">
        <f t="shared" si="184"/>
        <v>0</v>
      </c>
      <c r="M392" s="511">
        <f t="shared" si="178"/>
        <v>0</v>
      </c>
      <c r="N392" s="503">
        <f t="shared" ref="N392:O411" si="185">SUMIF($A$10:$A$323,$A392,N$10:N$323)</f>
        <v>0</v>
      </c>
      <c r="O392" s="503">
        <f t="shared" si="185"/>
        <v>0</v>
      </c>
      <c r="P392" s="504">
        <f t="shared" ref="P392:R411" si="186">SUMIF($A$10:$A$318,$A392,P$10:P$318)</f>
        <v>0</v>
      </c>
      <c r="Q392" s="505">
        <f t="shared" si="186"/>
        <v>0</v>
      </c>
      <c r="R392" s="506">
        <f t="shared" si="186"/>
        <v>0</v>
      </c>
      <c r="S392" s="507"/>
      <c r="T392" s="508"/>
      <c r="U392" s="509">
        <f t="shared" si="174"/>
        <v>0</v>
      </c>
      <c r="V392" s="510"/>
      <c r="W392" s="510"/>
    </row>
    <row r="393" spans="1:23" ht="12" customHeight="1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6"/>
        <v>0</v>
      </c>
      <c r="K393" s="503">
        <f t="shared" si="184"/>
        <v>0</v>
      </c>
      <c r="L393" s="503">
        <f t="shared" si="184"/>
        <v>0</v>
      </c>
      <c r="M393" s="511">
        <f t="shared" si="178"/>
        <v>0</v>
      </c>
      <c r="N393" s="503">
        <f t="shared" si="185"/>
        <v>0</v>
      </c>
      <c r="O393" s="503">
        <f t="shared" si="185"/>
        <v>0</v>
      </c>
      <c r="P393" s="504">
        <f t="shared" si="186"/>
        <v>0</v>
      </c>
      <c r="Q393" s="505">
        <f t="shared" si="186"/>
        <v>0</v>
      </c>
      <c r="R393" s="506">
        <f t="shared" si="186"/>
        <v>0</v>
      </c>
      <c r="S393" s="507"/>
      <c r="T393" s="508"/>
      <c r="U393" s="509">
        <f t="shared" si="174"/>
        <v>0</v>
      </c>
      <c r="V393" s="510"/>
      <c r="W393" s="510"/>
    </row>
    <row r="394" spans="1:23" ht="12" customHeight="1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6"/>
        <v>0</v>
      </c>
      <c r="K394" s="503">
        <f t="shared" si="184"/>
        <v>0</v>
      </c>
      <c r="L394" s="503">
        <f t="shared" si="184"/>
        <v>0</v>
      </c>
      <c r="M394" s="511">
        <f t="shared" si="178"/>
        <v>0</v>
      </c>
      <c r="N394" s="503">
        <f t="shared" si="185"/>
        <v>0</v>
      </c>
      <c r="O394" s="503">
        <f t="shared" si="185"/>
        <v>0</v>
      </c>
      <c r="P394" s="504">
        <f t="shared" si="186"/>
        <v>0</v>
      </c>
      <c r="Q394" s="505">
        <f t="shared" si="186"/>
        <v>0</v>
      </c>
      <c r="R394" s="506">
        <f t="shared" si="186"/>
        <v>0</v>
      </c>
      <c r="S394" s="507"/>
      <c r="T394" s="508"/>
      <c r="U394" s="509">
        <f t="shared" si="174"/>
        <v>0</v>
      </c>
      <c r="V394" s="510"/>
      <c r="W394" s="510"/>
    </row>
    <row r="395" spans="1:23" ht="12" customHeight="1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6"/>
        <v>0</v>
      </c>
      <c r="K395" s="503">
        <f t="shared" si="184"/>
        <v>0</v>
      </c>
      <c r="L395" s="503">
        <f t="shared" si="184"/>
        <v>0</v>
      </c>
      <c r="M395" s="511">
        <f t="shared" si="178"/>
        <v>0</v>
      </c>
      <c r="N395" s="503">
        <f t="shared" si="185"/>
        <v>0</v>
      </c>
      <c r="O395" s="503">
        <f t="shared" si="185"/>
        <v>0</v>
      </c>
      <c r="P395" s="504">
        <f t="shared" si="186"/>
        <v>0</v>
      </c>
      <c r="Q395" s="505">
        <f t="shared" si="186"/>
        <v>0</v>
      </c>
      <c r="R395" s="506">
        <f t="shared" si="186"/>
        <v>0</v>
      </c>
      <c r="S395" s="507"/>
      <c r="T395" s="508"/>
      <c r="U395" s="509">
        <f t="shared" si="174"/>
        <v>0</v>
      </c>
      <c r="V395" s="510"/>
      <c r="W395" s="510"/>
    </row>
    <row r="396" spans="1:23" ht="12" customHeight="1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6"/>
        <v>0</v>
      </c>
      <c r="K396" s="503">
        <f t="shared" si="184"/>
        <v>0</v>
      </c>
      <c r="L396" s="503">
        <f t="shared" si="184"/>
        <v>0</v>
      </c>
      <c r="M396" s="511">
        <f t="shared" si="178"/>
        <v>0</v>
      </c>
      <c r="N396" s="503">
        <f t="shared" si="185"/>
        <v>0</v>
      </c>
      <c r="O396" s="503">
        <f t="shared" si="185"/>
        <v>0</v>
      </c>
      <c r="P396" s="504">
        <f t="shared" si="186"/>
        <v>0</v>
      </c>
      <c r="Q396" s="505">
        <f t="shared" si="186"/>
        <v>0</v>
      </c>
      <c r="R396" s="506">
        <f t="shared" si="186"/>
        <v>0</v>
      </c>
      <c r="S396" s="507"/>
      <c r="T396" s="508"/>
      <c r="U396" s="509">
        <f t="shared" ref="U396:U459" si="187">SUMIF($A$10:$A$318,$A396,U$10:U$318)</f>
        <v>0</v>
      </c>
      <c r="V396" s="510"/>
      <c r="W396" s="510"/>
    </row>
    <row r="397" spans="1:23" ht="12" customHeight="1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6"/>
        <v>0</v>
      </c>
      <c r="K397" s="503">
        <f t="shared" si="184"/>
        <v>0</v>
      </c>
      <c r="L397" s="503">
        <f t="shared" si="184"/>
        <v>0</v>
      </c>
      <c r="M397" s="511">
        <f t="shared" si="178"/>
        <v>0</v>
      </c>
      <c r="N397" s="503">
        <f t="shared" si="185"/>
        <v>0</v>
      </c>
      <c r="O397" s="503">
        <f t="shared" si="185"/>
        <v>0</v>
      </c>
      <c r="P397" s="504">
        <f t="shared" si="186"/>
        <v>0</v>
      </c>
      <c r="Q397" s="505">
        <f t="shared" si="186"/>
        <v>0</v>
      </c>
      <c r="R397" s="506">
        <f t="shared" si="186"/>
        <v>0</v>
      </c>
      <c r="S397" s="507"/>
      <c r="T397" s="508"/>
      <c r="U397" s="509">
        <f t="shared" si="187"/>
        <v>0</v>
      </c>
      <c r="V397" s="510"/>
      <c r="W397" s="510"/>
    </row>
    <row r="398" spans="1:23" ht="12" customHeight="1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6"/>
        <v>0</v>
      </c>
      <c r="K398" s="503">
        <f t="shared" si="184"/>
        <v>0</v>
      </c>
      <c r="L398" s="503">
        <f t="shared" si="184"/>
        <v>0</v>
      </c>
      <c r="M398" s="511">
        <f t="shared" si="178"/>
        <v>0</v>
      </c>
      <c r="N398" s="503">
        <f t="shared" si="185"/>
        <v>0</v>
      </c>
      <c r="O398" s="503">
        <f t="shared" si="185"/>
        <v>0</v>
      </c>
      <c r="P398" s="504">
        <f t="shared" si="186"/>
        <v>0</v>
      </c>
      <c r="Q398" s="505">
        <f t="shared" si="186"/>
        <v>0</v>
      </c>
      <c r="R398" s="506">
        <f t="shared" si="186"/>
        <v>0</v>
      </c>
      <c r="S398" s="507"/>
      <c r="T398" s="508"/>
      <c r="U398" s="509">
        <f t="shared" si="187"/>
        <v>0</v>
      </c>
      <c r="V398" s="510"/>
      <c r="W398" s="510"/>
    </row>
    <row r="399" spans="1:23" ht="12" customHeight="1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6"/>
        <v>0</v>
      </c>
      <c r="K399" s="503">
        <f t="shared" si="184"/>
        <v>0</v>
      </c>
      <c r="L399" s="503">
        <f t="shared" si="184"/>
        <v>0</v>
      </c>
      <c r="M399" s="511">
        <f t="shared" si="178"/>
        <v>0</v>
      </c>
      <c r="N399" s="503">
        <f t="shared" si="185"/>
        <v>0</v>
      </c>
      <c r="O399" s="503">
        <f t="shared" si="185"/>
        <v>0</v>
      </c>
      <c r="P399" s="504">
        <f t="shared" si="186"/>
        <v>0</v>
      </c>
      <c r="Q399" s="505">
        <f t="shared" si="186"/>
        <v>0</v>
      </c>
      <c r="R399" s="506">
        <f t="shared" si="186"/>
        <v>0</v>
      </c>
      <c r="S399" s="507"/>
      <c r="T399" s="508"/>
      <c r="U399" s="509">
        <f t="shared" si="187"/>
        <v>0</v>
      </c>
      <c r="V399" s="510"/>
      <c r="W399" s="510"/>
    </row>
    <row r="400" spans="1:23" ht="12" customHeight="1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6"/>
        <v>0</v>
      </c>
      <c r="K400" s="503">
        <f t="shared" si="184"/>
        <v>0</v>
      </c>
      <c r="L400" s="503">
        <f t="shared" si="184"/>
        <v>0</v>
      </c>
      <c r="M400" s="511">
        <f t="shared" si="178"/>
        <v>0</v>
      </c>
      <c r="N400" s="503">
        <f t="shared" si="185"/>
        <v>0</v>
      </c>
      <c r="O400" s="503">
        <f t="shared" si="185"/>
        <v>0</v>
      </c>
      <c r="P400" s="504">
        <f t="shared" si="186"/>
        <v>0</v>
      </c>
      <c r="Q400" s="505">
        <f t="shared" si="186"/>
        <v>0</v>
      </c>
      <c r="R400" s="506">
        <f t="shared" si="186"/>
        <v>0</v>
      </c>
      <c r="S400" s="507"/>
      <c r="T400" s="508"/>
      <c r="U400" s="509">
        <f t="shared" si="187"/>
        <v>0</v>
      </c>
      <c r="V400" s="510"/>
      <c r="W400" s="510"/>
    </row>
    <row r="401" spans="1:23" ht="12" customHeight="1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6"/>
        <v>0</v>
      </c>
      <c r="K401" s="503">
        <f t="shared" si="184"/>
        <v>0</v>
      </c>
      <c r="L401" s="503">
        <f t="shared" si="184"/>
        <v>0</v>
      </c>
      <c r="M401" s="511">
        <f t="shared" si="178"/>
        <v>0</v>
      </c>
      <c r="N401" s="503">
        <f t="shared" si="185"/>
        <v>0</v>
      </c>
      <c r="O401" s="503">
        <f t="shared" si="185"/>
        <v>0</v>
      </c>
      <c r="P401" s="504">
        <f t="shared" si="186"/>
        <v>0</v>
      </c>
      <c r="Q401" s="505">
        <f t="shared" si="186"/>
        <v>0</v>
      </c>
      <c r="R401" s="506">
        <f t="shared" si="186"/>
        <v>0</v>
      </c>
      <c r="S401" s="507"/>
      <c r="T401" s="508"/>
      <c r="U401" s="509">
        <f t="shared" si="187"/>
        <v>0</v>
      </c>
      <c r="V401" s="510"/>
      <c r="W401" s="510"/>
    </row>
    <row r="402" spans="1:23" ht="12" customHeight="1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6"/>
        <v>0</v>
      </c>
      <c r="K402" s="503">
        <f t="shared" si="184"/>
        <v>0</v>
      </c>
      <c r="L402" s="503">
        <f t="shared" si="184"/>
        <v>0</v>
      </c>
      <c r="M402" s="511">
        <f t="shared" si="178"/>
        <v>0</v>
      </c>
      <c r="N402" s="503">
        <f t="shared" si="185"/>
        <v>0</v>
      </c>
      <c r="O402" s="503">
        <f t="shared" si="185"/>
        <v>0</v>
      </c>
      <c r="P402" s="504">
        <f t="shared" si="186"/>
        <v>0</v>
      </c>
      <c r="Q402" s="505">
        <f t="shared" si="186"/>
        <v>0</v>
      </c>
      <c r="R402" s="506">
        <f t="shared" si="186"/>
        <v>0</v>
      </c>
      <c r="S402" s="507"/>
      <c r="T402" s="508"/>
      <c r="U402" s="509">
        <f t="shared" si="187"/>
        <v>0</v>
      </c>
      <c r="V402" s="510"/>
      <c r="W402" s="510"/>
    </row>
    <row r="403" spans="1:23" ht="12" customHeight="1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6"/>
        <v>16</v>
      </c>
      <c r="K403" s="503">
        <f t="shared" si="184"/>
        <v>0</v>
      </c>
      <c r="L403" s="503">
        <f t="shared" si="184"/>
        <v>0</v>
      </c>
      <c r="M403" s="511">
        <f t="shared" si="178"/>
        <v>0</v>
      </c>
      <c r="N403" s="503">
        <f t="shared" si="185"/>
        <v>0</v>
      </c>
      <c r="O403" s="503">
        <f t="shared" si="185"/>
        <v>16</v>
      </c>
      <c r="P403" s="504">
        <f t="shared" si="186"/>
        <v>0</v>
      </c>
      <c r="Q403" s="505">
        <f t="shared" si="186"/>
        <v>0</v>
      </c>
      <c r="R403" s="506">
        <f t="shared" si="186"/>
        <v>0</v>
      </c>
      <c r="S403" s="507"/>
      <c r="T403" s="508"/>
      <c r="U403" s="509">
        <f t="shared" si="187"/>
        <v>16</v>
      </c>
      <c r="V403" s="510"/>
      <c r="W403" s="510"/>
    </row>
    <row r="404" spans="1:23" ht="12" customHeight="1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6"/>
        <v>0</v>
      </c>
      <c r="K404" s="503">
        <f t="shared" si="184"/>
        <v>0</v>
      </c>
      <c r="L404" s="503">
        <f t="shared" si="184"/>
        <v>0</v>
      </c>
      <c r="M404" s="511">
        <f t="shared" si="178"/>
        <v>0</v>
      </c>
      <c r="N404" s="503">
        <f t="shared" si="185"/>
        <v>0</v>
      </c>
      <c r="O404" s="503">
        <f t="shared" si="185"/>
        <v>0</v>
      </c>
      <c r="P404" s="504">
        <f t="shared" si="186"/>
        <v>0</v>
      </c>
      <c r="Q404" s="505">
        <f t="shared" si="186"/>
        <v>0</v>
      </c>
      <c r="R404" s="506">
        <f t="shared" si="186"/>
        <v>0</v>
      </c>
      <c r="S404" s="507"/>
      <c r="T404" s="508"/>
      <c r="U404" s="509">
        <f t="shared" si="187"/>
        <v>0</v>
      </c>
      <c r="V404" s="510"/>
      <c r="W404" s="510"/>
    </row>
    <row r="405" spans="1:23" ht="12" customHeight="1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6"/>
        <v>8</v>
      </c>
      <c r="K405" s="503">
        <f t="shared" si="184"/>
        <v>0</v>
      </c>
      <c r="L405" s="503">
        <f t="shared" si="184"/>
        <v>0</v>
      </c>
      <c r="M405" s="511">
        <f t="shared" si="178"/>
        <v>0</v>
      </c>
      <c r="N405" s="503">
        <f t="shared" si="185"/>
        <v>0</v>
      </c>
      <c r="O405" s="503">
        <f t="shared" si="185"/>
        <v>8</v>
      </c>
      <c r="P405" s="504">
        <f t="shared" si="186"/>
        <v>0</v>
      </c>
      <c r="Q405" s="505">
        <f t="shared" si="186"/>
        <v>0</v>
      </c>
      <c r="R405" s="506">
        <f t="shared" si="186"/>
        <v>0</v>
      </c>
      <c r="S405" s="507"/>
      <c r="T405" s="508"/>
      <c r="U405" s="509">
        <f t="shared" si="187"/>
        <v>8</v>
      </c>
      <c r="V405" s="510"/>
      <c r="W405" s="510"/>
    </row>
    <row r="406" spans="1:23" ht="12" customHeight="1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6"/>
        <v>56</v>
      </c>
      <c r="K406" s="503">
        <f t="shared" si="184"/>
        <v>0</v>
      </c>
      <c r="L406" s="503">
        <f t="shared" si="184"/>
        <v>0</v>
      </c>
      <c r="M406" s="511">
        <f t="shared" si="178"/>
        <v>0</v>
      </c>
      <c r="N406" s="503">
        <f t="shared" si="185"/>
        <v>0</v>
      </c>
      <c r="O406" s="503">
        <f t="shared" si="185"/>
        <v>56</v>
      </c>
      <c r="P406" s="504">
        <f t="shared" si="186"/>
        <v>0</v>
      </c>
      <c r="Q406" s="505">
        <f t="shared" si="186"/>
        <v>0</v>
      </c>
      <c r="R406" s="506">
        <f t="shared" si="186"/>
        <v>0</v>
      </c>
      <c r="S406" s="507"/>
      <c r="T406" s="508"/>
      <c r="U406" s="509">
        <f t="shared" si="187"/>
        <v>56</v>
      </c>
      <c r="V406" s="510"/>
      <c r="W406" s="510"/>
    </row>
    <row r="407" spans="1:23" ht="12" customHeight="1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6"/>
        <v>0</v>
      </c>
      <c r="K407" s="503">
        <f t="shared" si="184"/>
        <v>0</v>
      </c>
      <c r="L407" s="503">
        <f t="shared" si="184"/>
        <v>0</v>
      </c>
      <c r="M407" s="511">
        <f t="shared" si="178"/>
        <v>0</v>
      </c>
      <c r="N407" s="503">
        <f t="shared" si="185"/>
        <v>0</v>
      </c>
      <c r="O407" s="503">
        <f t="shared" si="185"/>
        <v>0</v>
      </c>
      <c r="P407" s="504">
        <f t="shared" si="186"/>
        <v>0</v>
      </c>
      <c r="Q407" s="505">
        <f t="shared" si="186"/>
        <v>0</v>
      </c>
      <c r="R407" s="506">
        <f t="shared" si="186"/>
        <v>0</v>
      </c>
      <c r="S407" s="507"/>
      <c r="T407" s="508"/>
      <c r="U407" s="509">
        <f t="shared" si="187"/>
        <v>0</v>
      </c>
      <c r="V407" s="510"/>
      <c r="W407" s="510"/>
    </row>
    <row r="408" spans="1:23" ht="12" customHeight="1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6"/>
        <v>0</v>
      </c>
      <c r="K408" s="503">
        <f t="shared" si="184"/>
        <v>0</v>
      </c>
      <c r="L408" s="503">
        <f t="shared" si="184"/>
        <v>0</v>
      </c>
      <c r="M408" s="511">
        <f t="shared" si="178"/>
        <v>0</v>
      </c>
      <c r="N408" s="503">
        <f t="shared" si="185"/>
        <v>0</v>
      </c>
      <c r="O408" s="503">
        <f t="shared" si="185"/>
        <v>0</v>
      </c>
      <c r="P408" s="504">
        <f t="shared" si="186"/>
        <v>0</v>
      </c>
      <c r="Q408" s="505">
        <f t="shared" si="186"/>
        <v>0</v>
      </c>
      <c r="R408" s="506">
        <f t="shared" si="186"/>
        <v>0</v>
      </c>
      <c r="S408" s="507"/>
      <c r="T408" s="508"/>
      <c r="U408" s="509">
        <f t="shared" si="187"/>
        <v>0</v>
      </c>
      <c r="V408" s="510"/>
      <c r="W408" s="510"/>
    </row>
    <row r="409" spans="1:23" ht="12" customHeight="1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6"/>
        <v>0</v>
      </c>
      <c r="K409" s="503">
        <f t="shared" si="184"/>
        <v>0</v>
      </c>
      <c r="L409" s="503">
        <f t="shared" si="184"/>
        <v>0</v>
      </c>
      <c r="M409" s="511">
        <f t="shared" si="178"/>
        <v>0</v>
      </c>
      <c r="N409" s="503">
        <f t="shared" si="185"/>
        <v>0</v>
      </c>
      <c r="O409" s="503">
        <f t="shared" si="185"/>
        <v>0</v>
      </c>
      <c r="P409" s="504">
        <f t="shared" si="186"/>
        <v>0</v>
      </c>
      <c r="Q409" s="505">
        <f t="shared" si="186"/>
        <v>0</v>
      </c>
      <c r="R409" s="506">
        <f t="shared" si="186"/>
        <v>0</v>
      </c>
      <c r="S409" s="507"/>
      <c r="T409" s="508"/>
      <c r="U409" s="509">
        <f t="shared" si="187"/>
        <v>0</v>
      </c>
      <c r="V409" s="510"/>
      <c r="W409" s="510"/>
    </row>
    <row r="410" spans="1:23" ht="12" customHeight="1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6"/>
        <v>0</v>
      </c>
      <c r="K410" s="503">
        <f t="shared" si="184"/>
        <v>0</v>
      </c>
      <c r="L410" s="503">
        <f t="shared" si="184"/>
        <v>0</v>
      </c>
      <c r="M410" s="511">
        <f t="shared" si="178"/>
        <v>0</v>
      </c>
      <c r="N410" s="503">
        <f t="shared" si="185"/>
        <v>0</v>
      </c>
      <c r="O410" s="503">
        <f t="shared" si="185"/>
        <v>0</v>
      </c>
      <c r="P410" s="504">
        <f t="shared" si="186"/>
        <v>0</v>
      </c>
      <c r="Q410" s="505">
        <f t="shared" si="186"/>
        <v>0</v>
      </c>
      <c r="R410" s="506">
        <f t="shared" si="186"/>
        <v>0</v>
      </c>
      <c r="S410" s="507"/>
      <c r="T410" s="508"/>
      <c r="U410" s="509">
        <f t="shared" si="187"/>
        <v>0</v>
      </c>
      <c r="V410" s="510"/>
      <c r="W410" s="510"/>
    </row>
    <row r="411" spans="1:23" ht="12" customHeight="1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6"/>
        <v>0</v>
      </c>
      <c r="K411" s="503">
        <f t="shared" si="184"/>
        <v>0</v>
      </c>
      <c r="L411" s="503">
        <f t="shared" si="184"/>
        <v>0</v>
      </c>
      <c r="M411" s="511">
        <f t="shared" si="178"/>
        <v>0</v>
      </c>
      <c r="N411" s="503">
        <f t="shared" si="185"/>
        <v>0</v>
      </c>
      <c r="O411" s="503">
        <f t="shared" si="185"/>
        <v>0</v>
      </c>
      <c r="P411" s="504">
        <f t="shared" si="186"/>
        <v>0</v>
      </c>
      <c r="Q411" s="505">
        <f t="shared" si="186"/>
        <v>0</v>
      </c>
      <c r="R411" s="506">
        <f t="shared" si="186"/>
        <v>0</v>
      </c>
      <c r="S411" s="507"/>
      <c r="T411" s="508"/>
      <c r="U411" s="509">
        <f t="shared" si="187"/>
        <v>0</v>
      </c>
      <c r="V411" s="510"/>
      <c r="W411" s="510"/>
    </row>
    <row r="412" spans="1:23" ht="12" customHeight="1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6"/>
        <v>0</v>
      </c>
      <c r="K412" s="503">
        <f t="shared" ref="K412:L431" si="188">SUMIF($A$10:$A$323,$A412,K$10:K$323)</f>
        <v>0</v>
      </c>
      <c r="L412" s="503">
        <f t="shared" si="188"/>
        <v>0</v>
      </c>
      <c r="M412" s="511">
        <f t="shared" si="178"/>
        <v>0</v>
      </c>
      <c r="N412" s="503">
        <f t="shared" ref="N412:O431" si="189">SUMIF($A$10:$A$323,$A412,N$10:N$323)</f>
        <v>0</v>
      </c>
      <c r="O412" s="503">
        <f t="shared" si="189"/>
        <v>0</v>
      </c>
      <c r="P412" s="504">
        <f t="shared" ref="P412:R431" si="190">SUMIF($A$10:$A$318,$A412,P$10:P$318)</f>
        <v>0</v>
      </c>
      <c r="Q412" s="505">
        <f t="shared" si="190"/>
        <v>0</v>
      </c>
      <c r="R412" s="506">
        <f t="shared" si="190"/>
        <v>0</v>
      </c>
      <c r="S412" s="507"/>
      <c r="T412" s="508"/>
      <c r="U412" s="509">
        <f t="shared" si="187"/>
        <v>0</v>
      </c>
      <c r="V412" s="510"/>
      <c r="W412" s="510"/>
    </row>
    <row r="413" spans="1:23" ht="12" customHeight="1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6"/>
        <v>0</v>
      </c>
      <c r="K413" s="503">
        <f t="shared" si="188"/>
        <v>0</v>
      </c>
      <c r="L413" s="503">
        <f t="shared" si="188"/>
        <v>0</v>
      </c>
      <c r="M413" s="511">
        <f t="shared" si="178"/>
        <v>0</v>
      </c>
      <c r="N413" s="503">
        <f t="shared" si="189"/>
        <v>0</v>
      </c>
      <c r="O413" s="503">
        <f t="shared" si="189"/>
        <v>0</v>
      </c>
      <c r="P413" s="504">
        <f t="shared" si="190"/>
        <v>0</v>
      </c>
      <c r="Q413" s="505">
        <f t="shared" si="190"/>
        <v>0</v>
      </c>
      <c r="R413" s="506">
        <f t="shared" si="190"/>
        <v>0</v>
      </c>
      <c r="S413" s="507"/>
      <c r="T413" s="508"/>
      <c r="U413" s="509">
        <f t="shared" si="187"/>
        <v>0</v>
      </c>
      <c r="V413" s="510"/>
      <c r="W413" s="510"/>
    </row>
    <row r="414" spans="1:23" ht="12" customHeight="1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6"/>
        <v>0</v>
      </c>
      <c r="K414" s="503">
        <f t="shared" si="188"/>
        <v>0</v>
      </c>
      <c r="L414" s="503">
        <f t="shared" si="188"/>
        <v>0</v>
      </c>
      <c r="M414" s="511">
        <f t="shared" si="178"/>
        <v>0</v>
      </c>
      <c r="N414" s="503">
        <f t="shared" si="189"/>
        <v>0</v>
      </c>
      <c r="O414" s="503">
        <f t="shared" si="189"/>
        <v>0</v>
      </c>
      <c r="P414" s="504">
        <f t="shared" si="190"/>
        <v>0</v>
      </c>
      <c r="Q414" s="505">
        <f t="shared" si="190"/>
        <v>0</v>
      </c>
      <c r="R414" s="506">
        <f t="shared" si="190"/>
        <v>0</v>
      </c>
      <c r="S414" s="507"/>
      <c r="T414" s="508"/>
      <c r="U414" s="509">
        <f t="shared" si="187"/>
        <v>0</v>
      </c>
      <c r="V414" s="510"/>
      <c r="W414" s="510"/>
    </row>
    <row r="415" spans="1:23" ht="12" customHeight="1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ref="J415:J478" si="191">SUMIF($A$10:$A$323,$A415,J$10:J$323)</f>
        <v>8</v>
      </c>
      <c r="K415" s="503">
        <f t="shared" si="188"/>
        <v>0</v>
      </c>
      <c r="L415" s="503">
        <f t="shared" si="188"/>
        <v>0</v>
      </c>
      <c r="M415" s="511">
        <f t="shared" si="178"/>
        <v>0</v>
      </c>
      <c r="N415" s="503">
        <f t="shared" si="189"/>
        <v>0</v>
      </c>
      <c r="O415" s="503">
        <f t="shared" si="189"/>
        <v>8</v>
      </c>
      <c r="P415" s="504">
        <f t="shared" si="190"/>
        <v>0</v>
      </c>
      <c r="Q415" s="505">
        <f t="shared" si="190"/>
        <v>0</v>
      </c>
      <c r="R415" s="506">
        <f t="shared" si="190"/>
        <v>0</v>
      </c>
      <c r="S415" s="507"/>
      <c r="T415" s="508"/>
      <c r="U415" s="509">
        <f t="shared" si="187"/>
        <v>8</v>
      </c>
      <c r="V415" s="510"/>
      <c r="W415" s="510"/>
    </row>
    <row r="416" spans="1:23" ht="12" customHeight="1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91"/>
        <v>0</v>
      </c>
      <c r="K416" s="503">
        <f t="shared" si="188"/>
        <v>0</v>
      </c>
      <c r="L416" s="503">
        <f t="shared" si="188"/>
        <v>0</v>
      </c>
      <c r="M416" s="511">
        <f t="shared" ref="M416:M479" si="192">SUMIF($A$10:$A$318,$A416,M$10:M$318)</f>
        <v>0</v>
      </c>
      <c r="N416" s="503">
        <f t="shared" si="189"/>
        <v>0</v>
      </c>
      <c r="O416" s="503">
        <f t="shared" si="189"/>
        <v>0</v>
      </c>
      <c r="P416" s="504">
        <f t="shared" si="190"/>
        <v>0</v>
      </c>
      <c r="Q416" s="505">
        <f t="shared" si="190"/>
        <v>0</v>
      </c>
      <c r="R416" s="506">
        <f t="shared" si="190"/>
        <v>0</v>
      </c>
      <c r="S416" s="507"/>
      <c r="T416" s="508"/>
      <c r="U416" s="509">
        <f t="shared" si="187"/>
        <v>0</v>
      </c>
      <c r="V416" s="510"/>
      <c r="W416" s="510"/>
    </row>
    <row r="417" spans="1:23" ht="12" customHeight="1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91"/>
        <v>0</v>
      </c>
      <c r="K417" s="503">
        <f t="shared" si="188"/>
        <v>0</v>
      </c>
      <c r="L417" s="503">
        <f t="shared" si="188"/>
        <v>0</v>
      </c>
      <c r="M417" s="511">
        <f t="shared" si="192"/>
        <v>0</v>
      </c>
      <c r="N417" s="503">
        <f t="shared" si="189"/>
        <v>0</v>
      </c>
      <c r="O417" s="503">
        <f t="shared" si="189"/>
        <v>0</v>
      </c>
      <c r="P417" s="504">
        <f t="shared" si="190"/>
        <v>0</v>
      </c>
      <c r="Q417" s="505">
        <f t="shared" si="190"/>
        <v>74</v>
      </c>
      <c r="R417" s="506">
        <f t="shared" si="190"/>
        <v>74</v>
      </c>
      <c r="S417" s="507"/>
      <c r="T417" s="508"/>
      <c r="U417" s="509">
        <f t="shared" si="187"/>
        <v>74</v>
      </c>
      <c r="V417" s="510"/>
      <c r="W417" s="510"/>
    </row>
    <row r="418" spans="1:23" ht="12" customHeight="1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91"/>
        <v>0</v>
      </c>
      <c r="K418" s="503">
        <f t="shared" si="188"/>
        <v>0</v>
      </c>
      <c r="L418" s="503">
        <f t="shared" si="188"/>
        <v>0</v>
      </c>
      <c r="M418" s="511">
        <f t="shared" si="192"/>
        <v>0</v>
      </c>
      <c r="N418" s="503">
        <f t="shared" si="189"/>
        <v>0</v>
      </c>
      <c r="O418" s="503">
        <f t="shared" si="189"/>
        <v>0</v>
      </c>
      <c r="P418" s="504">
        <f t="shared" si="190"/>
        <v>0</v>
      </c>
      <c r="Q418" s="505">
        <f t="shared" si="190"/>
        <v>0</v>
      </c>
      <c r="R418" s="506">
        <f t="shared" si="190"/>
        <v>0</v>
      </c>
      <c r="S418" s="507"/>
      <c r="T418" s="508"/>
      <c r="U418" s="509">
        <f t="shared" si="187"/>
        <v>0</v>
      </c>
      <c r="V418" s="510"/>
      <c r="W418" s="510"/>
    </row>
    <row r="419" spans="1:23" ht="12" customHeight="1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91"/>
        <v>0</v>
      </c>
      <c r="K419" s="503">
        <f t="shared" si="188"/>
        <v>0</v>
      </c>
      <c r="L419" s="503">
        <f t="shared" si="188"/>
        <v>0</v>
      </c>
      <c r="M419" s="511">
        <f t="shared" si="192"/>
        <v>0</v>
      </c>
      <c r="N419" s="503">
        <f t="shared" si="189"/>
        <v>0</v>
      </c>
      <c r="O419" s="503">
        <f t="shared" si="189"/>
        <v>0</v>
      </c>
      <c r="P419" s="504">
        <f t="shared" si="190"/>
        <v>0</v>
      </c>
      <c r="Q419" s="505">
        <f t="shared" si="190"/>
        <v>0</v>
      </c>
      <c r="R419" s="506">
        <f t="shared" si="190"/>
        <v>0</v>
      </c>
      <c r="S419" s="507"/>
      <c r="T419" s="508"/>
      <c r="U419" s="509">
        <f t="shared" si="187"/>
        <v>0</v>
      </c>
      <c r="V419" s="510"/>
      <c r="W419" s="510"/>
    </row>
    <row r="420" spans="1:23" ht="12" customHeight="1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91"/>
        <v>44</v>
      </c>
      <c r="K420" s="503">
        <f t="shared" si="188"/>
        <v>10</v>
      </c>
      <c r="L420" s="503">
        <f t="shared" si="188"/>
        <v>30</v>
      </c>
      <c r="M420" s="511">
        <f t="shared" si="192"/>
        <v>0</v>
      </c>
      <c r="N420" s="503">
        <f t="shared" si="189"/>
        <v>0</v>
      </c>
      <c r="O420" s="503">
        <f t="shared" si="189"/>
        <v>84</v>
      </c>
      <c r="P420" s="504">
        <f t="shared" si="190"/>
        <v>0</v>
      </c>
      <c r="Q420" s="505">
        <f t="shared" si="190"/>
        <v>0</v>
      </c>
      <c r="R420" s="506">
        <f t="shared" si="190"/>
        <v>0</v>
      </c>
      <c r="S420" s="507"/>
      <c r="T420" s="508"/>
      <c r="U420" s="509">
        <f t="shared" si="187"/>
        <v>84</v>
      </c>
      <c r="V420" s="510"/>
      <c r="W420" s="510"/>
    </row>
    <row r="421" spans="1:23" ht="12" customHeight="1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91"/>
        <v>0</v>
      </c>
      <c r="K421" s="503">
        <f t="shared" si="188"/>
        <v>0</v>
      </c>
      <c r="L421" s="503">
        <f t="shared" si="188"/>
        <v>0</v>
      </c>
      <c r="M421" s="511">
        <f t="shared" si="192"/>
        <v>0</v>
      </c>
      <c r="N421" s="503">
        <f t="shared" si="189"/>
        <v>0</v>
      </c>
      <c r="O421" s="503">
        <f t="shared" si="189"/>
        <v>0</v>
      </c>
      <c r="P421" s="504">
        <f t="shared" si="190"/>
        <v>0</v>
      </c>
      <c r="Q421" s="505">
        <f t="shared" si="190"/>
        <v>0</v>
      </c>
      <c r="R421" s="506">
        <f t="shared" si="190"/>
        <v>0</v>
      </c>
      <c r="S421" s="507"/>
      <c r="T421" s="508"/>
      <c r="U421" s="509">
        <f t="shared" si="187"/>
        <v>0</v>
      </c>
      <c r="V421" s="510"/>
      <c r="W421" s="510"/>
    </row>
    <row r="422" spans="1:23" ht="12" customHeight="1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1"/>
        <v>0</v>
      </c>
      <c r="K422" s="503">
        <f t="shared" si="188"/>
        <v>0</v>
      </c>
      <c r="L422" s="503">
        <f t="shared" si="188"/>
        <v>0</v>
      </c>
      <c r="M422" s="511">
        <f t="shared" si="192"/>
        <v>0</v>
      </c>
      <c r="N422" s="503">
        <f t="shared" si="189"/>
        <v>0</v>
      </c>
      <c r="O422" s="503">
        <f t="shared" si="189"/>
        <v>0</v>
      </c>
      <c r="P422" s="504">
        <f t="shared" si="190"/>
        <v>0</v>
      </c>
      <c r="Q422" s="505">
        <f t="shared" si="190"/>
        <v>56</v>
      </c>
      <c r="R422" s="506">
        <f t="shared" si="190"/>
        <v>56</v>
      </c>
      <c r="S422" s="507"/>
      <c r="T422" s="508"/>
      <c r="U422" s="509">
        <f t="shared" si="187"/>
        <v>56</v>
      </c>
      <c r="V422" s="510"/>
      <c r="W422" s="510"/>
    </row>
    <row r="423" spans="1:23" ht="12" customHeight="1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1"/>
        <v>0</v>
      </c>
      <c r="K423" s="503">
        <f t="shared" si="188"/>
        <v>0</v>
      </c>
      <c r="L423" s="503">
        <f t="shared" si="188"/>
        <v>0</v>
      </c>
      <c r="M423" s="511">
        <f t="shared" si="192"/>
        <v>0</v>
      </c>
      <c r="N423" s="503">
        <f t="shared" si="189"/>
        <v>0</v>
      </c>
      <c r="O423" s="503">
        <f t="shared" si="189"/>
        <v>0</v>
      </c>
      <c r="P423" s="504">
        <f t="shared" si="190"/>
        <v>0</v>
      </c>
      <c r="Q423" s="505">
        <f t="shared" si="190"/>
        <v>0</v>
      </c>
      <c r="R423" s="506">
        <f t="shared" si="190"/>
        <v>0</v>
      </c>
      <c r="S423" s="507"/>
      <c r="T423" s="508"/>
      <c r="U423" s="509">
        <f t="shared" si="187"/>
        <v>0</v>
      </c>
      <c r="V423" s="510"/>
      <c r="W423" s="510"/>
    </row>
    <row r="424" spans="1:23" ht="12" customHeight="1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1"/>
        <v>16</v>
      </c>
      <c r="K424" s="503">
        <f t="shared" si="188"/>
        <v>0</v>
      </c>
      <c r="L424" s="503">
        <f t="shared" si="188"/>
        <v>0</v>
      </c>
      <c r="M424" s="511">
        <f t="shared" si="192"/>
        <v>0</v>
      </c>
      <c r="N424" s="503">
        <f t="shared" si="189"/>
        <v>0</v>
      </c>
      <c r="O424" s="503">
        <f t="shared" si="189"/>
        <v>16</v>
      </c>
      <c r="P424" s="504">
        <f t="shared" si="190"/>
        <v>0</v>
      </c>
      <c r="Q424" s="505">
        <f t="shared" si="190"/>
        <v>0</v>
      </c>
      <c r="R424" s="506">
        <f t="shared" si="190"/>
        <v>0</v>
      </c>
      <c r="S424" s="507"/>
      <c r="T424" s="508"/>
      <c r="U424" s="509">
        <f t="shared" si="187"/>
        <v>16</v>
      </c>
      <c r="V424" s="510"/>
      <c r="W424" s="510"/>
    </row>
    <row r="425" spans="1:23" ht="12" customHeight="1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1"/>
        <v>0</v>
      </c>
      <c r="K425" s="503">
        <f t="shared" si="188"/>
        <v>0</v>
      </c>
      <c r="L425" s="503">
        <f t="shared" si="188"/>
        <v>0</v>
      </c>
      <c r="M425" s="511">
        <f t="shared" si="192"/>
        <v>0</v>
      </c>
      <c r="N425" s="503">
        <f t="shared" si="189"/>
        <v>0</v>
      </c>
      <c r="O425" s="503">
        <f t="shared" si="189"/>
        <v>0</v>
      </c>
      <c r="P425" s="504">
        <f t="shared" si="190"/>
        <v>0</v>
      </c>
      <c r="Q425" s="505">
        <f t="shared" si="190"/>
        <v>16</v>
      </c>
      <c r="R425" s="506">
        <f t="shared" si="190"/>
        <v>16</v>
      </c>
      <c r="S425" s="507"/>
      <c r="T425" s="508"/>
      <c r="U425" s="509">
        <f t="shared" si="187"/>
        <v>16</v>
      </c>
      <c r="V425" s="510"/>
      <c r="W425" s="510"/>
    </row>
    <row r="426" spans="1:23" ht="12" customHeight="1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1"/>
        <v>0</v>
      </c>
      <c r="K426" s="503">
        <f t="shared" si="188"/>
        <v>0</v>
      </c>
      <c r="L426" s="503">
        <f t="shared" si="188"/>
        <v>0</v>
      </c>
      <c r="M426" s="511">
        <f t="shared" si="192"/>
        <v>0</v>
      </c>
      <c r="N426" s="503">
        <f t="shared" si="189"/>
        <v>0</v>
      </c>
      <c r="O426" s="503">
        <f t="shared" si="189"/>
        <v>0</v>
      </c>
      <c r="P426" s="504">
        <f t="shared" si="190"/>
        <v>0</v>
      </c>
      <c r="Q426" s="505">
        <f t="shared" si="190"/>
        <v>0</v>
      </c>
      <c r="R426" s="506">
        <f t="shared" si="190"/>
        <v>0</v>
      </c>
      <c r="S426" s="507"/>
      <c r="T426" s="508"/>
      <c r="U426" s="509">
        <f t="shared" si="187"/>
        <v>0</v>
      </c>
      <c r="V426" s="510"/>
      <c r="W426" s="510"/>
    </row>
    <row r="427" spans="1:23" ht="12" customHeight="1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1"/>
        <v>0</v>
      </c>
      <c r="K427" s="503">
        <f t="shared" si="188"/>
        <v>0</v>
      </c>
      <c r="L427" s="503">
        <f t="shared" si="188"/>
        <v>0</v>
      </c>
      <c r="M427" s="511">
        <f t="shared" si="192"/>
        <v>0</v>
      </c>
      <c r="N427" s="503">
        <f t="shared" si="189"/>
        <v>0</v>
      </c>
      <c r="O427" s="503">
        <f t="shared" si="189"/>
        <v>0</v>
      </c>
      <c r="P427" s="504">
        <f t="shared" si="190"/>
        <v>0</v>
      </c>
      <c r="Q427" s="505">
        <f t="shared" si="190"/>
        <v>0</v>
      </c>
      <c r="R427" s="506">
        <f t="shared" si="190"/>
        <v>0</v>
      </c>
      <c r="S427" s="507"/>
      <c r="T427" s="508"/>
      <c r="U427" s="509">
        <f t="shared" si="187"/>
        <v>0</v>
      </c>
      <c r="V427" s="510"/>
      <c r="W427" s="510"/>
    </row>
    <row r="428" spans="1:23" ht="12" customHeight="1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1"/>
        <v>0</v>
      </c>
      <c r="K428" s="503">
        <f t="shared" si="188"/>
        <v>0</v>
      </c>
      <c r="L428" s="503">
        <f t="shared" si="188"/>
        <v>0</v>
      </c>
      <c r="M428" s="511">
        <f t="shared" si="192"/>
        <v>0</v>
      </c>
      <c r="N428" s="503">
        <f t="shared" si="189"/>
        <v>0</v>
      </c>
      <c r="O428" s="503">
        <f t="shared" si="189"/>
        <v>0</v>
      </c>
      <c r="P428" s="504">
        <f t="shared" si="190"/>
        <v>0</v>
      </c>
      <c r="Q428" s="505">
        <f t="shared" si="190"/>
        <v>0</v>
      </c>
      <c r="R428" s="506">
        <f t="shared" si="190"/>
        <v>0</v>
      </c>
      <c r="S428" s="507"/>
      <c r="T428" s="508"/>
      <c r="U428" s="509">
        <f t="shared" si="187"/>
        <v>0</v>
      </c>
      <c r="V428" s="510"/>
      <c r="W428" s="510"/>
    </row>
    <row r="429" spans="1:23" ht="12" customHeight="1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1"/>
        <v>48</v>
      </c>
      <c r="K429" s="503">
        <f t="shared" si="188"/>
        <v>0</v>
      </c>
      <c r="L429" s="503">
        <f t="shared" si="188"/>
        <v>0</v>
      </c>
      <c r="M429" s="511">
        <f t="shared" si="192"/>
        <v>0</v>
      </c>
      <c r="N429" s="503">
        <f t="shared" si="189"/>
        <v>0</v>
      </c>
      <c r="O429" s="503">
        <f t="shared" si="189"/>
        <v>48</v>
      </c>
      <c r="P429" s="504">
        <f t="shared" si="190"/>
        <v>0</v>
      </c>
      <c r="Q429" s="505">
        <f t="shared" si="190"/>
        <v>0</v>
      </c>
      <c r="R429" s="506">
        <f t="shared" si="190"/>
        <v>0</v>
      </c>
      <c r="S429" s="507"/>
      <c r="T429" s="508"/>
      <c r="U429" s="509">
        <f t="shared" si="187"/>
        <v>48</v>
      </c>
      <c r="V429" s="510"/>
      <c r="W429" s="510"/>
    </row>
    <row r="430" spans="1:23" ht="12" customHeight="1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1"/>
        <v>0</v>
      </c>
      <c r="K430" s="503">
        <f t="shared" si="188"/>
        <v>0</v>
      </c>
      <c r="L430" s="503">
        <f t="shared" si="188"/>
        <v>0</v>
      </c>
      <c r="M430" s="511">
        <f t="shared" si="192"/>
        <v>0</v>
      </c>
      <c r="N430" s="503">
        <f t="shared" si="189"/>
        <v>0</v>
      </c>
      <c r="O430" s="503">
        <f t="shared" si="189"/>
        <v>0</v>
      </c>
      <c r="P430" s="504">
        <f t="shared" si="190"/>
        <v>0</v>
      </c>
      <c r="Q430" s="505">
        <f t="shared" si="190"/>
        <v>0</v>
      </c>
      <c r="R430" s="506">
        <f t="shared" si="190"/>
        <v>0</v>
      </c>
      <c r="S430" s="507"/>
      <c r="T430" s="508"/>
      <c r="U430" s="509">
        <f t="shared" si="187"/>
        <v>0</v>
      </c>
      <c r="V430" s="510"/>
      <c r="W430" s="510"/>
    </row>
    <row r="431" spans="1:23" ht="12" customHeight="1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1"/>
        <v>0</v>
      </c>
      <c r="K431" s="503">
        <f t="shared" si="188"/>
        <v>0</v>
      </c>
      <c r="L431" s="503">
        <f t="shared" si="188"/>
        <v>0</v>
      </c>
      <c r="M431" s="511">
        <f t="shared" si="192"/>
        <v>0</v>
      </c>
      <c r="N431" s="503">
        <f t="shared" si="189"/>
        <v>0</v>
      </c>
      <c r="O431" s="503">
        <f t="shared" si="189"/>
        <v>0</v>
      </c>
      <c r="P431" s="504">
        <f t="shared" si="190"/>
        <v>0</v>
      </c>
      <c r="Q431" s="505">
        <f t="shared" si="190"/>
        <v>0</v>
      </c>
      <c r="R431" s="506">
        <f t="shared" si="190"/>
        <v>0</v>
      </c>
      <c r="S431" s="507"/>
      <c r="T431" s="508"/>
      <c r="U431" s="509">
        <f t="shared" si="187"/>
        <v>0</v>
      </c>
      <c r="V431" s="510"/>
      <c r="W431" s="510"/>
    </row>
    <row r="432" spans="1:23" ht="12" customHeight="1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1"/>
        <v>0</v>
      </c>
      <c r="K432" s="503">
        <f t="shared" ref="K432:L451" si="193">SUMIF($A$10:$A$323,$A432,K$10:K$323)</f>
        <v>0</v>
      </c>
      <c r="L432" s="503">
        <f t="shared" si="193"/>
        <v>0</v>
      </c>
      <c r="M432" s="511">
        <f t="shared" si="192"/>
        <v>0</v>
      </c>
      <c r="N432" s="503">
        <f t="shared" ref="N432:O451" si="194">SUMIF($A$10:$A$323,$A432,N$10:N$323)</f>
        <v>0</v>
      </c>
      <c r="O432" s="503">
        <f t="shared" si="194"/>
        <v>0</v>
      </c>
      <c r="P432" s="504">
        <f t="shared" ref="P432:R451" si="195">SUMIF($A$10:$A$318,$A432,P$10:P$318)</f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87"/>
        <v>0</v>
      </c>
      <c r="V432" s="510"/>
      <c r="W432" s="510"/>
    </row>
    <row r="433" spans="1:23" ht="12" customHeight="1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1"/>
        <v>0</v>
      </c>
      <c r="K433" s="503">
        <f t="shared" si="193"/>
        <v>0</v>
      </c>
      <c r="L433" s="503">
        <f t="shared" si="193"/>
        <v>0</v>
      </c>
      <c r="M433" s="511">
        <f t="shared" si="192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0</v>
      </c>
      <c r="R433" s="506">
        <f t="shared" si="195"/>
        <v>0</v>
      </c>
      <c r="S433" s="507"/>
      <c r="T433" s="508"/>
      <c r="U433" s="509">
        <f t="shared" si="187"/>
        <v>0</v>
      </c>
      <c r="V433" s="510"/>
      <c r="W433" s="510"/>
    </row>
    <row r="434" spans="1:23" ht="12" customHeight="1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1"/>
        <v>0</v>
      </c>
      <c r="K434" s="503">
        <f t="shared" si="193"/>
        <v>0</v>
      </c>
      <c r="L434" s="503">
        <f t="shared" si="193"/>
        <v>0</v>
      </c>
      <c r="M434" s="511">
        <f t="shared" si="192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87"/>
        <v>0</v>
      </c>
      <c r="V434" s="510"/>
      <c r="W434" s="510"/>
    </row>
    <row r="435" spans="1:23" ht="12" customHeight="1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1"/>
        <v>0</v>
      </c>
      <c r="K435" s="503">
        <f t="shared" si="193"/>
        <v>0</v>
      </c>
      <c r="L435" s="503">
        <f t="shared" si="193"/>
        <v>0</v>
      </c>
      <c r="M435" s="511">
        <f t="shared" si="192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87"/>
        <v>0</v>
      </c>
      <c r="V435" s="510"/>
      <c r="W435" s="510"/>
    </row>
    <row r="436" spans="1:23" ht="12" customHeight="1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1"/>
        <v>0</v>
      </c>
      <c r="K436" s="503">
        <f t="shared" si="193"/>
        <v>0</v>
      </c>
      <c r="L436" s="503">
        <f t="shared" si="193"/>
        <v>0</v>
      </c>
      <c r="M436" s="511">
        <f t="shared" si="192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0</v>
      </c>
      <c r="R436" s="506">
        <f t="shared" si="195"/>
        <v>0</v>
      </c>
      <c r="S436" s="507"/>
      <c r="T436" s="508"/>
      <c r="U436" s="509">
        <f t="shared" si="187"/>
        <v>0</v>
      </c>
      <c r="V436" s="510"/>
      <c r="W436" s="510"/>
    </row>
    <row r="437" spans="1:23" ht="12" customHeight="1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1"/>
        <v>0</v>
      </c>
      <c r="K437" s="503">
        <f t="shared" si="193"/>
        <v>0</v>
      </c>
      <c r="L437" s="503">
        <f t="shared" si="193"/>
        <v>0</v>
      </c>
      <c r="M437" s="511">
        <f t="shared" si="192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87"/>
        <v>0</v>
      </c>
      <c r="V437" s="510"/>
      <c r="W437" s="510"/>
    </row>
    <row r="438" spans="1:23" ht="12" customHeight="1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1"/>
        <v>0</v>
      </c>
      <c r="K438" s="503">
        <f t="shared" si="193"/>
        <v>0</v>
      </c>
      <c r="L438" s="503">
        <f t="shared" si="193"/>
        <v>0</v>
      </c>
      <c r="M438" s="511">
        <f t="shared" si="192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87"/>
        <v>0</v>
      </c>
      <c r="V438" s="510"/>
      <c r="W438" s="510"/>
    </row>
    <row r="439" spans="1:23" ht="12" customHeight="1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1"/>
        <v>0</v>
      </c>
      <c r="K439" s="503">
        <f t="shared" si="193"/>
        <v>0</v>
      </c>
      <c r="L439" s="503">
        <f t="shared" si="193"/>
        <v>0</v>
      </c>
      <c r="M439" s="511">
        <f t="shared" si="192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87"/>
        <v>0</v>
      </c>
      <c r="V439" s="510"/>
      <c r="W439" s="510"/>
    </row>
    <row r="440" spans="1:23" ht="12" customHeight="1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1"/>
        <v>0</v>
      </c>
      <c r="K440" s="503">
        <f t="shared" si="193"/>
        <v>0</v>
      </c>
      <c r="L440" s="503">
        <f t="shared" si="193"/>
        <v>0</v>
      </c>
      <c r="M440" s="511">
        <f t="shared" si="192"/>
        <v>0</v>
      </c>
      <c r="N440" s="503">
        <f t="shared" si="194"/>
        <v>0</v>
      </c>
      <c r="O440" s="503">
        <f t="shared" si="194"/>
        <v>0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87"/>
        <v>0</v>
      </c>
      <c r="V440" s="510"/>
      <c r="W440" s="510"/>
    </row>
    <row r="441" spans="1:23" ht="12" customHeight="1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1"/>
        <v>0</v>
      </c>
      <c r="K441" s="503">
        <f t="shared" si="193"/>
        <v>0</v>
      </c>
      <c r="L441" s="503">
        <f t="shared" si="193"/>
        <v>0</v>
      </c>
      <c r="M441" s="511">
        <f t="shared" si="192"/>
        <v>0</v>
      </c>
      <c r="N441" s="503">
        <f t="shared" si="194"/>
        <v>0</v>
      </c>
      <c r="O441" s="503">
        <f t="shared" si="194"/>
        <v>0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87"/>
        <v>0</v>
      </c>
      <c r="V441" s="510"/>
      <c r="W441" s="510"/>
    </row>
    <row r="442" spans="1:23" ht="12" customHeight="1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1"/>
        <v>0</v>
      </c>
      <c r="K442" s="503">
        <f t="shared" si="193"/>
        <v>0</v>
      </c>
      <c r="L442" s="503">
        <f t="shared" si="193"/>
        <v>0</v>
      </c>
      <c r="M442" s="511">
        <f t="shared" si="192"/>
        <v>0</v>
      </c>
      <c r="N442" s="503">
        <f t="shared" si="194"/>
        <v>0</v>
      </c>
      <c r="O442" s="503">
        <f t="shared" si="194"/>
        <v>0</v>
      </c>
      <c r="P442" s="504">
        <f t="shared" si="195"/>
        <v>0</v>
      </c>
      <c r="Q442" s="505">
        <f t="shared" si="195"/>
        <v>0</v>
      </c>
      <c r="R442" s="506">
        <f t="shared" si="195"/>
        <v>0</v>
      </c>
      <c r="S442" s="507"/>
      <c r="T442" s="508"/>
      <c r="U442" s="509">
        <f t="shared" si="187"/>
        <v>0</v>
      </c>
      <c r="V442" s="510"/>
      <c r="W442" s="510"/>
    </row>
    <row r="443" spans="1:23" ht="12" customHeight="1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1"/>
        <v>0</v>
      </c>
      <c r="K443" s="503">
        <f t="shared" si="193"/>
        <v>0</v>
      </c>
      <c r="L443" s="503">
        <f t="shared" si="193"/>
        <v>0</v>
      </c>
      <c r="M443" s="511">
        <f t="shared" si="192"/>
        <v>0</v>
      </c>
      <c r="N443" s="503">
        <f t="shared" si="194"/>
        <v>0</v>
      </c>
      <c r="O443" s="503">
        <f t="shared" si="194"/>
        <v>0</v>
      </c>
      <c r="P443" s="504">
        <f t="shared" si="195"/>
        <v>0</v>
      </c>
      <c r="Q443" s="505">
        <f t="shared" si="195"/>
        <v>0</v>
      </c>
      <c r="R443" s="506">
        <f t="shared" si="195"/>
        <v>0</v>
      </c>
      <c r="S443" s="507"/>
      <c r="T443" s="508"/>
      <c r="U443" s="509">
        <f t="shared" si="187"/>
        <v>0</v>
      </c>
      <c r="V443" s="510"/>
      <c r="W443" s="510"/>
    </row>
    <row r="444" spans="1:23" ht="12" customHeight="1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1"/>
        <v>68</v>
      </c>
      <c r="K444" s="503">
        <f t="shared" si="193"/>
        <v>0</v>
      </c>
      <c r="L444" s="503">
        <f t="shared" si="193"/>
        <v>0</v>
      </c>
      <c r="M444" s="511">
        <f t="shared" si="192"/>
        <v>0</v>
      </c>
      <c r="N444" s="503">
        <f t="shared" si="194"/>
        <v>0</v>
      </c>
      <c r="O444" s="503">
        <f t="shared" si="194"/>
        <v>68</v>
      </c>
      <c r="P444" s="504">
        <f t="shared" si="195"/>
        <v>0</v>
      </c>
      <c r="Q444" s="505">
        <f t="shared" si="195"/>
        <v>0</v>
      </c>
      <c r="R444" s="506">
        <f t="shared" si="195"/>
        <v>0</v>
      </c>
      <c r="S444" s="507"/>
      <c r="T444" s="508"/>
      <c r="U444" s="509">
        <f t="shared" si="187"/>
        <v>68</v>
      </c>
      <c r="V444" s="510"/>
      <c r="W444" s="510"/>
    </row>
    <row r="445" spans="1:23" ht="12" customHeight="1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1"/>
        <v>24</v>
      </c>
      <c r="K445" s="503">
        <f t="shared" si="193"/>
        <v>0</v>
      </c>
      <c r="L445" s="503">
        <f t="shared" si="193"/>
        <v>0</v>
      </c>
      <c r="M445" s="511">
        <f t="shared" si="192"/>
        <v>0</v>
      </c>
      <c r="N445" s="503">
        <f t="shared" si="194"/>
        <v>0</v>
      </c>
      <c r="O445" s="503">
        <f t="shared" si="194"/>
        <v>24</v>
      </c>
      <c r="P445" s="504">
        <f t="shared" si="195"/>
        <v>0</v>
      </c>
      <c r="Q445" s="505">
        <f t="shared" si="195"/>
        <v>0</v>
      </c>
      <c r="R445" s="506">
        <f t="shared" si="195"/>
        <v>0</v>
      </c>
      <c r="S445" s="507"/>
      <c r="T445" s="508"/>
      <c r="U445" s="509">
        <f t="shared" si="187"/>
        <v>24</v>
      </c>
      <c r="V445" s="510"/>
      <c r="W445" s="510"/>
    </row>
    <row r="446" spans="1:23" ht="12" customHeight="1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1"/>
        <v>0</v>
      </c>
      <c r="K446" s="503">
        <f t="shared" si="193"/>
        <v>0</v>
      </c>
      <c r="L446" s="503">
        <f t="shared" si="193"/>
        <v>0</v>
      </c>
      <c r="M446" s="511">
        <f t="shared" si="192"/>
        <v>0</v>
      </c>
      <c r="N446" s="503">
        <f t="shared" si="194"/>
        <v>0</v>
      </c>
      <c r="O446" s="503">
        <f t="shared" si="194"/>
        <v>0</v>
      </c>
      <c r="P446" s="504">
        <f t="shared" si="195"/>
        <v>0</v>
      </c>
      <c r="Q446" s="505">
        <f t="shared" si="195"/>
        <v>340</v>
      </c>
      <c r="R446" s="506">
        <f t="shared" si="195"/>
        <v>340</v>
      </c>
      <c r="S446" s="507"/>
      <c r="T446" s="508"/>
      <c r="U446" s="509">
        <f t="shared" si="187"/>
        <v>340</v>
      </c>
      <c r="V446" s="510"/>
      <c r="W446" s="510"/>
    </row>
    <row r="447" spans="1:23" ht="12" customHeight="1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1"/>
        <v>0</v>
      </c>
      <c r="K447" s="503">
        <f t="shared" si="193"/>
        <v>0</v>
      </c>
      <c r="L447" s="503">
        <f t="shared" si="193"/>
        <v>0</v>
      </c>
      <c r="M447" s="511">
        <f t="shared" si="192"/>
        <v>0</v>
      </c>
      <c r="N447" s="503">
        <f t="shared" si="194"/>
        <v>0</v>
      </c>
      <c r="O447" s="503">
        <f t="shared" si="194"/>
        <v>0</v>
      </c>
      <c r="P447" s="504">
        <f t="shared" si="195"/>
        <v>0</v>
      </c>
      <c r="Q447" s="505">
        <f t="shared" si="195"/>
        <v>0</v>
      </c>
      <c r="R447" s="506">
        <f t="shared" si="195"/>
        <v>0</v>
      </c>
      <c r="S447" s="507"/>
      <c r="T447" s="508"/>
      <c r="U447" s="509">
        <f t="shared" si="187"/>
        <v>0</v>
      </c>
      <c r="V447" s="510"/>
      <c r="W447" s="510"/>
    </row>
    <row r="448" spans="1:23" ht="12" customHeight="1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1"/>
        <v>100</v>
      </c>
      <c r="K448" s="503">
        <f t="shared" si="193"/>
        <v>8</v>
      </c>
      <c r="L448" s="503">
        <f t="shared" si="193"/>
        <v>2</v>
      </c>
      <c r="M448" s="511">
        <f t="shared" si="192"/>
        <v>0</v>
      </c>
      <c r="N448" s="503">
        <f t="shared" si="194"/>
        <v>0</v>
      </c>
      <c r="O448" s="503">
        <f t="shared" si="194"/>
        <v>110</v>
      </c>
      <c r="P448" s="504">
        <f t="shared" si="195"/>
        <v>0</v>
      </c>
      <c r="Q448" s="505">
        <f t="shared" si="195"/>
        <v>0</v>
      </c>
      <c r="R448" s="506">
        <f t="shared" si="195"/>
        <v>0</v>
      </c>
      <c r="S448" s="507"/>
      <c r="T448" s="508"/>
      <c r="U448" s="509">
        <f t="shared" si="187"/>
        <v>110</v>
      </c>
      <c r="V448" s="510"/>
      <c r="W448" s="510"/>
    </row>
    <row r="449" spans="1:23" ht="12" customHeight="1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1"/>
        <v>24</v>
      </c>
      <c r="K449" s="503">
        <f t="shared" si="193"/>
        <v>0</v>
      </c>
      <c r="L449" s="503">
        <f t="shared" si="193"/>
        <v>0</v>
      </c>
      <c r="M449" s="511">
        <f t="shared" si="192"/>
        <v>0</v>
      </c>
      <c r="N449" s="503">
        <f t="shared" si="194"/>
        <v>0</v>
      </c>
      <c r="O449" s="503">
        <f t="shared" si="194"/>
        <v>24</v>
      </c>
      <c r="P449" s="504">
        <f t="shared" si="195"/>
        <v>0</v>
      </c>
      <c r="Q449" s="505">
        <f t="shared" si="195"/>
        <v>0</v>
      </c>
      <c r="R449" s="506">
        <f t="shared" si="195"/>
        <v>0</v>
      </c>
      <c r="S449" s="507"/>
      <c r="T449" s="508"/>
      <c r="U449" s="509">
        <f t="shared" si="187"/>
        <v>24</v>
      </c>
      <c r="V449" s="510"/>
      <c r="W449" s="510"/>
    </row>
    <row r="450" spans="1:23" ht="12" customHeight="1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1"/>
        <v>16</v>
      </c>
      <c r="K450" s="503">
        <f t="shared" si="193"/>
        <v>0</v>
      </c>
      <c r="L450" s="503">
        <f t="shared" si="193"/>
        <v>0</v>
      </c>
      <c r="M450" s="511">
        <f t="shared" si="192"/>
        <v>0</v>
      </c>
      <c r="N450" s="503">
        <f t="shared" si="194"/>
        <v>0</v>
      </c>
      <c r="O450" s="503">
        <f t="shared" si="194"/>
        <v>16</v>
      </c>
      <c r="P450" s="504">
        <f t="shared" si="195"/>
        <v>0</v>
      </c>
      <c r="Q450" s="505">
        <f t="shared" si="195"/>
        <v>0</v>
      </c>
      <c r="R450" s="506">
        <f t="shared" si="195"/>
        <v>0</v>
      </c>
      <c r="S450" s="507"/>
      <c r="T450" s="508"/>
      <c r="U450" s="509">
        <f t="shared" si="187"/>
        <v>16</v>
      </c>
      <c r="V450" s="510"/>
      <c r="W450" s="510"/>
    </row>
    <row r="451" spans="1:23" ht="12" customHeight="1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1"/>
        <v>0</v>
      </c>
      <c r="K451" s="503">
        <f t="shared" si="193"/>
        <v>0</v>
      </c>
      <c r="L451" s="503">
        <f t="shared" si="193"/>
        <v>0</v>
      </c>
      <c r="M451" s="511">
        <f t="shared" si="192"/>
        <v>0</v>
      </c>
      <c r="N451" s="503">
        <f t="shared" si="194"/>
        <v>8</v>
      </c>
      <c r="O451" s="503">
        <f t="shared" si="194"/>
        <v>8</v>
      </c>
      <c r="P451" s="504">
        <f t="shared" si="195"/>
        <v>0</v>
      </c>
      <c r="Q451" s="505">
        <f t="shared" si="195"/>
        <v>0</v>
      </c>
      <c r="R451" s="506">
        <f t="shared" si="195"/>
        <v>0</v>
      </c>
      <c r="S451" s="507"/>
      <c r="T451" s="508"/>
      <c r="U451" s="509">
        <f t="shared" si="187"/>
        <v>8</v>
      </c>
      <c r="V451" s="510"/>
      <c r="W451" s="510"/>
    </row>
    <row r="452" spans="1:23" ht="12" customHeight="1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1"/>
        <v>0</v>
      </c>
      <c r="K452" s="503">
        <f t="shared" ref="K452:L471" si="196">SUMIF($A$10:$A$323,$A452,K$10:K$323)</f>
        <v>0</v>
      </c>
      <c r="L452" s="503">
        <f t="shared" si="196"/>
        <v>0</v>
      </c>
      <c r="M452" s="511">
        <f t="shared" si="192"/>
        <v>0</v>
      </c>
      <c r="N452" s="503">
        <f t="shared" ref="N452:O471" si="197">SUMIF($A$10:$A$323,$A452,N$10:N$323)</f>
        <v>0</v>
      </c>
      <c r="O452" s="503">
        <f t="shared" si="197"/>
        <v>0</v>
      </c>
      <c r="P452" s="504">
        <f t="shared" ref="P452:R471" si="198">SUMIF($A$10:$A$318,$A452,P$10:P$318)</f>
        <v>0</v>
      </c>
      <c r="Q452" s="505">
        <f t="shared" si="198"/>
        <v>0</v>
      </c>
      <c r="R452" s="506">
        <f t="shared" si="198"/>
        <v>0</v>
      </c>
      <c r="S452" s="507"/>
      <c r="T452" s="508"/>
      <c r="U452" s="509">
        <f t="shared" si="187"/>
        <v>0</v>
      </c>
      <c r="V452" s="510"/>
      <c r="W452" s="510"/>
    </row>
    <row r="453" spans="1:23" ht="12" customHeight="1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1"/>
        <v>0</v>
      </c>
      <c r="K453" s="503">
        <f t="shared" si="196"/>
        <v>0</v>
      </c>
      <c r="L453" s="503">
        <f t="shared" si="196"/>
        <v>0</v>
      </c>
      <c r="M453" s="511">
        <f t="shared" si="192"/>
        <v>0</v>
      </c>
      <c r="N453" s="503">
        <f t="shared" si="197"/>
        <v>0</v>
      </c>
      <c r="O453" s="503">
        <f t="shared" si="197"/>
        <v>0</v>
      </c>
      <c r="P453" s="504">
        <f t="shared" si="198"/>
        <v>0</v>
      </c>
      <c r="Q453" s="505">
        <f t="shared" si="198"/>
        <v>0</v>
      </c>
      <c r="R453" s="506">
        <f t="shared" si="198"/>
        <v>0</v>
      </c>
      <c r="S453" s="507"/>
      <c r="T453" s="508"/>
      <c r="U453" s="509">
        <f t="shared" si="187"/>
        <v>0</v>
      </c>
      <c r="V453" s="510"/>
      <c r="W453" s="510"/>
    </row>
    <row r="454" spans="1:23" ht="12" customHeight="1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1"/>
        <v>0</v>
      </c>
      <c r="K454" s="503">
        <f t="shared" si="196"/>
        <v>0</v>
      </c>
      <c r="L454" s="503">
        <f t="shared" si="196"/>
        <v>0</v>
      </c>
      <c r="M454" s="511">
        <f t="shared" si="192"/>
        <v>0</v>
      </c>
      <c r="N454" s="503">
        <f t="shared" si="197"/>
        <v>0</v>
      </c>
      <c r="O454" s="503">
        <f t="shared" si="197"/>
        <v>0</v>
      </c>
      <c r="P454" s="504">
        <f t="shared" si="198"/>
        <v>0</v>
      </c>
      <c r="Q454" s="505">
        <f t="shared" si="198"/>
        <v>0</v>
      </c>
      <c r="R454" s="506">
        <f t="shared" si="198"/>
        <v>0</v>
      </c>
      <c r="S454" s="507"/>
      <c r="T454" s="508"/>
      <c r="U454" s="509">
        <f t="shared" si="187"/>
        <v>0</v>
      </c>
      <c r="V454" s="510"/>
      <c r="W454" s="510"/>
    </row>
    <row r="455" spans="1:23" ht="12" customHeight="1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1"/>
        <v>0</v>
      </c>
      <c r="K455" s="503">
        <f t="shared" si="196"/>
        <v>0</v>
      </c>
      <c r="L455" s="503">
        <f t="shared" si="196"/>
        <v>0</v>
      </c>
      <c r="M455" s="511">
        <f t="shared" si="192"/>
        <v>0</v>
      </c>
      <c r="N455" s="503">
        <f t="shared" si="197"/>
        <v>0</v>
      </c>
      <c r="O455" s="503">
        <f t="shared" si="197"/>
        <v>0</v>
      </c>
      <c r="P455" s="504">
        <f t="shared" si="198"/>
        <v>0</v>
      </c>
      <c r="Q455" s="505">
        <f t="shared" si="198"/>
        <v>0</v>
      </c>
      <c r="R455" s="506">
        <f t="shared" si="198"/>
        <v>0</v>
      </c>
      <c r="S455" s="507"/>
      <c r="T455" s="508"/>
      <c r="U455" s="509">
        <f t="shared" si="187"/>
        <v>0</v>
      </c>
      <c r="V455" s="510"/>
      <c r="W455" s="510"/>
    </row>
    <row r="456" spans="1:23" ht="12" customHeight="1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1"/>
        <v>190</v>
      </c>
      <c r="K456" s="503">
        <f t="shared" si="196"/>
        <v>22</v>
      </c>
      <c r="L456" s="503">
        <f t="shared" si="196"/>
        <v>1</v>
      </c>
      <c r="M456" s="511">
        <f t="shared" si="192"/>
        <v>0</v>
      </c>
      <c r="N456" s="503">
        <f t="shared" si="197"/>
        <v>0</v>
      </c>
      <c r="O456" s="503">
        <f t="shared" si="197"/>
        <v>213</v>
      </c>
      <c r="P456" s="504">
        <f t="shared" si="198"/>
        <v>0</v>
      </c>
      <c r="Q456" s="505">
        <f t="shared" si="198"/>
        <v>0</v>
      </c>
      <c r="R456" s="506">
        <f t="shared" si="198"/>
        <v>0</v>
      </c>
      <c r="S456" s="507"/>
      <c r="T456" s="508"/>
      <c r="U456" s="509">
        <f t="shared" si="187"/>
        <v>213</v>
      </c>
      <c r="V456" s="510"/>
      <c r="W456" s="510"/>
    </row>
    <row r="457" spans="1:23" ht="12" customHeight="1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1"/>
        <v>0</v>
      </c>
      <c r="K457" s="503">
        <f t="shared" si="196"/>
        <v>0</v>
      </c>
      <c r="L457" s="503">
        <f t="shared" si="196"/>
        <v>0</v>
      </c>
      <c r="M457" s="511">
        <f t="shared" si="192"/>
        <v>0</v>
      </c>
      <c r="N457" s="503">
        <f t="shared" si="197"/>
        <v>0</v>
      </c>
      <c r="O457" s="503">
        <f t="shared" si="197"/>
        <v>0</v>
      </c>
      <c r="P457" s="504">
        <f t="shared" si="198"/>
        <v>0</v>
      </c>
      <c r="Q457" s="505">
        <f t="shared" si="198"/>
        <v>0</v>
      </c>
      <c r="R457" s="506">
        <f t="shared" si="198"/>
        <v>0</v>
      </c>
      <c r="S457" s="507"/>
      <c r="T457" s="508"/>
      <c r="U457" s="509">
        <f t="shared" si="187"/>
        <v>0</v>
      </c>
      <c r="V457" s="510"/>
      <c r="W457" s="510"/>
    </row>
    <row r="458" spans="1:23" ht="12" customHeight="1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1"/>
        <v>48</v>
      </c>
      <c r="K458" s="503">
        <f t="shared" si="196"/>
        <v>0</v>
      </c>
      <c r="L458" s="503">
        <f t="shared" si="196"/>
        <v>0</v>
      </c>
      <c r="M458" s="511">
        <f t="shared" si="192"/>
        <v>0</v>
      </c>
      <c r="N458" s="503">
        <f t="shared" si="197"/>
        <v>0</v>
      </c>
      <c r="O458" s="503">
        <f t="shared" si="197"/>
        <v>48</v>
      </c>
      <c r="P458" s="504">
        <f t="shared" si="198"/>
        <v>0</v>
      </c>
      <c r="Q458" s="505">
        <f t="shared" si="198"/>
        <v>0</v>
      </c>
      <c r="R458" s="506">
        <f t="shared" si="198"/>
        <v>0</v>
      </c>
      <c r="S458" s="507"/>
      <c r="T458" s="508"/>
      <c r="U458" s="509">
        <f t="shared" si="187"/>
        <v>48</v>
      </c>
      <c r="V458" s="510"/>
      <c r="W458" s="510"/>
    </row>
    <row r="459" spans="1:23" ht="12" customHeight="1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1"/>
        <v>0</v>
      </c>
      <c r="K459" s="503">
        <f t="shared" si="196"/>
        <v>0</v>
      </c>
      <c r="L459" s="503">
        <f t="shared" si="196"/>
        <v>0</v>
      </c>
      <c r="M459" s="511">
        <f t="shared" si="192"/>
        <v>0</v>
      </c>
      <c r="N459" s="503">
        <f t="shared" si="197"/>
        <v>24</v>
      </c>
      <c r="O459" s="503">
        <f t="shared" si="197"/>
        <v>24</v>
      </c>
      <c r="P459" s="504">
        <f t="shared" si="198"/>
        <v>0</v>
      </c>
      <c r="Q459" s="505">
        <f t="shared" si="198"/>
        <v>0</v>
      </c>
      <c r="R459" s="506">
        <f t="shared" si="198"/>
        <v>0</v>
      </c>
      <c r="S459" s="507"/>
      <c r="T459" s="508"/>
      <c r="U459" s="509">
        <f t="shared" si="187"/>
        <v>24</v>
      </c>
      <c r="V459" s="510"/>
      <c r="W459" s="510"/>
    </row>
    <row r="460" spans="1:23" ht="12" customHeight="1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1"/>
        <v>0</v>
      </c>
      <c r="K460" s="503">
        <f t="shared" si="196"/>
        <v>0</v>
      </c>
      <c r="L460" s="503">
        <f t="shared" si="196"/>
        <v>0</v>
      </c>
      <c r="M460" s="511">
        <f t="shared" si="192"/>
        <v>0</v>
      </c>
      <c r="N460" s="503">
        <f t="shared" si="197"/>
        <v>0</v>
      </c>
      <c r="O460" s="503">
        <f t="shared" si="197"/>
        <v>0</v>
      </c>
      <c r="P460" s="504">
        <f t="shared" si="198"/>
        <v>0</v>
      </c>
      <c r="Q460" s="505">
        <f t="shared" si="198"/>
        <v>0</v>
      </c>
      <c r="R460" s="506">
        <f t="shared" si="198"/>
        <v>0</v>
      </c>
      <c r="S460" s="507"/>
      <c r="T460" s="508"/>
      <c r="U460" s="509">
        <f t="shared" ref="U460:U523" si="199">SUMIF($A$10:$A$318,$A460,U$10:U$318)</f>
        <v>0</v>
      </c>
      <c r="V460" s="510"/>
      <c r="W460" s="510"/>
    </row>
    <row r="461" spans="1:23" ht="12" customHeight="1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1"/>
        <v>0</v>
      </c>
      <c r="K461" s="503">
        <f t="shared" si="196"/>
        <v>0</v>
      </c>
      <c r="L461" s="503">
        <f t="shared" si="196"/>
        <v>0</v>
      </c>
      <c r="M461" s="511">
        <f t="shared" si="192"/>
        <v>0</v>
      </c>
      <c r="N461" s="503">
        <f t="shared" si="197"/>
        <v>0</v>
      </c>
      <c r="O461" s="503">
        <f t="shared" si="197"/>
        <v>0</v>
      </c>
      <c r="P461" s="504">
        <f t="shared" si="198"/>
        <v>2040</v>
      </c>
      <c r="Q461" s="505">
        <f t="shared" si="198"/>
        <v>800</v>
      </c>
      <c r="R461" s="506">
        <f t="shared" si="198"/>
        <v>2840</v>
      </c>
      <c r="S461" s="507"/>
      <c r="T461" s="508"/>
      <c r="U461" s="509">
        <f t="shared" si="199"/>
        <v>2840</v>
      </c>
      <c r="V461" s="510"/>
      <c r="W461" s="510"/>
    </row>
    <row r="462" spans="1:23" ht="12" customHeight="1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1"/>
        <v>0</v>
      </c>
      <c r="K462" s="503">
        <f t="shared" si="196"/>
        <v>0</v>
      </c>
      <c r="L462" s="503">
        <f t="shared" si="196"/>
        <v>0</v>
      </c>
      <c r="M462" s="511">
        <f t="shared" si="192"/>
        <v>0</v>
      </c>
      <c r="N462" s="503">
        <f t="shared" si="197"/>
        <v>0</v>
      </c>
      <c r="O462" s="503">
        <f t="shared" si="197"/>
        <v>0</v>
      </c>
      <c r="P462" s="504">
        <f t="shared" si="198"/>
        <v>0</v>
      </c>
      <c r="Q462" s="505">
        <f t="shared" si="198"/>
        <v>0</v>
      </c>
      <c r="R462" s="506">
        <f t="shared" si="198"/>
        <v>0</v>
      </c>
      <c r="S462" s="507"/>
      <c r="T462" s="508"/>
      <c r="U462" s="509">
        <f t="shared" si="199"/>
        <v>0</v>
      </c>
      <c r="V462" s="510"/>
      <c r="W462" s="510"/>
    </row>
    <row r="463" spans="1:23" ht="12" customHeight="1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1"/>
        <v>130</v>
      </c>
      <c r="K463" s="503">
        <f t="shared" si="196"/>
        <v>20</v>
      </c>
      <c r="L463" s="503">
        <f t="shared" si="196"/>
        <v>5</v>
      </c>
      <c r="M463" s="511">
        <f t="shared" si="192"/>
        <v>0</v>
      </c>
      <c r="N463" s="503">
        <f t="shared" si="197"/>
        <v>0</v>
      </c>
      <c r="O463" s="503">
        <f t="shared" si="197"/>
        <v>155</v>
      </c>
      <c r="P463" s="504">
        <f t="shared" si="198"/>
        <v>0</v>
      </c>
      <c r="Q463" s="505">
        <f t="shared" si="198"/>
        <v>0</v>
      </c>
      <c r="R463" s="506">
        <f t="shared" si="198"/>
        <v>0</v>
      </c>
      <c r="S463" s="507"/>
      <c r="T463" s="508"/>
      <c r="U463" s="509">
        <f t="shared" si="199"/>
        <v>155</v>
      </c>
      <c r="V463" s="510"/>
      <c r="W463" s="510"/>
    </row>
    <row r="464" spans="1:23" ht="12" customHeight="1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1"/>
        <v>56</v>
      </c>
      <c r="K464" s="503">
        <f t="shared" si="196"/>
        <v>0</v>
      </c>
      <c r="L464" s="503">
        <f t="shared" si="196"/>
        <v>0</v>
      </c>
      <c r="M464" s="511">
        <f t="shared" si="192"/>
        <v>0</v>
      </c>
      <c r="N464" s="503">
        <f t="shared" si="197"/>
        <v>0</v>
      </c>
      <c r="O464" s="503">
        <f t="shared" si="197"/>
        <v>56</v>
      </c>
      <c r="P464" s="504">
        <f t="shared" si="198"/>
        <v>0</v>
      </c>
      <c r="Q464" s="505">
        <f t="shared" si="198"/>
        <v>0</v>
      </c>
      <c r="R464" s="506">
        <f t="shared" si="198"/>
        <v>0</v>
      </c>
      <c r="S464" s="507"/>
      <c r="T464" s="508"/>
      <c r="U464" s="509">
        <f t="shared" si="199"/>
        <v>56</v>
      </c>
      <c r="V464" s="510"/>
      <c r="W464" s="510"/>
    </row>
    <row r="465" spans="1:23" ht="12" customHeight="1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1"/>
        <v>0</v>
      </c>
      <c r="K465" s="503">
        <f t="shared" si="196"/>
        <v>0</v>
      </c>
      <c r="L465" s="503">
        <f t="shared" si="196"/>
        <v>0</v>
      </c>
      <c r="M465" s="511">
        <f t="shared" si="192"/>
        <v>0</v>
      </c>
      <c r="N465" s="503">
        <f t="shared" si="197"/>
        <v>0</v>
      </c>
      <c r="O465" s="503">
        <f t="shared" si="197"/>
        <v>0</v>
      </c>
      <c r="P465" s="504">
        <f t="shared" si="198"/>
        <v>0</v>
      </c>
      <c r="Q465" s="505">
        <f t="shared" si="198"/>
        <v>0</v>
      </c>
      <c r="R465" s="506">
        <f t="shared" si="198"/>
        <v>0</v>
      </c>
      <c r="S465" s="507"/>
      <c r="T465" s="508"/>
      <c r="U465" s="509">
        <f t="shared" si="199"/>
        <v>0</v>
      </c>
      <c r="V465" s="510"/>
      <c r="W465" s="510"/>
    </row>
    <row r="466" spans="1:23" ht="12" customHeight="1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1"/>
        <v>16</v>
      </c>
      <c r="K466" s="503">
        <f t="shared" si="196"/>
        <v>0</v>
      </c>
      <c r="L466" s="503">
        <f t="shared" si="196"/>
        <v>0</v>
      </c>
      <c r="M466" s="511">
        <f t="shared" si="192"/>
        <v>0</v>
      </c>
      <c r="N466" s="503">
        <f t="shared" si="197"/>
        <v>0</v>
      </c>
      <c r="O466" s="503">
        <f t="shared" si="197"/>
        <v>16</v>
      </c>
      <c r="P466" s="504">
        <f t="shared" si="198"/>
        <v>0</v>
      </c>
      <c r="Q466" s="505">
        <f t="shared" si="198"/>
        <v>0</v>
      </c>
      <c r="R466" s="506">
        <f t="shared" si="198"/>
        <v>0</v>
      </c>
      <c r="S466" s="507"/>
      <c r="T466" s="508"/>
      <c r="U466" s="509">
        <f t="shared" si="199"/>
        <v>16</v>
      </c>
      <c r="V466" s="510"/>
      <c r="W466" s="510"/>
    </row>
    <row r="467" spans="1:23" ht="12" customHeight="1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1"/>
        <v>0</v>
      </c>
      <c r="K467" s="503">
        <f t="shared" si="196"/>
        <v>0</v>
      </c>
      <c r="L467" s="503">
        <f t="shared" si="196"/>
        <v>0</v>
      </c>
      <c r="M467" s="511">
        <f t="shared" si="192"/>
        <v>0</v>
      </c>
      <c r="N467" s="503">
        <f t="shared" si="197"/>
        <v>0</v>
      </c>
      <c r="O467" s="503">
        <f t="shared" si="197"/>
        <v>0</v>
      </c>
      <c r="P467" s="504">
        <f t="shared" si="198"/>
        <v>0</v>
      </c>
      <c r="Q467" s="505">
        <f t="shared" si="198"/>
        <v>0</v>
      </c>
      <c r="R467" s="506">
        <f t="shared" si="198"/>
        <v>0</v>
      </c>
      <c r="S467" s="507"/>
      <c r="T467" s="508"/>
      <c r="U467" s="509">
        <f t="shared" si="199"/>
        <v>0</v>
      </c>
      <c r="V467" s="510"/>
      <c r="W467" s="510"/>
    </row>
    <row r="468" spans="1:23" ht="12" customHeight="1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1"/>
        <v>0</v>
      </c>
      <c r="K468" s="503">
        <f t="shared" si="196"/>
        <v>0</v>
      </c>
      <c r="L468" s="503">
        <f t="shared" si="196"/>
        <v>0</v>
      </c>
      <c r="M468" s="511">
        <f t="shared" si="192"/>
        <v>0</v>
      </c>
      <c r="N468" s="503">
        <f t="shared" si="197"/>
        <v>0</v>
      </c>
      <c r="O468" s="503">
        <f t="shared" si="197"/>
        <v>0</v>
      </c>
      <c r="P468" s="504">
        <f t="shared" si="198"/>
        <v>0</v>
      </c>
      <c r="Q468" s="505">
        <f t="shared" si="198"/>
        <v>0</v>
      </c>
      <c r="R468" s="506">
        <f t="shared" si="198"/>
        <v>0</v>
      </c>
      <c r="S468" s="507"/>
      <c r="T468" s="508"/>
      <c r="U468" s="509">
        <f t="shared" si="199"/>
        <v>0</v>
      </c>
      <c r="V468" s="510"/>
      <c r="W468" s="510"/>
    </row>
    <row r="469" spans="1:23" ht="12" customHeight="1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1"/>
        <v>0</v>
      </c>
      <c r="K469" s="503">
        <f t="shared" si="196"/>
        <v>0</v>
      </c>
      <c r="L469" s="503">
        <f t="shared" si="196"/>
        <v>0</v>
      </c>
      <c r="M469" s="511">
        <f t="shared" si="192"/>
        <v>0</v>
      </c>
      <c r="N469" s="503">
        <f t="shared" si="197"/>
        <v>8</v>
      </c>
      <c r="O469" s="503">
        <f t="shared" si="197"/>
        <v>8</v>
      </c>
      <c r="P469" s="504">
        <f t="shared" si="198"/>
        <v>0</v>
      </c>
      <c r="Q469" s="505">
        <f t="shared" si="198"/>
        <v>0</v>
      </c>
      <c r="R469" s="506">
        <f t="shared" si="198"/>
        <v>0</v>
      </c>
      <c r="S469" s="507"/>
      <c r="T469" s="508"/>
      <c r="U469" s="509">
        <f t="shared" si="199"/>
        <v>8</v>
      </c>
      <c r="V469" s="510"/>
      <c r="W469" s="510"/>
    </row>
    <row r="470" spans="1:23" ht="12" customHeight="1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1"/>
        <v>8</v>
      </c>
      <c r="K470" s="503">
        <f t="shared" si="196"/>
        <v>0</v>
      </c>
      <c r="L470" s="503">
        <f t="shared" si="196"/>
        <v>0</v>
      </c>
      <c r="M470" s="511">
        <f t="shared" si="192"/>
        <v>0</v>
      </c>
      <c r="N470" s="503">
        <f t="shared" si="197"/>
        <v>0</v>
      </c>
      <c r="O470" s="503">
        <f t="shared" si="197"/>
        <v>8</v>
      </c>
      <c r="P470" s="504">
        <f t="shared" si="198"/>
        <v>0</v>
      </c>
      <c r="Q470" s="505">
        <f t="shared" si="198"/>
        <v>0</v>
      </c>
      <c r="R470" s="506">
        <f t="shared" si="198"/>
        <v>0</v>
      </c>
      <c r="S470" s="507"/>
      <c r="T470" s="508"/>
      <c r="U470" s="509">
        <f t="shared" si="199"/>
        <v>8</v>
      </c>
      <c r="V470" s="510"/>
      <c r="W470" s="510"/>
    </row>
    <row r="471" spans="1:23" ht="12" customHeight="1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1"/>
        <v>0</v>
      </c>
      <c r="K471" s="503">
        <f t="shared" si="196"/>
        <v>0</v>
      </c>
      <c r="L471" s="503">
        <f t="shared" si="196"/>
        <v>0</v>
      </c>
      <c r="M471" s="511">
        <f t="shared" si="192"/>
        <v>0</v>
      </c>
      <c r="N471" s="503">
        <f t="shared" si="197"/>
        <v>0</v>
      </c>
      <c r="O471" s="503">
        <f t="shared" si="197"/>
        <v>0</v>
      </c>
      <c r="P471" s="504">
        <f t="shared" si="198"/>
        <v>1024</v>
      </c>
      <c r="Q471" s="505">
        <f t="shared" si="198"/>
        <v>1480</v>
      </c>
      <c r="R471" s="506">
        <f t="shared" si="198"/>
        <v>2504</v>
      </c>
      <c r="S471" s="507"/>
      <c r="T471" s="508"/>
      <c r="U471" s="509">
        <f t="shared" si="199"/>
        <v>2504</v>
      </c>
      <c r="V471" s="510"/>
      <c r="W471" s="510"/>
    </row>
    <row r="472" spans="1:23" ht="12" customHeight="1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1"/>
        <v>0</v>
      </c>
      <c r="K472" s="503">
        <f t="shared" ref="K472:L491" si="200">SUMIF($A$10:$A$323,$A472,K$10:K$323)</f>
        <v>0</v>
      </c>
      <c r="L472" s="503">
        <f t="shared" si="200"/>
        <v>0</v>
      </c>
      <c r="M472" s="511">
        <f t="shared" si="192"/>
        <v>0</v>
      </c>
      <c r="N472" s="503">
        <f t="shared" ref="N472:O491" si="201">SUMIF($A$10:$A$323,$A472,N$10:N$323)</f>
        <v>0</v>
      </c>
      <c r="O472" s="503">
        <f t="shared" si="201"/>
        <v>0</v>
      </c>
      <c r="P472" s="504">
        <f t="shared" ref="P472:R491" si="202">SUMIF($A$10:$A$318,$A472,P$10:P$318)</f>
        <v>0</v>
      </c>
      <c r="Q472" s="505">
        <f t="shared" si="202"/>
        <v>0</v>
      </c>
      <c r="R472" s="506">
        <f t="shared" si="202"/>
        <v>0</v>
      </c>
      <c r="S472" s="507"/>
      <c r="T472" s="508"/>
      <c r="U472" s="509">
        <f t="shared" si="199"/>
        <v>0</v>
      </c>
      <c r="V472" s="510"/>
      <c r="W472" s="510"/>
    </row>
    <row r="473" spans="1:23" ht="12" customHeight="1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1"/>
        <v>130</v>
      </c>
      <c r="K473" s="503">
        <f t="shared" si="200"/>
        <v>0</v>
      </c>
      <c r="L473" s="503">
        <f t="shared" si="200"/>
        <v>0</v>
      </c>
      <c r="M473" s="511">
        <f t="shared" si="192"/>
        <v>0</v>
      </c>
      <c r="N473" s="503">
        <f t="shared" si="201"/>
        <v>0</v>
      </c>
      <c r="O473" s="503">
        <f t="shared" si="201"/>
        <v>130</v>
      </c>
      <c r="P473" s="504">
        <f t="shared" si="202"/>
        <v>0</v>
      </c>
      <c r="Q473" s="505">
        <f t="shared" si="202"/>
        <v>0</v>
      </c>
      <c r="R473" s="506">
        <f t="shared" si="202"/>
        <v>0</v>
      </c>
      <c r="S473" s="507"/>
      <c r="T473" s="508"/>
      <c r="U473" s="509">
        <f t="shared" si="199"/>
        <v>130</v>
      </c>
      <c r="V473" s="510"/>
      <c r="W473" s="510"/>
    </row>
    <row r="474" spans="1:23" ht="12" customHeight="1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1"/>
        <v>0</v>
      </c>
      <c r="K474" s="503">
        <f t="shared" si="200"/>
        <v>0</v>
      </c>
      <c r="L474" s="503">
        <f t="shared" si="200"/>
        <v>0</v>
      </c>
      <c r="M474" s="511">
        <f t="shared" si="192"/>
        <v>0</v>
      </c>
      <c r="N474" s="503">
        <f t="shared" si="201"/>
        <v>0</v>
      </c>
      <c r="O474" s="503">
        <f t="shared" si="201"/>
        <v>0</v>
      </c>
      <c r="P474" s="504">
        <f t="shared" si="202"/>
        <v>0</v>
      </c>
      <c r="Q474" s="505">
        <f t="shared" si="202"/>
        <v>0</v>
      </c>
      <c r="R474" s="506">
        <f t="shared" si="202"/>
        <v>0</v>
      </c>
      <c r="S474" s="507"/>
      <c r="T474" s="508"/>
      <c r="U474" s="509">
        <f t="shared" si="199"/>
        <v>0</v>
      </c>
      <c r="V474" s="510"/>
      <c r="W474" s="510"/>
    </row>
    <row r="475" spans="1:23" ht="12" customHeight="1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1"/>
        <v>0</v>
      </c>
      <c r="K475" s="503">
        <f t="shared" si="200"/>
        <v>0</v>
      </c>
      <c r="L475" s="503">
        <f t="shared" si="200"/>
        <v>0</v>
      </c>
      <c r="M475" s="511">
        <f t="shared" si="192"/>
        <v>0</v>
      </c>
      <c r="N475" s="503">
        <f t="shared" si="201"/>
        <v>0</v>
      </c>
      <c r="O475" s="503">
        <f t="shared" si="201"/>
        <v>0</v>
      </c>
      <c r="P475" s="504">
        <f t="shared" si="202"/>
        <v>0</v>
      </c>
      <c r="Q475" s="505">
        <f t="shared" si="202"/>
        <v>0</v>
      </c>
      <c r="R475" s="506">
        <f t="shared" si="202"/>
        <v>0</v>
      </c>
      <c r="S475" s="507"/>
      <c r="T475" s="508"/>
      <c r="U475" s="509">
        <f t="shared" si="199"/>
        <v>0</v>
      </c>
      <c r="V475" s="510"/>
      <c r="W475" s="510"/>
    </row>
    <row r="476" spans="1:23" ht="12" customHeight="1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1"/>
        <v>0</v>
      </c>
      <c r="K476" s="503">
        <f t="shared" si="200"/>
        <v>0</v>
      </c>
      <c r="L476" s="503">
        <f t="shared" si="200"/>
        <v>0</v>
      </c>
      <c r="M476" s="511">
        <f t="shared" si="192"/>
        <v>0</v>
      </c>
      <c r="N476" s="503">
        <f t="shared" si="201"/>
        <v>0</v>
      </c>
      <c r="O476" s="503">
        <f t="shared" si="201"/>
        <v>0</v>
      </c>
      <c r="P476" s="504">
        <f t="shared" si="202"/>
        <v>0</v>
      </c>
      <c r="Q476" s="505">
        <f t="shared" si="202"/>
        <v>0</v>
      </c>
      <c r="R476" s="506">
        <f t="shared" si="202"/>
        <v>0</v>
      </c>
      <c r="S476" s="507"/>
      <c r="T476" s="508"/>
      <c r="U476" s="509">
        <f t="shared" si="199"/>
        <v>0</v>
      </c>
      <c r="V476" s="510"/>
      <c r="W476" s="510"/>
    </row>
    <row r="477" spans="1:23" ht="12" customHeight="1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1"/>
        <v>63</v>
      </c>
      <c r="K477" s="503">
        <f t="shared" si="200"/>
        <v>15</v>
      </c>
      <c r="L477" s="503">
        <f t="shared" si="200"/>
        <v>6</v>
      </c>
      <c r="M477" s="511">
        <f t="shared" si="192"/>
        <v>0</v>
      </c>
      <c r="N477" s="503">
        <f t="shared" si="201"/>
        <v>0</v>
      </c>
      <c r="O477" s="503">
        <f t="shared" si="201"/>
        <v>84</v>
      </c>
      <c r="P477" s="504">
        <f t="shared" si="202"/>
        <v>0</v>
      </c>
      <c r="Q477" s="505">
        <f t="shared" si="202"/>
        <v>0</v>
      </c>
      <c r="R477" s="506">
        <f t="shared" si="202"/>
        <v>0</v>
      </c>
      <c r="S477" s="507"/>
      <c r="T477" s="508"/>
      <c r="U477" s="509">
        <f t="shared" si="199"/>
        <v>84</v>
      </c>
      <c r="V477" s="510"/>
      <c r="W477" s="510"/>
    </row>
    <row r="478" spans="1:23" ht="12" customHeight="1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1"/>
        <v>0</v>
      </c>
      <c r="K478" s="503">
        <f t="shared" si="200"/>
        <v>0</v>
      </c>
      <c r="L478" s="503">
        <f t="shared" si="200"/>
        <v>0</v>
      </c>
      <c r="M478" s="511">
        <f t="shared" si="192"/>
        <v>0</v>
      </c>
      <c r="N478" s="503">
        <f t="shared" si="201"/>
        <v>0</v>
      </c>
      <c r="O478" s="503">
        <f t="shared" si="201"/>
        <v>0</v>
      </c>
      <c r="P478" s="504">
        <f t="shared" si="202"/>
        <v>0</v>
      </c>
      <c r="Q478" s="505">
        <f t="shared" si="202"/>
        <v>0</v>
      </c>
      <c r="R478" s="506">
        <f t="shared" si="202"/>
        <v>0</v>
      </c>
      <c r="S478" s="507"/>
      <c r="T478" s="508"/>
      <c r="U478" s="509">
        <f t="shared" si="199"/>
        <v>0</v>
      </c>
      <c r="V478" s="510"/>
      <c r="W478" s="510"/>
    </row>
    <row r="479" spans="1:23" ht="12" customHeight="1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ref="J479:J542" si="203">SUMIF($A$10:$A$323,$A479,J$10:J$323)</f>
        <v>0</v>
      </c>
      <c r="K479" s="503">
        <f t="shared" si="200"/>
        <v>0</v>
      </c>
      <c r="L479" s="503">
        <f t="shared" si="200"/>
        <v>0</v>
      </c>
      <c r="M479" s="511">
        <f t="shared" si="192"/>
        <v>0</v>
      </c>
      <c r="N479" s="503">
        <f t="shared" si="201"/>
        <v>0</v>
      </c>
      <c r="O479" s="503">
        <f t="shared" si="201"/>
        <v>0</v>
      </c>
      <c r="P479" s="504">
        <f t="shared" si="202"/>
        <v>0</v>
      </c>
      <c r="Q479" s="505">
        <f t="shared" si="202"/>
        <v>0</v>
      </c>
      <c r="R479" s="506">
        <f t="shared" si="202"/>
        <v>0</v>
      </c>
      <c r="S479" s="507"/>
      <c r="T479" s="508"/>
      <c r="U479" s="509">
        <f t="shared" si="199"/>
        <v>0</v>
      </c>
      <c r="V479" s="510"/>
      <c r="W479" s="510"/>
    </row>
    <row r="480" spans="1:23" ht="12" customHeight="1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203"/>
        <v>0</v>
      </c>
      <c r="K480" s="503">
        <f t="shared" si="200"/>
        <v>0</v>
      </c>
      <c r="L480" s="503">
        <f t="shared" si="200"/>
        <v>0</v>
      </c>
      <c r="M480" s="511">
        <f t="shared" ref="M480:M543" si="204">SUMIF($A$10:$A$318,$A480,M$10:M$318)</f>
        <v>0</v>
      </c>
      <c r="N480" s="503">
        <f t="shared" si="201"/>
        <v>0</v>
      </c>
      <c r="O480" s="503">
        <f t="shared" si="201"/>
        <v>0</v>
      </c>
      <c r="P480" s="504">
        <f t="shared" si="202"/>
        <v>0</v>
      </c>
      <c r="Q480" s="505">
        <f t="shared" si="202"/>
        <v>0</v>
      </c>
      <c r="R480" s="506">
        <f t="shared" si="202"/>
        <v>0</v>
      </c>
      <c r="S480" s="507"/>
      <c r="T480" s="508"/>
      <c r="U480" s="509">
        <f t="shared" si="199"/>
        <v>0</v>
      </c>
      <c r="V480" s="510"/>
      <c r="W480" s="510"/>
    </row>
    <row r="481" spans="1:23" ht="12" customHeight="1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203"/>
        <v>0</v>
      </c>
      <c r="K481" s="503">
        <f t="shared" si="200"/>
        <v>0</v>
      </c>
      <c r="L481" s="503">
        <f t="shared" si="200"/>
        <v>0</v>
      </c>
      <c r="M481" s="511">
        <f t="shared" si="204"/>
        <v>0</v>
      </c>
      <c r="N481" s="503">
        <f t="shared" si="201"/>
        <v>0</v>
      </c>
      <c r="O481" s="503">
        <f t="shared" si="201"/>
        <v>0</v>
      </c>
      <c r="P481" s="504">
        <f t="shared" si="202"/>
        <v>0</v>
      </c>
      <c r="Q481" s="505">
        <f t="shared" si="202"/>
        <v>0</v>
      </c>
      <c r="R481" s="506">
        <f t="shared" si="202"/>
        <v>0</v>
      </c>
      <c r="S481" s="507"/>
      <c r="T481" s="508"/>
      <c r="U481" s="509">
        <f t="shared" si="199"/>
        <v>0</v>
      </c>
      <c r="V481" s="510"/>
      <c r="W481" s="510"/>
    </row>
    <row r="482" spans="1:23" ht="12" customHeight="1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203"/>
        <v>0</v>
      </c>
      <c r="K482" s="503">
        <f t="shared" si="200"/>
        <v>0</v>
      </c>
      <c r="L482" s="503">
        <f t="shared" si="200"/>
        <v>0</v>
      </c>
      <c r="M482" s="511">
        <f t="shared" si="204"/>
        <v>0</v>
      </c>
      <c r="N482" s="503">
        <f t="shared" si="201"/>
        <v>0</v>
      </c>
      <c r="O482" s="503">
        <f t="shared" si="201"/>
        <v>0</v>
      </c>
      <c r="P482" s="504">
        <f t="shared" si="202"/>
        <v>0</v>
      </c>
      <c r="Q482" s="505">
        <f t="shared" si="202"/>
        <v>0</v>
      </c>
      <c r="R482" s="506">
        <f t="shared" si="202"/>
        <v>0</v>
      </c>
      <c r="S482" s="507"/>
      <c r="T482" s="508"/>
      <c r="U482" s="509">
        <f t="shared" si="199"/>
        <v>0</v>
      </c>
      <c r="V482" s="510"/>
      <c r="W482" s="510"/>
    </row>
    <row r="483" spans="1:23" ht="12" customHeight="1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203"/>
        <v>0</v>
      </c>
      <c r="K483" s="503">
        <f t="shared" si="200"/>
        <v>0</v>
      </c>
      <c r="L483" s="503">
        <f t="shared" si="200"/>
        <v>0</v>
      </c>
      <c r="M483" s="511">
        <f t="shared" si="204"/>
        <v>0</v>
      </c>
      <c r="N483" s="503">
        <f t="shared" si="201"/>
        <v>0</v>
      </c>
      <c r="O483" s="503">
        <f t="shared" si="201"/>
        <v>0</v>
      </c>
      <c r="P483" s="504">
        <f t="shared" si="202"/>
        <v>0</v>
      </c>
      <c r="Q483" s="505">
        <f t="shared" si="202"/>
        <v>0</v>
      </c>
      <c r="R483" s="506">
        <f t="shared" si="202"/>
        <v>0</v>
      </c>
      <c r="S483" s="507"/>
      <c r="T483" s="508"/>
      <c r="U483" s="509">
        <f t="shared" si="199"/>
        <v>0</v>
      </c>
      <c r="V483" s="510"/>
      <c r="W483" s="510"/>
    </row>
    <row r="484" spans="1:23" ht="12" customHeight="1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203"/>
        <v>0</v>
      </c>
      <c r="K484" s="503">
        <f t="shared" si="200"/>
        <v>0</v>
      </c>
      <c r="L484" s="503">
        <f t="shared" si="200"/>
        <v>0</v>
      </c>
      <c r="M484" s="511">
        <f t="shared" si="204"/>
        <v>0</v>
      </c>
      <c r="N484" s="503">
        <f t="shared" si="201"/>
        <v>0</v>
      </c>
      <c r="O484" s="503">
        <f t="shared" si="201"/>
        <v>0</v>
      </c>
      <c r="P484" s="504">
        <f t="shared" si="202"/>
        <v>0</v>
      </c>
      <c r="Q484" s="505">
        <f t="shared" si="202"/>
        <v>0</v>
      </c>
      <c r="R484" s="506">
        <f t="shared" si="202"/>
        <v>0</v>
      </c>
      <c r="S484" s="507"/>
      <c r="T484" s="508"/>
      <c r="U484" s="509">
        <f t="shared" si="199"/>
        <v>0</v>
      </c>
      <c r="V484" s="510"/>
      <c r="W484" s="510"/>
    </row>
    <row r="485" spans="1:23" ht="12" customHeight="1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203"/>
        <v>0</v>
      </c>
      <c r="K485" s="503">
        <f t="shared" si="200"/>
        <v>0</v>
      </c>
      <c r="L485" s="503">
        <f t="shared" si="200"/>
        <v>0</v>
      </c>
      <c r="M485" s="511">
        <f t="shared" si="204"/>
        <v>0</v>
      </c>
      <c r="N485" s="503">
        <f t="shared" si="201"/>
        <v>0</v>
      </c>
      <c r="O485" s="503">
        <f t="shared" si="201"/>
        <v>0</v>
      </c>
      <c r="P485" s="504">
        <f t="shared" si="202"/>
        <v>0</v>
      </c>
      <c r="Q485" s="505">
        <f t="shared" si="202"/>
        <v>0</v>
      </c>
      <c r="R485" s="506">
        <f t="shared" si="202"/>
        <v>0</v>
      </c>
      <c r="S485" s="507"/>
      <c r="T485" s="508"/>
      <c r="U485" s="509">
        <f t="shared" si="199"/>
        <v>0</v>
      </c>
      <c r="V485" s="510"/>
      <c r="W485" s="510"/>
    </row>
    <row r="486" spans="1:23" ht="12" customHeight="1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3"/>
        <v>0</v>
      </c>
      <c r="K486" s="503">
        <f t="shared" si="200"/>
        <v>0</v>
      </c>
      <c r="L486" s="503">
        <f t="shared" si="200"/>
        <v>0</v>
      </c>
      <c r="M486" s="511">
        <f t="shared" si="204"/>
        <v>0</v>
      </c>
      <c r="N486" s="503">
        <f t="shared" si="201"/>
        <v>0</v>
      </c>
      <c r="O486" s="503">
        <f t="shared" si="201"/>
        <v>0</v>
      </c>
      <c r="P486" s="504">
        <f t="shared" si="202"/>
        <v>0</v>
      </c>
      <c r="Q486" s="505">
        <f t="shared" si="202"/>
        <v>0</v>
      </c>
      <c r="R486" s="506">
        <f t="shared" si="202"/>
        <v>0</v>
      </c>
      <c r="S486" s="507"/>
      <c r="T486" s="508"/>
      <c r="U486" s="509">
        <f t="shared" si="199"/>
        <v>0</v>
      </c>
      <c r="V486" s="510"/>
      <c r="W486" s="510"/>
    </row>
    <row r="487" spans="1:23" ht="12" customHeight="1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3"/>
        <v>0</v>
      </c>
      <c r="K487" s="503">
        <f t="shared" si="200"/>
        <v>0</v>
      </c>
      <c r="L487" s="503">
        <f t="shared" si="200"/>
        <v>0</v>
      </c>
      <c r="M487" s="511">
        <f t="shared" si="204"/>
        <v>0</v>
      </c>
      <c r="N487" s="503">
        <f t="shared" si="201"/>
        <v>0</v>
      </c>
      <c r="O487" s="503">
        <f t="shared" si="201"/>
        <v>0</v>
      </c>
      <c r="P487" s="504">
        <f t="shared" si="202"/>
        <v>0</v>
      </c>
      <c r="Q487" s="505">
        <f t="shared" si="202"/>
        <v>0</v>
      </c>
      <c r="R487" s="506">
        <f t="shared" si="202"/>
        <v>0</v>
      </c>
      <c r="S487" s="507"/>
      <c r="T487" s="508"/>
      <c r="U487" s="509">
        <f t="shared" si="199"/>
        <v>0</v>
      </c>
      <c r="V487" s="510"/>
      <c r="W487" s="510"/>
    </row>
    <row r="488" spans="1:23" ht="12" customHeight="1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3"/>
        <v>0</v>
      </c>
      <c r="K488" s="503">
        <f t="shared" si="200"/>
        <v>0</v>
      </c>
      <c r="L488" s="503">
        <f t="shared" si="200"/>
        <v>0</v>
      </c>
      <c r="M488" s="511">
        <f t="shared" si="204"/>
        <v>0</v>
      </c>
      <c r="N488" s="503">
        <f t="shared" si="201"/>
        <v>0</v>
      </c>
      <c r="O488" s="503">
        <f t="shared" si="201"/>
        <v>0</v>
      </c>
      <c r="P488" s="504">
        <f t="shared" si="202"/>
        <v>0</v>
      </c>
      <c r="Q488" s="505">
        <f t="shared" si="202"/>
        <v>0</v>
      </c>
      <c r="R488" s="506">
        <f t="shared" si="202"/>
        <v>0</v>
      </c>
      <c r="S488" s="507"/>
      <c r="T488" s="508"/>
      <c r="U488" s="509">
        <f t="shared" si="199"/>
        <v>0</v>
      </c>
      <c r="V488" s="510"/>
      <c r="W488" s="510"/>
    </row>
    <row r="489" spans="1:23" ht="12" customHeight="1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3"/>
        <v>0</v>
      </c>
      <c r="K489" s="503">
        <f t="shared" si="200"/>
        <v>0</v>
      </c>
      <c r="L489" s="503">
        <f t="shared" si="200"/>
        <v>0</v>
      </c>
      <c r="M489" s="511">
        <f t="shared" si="204"/>
        <v>0</v>
      </c>
      <c r="N489" s="503">
        <f t="shared" si="201"/>
        <v>0</v>
      </c>
      <c r="O489" s="503">
        <f t="shared" si="201"/>
        <v>0</v>
      </c>
      <c r="P489" s="504">
        <f t="shared" si="202"/>
        <v>0</v>
      </c>
      <c r="Q489" s="505">
        <f t="shared" si="202"/>
        <v>0</v>
      </c>
      <c r="R489" s="506">
        <f t="shared" si="202"/>
        <v>0</v>
      </c>
      <c r="S489" s="507"/>
      <c r="T489" s="508"/>
      <c r="U489" s="509">
        <f t="shared" si="199"/>
        <v>0</v>
      </c>
      <c r="V489" s="510"/>
      <c r="W489" s="510"/>
    </row>
    <row r="490" spans="1:23" ht="12" customHeight="1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3"/>
        <v>16</v>
      </c>
      <c r="K490" s="503">
        <f t="shared" si="200"/>
        <v>0</v>
      </c>
      <c r="L490" s="503">
        <f t="shared" si="200"/>
        <v>0</v>
      </c>
      <c r="M490" s="511">
        <f t="shared" si="204"/>
        <v>0</v>
      </c>
      <c r="N490" s="503">
        <f t="shared" si="201"/>
        <v>0</v>
      </c>
      <c r="O490" s="503">
        <f t="shared" si="201"/>
        <v>16</v>
      </c>
      <c r="P490" s="504">
        <f t="shared" si="202"/>
        <v>0</v>
      </c>
      <c r="Q490" s="505">
        <f t="shared" si="202"/>
        <v>0</v>
      </c>
      <c r="R490" s="506">
        <f t="shared" si="202"/>
        <v>0</v>
      </c>
      <c r="S490" s="507"/>
      <c r="T490" s="508"/>
      <c r="U490" s="509">
        <f t="shared" si="199"/>
        <v>16</v>
      </c>
      <c r="V490" s="510"/>
      <c r="W490" s="510"/>
    </row>
    <row r="491" spans="1:23" ht="12" customHeight="1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3"/>
        <v>0</v>
      </c>
      <c r="K491" s="503">
        <f t="shared" si="200"/>
        <v>0</v>
      </c>
      <c r="L491" s="503">
        <f t="shared" si="200"/>
        <v>0</v>
      </c>
      <c r="M491" s="511">
        <f t="shared" si="204"/>
        <v>0</v>
      </c>
      <c r="N491" s="503">
        <f t="shared" si="201"/>
        <v>0</v>
      </c>
      <c r="O491" s="503">
        <f t="shared" si="201"/>
        <v>0</v>
      </c>
      <c r="P491" s="504">
        <f t="shared" si="202"/>
        <v>0</v>
      </c>
      <c r="Q491" s="505">
        <f t="shared" si="202"/>
        <v>0</v>
      </c>
      <c r="R491" s="506">
        <f t="shared" si="202"/>
        <v>0</v>
      </c>
      <c r="S491" s="507"/>
      <c r="T491" s="508"/>
      <c r="U491" s="509">
        <f t="shared" si="199"/>
        <v>0</v>
      </c>
      <c r="V491" s="510"/>
      <c r="W491" s="510"/>
    </row>
    <row r="492" spans="1:23" ht="12" customHeight="1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3"/>
        <v>25</v>
      </c>
      <c r="K492" s="503">
        <f t="shared" ref="K492:L511" si="205">SUMIF($A$10:$A$323,$A492,K$10:K$323)</f>
        <v>0</v>
      </c>
      <c r="L492" s="503">
        <f t="shared" si="205"/>
        <v>0</v>
      </c>
      <c r="M492" s="511">
        <f t="shared" si="204"/>
        <v>0</v>
      </c>
      <c r="N492" s="503">
        <f t="shared" ref="N492:O511" si="206">SUMIF($A$10:$A$323,$A492,N$10:N$323)</f>
        <v>0</v>
      </c>
      <c r="O492" s="503">
        <f t="shared" si="206"/>
        <v>25</v>
      </c>
      <c r="P492" s="504">
        <f t="shared" ref="P492:R511" si="207">SUMIF($A$10:$A$318,$A492,P$10:P$318)</f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199"/>
        <v>25</v>
      </c>
      <c r="V492" s="510"/>
      <c r="W492" s="510"/>
    </row>
    <row r="493" spans="1:23" ht="12" customHeight="1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3"/>
        <v>0</v>
      </c>
      <c r="K493" s="503">
        <f t="shared" si="205"/>
        <v>0</v>
      </c>
      <c r="L493" s="503">
        <f t="shared" si="205"/>
        <v>0</v>
      </c>
      <c r="M493" s="511">
        <f t="shared" si="204"/>
        <v>0</v>
      </c>
      <c r="N493" s="503">
        <f t="shared" si="206"/>
        <v>0</v>
      </c>
      <c r="O493" s="503">
        <f t="shared" si="206"/>
        <v>0</v>
      </c>
      <c r="P493" s="504">
        <f t="shared" si="207"/>
        <v>160</v>
      </c>
      <c r="Q493" s="505">
        <f t="shared" si="207"/>
        <v>0</v>
      </c>
      <c r="R493" s="506">
        <f t="shared" si="207"/>
        <v>160</v>
      </c>
      <c r="S493" s="507"/>
      <c r="T493" s="508"/>
      <c r="U493" s="509">
        <f t="shared" si="199"/>
        <v>160</v>
      </c>
      <c r="V493" s="510"/>
      <c r="W493" s="510"/>
    </row>
    <row r="494" spans="1:23" ht="12" customHeight="1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3"/>
        <v>0</v>
      </c>
      <c r="K494" s="503">
        <f t="shared" si="205"/>
        <v>0</v>
      </c>
      <c r="L494" s="503">
        <f t="shared" si="205"/>
        <v>0</v>
      </c>
      <c r="M494" s="511">
        <f t="shared" si="204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199"/>
        <v>0</v>
      </c>
      <c r="V494" s="510"/>
      <c r="W494" s="510"/>
    </row>
    <row r="495" spans="1:23" ht="12" customHeight="1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3"/>
        <v>170</v>
      </c>
      <c r="K495" s="503">
        <f t="shared" si="205"/>
        <v>10</v>
      </c>
      <c r="L495" s="503">
        <f t="shared" si="205"/>
        <v>8</v>
      </c>
      <c r="M495" s="511">
        <f t="shared" si="204"/>
        <v>0</v>
      </c>
      <c r="N495" s="503">
        <f t="shared" si="206"/>
        <v>0</v>
      </c>
      <c r="O495" s="503">
        <f t="shared" si="206"/>
        <v>188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199"/>
        <v>188</v>
      </c>
      <c r="V495" s="510"/>
      <c r="W495" s="510"/>
    </row>
    <row r="496" spans="1:23" ht="12" customHeight="1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3"/>
        <v>0</v>
      </c>
      <c r="K496" s="503">
        <f t="shared" si="205"/>
        <v>0</v>
      </c>
      <c r="L496" s="503">
        <f t="shared" si="205"/>
        <v>0</v>
      </c>
      <c r="M496" s="511">
        <f t="shared" si="204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199"/>
        <v>0</v>
      </c>
      <c r="V496" s="510"/>
      <c r="W496" s="510"/>
    </row>
    <row r="497" spans="1:23" ht="12" customHeight="1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3"/>
        <v>0</v>
      </c>
      <c r="K497" s="503">
        <f t="shared" si="205"/>
        <v>0</v>
      </c>
      <c r="L497" s="503">
        <f t="shared" si="205"/>
        <v>0</v>
      </c>
      <c r="M497" s="511">
        <f t="shared" si="204"/>
        <v>0</v>
      </c>
      <c r="N497" s="503">
        <f t="shared" si="206"/>
        <v>0</v>
      </c>
      <c r="O497" s="503">
        <f t="shared" si="206"/>
        <v>0</v>
      </c>
      <c r="P497" s="504">
        <f t="shared" si="207"/>
        <v>478</v>
      </c>
      <c r="Q497" s="505">
        <f t="shared" si="207"/>
        <v>0</v>
      </c>
      <c r="R497" s="506">
        <f t="shared" si="207"/>
        <v>478</v>
      </c>
      <c r="S497" s="507"/>
      <c r="T497" s="508"/>
      <c r="U497" s="509">
        <f t="shared" si="199"/>
        <v>478</v>
      </c>
      <c r="V497" s="510"/>
      <c r="W497" s="510"/>
    </row>
    <row r="498" spans="1:23" ht="12" customHeight="1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3"/>
        <v>130</v>
      </c>
      <c r="K498" s="503">
        <f t="shared" si="205"/>
        <v>5</v>
      </c>
      <c r="L498" s="503">
        <f t="shared" si="205"/>
        <v>5</v>
      </c>
      <c r="M498" s="511">
        <f t="shared" si="204"/>
        <v>0</v>
      </c>
      <c r="N498" s="503">
        <f t="shared" si="206"/>
        <v>0</v>
      </c>
      <c r="O498" s="503">
        <f t="shared" si="206"/>
        <v>140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199"/>
        <v>140</v>
      </c>
      <c r="V498" s="510"/>
      <c r="W498" s="510"/>
    </row>
    <row r="499" spans="1:23" ht="12" customHeight="1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3"/>
        <v>0</v>
      </c>
      <c r="K499" s="503">
        <f t="shared" si="205"/>
        <v>0</v>
      </c>
      <c r="L499" s="503">
        <f t="shared" si="205"/>
        <v>0</v>
      </c>
      <c r="M499" s="511">
        <f t="shared" si="204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199"/>
        <v>0</v>
      </c>
      <c r="V499" s="510"/>
      <c r="W499" s="510"/>
    </row>
    <row r="500" spans="1:23" ht="12" customHeight="1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3"/>
        <v>0</v>
      </c>
      <c r="K500" s="503">
        <f t="shared" si="205"/>
        <v>0</v>
      </c>
      <c r="L500" s="503">
        <f t="shared" si="205"/>
        <v>0</v>
      </c>
      <c r="M500" s="511">
        <f t="shared" si="204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199"/>
        <v>0</v>
      </c>
      <c r="V500" s="510"/>
      <c r="W500" s="510"/>
    </row>
    <row r="501" spans="1:23" ht="12" customHeight="1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3"/>
        <v>27</v>
      </c>
      <c r="K501" s="503">
        <f t="shared" si="205"/>
        <v>4</v>
      </c>
      <c r="L501" s="503">
        <f t="shared" si="205"/>
        <v>1</v>
      </c>
      <c r="M501" s="511">
        <f t="shared" si="204"/>
        <v>0</v>
      </c>
      <c r="N501" s="503">
        <f t="shared" si="206"/>
        <v>0</v>
      </c>
      <c r="O501" s="503">
        <f t="shared" si="206"/>
        <v>32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199"/>
        <v>32</v>
      </c>
      <c r="V501" s="510"/>
      <c r="W501" s="510"/>
    </row>
    <row r="502" spans="1:23" ht="12" customHeight="1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3"/>
        <v>0</v>
      </c>
      <c r="K502" s="503">
        <f t="shared" si="205"/>
        <v>0</v>
      </c>
      <c r="L502" s="503">
        <f t="shared" si="205"/>
        <v>0</v>
      </c>
      <c r="M502" s="511">
        <f t="shared" si="204"/>
        <v>0</v>
      </c>
      <c r="N502" s="503">
        <f t="shared" si="206"/>
        <v>0</v>
      </c>
      <c r="O502" s="503">
        <f t="shared" si="206"/>
        <v>0</v>
      </c>
      <c r="P502" s="504">
        <f t="shared" si="207"/>
        <v>530</v>
      </c>
      <c r="Q502" s="505">
        <f t="shared" si="207"/>
        <v>0</v>
      </c>
      <c r="R502" s="506">
        <f t="shared" si="207"/>
        <v>530</v>
      </c>
      <c r="S502" s="507"/>
      <c r="T502" s="508"/>
      <c r="U502" s="509">
        <f t="shared" si="199"/>
        <v>530</v>
      </c>
      <c r="V502" s="510"/>
      <c r="W502" s="510"/>
    </row>
    <row r="503" spans="1:23" ht="12" customHeight="1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3"/>
        <v>0</v>
      </c>
      <c r="K503" s="503">
        <f t="shared" si="205"/>
        <v>0</v>
      </c>
      <c r="L503" s="503">
        <f t="shared" si="205"/>
        <v>0</v>
      </c>
      <c r="M503" s="511">
        <f t="shared" si="204"/>
        <v>0</v>
      </c>
      <c r="N503" s="503">
        <f t="shared" si="206"/>
        <v>0</v>
      </c>
      <c r="O503" s="503">
        <f t="shared" si="206"/>
        <v>0</v>
      </c>
      <c r="P503" s="504">
        <f t="shared" si="207"/>
        <v>0</v>
      </c>
      <c r="Q503" s="505">
        <f t="shared" si="207"/>
        <v>0</v>
      </c>
      <c r="R503" s="506">
        <f t="shared" si="207"/>
        <v>0</v>
      </c>
      <c r="S503" s="507"/>
      <c r="T503" s="508"/>
      <c r="U503" s="509">
        <f t="shared" si="199"/>
        <v>0</v>
      </c>
      <c r="V503" s="510"/>
      <c r="W503" s="510"/>
    </row>
    <row r="504" spans="1:23" ht="12" customHeight="1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3"/>
        <v>0</v>
      </c>
      <c r="K504" s="503">
        <f t="shared" si="205"/>
        <v>0</v>
      </c>
      <c r="L504" s="503">
        <f t="shared" si="205"/>
        <v>0</v>
      </c>
      <c r="M504" s="511">
        <f t="shared" si="204"/>
        <v>0</v>
      </c>
      <c r="N504" s="503">
        <f t="shared" si="206"/>
        <v>0</v>
      </c>
      <c r="O504" s="503">
        <f t="shared" si="206"/>
        <v>0</v>
      </c>
      <c r="P504" s="504">
        <f t="shared" si="207"/>
        <v>0</v>
      </c>
      <c r="Q504" s="505">
        <f t="shared" si="207"/>
        <v>0</v>
      </c>
      <c r="R504" s="506">
        <f t="shared" si="207"/>
        <v>0</v>
      </c>
      <c r="S504" s="507"/>
      <c r="T504" s="508"/>
      <c r="U504" s="509">
        <f t="shared" si="199"/>
        <v>0</v>
      </c>
      <c r="V504" s="510"/>
      <c r="W504" s="510"/>
    </row>
    <row r="505" spans="1:23" ht="12" customHeight="1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3"/>
        <v>0</v>
      </c>
      <c r="K505" s="503">
        <f t="shared" si="205"/>
        <v>0</v>
      </c>
      <c r="L505" s="503">
        <f t="shared" si="205"/>
        <v>0</v>
      </c>
      <c r="M505" s="511">
        <f t="shared" si="204"/>
        <v>0</v>
      </c>
      <c r="N505" s="503">
        <f t="shared" si="206"/>
        <v>0</v>
      </c>
      <c r="O505" s="503">
        <f t="shared" si="206"/>
        <v>0</v>
      </c>
      <c r="P505" s="504">
        <f t="shared" si="207"/>
        <v>0</v>
      </c>
      <c r="Q505" s="505">
        <f t="shared" si="207"/>
        <v>0</v>
      </c>
      <c r="R505" s="506">
        <f t="shared" si="207"/>
        <v>0</v>
      </c>
      <c r="S505" s="507"/>
      <c r="T505" s="508"/>
      <c r="U505" s="509">
        <f t="shared" si="199"/>
        <v>0</v>
      </c>
      <c r="V505" s="510"/>
      <c r="W505" s="510"/>
    </row>
    <row r="506" spans="1:23" ht="12" customHeight="1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3"/>
        <v>0</v>
      </c>
      <c r="K506" s="503">
        <f t="shared" si="205"/>
        <v>0</v>
      </c>
      <c r="L506" s="503">
        <f t="shared" si="205"/>
        <v>0</v>
      </c>
      <c r="M506" s="511">
        <f t="shared" si="204"/>
        <v>0</v>
      </c>
      <c r="N506" s="503">
        <f t="shared" si="206"/>
        <v>0</v>
      </c>
      <c r="O506" s="503">
        <f t="shared" si="206"/>
        <v>0</v>
      </c>
      <c r="P506" s="504">
        <f t="shared" si="207"/>
        <v>0</v>
      </c>
      <c r="Q506" s="505">
        <f t="shared" si="207"/>
        <v>0</v>
      </c>
      <c r="R506" s="506">
        <f t="shared" si="207"/>
        <v>0</v>
      </c>
      <c r="S506" s="507"/>
      <c r="T506" s="508"/>
      <c r="U506" s="509">
        <f t="shared" si="199"/>
        <v>0</v>
      </c>
      <c r="V506" s="510"/>
      <c r="W506" s="510"/>
    </row>
    <row r="507" spans="1:23" ht="12" customHeight="1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3"/>
        <v>0</v>
      </c>
      <c r="K507" s="503">
        <f t="shared" si="205"/>
        <v>0</v>
      </c>
      <c r="L507" s="503">
        <f t="shared" si="205"/>
        <v>0</v>
      </c>
      <c r="M507" s="511">
        <f t="shared" si="204"/>
        <v>0</v>
      </c>
      <c r="N507" s="503">
        <f t="shared" si="206"/>
        <v>0</v>
      </c>
      <c r="O507" s="503">
        <f t="shared" si="206"/>
        <v>0</v>
      </c>
      <c r="P507" s="504">
        <f t="shared" si="207"/>
        <v>0</v>
      </c>
      <c r="Q507" s="505">
        <f t="shared" si="207"/>
        <v>0</v>
      </c>
      <c r="R507" s="506">
        <f t="shared" si="207"/>
        <v>0</v>
      </c>
      <c r="S507" s="507"/>
      <c r="T507" s="508"/>
      <c r="U507" s="509">
        <f t="shared" si="199"/>
        <v>0</v>
      </c>
      <c r="V507" s="510"/>
      <c r="W507" s="510"/>
    </row>
    <row r="508" spans="1:23" ht="12" customHeight="1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3"/>
        <v>0</v>
      </c>
      <c r="K508" s="503">
        <f t="shared" si="205"/>
        <v>0</v>
      </c>
      <c r="L508" s="503">
        <f t="shared" si="205"/>
        <v>0</v>
      </c>
      <c r="M508" s="511">
        <f t="shared" si="204"/>
        <v>0</v>
      </c>
      <c r="N508" s="503">
        <f t="shared" si="206"/>
        <v>0</v>
      </c>
      <c r="O508" s="503">
        <f t="shared" si="206"/>
        <v>0</v>
      </c>
      <c r="P508" s="504">
        <f t="shared" si="207"/>
        <v>0</v>
      </c>
      <c r="Q508" s="505">
        <f t="shared" si="207"/>
        <v>0</v>
      </c>
      <c r="R508" s="506">
        <f t="shared" si="207"/>
        <v>0</v>
      </c>
      <c r="S508" s="507"/>
      <c r="T508" s="508"/>
      <c r="U508" s="509">
        <f t="shared" si="199"/>
        <v>0</v>
      </c>
      <c r="V508" s="510"/>
      <c r="W508" s="510"/>
    </row>
    <row r="509" spans="1:23" ht="12" customHeight="1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3"/>
        <v>16</v>
      </c>
      <c r="K509" s="503">
        <f t="shared" si="205"/>
        <v>0</v>
      </c>
      <c r="L509" s="503">
        <f t="shared" si="205"/>
        <v>0</v>
      </c>
      <c r="M509" s="511">
        <f t="shared" si="204"/>
        <v>0</v>
      </c>
      <c r="N509" s="503">
        <f t="shared" si="206"/>
        <v>0</v>
      </c>
      <c r="O509" s="503">
        <f t="shared" si="206"/>
        <v>16</v>
      </c>
      <c r="P509" s="504">
        <f t="shared" si="207"/>
        <v>0</v>
      </c>
      <c r="Q509" s="505">
        <f t="shared" si="207"/>
        <v>0</v>
      </c>
      <c r="R509" s="506">
        <f t="shared" si="207"/>
        <v>0</v>
      </c>
      <c r="S509" s="507"/>
      <c r="T509" s="508"/>
      <c r="U509" s="509">
        <f t="shared" si="199"/>
        <v>16</v>
      </c>
      <c r="V509" s="510"/>
      <c r="W509" s="510"/>
    </row>
    <row r="510" spans="1:23" ht="12" customHeight="1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3"/>
        <v>48</v>
      </c>
      <c r="K510" s="503">
        <f t="shared" si="205"/>
        <v>0</v>
      </c>
      <c r="L510" s="503">
        <f t="shared" si="205"/>
        <v>0</v>
      </c>
      <c r="M510" s="511">
        <f t="shared" si="204"/>
        <v>0</v>
      </c>
      <c r="N510" s="503">
        <f t="shared" si="206"/>
        <v>0</v>
      </c>
      <c r="O510" s="503">
        <f t="shared" si="206"/>
        <v>48</v>
      </c>
      <c r="P510" s="504">
        <f t="shared" si="207"/>
        <v>0</v>
      </c>
      <c r="Q510" s="505">
        <f t="shared" si="207"/>
        <v>0</v>
      </c>
      <c r="R510" s="506">
        <f t="shared" si="207"/>
        <v>0</v>
      </c>
      <c r="S510" s="507"/>
      <c r="T510" s="508"/>
      <c r="U510" s="509">
        <f t="shared" si="199"/>
        <v>48</v>
      </c>
      <c r="V510" s="510"/>
      <c r="W510" s="510"/>
    </row>
    <row r="511" spans="1:23" ht="12" customHeight="1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3"/>
        <v>0</v>
      </c>
      <c r="K511" s="503">
        <f t="shared" si="205"/>
        <v>0</v>
      </c>
      <c r="L511" s="503">
        <f t="shared" si="205"/>
        <v>0</v>
      </c>
      <c r="M511" s="511">
        <f t="shared" si="204"/>
        <v>0</v>
      </c>
      <c r="N511" s="503">
        <f t="shared" si="206"/>
        <v>16</v>
      </c>
      <c r="O511" s="503">
        <f t="shared" si="206"/>
        <v>16</v>
      </c>
      <c r="P511" s="504">
        <f t="shared" si="207"/>
        <v>0</v>
      </c>
      <c r="Q511" s="505">
        <f t="shared" si="207"/>
        <v>0</v>
      </c>
      <c r="R511" s="506">
        <f t="shared" si="207"/>
        <v>0</v>
      </c>
      <c r="S511" s="507"/>
      <c r="T511" s="508"/>
      <c r="U511" s="509">
        <f t="shared" si="199"/>
        <v>16</v>
      </c>
      <c r="V511" s="510"/>
      <c r="W511" s="510"/>
    </row>
    <row r="512" spans="1:23" ht="12" customHeight="1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3"/>
        <v>0</v>
      </c>
      <c r="K512" s="503">
        <f t="shared" ref="K512:L531" si="208">SUMIF($A$10:$A$323,$A512,K$10:K$323)</f>
        <v>0</v>
      </c>
      <c r="L512" s="503">
        <f t="shared" si="208"/>
        <v>0</v>
      </c>
      <c r="M512" s="511">
        <f t="shared" si="204"/>
        <v>0</v>
      </c>
      <c r="N512" s="503">
        <f t="shared" ref="N512:O531" si="209">SUMIF($A$10:$A$323,$A512,N$10:N$323)</f>
        <v>16</v>
      </c>
      <c r="O512" s="503">
        <f t="shared" si="209"/>
        <v>16</v>
      </c>
      <c r="P512" s="504">
        <f t="shared" ref="P512:R531" si="210">SUMIF($A$10:$A$318,$A512,P$10:P$318)</f>
        <v>0</v>
      </c>
      <c r="Q512" s="505">
        <f t="shared" si="210"/>
        <v>0</v>
      </c>
      <c r="R512" s="506">
        <f t="shared" si="210"/>
        <v>0</v>
      </c>
      <c r="S512" s="507"/>
      <c r="T512" s="508"/>
      <c r="U512" s="509">
        <f t="shared" si="199"/>
        <v>16</v>
      </c>
      <c r="V512" s="510"/>
      <c r="W512" s="510"/>
    </row>
    <row r="513" spans="1:23" ht="12" customHeight="1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3"/>
        <v>0</v>
      </c>
      <c r="K513" s="503">
        <f t="shared" si="208"/>
        <v>0</v>
      </c>
      <c r="L513" s="503">
        <f t="shared" si="208"/>
        <v>0</v>
      </c>
      <c r="M513" s="511">
        <f t="shared" si="204"/>
        <v>0</v>
      </c>
      <c r="N513" s="503">
        <f t="shared" si="209"/>
        <v>0</v>
      </c>
      <c r="O513" s="503">
        <f t="shared" si="209"/>
        <v>0</v>
      </c>
      <c r="P513" s="504">
        <f t="shared" si="210"/>
        <v>0</v>
      </c>
      <c r="Q513" s="505">
        <f t="shared" si="210"/>
        <v>0</v>
      </c>
      <c r="R513" s="506">
        <f t="shared" si="210"/>
        <v>0</v>
      </c>
      <c r="S513" s="507"/>
      <c r="T513" s="508"/>
      <c r="U513" s="509">
        <f t="shared" si="199"/>
        <v>0</v>
      </c>
      <c r="V513" s="510"/>
      <c r="W513" s="510"/>
    </row>
    <row r="514" spans="1:23" ht="12" customHeight="1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3"/>
        <v>0</v>
      </c>
      <c r="K514" s="503">
        <f t="shared" si="208"/>
        <v>0</v>
      </c>
      <c r="L514" s="503">
        <f t="shared" si="208"/>
        <v>0</v>
      </c>
      <c r="M514" s="511">
        <f t="shared" si="204"/>
        <v>0</v>
      </c>
      <c r="N514" s="503">
        <f t="shared" si="209"/>
        <v>0</v>
      </c>
      <c r="O514" s="503">
        <f t="shared" si="209"/>
        <v>0</v>
      </c>
      <c r="P514" s="504">
        <f t="shared" si="210"/>
        <v>0</v>
      </c>
      <c r="Q514" s="505">
        <f t="shared" si="210"/>
        <v>0</v>
      </c>
      <c r="R514" s="506">
        <f t="shared" si="210"/>
        <v>0</v>
      </c>
      <c r="S514" s="507"/>
      <c r="T514" s="508"/>
      <c r="U514" s="509">
        <f t="shared" si="199"/>
        <v>0</v>
      </c>
      <c r="V514" s="510"/>
      <c r="W514" s="510"/>
    </row>
    <row r="515" spans="1:23" ht="12" customHeight="1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3"/>
        <v>0</v>
      </c>
      <c r="K515" s="503">
        <f t="shared" si="208"/>
        <v>0</v>
      </c>
      <c r="L515" s="503">
        <f t="shared" si="208"/>
        <v>0</v>
      </c>
      <c r="M515" s="511">
        <f t="shared" si="204"/>
        <v>0</v>
      </c>
      <c r="N515" s="503">
        <f t="shared" si="209"/>
        <v>0</v>
      </c>
      <c r="O515" s="503">
        <f t="shared" si="209"/>
        <v>0</v>
      </c>
      <c r="P515" s="504">
        <f t="shared" si="210"/>
        <v>0</v>
      </c>
      <c r="Q515" s="505">
        <f t="shared" si="210"/>
        <v>0</v>
      </c>
      <c r="R515" s="506">
        <f t="shared" si="210"/>
        <v>0</v>
      </c>
      <c r="S515" s="507"/>
      <c r="T515" s="508"/>
      <c r="U515" s="509">
        <f t="shared" si="199"/>
        <v>0</v>
      </c>
      <c r="V515" s="510"/>
      <c r="W515" s="510"/>
    </row>
    <row r="516" spans="1:23" ht="12" customHeight="1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3"/>
        <v>32</v>
      </c>
      <c r="K516" s="503">
        <f t="shared" si="208"/>
        <v>8</v>
      </c>
      <c r="L516" s="503">
        <f t="shared" si="208"/>
        <v>0</v>
      </c>
      <c r="M516" s="511">
        <f t="shared" si="204"/>
        <v>0</v>
      </c>
      <c r="N516" s="503">
        <f t="shared" si="209"/>
        <v>0</v>
      </c>
      <c r="O516" s="503">
        <f t="shared" si="209"/>
        <v>40</v>
      </c>
      <c r="P516" s="504">
        <f t="shared" si="210"/>
        <v>0</v>
      </c>
      <c r="Q516" s="505">
        <f t="shared" si="210"/>
        <v>0</v>
      </c>
      <c r="R516" s="506">
        <f t="shared" si="210"/>
        <v>0</v>
      </c>
      <c r="S516" s="507"/>
      <c r="T516" s="508"/>
      <c r="U516" s="509">
        <f t="shared" si="199"/>
        <v>40</v>
      </c>
      <c r="V516" s="510"/>
      <c r="W516" s="510"/>
    </row>
    <row r="517" spans="1:23" ht="12" customHeight="1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3"/>
        <v>5</v>
      </c>
      <c r="K517" s="503">
        <f t="shared" si="208"/>
        <v>3</v>
      </c>
      <c r="L517" s="503">
        <f t="shared" si="208"/>
        <v>0</v>
      </c>
      <c r="M517" s="511">
        <f t="shared" si="204"/>
        <v>0</v>
      </c>
      <c r="N517" s="503">
        <f t="shared" si="209"/>
        <v>0</v>
      </c>
      <c r="O517" s="503">
        <f t="shared" si="209"/>
        <v>8</v>
      </c>
      <c r="P517" s="504">
        <f t="shared" si="210"/>
        <v>0</v>
      </c>
      <c r="Q517" s="505">
        <f t="shared" si="210"/>
        <v>0</v>
      </c>
      <c r="R517" s="506">
        <f t="shared" si="210"/>
        <v>0</v>
      </c>
      <c r="S517" s="507"/>
      <c r="T517" s="508"/>
      <c r="U517" s="509">
        <f t="shared" si="199"/>
        <v>8</v>
      </c>
      <c r="V517" s="510"/>
      <c r="W517" s="510"/>
    </row>
    <row r="518" spans="1:23" ht="12" customHeight="1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3"/>
        <v>0</v>
      </c>
      <c r="K518" s="503">
        <f t="shared" si="208"/>
        <v>0</v>
      </c>
      <c r="L518" s="503">
        <f t="shared" si="208"/>
        <v>0</v>
      </c>
      <c r="M518" s="511">
        <f t="shared" si="204"/>
        <v>0</v>
      </c>
      <c r="N518" s="503">
        <f t="shared" si="209"/>
        <v>0</v>
      </c>
      <c r="O518" s="503">
        <f t="shared" si="209"/>
        <v>0</v>
      </c>
      <c r="P518" s="504">
        <f t="shared" si="210"/>
        <v>0</v>
      </c>
      <c r="Q518" s="505">
        <f t="shared" si="210"/>
        <v>0</v>
      </c>
      <c r="R518" s="506">
        <f t="shared" si="210"/>
        <v>0</v>
      </c>
      <c r="S518" s="507"/>
      <c r="T518" s="508"/>
      <c r="U518" s="509">
        <f t="shared" si="199"/>
        <v>0</v>
      </c>
      <c r="V518" s="510"/>
      <c r="W518" s="510"/>
    </row>
    <row r="519" spans="1:23" ht="12" customHeight="1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3"/>
        <v>0</v>
      </c>
      <c r="K519" s="503">
        <f t="shared" si="208"/>
        <v>0</v>
      </c>
      <c r="L519" s="503">
        <f t="shared" si="208"/>
        <v>0</v>
      </c>
      <c r="M519" s="511">
        <f t="shared" si="204"/>
        <v>0</v>
      </c>
      <c r="N519" s="503">
        <f t="shared" si="209"/>
        <v>0</v>
      </c>
      <c r="O519" s="503">
        <f t="shared" si="209"/>
        <v>0</v>
      </c>
      <c r="P519" s="504">
        <f t="shared" si="210"/>
        <v>0</v>
      </c>
      <c r="Q519" s="505">
        <f t="shared" si="210"/>
        <v>0</v>
      </c>
      <c r="R519" s="506">
        <f t="shared" si="210"/>
        <v>0</v>
      </c>
      <c r="S519" s="507"/>
      <c r="T519" s="508"/>
      <c r="U519" s="509">
        <f t="shared" si="199"/>
        <v>0</v>
      </c>
      <c r="V519" s="510"/>
      <c r="W519" s="510"/>
    </row>
    <row r="520" spans="1:23" ht="12" customHeight="1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3"/>
        <v>0</v>
      </c>
      <c r="K520" s="503">
        <f t="shared" si="208"/>
        <v>0</v>
      </c>
      <c r="L520" s="503">
        <f t="shared" si="208"/>
        <v>0</v>
      </c>
      <c r="M520" s="511">
        <f t="shared" si="204"/>
        <v>0</v>
      </c>
      <c r="N520" s="503">
        <f t="shared" si="209"/>
        <v>0</v>
      </c>
      <c r="O520" s="503">
        <f t="shared" si="209"/>
        <v>0</v>
      </c>
      <c r="P520" s="504">
        <f t="shared" si="210"/>
        <v>0</v>
      </c>
      <c r="Q520" s="505">
        <f t="shared" si="210"/>
        <v>0</v>
      </c>
      <c r="R520" s="506">
        <f t="shared" si="210"/>
        <v>0</v>
      </c>
      <c r="S520" s="507"/>
      <c r="T520" s="508"/>
      <c r="U520" s="509">
        <f t="shared" si="199"/>
        <v>0</v>
      </c>
      <c r="V520" s="510"/>
      <c r="W520" s="510"/>
    </row>
    <row r="521" spans="1:23" ht="12" customHeight="1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3"/>
        <v>0</v>
      </c>
      <c r="K521" s="503">
        <f t="shared" si="208"/>
        <v>0</v>
      </c>
      <c r="L521" s="503">
        <f t="shared" si="208"/>
        <v>8</v>
      </c>
      <c r="M521" s="511">
        <f t="shared" si="204"/>
        <v>0</v>
      </c>
      <c r="N521" s="503">
        <f t="shared" si="209"/>
        <v>0</v>
      </c>
      <c r="O521" s="503">
        <f t="shared" si="209"/>
        <v>8</v>
      </c>
      <c r="P521" s="504">
        <f t="shared" si="210"/>
        <v>0</v>
      </c>
      <c r="Q521" s="505">
        <f t="shared" si="210"/>
        <v>0</v>
      </c>
      <c r="R521" s="506">
        <f t="shared" si="210"/>
        <v>0</v>
      </c>
      <c r="S521" s="507"/>
      <c r="T521" s="508"/>
      <c r="U521" s="509">
        <f t="shared" si="199"/>
        <v>8</v>
      </c>
      <c r="V521" s="510"/>
      <c r="W521" s="510"/>
    </row>
    <row r="522" spans="1:23" ht="12" customHeight="1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3"/>
        <v>0</v>
      </c>
      <c r="K522" s="503">
        <f t="shared" si="208"/>
        <v>0</v>
      </c>
      <c r="L522" s="503">
        <f t="shared" si="208"/>
        <v>0</v>
      </c>
      <c r="M522" s="511">
        <f t="shared" si="204"/>
        <v>0</v>
      </c>
      <c r="N522" s="503">
        <f t="shared" si="209"/>
        <v>0</v>
      </c>
      <c r="O522" s="503">
        <f t="shared" si="209"/>
        <v>0</v>
      </c>
      <c r="P522" s="504">
        <f t="shared" si="210"/>
        <v>0</v>
      </c>
      <c r="Q522" s="505">
        <f t="shared" si="210"/>
        <v>0</v>
      </c>
      <c r="R522" s="506">
        <f t="shared" si="210"/>
        <v>0</v>
      </c>
      <c r="S522" s="507"/>
      <c r="T522" s="508"/>
      <c r="U522" s="509">
        <f t="shared" si="199"/>
        <v>0</v>
      </c>
      <c r="V522" s="510"/>
      <c r="W522" s="510"/>
    </row>
    <row r="523" spans="1:23" ht="12" customHeight="1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3"/>
        <v>0</v>
      </c>
      <c r="K523" s="503">
        <f t="shared" si="208"/>
        <v>0</v>
      </c>
      <c r="L523" s="503">
        <f t="shared" si="208"/>
        <v>0</v>
      </c>
      <c r="M523" s="511">
        <f t="shared" si="204"/>
        <v>0</v>
      </c>
      <c r="N523" s="503">
        <f t="shared" si="209"/>
        <v>0</v>
      </c>
      <c r="O523" s="503">
        <f t="shared" si="209"/>
        <v>0</v>
      </c>
      <c r="P523" s="504">
        <f t="shared" si="210"/>
        <v>0</v>
      </c>
      <c r="Q523" s="505">
        <f t="shared" si="210"/>
        <v>0</v>
      </c>
      <c r="R523" s="506">
        <f t="shared" si="210"/>
        <v>0</v>
      </c>
      <c r="S523" s="507"/>
      <c r="T523" s="508"/>
      <c r="U523" s="509">
        <f t="shared" si="199"/>
        <v>0</v>
      </c>
      <c r="V523" s="510"/>
      <c r="W523" s="510"/>
    </row>
    <row r="524" spans="1:23" ht="12" customHeight="1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3"/>
        <v>0</v>
      </c>
      <c r="K524" s="503">
        <f t="shared" si="208"/>
        <v>0</v>
      </c>
      <c r="L524" s="503">
        <f t="shared" si="208"/>
        <v>0</v>
      </c>
      <c r="M524" s="511">
        <f t="shared" si="204"/>
        <v>0</v>
      </c>
      <c r="N524" s="503">
        <f t="shared" si="209"/>
        <v>0</v>
      </c>
      <c r="O524" s="503">
        <f t="shared" si="209"/>
        <v>0</v>
      </c>
      <c r="P524" s="504">
        <f t="shared" si="210"/>
        <v>0</v>
      </c>
      <c r="Q524" s="505">
        <f t="shared" si="210"/>
        <v>0</v>
      </c>
      <c r="R524" s="506">
        <f t="shared" si="210"/>
        <v>0</v>
      </c>
      <c r="S524" s="507"/>
      <c r="T524" s="508"/>
      <c r="U524" s="509">
        <f t="shared" ref="U524:U534" si="211">SUMIF($A$10:$A$318,$A524,U$10:U$318)</f>
        <v>0</v>
      </c>
      <c r="V524" s="510"/>
      <c r="W524" s="510"/>
    </row>
    <row r="525" spans="1:23" ht="12" customHeight="1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3"/>
        <v>0</v>
      </c>
      <c r="K525" s="503">
        <f t="shared" si="208"/>
        <v>0</v>
      </c>
      <c r="L525" s="503">
        <f t="shared" si="208"/>
        <v>0</v>
      </c>
      <c r="M525" s="511">
        <f t="shared" si="204"/>
        <v>0</v>
      </c>
      <c r="N525" s="503">
        <f t="shared" si="209"/>
        <v>0</v>
      </c>
      <c r="O525" s="503">
        <f t="shared" si="209"/>
        <v>0</v>
      </c>
      <c r="P525" s="504">
        <f t="shared" si="210"/>
        <v>0</v>
      </c>
      <c r="Q525" s="505">
        <f t="shared" si="210"/>
        <v>0</v>
      </c>
      <c r="R525" s="506">
        <f t="shared" si="210"/>
        <v>0</v>
      </c>
      <c r="S525" s="507"/>
      <c r="T525" s="508"/>
      <c r="U525" s="509">
        <f t="shared" si="211"/>
        <v>0</v>
      </c>
      <c r="V525" s="510"/>
      <c r="W525" s="510"/>
    </row>
    <row r="526" spans="1:23" ht="12" customHeight="1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3"/>
        <v>0</v>
      </c>
      <c r="K526" s="503">
        <f t="shared" si="208"/>
        <v>0</v>
      </c>
      <c r="L526" s="503">
        <f t="shared" si="208"/>
        <v>0</v>
      </c>
      <c r="M526" s="511">
        <f t="shared" si="204"/>
        <v>0</v>
      </c>
      <c r="N526" s="503">
        <f t="shared" si="209"/>
        <v>0</v>
      </c>
      <c r="O526" s="503">
        <f t="shared" si="209"/>
        <v>0</v>
      </c>
      <c r="P526" s="504">
        <f t="shared" si="210"/>
        <v>0</v>
      </c>
      <c r="Q526" s="505">
        <f t="shared" si="210"/>
        <v>0</v>
      </c>
      <c r="R526" s="506">
        <f t="shared" si="210"/>
        <v>0</v>
      </c>
      <c r="S526" s="507"/>
      <c r="T526" s="508"/>
      <c r="U526" s="509">
        <f t="shared" si="211"/>
        <v>0</v>
      </c>
      <c r="V526" s="510"/>
      <c r="W526" s="510"/>
    </row>
    <row r="527" spans="1:23" ht="12" customHeight="1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3"/>
        <v>0</v>
      </c>
      <c r="K527" s="503">
        <f t="shared" si="208"/>
        <v>0</v>
      </c>
      <c r="L527" s="503">
        <f t="shared" si="208"/>
        <v>0</v>
      </c>
      <c r="M527" s="511">
        <f t="shared" si="204"/>
        <v>0</v>
      </c>
      <c r="N527" s="503">
        <f t="shared" si="209"/>
        <v>0</v>
      </c>
      <c r="O527" s="503">
        <f t="shared" si="209"/>
        <v>0</v>
      </c>
      <c r="P527" s="504">
        <f t="shared" si="210"/>
        <v>0</v>
      </c>
      <c r="Q527" s="505">
        <f t="shared" si="210"/>
        <v>0</v>
      </c>
      <c r="R527" s="506">
        <f t="shared" si="210"/>
        <v>0</v>
      </c>
      <c r="S527" s="507"/>
      <c r="T527" s="508"/>
      <c r="U527" s="509">
        <f t="shared" si="211"/>
        <v>0</v>
      </c>
      <c r="V527" s="510"/>
      <c r="W527" s="510"/>
    </row>
    <row r="528" spans="1:23" ht="12" customHeight="1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3"/>
        <v>0</v>
      </c>
      <c r="K528" s="503">
        <f t="shared" si="208"/>
        <v>0</v>
      </c>
      <c r="L528" s="503">
        <f t="shared" si="208"/>
        <v>0</v>
      </c>
      <c r="M528" s="511">
        <f t="shared" si="204"/>
        <v>0</v>
      </c>
      <c r="N528" s="503">
        <f t="shared" si="209"/>
        <v>0</v>
      </c>
      <c r="O528" s="503">
        <f t="shared" si="209"/>
        <v>0</v>
      </c>
      <c r="P528" s="504">
        <f t="shared" si="210"/>
        <v>0</v>
      </c>
      <c r="Q528" s="505">
        <f t="shared" si="210"/>
        <v>0</v>
      </c>
      <c r="R528" s="506">
        <f t="shared" si="210"/>
        <v>0</v>
      </c>
      <c r="S528" s="507"/>
      <c r="T528" s="508"/>
      <c r="U528" s="509">
        <f t="shared" si="211"/>
        <v>0</v>
      </c>
      <c r="V528" s="510"/>
      <c r="W528" s="510"/>
    </row>
    <row r="529" spans="1:23" ht="12" customHeight="1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3"/>
        <v>0</v>
      </c>
      <c r="K529" s="503">
        <f t="shared" si="208"/>
        <v>0</v>
      </c>
      <c r="L529" s="503">
        <f t="shared" si="208"/>
        <v>0</v>
      </c>
      <c r="M529" s="511">
        <f t="shared" si="204"/>
        <v>0</v>
      </c>
      <c r="N529" s="503">
        <f t="shared" si="209"/>
        <v>0</v>
      </c>
      <c r="O529" s="503">
        <f t="shared" si="209"/>
        <v>0</v>
      </c>
      <c r="P529" s="504">
        <f t="shared" si="210"/>
        <v>0</v>
      </c>
      <c r="Q529" s="505">
        <f t="shared" si="210"/>
        <v>0</v>
      </c>
      <c r="R529" s="506">
        <f t="shared" si="210"/>
        <v>0</v>
      </c>
      <c r="S529" s="507"/>
      <c r="T529" s="508"/>
      <c r="U529" s="509">
        <f t="shared" si="211"/>
        <v>0</v>
      </c>
      <c r="V529" s="510"/>
      <c r="W529" s="510"/>
    </row>
    <row r="530" spans="1:23" ht="12" customHeight="1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3"/>
        <v>0</v>
      </c>
      <c r="K530" s="503">
        <f t="shared" si="208"/>
        <v>0</v>
      </c>
      <c r="L530" s="503">
        <f t="shared" si="208"/>
        <v>0</v>
      </c>
      <c r="M530" s="511">
        <f t="shared" si="204"/>
        <v>0</v>
      </c>
      <c r="N530" s="503">
        <f t="shared" si="209"/>
        <v>8</v>
      </c>
      <c r="O530" s="503">
        <f t="shared" si="209"/>
        <v>8</v>
      </c>
      <c r="P530" s="504">
        <f t="shared" si="210"/>
        <v>0</v>
      </c>
      <c r="Q530" s="505">
        <f t="shared" si="210"/>
        <v>0</v>
      </c>
      <c r="R530" s="506">
        <f t="shared" si="210"/>
        <v>0</v>
      </c>
      <c r="S530" s="507"/>
      <c r="T530" s="508"/>
      <c r="U530" s="509">
        <f t="shared" si="211"/>
        <v>8</v>
      </c>
      <c r="V530" s="510"/>
      <c r="W530" s="510"/>
    </row>
    <row r="531" spans="1:23" ht="12" customHeight="1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3"/>
        <v>0</v>
      </c>
      <c r="K531" s="503">
        <f t="shared" si="208"/>
        <v>0</v>
      </c>
      <c r="L531" s="503">
        <f t="shared" si="208"/>
        <v>0</v>
      </c>
      <c r="M531" s="511">
        <f t="shared" si="204"/>
        <v>0</v>
      </c>
      <c r="N531" s="503">
        <f t="shared" si="209"/>
        <v>0</v>
      </c>
      <c r="O531" s="503">
        <f t="shared" si="209"/>
        <v>0</v>
      </c>
      <c r="P531" s="504">
        <f t="shared" si="210"/>
        <v>0</v>
      </c>
      <c r="Q531" s="505">
        <f t="shared" si="210"/>
        <v>0</v>
      </c>
      <c r="R531" s="506">
        <f t="shared" si="210"/>
        <v>0</v>
      </c>
      <c r="S531" s="507"/>
      <c r="T531" s="508"/>
      <c r="U531" s="509">
        <f t="shared" si="211"/>
        <v>0</v>
      </c>
      <c r="V531" s="510"/>
      <c r="W531" s="510"/>
    </row>
    <row r="532" spans="1:23" ht="12" customHeight="1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3"/>
        <v>0</v>
      </c>
      <c r="K532" s="503">
        <f t="shared" ref="K532:L552" si="212">SUMIF($A$10:$A$323,$A532,K$10:K$323)</f>
        <v>0</v>
      </c>
      <c r="L532" s="503">
        <f t="shared" si="212"/>
        <v>16</v>
      </c>
      <c r="M532" s="511">
        <f t="shared" si="204"/>
        <v>0</v>
      </c>
      <c r="N532" s="503">
        <f t="shared" ref="N532:O552" si="213">SUMIF($A$10:$A$323,$A532,N$10:N$323)</f>
        <v>0</v>
      </c>
      <c r="O532" s="503">
        <f t="shared" si="213"/>
        <v>16</v>
      </c>
      <c r="P532" s="504">
        <f t="shared" ref="P532:R552" si="214">SUMIF($A$10:$A$318,$A532,P$10:P$318)</f>
        <v>0</v>
      </c>
      <c r="Q532" s="505">
        <f t="shared" si="214"/>
        <v>0</v>
      </c>
      <c r="R532" s="506">
        <f t="shared" si="214"/>
        <v>0</v>
      </c>
      <c r="S532" s="507"/>
      <c r="T532" s="508"/>
      <c r="U532" s="509">
        <f t="shared" si="211"/>
        <v>16</v>
      </c>
      <c r="V532" s="510"/>
      <c r="W532" s="510"/>
    </row>
    <row r="533" spans="1:23" ht="12" customHeight="1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3"/>
        <v>0</v>
      </c>
      <c r="K533" s="503">
        <f t="shared" si="212"/>
        <v>0</v>
      </c>
      <c r="L533" s="503">
        <f t="shared" si="212"/>
        <v>0</v>
      </c>
      <c r="M533" s="511">
        <f t="shared" si="204"/>
        <v>0</v>
      </c>
      <c r="N533" s="503">
        <f t="shared" si="213"/>
        <v>0</v>
      </c>
      <c r="O533" s="503">
        <f t="shared" si="213"/>
        <v>0</v>
      </c>
      <c r="P533" s="504">
        <f t="shared" si="214"/>
        <v>0</v>
      </c>
      <c r="Q533" s="505">
        <f t="shared" si="214"/>
        <v>0</v>
      </c>
      <c r="R533" s="506">
        <f t="shared" si="214"/>
        <v>0</v>
      </c>
      <c r="S533" s="507"/>
      <c r="T533" s="508"/>
      <c r="U533" s="509">
        <f t="shared" si="211"/>
        <v>0</v>
      </c>
      <c r="V533" s="510"/>
      <c r="W533" s="510"/>
    </row>
    <row r="534" spans="1:23" ht="12" customHeight="1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3"/>
        <v>0</v>
      </c>
      <c r="K534" s="503">
        <f t="shared" si="212"/>
        <v>0</v>
      </c>
      <c r="L534" s="503">
        <f t="shared" si="212"/>
        <v>0</v>
      </c>
      <c r="M534" s="511">
        <f t="shared" si="204"/>
        <v>0</v>
      </c>
      <c r="N534" s="503">
        <f t="shared" si="213"/>
        <v>0</v>
      </c>
      <c r="O534" s="503">
        <f t="shared" si="213"/>
        <v>0</v>
      </c>
      <c r="P534" s="504">
        <f t="shared" si="214"/>
        <v>0</v>
      </c>
      <c r="Q534" s="505">
        <f t="shared" si="214"/>
        <v>0</v>
      </c>
      <c r="R534" s="506">
        <f t="shared" si="214"/>
        <v>0</v>
      </c>
      <c r="S534" s="507"/>
      <c r="T534" s="508"/>
      <c r="U534" s="509">
        <f t="shared" si="211"/>
        <v>0</v>
      </c>
      <c r="V534" s="510"/>
      <c r="W534" s="510"/>
    </row>
    <row r="535" spans="1:23" ht="12" customHeight="1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3"/>
        <v>0</v>
      </c>
      <c r="K535" s="503">
        <f t="shared" si="212"/>
        <v>8</v>
      </c>
      <c r="L535" s="503">
        <f t="shared" si="212"/>
        <v>0</v>
      </c>
      <c r="M535" s="511">
        <f t="shared" si="204"/>
        <v>0</v>
      </c>
      <c r="N535" s="503">
        <f t="shared" si="213"/>
        <v>0</v>
      </c>
      <c r="O535" s="503">
        <f t="shared" si="213"/>
        <v>8</v>
      </c>
      <c r="P535" s="504">
        <f t="shared" si="214"/>
        <v>0</v>
      </c>
      <c r="Q535" s="505">
        <f t="shared" si="214"/>
        <v>0</v>
      </c>
      <c r="R535" s="506">
        <f t="shared" si="214"/>
        <v>0</v>
      </c>
      <c r="S535" s="507"/>
      <c r="T535" s="508"/>
      <c r="U535" s="509">
        <f>SUMIF($A$10:$A$323,$A535,U$10:U$323)</f>
        <v>8</v>
      </c>
      <c r="V535" s="510"/>
      <c r="W535" s="510"/>
    </row>
    <row r="536" spans="1:23" ht="12" customHeight="1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3"/>
        <v>0</v>
      </c>
      <c r="K536" s="503">
        <f t="shared" si="212"/>
        <v>0</v>
      </c>
      <c r="L536" s="503">
        <f t="shared" si="212"/>
        <v>0</v>
      </c>
      <c r="M536" s="511">
        <f t="shared" si="204"/>
        <v>0</v>
      </c>
      <c r="N536" s="503">
        <f t="shared" si="213"/>
        <v>0</v>
      </c>
      <c r="O536" s="503">
        <f t="shared" si="213"/>
        <v>0</v>
      </c>
      <c r="P536" s="504">
        <f t="shared" si="214"/>
        <v>0</v>
      </c>
      <c r="Q536" s="505">
        <f t="shared" si="214"/>
        <v>0</v>
      </c>
      <c r="R536" s="506">
        <f t="shared" si="214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3"/>
        <v>0</v>
      </c>
      <c r="K537" s="503">
        <f t="shared" si="212"/>
        <v>0</v>
      </c>
      <c r="L537" s="503">
        <f t="shared" si="212"/>
        <v>0</v>
      </c>
      <c r="M537" s="511">
        <f t="shared" si="204"/>
        <v>0</v>
      </c>
      <c r="N537" s="503">
        <f t="shared" si="213"/>
        <v>0</v>
      </c>
      <c r="O537" s="503">
        <f t="shared" si="213"/>
        <v>0</v>
      </c>
      <c r="P537" s="504">
        <f t="shared" si="214"/>
        <v>0</v>
      </c>
      <c r="Q537" s="505">
        <f t="shared" si="214"/>
        <v>0</v>
      </c>
      <c r="R537" s="506">
        <f t="shared" si="214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3"/>
        <v>0</v>
      </c>
      <c r="K538" s="503">
        <f t="shared" si="212"/>
        <v>0</v>
      </c>
      <c r="L538" s="503">
        <f t="shared" si="212"/>
        <v>0</v>
      </c>
      <c r="M538" s="511">
        <f t="shared" si="204"/>
        <v>0</v>
      </c>
      <c r="N538" s="503">
        <f t="shared" si="213"/>
        <v>8</v>
      </c>
      <c r="O538" s="503">
        <f t="shared" si="213"/>
        <v>8</v>
      </c>
      <c r="P538" s="504">
        <f t="shared" si="214"/>
        <v>0</v>
      </c>
      <c r="Q538" s="505">
        <f t="shared" si="214"/>
        <v>0</v>
      </c>
      <c r="R538" s="506">
        <f t="shared" si="214"/>
        <v>0</v>
      </c>
      <c r="S538" s="507"/>
      <c r="T538" s="508"/>
      <c r="U538" s="509">
        <f>SUMIF($A$10:$A$323,$A538,U$10:U$323)</f>
        <v>8</v>
      </c>
      <c r="V538" s="510"/>
      <c r="W538" s="510"/>
    </row>
    <row r="539" spans="1:23" ht="12" customHeight="1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3"/>
        <v>16</v>
      </c>
      <c r="K539" s="503">
        <f t="shared" si="212"/>
        <v>0</v>
      </c>
      <c r="L539" s="503">
        <f t="shared" si="212"/>
        <v>0</v>
      </c>
      <c r="M539" s="511">
        <f t="shared" si="204"/>
        <v>0</v>
      </c>
      <c r="N539" s="503">
        <f t="shared" si="213"/>
        <v>0</v>
      </c>
      <c r="O539" s="503">
        <f t="shared" si="213"/>
        <v>16</v>
      </c>
      <c r="P539" s="504">
        <f t="shared" si="214"/>
        <v>0</v>
      </c>
      <c r="Q539" s="505">
        <f t="shared" si="214"/>
        <v>0</v>
      </c>
      <c r="R539" s="506">
        <f t="shared" si="214"/>
        <v>0</v>
      </c>
      <c r="S539" s="507"/>
      <c r="T539" s="508"/>
      <c r="U539" s="509">
        <f t="shared" ref="U539:U583" si="215">SUMIF($A$10:$A$318,$A539,U$10:U$318)</f>
        <v>16</v>
      </c>
      <c r="V539" s="510"/>
      <c r="W539" s="510"/>
    </row>
    <row r="540" spans="1:23" ht="12" customHeight="1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3"/>
        <v>16</v>
      </c>
      <c r="K540" s="503">
        <f t="shared" si="212"/>
        <v>0</v>
      </c>
      <c r="L540" s="503">
        <f t="shared" si="212"/>
        <v>0</v>
      </c>
      <c r="M540" s="511">
        <f t="shared" si="204"/>
        <v>0</v>
      </c>
      <c r="N540" s="503">
        <f t="shared" si="213"/>
        <v>0</v>
      </c>
      <c r="O540" s="503">
        <f t="shared" si="213"/>
        <v>16</v>
      </c>
      <c r="P540" s="504">
        <f t="shared" si="214"/>
        <v>0</v>
      </c>
      <c r="Q540" s="505">
        <f t="shared" si="214"/>
        <v>0</v>
      </c>
      <c r="R540" s="506">
        <f t="shared" si="214"/>
        <v>0</v>
      </c>
      <c r="S540" s="507"/>
      <c r="T540" s="508"/>
      <c r="U540" s="509">
        <f t="shared" si="215"/>
        <v>16</v>
      </c>
      <c r="V540" s="510"/>
      <c r="W540" s="510"/>
    </row>
    <row r="541" spans="1:23" ht="12" customHeight="1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3"/>
        <v>36</v>
      </c>
      <c r="K541" s="503">
        <f t="shared" si="212"/>
        <v>0</v>
      </c>
      <c r="L541" s="503">
        <f t="shared" si="212"/>
        <v>0</v>
      </c>
      <c r="M541" s="511">
        <f t="shared" si="204"/>
        <v>0</v>
      </c>
      <c r="N541" s="503">
        <f t="shared" si="213"/>
        <v>0</v>
      </c>
      <c r="O541" s="503">
        <f t="shared" si="213"/>
        <v>36</v>
      </c>
      <c r="P541" s="504">
        <f t="shared" si="214"/>
        <v>0</v>
      </c>
      <c r="Q541" s="505">
        <f t="shared" si="214"/>
        <v>0</v>
      </c>
      <c r="R541" s="506">
        <f t="shared" si="214"/>
        <v>0</v>
      </c>
      <c r="S541" s="507"/>
      <c r="T541" s="508"/>
      <c r="U541" s="509">
        <f t="shared" si="215"/>
        <v>36</v>
      </c>
      <c r="V541" s="510"/>
      <c r="W541" s="510"/>
    </row>
    <row r="542" spans="1:23" ht="12" customHeight="1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3"/>
        <v>0</v>
      </c>
      <c r="K542" s="503">
        <f t="shared" si="212"/>
        <v>0</v>
      </c>
      <c r="L542" s="503">
        <f t="shared" si="212"/>
        <v>0</v>
      </c>
      <c r="M542" s="511">
        <f t="shared" si="204"/>
        <v>0</v>
      </c>
      <c r="N542" s="503">
        <f t="shared" si="213"/>
        <v>0</v>
      </c>
      <c r="O542" s="503">
        <f t="shared" si="213"/>
        <v>0</v>
      </c>
      <c r="P542" s="504">
        <f t="shared" si="214"/>
        <v>0</v>
      </c>
      <c r="Q542" s="505">
        <f t="shared" si="214"/>
        <v>0</v>
      </c>
      <c r="R542" s="506">
        <f t="shared" si="214"/>
        <v>0</v>
      </c>
      <c r="S542" s="507"/>
      <c r="T542" s="508"/>
      <c r="U542" s="509">
        <f t="shared" si="215"/>
        <v>0</v>
      </c>
      <c r="V542" s="510"/>
      <c r="W542" s="510"/>
    </row>
    <row r="543" spans="1:23" ht="12" customHeight="1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ref="J543:J608" si="216">SUMIF($A$10:$A$323,$A543,J$10:J$323)</f>
        <v>0</v>
      </c>
      <c r="K543" s="503">
        <f t="shared" si="212"/>
        <v>0</v>
      </c>
      <c r="L543" s="503">
        <f t="shared" si="212"/>
        <v>0</v>
      </c>
      <c r="M543" s="511">
        <f t="shared" si="204"/>
        <v>0</v>
      </c>
      <c r="N543" s="503">
        <f t="shared" si="213"/>
        <v>0</v>
      </c>
      <c r="O543" s="503">
        <f t="shared" si="213"/>
        <v>0</v>
      </c>
      <c r="P543" s="504">
        <f t="shared" si="214"/>
        <v>0</v>
      </c>
      <c r="Q543" s="505">
        <f t="shared" si="214"/>
        <v>0</v>
      </c>
      <c r="R543" s="506">
        <f t="shared" si="214"/>
        <v>0</v>
      </c>
      <c r="S543" s="507"/>
      <c r="T543" s="508"/>
      <c r="U543" s="509">
        <f t="shared" si="215"/>
        <v>0</v>
      </c>
      <c r="V543" s="510"/>
      <c r="W543" s="510"/>
    </row>
    <row r="544" spans="1:23" ht="12" customHeight="1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6"/>
        <v>0</v>
      </c>
      <c r="K544" s="503">
        <f t="shared" si="212"/>
        <v>0</v>
      </c>
      <c r="L544" s="503">
        <f t="shared" si="212"/>
        <v>0</v>
      </c>
      <c r="M544" s="511">
        <f t="shared" ref="M544:M609" si="217">SUMIF($A$10:$A$318,$A544,M$10:M$318)</f>
        <v>0</v>
      </c>
      <c r="N544" s="503">
        <f t="shared" si="213"/>
        <v>0</v>
      </c>
      <c r="O544" s="503">
        <f t="shared" si="213"/>
        <v>0</v>
      </c>
      <c r="P544" s="504">
        <f t="shared" si="214"/>
        <v>0</v>
      </c>
      <c r="Q544" s="505">
        <f t="shared" si="214"/>
        <v>0</v>
      </c>
      <c r="R544" s="506">
        <f t="shared" si="214"/>
        <v>0</v>
      </c>
      <c r="S544" s="507"/>
      <c r="T544" s="508"/>
      <c r="U544" s="509">
        <f t="shared" si="215"/>
        <v>0</v>
      </c>
      <c r="V544" s="510"/>
      <c r="W544" s="510"/>
    </row>
    <row r="545" spans="1:23" ht="12" customHeight="1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6"/>
        <v>0</v>
      </c>
      <c r="K545" s="503">
        <f t="shared" si="212"/>
        <v>0</v>
      </c>
      <c r="L545" s="503">
        <f t="shared" si="212"/>
        <v>0</v>
      </c>
      <c r="M545" s="511">
        <f t="shared" si="217"/>
        <v>0</v>
      </c>
      <c r="N545" s="503">
        <f t="shared" si="213"/>
        <v>0</v>
      </c>
      <c r="O545" s="503">
        <f t="shared" si="213"/>
        <v>0</v>
      </c>
      <c r="P545" s="504">
        <f t="shared" si="214"/>
        <v>0</v>
      </c>
      <c r="Q545" s="505">
        <f t="shared" si="214"/>
        <v>0</v>
      </c>
      <c r="R545" s="506">
        <f t="shared" si="214"/>
        <v>0</v>
      </c>
      <c r="S545" s="507"/>
      <c r="T545" s="508"/>
      <c r="U545" s="509">
        <f t="shared" si="215"/>
        <v>0</v>
      </c>
      <c r="V545" s="510"/>
      <c r="W545" s="510"/>
    </row>
    <row r="546" spans="1:23" ht="12" customHeight="1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6"/>
        <v>0</v>
      </c>
      <c r="K546" s="503">
        <f t="shared" si="212"/>
        <v>0</v>
      </c>
      <c r="L546" s="503">
        <f t="shared" si="212"/>
        <v>0</v>
      </c>
      <c r="M546" s="511">
        <f t="shared" si="217"/>
        <v>0</v>
      </c>
      <c r="N546" s="503">
        <f t="shared" si="213"/>
        <v>0</v>
      </c>
      <c r="O546" s="503">
        <f t="shared" si="213"/>
        <v>0</v>
      </c>
      <c r="P546" s="504">
        <f t="shared" si="214"/>
        <v>0</v>
      </c>
      <c r="Q546" s="505">
        <f t="shared" si="214"/>
        <v>0</v>
      </c>
      <c r="R546" s="506">
        <f t="shared" si="214"/>
        <v>0</v>
      </c>
      <c r="S546" s="507"/>
      <c r="T546" s="508"/>
      <c r="U546" s="509">
        <f t="shared" si="215"/>
        <v>0</v>
      </c>
      <c r="V546" s="510"/>
      <c r="W546" s="510"/>
    </row>
    <row r="547" spans="1:23" ht="12" customHeight="1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6"/>
        <v>0</v>
      </c>
      <c r="K547" s="503">
        <f t="shared" si="212"/>
        <v>0</v>
      </c>
      <c r="L547" s="503">
        <f t="shared" si="212"/>
        <v>0</v>
      </c>
      <c r="M547" s="511">
        <f t="shared" si="217"/>
        <v>0</v>
      </c>
      <c r="N547" s="503">
        <f t="shared" si="213"/>
        <v>0</v>
      </c>
      <c r="O547" s="503">
        <f t="shared" si="213"/>
        <v>0</v>
      </c>
      <c r="P547" s="504">
        <f t="shared" si="214"/>
        <v>0</v>
      </c>
      <c r="Q547" s="505">
        <f t="shared" si="214"/>
        <v>48</v>
      </c>
      <c r="R547" s="506">
        <f t="shared" si="214"/>
        <v>48</v>
      </c>
      <c r="S547" s="507"/>
      <c r="T547" s="508"/>
      <c r="U547" s="509">
        <f t="shared" si="215"/>
        <v>48</v>
      </c>
      <c r="V547" s="510"/>
      <c r="W547" s="510"/>
    </row>
    <row r="548" spans="1:23" ht="12" customHeight="1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6"/>
        <v>0</v>
      </c>
      <c r="K548" s="503">
        <f t="shared" si="212"/>
        <v>0</v>
      </c>
      <c r="L548" s="503">
        <f t="shared" si="212"/>
        <v>0</v>
      </c>
      <c r="M548" s="511">
        <f t="shared" si="217"/>
        <v>0</v>
      </c>
      <c r="N548" s="503">
        <f t="shared" si="213"/>
        <v>0</v>
      </c>
      <c r="O548" s="503">
        <f t="shared" si="213"/>
        <v>0</v>
      </c>
      <c r="P548" s="504">
        <f t="shared" si="214"/>
        <v>0</v>
      </c>
      <c r="Q548" s="505">
        <f t="shared" si="214"/>
        <v>0</v>
      </c>
      <c r="R548" s="506">
        <f t="shared" si="214"/>
        <v>0</v>
      </c>
      <c r="S548" s="507"/>
      <c r="T548" s="508"/>
      <c r="U548" s="509">
        <f t="shared" si="215"/>
        <v>0</v>
      </c>
      <c r="V548" s="510"/>
      <c r="W548" s="510"/>
    </row>
    <row r="549" spans="1:23" ht="12" customHeight="1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6"/>
        <v>0</v>
      </c>
      <c r="K549" s="503">
        <f t="shared" si="212"/>
        <v>0</v>
      </c>
      <c r="L549" s="503">
        <f t="shared" si="212"/>
        <v>0</v>
      </c>
      <c r="M549" s="511">
        <f t="shared" si="217"/>
        <v>0</v>
      </c>
      <c r="N549" s="503">
        <f t="shared" si="213"/>
        <v>0</v>
      </c>
      <c r="O549" s="503">
        <f t="shared" si="213"/>
        <v>0</v>
      </c>
      <c r="P549" s="504">
        <f t="shared" si="214"/>
        <v>0</v>
      </c>
      <c r="Q549" s="505">
        <f t="shared" si="214"/>
        <v>0</v>
      </c>
      <c r="R549" s="506">
        <f t="shared" si="214"/>
        <v>0</v>
      </c>
      <c r="S549" s="507"/>
      <c r="T549" s="508"/>
      <c r="U549" s="509">
        <f t="shared" si="215"/>
        <v>0</v>
      </c>
      <c r="V549" s="510"/>
      <c r="W549" s="510"/>
    </row>
    <row r="550" spans="1:23" ht="12" customHeight="1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6"/>
        <v>0</v>
      </c>
      <c r="K550" s="503">
        <f t="shared" si="212"/>
        <v>0</v>
      </c>
      <c r="L550" s="503">
        <f t="shared" si="212"/>
        <v>0</v>
      </c>
      <c r="M550" s="511">
        <f t="shared" si="217"/>
        <v>0</v>
      </c>
      <c r="N550" s="503">
        <f t="shared" si="213"/>
        <v>0</v>
      </c>
      <c r="O550" s="503">
        <f t="shared" si="213"/>
        <v>0</v>
      </c>
      <c r="P550" s="504">
        <f t="shared" si="214"/>
        <v>0</v>
      </c>
      <c r="Q550" s="505">
        <f t="shared" si="214"/>
        <v>0</v>
      </c>
      <c r="R550" s="506">
        <f t="shared" si="214"/>
        <v>0</v>
      </c>
      <c r="S550" s="507"/>
      <c r="T550" s="508"/>
      <c r="U550" s="509">
        <f t="shared" si="215"/>
        <v>0</v>
      </c>
      <c r="V550" s="510"/>
      <c r="W550" s="510"/>
    </row>
    <row r="551" spans="1:23" ht="12" customHeight="1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6"/>
        <v>0</v>
      </c>
      <c r="K551" s="503">
        <f t="shared" si="212"/>
        <v>0</v>
      </c>
      <c r="L551" s="503">
        <f t="shared" si="212"/>
        <v>0</v>
      </c>
      <c r="M551" s="511">
        <f t="shared" si="217"/>
        <v>0</v>
      </c>
      <c r="N551" s="503">
        <f t="shared" si="213"/>
        <v>0</v>
      </c>
      <c r="O551" s="503">
        <f t="shared" si="213"/>
        <v>0</v>
      </c>
      <c r="P551" s="504">
        <f t="shared" si="214"/>
        <v>0</v>
      </c>
      <c r="Q551" s="505">
        <f t="shared" si="214"/>
        <v>0</v>
      </c>
      <c r="R551" s="506">
        <f t="shared" si="214"/>
        <v>0</v>
      </c>
      <c r="S551" s="507"/>
      <c r="T551" s="508"/>
      <c r="U551" s="509">
        <f t="shared" si="215"/>
        <v>0</v>
      </c>
      <c r="V551" s="510"/>
      <c r="W551" s="510"/>
    </row>
    <row r="552" spans="1:23" ht="12" customHeight="1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16"/>
        <v>0</v>
      </c>
      <c r="K552" s="503">
        <f t="shared" si="212"/>
        <v>0</v>
      </c>
      <c r="L552" s="503">
        <f t="shared" si="212"/>
        <v>0</v>
      </c>
      <c r="M552" s="511">
        <f t="shared" si="217"/>
        <v>0</v>
      </c>
      <c r="N552" s="503">
        <f t="shared" si="213"/>
        <v>0</v>
      </c>
      <c r="O552" s="503">
        <f t="shared" si="213"/>
        <v>0</v>
      </c>
      <c r="P552" s="504">
        <f t="shared" si="214"/>
        <v>0</v>
      </c>
      <c r="Q552" s="505">
        <f t="shared" si="214"/>
        <v>0</v>
      </c>
      <c r="R552" s="506">
        <f t="shared" si="214"/>
        <v>0</v>
      </c>
      <c r="S552" s="507"/>
      <c r="T552" s="508"/>
      <c r="U552" s="509">
        <f t="shared" si="215"/>
        <v>0</v>
      </c>
      <c r="V552" s="510"/>
      <c r="W552" s="510"/>
    </row>
    <row r="553" spans="1:23" ht="12" customHeight="1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16"/>
        <v>0</v>
      </c>
      <c r="K553" s="503">
        <f t="shared" ref="K553:L573" si="218">SUMIF($A$10:$A$323,$A553,K$10:K$323)</f>
        <v>0</v>
      </c>
      <c r="L553" s="503">
        <f t="shared" si="218"/>
        <v>0</v>
      </c>
      <c r="M553" s="511">
        <f t="shared" si="217"/>
        <v>0</v>
      </c>
      <c r="N553" s="503">
        <f t="shared" ref="N553:O573" si="219">SUMIF($A$10:$A$323,$A553,N$10:N$323)</f>
        <v>0</v>
      </c>
      <c r="O553" s="503">
        <f t="shared" si="219"/>
        <v>0</v>
      </c>
      <c r="P553" s="504">
        <f t="shared" ref="P553:R573" si="220">SUMIF($A$10:$A$318,$A553,P$10:P$318)</f>
        <v>0</v>
      </c>
      <c r="Q553" s="505">
        <f t="shared" si="220"/>
        <v>0</v>
      </c>
      <c r="R553" s="506">
        <f t="shared" si="220"/>
        <v>0</v>
      </c>
      <c r="S553" s="507"/>
      <c r="T553" s="508"/>
      <c r="U553" s="509">
        <f t="shared" si="215"/>
        <v>0</v>
      </c>
      <c r="V553" s="510"/>
      <c r="W553" s="510"/>
    </row>
    <row r="554" spans="1:23" ht="12" customHeight="1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16"/>
        <v>0</v>
      </c>
      <c r="K554" s="503">
        <f t="shared" si="218"/>
        <v>0</v>
      </c>
      <c r="L554" s="503">
        <f t="shared" si="218"/>
        <v>0</v>
      </c>
      <c r="M554" s="511">
        <f t="shared" si="217"/>
        <v>0</v>
      </c>
      <c r="N554" s="503">
        <f t="shared" si="219"/>
        <v>0</v>
      </c>
      <c r="O554" s="503">
        <f t="shared" si="219"/>
        <v>0</v>
      </c>
      <c r="P554" s="504">
        <f t="shared" si="220"/>
        <v>0</v>
      </c>
      <c r="Q554" s="505">
        <f t="shared" si="220"/>
        <v>0</v>
      </c>
      <c r="R554" s="506">
        <f t="shared" si="220"/>
        <v>0</v>
      </c>
      <c r="S554" s="507"/>
      <c r="T554" s="508"/>
      <c r="U554" s="509">
        <f t="shared" si="215"/>
        <v>0</v>
      </c>
      <c r="V554" s="510"/>
      <c r="W554" s="510"/>
    </row>
    <row r="555" spans="1:23" ht="12" customHeight="1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16"/>
        <v>0</v>
      </c>
      <c r="K555" s="503">
        <f t="shared" si="218"/>
        <v>0</v>
      </c>
      <c r="L555" s="503">
        <f t="shared" si="218"/>
        <v>0</v>
      </c>
      <c r="M555" s="511">
        <f t="shared" si="217"/>
        <v>0</v>
      </c>
      <c r="N555" s="503">
        <f t="shared" si="219"/>
        <v>0</v>
      </c>
      <c r="O555" s="503">
        <f t="shared" si="219"/>
        <v>0</v>
      </c>
      <c r="P555" s="504">
        <f t="shared" si="220"/>
        <v>0</v>
      </c>
      <c r="Q555" s="505">
        <f t="shared" si="220"/>
        <v>0</v>
      </c>
      <c r="R555" s="506">
        <f t="shared" si="220"/>
        <v>0</v>
      </c>
      <c r="S555" s="507"/>
      <c r="T555" s="508"/>
      <c r="U555" s="509">
        <f t="shared" si="215"/>
        <v>0</v>
      </c>
      <c r="V555" s="510"/>
      <c r="W555" s="510"/>
    </row>
    <row r="556" spans="1:23" ht="12" customHeight="1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16"/>
        <v>0</v>
      </c>
      <c r="K556" s="503">
        <f t="shared" si="218"/>
        <v>0</v>
      </c>
      <c r="L556" s="503">
        <f t="shared" si="218"/>
        <v>0</v>
      </c>
      <c r="M556" s="511">
        <f t="shared" si="217"/>
        <v>0</v>
      </c>
      <c r="N556" s="503">
        <f t="shared" si="219"/>
        <v>0</v>
      </c>
      <c r="O556" s="503">
        <f t="shared" si="219"/>
        <v>0</v>
      </c>
      <c r="P556" s="504">
        <f t="shared" si="220"/>
        <v>0</v>
      </c>
      <c r="Q556" s="505">
        <f t="shared" si="220"/>
        <v>48</v>
      </c>
      <c r="R556" s="506">
        <f t="shared" si="220"/>
        <v>48</v>
      </c>
      <c r="S556" s="507"/>
      <c r="T556" s="508"/>
      <c r="U556" s="509">
        <f t="shared" si="215"/>
        <v>48</v>
      </c>
      <c r="V556" s="510"/>
      <c r="W556" s="510"/>
    </row>
    <row r="557" spans="1:23" ht="12" customHeight="1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16"/>
        <v>0</v>
      </c>
      <c r="K557" s="503">
        <f t="shared" si="218"/>
        <v>0</v>
      </c>
      <c r="L557" s="503">
        <f t="shared" si="218"/>
        <v>0</v>
      </c>
      <c r="M557" s="511">
        <f t="shared" si="217"/>
        <v>0</v>
      </c>
      <c r="N557" s="503">
        <f t="shared" si="219"/>
        <v>0</v>
      </c>
      <c r="O557" s="503">
        <f t="shared" si="219"/>
        <v>0</v>
      </c>
      <c r="P557" s="504">
        <f t="shared" si="220"/>
        <v>0</v>
      </c>
      <c r="Q557" s="505">
        <f t="shared" si="220"/>
        <v>0</v>
      </c>
      <c r="R557" s="506">
        <f t="shared" si="220"/>
        <v>0</v>
      </c>
      <c r="S557" s="507"/>
      <c r="T557" s="508"/>
      <c r="U557" s="509">
        <f t="shared" si="215"/>
        <v>0</v>
      </c>
      <c r="V557" s="510"/>
      <c r="W557" s="510"/>
    </row>
    <row r="558" spans="1:23" ht="12" customHeight="1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16"/>
        <v>0</v>
      </c>
      <c r="K558" s="503">
        <f t="shared" si="218"/>
        <v>0</v>
      </c>
      <c r="L558" s="503">
        <f t="shared" si="218"/>
        <v>0</v>
      </c>
      <c r="M558" s="511">
        <f t="shared" si="217"/>
        <v>0</v>
      </c>
      <c r="N558" s="503">
        <f t="shared" si="219"/>
        <v>0</v>
      </c>
      <c r="O558" s="503">
        <f t="shared" si="219"/>
        <v>0</v>
      </c>
      <c r="P558" s="504">
        <f t="shared" si="220"/>
        <v>0</v>
      </c>
      <c r="Q558" s="505">
        <f t="shared" si="220"/>
        <v>0</v>
      </c>
      <c r="R558" s="506">
        <f t="shared" si="220"/>
        <v>0</v>
      </c>
      <c r="S558" s="507"/>
      <c r="T558" s="508"/>
      <c r="U558" s="509">
        <f t="shared" si="215"/>
        <v>0</v>
      </c>
      <c r="V558" s="510"/>
      <c r="W558" s="510"/>
    </row>
    <row r="559" spans="1:23" ht="12" customHeight="1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16"/>
        <v>0</v>
      </c>
      <c r="K559" s="503">
        <f t="shared" si="218"/>
        <v>0</v>
      </c>
      <c r="L559" s="503">
        <f t="shared" si="218"/>
        <v>0</v>
      </c>
      <c r="M559" s="511">
        <f t="shared" si="217"/>
        <v>0</v>
      </c>
      <c r="N559" s="503">
        <f t="shared" si="219"/>
        <v>0</v>
      </c>
      <c r="O559" s="503">
        <f t="shared" si="219"/>
        <v>0</v>
      </c>
      <c r="P559" s="504">
        <f t="shared" si="220"/>
        <v>0</v>
      </c>
      <c r="Q559" s="505">
        <f t="shared" si="220"/>
        <v>0</v>
      </c>
      <c r="R559" s="506">
        <f t="shared" si="220"/>
        <v>0</v>
      </c>
      <c r="S559" s="507"/>
      <c r="T559" s="508"/>
      <c r="U559" s="509">
        <f t="shared" si="215"/>
        <v>0</v>
      </c>
      <c r="V559" s="510"/>
      <c r="W559" s="510"/>
    </row>
    <row r="560" spans="1:23" ht="12" customHeight="1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16"/>
        <v>0</v>
      </c>
      <c r="K560" s="503">
        <f t="shared" si="218"/>
        <v>0</v>
      </c>
      <c r="L560" s="503">
        <f t="shared" si="218"/>
        <v>0</v>
      </c>
      <c r="M560" s="511">
        <f t="shared" si="217"/>
        <v>0</v>
      </c>
      <c r="N560" s="503">
        <f t="shared" si="219"/>
        <v>0</v>
      </c>
      <c r="O560" s="503">
        <f t="shared" si="219"/>
        <v>0</v>
      </c>
      <c r="P560" s="504">
        <f t="shared" si="220"/>
        <v>0</v>
      </c>
      <c r="Q560" s="505">
        <f t="shared" si="220"/>
        <v>0</v>
      </c>
      <c r="R560" s="506">
        <f t="shared" si="220"/>
        <v>0</v>
      </c>
      <c r="S560" s="507"/>
      <c r="T560" s="508"/>
      <c r="U560" s="509">
        <f t="shared" si="215"/>
        <v>0</v>
      </c>
      <c r="V560" s="510"/>
      <c r="W560" s="510"/>
    </row>
    <row r="561" spans="1:23" ht="12" customHeight="1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16"/>
        <v>0</v>
      </c>
      <c r="K561" s="503">
        <f t="shared" si="218"/>
        <v>0</v>
      </c>
      <c r="L561" s="503">
        <f t="shared" si="218"/>
        <v>0</v>
      </c>
      <c r="M561" s="511">
        <f t="shared" si="217"/>
        <v>0</v>
      </c>
      <c r="N561" s="503">
        <f t="shared" si="219"/>
        <v>0</v>
      </c>
      <c r="O561" s="503">
        <f t="shared" si="219"/>
        <v>0</v>
      </c>
      <c r="P561" s="504">
        <f t="shared" si="220"/>
        <v>0</v>
      </c>
      <c r="Q561" s="505">
        <f t="shared" si="220"/>
        <v>0</v>
      </c>
      <c r="R561" s="506">
        <f t="shared" si="220"/>
        <v>0</v>
      </c>
      <c r="S561" s="507"/>
      <c r="T561" s="508"/>
      <c r="U561" s="509">
        <f t="shared" si="215"/>
        <v>0</v>
      </c>
      <c r="V561" s="510"/>
      <c r="W561" s="510"/>
    </row>
    <row r="562" spans="1:23" ht="12" customHeight="1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16"/>
        <v>0</v>
      </c>
      <c r="K562" s="503">
        <f t="shared" si="218"/>
        <v>0</v>
      </c>
      <c r="L562" s="503">
        <f t="shared" si="218"/>
        <v>0</v>
      </c>
      <c r="M562" s="511">
        <f t="shared" si="217"/>
        <v>0</v>
      </c>
      <c r="N562" s="503">
        <f t="shared" si="219"/>
        <v>0</v>
      </c>
      <c r="O562" s="503">
        <f t="shared" si="219"/>
        <v>0</v>
      </c>
      <c r="P562" s="504">
        <f t="shared" si="220"/>
        <v>0</v>
      </c>
      <c r="Q562" s="505">
        <f t="shared" si="220"/>
        <v>0</v>
      </c>
      <c r="R562" s="506">
        <f t="shared" si="220"/>
        <v>0</v>
      </c>
      <c r="S562" s="507"/>
      <c r="T562" s="508"/>
      <c r="U562" s="509">
        <f t="shared" si="215"/>
        <v>0</v>
      </c>
      <c r="V562" s="510"/>
      <c r="W562" s="510"/>
    </row>
    <row r="563" spans="1:23" ht="12" customHeight="1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16"/>
        <v>0</v>
      </c>
      <c r="K563" s="503">
        <f t="shared" si="218"/>
        <v>0</v>
      </c>
      <c r="L563" s="503">
        <f t="shared" si="218"/>
        <v>0</v>
      </c>
      <c r="M563" s="511">
        <f t="shared" si="217"/>
        <v>0</v>
      </c>
      <c r="N563" s="503">
        <f t="shared" si="219"/>
        <v>0</v>
      </c>
      <c r="O563" s="503">
        <f t="shared" si="219"/>
        <v>0</v>
      </c>
      <c r="P563" s="504">
        <f t="shared" si="220"/>
        <v>0</v>
      </c>
      <c r="Q563" s="505">
        <f t="shared" si="220"/>
        <v>0</v>
      </c>
      <c r="R563" s="506">
        <f t="shared" si="220"/>
        <v>0</v>
      </c>
      <c r="S563" s="507"/>
      <c r="T563" s="508"/>
      <c r="U563" s="509">
        <f t="shared" si="215"/>
        <v>0</v>
      </c>
      <c r="V563" s="510"/>
      <c r="W563" s="510"/>
    </row>
    <row r="564" spans="1:23" ht="12" customHeight="1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16"/>
        <v>0</v>
      </c>
      <c r="K564" s="503">
        <f t="shared" si="218"/>
        <v>0</v>
      </c>
      <c r="L564" s="503">
        <f t="shared" si="218"/>
        <v>0</v>
      </c>
      <c r="M564" s="511">
        <f t="shared" si="217"/>
        <v>0</v>
      </c>
      <c r="N564" s="503">
        <f t="shared" si="219"/>
        <v>0</v>
      </c>
      <c r="O564" s="503">
        <f t="shared" si="219"/>
        <v>0</v>
      </c>
      <c r="P564" s="504">
        <f t="shared" si="220"/>
        <v>0</v>
      </c>
      <c r="Q564" s="505">
        <f t="shared" si="220"/>
        <v>0</v>
      </c>
      <c r="R564" s="506">
        <f t="shared" si="220"/>
        <v>0</v>
      </c>
      <c r="S564" s="507"/>
      <c r="T564" s="508"/>
      <c r="U564" s="509">
        <f t="shared" si="215"/>
        <v>0</v>
      </c>
      <c r="V564" s="510"/>
      <c r="W564" s="510"/>
    </row>
    <row r="565" spans="1:23" ht="12" customHeight="1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16"/>
        <v>0</v>
      </c>
      <c r="K565" s="503">
        <f t="shared" si="218"/>
        <v>0</v>
      </c>
      <c r="L565" s="503">
        <f t="shared" si="218"/>
        <v>0</v>
      </c>
      <c r="M565" s="511">
        <f t="shared" si="217"/>
        <v>0</v>
      </c>
      <c r="N565" s="503">
        <f t="shared" si="219"/>
        <v>0</v>
      </c>
      <c r="O565" s="503">
        <f t="shared" si="219"/>
        <v>0</v>
      </c>
      <c r="P565" s="504">
        <f t="shared" si="220"/>
        <v>0</v>
      </c>
      <c r="Q565" s="505">
        <f t="shared" si="220"/>
        <v>0</v>
      </c>
      <c r="R565" s="506">
        <f t="shared" si="220"/>
        <v>0</v>
      </c>
      <c r="S565" s="507"/>
      <c r="T565" s="508"/>
      <c r="U565" s="509">
        <f t="shared" si="215"/>
        <v>0</v>
      </c>
      <c r="V565" s="510"/>
      <c r="W565" s="510"/>
    </row>
    <row r="566" spans="1:23" ht="12" customHeight="1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16"/>
        <v>0</v>
      </c>
      <c r="K566" s="503">
        <f t="shared" si="218"/>
        <v>0</v>
      </c>
      <c r="L566" s="503">
        <f t="shared" si="218"/>
        <v>0</v>
      </c>
      <c r="M566" s="511">
        <f t="shared" si="217"/>
        <v>0</v>
      </c>
      <c r="N566" s="503">
        <f t="shared" si="219"/>
        <v>0</v>
      </c>
      <c r="O566" s="503">
        <f t="shared" si="219"/>
        <v>0</v>
      </c>
      <c r="P566" s="504">
        <f t="shared" si="220"/>
        <v>0</v>
      </c>
      <c r="Q566" s="505">
        <f t="shared" si="220"/>
        <v>0</v>
      </c>
      <c r="R566" s="506">
        <f t="shared" si="220"/>
        <v>0</v>
      </c>
      <c r="S566" s="507"/>
      <c r="T566" s="508"/>
      <c r="U566" s="509">
        <f t="shared" si="215"/>
        <v>0</v>
      </c>
      <c r="V566" s="510"/>
      <c r="W566" s="510"/>
    </row>
    <row r="567" spans="1:23" ht="12" customHeight="1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16"/>
        <v>0</v>
      </c>
      <c r="K567" s="503">
        <f t="shared" si="218"/>
        <v>0</v>
      </c>
      <c r="L567" s="503">
        <f t="shared" si="218"/>
        <v>0</v>
      </c>
      <c r="M567" s="511">
        <f t="shared" si="217"/>
        <v>0</v>
      </c>
      <c r="N567" s="503">
        <f t="shared" si="219"/>
        <v>0</v>
      </c>
      <c r="O567" s="503">
        <f t="shared" si="219"/>
        <v>0</v>
      </c>
      <c r="P567" s="504">
        <f t="shared" si="220"/>
        <v>0</v>
      </c>
      <c r="Q567" s="505">
        <f t="shared" si="220"/>
        <v>0</v>
      </c>
      <c r="R567" s="506">
        <f t="shared" si="220"/>
        <v>0</v>
      </c>
      <c r="S567" s="507"/>
      <c r="T567" s="508"/>
      <c r="U567" s="509">
        <f t="shared" si="215"/>
        <v>0</v>
      </c>
      <c r="V567" s="510"/>
      <c r="W567" s="510"/>
    </row>
    <row r="568" spans="1:23" ht="12" customHeight="1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16"/>
        <v>0</v>
      </c>
      <c r="K568" s="503">
        <f t="shared" si="218"/>
        <v>0</v>
      </c>
      <c r="L568" s="503">
        <f t="shared" si="218"/>
        <v>0</v>
      </c>
      <c r="M568" s="511">
        <f t="shared" si="217"/>
        <v>0</v>
      </c>
      <c r="N568" s="503">
        <f t="shared" si="219"/>
        <v>0</v>
      </c>
      <c r="O568" s="503">
        <f t="shared" si="219"/>
        <v>0</v>
      </c>
      <c r="P568" s="504">
        <f t="shared" si="220"/>
        <v>0</v>
      </c>
      <c r="Q568" s="505">
        <f t="shared" si="220"/>
        <v>0</v>
      </c>
      <c r="R568" s="506">
        <f t="shared" si="220"/>
        <v>0</v>
      </c>
      <c r="S568" s="507"/>
      <c r="T568" s="508"/>
      <c r="U568" s="509">
        <f t="shared" si="215"/>
        <v>0</v>
      </c>
      <c r="V568" s="510"/>
      <c r="W568" s="510"/>
    </row>
    <row r="569" spans="1:23" ht="12" customHeight="1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16"/>
        <v>0</v>
      </c>
      <c r="K569" s="503">
        <f t="shared" si="218"/>
        <v>0</v>
      </c>
      <c r="L569" s="503">
        <f t="shared" si="218"/>
        <v>0</v>
      </c>
      <c r="M569" s="511">
        <f t="shared" si="217"/>
        <v>0</v>
      </c>
      <c r="N569" s="503">
        <f t="shared" si="219"/>
        <v>0</v>
      </c>
      <c r="O569" s="503">
        <f t="shared" si="219"/>
        <v>0</v>
      </c>
      <c r="P569" s="504">
        <f t="shared" si="220"/>
        <v>0</v>
      </c>
      <c r="Q569" s="505">
        <f t="shared" si="220"/>
        <v>0</v>
      </c>
      <c r="R569" s="506">
        <f t="shared" si="220"/>
        <v>0</v>
      </c>
      <c r="S569" s="507"/>
      <c r="T569" s="508"/>
      <c r="U569" s="509">
        <f t="shared" si="215"/>
        <v>0</v>
      </c>
      <c r="V569" s="510"/>
      <c r="W569" s="510"/>
    </row>
    <row r="570" spans="1:23" ht="12" customHeight="1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16"/>
        <v>0</v>
      </c>
      <c r="K570" s="503">
        <f t="shared" si="218"/>
        <v>0</v>
      </c>
      <c r="L570" s="503">
        <f t="shared" si="218"/>
        <v>0</v>
      </c>
      <c r="M570" s="511">
        <f t="shared" si="217"/>
        <v>0</v>
      </c>
      <c r="N570" s="503">
        <f t="shared" si="219"/>
        <v>0</v>
      </c>
      <c r="O570" s="503">
        <f t="shared" si="219"/>
        <v>0</v>
      </c>
      <c r="P570" s="504">
        <f t="shared" si="220"/>
        <v>0</v>
      </c>
      <c r="Q570" s="505">
        <f t="shared" si="220"/>
        <v>0</v>
      </c>
      <c r="R570" s="506">
        <f t="shared" si="220"/>
        <v>0</v>
      </c>
      <c r="S570" s="507"/>
      <c r="T570" s="508"/>
      <c r="U570" s="509">
        <f t="shared" si="215"/>
        <v>0</v>
      </c>
      <c r="V570" s="510"/>
      <c r="W570" s="510"/>
    </row>
    <row r="571" spans="1:23" ht="12" customHeight="1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16"/>
        <v>0</v>
      </c>
      <c r="K571" s="503">
        <f t="shared" si="218"/>
        <v>0</v>
      </c>
      <c r="L571" s="503">
        <f t="shared" si="218"/>
        <v>0</v>
      </c>
      <c r="M571" s="511">
        <f t="shared" si="217"/>
        <v>0</v>
      </c>
      <c r="N571" s="503">
        <f t="shared" si="219"/>
        <v>0</v>
      </c>
      <c r="O571" s="503">
        <f t="shared" si="219"/>
        <v>0</v>
      </c>
      <c r="P571" s="504">
        <f t="shared" si="220"/>
        <v>0</v>
      </c>
      <c r="Q571" s="505">
        <f t="shared" si="220"/>
        <v>0</v>
      </c>
      <c r="R571" s="506">
        <f t="shared" si="220"/>
        <v>0</v>
      </c>
      <c r="S571" s="507"/>
      <c r="T571" s="508"/>
      <c r="U571" s="509">
        <f t="shared" si="215"/>
        <v>0</v>
      </c>
      <c r="V571" s="510"/>
      <c r="W571" s="510"/>
    </row>
    <row r="572" spans="1:23" ht="12" customHeight="1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16"/>
        <v>0</v>
      </c>
      <c r="K572" s="503">
        <f t="shared" si="218"/>
        <v>0</v>
      </c>
      <c r="L572" s="503">
        <f t="shared" si="218"/>
        <v>0</v>
      </c>
      <c r="M572" s="511">
        <f t="shared" si="217"/>
        <v>0</v>
      </c>
      <c r="N572" s="503">
        <f t="shared" si="219"/>
        <v>0</v>
      </c>
      <c r="O572" s="503">
        <f t="shared" si="219"/>
        <v>0</v>
      </c>
      <c r="P572" s="504">
        <f t="shared" si="220"/>
        <v>0</v>
      </c>
      <c r="Q572" s="505">
        <f t="shared" si="220"/>
        <v>0</v>
      </c>
      <c r="R572" s="506">
        <f t="shared" si="220"/>
        <v>0</v>
      </c>
      <c r="S572" s="507"/>
      <c r="T572" s="508"/>
      <c r="U572" s="509">
        <f t="shared" si="215"/>
        <v>0</v>
      </c>
      <c r="V572" s="510"/>
      <c r="W572" s="510"/>
    </row>
    <row r="573" spans="1:23" ht="12" customHeight="1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16"/>
        <v>0</v>
      </c>
      <c r="K573" s="503">
        <f t="shared" si="218"/>
        <v>0</v>
      </c>
      <c r="L573" s="503">
        <f t="shared" si="218"/>
        <v>0</v>
      </c>
      <c r="M573" s="511">
        <f t="shared" si="217"/>
        <v>0</v>
      </c>
      <c r="N573" s="503">
        <f t="shared" si="219"/>
        <v>0</v>
      </c>
      <c r="O573" s="503">
        <f t="shared" si="219"/>
        <v>0</v>
      </c>
      <c r="P573" s="504">
        <f t="shared" si="220"/>
        <v>0</v>
      </c>
      <c r="Q573" s="505">
        <f t="shared" si="220"/>
        <v>0</v>
      </c>
      <c r="R573" s="506">
        <f t="shared" si="220"/>
        <v>0</v>
      </c>
      <c r="S573" s="507"/>
      <c r="T573" s="508"/>
      <c r="U573" s="509">
        <f t="shared" si="215"/>
        <v>0</v>
      </c>
      <c r="V573" s="510"/>
      <c r="W573" s="510"/>
    </row>
    <row r="574" spans="1:23" ht="12" customHeight="1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16"/>
        <v>0</v>
      </c>
      <c r="K574" s="503">
        <f t="shared" ref="K574:L593" si="221">SUMIF($A$10:$A$323,$A574,K$10:K$323)</f>
        <v>0</v>
      </c>
      <c r="L574" s="503">
        <f t="shared" si="221"/>
        <v>0</v>
      </c>
      <c r="M574" s="511">
        <f t="shared" si="217"/>
        <v>0</v>
      </c>
      <c r="N574" s="503">
        <f t="shared" ref="N574:O593" si="222">SUMIF($A$10:$A$323,$A574,N$10:N$323)</f>
        <v>0</v>
      </c>
      <c r="O574" s="503">
        <f t="shared" si="222"/>
        <v>0</v>
      </c>
      <c r="P574" s="504">
        <f t="shared" ref="P574:R593" si="223">SUMIF($A$10:$A$318,$A574,P$10:P$318)</f>
        <v>0</v>
      </c>
      <c r="Q574" s="505">
        <f t="shared" si="223"/>
        <v>0</v>
      </c>
      <c r="R574" s="506">
        <f t="shared" si="223"/>
        <v>0</v>
      </c>
      <c r="S574" s="507"/>
      <c r="T574" s="508"/>
      <c r="U574" s="509">
        <f t="shared" si="215"/>
        <v>0</v>
      </c>
      <c r="V574" s="510"/>
      <c r="W574" s="510"/>
    </row>
    <row r="575" spans="1:23" ht="12" customHeight="1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16"/>
        <v>0</v>
      </c>
      <c r="K575" s="503">
        <f t="shared" si="221"/>
        <v>0</v>
      </c>
      <c r="L575" s="503">
        <f t="shared" si="221"/>
        <v>0</v>
      </c>
      <c r="M575" s="511">
        <f t="shared" si="217"/>
        <v>0</v>
      </c>
      <c r="N575" s="503">
        <f t="shared" si="222"/>
        <v>0</v>
      </c>
      <c r="O575" s="503">
        <f t="shared" si="222"/>
        <v>0</v>
      </c>
      <c r="P575" s="504">
        <f t="shared" si="223"/>
        <v>0</v>
      </c>
      <c r="Q575" s="505">
        <f t="shared" si="223"/>
        <v>0</v>
      </c>
      <c r="R575" s="506">
        <f t="shared" si="223"/>
        <v>0</v>
      </c>
      <c r="S575" s="507"/>
      <c r="T575" s="508"/>
      <c r="U575" s="509">
        <f t="shared" si="215"/>
        <v>0</v>
      </c>
      <c r="V575" s="510"/>
      <c r="W575" s="510"/>
    </row>
    <row r="576" spans="1:23" ht="12" customHeight="1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16"/>
        <v>0</v>
      </c>
      <c r="K576" s="503">
        <f t="shared" si="221"/>
        <v>0</v>
      </c>
      <c r="L576" s="503">
        <f t="shared" si="221"/>
        <v>0</v>
      </c>
      <c r="M576" s="511">
        <f t="shared" si="217"/>
        <v>0</v>
      </c>
      <c r="N576" s="503">
        <f t="shared" si="222"/>
        <v>0</v>
      </c>
      <c r="O576" s="503">
        <f t="shared" si="222"/>
        <v>0</v>
      </c>
      <c r="P576" s="504">
        <f t="shared" si="223"/>
        <v>0</v>
      </c>
      <c r="Q576" s="505">
        <f t="shared" si="223"/>
        <v>0</v>
      </c>
      <c r="R576" s="506">
        <f t="shared" si="223"/>
        <v>0</v>
      </c>
      <c r="S576" s="507"/>
      <c r="T576" s="508"/>
      <c r="U576" s="509">
        <f t="shared" si="215"/>
        <v>0</v>
      </c>
      <c r="V576" s="510"/>
      <c r="W576" s="510"/>
    </row>
    <row r="577" spans="1:23" ht="12" customHeight="1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16"/>
        <v>0</v>
      </c>
      <c r="K577" s="503">
        <f t="shared" si="221"/>
        <v>0</v>
      </c>
      <c r="L577" s="503">
        <f t="shared" si="221"/>
        <v>0</v>
      </c>
      <c r="M577" s="511">
        <f t="shared" si="217"/>
        <v>0</v>
      </c>
      <c r="N577" s="503">
        <f t="shared" si="222"/>
        <v>0</v>
      </c>
      <c r="O577" s="503">
        <f t="shared" si="222"/>
        <v>0</v>
      </c>
      <c r="P577" s="504">
        <f t="shared" si="223"/>
        <v>0</v>
      </c>
      <c r="Q577" s="505">
        <f t="shared" si="223"/>
        <v>0</v>
      </c>
      <c r="R577" s="506">
        <f t="shared" si="223"/>
        <v>0</v>
      </c>
      <c r="S577" s="507"/>
      <c r="T577" s="508"/>
      <c r="U577" s="509">
        <f t="shared" si="215"/>
        <v>0</v>
      </c>
      <c r="V577" s="510"/>
      <c r="W577" s="510"/>
    </row>
    <row r="578" spans="1:23" ht="12" customHeight="1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16"/>
        <v>0</v>
      </c>
      <c r="K578" s="503">
        <f t="shared" si="221"/>
        <v>0</v>
      </c>
      <c r="L578" s="503">
        <f t="shared" si="221"/>
        <v>0</v>
      </c>
      <c r="M578" s="511">
        <f t="shared" si="217"/>
        <v>0</v>
      </c>
      <c r="N578" s="503">
        <f t="shared" si="222"/>
        <v>0</v>
      </c>
      <c r="O578" s="503">
        <f t="shared" si="222"/>
        <v>0</v>
      </c>
      <c r="P578" s="504">
        <f t="shared" si="223"/>
        <v>0</v>
      </c>
      <c r="Q578" s="505">
        <f t="shared" si="223"/>
        <v>0</v>
      </c>
      <c r="R578" s="506">
        <f t="shared" si="223"/>
        <v>0</v>
      </c>
      <c r="S578" s="507"/>
      <c r="T578" s="508"/>
      <c r="U578" s="509">
        <f t="shared" si="215"/>
        <v>0</v>
      </c>
      <c r="V578" s="510"/>
      <c r="W578" s="510"/>
    </row>
    <row r="579" spans="1:23" ht="12" customHeight="1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16"/>
        <v>0</v>
      </c>
      <c r="K579" s="503">
        <f t="shared" si="221"/>
        <v>0</v>
      </c>
      <c r="L579" s="503">
        <f t="shared" si="221"/>
        <v>84</v>
      </c>
      <c r="M579" s="511">
        <f t="shared" si="217"/>
        <v>0</v>
      </c>
      <c r="N579" s="503">
        <f t="shared" si="222"/>
        <v>0</v>
      </c>
      <c r="O579" s="503">
        <f t="shared" si="222"/>
        <v>84</v>
      </c>
      <c r="P579" s="504">
        <f t="shared" si="223"/>
        <v>0</v>
      </c>
      <c r="Q579" s="505">
        <f t="shared" si="223"/>
        <v>0</v>
      </c>
      <c r="R579" s="506">
        <f t="shared" si="223"/>
        <v>0</v>
      </c>
      <c r="S579" s="507"/>
      <c r="T579" s="508"/>
      <c r="U579" s="509">
        <f t="shared" si="215"/>
        <v>84</v>
      </c>
      <c r="V579" s="510"/>
      <c r="W579" s="510"/>
    </row>
    <row r="580" spans="1:23" ht="12" customHeight="1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16"/>
        <v>0</v>
      </c>
      <c r="K580" s="503">
        <f t="shared" si="221"/>
        <v>0</v>
      </c>
      <c r="L580" s="503">
        <f t="shared" si="221"/>
        <v>0</v>
      </c>
      <c r="M580" s="511">
        <f t="shared" si="217"/>
        <v>0</v>
      </c>
      <c r="N580" s="503">
        <f t="shared" si="222"/>
        <v>0</v>
      </c>
      <c r="O580" s="503">
        <f t="shared" si="222"/>
        <v>0</v>
      </c>
      <c r="P580" s="504">
        <f t="shared" si="223"/>
        <v>0</v>
      </c>
      <c r="Q580" s="505">
        <f t="shared" si="223"/>
        <v>0</v>
      </c>
      <c r="R580" s="506">
        <f t="shared" si="223"/>
        <v>0</v>
      </c>
      <c r="S580" s="507"/>
      <c r="T580" s="508"/>
      <c r="U580" s="509">
        <f t="shared" si="215"/>
        <v>0</v>
      </c>
      <c r="V580" s="510"/>
      <c r="W580" s="510"/>
    </row>
    <row r="581" spans="1:23" ht="12" customHeight="1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16"/>
        <v>0</v>
      </c>
      <c r="K581" s="503">
        <f t="shared" si="221"/>
        <v>0</v>
      </c>
      <c r="L581" s="503">
        <f t="shared" si="221"/>
        <v>0</v>
      </c>
      <c r="M581" s="511">
        <f t="shared" si="217"/>
        <v>0</v>
      </c>
      <c r="N581" s="503">
        <f t="shared" si="222"/>
        <v>0</v>
      </c>
      <c r="O581" s="503">
        <f t="shared" si="222"/>
        <v>0</v>
      </c>
      <c r="P581" s="504">
        <f t="shared" si="223"/>
        <v>0</v>
      </c>
      <c r="Q581" s="505">
        <f t="shared" si="223"/>
        <v>0</v>
      </c>
      <c r="R581" s="506">
        <f t="shared" si="223"/>
        <v>0</v>
      </c>
      <c r="S581" s="507"/>
      <c r="T581" s="508"/>
      <c r="U581" s="509">
        <f t="shared" si="215"/>
        <v>0</v>
      </c>
      <c r="V581" s="510"/>
      <c r="W581" s="510"/>
    </row>
    <row r="582" spans="1:23" ht="12" customHeight="1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16"/>
        <v>0</v>
      </c>
      <c r="K582" s="503">
        <f t="shared" si="221"/>
        <v>0</v>
      </c>
      <c r="L582" s="503">
        <f t="shared" si="221"/>
        <v>0</v>
      </c>
      <c r="M582" s="511">
        <f t="shared" si="217"/>
        <v>0</v>
      </c>
      <c r="N582" s="503">
        <f t="shared" si="222"/>
        <v>0</v>
      </c>
      <c r="O582" s="503">
        <f t="shared" si="222"/>
        <v>0</v>
      </c>
      <c r="P582" s="504">
        <f t="shared" si="223"/>
        <v>0</v>
      </c>
      <c r="Q582" s="505">
        <f t="shared" si="223"/>
        <v>0</v>
      </c>
      <c r="R582" s="506">
        <f t="shared" si="223"/>
        <v>0</v>
      </c>
      <c r="S582" s="507"/>
      <c r="T582" s="508"/>
      <c r="U582" s="509">
        <f t="shared" si="215"/>
        <v>0</v>
      </c>
      <c r="V582" s="510"/>
      <c r="W582" s="510"/>
    </row>
    <row r="583" spans="1:23" ht="12" customHeight="1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16"/>
        <v>0</v>
      </c>
      <c r="K583" s="503">
        <f t="shared" si="221"/>
        <v>0</v>
      </c>
      <c r="L583" s="503">
        <f t="shared" si="221"/>
        <v>0</v>
      </c>
      <c r="M583" s="511">
        <f t="shared" si="217"/>
        <v>0</v>
      </c>
      <c r="N583" s="503">
        <f t="shared" si="222"/>
        <v>0</v>
      </c>
      <c r="O583" s="503">
        <f t="shared" si="222"/>
        <v>0</v>
      </c>
      <c r="P583" s="504">
        <f t="shared" si="223"/>
        <v>0</v>
      </c>
      <c r="Q583" s="505">
        <f t="shared" si="223"/>
        <v>0</v>
      </c>
      <c r="R583" s="506">
        <f t="shared" si="223"/>
        <v>0</v>
      </c>
      <c r="S583" s="507"/>
      <c r="T583" s="508"/>
      <c r="U583" s="509">
        <f t="shared" si="215"/>
        <v>0</v>
      </c>
      <c r="V583" s="510"/>
      <c r="W583" s="510"/>
    </row>
    <row r="584" spans="1:23" ht="12" customHeight="1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16"/>
        <v>0</v>
      </c>
      <c r="K584" s="503">
        <f t="shared" si="221"/>
        <v>0</v>
      </c>
      <c r="L584" s="503">
        <f t="shared" si="221"/>
        <v>0</v>
      </c>
      <c r="M584" s="511">
        <f t="shared" si="217"/>
        <v>0</v>
      </c>
      <c r="N584" s="503">
        <f t="shared" si="222"/>
        <v>0</v>
      </c>
      <c r="O584" s="503">
        <f t="shared" si="222"/>
        <v>0</v>
      </c>
      <c r="P584" s="504">
        <f t="shared" si="223"/>
        <v>0</v>
      </c>
      <c r="Q584" s="505">
        <f t="shared" si="223"/>
        <v>0</v>
      </c>
      <c r="R584" s="506">
        <f t="shared" si="223"/>
        <v>0</v>
      </c>
      <c r="S584" s="507"/>
      <c r="T584" s="508"/>
      <c r="U584" s="509"/>
      <c r="V584" s="510"/>
      <c r="W584" s="510"/>
    </row>
    <row r="585" spans="1:23" ht="12" customHeight="1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16"/>
        <v>0</v>
      </c>
      <c r="K585" s="503">
        <f t="shared" si="221"/>
        <v>0</v>
      </c>
      <c r="L585" s="503">
        <f t="shared" si="221"/>
        <v>0</v>
      </c>
      <c r="M585" s="511">
        <f t="shared" si="217"/>
        <v>0</v>
      </c>
      <c r="N585" s="503">
        <f t="shared" si="222"/>
        <v>0</v>
      </c>
      <c r="O585" s="503">
        <f t="shared" si="222"/>
        <v>0</v>
      </c>
      <c r="P585" s="504">
        <f t="shared" si="223"/>
        <v>0</v>
      </c>
      <c r="Q585" s="505">
        <f t="shared" si="223"/>
        <v>0</v>
      </c>
      <c r="R585" s="506">
        <f t="shared" si="223"/>
        <v>0</v>
      </c>
      <c r="S585" s="507"/>
      <c r="T585" s="508"/>
      <c r="U585" s="509">
        <f t="shared" ref="U585:U616" si="224">SUMIF($A$10:$A$318,$A585,U$10:U$318)</f>
        <v>0</v>
      </c>
      <c r="V585" s="510"/>
      <c r="W585" s="510"/>
    </row>
    <row r="586" spans="1:23" ht="12" customHeight="1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16"/>
        <v>0</v>
      </c>
      <c r="K586" s="503">
        <f t="shared" si="221"/>
        <v>0</v>
      </c>
      <c r="L586" s="503">
        <f t="shared" si="221"/>
        <v>0</v>
      </c>
      <c r="M586" s="511">
        <f t="shared" si="217"/>
        <v>0</v>
      </c>
      <c r="N586" s="503">
        <f t="shared" si="222"/>
        <v>0</v>
      </c>
      <c r="O586" s="503">
        <f t="shared" si="222"/>
        <v>0</v>
      </c>
      <c r="P586" s="504">
        <f t="shared" si="223"/>
        <v>0</v>
      </c>
      <c r="Q586" s="505">
        <f t="shared" si="223"/>
        <v>0</v>
      </c>
      <c r="R586" s="506">
        <f t="shared" si="223"/>
        <v>0</v>
      </c>
      <c r="S586" s="507"/>
      <c r="T586" s="508"/>
      <c r="U586" s="509">
        <f t="shared" si="224"/>
        <v>0</v>
      </c>
      <c r="V586" s="510"/>
      <c r="W586" s="510"/>
    </row>
    <row r="587" spans="1:23" ht="12" customHeight="1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16"/>
        <v>0</v>
      </c>
      <c r="K587" s="503">
        <f t="shared" si="221"/>
        <v>0</v>
      </c>
      <c r="L587" s="503">
        <f t="shared" si="221"/>
        <v>0</v>
      </c>
      <c r="M587" s="511">
        <f t="shared" si="217"/>
        <v>0</v>
      </c>
      <c r="N587" s="503">
        <f t="shared" si="222"/>
        <v>0</v>
      </c>
      <c r="O587" s="503">
        <f t="shared" si="222"/>
        <v>0</v>
      </c>
      <c r="P587" s="504">
        <f t="shared" si="223"/>
        <v>0</v>
      </c>
      <c r="Q587" s="505">
        <f t="shared" si="223"/>
        <v>0</v>
      </c>
      <c r="R587" s="506">
        <f t="shared" si="223"/>
        <v>0</v>
      </c>
      <c r="S587" s="507"/>
      <c r="T587" s="508"/>
      <c r="U587" s="509">
        <f t="shared" si="224"/>
        <v>0</v>
      </c>
      <c r="V587" s="510"/>
      <c r="W587" s="510"/>
    </row>
    <row r="588" spans="1:23" ht="12" customHeight="1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16"/>
        <v>0</v>
      </c>
      <c r="K588" s="503">
        <f t="shared" si="221"/>
        <v>0</v>
      </c>
      <c r="L588" s="503">
        <f t="shared" si="221"/>
        <v>0</v>
      </c>
      <c r="M588" s="511">
        <f t="shared" si="217"/>
        <v>0</v>
      </c>
      <c r="N588" s="503">
        <f t="shared" si="222"/>
        <v>0</v>
      </c>
      <c r="O588" s="503">
        <f t="shared" si="222"/>
        <v>0</v>
      </c>
      <c r="P588" s="504">
        <f t="shared" si="223"/>
        <v>0</v>
      </c>
      <c r="Q588" s="505">
        <f t="shared" si="223"/>
        <v>0</v>
      </c>
      <c r="R588" s="506">
        <f t="shared" si="223"/>
        <v>0</v>
      </c>
      <c r="S588" s="507"/>
      <c r="T588" s="508"/>
      <c r="U588" s="509">
        <f t="shared" si="224"/>
        <v>0</v>
      </c>
      <c r="V588" s="510"/>
      <c r="W588" s="510"/>
    </row>
    <row r="589" spans="1:23" ht="12" customHeight="1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16"/>
        <v>0</v>
      </c>
      <c r="K589" s="503">
        <f t="shared" si="221"/>
        <v>0</v>
      </c>
      <c r="L589" s="503">
        <f t="shared" si="221"/>
        <v>0</v>
      </c>
      <c r="M589" s="511">
        <f t="shared" si="217"/>
        <v>0</v>
      </c>
      <c r="N589" s="503">
        <f t="shared" si="222"/>
        <v>0</v>
      </c>
      <c r="O589" s="503">
        <f t="shared" si="222"/>
        <v>0</v>
      </c>
      <c r="P589" s="504">
        <f t="shared" si="223"/>
        <v>0</v>
      </c>
      <c r="Q589" s="505">
        <f t="shared" si="223"/>
        <v>0</v>
      </c>
      <c r="R589" s="506">
        <f t="shared" si="223"/>
        <v>0</v>
      </c>
      <c r="S589" s="507"/>
      <c r="T589" s="508"/>
      <c r="U589" s="509">
        <f t="shared" si="224"/>
        <v>0</v>
      </c>
      <c r="V589" s="510"/>
      <c r="W589" s="510"/>
    </row>
    <row r="590" spans="1:23" ht="12" customHeight="1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16"/>
        <v>0</v>
      </c>
      <c r="K590" s="503">
        <f t="shared" si="221"/>
        <v>0</v>
      </c>
      <c r="L590" s="503">
        <f t="shared" si="221"/>
        <v>0</v>
      </c>
      <c r="M590" s="511">
        <f t="shared" si="217"/>
        <v>0</v>
      </c>
      <c r="N590" s="503">
        <f t="shared" si="222"/>
        <v>0</v>
      </c>
      <c r="O590" s="503">
        <f t="shared" si="222"/>
        <v>0</v>
      </c>
      <c r="P590" s="504">
        <f t="shared" si="223"/>
        <v>0</v>
      </c>
      <c r="Q590" s="505">
        <f t="shared" si="223"/>
        <v>0</v>
      </c>
      <c r="R590" s="506">
        <f t="shared" si="223"/>
        <v>0</v>
      </c>
      <c r="S590" s="507"/>
      <c r="T590" s="508"/>
      <c r="U590" s="509">
        <f t="shared" si="224"/>
        <v>0</v>
      </c>
      <c r="V590" s="510"/>
      <c r="W590" s="510"/>
    </row>
    <row r="591" spans="1:23" ht="12" customHeight="1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16"/>
        <v>0</v>
      </c>
      <c r="K591" s="503">
        <f t="shared" si="221"/>
        <v>0</v>
      </c>
      <c r="L591" s="503">
        <f t="shared" si="221"/>
        <v>0</v>
      </c>
      <c r="M591" s="511">
        <f t="shared" si="217"/>
        <v>0</v>
      </c>
      <c r="N591" s="503">
        <f t="shared" si="222"/>
        <v>0</v>
      </c>
      <c r="O591" s="503">
        <f t="shared" si="222"/>
        <v>0</v>
      </c>
      <c r="P591" s="504">
        <f t="shared" si="223"/>
        <v>0</v>
      </c>
      <c r="Q591" s="505">
        <f t="shared" si="223"/>
        <v>0</v>
      </c>
      <c r="R591" s="506">
        <f t="shared" si="223"/>
        <v>0</v>
      </c>
      <c r="S591" s="507"/>
      <c r="T591" s="508"/>
      <c r="U591" s="509">
        <f t="shared" si="224"/>
        <v>0</v>
      </c>
      <c r="V591" s="510"/>
      <c r="W591" s="510"/>
    </row>
    <row r="592" spans="1:23" ht="12" customHeight="1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16"/>
        <v>0</v>
      </c>
      <c r="K592" s="503">
        <f t="shared" si="221"/>
        <v>0</v>
      </c>
      <c r="L592" s="503">
        <f t="shared" si="221"/>
        <v>0</v>
      </c>
      <c r="M592" s="511">
        <f t="shared" si="217"/>
        <v>0</v>
      </c>
      <c r="N592" s="503">
        <f t="shared" si="222"/>
        <v>0</v>
      </c>
      <c r="O592" s="503">
        <f t="shared" si="222"/>
        <v>0</v>
      </c>
      <c r="P592" s="504">
        <f t="shared" si="223"/>
        <v>0</v>
      </c>
      <c r="Q592" s="505">
        <f t="shared" si="223"/>
        <v>0</v>
      </c>
      <c r="R592" s="506">
        <f t="shared" si="223"/>
        <v>0</v>
      </c>
      <c r="S592" s="507"/>
      <c r="T592" s="508"/>
      <c r="U592" s="509">
        <f t="shared" si="224"/>
        <v>0</v>
      </c>
      <c r="V592" s="510"/>
      <c r="W592" s="510"/>
    </row>
    <row r="593" spans="1:23" ht="12" customHeight="1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16"/>
        <v>0</v>
      </c>
      <c r="K593" s="503">
        <f t="shared" si="221"/>
        <v>0</v>
      </c>
      <c r="L593" s="503">
        <f t="shared" si="221"/>
        <v>0</v>
      </c>
      <c r="M593" s="511">
        <f t="shared" si="217"/>
        <v>0</v>
      </c>
      <c r="N593" s="503">
        <f t="shared" si="222"/>
        <v>0</v>
      </c>
      <c r="O593" s="503">
        <f t="shared" si="222"/>
        <v>0</v>
      </c>
      <c r="P593" s="504">
        <f t="shared" si="223"/>
        <v>0</v>
      </c>
      <c r="Q593" s="505">
        <f t="shared" si="223"/>
        <v>0</v>
      </c>
      <c r="R593" s="506">
        <f t="shared" si="223"/>
        <v>0</v>
      </c>
      <c r="S593" s="507"/>
      <c r="T593" s="508"/>
      <c r="U593" s="509">
        <f t="shared" si="224"/>
        <v>0</v>
      </c>
      <c r="V593" s="510"/>
      <c r="W593" s="510"/>
    </row>
    <row r="594" spans="1:23" ht="12" customHeight="1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16"/>
        <v>0</v>
      </c>
      <c r="K594" s="503">
        <f t="shared" ref="K594:L613" si="225">SUMIF($A$10:$A$323,$A594,K$10:K$323)</f>
        <v>0</v>
      </c>
      <c r="L594" s="503">
        <f t="shared" si="225"/>
        <v>0</v>
      </c>
      <c r="M594" s="511">
        <f t="shared" si="217"/>
        <v>0</v>
      </c>
      <c r="N594" s="503">
        <f t="shared" ref="N594:O613" si="226">SUMIF($A$10:$A$323,$A594,N$10:N$323)</f>
        <v>0</v>
      </c>
      <c r="O594" s="503">
        <f t="shared" si="226"/>
        <v>0</v>
      </c>
      <c r="P594" s="504">
        <f t="shared" ref="P594:R613" si="227">SUMIF($A$10:$A$318,$A594,P$10:P$318)</f>
        <v>0</v>
      </c>
      <c r="Q594" s="505">
        <f t="shared" si="227"/>
        <v>0</v>
      </c>
      <c r="R594" s="506">
        <f t="shared" si="227"/>
        <v>0</v>
      </c>
      <c r="S594" s="507"/>
      <c r="T594" s="508"/>
      <c r="U594" s="509">
        <f t="shared" si="224"/>
        <v>0</v>
      </c>
      <c r="V594" s="510"/>
      <c r="W594" s="510"/>
    </row>
    <row r="595" spans="1:23" ht="12" customHeight="1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16"/>
        <v>0</v>
      </c>
      <c r="K595" s="503">
        <f t="shared" si="225"/>
        <v>0</v>
      </c>
      <c r="L595" s="503">
        <f t="shared" si="225"/>
        <v>0</v>
      </c>
      <c r="M595" s="511">
        <f t="shared" si="217"/>
        <v>0</v>
      </c>
      <c r="N595" s="503">
        <f t="shared" si="226"/>
        <v>0</v>
      </c>
      <c r="O595" s="503">
        <f t="shared" si="226"/>
        <v>0</v>
      </c>
      <c r="P595" s="504">
        <f t="shared" si="227"/>
        <v>0</v>
      </c>
      <c r="Q595" s="505">
        <f t="shared" si="227"/>
        <v>0</v>
      </c>
      <c r="R595" s="506">
        <f t="shared" si="227"/>
        <v>0</v>
      </c>
      <c r="S595" s="507"/>
      <c r="T595" s="508"/>
      <c r="U595" s="509">
        <f t="shared" si="224"/>
        <v>0</v>
      </c>
      <c r="V595" s="510"/>
      <c r="W595" s="510"/>
    </row>
    <row r="596" spans="1:23" ht="12" customHeight="1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16"/>
        <v>0</v>
      </c>
      <c r="K596" s="503">
        <f t="shared" si="225"/>
        <v>0</v>
      </c>
      <c r="L596" s="503">
        <f t="shared" si="225"/>
        <v>0</v>
      </c>
      <c r="M596" s="511">
        <f t="shared" si="217"/>
        <v>0</v>
      </c>
      <c r="N596" s="503">
        <f t="shared" si="226"/>
        <v>0</v>
      </c>
      <c r="O596" s="503">
        <f t="shared" si="226"/>
        <v>0</v>
      </c>
      <c r="P596" s="504">
        <f t="shared" si="227"/>
        <v>0</v>
      </c>
      <c r="Q596" s="505">
        <f t="shared" si="227"/>
        <v>0</v>
      </c>
      <c r="R596" s="506">
        <f t="shared" si="227"/>
        <v>0</v>
      </c>
      <c r="S596" s="507"/>
      <c r="T596" s="508"/>
      <c r="U596" s="509">
        <f t="shared" si="224"/>
        <v>0</v>
      </c>
      <c r="V596" s="510"/>
      <c r="W596" s="510"/>
    </row>
    <row r="597" spans="1:23" ht="12" customHeight="1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16"/>
        <v>0</v>
      </c>
      <c r="K597" s="503">
        <f t="shared" si="225"/>
        <v>0</v>
      </c>
      <c r="L597" s="503">
        <f t="shared" si="225"/>
        <v>0</v>
      </c>
      <c r="M597" s="511">
        <f t="shared" si="217"/>
        <v>0</v>
      </c>
      <c r="N597" s="503">
        <f t="shared" si="226"/>
        <v>0</v>
      </c>
      <c r="O597" s="503">
        <f t="shared" si="226"/>
        <v>0</v>
      </c>
      <c r="P597" s="504">
        <f t="shared" si="227"/>
        <v>0</v>
      </c>
      <c r="Q597" s="505">
        <f t="shared" si="227"/>
        <v>0</v>
      </c>
      <c r="R597" s="506">
        <f t="shared" si="227"/>
        <v>0</v>
      </c>
      <c r="S597" s="507"/>
      <c r="T597" s="508"/>
      <c r="U597" s="509">
        <f t="shared" si="224"/>
        <v>0</v>
      </c>
      <c r="V597" s="510"/>
      <c r="W597" s="510"/>
    </row>
    <row r="598" spans="1:23" ht="12" customHeight="1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16"/>
        <v>0</v>
      </c>
      <c r="K598" s="503">
        <f t="shared" si="225"/>
        <v>0</v>
      </c>
      <c r="L598" s="503">
        <f t="shared" si="225"/>
        <v>0</v>
      </c>
      <c r="M598" s="511">
        <f t="shared" si="217"/>
        <v>0</v>
      </c>
      <c r="N598" s="503">
        <f t="shared" si="226"/>
        <v>0</v>
      </c>
      <c r="O598" s="503">
        <f t="shared" si="226"/>
        <v>0</v>
      </c>
      <c r="P598" s="504">
        <f t="shared" si="227"/>
        <v>0</v>
      </c>
      <c r="Q598" s="505">
        <f t="shared" si="227"/>
        <v>0</v>
      </c>
      <c r="R598" s="506">
        <f t="shared" si="227"/>
        <v>0</v>
      </c>
      <c r="S598" s="507"/>
      <c r="T598" s="508"/>
      <c r="U598" s="509">
        <f t="shared" si="224"/>
        <v>0</v>
      </c>
      <c r="V598" s="510"/>
      <c r="W598" s="510"/>
    </row>
    <row r="599" spans="1:23" ht="12" customHeight="1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16"/>
        <v>0</v>
      </c>
      <c r="K599" s="503">
        <f t="shared" si="225"/>
        <v>0</v>
      </c>
      <c r="L599" s="503">
        <f t="shared" si="225"/>
        <v>0</v>
      </c>
      <c r="M599" s="511">
        <f t="shared" si="217"/>
        <v>0</v>
      </c>
      <c r="N599" s="503">
        <f t="shared" si="226"/>
        <v>0</v>
      </c>
      <c r="O599" s="503">
        <f t="shared" si="226"/>
        <v>0</v>
      </c>
      <c r="P599" s="504">
        <f t="shared" si="227"/>
        <v>0</v>
      </c>
      <c r="Q599" s="505">
        <f t="shared" si="227"/>
        <v>0</v>
      </c>
      <c r="R599" s="506">
        <f t="shared" si="227"/>
        <v>0</v>
      </c>
      <c r="S599" s="507"/>
      <c r="T599" s="508"/>
      <c r="U599" s="509">
        <f t="shared" si="224"/>
        <v>0</v>
      </c>
      <c r="V599" s="510"/>
      <c r="W599" s="510"/>
    </row>
    <row r="600" spans="1:23" ht="12" customHeight="1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16"/>
        <v>0</v>
      </c>
      <c r="K600" s="503">
        <f t="shared" si="225"/>
        <v>0</v>
      </c>
      <c r="L600" s="503">
        <f t="shared" si="225"/>
        <v>0</v>
      </c>
      <c r="M600" s="511">
        <f t="shared" si="217"/>
        <v>0</v>
      </c>
      <c r="N600" s="503">
        <f t="shared" si="226"/>
        <v>0</v>
      </c>
      <c r="O600" s="503">
        <f t="shared" si="226"/>
        <v>0</v>
      </c>
      <c r="P600" s="504">
        <f t="shared" si="227"/>
        <v>0</v>
      </c>
      <c r="Q600" s="505">
        <f t="shared" si="227"/>
        <v>0</v>
      </c>
      <c r="R600" s="506">
        <f t="shared" si="227"/>
        <v>0</v>
      </c>
      <c r="S600" s="507"/>
      <c r="T600" s="508"/>
      <c r="U600" s="509">
        <f t="shared" si="224"/>
        <v>0</v>
      </c>
      <c r="V600" s="510"/>
      <c r="W600" s="510"/>
    </row>
    <row r="601" spans="1:23" ht="12" customHeight="1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16"/>
        <v>0</v>
      </c>
      <c r="K601" s="503">
        <f t="shared" si="225"/>
        <v>0</v>
      </c>
      <c r="L601" s="503">
        <f t="shared" si="225"/>
        <v>0</v>
      </c>
      <c r="M601" s="511">
        <f t="shared" si="217"/>
        <v>0</v>
      </c>
      <c r="N601" s="503">
        <f t="shared" si="226"/>
        <v>0</v>
      </c>
      <c r="O601" s="503">
        <f t="shared" si="226"/>
        <v>0</v>
      </c>
      <c r="P601" s="504">
        <f t="shared" si="227"/>
        <v>0</v>
      </c>
      <c r="Q601" s="505">
        <f t="shared" si="227"/>
        <v>0</v>
      </c>
      <c r="R601" s="506">
        <f t="shared" si="227"/>
        <v>0</v>
      </c>
      <c r="S601" s="507"/>
      <c r="T601" s="508"/>
      <c r="U601" s="509">
        <f t="shared" si="224"/>
        <v>0</v>
      </c>
      <c r="V601" s="510"/>
      <c r="W601" s="510"/>
    </row>
    <row r="602" spans="1:23" ht="12" customHeight="1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16"/>
        <v>0</v>
      </c>
      <c r="K602" s="503">
        <f t="shared" si="225"/>
        <v>0</v>
      </c>
      <c r="L602" s="503">
        <f t="shared" si="225"/>
        <v>0</v>
      </c>
      <c r="M602" s="511">
        <f t="shared" si="217"/>
        <v>0</v>
      </c>
      <c r="N602" s="503">
        <f t="shared" si="226"/>
        <v>0</v>
      </c>
      <c r="O602" s="503">
        <f t="shared" si="226"/>
        <v>0</v>
      </c>
      <c r="P602" s="504">
        <f t="shared" si="227"/>
        <v>0</v>
      </c>
      <c r="Q602" s="505">
        <f t="shared" si="227"/>
        <v>0</v>
      </c>
      <c r="R602" s="506">
        <f t="shared" si="227"/>
        <v>0</v>
      </c>
      <c r="S602" s="507"/>
      <c r="T602" s="508"/>
      <c r="U602" s="509">
        <f t="shared" si="224"/>
        <v>0</v>
      </c>
      <c r="V602" s="510"/>
      <c r="W602" s="510"/>
    </row>
    <row r="603" spans="1:23" ht="12" customHeight="1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16"/>
        <v>0</v>
      </c>
      <c r="K603" s="503">
        <f t="shared" si="225"/>
        <v>0</v>
      </c>
      <c r="L603" s="503">
        <f t="shared" si="225"/>
        <v>0</v>
      </c>
      <c r="M603" s="511">
        <f t="shared" si="217"/>
        <v>0</v>
      </c>
      <c r="N603" s="503">
        <f t="shared" si="226"/>
        <v>0</v>
      </c>
      <c r="O603" s="503">
        <f t="shared" si="226"/>
        <v>0</v>
      </c>
      <c r="P603" s="504">
        <f t="shared" si="227"/>
        <v>0</v>
      </c>
      <c r="Q603" s="505">
        <f t="shared" si="227"/>
        <v>0</v>
      </c>
      <c r="R603" s="506">
        <f t="shared" si="227"/>
        <v>0</v>
      </c>
      <c r="S603" s="507"/>
      <c r="T603" s="508"/>
      <c r="U603" s="509">
        <f t="shared" si="224"/>
        <v>0</v>
      </c>
      <c r="V603" s="510"/>
      <c r="W603" s="510"/>
    </row>
    <row r="604" spans="1:23" ht="12" customHeight="1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16"/>
        <v>0</v>
      </c>
      <c r="K604" s="503">
        <f t="shared" si="225"/>
        <v>0</v>
      </c>
      <c r="L604" s="503">
        <f t="shared" si="225"/>
        <v>0</v>
      </c>
      <c r="M604" s="511">
        <f t="shared" si="217"/>
        <v>0</v>
      </c>
      <c r="N604" s="503">
        <f t="shared" si="226"/>
        <v>0</v>
      </c>
      <c r="O604" s="503">
        <f t="shared" si="226"/>
        <v>0</v>
      </c>
      <c r="P604" s="504">
        <f t="shared" si="227"/>
        <v>0</v>
      </c>
      <c r="Q604" s="505">
        <f t="shared" si="227"/>
        <v>0</v>
      </c>
      <c r="R604" s="506">
        <f t="shared" si="227"/>
        <v>0</v>
      </c>
      <c r="S604" s="507"/>
      <c r="T604" s="508"/>
      <c r="U604" s="509">
        <f t="shared" si="224"/>
        <v>0</v>
      </c>
      <c r="V604" s="510"/>
      <c r="W604" s="510"/>
    </row>
    <row r="605" spans="1:23" ht="12" customHeight="1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16"/>
        <v>0</v>
      </c>
      <c r="K605" s="503">
        <f t="shared" si="225"/>
        <v>0</v>
      </c>
      <c r="L605" s="503">
        <f t="shared" si="225"/>
        <v>0</v>
      </c>
      <c r="M605" s="511">
        <f t="shared" si="217"/>
        <v>0</v>
      </c>
      <c r="N605" s="503">
        <f t="shared" si="226"/>
        <v>0</v>
      </c>
      <c r="O605" s="503">
        <f t="shared" si="226"/>
        <v>0</v>
      </c>
      <c r="P605" s="504">
        <f t="shared" si="227"/>
        <v>0</v>
      </c>
      <c r="Q605" s="505">
        <f t="shared" si="227"/>
        <v>0</v>
      </c>
      <c r="R605" s="506">
        <f t="shared" si="227"/>
        <v>0</v>
      </c>
      <c r="S605" s="507"/>
      <c r="T605" s="508"/>
      <c r="U605" s="509">
        <f t="shared" si="224"/>
        <v>0</v>
      </c>
      <c r="V605" s="510"/>
      <c r="W605" s="510"/>
    </row>
    <row r="606" spans="1:23" ht="12" customHeight="1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16"/>
        <v>0</v>
      </c>
      <c r="K606" s="503">
        <f t="shared" si="225"/>
        <v>0</v>
      </c>
      <c r="L606" s="503">
        <f t="shared" si="225"/>
        <v>0</v>
      </c>
      <c r="M606" s="511">
        <f t="shared" si="217"/>
        <v>0</v>
      </c>
      <c r="N606" s="503">
        <f t="shared" si="226"/>
        <v>0</v>
      </c>
      <c r="O606" s="503">
        <f t="shared" si="226"/>
        <v>0</v>
      </c>
      <c r="P606" s="504">
        <f t="shared" si="227"/>
        <v>0</v>
      </c>
      <c r="Q606" s="505">
        <f t="shared" si="227"/>
        <v>0</v>
      </c>
      <c r="R606" s="506">
        <f t="shared" si="227"/>
        <v>0</v>
      </c>
      <c r="S606" s="507"/>
      <c r="T606" s="508"/>
      <c r="U606" s="509">
        <f t="shared" si="224"/>
        <v>0</v>
      </c>
      <c r="V606" s="510"/>
      <c r="W606" s="510"/>
    </row>
    <row r="607" spans="1:23" ht="12" customHeight="1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16"/>
        <v>0</v>
      </c>
      <c r="K607" s="503">
        <f t="shared" si="225"/>
        <v>0</v>
      </c>
      <c r="L607" s="503">
        <f t="shared" si="225"/>
        <v>0</v>
      </c>
      <c r="M607" s="511">
        <f t="shared" si="217"/>
        <v>0</v>
      </c>
      <c r="N607" s="503">
        <f t="shared" si="226"/>
        <v>0</v>
      </c>
      <c r="O607" s="503">
        <f t="shared" si="226"/>
        <v>0</v>
      </c>
      <c r="P607" s="504">
        <f t="shared" si="227"/>
        <v>0</v>
      </c>
      <c r="Q607" s="505">
        <f t="shared" si="227"/>
        <v>0</v>
      </c>
      <c r="R607" s="506">
        <f t="shared" si="227"/>
        <v>0</v>
      </c>
      <c r="S607" s="507"/>
      <c r="T607" s="508"/>
      <c r="U607" s="509">
        <f t="shared" si="224"/>
        <v>0</v>
      </c>
      <c r="V607" s="510"/>
      <c r="W607" s="510"/>
    </row>
    <row r="608" spans="1:23" ht="12" customHeight="1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16"/>
        <v>0</v>
      </c>
      <c r="K608" s="503">
        <f t="shared" si="225"/>
        <v>0</v>
      </c>
      <c r="L608" s="503">
        <f t="shared" si="225"/>
        <v>0</v>
      </c>
      <c r="M608" s="511">
        <f t="shared" si="217"/>
        <v>0</v>
      </c>
      <c r="N608" s="503">
        <f t="shared" si="226"/>
        <v>0</v>
      </c>
      <c r="O608" s="503">
        <f t="shared" si="226"/>
        <v>0</v>
      </c>
      <c r="P608" s="504">
        <f t="shared" si="227"/>
        <v>0</v>
      </c>
      <c r="Q608" s="505">
        <f t="shared" si="227"/>
        <v>0</v>
      </c>
      <c r="R608" s="506">
        <f t="shared" si="227"/>
        <v>0</v>
      </c>
      <c r="S608" s="507"/>
      <c r="T608" s="508"/>
      <c r="U608" s="509">
        <f t="shared" si="224"/>
        <v>0</v>
      </c>
      <c r="V608" s="510"/>
      <c r="W608" s="510"/>
    </row>
    <row r="609" spans="1:23" ht="12" customHeight="1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ref="J609:J670" si="228">SUMIF($A$10:$A$323,$A609,J$10:J$323)</f>
        <v>0</v>
      </c>
      <c r="K609" s="503">
        <f t="shared" si="225"/>
        <v>0</v>
      </c>
      <c r="L609" s="503">
        <f t="shared" si="225"/>
        <v>0</v>
      </c>
      <c r="M609" s="511">
        <f t="shared" si="217"/>
        <v>0</v>
      </c>
      <c r="N609" s="503">
        <f t="shared" si="226"/>
        <v>0</v>
      </c>
      <c r="O609" s="503">
        <f t="shared" si="226"/>
        <v>0</v>
      </c>
      <c r="P609" s="504">
        <f t="shared" si="227"/>
        <v>0</v>
      </c>
      <c r="Q609" s="505">
        <f t="shared" si="227"/>
        <v>0</v>
      </c>
      <c r="R609" s="506">
        <f t="shared" si="227"/>
        <v>0</v>
      </c>
      <c r="S609" s="507"/>
      <c r="T609" s="508"/>
      <c r="U609" s="509">
        <f t="shared" si="224"/>
        <v>0</v>
      </c>
      <c r="V609" s="510"/>
      <c r="W609" s="510"/>
    </row>
    <row r="610" spans="1:23" ht="12" customHeight="1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8"/>
        <v>0</v>
      </c>
      <c r="K610" s="503">
        <f t="shared" si="225"/>
        <v>0</v>
      </c>
      <c r="L610" s="503">
        <f t="shared" si="225"/>
        <v>0</v>
      </c>
      <c r="M610" s="511">
        <f t="shared" ref="M610:M670" si="229">SUMIF($A$10:$A$318,$A610,M$10:M$318)</f>
        <v>0</v>
      </c>
      <c r="N610" s="503">
        <f t="shared" si="226"/>
        <v>0</v>
      </c>
      <c r="O610" s="503">
        <f t="shared" si="226"/>
        <v>0</v>
      </c>
      <c r="P610" s="504">
        <f t="shared" si="227"/>
        <v>0</v>
      </c>
      <c r="Q610" s="505">
        <f t="shared" si="227"/>
        <v>0</v>
      </c>
      <c r="R610" s="506">
        <f t="shared" si="227"/>
        <v>0</v>
      </c>
      <c r="S610" s="507"/>
      <c r="T610" s="508"/>
      <c r="U610" s="509">
        <f t="shared" si="224"/>
        <v>0</v>
      </c>
      <c r="V610" s="510"/>
      <c r="W610" s="510"/>
    </row>
    <row r="611" spans="1:23" ht="12" customHeight="1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8"/>
        <v>0</v>
      </c>
      <c r="K611" s="503">
        <f t="shared" si="225"/>
        <v>0</v>
      </c>
      <c r="L611" s="503">
        <f t="shared" si="225"/>
        <v>0</v>
      </c>
      <c r="M611" s="511">
        <f t="shared" si="229"/>
        <v>0</v>
      </c>
      <c r="N611" s="503">
        <f t="shared" si="226"/>
        <v>0</v>
      </c>
      <c r="O611" s="503">
        <f t="shared" si="226"/>
        <v>0</v>
      </c>
      <c r="P611" s="504">
        <f t="shared" si="227"/>
        <v>0</v>
      </c>
      <c r="Q611" s="505">
        <f t="shared" si="227"/>
        <v>0</v>
      </c>
      <c r="R611" s="506">
        <f t="shared" si="227"/>
        <v>0</v>
      </c>
      <c r="S611" s="507"/>
      <c r="T611" s="508"/>
      <c r="U611" s="509">
        <f t="shared" si="224"/>
        <v>0</v>
      </c>
      <c r="V611" s="510"/>
      <c r="W611" s="510"/>
    </row>
    <row r="612" spans="1:23" ht="12" customHeight="1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8"/>
        <v>0</v>
      </c>
      <c r="K612" s="503">
        <f t="shared" si="225"/>
        <v>0</v>
      </c>
      <c r="L612" s="503">
        <f t="shared" si="225"/>
        <v>0</v>
      </c>
      <c r="M612" s="511">
        <f t="shared" si="229"/>
        <v>0</v>
      </c>
      <c r="N612" s="503">
        <f t="shared" si="226"/>
        <v>0</v>
      </c>
      <c r="O612" s="503">
        <f t="shared" si="226"/>
        <v>0</v>
      </c>
      <c r="P612" s="504">
        <f t="shared" si="227"/>
        <v>0</v>
      </c>
      <c r="Q612" s="505">
        <f t="shared" si="227"/>
        <v>0</v>
      </c>
      <c r="R612" s="506">
        <f t="shared" si="227"/>
        <v>0</v>
      </c>
      <c r="S612" s="507"/>
      <c r="T612" s="508"/>
      <c r="U612" s="509">
        <f t="shared" si="224"/>
        <v>0</v>
      </c>
      <c r="V612" s="510"/>
      <c r="W612" s="510"/>
    </row>
    <row r="613" spans="1:23" ht="12" customHeight="1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8"/>
        <v>0</v>
      </c>
      <c r="K613" s="503">
        <f t="shared" si="225"/>
        <v>0</v>
      </c>
      <c r="L613" s="503">
        <f t="shared" si="225"/>
        <v>0</v>
      </c>
      <c r="M613" s="511">
        <f t="shared" si="229"/>
        <v>0</v>
      </c>
      <c r="N613" s="503">
        <f t="shared" si="226"/>
        <v>0</v>
      </c>
      <c r="O613" s="503">
        <f t="shared" si="226"/>
        <v>0</v>
      </c>
      <c r="P613" s="504">
        <f t="shared" si="227"/>
        <v>0</v>
      </c>
      <c r="Q613" s="505">
        <f t="shared" si="227"/>
        <v>0</v>
      </c>
      <c r="R613" s="506">
        <f t="shared" si="227"/>
        <v>0</v>
      </c>
      <c r="S613" s="507"/>
      <c r="T613" s="508"/>
      <c r="U613" s="509">
        <f t="shared" si="224"/>
        <v>0</v>
      </c>
      <c r="V613" s="510"/>
      <c r="W613" s="510"/>
    </row>
    <row r="614" spans="1:23" ht="12" customHeight="1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8"/>
        <v>0</v>
      </c>
      <c r="K614" s="503">
        <f t="shared" ref="K614:L633" si="230">SUMIF($A$10:$A$323,$A614,K$10:K$323)</f>
        <v>0</v>
      </c>
      <c r="L614" s="503">
        <f t="shared" si="230"/>
        <v>0</v>
      </c>
      <c r="M614" s="511">
        <f t="shared" si="229"/>
        <v>0</v>
      </c>
      <c r="N614" s="503">
        <f t="shared" ref="N614:O633" si="231">SUMIF($A$10:$A$323,$A614,N$10:N$323)</f>
        <v>0</v>
      </c>
      <c r="O614" s="503">
        <f t="shared" si="231"/>
        <v>0</v>
      </c>
      <c r="P614" s="504">
        <f t="shared" ref="P614:R633" si="232">SUMIF($A$10:$A$318,$A614,P$10:P$318)</f>
        <v>0</v>
      </c>
      <c r="Q614" s="505">
        <f t="shared" si="232"/>
        <v>0</v>
      </c>
      <c r="R614" s="506">
        <f t="shared" si="232"/>
        <v>0</v>
      </c>
      <c r="S614" s="507"/>
      <c r="T614" s="508"/>
      <c r="U614" s="509">
        <f t="shared" si="224"/>
        <v>0</v>
      </c>
      <c r="V614" s="510"/>
      <c r="W614" s="510"/>
    </row>
    <row r="615" spans="1:23" ht="12" customHeight="1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8"/>
        <v>0</v>
      </c>
      <c r="K615" s="503">
        <f t="shared" si="230"/>
        <v>0</v>
      </c>
      <c r="L615" s="503">
        <f t="shared" si="230"/>
        <v>0</v>
      </c>
      <c r="M615" s="511">
        <f t="shared" si="229"/>
        <v>0</v>
      </c>
      <c r="N615" s="503">
        <f t="shared" si="231"/>
        <v>0</v>
      </c>
      <c r="O615" s="503">
        <f t="shared" si="231"/>
        <v>0</v>
      </c>
      <c r="P615" s="504">
        <f t="shared" si="232"/>
        <v>0</v>
      </c>
      <c r="Q615" s="505">
        <f t="shared" si="232"/>
        <v>0</v>
      </c>
      <c r="R615" s="506">
        <f t="shared" si="232"/>
        <v>0</v>
      </c>
      <c r="S615" s="507"/>
      <c r="T615" s="508"/>
      <c r="U615" s="509">
        <f t="shared" si="224"/>
        <v>0</v>
      </c>
      <c r="V615" s="510"/>
      <c r="W615" s="510"/>
    </row>
    <row r="616" spans="1:23" ht="12" customHeight="1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8"/>
        <v>0</v>
      </c>
      <c r="K616" s="503">
        <f t="shared" si="230"/>
        <v>0</v>
      </c>
      <c r="L616" s="503">
        <f t="shared" si="230"/>
        <v>0</v>
      </c>
      <c r="M616" s="511">
        <f t="shared" si="229"/>
        <v>0</v>
      </c>
      <c r="N616" s="503">
        <f t="shared" si="231"/>
        <v>0</v>
      </c>
      <c r="O616" s="503">
        <f t="shared" si="231"/>
        <v>0</v>
      </c>
      <c r="P616" s="504">
        <f t="shared" si="232"/>
        <v>0</v>
      </c>
      <c r="Q616" s="505">
        <f t="shared" si="232"/>
        <v>0</v>
      </c>
      <c r="R616" s="506">
        <f t="shared" si="232"/>
        <v>0</v>
      </c>
      <c r="S616" s="507"/>
      <c r="T616" s="508"/>
      <c r="U616" s="509">
        <f t="shared" si="224"/>
        <v>0</v>
      </c>
      <c r="V616" s="510"/>
      <c r="W616" s="510"/>
    </row>
    <row r="617" spans="1:23" ht="12" customHeight="1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28"/>
        <v>0</v>
      </c>
      <c r="K617" s="503">
        <f t="shared" si="230"/>
        <v>0</v>
      </c>
      <c r="L617" s="503">
        <f t="shared" si="230"/>
        <v>0</v>
      </c>
      <c r="M617" s="511">
        <f t="shared" si="229"/>
        <v>0</v>
      </c>
      <c r="N617" s="503">
        <f t="shared" si="231"/>
        <v>0</v>
      </c>
      <c r="O617" s="503">
        <f t="shared" si="231"/>
        <v>0</v>
      </c>
      <c r="P617" s="504">
        <f t="shared" si="232"/>
        <v>0</v>
      </c>
      <c r="Q617" s="505">
        <f t="shared" si="232"/>
        <v>0</v>
      </c>
      <c r="R617" s="506">
        <f t="shared" si="232"/>
        <v>0</v>
      </c>
      <c r="S617" s="507"/>
      <c r="T617" s="508"/>
      <c r="U617" s="509">
        <f t="shared" ref="U617:U648" si="233">SUMIF($A$10:$A$318,$A617,U$10:U$318)</f>
        <v>0</v>
      </c>
      <c r="V617" s="510"/>
      <c r="W617" s="510"/>
    </row>
    <row r="618" spans="1:23" ht="12" customHeight="1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28"/>
        <v>0</v>
      </c>
      <c r="K618" s="503">
        <f t="shared" si="230"/>
        <v>0</v>
      </c>
      <c r="L618" s="503">
        <f t="shared" si="230"/>
        <v>0</v>
      </c>
      <c r="M618" s="511">
        <f t="shared" si="229"/>
        <v>0</v>
      </c>
      <c r="N618" s="503">
        <f t="shared" si="231"/>
        <v>0</v>
      </c>
      <c r="O618" s="503">
        <f t="shared" si="231"/>
        <v>0</v>
      </c>
      <c r="P618" s="504">
        <f t="shared" si="232"/>
        <v>0</v>
      </c>
      <c r="Q618" s="505">
        <f t="shared" si="232"/>
        <v>0</v>
      </c>
      <c r="R618" s="506">
        <f t="shared" si="232"/>
        <v>0</v>
      </c>
      <c r="S618" s="507"/>
      <c r="T618" s="508"/>
      <c r="U618" s="509">
        <f t="shared" si="233"/>
        <v>0</v>
      </c>
      <c r="V618" s="510"/>
      <c r="W618" s="510"/>
    </row>
    <row r="619" spans="1:23" ht="12" customHeight="1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28"/>
        <v>0</v>
      </c>
      <c r="K619" s="503">
        <f t="shared" si="230"/>
        <v>0</v>
      </c>
      <c r="L619" s="503">
        <f t="shared" si="230"/>
        <v>0</v>
      </c>
      <c r="M619" s="511">
        <f t="shared" si="229"/>
        <v>0</v>
      </c>
      <c r="N619" s="503">
        <f t="shared" si="231"/>
        <v>0</v>
      </c>
      <c r="O619" s="503">
        <f t="shared" si="231"/>
        <v>0</v>
      </c>
      <c r="P619" s="504">
        <f t="shared" si="232"/>
        <v>0</v>
      </c>
      <c r="Q619" s="505">
        <f t="shared" si="232"/>
        <v>0</v>
      </c>
      <c r="R619" s="506">
        <f t="shared" si="232"/>
        <v>0</v>
      </c>
      <c r="S619" s="507"/>
      <c r="T619" s="508"/>
      <c r="U619" s="509">
        <f t="shared" si="233"/>
        <v>0</v>
      </c>
      <c r="V619" s="510"/>
      <c r="W619" s="510"/>
    </row>
    <row r="620" spans="1:23" ht="12" customHeight="1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28"/>
        <v>0</v>
      </c>
      <c r="K620" s="503">
        <f t="shared" si="230"/>
        <v>0</v>
      </c>
      <c r="L620" s="503">
        <f t="shared" si="230"/>
        <v>0</v>
      </c>
      <c r="M620" s="511">
        <f t="shared" si="229"/>
        <v>0</v>
      </c>
      <c r="N620" s="503">
        <f t="shared" si="231"/>
        <v>0</v>
      </c>
      <c r="O620" s="503">
        <f t="shared" si="231"/>
        <v>0</v>
      </c>
      <c r="P620" s="504">
        <f t="shared" si="232"/>
        <v>0</v>
      </c>
      <c r="Q620" s="505">
        <f t="shared" si="232"/>
        <v>0</v>
      </c>
      <c r="R620" s="506">
        <f t="shared" si="232"/>
        <v>0</v>
      </c>
      <c r="S620" s="507"/>
      <c r="T620" s="508"/>
      <c r="U620" s="509">
        <f t="shared" si="233"/>
        <v>0</v>
      </c>
      <c r="V620" s="510"/>
      <c r="W620" s="510"/>
    </row>
    <row r="621" spans="1:23" ht="12" customHeight="1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28"/>
        <v>0</v>
      </c>
      <c r="K621" s="503">
        <f t="shared" si="230"/>
        <v>0</v>
      </c>
      <c r="L621" s="503">
        <f t="shared" si="230"/>
        <v>0</v>
      </c>
      <c r="M621" s="511">
        <f t="shared" si="229"/>
        <v>0</v>
      </c>
      <c r="N621" s="503">
        <f t="shared" si="231"/>
        <v>0</v>
      </c>
      <c r="O621" s="503">
        <f t="shared" si="231"/>
        <v>0</v>
      </c>
      <c r="P621" s="504">
        <f t="shared" si="232"/>
        <v>0</v>
      </c>
      <c r="Q621" s="505">
        <f t="shared" si="232"/>
        <v>0</v>
      </c>
      <c r="R621" s="506">
        <f t="shared" si="232"/>
        <v>0</v>
      </c>
      <c r="S621" s="507"/>
      <c r="T621" s="508"/>
      <c r="U621" s="509">
        <f t="shared" si="233"/>
        <v>0</v>
      </c>
      <c r="V621" s="510"/>
      <c r="W621" s="510"/>
    </row>
    <row r="622" spans="1:23" ht="12" customHeight="1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28"/>
        <v>0</v>
      </c>
      <c r="K622" s="503">
        <f t="shared" si="230"/>
        <v>0</v>
      </c>
      <c r="L622" s="503">
        <f t="shared" si="230"/>
        <v>0</v>
      </c>
      <c r="M622" s="511">
        <f t="shared" si="229"/>
        <v>0</v>
      </c>
      <c r="N622" s="503">
        <f t="shared" si="231"/>
        <v>0</v>
      </c>
      <c r="O622" s="503">
        <f t="shared" si="231"/>
        <v>0</v>
      </c>
      <c r="P622" s="504">
        <f t="shared" si="232"/>
        <v>100</v>
      </c>
      <c r="Q622" s="505">
        <f t="shared" si="232"/>
        <v>0</v>
      </c>
      <c r="R622" s="506">
        <f t="shared" si="232"/>
        <v>100</v>
      </c>
      <c r="S622" s="507"/>
      <c r="T622" s="508"/>
      <c r="U622" s="509">
        <f t="shared" si="233"/>
        <v>100</v>
      </c>
      <c r="V622" s="510"/>
      <c r="W622" s="510"/>
    </row>
    <row r="623" spans="1:23" ht="12" customHeight="1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28"/>
        <v>0</v>
      </c>
      <c r="K623" s="503">
        <f t="shared" si="230"/>
        <v>0</v>
      </c>
      <c r="L623" s="503">
        <f t="shared" si="230"/>
        <v>0</v>
      </c>
      <c r="M623" s="511">
        <f t="shared" si="229"/>
        <v>0</v>
      </c>
      <c r="N623" s="503">
        <f t="shared" si="231"/>
        <v>0</v>
      </c>
      <c r="O623" s="503">
        <f t="shared" si="231"/>
        <v>0</v>
      </c>
      <c r="P623" s="504">
        <f t="shared" si="232"/>
        <v>400</v>
      </c>
      <c r="Q623" s="505">
        <f t="shared" si="232"/>
        <v>0</v>
      </c>
      <c r="R623" s="506">
        <f t="shared" si="232"/>
        <v>400</v>
      </c>
      <c r="S623" s="507"/>
      <c r="T623" s="508"/>
      <c r="U623" s="509">
        <f t="shared" si="233"/>
        <v>400</v>
      </c>
      <c r="V623" s="510"/>
      <c r="W623" s="510"/>
    </row>
    <row r="624" spans="1:23" ht="12" customHeight="1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28"/>
        <v>0</v>
      </c>
      <c r="K624" s="503">
        <f t="shared" si="230"/>
        <v>0</v>
      </c>
      <c r="L624" s="503">
        <f t="shared" si="230"/>
        <v>0</v>
      </c>
      <c r="M624" s="511">
        <f t="shared" si="229"/>
        <v>0</v>
      </c>
      <c r="N624" s="503">
        <f t="shared" si="231"/>
        <v>0</v>
      </c>
      <c r="O624" s="503">
        <f t="shared" si="231"/>
        <v>0</v>
      </c>
      <c r="P624" s="504">
        <f t="shared" si="232"/>
        <v>0</v>
      </c>
      <c r="Q624" s="505">
        <f t="shared" si="232"/>
        <v>0</v>
      </c>
      <c r="R624" s="506">
        <f t="shared" si="232"/>
        <v>0</v>
      </c>
      <c r="S624" s="507"/>
      <c r="T624" s="508"/>
      <c r="U624" s="509">
        <f t="shared" si="233"/>
        <v>0</v>
      </c>
      <c r="V624" s="510"/>
      <c r="W624" s="510"/>
    </row>
    <row r="625" spans="1:23" ht="12" customHeight="1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28"/>
        <v>0</v>
      </c>
      <c r="K625" s="503">
        <f t="shared" si="230"/>
        <v>0</v>
      </c>
      <c r="L625" s="503">
        <f t="shared" si="230"/>
        <v>0</v>
      </c>
      <c r="M625" s="511">
        <f t="shared" si="229"/>
        <v>0</v>
      </c>
      <c r="N625" s="503">
        <f t="shared" si="231"/>
        <v>0</v>
      </c>
      <c r="O625" s="503">
        <f t="shared" si="231"/>
        <v>0</v>
      </c>
      <c r="P625" s="504">
        <f t="shared" si="232"/>
        <v>0</v>
      </c>
      <c r="Q625" s="505">
        <f t="shared" si="232"/>
        <v>0</v>
      </c>
      <c r="R625" s="506">
        <f t="shared" si="232"/>
        <v>0</v>
      </c>
      <c r="S625" s="507"/>
      <c r="T625" s="508"/>
      <c r="U625" s="509">
        <f t="shared" si="233"/>
        <v>0</v>
      </c>
      <c r="V625" s="510"/>
      <c r="W625" s="510"/>
    </row>
    <row r="626" spans="1:23" ht="12" customHeight="1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28"/>
        <v>0</v>
      </c>
      <c r="K626" s="503">
        <f t="shared" si="230"/>
        <v>0</v>
      </c>
      <c r="L626" s="503">
        <f t="shared" si="230"/>
        <v>0</v>
      </c>
      <c r="M626" s="511">
        <f t="shared" si="229"/>
        <v>0</v>
      </c>
      <c r="N626" s="503">
        <f t="shared" si="231"/>
        <v>0</v>
      </c>
      <c r="O626" s="503">
        <f t="shared" si="231"/>
        <v>0</v>
      </c>
      <c r="P626" s="504">
        <f t="shared" si="232"/>
        <v>0</v>
      </c>
      <c r="Q626" s="505">
        <f t="shared" si="232"/>
        <v>0</v>
      </c>
      <c r="R626" s="506">
        <f t="shared" si="232"/>
        <v>0</v>
      </c>
      <c r="S626" s="507"/>
      <c r="T626" s="508"/>
      <c r="U626" s="509">
        <f t="shared" si="233"/>
        <v>0</v>
      </c>
      <c r="V626" s="510"/>
      <c r="W626" s="510"/>
    </row>
    <row r="627" spans="1:23" ht="12" customHeight="1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28"/>
        <v>0</v>
      </c>
      <c r="K627" s="503">
        <f t="shared" si="230"/>
        <v>0</v>
      </c>
      <c r="L627" s="503">
        <f t="shared" si="230"/>
        <v>0</v>
      </c>
      <c r="M627" s="511">
        <f t="shared" si="229"/>
        <v>0</v>
      </c>
      <c r="N627" s="503">
        <f t="shared" si="231"/>
        <v>0</v>
      </c>
      <c r="O627" s="503">
        <f t="shared" si="231"/>
        <v>0</v>
      </c>
      <c r="P627" s="504">
        <f t="shared" si="232"/>
        <v>64</v>
      </c>
      <c r="Q627" s="505">
        <f t="shared" si="232"/>
        <v>0</v>
      </c>
      <c r="R627" s="506">
        <f t="shared" si="232"/>
        <v>64</v>
      </c>
      <c r="S627" s="507"/>
      <c r="T627" s="508"/>
      <c r="U627" s="509">
        <f t="shared" si="233"/>
        <v>64</v>
      </c>
      <c r="V627" s="510"/>
      <c r="W627" s="510"/>
    </row>
    <row r="628" spans="1:23" ht="12" customHeight="1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28"/>
        <v>0</v>
      </c>
      <c r="K628" s="503">
        <f t="shared" si="230"/>
        <v>0</v>
      </c>
      <c r="L628" s="503">
        <f t="shared" si="230"/>
        <v>0</v>
      </c>
      <c r="M628" s="511">
        <f t="shared" si="229"/>
        <v>0</v>
      </c>
      <c r="N628" s="503">
        <f t="shared" si="231"/>
        <v>0</v>
      </c>
      <c r="O628" s="503">
        <f t="shared" si="231"/>
        <v>0</v>
      </c>
      <c r="P628" s="504">
        <f t="shared" si="232"/>
        <v>24</v>
      </c>
      <c r="Q628" s="505">
        <f t="shared" si="232"/>
        <v>320</v>
      </c>
      <c r="R628" s="506">
        <f t="shared" si="232"/>
        <v>344</v>
      </c>
      <c r="S628" s="507"/>
      <c r="T628" s="508"/>
      <c r="U628" s="509">
        <f t="shared" si="233"/>
        <v>344</v>
      </c>
      <c r="V628" s="510"/>
      <c r="W628" s="510"/>
    </row>
    <row r="629" spans="1:23" ht="12" customHeight="1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28"/>
        <v>0</v>
      </c>
      <c r="K629" s="503">
        <f t="shared" si="230"/>
        <v>0</v>
      </c>
      <c r="L629" s="503">
        <f t="shared" si="230"/>
        <v>0</v>
      </c>
      <c r="M629" s="511">
        <f t="shared" si="229"/>
        <v>0</v>
      </c>
      <c r="N629" s="503">
        <f t="shared" si="231"/>
        <v>0</v>
      </c>
      <c r="O629" s="503">
        <f t="shared" si="231"/>
        <v>0</v>
      </c>
      <c r="P629" s="504">
        <f t="shared" si="232"/>
        <v>50</v>
      </c>
      <c r="Q629" s="505">
        <f t="shared" si="232"/>
        <v>388</v>
      </c>
      <c r="R629" s="506">
        <f t="shared" si="232"/>
        <v>438</v>
      </c>
      <c r="S629" s="507"/>
      <c r="T629" s="508"/>
      <c r="U629" s="509">
        <f t="shared" si="233"/>
        <v>438</v>
      </c>
      <c r="V629" s="510"/>
      <c r="W629" s="510"/>
    </row>
    <row r="630" spans="1:23" ht="12" customHeight="1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28"/>
        <v>0</v>
      </c>
      <c r="K630" s="503">
        <f t="shared" si="230"/>
        <v>0</v>
      </c>
      <c r="L630" s="503">
        <f t="shared" si="230"/>
        <v>0</v>
      </c>
      <c r="M630" s="511">
        <f t="shared" si="229"/>
        <v>0</v>
      </c>
      <c r="N630" s="503">
        <f t="shared" si="231"/>
        <v>0</v>
      </c>
      <c r="O630" s="503">
        <f t="shared" si="231"/>
        <v>0</v>
      </c>
      <c r="P630" s="504">
        <f t="shared" si="232"/>
        <v>56</v>
      </c>
      <c r="Q630" s="505">
        <f t="shared" si="232"/>
        <v>0</v>
      </c>
      <c r="R630" s="506">
        <f t="shared" si="232"/>
        <v>56</v>
      </c>
      <c r="S630" s="507"/>
      <c r="T630" s="508"/>
      <c r="U630" s="509">
        <f t="shared" si="233"/>
        <v>56</v>
      </c>
      <c r="V630" s="510"/>
      <c r="W630" s="510"/>
    </row>
    <row r="631" spans="1:23" ht="12" customHeight="1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28"/>
        <v>0</v>
      </c>
      <c r="K631" s="503">
        <f t="shared" si="230"/>
        <v>0</v>
      </c>
      <c r="L631" s="503">
        <f t="shared" si="230"/>
        <v>0</v>
      </c>
      <c r="M631" s="511">
        <f t="shared" si="229"/>
        <v>0</v>
      </c>
      <c r="N631" s="503">
        <f t="shared" si="231"/>
        <v>0</v>
      </c>
      <c r="O631" s="503">
        <f t="shared" si="231"/>
        <v>0</v>
      </c>
      <c r="P631" s="504">
        <f t="shared" si="232"/>
        <v>210</v>
      </c>
      <c r="Q631" s="505">
        <f t="shared" si="232"/>
        <v>0</v>
      </c>
      <c r="R631" s="506">
        <f t="shared" si="232"/>
        <v>210</v>
      </c>
      <c r="S631" s="507"/>
      <c r="T631" s="508"/>
      <c r="U631" s="509">
        <f t="shared" si="233"/>
        <v>210</v>
      </c>
      <c r="V631" s="510"/>
      <c r="W631" s="510"/>
    </row>
    <row r="632" spans="1:23" ht="12" customHeight="1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28"/>
        <v>0</v>
      </c>
      <c r="K632" s="503">
        <f t="shared" si="230"/>
        <v>0</v>
      </c>
      <c r="L632" s="503">
        <f t="shared" si="230"/>
        <v>0</v>
      </c>
      <c r="M632" s="511">
        <f t="shared" si="229"/>
        <v>0</v>
      </c>
      <c r="N632" s="503">
        <f t="shared" si="231"/>
        <v>0</v>
      </c>
      <c r="O632" s="503">
        <f t="shared" si="231"/>
        <v>0</v>
      </c>
      <c r="P632" s="504">
        <f t="shared" si="232"/>
        <v>120</v>
      </c>
      <c r="Q632" s="505">
        <f t="shared" si="232"/>
        <v>0</v>
      </c>
      <c r="R632" s="506">
        <f t="shared" si="232"/>
        <v>120</v>
      </c>
      <c r="S632" s="507"/>
      <c r="T632" s="508"/>
      <c r="U632" s="509">
        <f t="shared" si="233"/>
        <v>120</v>
      </c>
      <c r="V632" s="510"/>
      <c r="W632" s="510"/>
    </row>
    <row r="633" spans="1:23" ht="12" customHeight="1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28"/>
        <v>0</v>
      </c>
      <c r="K633" s="503">
        <f t="shared" si="230"/>
        <v>0</v>
      </c>
      <c r="L633" s="503">
        <f t="shared" si="230"/>
        <v>0</v>
      </c>
      <c r="M633" s="511">
        <f t="shared" si="229"/>
        <v>0</v>
      </c>
      <c r="N633" s="503">
        <f t="shared" si="231"/>
        <v>0</v>
      </c>
      <c r="O633" s="503">
        <f t="shared" si="231"/>
        <v>0</v>
      </c>
      <c r="P633" s="504">
        <f t="shared" si="232"/>
        <v>0</v>
      </c>
      <c r="Q633" s="505">
        <f t="shared" si="232"/>
        <v>110</v>
      </c>
      <c r="R633" s="506">
        <f t="shared" si="232"/>
        <v>110</v>
      </c>
      <c r="S633" s="507"/>
      <c r="T633" s="508"/>
      <c r="U633" s="509">
        <f t="shared" si="233"/>
        <v>110</v>
      </c>
      <c r="V633" s="510"/>
      <c r="W633" s="510"/>
    </row>
    <row r="634" spans="1:23" ht="12" customHeight="1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28"/>
        <v>0</v>
      </c>
      <c r="K634" s="503">
        <f t="shared" ref="K634:L653" si="234">SUMIF($A$10:$A$323,$A634,K$10:K$323)</f>
        <v>0</v>
      </c>
      <c r="L634" s="503">
        <f t="shared" si="234"/>
        <v>0</v>
      </c>
      <c r="M634" s="511">
        <f t="shared" si="229"/>
        <v>0</v>
      </c>
      <c r="N634" s="503">
        <f t="shared" ref="N634:O653" si="235">SUMIF($A$10:$A$323,$A634,N$10:N$323)</f>
        <v>0</v>
      </c>
      <c r="O634" s="503">
        <f t="shared" si="235"/>
        <v>0</v>
      </c>
      <c r="P634" s="504">
        <f t="shared" ref="P634:R653" si="236">SUMIF($A$10:$A$318,$A634,P$10:P$318)</f>
        <v>0</v>
      </c>
      <c r="Q634" s="505">
        <f t="shared" si="236"/>
        <v>0</v>
      </c>
      <c r="R634" s="506">
        <f t="shared" si="236"/>
        <v>0</v>
      </c>
      <c r="S634" s="507"/>
      <c r="T634" s="508"/>
      <c r="U634" s="509">
        <f t="shared" si="233"/>
        <v>0</v>
      </c>
      <c r="V634" s="510"/>
      <c r="W634" s="510"/>
    </row>
    <row r="635" spans="1:23" ht="12" customHeight="1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28"/>
        <v>0</v>
      </c>
      <c r="K635" s="503">
        <f t="shared" si="234"/>
        <v>0</v>
      </c>
      <c r="L635" s="503">
        <f t="shared" si="234"/>
        <v>0</v>
      </c>
      <c r="M635" s="511">
        <f t="shared" si="229"/>
        <v>0</v>
      </c>
      <c r="N635" s="503">
        <f t="shared" si="235"/>
        <v>0</v>
      </c>
      <c r="O635" s="503">
        <f t="shared" si="235"/>
        <v>0</v>
      </c>
      <c r="P635" s="504">
        <f t="shared" si="236"/>
        <v>0</v>
      </c>
      <c r="Q635" s="505">
        <f t="shared" si="236"/>
        <v>0</v>
      </c>
      <c r="R635" s="506">
        <f t="shared" si="236"/>
        <v>0</v>
      </c>
      <c r="S635" s="507"/>
      <c r="T635" s="508"/>
      <c r="U635" s="509">
        <f t="shared" si="233"/>
        <v>0</v>
      </c>
      <c r="V635" s="510"/>
      <c r="W635" s="510"/>
    </row>
    <row r="636" spans="1:23" ht="12" customHeight="1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28"/>
        <v>0</v>
      </c>
      <c r="K636" s="503">
        <f t="shared" si="234"/>
        <v>0</v>
      </c>
      <c r="L636" s="503">
        <f t="shared" si="234"/>
        <v>0</v>
      </c>
      <c r="M636" s="511">
        <f t="shared" si="229"/>
        <v>0</v>
      </c>
      <c r="N636" s="503">
        <f t="shared" si="235"/>
        <v>0</v>
      </c>
      <c r="O636" s="503">
        <f t="shared" si="235"/>
        <v>0</v>
      </c>
      <c r="P636" s="504">
        <f t="shared" si="236"/>
        <v>0</v>
      </c>
      <c r="Q636" s="505">
        <f t="shared" si="236"/>
        <v>0</v>
      </c>
      <c r="R636" s="506">
        <f t="shared" si="236"/>
        <v>0</v>
      </c>
      <c r="S636" s="507"/>
      <c r="T636" s="508"/>
      <c r="U636" s="509">
        <f t="shared" si="233"/>
        <v>0</v>
      </c>
      <c r="V636" s="510"/>
      <c r="W636" s="510"/>
    </row>
    <row r="637" spans="1:23" ht="12" customHeight="1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28"/>
        <v>0</v>
      </c>
      <c r="K637" s="503">
        <f t="shared" si="234"/>
        <v>0</v>
      </c>
      <c r="L637" s="503">
        <f t="shared" si="234"/>
        <v>0</v>
      </c>
      <c r="M637" s="511">
        <f t="shared" si="229"/>
        <v>0</v>
      </c>
      <c r="N637" s="503">
        <f t="shared" si="235"/>
        <v>0</v>
      </c>
      <c r="O637" s="503">
        <f t="shared" si="235"/>
        <v>0</v>
      </c>
      <c r="P637" s="504">
        <f t="shared" si="236"/>
        <v>0</v>
      </c>
      <c r="Q637" s="505">
        <f t="shared" si="236"/>
        <v>0</v>
      </c>
      <c r="R637" s="506">
        <f t="shared" si="236"/>
        <v>0</v>
      </c>
      <c r="S637" s="507"/>
      <c r="T637" s="508"/>
      <c r="U637" s="509">
        <f t="shared" si="233"/>
        <v>0</v>
      </c>
      <c r="V637" s="510"/>
      <c r="W637" s="510"/>
    </row>
    <row r="638" spans="1:23" ht="12" customHeight="1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28"/>
        <v>0</v>
      </c>
      <c r="K638" s="503">
        <f t="shared" si="234"/>
        <v>0</v>
      </c>
      <c r="L638" s="503">
        <f t="shared" si="234"/>
        <v>0</v>
      </c>
      <c r="M638" s="511">
        <f t="shared" si="229"/>
        <v>0</v>
      </c>
      <c r="N638" s="503">
        <f t="shared" si="235"/>
        <v>0</v>
      </c>
      <c r="O638" s="503">
        <f t="shared" si="235"/>
        <v>0</v>
      </c>
      <c r="P638" s="504">
        <f t="shared" si="236"/>
        <v>0</v>
      </c>
      <c r="Q638" s="505">
        <f t="shared" si="236"/>
        <v>0</v>
      </c>
      <c r="R638" s="506">
        <f t="shared" si="236"/>
        <v>0</v>
      </c>
      <c r="S638" s="507"/>
      <c r="T638" s="508"/>
      <c r="U638" s="509">
        <f t="shared" si="233"/>
        <v>0</v>
      </c>
      <c r="V638" s="510"/>
      <c r="W638" s="510"/>
    </row>
    <row r="639" spans="1:23" ht="12" customHeight="1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28"/>
        <v>0</v>
      </c>
      <c r="K639" s="503">
        <f t="shared" si="234"/>
        <v>0</v>
      </c>
      <c r="L639" s="503">
        <f t="shared" si="234"/>
        <v>0</v>
      </c>
      <c r="M639" s="511">
        <f t="shared" si="229"/>
        <v>0</v>
      </c>
      <c r="N639" s="503">
        <f t="shared" si="235"/>
        <v>0</v>
      </c>
      <c r="O639" s="503">
        <f t="shared" si="235"/>
        <v>0</v>
      </c>
      <c r="P639" s="504">
        <f t="shared" si="236"/>
        <v>0</v>
      </c>
      <c r="Q639" s="505">
        <f t="shared" si="236"/>
        <v>0</v>
      </c>
      <c r="R639" s="506">
        <f t="shared" si="236"/>
        <v>0</v>
      </c>
      <c r="S639" s="507"/>
      <c r="T639" s="508"/>
      <c r="U639" s="509">
        <f t="shared" si="233"/>
        <v>0</v>
      </c>
      <c r="V639" s="510"/>
      <c r="W639" s="510"/>
    </row>
    <row r="640" spans="1:23" ht="12" customHeight="1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28"/>
        <v>0</v>
      </c>
      <c r="K640" s="503">
        <f t="shared" si="234"/>
        <v>0</v>
      </c>
      <c r="L640" s="503">
        <f t="shared" si="234"/>
        <v>0</v>
      </c>
      <c r="M640" s="511">
        <f t="shared" si="229"/>
        <v>0</v>
      </c>
      <c r="N640" s="503">
        <f t="shared" si="235"/>
        <v>0</v>
      </c>
      <c r="O640" s="503">
        <f t="shared" si="235"/>
        <v>0</v>
      </c>
      <c r="P640" s="504">
        <f t="shared" si="236"/>
        <v>0</v>
      </c>
      <c r="Q640" s="505">
        <f t="shared" si="236"/>
        <v>0</v>
      </c>
      <c r="R640" s="506">
        <f t="shared" si="236"/>
        <v>0</v>
      </c>
      <c r="S640" s="507"/>
      <c r="T640" s="508"/>
      <c r="U640" s="509">
        <f t="shared" si="233"/>
        <v>0</v>
      </c>
      <c r="V640" s="510"/>
      <c r="W640" s="510"/>
    </row>
    <row r="641" spans="1:23" ht="12" customHeight="1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28"/>
        <v>8</v>
      </c>
      <c r="K641" s="503">
        <f t="shared" si="234"/>
        <v>0</v>
      </c>
      <c r="L641" s="503">
        <f t="shared" si="234"/>
        <v>0</v>
      </c>
      <c r="M641" s="511">
        <f t="shared" si="229"/>
        <v>0</v>
      </c>
      <c r="N641" s="503">
        <f t="shared" si="235"/>
        <v>0</v>
      </c>
      <c r="O641" s="503">
        <f t="shared" si="235"/>
        <v>8</v>
      </c>
      <c r="P641" s="504">
        <f t="shared" si="236"/>
        <v>0</v>
      </c>
      <c r="Q641" s="505">
        <f t="shared" si="236"/>
        <v>0</v>
      </c>
      <c r="R641" s="506">
        <f t="shared" si="236"/>
        <v>0</v>
      </c>
      <c r="S641" s="507"/>
      <c r="T641" s="508"/>
      <c r="U641" s="509">
        <f t="shared" si="233"/>
        <v>8</v>
      </c>
      <c r="V641" s="510"/>
      <c r="W641" s="510"/>
    </row>
    <row r="642" spans="1:23" ht="12" customHeight="1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28"/>
        <v>0</v>
      </c>
      <c r="K642" s="503">
        <f t="shared" si="234"/>
        <v>0</v>
      </c>
      <c r="L642" s="503">
        <f t="shared" si="234"/>
        <v>0</v>
      </c>
      <c r="M642" s="511">
        <f t="shared" si="229"/>
        <v>0</v>
      </c>
      <c r="N642" s="503">
        <f t="shared" si="235"/>
        <v>0</v>
      </c>
      <c r="O642" s="503">
        <f t="shared" si="235"/>
        <v>0</v>
      </c>
      <c r="P642" s="504">
        <f t="shared" si="236"/>
        <v>0</v>
      </c>
      <c r="Q642" s="505">
        <f t="shared" si="236"/>
        <v>0</v>
      </c>
      <c r="R642" s="506">
        <f t="shared" si="236"/>
        <v>0</v>
      </c>
      <c r="S642" s="507"/>
      <c r="T642" s="508"/>
      <c r="U642" s="509">
        <f t="shared" si="233"/>
        <v>0</v>
      </c>
      <c r="V642" s="510"/>
      <c r="W642" s="510"/>
    </row>
    <row r="643" spans="1:23" ht="12" customHeight="1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28"/>
        <v>0</v>
      </c>
      <c r="K643" s="503">
        <f t="shared" si="234"/>
        <v>0</v>
      </c>
      <c r="L643" s="503">
        <f t="shared" si="234"/>
        <v>0</v>
      </c>
      <c r="M643" s="511">
        <f t="shared" si="229"/>
        <v>0</v>
      </c>
      <c r="N643" s="503">
        <f t="shared" si="235"/>
        <v>0</v>
      </c>
      <c r="O643" s="503">
        <f t="shared" si="235"/>
        <v>0</v>
      </c>
      <c r="P643" s="504">
        <f t="shared" si="236"/>
        <v>0</v>
      </c>
      <c r="Q643" s="505">
        <f t="shared" si="236"/>
        <v>0</v>
      </c>
      <c r="R643" s="506">
        <f t="shared" si="236"/>
        <v>0</v>
      </c>
      <c r="S643" s="507"/>
      <c r="T643" s="508"/>
      <c r="U643" s="509">
        <f t="shared" si="233"/>
        <v>0</v>
      </c>
      <c r="V643" s="510"/>
      <c r="W643" s="510"/>
    </row>
    <row r="644" spans="1:23" ht="12" customHeight="1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28"/>
        <v>0</v>
      </c>
      <c r="K644" s="503">
        <f t="shared" si="234"/>
        <v>0</v>
      </c>
      <c r="L644" s="503">
        <f t="shared" si="234"/>
        <v>0</v>
      </c>
      <c r="M644" s="511">
        <f t="shared" si="229"/>
        <v>0</v>
      </c>
      <c r="N644" s="503">
        <f t="shared" si="235"/>
        <v>0</v>
      </c>
      <c r="O644" s="503">
        <f t="shared" si="235"/>
        <v>0</v>
      </c>
      <c r="P644" s="504">
        <f t="shared" si="236"/>
        <v>0</v>
      </c>
      <c r="Q644" s="505">
        <f t="shared" si="236"/>
        <v>0</v>
      </c>
      <c r="R644" s="506">
        <f t="shared" si="236"/>
        <v>0</v>
      </c>
      <c r="S644" s="507"/>
      <c r="T644" s="508"/>
      <c r="U644" s="509">
        <f t="shared" si="233"/>
        <v>0</v>
      </c>
      <c r="V644" s="510"/>
      <c r="W644" s="510"/>
    </row>
    <row r="645" spans="1:23" ht="12" customHeight="1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28"/>
        <v>0</v>
      </c>
      <c r="K645" s="503">
        <f t="shared" si="234"/>
        <v>0</v>
      </c>
      <c r="L645" s="503">
        <f t="shared" si="234"/>
        <v>0</v>
      </c>
      <c r="M645" s="511">
        <f t="shared" si="229"/>
        <v>0</v>
      </c>
      <c r="N645" s="503">
        <f t="shared" si="235"/>
        <v>0</v>
      </c>
      <c r="O645" s="503">
        <f t="shared" si="235"/>
        <v>0</v>
      </c>
      <c r="P645" s="504">
        <f t="shared" si="236"/>
        <v>0</v>
      </c>
      <c r="Q645" s="505">
        <f t="shared" si="236"/>
        <v>0</v>
      </c>
      <c r="R645" s="506">
        <f t="shared" si="236"/>
        <v>0</v>
      </c>
      <c r="S645" s="507"/>
      <c r="T645" s="508"/>
      <c r="U645" s="509">
        <f t="shared" si="233"/>
        <v>0</v>
      </c>
      <c r="V645" s="510"/>
      <c r="W645" s="510"/>
    </row>
    <row r="646" spans="1:23" ht="12" customHeight="1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28"/>
        <v>0</v>
      </c>
      <c r="K646" s="503">
        <f t="shared" si="234"/>
        <v>0</v>
      </c>
      <c r="L646" s="503">
        <f t="shared" si="234"/>
        <v>0</v>
      </c>
      <c r="M646" s="511">
        <f t="shared" si="229"/>
        <v>0</v>
      </c>
      <c r="N646" s="503">
        <f t="shared" si="235"/>
        <v>0</v>
      </c>
      <c r="O646" s="503">
        <f t="shared" si="235"/>
        <v>0</v>
      </c>
      <c r="P646" s="504">
        <f t="shared" si="236"/>
        <v>0</v>
      </c>
      <c r="Q646" s="505">
        <f t="shared" si="236"/>
        <v>0</v>
      </c>
      <c r="R646" s="506">
        <f t="shared" si="236"/>
        <v>0</v>
      </c>
      <c r="S646" s="507"/>
      <c r="T646" s="508"/>
      <c r="U646" s="509">
        <f t="shared" si="233"/>
        <v>0</v>
      </c>
      <c r="V646" s="510"/>
      <c r="W646" s="510"/>
    </row>
    <row r="647" spans="1:23" ht="12" customHeight="1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28"/>
        <v>0</v>
      </c>
      <c r="K647" s="503">
        <f t="shared" si="234"/>
        <v>0</v>
      </c>
      <c r="L647" s="503">
        <f t="shared" si="234"/>
        <v>0</v>
      </c>
      <c r="M647" s="511">
        <f t="shared" si="229"/>
        <v>0</v>
      </c>
      <c r="N647" s="503">
        <f t="shared" si="235"/>
        <v>0</v>
      </c>
      <c r="O647" s="503">
        <f t="shared" si="235"/>
        <v>0</v>
      </c>
      <c r="P647" s="504">
        <f t="shared" si="236"/>
        <v>0</v>
      </c>
      <c r="Q647" s="505">
        <f t="shared" si="236"/>
        <v>0</v>
      </c>
      <c r="R647" s="506">
        <f t="shared" si="236"/>
        <v>0</v>
      </c>
      <c r="S647" s="507"/>
      <c r="T647" s="508"/>
      <c r="U647" s="509">
        <f t="shared" si="233"/>
        <v>0</v>
      </c>
      <c r="V647" s="510"/>
      <c r="W647" s="510"/>
    </row>
    <row r="648" spans="1:23" ht="12" customHeight="1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28"/>
        <v>0</v>
      </c>
      <c r="K648" s="503">
        <f t="shared" si="234"/>
        <v>0</v>
      </c>
      <c r="L648" s="503">
        <f t="shared" si="234"/>
        <v>0</v>
      </c>
      <c r="M648" s="511">
        <f t="shared" si="229"/>
        <v>0</v>
      </c>
      <c r="N648" s="503">
        <f t="shared" si="235"/>
        <v>0</v>
      </c>
      <c r="O648" s="503">
        <f t="shared" si="235"/>
        <v>0</v>
      </c>
      <c r="P648" s="504">
        <f t="shared" si="236"/>
        <v>0</v>
      </c>
      <c r="Q648" s="505">
        <f t="shared" si="236"/>
        <v>0</v>
      </c>
      <c r="R648" s="506">
        <f t="shared" si="236"/>
        <v>0</v>
      </c>
      <c r="S648" s="507"/>
      <c r="T648" s="508"/>
      <c r="U648" s="509">
        <f t="shared" si="233"/>
        <v>0</v>
      </c>
      <c r="V648" s="510"/>
      <c r="W648" s="510"/>
    </row>
    <row r="649" spans="1:23" ht="12" customHeight="1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28"/>
        <v>0</v>
      </c>
      <c r="K649" s="503">
        <f t="shared" si="234"/>
        <v>0</v>
      </c>
      <c r="L649" s="503">
        <f t="shared" si="234"/>
        <v>0</v>
      </c>
      <c r="M649" s="511">
        <f t="shared" si="229"/>
        <v>0</v>
      </c>
      <c r="N649" s="503">
        <f t="shared" si="235"/>
        <v>0</v>
      </c>
      <c r="O649" s="503">
        <f t="shared" si="235"/>
        <v>0</v>
      </c>
      <c r="P649" s="504">
        <f t="shared" si="236"/>
        <v>0</v>
      </c>
      <c r="Q649" s="505">
        <f t="shared" si="236"/>
        <v>0</v>
      </c>
      <c r="R649" s="506">
        <f t="shared" si="236"/>
        <v>0</v>
      </c>
      <c r="S649" s="507"/>
      <c r="T649" s="508"/>
      <c r="U649" s="509">
        <f t="shared" ref="U649:U670" si="237">SUMIF($A$10:$A$318,$A649,U$10:U$318)</f>
        <v>0</v>
      </c>
      <c r="V649" s="510"/>
      <c r="W649" s="510"/>
    </row>
    <row r="650" spans="1:23" ht="12" customHeight="1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28"/>
        <v>0</v>
      </c>
      <c r="K650" s="503">
        <f t="shared" si="234"/>
        <v>0</v>
      </c>
      <c r="L650" s="503">
        <f t="shared" si="234"/>
        <v>0</v>
      </c>
      <c r="M650" s="511">
        <f t="shared" si="229"/>
        <v>0</v>
      </c>
      <c r="N650" s="503">
        <f t="shared" si="235"/>
        <v>0</v>
      </c>
      <c r="O650" s="503">
        <f t="shared" si="235"/>
        <v>0</v>
      </c>
      <c r="P650" s="504">
        <f t="shared" si="236"/>
        <v>0</v>
      </c>
      <c r="Q650" s="505">
        <f t="shared" si="236"/>
        <v>0</v>
      </c>
      <c r="R650" s="506">
        <f t="shared" si="236"/>
        <v>0</v>
      </c>
      <c r="S650" s="507"/>
      <c r="T650" s="508"/>
      <c r="U650" s="509">
        <f t="shared" si="237"/>
        <v>0</v>
      </c>
      <c r="V650" s="510"/>
      <c r="W650" s="510"/>
    </row>
    <row r="651" spans="1:23" ht="12" customHeight="1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28"/>
        <v>0</v>
      </c>
      <c r="K651" s="503">
        <f t="shared" si="234"/>
        <v>0</v>
      </c>
      <c r="L651" s="503">
        <f t="shared" si="234"/>
        <v>0</v>
      </c>
      <c r="M651" s="511">
        <f t="shared" si="229"/>
        <v>0</v>
      </c>
      <c r="N651" s="503">
        <f t="shared" si="235"/>
        <v>0</v>
      </c>
      <c r="O651" s="503">
        <f t="shared" si="235"/>
        <v>0</v>
      </c>
      <c r="P651" s="504">
        <f t="shared" si="236"/>
        <v>0</v>
      </c>
      <c r="Q651" s="505">
        <f t="shared" si="236"/>
        <v>0</v>
      </c>
      <c r="R651" s="506">
        <f t="shared" si="236"/>
        <v>0</v>
      </c>
      <c r="S651" s="507"/>
      <c r="T651" s="508"/>
      <c r="U651" s="509">
        <f t="shared" si="237"/>
        <v>0</v>
      </c>
      <c r="V651" s="510"/>
      <c r="W651" s="510"/>
    </row>
    <row r="652" spans="1:23" ht="12" customHeight="1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28"/>
        <v>0</v>
      </c>
      <c r="K652" s="503">
        <f t="shared" si="234"/>
        <v>0</v>
      </c>
      <c r="L652" s="503">
        <f t="shared" si="234"/>
        <v>0</v>
      </c>
      <c r="M652" s="511">
        <f t="shared" si="229"/>
        <v>0</v>
      </c>
      <c r="N652" s="503">
        <f t="shared" si="235"/>
        <v>0</v>
      </c>
      <c r="O652" s="503">
        <f t="shared" si="235"/>
        <v>0</v>
      </c>
      <c r="P652" s="504">
        <f t="shared" si="236"/>
        <v>0</v>
      </c>
      <c r="Q652" s="505">
        <f t="shared" si="236"/>
        <v>0</v>
      </c>
      <c r="R652" s="506">
        <f t="shared" si="236"/>
        <v>0</v>
      </c>
      <c r="S652" s="507"/>
      <c r="T652" s="508"/>
      <c r="U652" s="509">
        <f t="shared" si="237"/>
        <v>0</v>
      </c>
      <c r="V652" s="510"/>
      <c r="W652" s="510"/>
    </row>
    <row r="653" spans="1:23" ht="12" customHeight="1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28"/>
        <v>0</v>
      </c>
      <c r="K653" s="503">
        <f t="shared" si="234"/>
        <v>0</v>
      </c>
      <c r="L653" s="503">
        <f t="shared" si="234"/>
        <v>0</v>
      </c>
      <c r="M653" s="511">
        <f t="shared" si="229"/>
        <v>0</v>
      </c>
      <c r="N653" s="503">
        <f t="shared" si="235"/>
        <v>0</v>
      </c>
      <c r="O653" s="503">
        <f t="shared" si="235"/>
        <v>0</v>
      </c>
      <c r="P653" s="504">
        <f t="shared" si="236"/>
        <v>0</v>
      </c>
      <c r="Q653" s="505">
        <f t="shared" si="236"/>
        <v>0</v>
      </c>
      <c r="R653" s="506">
        <f t="shared" si="236"/>
        <v>0</v>
      </c>
      <c r="S653" s="507"/>
      <c r="T653" s="508"/>
      <c r="U653" s="509">
        <f t="shared" si="237"/>
        <v>0</v>
      </c>
      <c r="V653" s="510"/>
      <c r="W653" s="510"/>
    </row>
    <row r="654" spans="1:23" ht="12" customHeight="1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28"/>
        <v>0</v>
      </c>
      <c r="K654" s="503">
        <f t="shared" ref="K654:L670" si="238">SUMIF($A$10:$A$323,$A654,K$10:K$323)</f>
        <v>0</v>
      </c>
      <c r="L654" s="503">
        <f t="shared" si="238"/>
        <v>0</v>
      </c>
      <c r="M654" s="511">
        <f t="shared" si="229"/>
        <v>0</v>
      </c>
      <c r="N654" s="503">
        <f t="shared" ref="N654:O670" si="239">SUMIF($A$10:$A$323,$A654,N$10:N$323)</f>
        <v>0</v>
      </c>
      <c r="O654" s="503">
        <f t="shared" si="239"/>
        <v>0</v>
      </c>
      <c r="P654" s="504">
        <f t="shared" ref="P654:R670" si="240">SUMIF($A$10:$A$318,$A654,P$10:P$318)</f>
        <v>0</v>
      </c>
      <c r="Q654" s="505">
        <f t="shared" si="240"/>
        <v>0</v>
      </c>
      <c r="R654" s="506">
        <f t="shared" si="240"/>
        <v>0</v>
      </c>
      <c r="S654" s="507"/>
      <c r="T654" s="508"/>
      <c r="U654" s="509">
        <f t="shared" si="237"/>
        <v>0</v>
      </c>
      <c r="V654" s="510"/>
      <c r="W654" s="510"/>
    </row>
    <row r="655" spans="1:23" ht="12" customHeight="1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28"/>
        <v>0</v>
      </c>
      <c r="K655" s="503">
        <f t="shared" si="238"/>
        <v>0</v>
      </c>
      <c r="L655" s="503">
        <f t="shared" si="238"/>
        <v>0</v>
      </c>
      <c r="M655" s="511">
        <f t="shared" si="229"/>
        <v>0</v>
      </c>
      <c r="N655" s="503">
        <f t="shared" si="239"/>
        <v>0</v>
      </c>
      <c r="O655" s="503">
        <f t="shared" si="239"/>
        <v>0</v>
      </c>
      <c r="P655" s="504">
        <f t="shared" si="240"/>
        <v>0</v>
      </c>
      <c r="Q655" s="505">
        <f t="shared" si="240"/>
        <v>0</v>
      </c>
      <c r="R655" s="506">
        <f t="shared" si="240"/>
        <v>0</v>
      </c>
      <c r="S655" s="507"/>
      <c r="T655" s="508"/>
      <c r="U655" s="509">
        <f t="shared" si="237"/>
        <v>0</v>
      </c>
      <c r="V655" s="510"/>
      <c r="W655" s="510"/>
    </row>
    <row r="656" spans="1:23" ht="12" customHeight="1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28"/>
        <v>0</v>
      </c>
      <c r="K656" s="503">
        <f t="shared" si="238"/>
        <v>0</v>
      </c>
      <c r="L656" s="503">
        <f t="shared" si="238"/>
        <v>0</v>
      </c>
      <c r="M656" s="511">
        <f t="shared" si="229"/>
        <v>0</v>
      </c>
      <c r="N656" s="503">
        <f t="shared" si="239"/>
        <v>0</v>
      </c>
      <c r="O656" s="503">
        <f t="shared" si="239"/>
        <v>0</v>
      </c>
      <c r="P656" s="504">
        <f t="shared" si="240"/>
        <v>0</v>
      </c>
      <c r="Q656" s="505">
        <f t="shared" si="240"/>
        <v>0</v>
      </c>
      <c r="R656" s="506">
        <f t="shared" si="240"/>
        <v>0</v>
      </c>
      <c r="S656" s="507"/>
      <c r="T656" s="508"/>
      <c r="U656" s="509">
        <f t="shared" si="237"/>
        <v>0</v>
      </c>
      <c r="V656" s="510"/>
      <c r="W656" s="510"/>
    </row>
    <row r="657" spans="1:23" ht="12" customHeight="1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28"/>
        <v>0</v>
      </c>
      <c r="K657" s="503">
        <f t="shared" si="238"/>
        <v>0</v>
      </c>
      <c r="L657" s="503">
        <f t="shared" si="238"/>
        <v>0</v>
      </c>
      <c r="M657" s="511">
        <f t="shared" si="229"/>
        <v>0</v>
      </c>
      <c r="N657" s="503">
        <f t="shared" si="239"/>
        <v>0</v>
      </c>
      <c r="O657" s="503">
        <f t="shared" si="239"/>
        <v>0</v>
      </c>
      <c r="P657" s="504">
        <f t="shared" si="240"/>
        <v>0</v>
      </c>
      <c r="Q657" s="505">
        <f t="shared" si="240"/>
        <v>0</v>
      </c>
      <c r="R657" s="506">
        <f t="shared" si="240"/>
        <v>0</v>
      </c>
      <c r="S657" s="507"/>
      <c r="T657" s="508"/>
      <c r="U657" s="509">
        <f t="shared" si="237"/>
        <v>0</v>
      </c>
      <c r="V657" s="510"/>
      <c r="W657" s="510"/>
    </row>
    <row r="658" spans="1:23" ht="12" customHeight="1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28"/>
        <v>0</v>
      </c>
      <c r="K658" s="503">
        <f t="shared" si="238"/>
        <v>0</v>
      </c>
      <c r="L658" s="503">
        <f t="shared" si="238"/>
        <v>0</v>
      </c>
      <c r="M658" s="511">
        <f t="shared" si="229"/>
        <v>0</v>
      </c>
      <c r="N658" s="503">
        <f t="shared" si="239"/>
        <v>0</v>
      </c>
      <c r="O658" s="503">
        <f t="shared" si="239"/>
        <v>0</v>
      </c>
      <c r="P658" s="504">
        <f t="shared" si="240"/>
        <v>0</v>
      </c>
      <c r="Q658" s="505">
        <f t="shared" si="240"/>
        <v>0</v>
      </c>
      <c r="R658" s="506">
        <f t="shared" si="240"/>
        <v>0</v>
      </c>
      <c r="S658" s="507"/>
      <c r="T658" s="508"/>
      <c r="U658" s="509">
        <f t="shared" si="237"/>
        <v>0</v>
      </c>
      <c r="V658" s="510"/>
      <c r="W658" s="510"/>
    </row>
    <row r="659" spans="1:23" ht="12" customHeight="1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28"/>
        <v>0</v>
      </c>
      <c r="K659" s="503">
        <f t="shared" si="238"/>
        <v>0</v>
      </c>
      <c r="L659" s="503">
        <f t="shared" si="238"/>
        <v>0</v>
      </c>
      <c r="M659" s="511">
        <f t="shared" si="229"/>
        <v>0</v>
      </c>
      <c r="N659" s="503">
        <f t="shared" si="239"/>
        <v>0</v>
      </c>
      <c r="O659" s="503">
        <f t="shared" si="239"/>
        <v>0</v>
      </c>
      <c r="P659" s="504">
        <f t="shared" si="240"/>
        <v>0</v>
      </c>
      <c r="Q659" s="505">
        <f t="shared" si="240"/>
        <v>0</v>
      </c>
      <c r="R659" s="506">
        <f t="shared" si="240"/>
        <v>0</v>
      </c>
      <c r="S659" s="507"/>
      <c r="T659" s="508"/>
      <c r="U659" s="509">
        <f t="shared" si="237"/>
        <v>0</v>
      </c>
      <c r="V659" s="510"/>
      <c r="W659" s="510"/>
    </row>
    <row r="660" spans="1:23" ht="12" customHeight="1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28"/>
        <v>0</v>
      </c>
      <c r="K660" s="503">
        <f t="shared" si="238"/>
        <v>0</v>
      </c>
      <c r="L660" s="503">
        <f t="shared" si="238"/>
        <v>0</v>
      </c>
      <c r="M660" s="511">
        <f t="shared" si="229"/>
        <v>0</v>
      </c>
      <c r="N660" s="503">
        <f t="shared" si="239"/>
        <v>0</v>
      </c>
      <c r="O660" s="503">
        <f t="shared" si="239"/>
        <v>0</v>
      </c>
      <c r="P660" s="504">
        <f t="shared" si="240"/>
        <v>0</v>
      </c>
      <c r="Q660" s="505">
        <f t="shared" si="240"/>
        <v>0</v>
      </c>
      <c r="R660" s="506">
        <f t="shared" si="240"/>
        <v>0</v>
      </c>
      <c r="S660" s="507"/>
      <c r="T660" s="508"/>
      <c r="U660" s="509">
        <f t="shared" si="237"/>
        <v>0</v>
      </c>
      <c r="V660" s="510"/>
      <c r="W660" s="510"/>
    </row>
    <row r="661" spans="1:23" ht="10.9" customHeight="1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28"/>
        <v>0</v>
      </c>
      <c r="K661" s="503">
        <f t="shared" si="238"/>
        <v>0</v>
      </c>
      <c r="L661" s="503">
        <f t="shared" si="238"/>
        <v>0</v>
      </c>
      <c r="M661" s="511">
        <f t="shared" si="229"/>
        <v>0</v>
      </c>
      <c r="N661" s="503">
        <f t="shared" si="239"/>
        <v>0</v>
      </c>
      <c r="O661" s="503">
        <f t="shared" si="239"/>
        <v>0</v>
      </c>
      <c r="P661" s="504">
        <f t="shared" si="240"/>
        <v>0</v>
      </c>
      <c r="Q661" s="505">
        <f t="shared" si="240"/>
        <v>0</v>
      </c>
      <c r="R661" s="506">
        <f t="shared" si="240"/>
        <v>0</v>
      </c>
      <c r="S661" s="507"/>
      <c r="T661" s="508"/>
      <c r="U661" s="509">
        <f t="shared" si="237"/>
        <v>0</v>
      </c>
      <c r="V661" s="510"/>
      <c r="W661" s="510"/>
    </row>
    <row r="662" spans="1:23" ht="12" customHeight="1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28"/>
        <v>0</v>
      </c>
      <c r="K662" s="503">
        <f t="shared" si="238"/>
        <v>0</v>
      </c>
      <c r="L662" s="503">
        <f t="shared" si="238"/>
        <v>0</v>
      </c>
      <c r="M662" s="511">
        <f t="shared" si="229"/>
        <v>0</v>
      </c>
      <c r="N662" s="503">
        <f t="shared" si="239"/>
        <v>0</v>
      </c>
      <c r="O662" s="503">
        <f t="shared" si="239"/>
        <v>0</v>
      </c>
      <c r="P662" s="504">
        <f t="shared" si="240"/>
        <v>0</v>
      </c>
      <c r="Q662" s="505">
        <f t="shared" si="240"/>
        <v>0</v>
      </c>
      <c r="R662" s="506">
        <f t="shared" si="240"/>
        <v>0</v>
      </c>
      <c r="S662" s="507"/>
      <c r="T662" s="508"/>
      <c r="U662" s="509">
        <f t="shared" si="237"/>
        <v>0</v>
      </c>
      <c r="V662" s="510"/>
      <c r="W662" s="510"/>
    </row>
    <row r="663" spans="1:23" ht="12" customHeight="1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28"/>
        <v>0</v>
      </c>
      <c r="K663" s="503">
        <f t="shared" si="238"/>
        <v>0</v>
      </c>
      <c r="L663" s="503">
        <f t="shared" si="238"/>
        <v>0</v>
      </c>
      <c r="M663" s="511">
        <f t="shared" si="229"/>
        <v>0</v>
      </c>
      <c r="N663" s="503">
        <f t="shared" si="239"/>
        <v>0</v>
      </c>
      <c r="O663" s="503">
        <f t="shared" si="239"/>
        <v>0</v>
      </c>
      <c r="P663" s="504">
        <f t="shared" si="240"/>
        <v>0</v>
      </c>
      <c r="Q663" s="505">
        <f t="shared" si="240"/>
        <v>0</v>
      </c>
      <c r="R663" s="506">
        <f t="shared" si="240"/>
        <v>0</v>
      </c>
      <c r="S663" s="507"/>
      <c r="T663" s="508"/>
      <c r="U663" s="509">
        <f t="shared" si="237"/>
        <v>0</v>
      </c>
      <c r="V663" s="510"/>
      <c r="W663" s="510"/>
    </row>
    <row r="664" spans="1:23" ht="12" customHeight="1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28"/>
        <v>0</v>
      </c>
      <c r="K664" s="503">
        <f t="shared" si="238"/>
        <v>0</v>
      </c>
      <c r="L664" s="503">
        <f t="shared" si="238"/>
        <v>0</v>
      </c>
      <c r="M664" s="511">
        <f t="shared" si="229"/>
        <v>0</v>
      </c>
      <c r="N664" s="503">
        <f t="shared" si="239"/>
        <v>0</v>
      </c>
      <c r="O664" s="503">
        <f t="shared" si="239"/>
        <v>0</v>
      </c>
      <c r="P664" s="504">
        <f t="shared" si="240"/>
        <v>0</v>
      </c>
      <c r="Q664" s="505">
        <f t="shared" si="240"/>
        <v>0</v>
      </c>
      <c r="R664" s="506">
        <f t="shared" si="240"/>
        <v>0</v>
      </c>
      <c r="S664" s="507"/>
      <c r="T664" s="508"/>
      <c r="U664" s="509">
        <f t="shared" si="237"/>
        <v>0</v>
      </c>
      <c r="V664" s="510"/>
      <c r="W664" s="510"/>
    </row>
    <row r="665" spans="1:23" ht="12" customHeight="1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28"/>
        <v>0</v>
      </c>
      <c r="K665" s="503">
        <f t="shared" si="238"/>
        <v>0</v>
      </c>
      <c r="L665" s="503">
        <f t="shared" si="238"/>
        <v>0</v>
      </c>
      <c r="M665" s="511">
        <f t="shared" si="229"/>
        <v>0</v>
      </c>
      <c r="N665" s="503">
        <f t="shared" si="239"/>
        <v>0</v>
      </c>
      <c r="O665" s="503">
        <f t="shared" si="239"/>
        <v>0</v>
      </c>
      <c r="P665" s="504">
        <f t="shared" si="240"/>
        <v>0</v>
      </c>
      <c r="Q665" s="505">
        <f t="shared" si="240"/>
        <v>0</v>
      </c>
      <c r="R665" s="506">
        <f t="shared" si="240"/>
        <v>0</v>
      </c>
      <c r="S665" s="507"/>
      <c r="T665" s="508"/>
      <c r="U665" s="509">
        <f t="shared" si="237"/>
        <v>0</v>
      </c>
      <c r="V665" s="510"/>
      <c r="W665" s="510"/>
    </row>
    <row r="666" spans="1:23" ht="12" customHeight="1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28"/>
        <v>0</v>
      </c>
      <c r="K666" s="503">
        <f t="shared" si="238"/>
        <v>0</v>
      </c>
      <c r="L666" s="503">
        <f t="shared" si="238"/>
        <v>0</v>
      </c>
      <c r="M666" s="511">
        <f t="shared" si="229"/>
        <v>0</v>
      </c>
      <c r="N666" s="503">
        <f t="shared" si="239"/>
        <v>0</v>
      </c>
      <c r="O666" s="503">
        <f t="shared" si="239"/>
        <v>0</v>
      </c>
      <c r="P666" s="504">
        <f t="shared" si="240"/>
        <v>0</v>
      </c>
      <c r="Q666" s="505">
        <f t="shared" si="240"/>
        <v>0</v>
      </c>
      <c r="R666" s="506">
        <f t="shared" si="240"/>
        <v>0</v>
      </c>
      <c r="S666" s="507"/>
      <c r="T666" s="508"/>
      <c r="U666" s="509">
        <f t="shared" si="237"/>
        <v>0</v>
      </c>
      <c r="V666" s="510"/>
      <c r="W666" s="510"/>
    </row>
    <row r="667" spans="1:23" ht="12" customHeight="1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28"/>
        <v>0</v>
      </c>
      <c r="K667" s="503">
        <f t="shared" si="238"/>
        <v>0</v>
      </c>
      <c r="L667" s="503">
        <f t="shared" si="238"/>
        <v>0</v>
      </c>
      <c r="M667" s="511">
        <f t="shared" si="229"/>
        <v>0</v>
      </c>
      <c r="N667" s="503">
        <f t="shared" si="239"/>
        <v>0</v>
      </c>
      <c r="O667" s="503">
        <f t="shared" si="239"/>
        <v>0</v>
      </c>
      <c r="P667" s="504">
        <f t="shared" si="240"/>
        <v>0</v>
      </c>
      <c r="Q667" s="505">
        <f t="shared" si="240"/>
        <v>0</v>
      </c>
      <c r="R667" s="506">
        <f t="shared" si="240"/>
        <v>0</v>
      </c>
      <c r="S667" s="507"/>
      <c r="T667" s="508"/>
      <c r="U667" s="509">
        <f t="shared" si="237"/>
        <v>0</v>
      </c>
      <c r="V667" s="510"/>
      <c r="W667" s="510"/>
    </row>
    <row r="668" spans="1:23" ht="12" customHeight="1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28"/>
        <v>0</v>
      </c>
      <c r="K668" s="503">
        <f t="shared" si="238"/>
        <v>0</v>
      </c>
      <c r="L668" s="503">
        <f t="shared" si="238"/>
        <v>0</v>
      </c>
      <c r="M668" s="511">
        <f t="shared" si="229"/>
        <v>0</v>
      </c>
      <c r="N668" s="503">
        <f t="shared" si="239"/>
        <v>0</v>
      </c>
      <c r="O668" s="503">
        <f t="shared" si="239"/>
        <v>0</v>
      </c>
      <c r="P668" s="504">
        <f t="shared" si="240"/>
        <v>0</v>
      </c>
      <c r="Q668" s="505">
        <f t="shared" si="240"/>
        <v>0</v>
      </c>
      <c r="R668" s="506">
        <f t="shared" si="240"/>
        <v>0</v>
      </c>
      <c r="S668" s="507"/>
      <c r="T668" s="508"/>
      <c r="U668" s="509">
        <f t="shared" si="237"/>
        <v>0</v>
      </c>
      <c r="V668" s="510"/>
      <c r="W668" s="510"/>
    </row>
    <row r="669" spans="1:23" ht="12" customHeight="1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28"/>
        <v>0</v>
      </c>
      <c r="K669" s="503">
        <f t="shared" si="238"/>
        <v>0</v>
      </c>
      <c r="L669" s="503">
        <f t="shared" si="238"/>
        <v>0</v>
      </c>
      <c r="M669" s="511">
        <f t="shared" si="229"/>
        <v>0</v>
      </c>
      <c r="N669" s="503">
        <f t="shared" si="239"/>
        <v>0</v>
      </c>
      <c r="O669" s="503">
        <f t="shared" si="239"/>
        <v>0</v>
      </c>
      <c r="P669" s="504">
        <f t="shared" si="240"/>
        <v>0</v>
      </c>
      <c r="Q669" s="505">
        <f t="shared" si="240"/>
        <v>0</v>
      </c>
      <c r="R669" s="506">
        <f t="shared" si="240"/>
        <v>0</v>
      </c>
      <c r="S669" s="507"/>
      <c r="T669" s="508"/>
      <c r="U669" s="509">
        <f t="shared" si="237"/>
        <v>0</v>
      </c>
      <c r="V669" s="510"/>
      <c r="W669" s="510"/>
    </row>
    <row r="670" spans="1:23" ht="12" customHeight="1" thickBot="1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28"/>
        <v>0</v>
      </c>
      <c r="K670" s="503">
        <f t="shared" si="238"/>
        <v>0</v>
      </c>
      <c r="L670" s="503">
        <f t="shared" si="238"/>
        <v>0</v>
      </c>
      <c r="M670" s="525">
        <f t="shared" si="229"/>
        <v>0</v>
      </c>
      <c r="N670" s="503">
        <f t="shared" si="239"/>
        <v>0</v>
      </c>
      <c r="O670" s="503">
        <f t="shared" si="239"/>
        <v>0</v>
      </c>
      <c r="P670" s="526">
        <f t="shared" si="240"/>
        <v>0</v>
      </c>
      <c r="Q670" s="527">
        <f t="shared" si="240"/>
        <v>0</v>
      </c>
      <c r="R670" s="528">
        <f t="shared" si="240"/>
        <v>0</v>
      </c>
      <c r="S670" s="529"/>
      <c r="T670" s="530"/>
      <c r="U670" s="531">
        <f t="shared" si="237"/>
        <v>0</v>
      </c>
      <c r="V670" s="532"/>
      <c r="W670" s="532"/>
    </row>
    <row r="671" spans="1:23" ht="12" customHeight="1" thickBot="1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1954</v>
      </c>
      <c r="K671" s="539">
        <f t="shared" ref="K671:U671" si="241">SUM(K327:K670)</f>
        <v>113</v>
      </c>
      <c r="L671" s="539">
        <f t="shared" si="241"/>
        <v>382</v>
      </c>
      <c r="M671" s="539">
        <f t="shared" si="241"/>
        <v>0</v>
      </c>
      <c r="N671" s="539">
        <f t="shared" si="241"/>
        <v>96</v>
      </c>
      <c r="O671" s="540">
        <f t="shared" si="241"/>
        <v>2545</v>
      </c>
      <c r="P671" s="538">
        <f t="shared" si="241"/>
        <v>5256</v>
      </c>
      <c r="Q671" s="539">
        <f t="shared" si="241"/>
        <v>4080</v>
      </c>
      <c r="R671" s="528">
        <f t="shared" si="241"/>
        <v>9336</v>
      </c>
      <c r="S671" s="541"/>
      <c r="T671" s="542"/>
      <c r="U671" s="543">
        <f t="shared" si="241"/>
        <v>11881</v>
      </c>
      <c r="V671" s="544"/>
      <c r="W671" s="544"/>
    </row>
    <row r="672" spans="1:23" ht="12" customHeight="1">
      <c r="U672" s="547">
        <f>U671-U325</f>
        <v>0</v>
      </c>
      <c r="V672" s="547"/>
    </row>
    <row r="673" spans="1:31" ht="12" customHeight="1">
      <c r="A673" s="965" t="s">
        <v>365</v>
      </c>
      <c r="B673" s="965"/>
    </row>
    <row r="674" spans="1:31" ht="12" customHeight="1">
      <c r="A674" s="965" t="s">
        <v>366</v>
      </c>
      <c r="B674" s="965"/>
    </row>
    <row r="675" spans="1:31" s="519" customFormat="1" ht="18" customHeight="1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AF60-EA07-4EEC-9F8D-47FC74DD2CD2}">
  <sheetPr codeName="Sheet6"/>
  <dimension ref="A1:AE733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J257" sqref="J257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472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3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3" si="2">(J10*1000)/C10</f>
        <v>0</v>
      </c>
      <c r="Y10" s="50">
        <f t="shared" ref="Y10:Y33" si="3">(K10*1000)/C10</f>
        <v>0</v>
      </c>
      <c r="Z10" s="50">
        <f t="shared" ref="Z10:Z33" si="4">(L10*1000)/C10</f>
        <v>0</v>
      </c>
      <c r="AA10" s="50">
        <f t="shared" ref="AA10:AA33" si="5">(M10*1000)/C10</f>
        <v>0</v>
      </c>
      <c r="AB10" s="51">
        <f t="shared" ref="AB10:AB33" si="6">(N10*1000)/C10</f>
        <v>0</v>
      </c>
      <c r="AC10" s="52">
        <f>SUM(X10:AB10)</f>
        <v>0</v>
      </c>
      <c r="AD10" s="53">
        <f t="shared" ref="AD10:AD39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9" si="8">SUM(O11,R11)</f>
        <v>0</v>
      </c>
      <c r="T11" s="45"/>
      <c r="U11" s="46">
        <f t="shared" ref="U11:U98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3" si="10">SUM(X11:AB11)</f>
        <v>0</v>
      </c>
      <c r="AD11" s="53">
        <f t="shared" si="7"/>
        <v>0</v>
      </c>
      <c r="AE11" s="54">
        <f t="shared" ref="AE11:AE39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70</v>
      </c>
      <c r="K15" s="560"/>
      <c r="L15" s="560"/>
      <c r="M15" s="560"/>
      <c r="N15" s="561"/>
      <c r="O15" s="562">
        <f t="shared" si="0"/>
        <v>70</v>
      </c>
      <c r="P15" s="436"/>
      <c r="Q15" s="139"/>
      <c r="R15" s="554"/>
      <c r="S15" s="63"/>
      <c r="T15" s="139">
        <f>SUM(O15,R15)</f>
        <v>70</v>
      </c>
      <c r="U15" s="46">
        <f t="shared" si="9"/>
        <v>70</v>
      </c>
      <c r="V15" s="47">
        <f t="shared" ref="V15:V79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60</v>
      </c>
      <c r="K16" s="563"/>
      <c r="L16" s="563"/>
      <c r="M16" s="563"/>
      <c r="N16" s="557"/>
      <c r="O16" s="558">
        <f t="shared" si="0"/>
        <v>60</v>
      </c>
      <c r="P16" s="436"/>
      <c r="Q16" s="139"/>
      <c r="R16" s="554"/>
      <c r="S16" s="63">
        <f t="shared" si="8"/>
        <v>60</v>
      </c>
      <c r="T16" s="139"/>
      <c r="U16" s="46">
        <f t="shared" si="9"/>
        <v>60</v>
      </c>
      <c r="V16" s="47">
        <f t="shared" si="12"/>
        <v>0</v>
      </c>
      <c r="W16" s="48" t="s">
        <v>369</v>
      </c>
      <c r="X16" s="49">
        <f t="shared" si="2"/>
        <v>2400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2400</v>
      </c>
      <c r="AD16" s="53">
        <f t="shared" si="7"/>
        <v>0</v>
      </c>
      <c r="AE16" s="54">
        <f t="shared" si="11"/>
        <v>2400</v>
      </c>
    </row>
    <row r="17" spans="1:31" ht="18" customHeight="1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>
        <v>11</v>
      </c>
      <c r="R17" s="565">
        <f t="shared" si="1"/>
        <v>11</v>
      </c>
      <c r="S17" s="140"/>
      <c r="T17" s="139">
        <f>SUM(O17,R17)</f>
        <v>11</v>
      </c>
      <c r="U17" s="46">
        <f t="shared" si="9"/>
        <v>11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>
        <v>210</v>
      </c>
      <c r="R18" s="93">
        <f t="shared" si="1"/>
        <v>210</v>
      </c>
      <c r="S18" s="140">
        <f t="shared" si="8"/>
        <v>210</v>
      </c>
      <c r="T18" s="139"/>
      <c r="U18" s="46">
        <f t="shared" si="9"/>
        <v>210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4200</v>
      </c>
      <c r="AE18" s="54">
        <f t="shared" si="11"/>
        <v>4200</v>
      </c>
    </row>
    <row r="19" spans="1:31" ht="18" customHeight="1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160</v>
      </c>
      <c r="Q19" s="70"/>
      <c r="R19" s="93">
        <f t="shared" si="1"/>
        <v>160</v>
      </c>
      <c r="S19" s="140">
        <f t="shared" si="8"/>
        <v>160</v>
      </c>
      <c r="T19" s="139"/>
      <c r="U19" s="46">
        <f t="shared" si="9"/>
        <v>160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3200</v>
      </c>
      <c r="AE19" s="54">
        <f t="shared" si="11"/>
        <v>3200</v>
      </c>
    </row>
    <row r="20" spans="1:31" ht="18" customHeight="1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580</v>
      </c>
      <c r="Q20" s="139"/>
      <c r="R20" s="554">
        <f t="shared" si="1"/>
        <v>580</v>
      </c>
      <c r="S20" s="63">
        <f t="shared" si="8"/>
        <v>580</v>
      </c>
      <c r="T20" s="139"/>
      <c r="U20" s="46">
        <f t="shared" si="9"/>
        <v>580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11600</v>
      </c>
      <c r="AE20" s="54">
        <f t="shared" si="11"/>
        <v>11600</v>
      </c>
    </row>
    <row r="21" spans="1:31" ht="18" hidden="1" customHeight="1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16</v>
      </c>
      <c r="K22" s="45"/>
      <c r="L22" s="45"/>
      <c r="M22" s="45"/>
      <c r="N22" s="339"/>
      <c r="O22" s="558">
        <f t="shared" si="0"/>
        <v>16</v>
      </c>
      <c r="P22" s="436"/>
      <c r="Q22" s="139"/>
      <c r="R22" s="554"/>
      <c r="S22" s="63">
        <f t="shared" si="8"/>
        <v>16</v>
      </c>
      <c r="T22" s="139"/>
      <c r="U22" s="46">
        <f t="shared" si="9"/>
        <v>16</v>
      </c>
      <c r="V22" s="47">
        <f t="shared" si="12"/>
        <v>0</v>
      </c>
      <c r="W22" s="48"/>
      <c r="X22" s="49">
        <f t="shared" si="2"/>
        <v>640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640</v>
      </c>
      <c r="AD22" s="53"/>
      <c r="AE22" s="54"/>
    </row>
    <row r="23" spans="1:31" ht="18" customHeight="1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110</v>
      </c>
      <c r="K25" s="563">
        <v>8</v>
      </c>
      <c r="L25" s="563">
        <v>2</v>
      </c>
      <c r="M25" s="563"/>
      <c r="N25" s="557"/>
      <c r="O25" s="558">
        <f t="shared" si="0"/>
        <v>120</v>
      </c>
      <c r="P25" s="436"/>
      <c r="Q25" s="139"/>
      <c r="R25" s="554"/>
      <c r="S25" s="63">
        <f t="shared" si="8"/>
        <v>120</v>
      </c>
      <c r="T25" s="139"/>
      <c r="U25" s="46">
        <f t="shared" si="9"/>
        <v>120</v>
      </c>
      <c r="V25" s="47">
        <f t="shared" si="12"/>
        <v>0</v>
      </c>
      <c r="W25" s="579" t="s">
        <v>374</v>
      </c>
      <c r="X25" s="49">
        <f t="shared" si="2"/>
        <v>4400</v>
      </c>
      <c r="Y25" s="50">
        <f t="shared" si="3"/>
        <v>320</v>
      </c>
      <c r="Z25" s="50">
        <f t="shared" si="4"/>
        <v>80</v>
      </c>
      <c r="AA25" s="50">
        <f t="shared" si="5"/>
        <v>0</v>
      </c>
      <c r="AB25" s="51">
        <f t="shared" si="6"/>
        <v>0</v>
      </c>
      <c r="AC25" s="52">
        <f t="shared" si="10"/>
        <v>4800</v>
      </c>
      <c r="AD25" s="53">
        <f t="shared" si="7"/>
        <v>0</v>
      </c>
      <c r="AE25" s="54">
        <f t="shared" si="11"/>
        <v>4800</v>
      </c>
    </row>
    <row r="26" spans="1:31" ht="18" customHeight="1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>
        <v>56</v>
      </c>
      <c r="Q26" s="139"/>
      <c r="R26" s="436">
        <f t="shared" ref="R26:R35" si="14">SUM(P26:Q26)</f>
        <v>56</v>
      </c>
      <c r="S26" s="63">
        <f t="shared" si="8"/>
        <v>56</v>
      </c>
      <c r="T26" s="436"/>
      <c r="U26" s="46">
        <f t="shared" si="9"/>
        <v>56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1120</v>
      </c>
      <c r="AE26" s="54">
        <f t="shared" si="11"/>
        <v>1120</v>
      </c>
    </row>
    <row r="27" spans="1:31" ht="18" customHeight="1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>
        <v>37</v>
      </c>
      <c r="R27" s="415">
        <f t="shared" si="14"/>
        <v>37</v>
      </c>
      <c r="S27" s="580"/>
      <c r="T27" s="436">
        <f>SUM(R27:S27)</f>
        <v>37</v>
      </c>
      <c r="U27" s="46">
        <f t="shared" si="9"/>
        <v>37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>
      <c r="A28" s="30">
        <v>31410831</v>
      </c>
      <c r="B28" s="31">
        <v>2.8</v>
      </c>
      <c r="C28" s="390" t="s">
        <v>27</v>
      </c>
      <c r="D28" s="574"/>
      <c r="E28" s="73"/>
      <c r="F28" s="73"/>
      <c r="G28" s="73"/>
      <c r="H28" s="36"/>
      <c r="I28" s="89" t="s">
        <v>463</v>
      </c>
      <c r="J28" s="580"/>
      <c r="K28" s="581"/>
      <c r="L28" s="581"/>
      <c r="M28" s="581"/>
      <c r="N28" s="582"/>
      <c r="O28" s="583"/>
      <c r="P28" s="415">
        <v>14</v>
      </c>
      <c r="Q28" s="584"/>
      <c r="R28" s="415">
        <f t="shared" si="14"/>
        <v>14</v>
      </c>
      <c r="S28" s="580"/>
      <c r="T28" s="436">
        <f>SUM(R28:S28)</f>
        <v>14</v>
      </c>
      <c r="U28" s="46">
        <f t="shared" si="9"/>
        <v>14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customHeight="1">
      <c r="A29" s="30">
        <v>31410831</v>
      </c>
      <c r="B29" s="31">
        <v>2.8</v>
      </c>
      <c r="C29" s="94">
        <v>50</v>
      </c>
      <c r="D29" s="574"/>
      <c r="E29" s="73"/>
      <c r="F29" s="73"/>
      <c r="G29" s="73"/>
      <c r="H29" s="36"/>
      <c r="I29" s="904" t="s">
        <v>463</v>
      </c>
      <c r="J29" s="580"/>
      <c r="K29" s="581"/>
      <c r="L29" s="581"/>
      <c r="M29" s="581"/>
      <c r="N29" s="582"/>
      <c r="O29" s="583"/>
      <c r="P29" s="902">
        <v>240</v>
      </c>
      <c r="Q29" s="581"/>
      <c r="R29" s="436">
        <f t="shared" si="14"/>
        <v>240</v>
      </c>
      <c r="S29" s="63">
        <f t="shared" si="8"/>
        <v>240</v>
      </c>
      <c r="T29" s="436"/>
      <c r="U29" s="46">
        <f t="shared" si="9"/>
        <v>240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4800</v>
      </c>
      <c r="AE29" s="54">
        <f t="shared" si="11"/>
        <v>4800</v>
      </c>
    </row>
    <row r="30" spans="1:31" ht="18" customHeight="1">
      <c r="A30" s="30">
        <v>31410854</v>
      </c>
      <c r="B30" s="31">
        <v>2.8</v>
      </c>
      <c r="C30" s="96">
        <v>50</v>
      </c>
      <c r="D30" s="574"/>
      <c r="E30" s="73"/>
      <c r="F30" s="73"/>
      <c r="G30" s="73"/>
      <c r="H30" s="36"/>
      <c r="I30" s="904" t="s">
        <v>42</v>
      </c>
      <c r="J30" s="580"/>
      <c r="K30" s="581"/>
      <c r="L30" s="581"/>
      <c r="M30" s="581"/>
      <c r="N30" s="582"/>
      <c r="O30" s="583"/>
      <c r="P30" s="436"/>
      <c r="Q30" s="139">
        <v>350</v>
      </c>
      <c r="R30" s="436">
        <f t="shared" si="14"/>
        <v>350</v>
      </c>
      <c r="S30" s="63">
        <f t="shared" si="8"/>
        <v>350</v>
      </c>
      <c r="T30" s="139"/>
      <c r="U30" s="46">
        <f t="shared" si="9"/>
        <v>350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>
        <f t="shared" si="7"/>
        <v>7000</v>
      </c>
      <c r="AE30" s="54">
        <f t="shared" si="11"/>
        <v>7000</v>
      </c>
    </row>
    <row r="31" spans="1:31" ht="18" customHeight="1">
      <c r="A31" s="30">
        <v>31400126</v>
      </c>
      <c r="B31" s="31">
        <v>2.5</v>
      </c>
      <c r="C31" s="32">
        <v>25</v>
      </c>
      <c r="D31" s="585" t="s">
        <v>41</v>
      </c>
      <c r="E31" s="73"/>
      <c r="F31" s="73"/>
      <c r="G31" s="73"/>
      <c r="H31" s="73"/>
      <c r="I31" s="568"/>
      <c r="J31" s="140"/>
      <c r="K31" s="70"/>
      <c r="L31" s="70"/>
      <c r="M31" s="70"/>
      <c r="N31" s="586"/>
      <c r="O31" s="587">
        <f t="shared" si="0"/>
        <v>0</v>
      </c>
      <c r="P31" s="93"/>
      <c r="Q31" s="70"/>
      <c r="R31" s="567">
        <f t="shared" si="14"/>
        <v>0</v>
      </c>
      <c r="S31" s="140">
        <f t="shared" si="8"/>
        <v>0</v>
      </c>
      <c r="T31" s="139"/>
      <c r="U31" s="46">
        <f t="shared" si="9"/>
        <v>0</v>
      </c>
      <c r="V31" s="47">
        <f t="shared" si="12"/>
        <v>0</v>
      </c>
      <c r="W31" s="48"/>
      <c r="X31" s="49">
        <f t="shared" si="2"/>
        <v>0</v>
      </c>
      <c r="Y31" s="50">
        <f t="shared" si="3"/>
        <v>0</v>
      </c>
      <c r="Z31" s="50">
        <f t="shared" si="4"/>
        <v>0</v>
      </c>
      <c r="AA31" s="50">
        <f t="shared" si="5"/>
        <v>0</v>
      </c>
      <c r="AB31" s="51">
        <f t="shared" si="6"/>
        <v>0</v>
      </c>
      <c r="AC31" s="52">
        <f t="shared" si="10"/>
        <v>0</v>
      </c>
      <c r="AD31" s="53">
        <f t="shared" si="7"/>
        <v>0</v>
      </c>
      <c r="AE31" s="54">
        <f t="shared" si="11"/>
        <v>0</v>
      </c>
    </row>
    <row r="32" spans="1:31" ht="18" customHeight="1">
      <c r="A32" s="100">
        <v>314011</v>
      </c>
      <c r="B32" s="101">
        <v>2.8</v>
      </c>
      <c r="C32" s="67" t="s">
        <v>27</v>
      </c>
      <c r="D32" s="102" t="s">
        <v>46</v>
      </c>
      <c r="E32" s="103"/>
      <c r="F32" s="103"/>
      <c r="G32" s="103"/>
      <c r="H32" s="104"/>
      <c r="I32" s="588"/>
      <c r="J32" s="559">
        <v>14</v>
      </c>
      <c r="K32" s="589"/>
      <c r="L32" s="589"/>
      <c r="M32" s="589"/>
      <c r="N32" s="590"/>
      <c r="O32" s="591">
        <f t="shared" si="0"/>
        <v>14</v>
      </c>
      <c r="P32" s="93"/>
      <c r="Q32" s="70"/>
      <c r="R32" s="93"/>
      <c r="S32" s="140"/>
      <c r="T32" s="139">
        <f>SUM(O32,R32)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314011</v>
      </c>
      <c r="B33" s="31">
        <v>2.8</v>
      </c>
      <c r="C33" s="106">
        <v>25</v>
      </c>
      <c r="D33" s="574" t="s">
        <v>46</v>
      </c>
      <c r="E33" s="73" t="s">
        <v>47</v>
      </c>
      <c r="F33" s="73" t="s">
        <v>48</v>
      </c>
      <c r="G33" s="73"/>
      <c r="H33" s="36"/>
      <c r="I33" s="552"/>
      <c r="J33" s="116">
        <v>64</v>
      </c>
      <c r="K33" s="563"/>
      <c r="L33" s="592"/>
      <c r="M33" s="563"/>
      <c r="N33" s="557"/>
      <c r="O33" s="558">
        <f t="shared" si="0"/>
        <v>64</v>
      </c>
      <c r="P33" s="436"/>
      <c r="Q33" s="139"/>
      <c r="R33" s="554"/>
      <c r="S33" s="63">
        <f t="shared" si="8"/>
        <v>64</v>
      </c>
      <c r="T33" s="139"/>
      <c r="U33" s="46">
        <f t="shared" si="9"/>
        <v>64</v>
      </c>
      <c r="V33" s="47">
        <f t="shared" si="12"/>
        <v>0</v>
      </c>
      <c r="W33" s="579" t="s">
        <v>375</v>
      </c>
      <c r="X33" s="49">
        <f t="shared" si="2"/>
        <v>2560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2560</v>
      </c>
      <c r="AD33" s="53">
        <f t="shared" si="7"/>
        <v>0</v>
      </c>
      <c r="AE33" s="54">
        <f t="shared" si="11"/>
        <v>2560</v>
      </c>
    </row>
    <row r="34" spans="1:31" ht="18" customHeight="1">
      <c r="A34" s="30">
        <v>31411854</v>
      </c>
      <c r="B34" s="108">
        <v>4</v>
      </c>
      <c r="C34" s="67" t="s">
        <v>27</v>
      </c>
      <c r="D34" s="574"/>
      <c r="E34" s="73"/>
      <c r="F34" s="73"/>
      <c r="G34" s="73"/>
      <c r="H34" s="36"/>
      <c r="I34" s="89" t="s">
        <v>50</v>
      </c>
      <c r="J34" s="140"/>
      <c r="K34" s="70"/>
      <c r="L34" s="70"/>
      <c r="M34" s="70"/>
      <c r="N34" s="586"/>
      <c r="O34" s="587"/>
      <c r="P34" s="415"/>
      <c r="Q34" s="117">
        <v>50</v>
      </c>
      <c r="R34" s="415">
        <f>SUM(P34:Q34)</f>
        <v>50</v>
      </c>
      <c r="S34" s="580"/>
      <c r="T34" s="139">
        <f>SUM(O34,R34)</f>
        <v>50</v>
      </c>
      <c r="U34" s="46">
        <f t="shared" si="9"/>
        <v>50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hidden="1" customHeight="1">
      <c r="A35" s="30">
        <v>31411811</v>
      </c>
      <c r="B35" s="31">
        <v>2.5</v>
      </c>
      <c r="C35" s="67" t="s">
        <v>27</v>
      </c>
      <c r="D35" s="574"/>
      <c r="E35" s="73"/>
      <c r="F35" s="73"/>
      <c r="G35" s="73"/>
      <c r="H35" s="36"/>
      <c r="I35" s="564" t="s">
        <v>376</v>
      </c>
      <c r="J35" s="140"/>
      <c r="K35" s="70"/>
      <c r="L35" s="70"/>
      <c r="M35" s="70"/>
      <c r="N35" s="586"/>
      <c r="O35" s="587"/>
      <c r="P35" s="415"/>
      <c r="Q35" s="117"/>
      <c r="R35" s="415">
        <f t="shared" si="14"/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>
      <c r="A36" s="30">
        <v>31411813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52</v>
      </c>
      <c r="J36" s="140"/>
      <c r="K36" s="70"/>
      <c r="L36" s="70"/>
      <c r="M36" s="70"/>
      <c r="N36" s="586"/>
      <c r="O36" s="587"/>
      <c r="P36" s="436">
        <v>60</v>
      </c>
      <c r="Q36" s="139">
        <v>280</v>
      </c>
      <c r="R36" s="436">
        <f>SUM(P36:Q36)</f>
        <v>340</v>
      </c>
      <c r="S36" s="63">
        <f t="shared" si="8"/>
        <v>340</v>
      </c>
      <c r="T36" s="139"/>
      <c r="U36" s="46">
        <f t="shared" si="9"/>
        <v>340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6800</v>
      </c>
      <c r="AE36" s="54">
        <f t="shared" si="11"/>
        <v>6800</v>
      </c>
    </row>
    <row r="37" spans="1:31" ht="18" customHeight="1">
      <c r="A37" s="30">
        <v>31411825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53</v>
      </c>
      <c r="J37" s="140"/>
      <c r="K37" s="70"/>
      <c r="L37" s="70"/>
      <c r="M37" s="70"/>
      <c r="N37" s="586"/>
      <c r="O37" s="587"/>
      <c r="P37" s="436">
        <v>48</v>
      </c>
      <c r="Q37" s="139"/>
      <c r="R37" s="436">
        <f>SUM(P37:Q37)</f>
        <v>48</v>
      </c>
      <c r="S37" s="63">
        <f t="shared" si="8"/>
        <v>48</v>
      </c>
      <c r="T37" s="139"/>
      <c r="U37" s="46">
        <f t="shared" si="9"/>
        <v>48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960</v>
      </c>
      <c r="AE37" s="54">
        <f t="shared" si="11"/>
        <v>960</v>
      </c>
    </row>
    <row r="38" spans="1:31" ht="18" customHeight="1">
      <c r="A38" s="30">
        <v>31411831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464</v>
      </c>
      <c r="J38" s="140"/>
      <c r="K38" s="70"/>
      <c r="L38" s="70"/>
      <c r="M38" s="70"/>
      <c r="N38" s="586"/>
      <c r="O38" s="587"/>
      <c r="P38" s="436">
        <v>130</v>
      </c>
      <c r="Q38" s="139"/>
      <c r="R38" s="436">
        <f>SUM(P38:Q38)</f>
        <v>130</v>
      </c>
      <c r="S38" s="63">
        <f t="shared" si="8"/>
        <v>130</v>
      </c>
      <c r="T38" s="139"/>
      <c r="U38" s="46">
        <f t="shared" si="9"/>
        <v>130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2600</v>
      </c>
      <c r="AE38" s="54">
        <f t="shared" si="11"/>
        <v>2600</v>
      </c>
    </row>
    <row r="39" spans="1:31" ht="18" customHeight="1">
      <c r="A39" s="30">
        <v>31411854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50</v>
      </c>
      <c r="J39" s="140"/>
      <c r="K39" s="70"/>
      <c r="L39" s="70"/>
      <c r="M39" s="70"/>
      <c r="N39" s="586"/>
      <c r="O39" s="587"/>
      <c r="P39" s="436"/>
      <c r="Q39" s="139">
        <v>280</v>
      </c>
      <c r="R39" s="436">
        <f>SUM(P39:Q39)</f>
        <v>280</v>
      </c>
      <c r="S39" s="63">
        <f t="shared" si="8"/>
        <v>280</v>
      </c>
      <c r="T39" s="139"/>
      <c r="U39" s="46">
        <f t="shared" si="9"/>
        <v>280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5600</v>
      </c>
      <c r="AE39" s="54">
        <f t="shared" si="11"/>
        <v>5600</v>
      </c>
    </row>
    <row r="40" spans="1:31" ht="18" customHeight="1">
      <c r="A40" s="119" t="s">
        <v>56</v>
      </c>
      <c r="B40" s="120"/>
      <c r="C40" s="595"/>
      <c r="D40" s="596"/>
      <c r="E40" s="120"/>
      <c r="F40" s="120"/>
      <c r="G40" s="120"/>
      <c r="H40" s="120"/>
      <c r="I40" s="596"/>
      <c r="J40" s="129">
        <f t="shared" ref="J40:U40" si="15">SUM(J10:J39)</f>
        <v>372</v>
      </c>
      <c r="K40" s="129">
        <f t="shared" si="15"/>
        <v>8</v>
      </c>
      <c r="L40" s="129">
        <f t="shared" si="15"/>
        <v>2</v>
      </c>
      <c r="M40" s="129">
        <f t="shared" si="15"/>
        <v>0</v>
      </c>
      <c r="N40" s="129">
        <f t="shared" si="15"/>
        <v>8</v>
      </c>
      <c r="O40" s="130">
        <f t="shared" si="15"/>
        <v>390</v>
      </c>
      <c r="P40" s="133">
        <f t="shared" si="15"/>
        <v>1288</v>
      </c>
      <c r="Q40" s="129">
        <f t="shared" si="15"/>
        <v>1218</v>
      </c>
      <c r="R40" s="133">
        <f t="shared" si="15"/>
        <v>2506</v>
      </c>
      <c r="S40" s="128">
        <f t="shared" si="15"/>
        <v>2686</v>
      </c>
      <c r="T40" s="129">
        <f t="shared" si="15"/>
        <v>210</v>
      </c>
      <c r="U40" s="130">
        <f t="shared" si="15"/>
        <v>2896</v>
      </c>
      <c r="V40" s="47">
        <f t="shared" si="12"/>
        <v>0</v>
      </c>
      <c r="W40" s="131"/>
      <c r="X40" s="132">
        <f t="shared" ref="X40:AE40" si="16">SUM(X10:X39)</f>
        <v>10960</v>
      </c>
      <c r="Y40" s="129">
        <f t="shared" si="16"/>
        <v>320</v>
      </c>
      <c r="Z40" s="129">
        <f t="shared" si="16"/>
        <v>80</v>
      </c>
      <c r="AA40" s="129">
        <f t="shared" si="16"/>
        <v>0</v>
      </c>
      <c r="AB40" s="133">
        <f t="shared" si="16"/>
        <v>320</v>
      </c>
      <c r="AC40" s="130">
        <f t="shared" si="16"/>
        <v>11680</v>
      </c>
      <c r="AD40" s="133">
        <f t="shared" si="16"/>
        <v>47880</v>
      </c>
      <c r="AE40" s="134">
        <f t="shared" si="16"/>
        <v>57640</v>
      </c>
    </row>
    <row r="41" spans="1:31" ht="18" hidden="1" customHeight="1">
      <c r="A41" s="30">
        <v>320000</v>
      </c>
      <c r="B41" s="31" t="s">
        <v>57</v>
      </c>
      <c r="C41" s="32">
        <v>25</v>
      </c>
      <c r="D41" s="574" t="s">
        <v>58</v>
      </c>
      <c r="E41" s="73" t="s">
        <v>59</v>
      </c>
      <c r="F41" s="73"/>
      <c r="G41" s="73" t="s">
        <v>60</v>
      </c>
      <c r="H41" s="36" t="s">
        <v>61</v>
      </c>
      <c r="I41" s="552"/>
      <c r="J41" s="553"/>
      <c r="K41" s="467"/>
      <c r="L41" s="467"/>
      <c r="M41" s="467"/>
      <c r="N41" s="339"/>
      <c r="O41" s="46">
        <f t="shared" ref="O41:O98" si="17">SUM(J41:N41)</f>
        <v>0</v>
      </c>
      <c r="P41" s="554"/>
      <c r="Q41" s="45"/>
      <c r="R41" s="554">
        <f t="shared" ref="R41:R98" si="18">SUM(P41:Q41)</f>
        <v>0</v>
      </c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>
        <f t="shared" ref="Y41:Y98" si="19">(K41*1000)/C41</f>
        <v>0</v>
      </c>
      <c r="Z41" s="50">
        <f t="shared" ref="Z41:Z98" si="20">(L41*1000)/C41</f>
        <v>0</v>
      </c>
      <c r="AA41" s="50">
        <f t="shared" ref="AA41:AA98" si="21">(M41*1000)/C41</f>
        <v>0</v>
      </c>
      <c r="AB41" s="51">
        <f t="shared" ref="AB41:AB98" si="22">(N41*1000)/C41</f>
        <v>0</v>
      </c>
      <c r="AC41" s="52">
        <f t="shared" ref="AC41:AC98" si="23">SUM(X41:AB41)</f>
        <v>0</v>
      </c>
      <c r="AD41" s="53">
        <f t="shared" ref="AD41:AD98" si="24">(R41*1000)/C41</f>
        <v>0</v>
      </c>
      <c r="AE41" s="54">
        <f t="shared" ref="AE41:AE98" si="25">SUM(AC41:AD41)</f>
        <v>0</v>
      </c>
    </row>
    <row r="42" spans="1:31" ht="18" hidden="1" customHeight="1">
      <c r="A42" s="30">
        <v>32000890</v>
      </c>
      <c r="B42" s="31">
        <v>2.5</v>
      </c>
      <c r="C42" s="32">
        <v>25</v>
      </c>
      <c r="D42" s="575" t="s">
        <v>64</v>
      </c>
      <c r="E42" s="135" t="s">
        <v>63</v>
      </c>
      <c r="F42" s="73"/>
      <c r="G42" s="73"/>
      <c r="H42" s="36"/>
      <c r="I42" s="552"/>
      <c r="J42" s="597"/>
      <c r="K42" s="598"/>
      <c r="L42" s="467"/>
      <c r="M42" s="467"/>
      <c r="N42" s="339"/>
      <c r="O42" s="46">
        <f t="shared" ref="O42:O48" si="26">SUM(J42:N42)</f>
        <v>0</v>
      </c>
      <c r="P42" s="554"/>
      <c r="Q42" s="45"/>
      <c r="R42" s="554"/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/>
      <c r="Z42" s="50"/>
      <c r="AA42" s="50"/>
      <c r="AB42" s="51"/>
      <c r="AC42" s="52">
        <f t="shared" si="23"/>
        <v>0</v>
      </c>
      <c r="AD42" s="53"/>
      <c r="AE42" s="54">
        <f t="shared" si="25"/>
        <v>0</v>
      </c>
    </row>
    <row r="43" spans="1:31" ht="18" customHeight="1">
      <c r="A43" s="30">
        <v>320008</v>
      </c>
      <c r="B43" s="31">
        <v>2.8</v>
      </c>
      <c r="C43" s="32">
        <v>25</v>
      </c>
      <c r="D43" s="599" t="s">
        <v>64</v>
      </c>
      <c r="E43" s="138" t="s">
        <v>65</v>
      </c>
      <c r="F43" s="138" t="s">
        <v>66</v>
      </c>
      <c r="G43" s="73"/>
      <c r="H43" s="36"/>
      <c r="I43" s="552"/>
      <c r="J43" s="116">
        <v>48</v>
      </c>
      <c r="K43" s="563"/>
      <c r="L43" s="563"/>
      <c r="M43" s="556"/>
      <c r="N43" s="557"/>
      <c r="O43" s="558">
        <f>SUM(J43:N43)</f>
        <v>48</v>
      </c>
      <c r="P43" s="554"/>
      <c r="Q43" s="45"/>
      <c r="R43" s="554"/>
      <c r="S43" s="63">
        <f>SUM(O43,R43)</f>
        <v>48</v>
      </c>
      <c r="T43" s="139"/>
      <c r="U43" s="46">
        <f t="shared" si="9"/>
        <v>48</v>
      </c>
      <c r="V43" s="47">
        <f t="shared" si="12"/>
        <v>0</v>
      </c>
      <c r="W43" s="48"/>
      <c r="X43" s="49">
        <f>(J43*1000)/C43</f>
        <v>1920</v>
      </c>
      <c r="Y43" s="50">
        <f>(K43*1000)/C43</f>
        <v>0</v>
      </c>
      <c r="Z43" s="50"/>
      <c r="AA43" s="50"/>
      <c r="AB43" s="51"/>
      <c r="AC43" s="52">
        <f t="shared" si="23"/>
        <v>1920</v>
      </c>
      <c r="AD43" s="53"/>
      <c r="AE43" s="54">
        <f t="shared" si="25"/>
        <v>1920</v>
      </c>
    </row>
    <row r="44" spans="1:31" ht="18" hidden="1" customHeight="1">
      <c r="A44" s="30">
        <v>32000846</v>
      </c>
      <c r="B44" s="31">
        <v>2.8</v>
      </c>
      <c r="C44" s="67" t="s">
        <v>27</v>
      </c>
      <c r="D44" s="575" t="s">
        <v>380</v>
      </c>
      <c r="E44" s="138"/>
      <c r="F44" s="138"/>
      <c r="G44" s="73"/>
      <c r="H44" s="36"/>
      <c r="I44" s="552"/>
      <c r="J44" s="600"/>
      <c r="K44" s="601"/>
      <c r="L44" s="601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hidden="1" customHeight="1">
      <c r="A45" s="30">
        <v>320021</v>
      </c>
      <c r="B45" s="31">
        <v>2.8</v>
      </c>
      <c r="C45" s="67" t="s">
        <v>27</v>
      </c>
      <c r="D45" s="68" t="s">
        <v>64</v>
      </c>
      <c r="E45" s="409"/>
      <c r="F45" s="409"/>
      <c r="G45" s="73"/>
      <c r="H45" s="36"/>
      <c r="I45" s="552"/>
      <c r="J45" s="559"/>
      <c r="K45" s="560"/>
      <c r="L45" s="560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>
      <c r="A46" s="30">
        <v>320021</v>
      </c>
      <c r="B46" s="31">
        <v>2.8</v>
      </c>
      <c r="C46" s="32">
        <v>25</v>
      </c>
      <c r="D46" s="602" t="s">
        <v>68</v>
      </c>
      <c r="E46" s="409"/>
      <c r="F46" s="409"/>
      <c r="G46" s="73"/>
      <c r="H46" s="36"/>
      <c r="I46" s="552"/>
      <c r="J46" s="63">
        <v>64</v>
      </c>
      <c r="K46" s="603"/>
      <c r="L46" s="603"/>
      <c r="M46" s="603"/>
      <c r="N46" s="339"/>
      <c r="O46" s="46">
        <f t="shared" si="26"/>
        <v>64</v>
      </c>
      <c r="P46" s="554"/>
      <c r="Q46" s="45"/>
      <c r="R46" s="554"/>
      <c r="S46" s="63">
        <f>SUM(O46,R46)</f>
        <v>64</v>
      </c>
      <c r="T46" s="143"/>
      <c r="U46" s="46">
        <f t="shared" si="9"/>
        <v>64</v>
      </c>
      <c r="V46" s="47">
        <f t="shared" si="12"/>
        <v>0</v>
      </c>
      <c r="W46" s="48"/>
      <c r="X46" s="49">
        <f>(J46*1000)/C46</f>
        <v>2560</v>
      </c>
      <c r="Y46" s="50"/>
      <c r="Z46" s="50"/>
      <c r="AA46" s="50"/>
      <c r="AB46" s="51"/>
      <c r="AC46" s="52">
        <f t="shared" si="23"/>
        <v>2560</v>
      </c>
      <c r="AD46" s="53"/>
      <c r="AE46" s="54">
        <f t="shared" si="25"/>
        <v>2560</v>
      </c>
    </row>
    <row r="47" spans="1:31" ht="18" hidden="1" customHeight="1">
      <c r="A47" s="30">
        <v>320021</v>
      </c>
      <c r="B47" s="31">
        <v>2.8</v>
      </c>
      <c r="C47" s="67" t="s">
        <v>27</v>
      </c>
      <c r="D47" s="604" t="s">
        <v>69</v>
      </c>
      <c r="E47" s="409"/>
      <c r="F47" s="73"/>
      <c r="G47" s="73"/>
      <c r="H47" s="36"/>
      <c r="I47" s="552"/>
      <c r="J47" s="605"/>
      <c r="K47" s="467"/>
      <c r="L47" s="467"/>
      <c r="M47" s="467"/>
      <c r="N47" s="339"/>
      <c r="O47" s="46">
        <f t="shared" si="26"/>
        <v>0</v>
      </c>
      <c r="P47" s="554"/>
      <c r="Q47" s="45"/>
      <c r="R47" s="554"/>
      <c r="S47" s="63"/>
      <c r="T47" s="63">
        <f>SUM(O47,R47)</f>
        <v>0</v>
      </c>
      <c r="U47" s="46">
        <f>SUM(S47:T47)</f>
        <v>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>
      <c r="A48" s="30">
        <v>320001</v>
      </c>
      <c r="B48" s="31">
        <v>2.8</v>
      </c>
      <c r="C48" s="67" t="s">
        <v>27</v>
      </c>
      <c r="D48" s="146" t="s">
        <v>70</v>
      </c>
      <c r="E48" s="409"/>
      <c r="F48" s="73"/>
      <c r="G48" s="73"/>
      <c r="H48" s="36"/>
      <c r="I48" s="552"/>
      <c r="J48" s="559">
        <v>15</v>
      </c>
      <c r="K48" s="560"/>
      <c r="L48" s="560"/>
      <c r="M48" s="560"/>
      <c r="N48" s="561"/>
      <c r="O48" s="562">
        <f t="shared" si="26"/>
        <v>15</v>
      </c>
      <c r="P48" s="554"/>
      <c r="Q48" s="45"/>
      <c r="R48" s="554"/>
      <c r="S48" s="63"/>
      <c r="T48" s="63">
        <f>SUM(O48,R48)</f>
        <v>15</v>
      </c>
      <c r="U48" s="46">
        <f>SUM(S48:T48)</f>
        <v>15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148">
        <v>320001</v>
      </c>
      <c r="B49" s="31">
        <v>2.8</v>
      </c>
      <c r="C49" s="32">
        <v>25</v>
      </c>
      <c r="D49" s="574" t="s">
        <v>70</v>
      </c>
      <c r="E49" s="73" t="s">
        <v>71</v>
      </c>
      <c r="F49" s="73" t="s">
        <v>72</v>
      </c>
      <c r="G49" s="73" t="s">
        <v>73</v>
      </c>
      <c r="H49" s="149"/>
      <c r="I49" s="606"/>
      <c r="J49" s="116">
        <v>200</v>
      </c>
      <c r="K49" s="563">
        <v>19</v>
      </c>
      <c r="L49" s="563">
        <v>1</v>
      </c>
      <c r="M49" s="563"/>
      <c r="N49" s="607"/>
      <c r="O49" s="558">
        <f>SUM(J49:N49)</f>
        <v>220</v>
      </c>
      <c r="P49" s="339"/>
      <c r="Q49" s="467"/>
      <c r="R49" s="339"/>
      <c r="S49" s="63">
        <f>SUM(O49,R49)</f>
        <v>220</v>
      </c>
      <c r="T49" s="139"/>
      <c r="U49" s="608">
        <f t="shared" si="9"/>
        <v>220</v>
      </c>
      <c r="V49" s="47">
        <f t="shared" si="12"/>
        <v>0</v>
      </c>
      <c r="W49" s="48"/>
      <c r="X49" s="49">
        <f>(J49*1000)/C49</f>
        <v>8000</v>
      </c>
      <c r="Y49" s="50">
        <f t="shared" si="19"/>
        <v>760</v>
      </c>
      <c r="Z49" s="50">
        <f t="shared" si="20"/>
        <v>40</v>
      </c>
      <c r="AA49" s="50">
        <f t="shared" si="21"/>
        <v>0</v>
      </c>
      <c r="AB49" s="51">
        <f t="shared" si="22"/>
        <v>0</v>
      </c>
      <c r="AC49" s="154">
        <f t="shared" si="23"/>
        <v>8800</v>
      </c>
      <c r="AD49" s="51">
        <f t="shared" si="24"/>
        <v>0</v>
      </c>
      <c r="AE49" s="155">
        <f t="shared" si="25"/>
        <v>8800</v>
      </c>
    </row>
    <row r="50" spans="1:31" ht="18" hidden="1" customHeight="1">
      <c r="A50" s="156">
        <v>320001</v>
      </c>
      <c r="B50" s="157">
        <v>2.5</v>
      </c>
      <c r="C50" s="83" t="s">
        <v>75</v>
      </c>
      <c r="D50" s="609" t="s">
        <v>70</v>
      </c>
      <c r="E50" s="159"/>
      <c r="F50" s="159"/>
      <c r="G50" s="159"/>
      <c r="H50" s="159"/>
      <c r="I50" s="610"/>
      <c r="J50" s="553"/>
      <c r="K50" s="467"/>
      <c r="L50" s="467"/>
      <c r="M50" s="467"/>
      <c r="N50" s="339"/>
      <c r="O50" s="608">
        <f t="shared" si="17"/>
        <v>0</v>
      </c>
      <c r="P50" s="339"/>
      <c r="Q50" s="467"/>
      <c r="R50" s="339">
        <f t="shared" si="18"/>
        <v>0</v>
      </c>
      <c r="S50" s="63"/>
      <c r="T50" s="139">
        <f>SUM(O50,R50)</f>
        <v>0</v>
      </c>
      <c r="U50" s="608">
        <f t="shared" si="9"/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customHeight="1">
      <c r="A51" s="161">
        <v>32010890</v>
      </c>
      <c r="B51" s="108">
        <v>4</v>
      </c>
      <c r="C51" s="67" t="s">
        <v>27</v>
      </c>
      <c r="D51" s="611"/>
      <c r="E51" s="163"/>
      <c r="F51" s="163"/>
      <c r="G51" s="163"/>
      <c r="H51" s="163"/>
      <c r="I51" s="166" t="s">
        <v>77</v>
      </c>
      <c r="J51" s="612"/>
      <c r="K51" s="603"/>
      <c r="L51" s="603"/>
      <c r="M51" s="603"/>
      <c r="N51" s="613"/>
      <c r="O51" s="153"/>
      <c r="P51" s="415">
        <v>1450</v>
      </c>
      <c r="Q51" s="117"/>
      <c r="R51" s="415">
        <f t="shared" si="18"/>
        <v>1450</v>
      </c>
      <c r="S51" s="145"/>
      <c r="T51" s="139">
        <f>SUM(O51,R51)</f>
        <v>1450</v>
      </c>
      <c r="U51" s="608">
        <f t="shared" si="9"/>
        <v>1450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hidden="1" customHeight="1">
      <c r="A52" s="161">
        <v>32010813</v>
      </c>
      <c r="B52" s="108">
        <v>4</v>
      </c>
      <c r="C52" s="94">
        <v>50</v>
      </c>
      <c r="D52" s="611"/>
      <c r="E52" s="163"/>
      <c r="F52" s="163"/>
      <c r="G52" s="163"/>
      <c r="H52" s="906"/>
      <c r="I52" s="907" t="s">
        <v>465</v>
      </c>
      <c r="J52" s="612"/>
      <c r="K52" s="603"/>
      <c r="L52" s="603"/>
      <c r="M52" s="603"/>
      <c r="N52" s="613"/>
      <c r="O52" s="153"/>
      <c r="P52" s="908"/>
      <c r="Q52" s="117"/>
      <c r="R52" s="637">
        <f t="shared" si="18"/>
        <v>0</v>
      </c>
      <c r="S52" s="63">
        <f t="shared" ref="S52:S98" si="27">SUM(O52,R52)</f>
        <v>0</v>
      </c>
      <c r="T52" s="139"/>
      <c r="U52" s="46">
        <f t="shared" si="9"/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/>
      <c r="AD52" s="53">
        <f t="shared" si="24"/>
        <v>0</v>
      </c>
      <c r="AE52" s="54">
        <f t="shared" si="25"/>
        <v>0</v>
      </c>
    </row>
    <row r="53" spans="1:31" ht="18" customHeight="1">
      <c r="A53" s="100">
        <v>32010890</v>
      </c>
      <c r="B53" s="108">
        <v>4</v>
      </c>
      <c r="C53" s="96">
        <v>50</v>
      </c>
      <c r="D53" s="614"/>
      <c r="E53" s="103"/>
      <c r="F53" s="103"/>
      <c r="G53" s="103"/>
      <c r="H53" s="104"/>
      <c r="I53" s="566" t="s">
        <v>77</v>
      </c>
      <c r="J53" s="615"/>
      <c r="K53" s="616"/>
      <c r="L53" s="616"/>
      <c r="M53" s="616"/>
      <c r="N53" s="586"/>
      <c r="O53" s="587"/>
      <c r="P53" s="436">
        <v>980</v>
      </c>
      <c r="Q53" s="139">
        <v>1420</v>
      </c>
      <c r="R53" s="436">
        <f t="shared" si="18"/>
        <v>2400</v>
      </c>
      <c r="S53" s="63">
        <f t="shared" si="27"/>
        <v>2400</v>
      </c>
      <c r="T53" s="139"/>
      <c r="U53" s="46">
        <f t="shared" si="9"/>
        <v>2400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>
        <f t="shared" si="24"/>
        <v>48000</v>
      </c>
      <c r="AE53" s="54">
        <f t="shared" si="25"/>
        <v>48000</v>
      </c>
    </row>
    <row r="54" spans="1:31" ht="18" customHeight="1">
      <c r="A54" s="30">
        <v>320041</v>
      </c>
      <c r="B54" s="108">
        <v>4</v>
      </c>
      <c r="C54" s="32">
        <v>25</v>
      </c>
      <c r="D54" s="574"/>
      <c r="E54" s="73"/>
      <c r="F54" s="73"/>
      <c r="G54" s="73"/>
      <c r="H54" s="89">
        <v>6952</v>
      </c>
      <c r="I54" s="552"/>
      <c r="J54" s="116"/>
      <c r="K54" s="563"/>
      <c r="L54" s="563"/>
      <c r="M54" s="563"/>
      <c r="N54" s="607">
        <v>16</v>
      </c>
      <c r="O54" s="558">
        <f t="shared" si="17"/>
        <v>16</v>
      </c>
      <c r="P54" s="554"/>
      <c r="Q54" s="45"/>
      <c r="R54" s="554"/>
      <c r="S54" s="63">
        <f t="shared" si="27"/>
        <v>16</v>
      </c>
      <c r="T54" s="139"/>
      <c r="U54" s="46">
        <f t="shared" si="9"/>
        <v>16</v>
      </c>
      <c r="V54" s="47">
        <f t="shared" si="12"/>
        <v>0</v>
      </c>
      <c r="W54" s="48"/>
      <c r="X54" s="49">
        <f t="shared" ref="X54:X62" si="28">(J54*1000)/C54</f>
        <v>0</v>
      </c>
      <c r="Y54" s="50">
        <f t="shared" si="19"/>
        <v>0</v>
      </c>
      <c r="Z54" s="50">
        <f t="shared" si="20"/>
        <v>0</v>
      </c>
      <c r="AA54" s="50">
        <f t="shared" si="21"/>
        <v>0</v>
      </c>
      <c r="AB54" s="51">
        <f t="shared" si="22"/>
        <v>640</v>
      </c>
      <c r="AC54" s="52">
        <f t="shared" si="23"/>
        <v>640</v>
      </c>
      <c r="AD54" s="53"/>
      <c r="AE54" s="54"/>
    </row>
    <row r="55" spans="1:31" ht="18" customHeight="1">
      <c r="A55" s="30">
        <v>321072</v>
      </c>
      <c r="B55" s="108">
        <v>2.8</v>
      </c>
      <c r="C55" s="32">
        <v>25</v>
      </c>
      <c r="D55" s="617" t="s">
        <v>83</v>
      </c>
      <c r="E55" s="73"/>
      <c r="F55" s="73"/>
      <c r="G55" s="73"/>
      <c r="H55" s="89"/>
      <c r="I55" s="552"/>
      <c r="J55" s="618">
        <v>8</v>
      </c>
      <c r="K55" s="563"/>
      <c r="L55" s="563"/>
      <c r="M55" s="563"/>
      <c r="N55" s="607"/>
      <c r="O55" s="619">
        <f t="shared" si="17"/>
        <v>8</v>
      </c>
      <c r="P55" s="45"/>
      <c r="Q55" s="620"/>
      <c r="R55" s="554"/>
      <c r="S55" s="63">
        <f t="shared" si="27"/>
        <v>8</v>
      </c>
      <c r="T55" s="139"/>
      <c r="U55" s="46">
        <f t="shared" si="9"/>
        <v>8</v>
      </c>
      <c r="V55" s="47"/>
      <c r="W55" s="48"/>
      <c r="X55" s="49">
        <f t="shared" si="28"/>
        <v>320</v>
      </c>
      <c r="Y55" s="50"/>
      <c r="Z55" s="50"/>
      <c r="AA55" s="50"/>
      <c r="AB55" s="51"/>
      <c r="AC55" s="52">
        <f t="shared" si="23"/>
        <v>320</v>
      </c>
      <c r="AD55" s="53"/>
      <c r="AE55" s="54">
        <f t="shared" si="25"/>
        <v>320</v>
      </c>
    </row>
    <row r="56" spans="1:31" ht="18" customHeight="1">
      <c r="A56" s="30">
        <v>321000</v>
      </c>
      <c r="B56" s="31" t="s">
        <v>57</v>
      </c>
      <c r="C56" s="32">
        <v>25</v>
      </c>
      <c r="D56" s="574">
        <v>352</v>
      </c>
      <c r="E56" s="73">
        <v>852</v>
      </c>
      <c r="F56" s="73" t="s">
        <v>84</v>
      </c>
      <c r="G56" s="73">
        <v>9452</v>
      </c>
      <c r="H56" s="36"/>
      <c r="I56" s="552"/>
      <c r="J56" s="116">
        <v>8</v>
      </c>
      <c r="K56" s="467"/>
      <c r="L56" s="467"/>
      <c r="M56" s="467"/>
      <c r="N56" s="339"/>
      <c r="O56" s="46">
        <f t="shared" si="17"/>
        <v>8</v>
      </c>
      <c r="P56" s="554"/>
      <c r="Q56" s="45"/>
      <c r="R56" s="554"/>
      <c r="S56" s="63">
        <f>SUM(O56,R56)</f>
        <v>8</v>
      </c>
      <c r="T56" s="139"/>
      <c r="U56" s="46">
        <f t="shared" si="9"/>
        <v>8</v>
      </c>
      <c r="V56" s="47">
        <f t="shared" si="12"/>
        <v>0</v>
      </c>
      <c r="W56" s="48"/>
      <c r="X56" s="49">
        <f t="shared" si="28"/>
        <v>320</v>
      </c>
      <c r="Y56" s="50">
        <f t="shared" si="19"/>
        <v>0</v>
      </c>
      <c r="Z56" s="50">
        <f t="shared" si="20"/>
        <v>0</v>
      </c>
      <c r="AA56" s="50">
        <f t="shared" si="21"/>
        <v>0</v>
      </c>
      <c r="AB56" s="51">
        <f t="shared" si="22"/>
        <v>0</v>
      </c>
      <c r="AC56" s="52">
        <f t="shared" si="23"/>
        <v>320</v>
      </c>
      <c r="AD56" s="53">
        <f t="shared" si="24"/>
        <v>0</v>
      </c>
      <c r="AE56" s="54">
        <f t="shared" si="25"/>
        <v>320</v>
      </c>
    </row>
    <row r="57" spans="1:31" ht="18" customHeight="1">
      <c r="A57" s="30">
        <v>321021</v>
      </c>
      <c r="B57" s="108">
        <v>4</v>
      </c>
      <c r="C57" s="32">
        <v>25</v>
      </c>
      <c r="D57" s="574" t="s">
        <v>86</v>
      </c>
      <c r="E57" s="73"/>
      <c r="F57" s="73"/>
      <c r="G57" s="73"/>
      <c r="H57" s="36"/>
      <c r="I57" s="552"/>
      <c r="J57" s="621">
        <v>24</v>
      </c>
      <c r="K57" s="467"/>
      <c r="L57" s="467"/>
      <c r="M57" s="467"/>
      <c r="N57" s="339"/>
      <c r="O57" s="46">
        <f t="shared" si="17"/>
        <v>24</v>
      </c>
      <c r="P57" s="554"/>
      <c r="Q57" s="45"/>
      <c r="R57" s="554"/>
      <c r="S57" s="63">
        <f t="shared" si="27"/>
        <v>24</v>
      </c>
      <c r="T57" s="143"/>
      <c r="U57" s="46">
        <f t="shared" si="9"/>
        <v>24</v>
      </c>
      <c r="V57" s="47">
        <f t="shared" si="12"/>
        <v>0</v>
      </c>
      <c r="W57" s="48"/>
      <c r="X57" s="49">
        <f t="shared" si="28"/>
        <v>960</v>
      </c>
      <c r="Y57" s="50"/>
      <c r="Z57" s="50"/>
      <c r="AA57" s="50"/>
      <c r="AB57" s="51"/>
      <c r="AC57" s="52">
        <f t="shared" si="23"/>
        <v>960</v>
      </c>
      <c r="AD57" s="53"/>
      <c r="AE57" s="54">
        <f t="shared" si="25"/>
        <v>960</v>
      </c>
    </row>
    <row r="58" spans="1:31" ht="18" customHeight="1">
      <c r="A58" s="30">
        <v>321001</v>
      </c>
      <c r="B58" s="108">
        <v>4</v>
      </c>
      <c r="C58" s="67" t="s">
        <v>27</v>
      </c>
      <c r="D58" s="68">
        <v>552</v>
      </c>
      <c r="E58" s="73"/>
      <c r="F58" s="73"/>
      <c r="G58" s="73"/>
      <c r="H58" s="36"/>
      <c r="I58" s="552"/>
      <c r="J58" s="328">
        <v>5</v>
      </c>
      <c r="K58" s="467"/>
      <c r="L58" s="467"/>
      <c r="M58" s="467"/>
      <c r="N58" s="339"/>
      <c r="O58" s="46">
        <f>SUM(J58:N58)</f>
        <v>5</v>
      </c>
      <c r="P58" s="554"/>
      <c r="Q58" s="45"/>
      <c r="R58" s="554"/>
      <c r="S58" s="63"/>
      <c r="T58" s="143">
        <f>SUM(O58,R58)</f>
        <v>5</v>
      </c>
      <c r="U58" s="46">
        <f t="shared" si="9"/>
        <v>5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321001</v>
      </c>
      <c r="B59" s="108">
        <v>4</v>
      </c>
      <c r="C59" s="32">
        <v>25</v>
      </c>
      <c r="D59" s="574">
        <v>552</v>
      </c>
      <c r="E59" s="73">
        <v>952</v>
      </c>
      <c r="F59" s="73" t="s">
        <v>87</v>
      </c>
      <c r="G59" s="73">
        <v>9652</v>
      </c>
      <c r="H59" s="36"/>
      <c r="I59" s="552"/>
      <c r="J59" s="116">
        <v>130</v>
      </c>
      <c r="K59" s="563">
        <v>20</v>
      </c>
      <c r="L59" s="563">
        <v>6</v>
      </c>
      <c r="M59" s="563"/>
      <c r="N59" s="607"/>
      <c r="O59" s="558">
        <f t="shared" si="17"/>
        <v>156</v>
      </c>
      <c r="P59" s="554"/>
      <c r="Q59" s="45"/>
      <c r="R59" s="554"/>
      <c r="S59" s="63">
        <f t="shared" si="27"/>
        <v>156</v>
      </c>
      <c r="T59" s="139"/>
      <c r="U59" s="46">
        <f t="shared" si="9"/>
        <v>156</v>
      </c>
      <c r="V59" s="47">
        <f t="shared" si="12"/>
        <v>0</v>
      </c>
      <c r="W59" s="48"/>
      <c r="X59" s="49">
        <f t="shared" si="28"/>
        <v>5200</v>
      </c>
      <c r="Y59" s="50">
        <f t="shared" si="19"/>
        <v>800</v>
      </c>
      <c r="Z59" s="50">
        <f t="shared" si="20"/>
        <v>240</v>
      </c>
      <c r="AA59" s="50">
        <f t="shared" si="21"/>
        <v>0</v>
      </c>
      <c r="AB59" s="51">
        <f t="shared" si="22"/>
        <v>0</v>
      </c>
      <c r="AC59" s="52">
        <f t="shared" si="23"/>
        <v>6240</v>
      </c>
      <c r="AD59" s="53">
        <f t="shared" si="24"/>
        <v>0</v>
      </c>
      <c r="AE59" s="54">
        <f t="shared" si="25"/>
        <v>6240</v>
      </c>
    </row>
    <row r="60" spans="1:31" ht="15.75" hidden="1" customHeight="1">
      <c r="A60" s="148">
        <v>321001</v>
      </c>
      <c r="B60" s="108">
        <v>4</v>
      </c>
      <c r="C60" s="78">
        <v>40</v>
      </c>
      <c r="D60" s="622">
        <v>552</v>
      </c>
      <c r="E60" s="180">
        <v>952</v>
      </c>
      <c r="F60" s="180" t="s">
        <v>87</v>
      </c>
      <c r="G60" s="180">
        <v>9652</v>
      </c>
      <c r="H60" s="149">
        <v>8652</v>
      </c>
      <c r="I60" s="623"/>
      <c r="J60" s="553"/>
      <c r="K60" s="467"/>
      <c r="L60" s="467"/>
      <c r="M60" s="467"/>
      <c r="N60" s="339"/>
      <c r="O60" s="608">
        <f t="shared" si="17"/>
        <v>0</v>
      </c>
      <c r="P60" s="339"/>
      <c r="Q60" s="467"/>
      <c r="R60" s="339">
        <f t="shared" si="18"/>
        <v>0</v>
      </c>
      <c r="S60" s="63">
        <f t="shared" si="27"/>
        <v>0</v>
      </c>
      <c r="T60" s="139"/>
      <c r="U60" s="608">
        <f t="shared" si="9"/>
        <v>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0</v>
      </c>
      <c r="AE60" s="155">
        <f t="shared" si="25"/>
        <v>0</v>
      </c>
    </row>
    <row r="61" spans="1:31" ht="18" customHeight="1">
      <c r="A61" s="182">
        <v>32110813</v>
      </c>
      <c r="B61" s="183">
        <v>4</v>
      </c>
      <c r="C61" s="83">
        <v>50</v>
      </c>
      <c r="D61" s="609"/>
      <c r="E61" s="159"/>
      <c r="F61" s="159"/>
      <c r="G61" s="159"/>
      <c r="H61" s="159"/>
      <c r="I61" s="566" t="s">
        <v>381</v>
      </c>
      <c r="J61" s="624"/>
      <c r="K61" s="625"/>
      <c r="L61" s="625"/>
      <c r="M61" s="625"/>
      <c r="N61" s="626"/>
      <c r="O61" s="608"/>
      <c r="P61" s="436">
        <v>72</v>
      </c>
      <c r="Q61" s="139"/>
      <c r="R61" s="436">
        <f t="shared" si="18"/>
        <v>72</v>
      </c>
      <c r="S61" s="63">
        <f t="shared" si="27"/>
        <v>72</v>
      </c>
      <c r="T61" s="139"/>
      <c r="U61" s="608">
        <f t="shared" si="9"/>
        <v>72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1440</v>
      </c>
      <c r="AE61" s="155">
        <f t="shared" si="25"/>
        <v>1440</v>
      </c>
    </row>
    <row r="62" spans="1:31" ht="18" customHeight="1">
      <c r="A62" s="182">
        <v>321101</v>
      </c>
      <c r="B62" s="183">
        <v>4</v>
      </c>
      <c r="C62" s="331">
        <v>50</v>
      </c>
      <c r="D62" s="627"/>
      <c r="E62" s="628"/>
      <c r="F62" s="628"/>
      <c r="G62" s="628"/>
      <c r="H62" s="628"/>
      <c r="I62" s="566" t="s">
        <v>93</v>
      </c>
      <c r="J62" s="629"/>
      <c r="K62" s="625"/>
      <c r="L62" s="625"/>
      <c r="M62" s="625"/>
      <c r="N62" s="626"/>
      <c r="O62" s="608"/>
      <c r="P62" s="436">
        <v>290</v>
      </c>
      <c r="Q62" s="139">
        <v>190</v>
      </c>
      <c r="R62" s="436">
        <f t="shared" si="18"/>
        <v>480</v>
      </c>
      <c r="S62" s="63">
        <f t="shared" si="27"/>
        <v>480</v>
      </c>
      <c r="T62" s="139"/>
      <c r="U62" s="608">
        <f t="shared" si="9"/>
        <v>480</v>
      </c>
      <c r="V62" s="47">
        <f t="shared" si="12"/>
        <v>0</v>
      </c>
      <c r="W62" s="48"/>
      <c r="X62" s="49">
        <f t="shared" si="28"/>
        <v>0</v>
      </c>
      <c r="Y62" s="50"/>
      <c r="Z62" s="50"/>
      <c r="AA62" s="50"/>
      <c r="AB62" s="51"/>
      <c r="AC62" s="154"/>
      <c r="AD62" s="51">
        <f t="shared" si="24"/>
        <v>9600</v>
      </c>
      <c r="AE62" s="155">
        <f t="shared" si="25"/>
        <v>9600</v>
      </c>
    </row>
    <row r="63" spans="1:31" ht="18" customHeight="1">
      <c r="A63" s="182">
        <v>321101</v>
      </c>
      <c r="B63" s="183">
        <v>4</v>
      </c>
      <c r="C63" s="188" t="s">
        <v>27</v>
      </c>
      <c r="D63" s="630"/>
      <c r="E63" s="103"/>
      <c r="F63" s="103"/>
      <c r="G63" s="103"/>
      <c r="H63" s="103"/>
      <c r="I63" s="261" t="s">
        <v>93</v>
      </c>
      <c r="J63" s="631"/>
      <c r="K63" s="632"/>
      <c r="L63" s="632"/>
      <c r="M63" s="632"/>
      <c r="N63" s="633"/>
      <c r="O63" s="65"/>
      <c r="P63" s="415">
        <v>130</v>
      </c>
      <c r="Q63" s="117"/>
      <c r="R63" s="415">
        <f t="shared" si="18"/>
        <v>130</v>
      </c>
      <c r="S63" s="63"/>
      <c r="T63" s="139">
        <f>SUM(O63,R63)</f>
        <v>130</v>
      </c>
      <c r="U63" s="46">
        <f t="shared" si="9"/>
        <v>130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>
      <c r="A64" s="190">
        <v>32110890</v>
      </c>
      <c r="B64" s="108">
        <v>4</v>
      </c>
      <c r="C64" s="188" t="s">
        <v>27</v>
      </c>
      <c r="D64" s="630"/>
      <c r="E64" s="103"/>
      <c r="F64" s="103"/>
      <c r="G64" s="103"/>
      <c r="H64" s="103"/>
      <c r="I64" s="261" t="s">
        <v>91</v>
      </c>
      <c r="J64" s="631"/>
      <c r="K64" s="632"/>
      <c r="L64" s="632"/>
      <c r="M64" s="632"/>
      <c r="N64" s="633"/>
      <c r="O64" s="65"/>
      <c r="P64" s="415">
        <v>270</v>
      </c>
      <c r="Q64" s="117"/>
      <c r="R64" s="415">
        <f t="shared" si="18"/>
        <v>270</v>
      </c>
      <c r="S64" s="63"/>
      <c r="T64" s="139">
        <f>SUM(O64,R64)</f>
        <v>270</v>
      </c>
      <c r="U64" s="46">
        <f t="shared" si="9"/>
        <v>270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.75" customHeight="1">
      <c r="A65" s="190">
        <v>32110890</v>
      </c>
      <c r="B65" s="191">
        <v>4</v>
      </c>
      <c r="C65" s="163">
        <v>50</v>
      </c>
      <c r="D65" s="630"/>
      <c r="E65" s="103"/>
      <c r="F65" s="103"/>
      <c r="G65" s="103"/>
      <c r="H65" s="103"/>
      <c r="I65" s="634" t="s">
        <v>91</v>
      </c>
      <c r="J65" s="616"/>
      <c r="K65" s="616"/>
      <c r="L65" s="616"/>
      <c r="M65" s="616"/>
      <c r="N65" s="616"/>
      <c r="O65" s="587"/>
      <c r="P65" s="436">
        <v>700</v>
      </c>
      <c r="Q65" s="139">
        <v>1700</v>
      </c>
      <c r="R65" s="436">
        <f t="shared" si="18"/>
        <v>2400</v>
      </c>
      <c r="S65" s="63">
        <f t="shared" si="27"/>
        <v>2400</v>
      </c>
      <c r="T65" s="139"/>
      <c r="U65" s="46">
        <f t="shared" si="9"/>
        <v>2400</v>
      </c>
      <c r="V65" s="47">
        <f t="shared" si="12"/>
        <v>0</v>
      </c>
      <c r="W65" s="48"/>
      <c r="X65" s="49">
        <f>(J65*1000)/C65</f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0</v>
      </c>
      <c r="AD65" s="53">
        <f t="shared" si="24"/>
        <v>48000</v>
      </c>
      <c r="AE65" s="54">
        <f t="shared" si="25"/>
        <v>48000</v>
      </c>
    </row>
    <row r="66" spans="1:31" ht="18" customHeight="1">
      <c r="A66" s="30">
        <v>321012</v>
      </c>
      <c r="B66" s="108">
        <v>2.8</v>
      </c>
      <c r="C66" s="106">
        <v>25</v>
      </c>
      <c r="D66" s="574" t="s">
        <v>95</v>
      </c>
      <c r="E66" s="73" t="s">
        <v>96</v>
      </c>
      <c r="F66" s="73" t="s">
        <v>97</v>
      </c>
      <c r="G66" s="73" t="s">
        <v>98</v>
      </c>
      <c r="H66" s="36"/>
      <c r="I66" s="552"/>
      <c r="J66" s="116">
        <v>56</v>
      </c>
      <c r="K66" s="563"/>
      <c r="L66" s="563"/>
      <c r="M66" s="563"/>
      <c r="N66" s="557"/>
      <c r="O66" s="558">
        <f t="shared" si="17"/>
        <v>56</v>
      </c>
      <c r="P66" s="554"/>
      <c r="Q66" s="45"/>
      <c r="R66" s="554"/>
      <c r="S66" s="63">
        <f t="shared" si="27"/>
        <v>56</v>
      </c>
      <c r="T66" s="139"/>
      <c r="U66" s="46">
        <f t="shared" si="9"/>
        <v>56</v>
      </c>
      <c r="V66" s="47">
        <f t="shared" si="12"/>
        <v>0</v>
      </c>
      <c r="W66" s="48"/>
      <c r="X66" s="49">
        <f t="shared" ref="X66:X70" si="29">(J66*1000)/C66</f>
        <v>2240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2240</v>
      </c>
      <c r="AD66" s="53">
        <f t="shared" si="24"/>
        <v>0</v>
      </c>
      <c r="AE66" s="54">
        <f t="shared" si="25"/>
        <v>2240</v>
      </c>
    </row>
    <row r="67" spans="1:31" ht="18" hidden="1" customHeight="1">
      <c r="A67" s="30">
        <v>32101870</v>
      </c>
      <c r="B67" s="108">
        <v>2.8</v>
      </c>
      <c r="C67" s="106">
        <v>25</v>
      </c>
      <c r="D67" s="74" t="s">
        <v>99</v>
      </c>
      <c r="E67" s="73"/>
      <c r="F67" s="73"/>
      <c r="G67" s="73"/>
      <c r="H67" s="36"/>
      <c r="I67" s="552"/>
      <c r="J67" s="116"/>
      <c r="K67" s="563"/>
      <c r="L67" s="563"/>
      <c r="M67" s="563"/>
      <c r="N67" s="557"/>
      <c r="O67" s="558"/>
      <c r="P67" s="554"/>
      <c r="Q67" s="45"/>
      <c r="R67" s="554"/>
      <c r="S67" s="63"/>
      <c r="T67" s="139"/>
      <c r="U67" s="46"/>
      <c r="V67" s="47"/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" customHeight="1">
      <c r="A68" s="30">
        <v>321018</v>
      </c>
      <c r="B68" s="108">
        <v>2.8</v>
      </c>
      <c r="C68" s="106">
        <v>25</v>
      </c>
      <c r="D68" s="575" t="s">
        <v>100</v>
      </c>
      <c r="E68" s="135" t="s">
        <v>101</v>
      </c>
      <c r="F68" s="73"/>
      <c r="G68" s="73"/>
      <c r="H68" s="36"/>
      <c r="I68" s="552"/>
      <c r="J68" s="116">
        <v>8</v>
      </c>
      <c r="K68" s="571"/>
      <c r="L68" s="563"/>
      <c r="M68" s="563"/>
      <c r="N68" s="557"/>
      <c r="O68" s="558">
        <f t="shared" si="17"/>
        <v>8</v>
      </c>
      <c r="P68" s="554"/>
      <c r="Q68" s="45"/>
      <c r="R68" s="554"/>
      <c r="S68" s="63">
        <f t="shared" si="27"/>
        <v>8</v>
      </c>
      <c r="T68" s="139"/>
      <c r="U68" s="46">
        <f t="shared" si="9"/>
        <v>8</v>
      </c>
      <c r="V68" s="47">
        <f t="shared" si="12"/>
        <v>0</v>
      </c>
      <c r="W68" s="48" t="s">
        <v>102</v>
      </c>
      <c r="X68" s="49">
        <f t="shared" si="29"/>
        <v>320</v>
      </c>
      <c r="Y68" s="50">
        <f t="shared" si="19"/>
        <v>0</v>
      </c>
      <c r="Z68" s="50">
        <f t="shared" si="20"/>
        <v>0</v>
      </c>
      <c r="AA68" s="50">
        <f t="shared" si="21"/>
        <v>0</v>
      </c>
      <c r="AB68" s="51">
        <f t="shared" si="22"/>
        <v>0</v>
      </c>
      <c r="AC68" s="52">
        <f t="shared" si="23"/>
        <v>320</v>
      </c>
      <c r="AD68" s="53">
        <f t="shared" si="24"/>
        <v>0</v>
      </c>
      <c r="AE68" s="54">
        <f t="shared" si="25"/>
        <v>320</v>
      </c>
    </row>
    <row r="69" spans="1:31" ht="18" customHeight="1">
      <c r="A69" s="30">
        <v>332101</v>
      </c>
      <c r="B69" s="108">
        <v>4</v>
      </c>
      <c r="C69" s="67" t="s">
        <v>27</v>
      </c>
      <c r="D69" s="68" t="s">
        <v>382</v>
      </c>
      <c r="E69" s="73"/>
      <c r="F69" s="73"/>
      <c r="G69" s="73"/>
      <c r="H69" s="36"/>
      <c r="I69" s="552"/>
      <c r="J69" s="559">
        <v>62</v>
      </c>
      <c r="K69" s="601"/>
      <c r="L69" s="601"/>
      <c r="M69" s="601"/>
      <c r="N69" s="561"/>
      <c r="O69" s="562">
        <f>SUM(J69:N69)</f>
        <v>62</v>
      </c>
      <c r="P69" s="554"/>
      <c r="Q69" s="45"/>
      <c r="R69" s="554"/>
      <c r="S69" s="63"/>
      <c r="T69" s="143">
        <f>SUM(O69,R69)</f>
        <v>62</v>
      </c>
      <c r="U69" s="46">
        <f>SUM(S69:T69)</f>
        <v>62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30">
        <v>332101</v>
      </c>
      <c r="B70" s="108">
        <v>4</v>
      </c>
      <c r="C70" s="32">
        <v>25</v>
      </c>
      <c r="D70" s="574" t="s">
        <v>103</v>
      </c>
      <c r="E70" s="73" t="s">
        <v>104</v>
      </c>
      <c r="F70" s="73" t="s">
        <v>105</v>
      </c>
      <c r="G70" s="73" t="s">
        <v>106</v>
      </c>
      <c r="H70" s="36"/>
      <c r="I70" s="552"/>
      <c r="J70" s="116">
        <v>100</v>
      </c>
      <c r="K70" s="563">
        <v>5</v>
      </c>
      <c r="L70" s="563"/>
      <c r="M70" s="563"/>
      <c r="N70" s="557"/>
      <c r="O70" s="558">
        <f t="shared" si="17"/>
        <v>105</v>
      </c>
      <c r="P70" s="554"/>
      <c r="Q70" s="45"/>
      <c r="R70" s="554"/>
      <c r="S70" s="63">
        <f t="shared" si="27"/>
        <v>105</v>
      </c>
      <c r="T70" s="139"/>
      <c r="U70" s="46">
        <f t="shared" si="9"/>
        <v>105</v>
      </c>
      <c r="V70" s="47">
        <f t="shared" si="12"/>
        <v>0</v>
      </c>
      <c r="W70" s="48"/>
      <c r="X70" s="49">
        <f t="shared" si="29"/>
        <v>4000</v>
      </c>
      <c r="Y70" s="50">
        <f t="shared" si="19"/>
        <v>200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4200</v>
      </c>
      <c r="AD70" s="53">
        <f t="shared" si="24"/>
        <v>0</v>
      </c>
      <c r="AE70" s="54">
        <f t="shared" si="25"/>
        <v>4200</v>
      </c>
    </row>
    <row r="71" spans="1:31" ht="18" hidden="1" customHeight="1">
      <c r="A71" s="30">
        <v>332211</v>
      </c>
      <c r="B71" s="191">
        <v>3.5</v>
      </c>
      <c r="C71" s="67" t="s">
        <v>27</v>
      </c>
      <c r="D71" s="635"/>
      <c r="E71" s="103"/>
      <c r="F71" s="103"/>
      <c r="G71" s="103"/>
      <c r="H71" s="104"/>
      <c r="I71" s="89" t="s">
        <v>108</v>
      </c>
      <c r="J71" s="636"/>
      <c r="K71" s="603"/>
      <c r="L71" s="603"/>
      <c r="M71" s="603"/>
      <c r="N71" s="613"/>
      <c r="O71" s="65"/>
      <c r="P71" s="637"/>
      <c r="Q71" s="117"/>
      <c r="R71" s="415">
        <f>SUM(P71:Q71)</f>
        <v>0</v>
      </c>
      <c r="S71" s="140"/>
      <c r="T71" s="139">
        <f>SUM(O71,R71)</f>
        <v>0</v>
      </c>
      <c r="U71" s="46">
        <f t="shared" si="9"/>
        <v>0</v>
      </c>
      <c r="V71" s="47">
        <f t="shared" si="12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" hidden="1" customHeight="1">
      <c r="A72" s="30">
        <v>332211</v>
      </c>
      <c r="B72" s="191">
        <v>4</v>
      </c>
      <c r="C72" s="32">
        <v>50</v>
      </c>
      <c r="D72" s="574"/>
      <c r="E72" s="73"/>
      <c r="F72" s="73"/>
      <c r="G72" s="73"/>
      <c r="H72" s="36"/>
      <c r="I72" s="568" t="s">
        <v>108</v>
      </c>
      <c r="J72" s="615"/>
      <c r="K72" s="616"/>
      <c r="L72" s="616"/>
      <c r="M72" s="616"/>
      <c r="N72" s="586"/>
      <c r="O72" s="587">
        <f t="shared" si="17"/>
        <v>0</v>
      </c>
      <c r="P72" s="436"/>
      <c r="Q72" s="139"/>
      <c r="R72" s="436">
        <f>SUM(P72:Q72)</f>
        <v>0</v>
      </c>
      <c r="S72" s="140">
        <f>SUM(O72,R72)</f>
        <v>0</v>
      </c>
      <c r="T72" s="139"/>
      <c r="U72" s="46">
        <f t="shared" si="9"/>
        <v>0</v>
      </c>
      <c r="V72" s="47">
        <f t="shared" si="12"/>
        <v>0</v>
      </c>
      <c r="W72" s="48"/>
      <c r="X72" s="49">
        <f>(J72*1000)/C72</f>
        <v>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0</v>
      </c>
      <c r="AD72" s="53">
        <f>(R72*1000)/C72</f>
        <v>0</v>
      </c>
      <c r="AE72" s="54">
        <f t="shared" si="25"/>
        <v>0</v>
      </c>
    </row>
    <row r="73" spans="1:31" ht="18.75" customHeight="1">
      <c r="A73" s="30">
        <v>332301</v>
      </c>
      <c r="B73" s="108">
        <v>4</v>
      </c>
      <c r="C73" s="67" t="s">
        <v>27</v>
      </c>
      <c r="E73" s="73"/>
      <c r="F73" s="73"/>
      <c r="G73" s="73"/>
      <c r="H73" s="36"/>
      <c r="I73" s="552"/>
      <c r="J73" s="553"/>
      <c r="K73" s="467"/>
      <c r="L73" s="467"/>
      <c r="M73" s="467"/>
      <c r="N73" s="339"/>
      <c r="O73" s="46">
        <f>SUM(J73:N73)</f>
        <v>0</v>
      </c>
      <c r="P73" s="554"/>
      <c r="Q73" s="45"/>
      <c r="R73" s="554"/>
      <c r="S73" s="63"/>
      <c r="T73" s="63">
        <f>SUM(O73,R73)</f>
        <v>0</v>
      </c>
      <c r="U73" s="46">
        <f>SUM(S73:T73)</f>
        <v>0</v>
      </c>
      <c r="V73" s="47">
        <f t="shared" si="12"/>
        <v>0</v>
      </c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hidden="1" customHeight="1">
      <c r="A74" s="30">
        <v>332121</v>
      </c>
      <c r="B74" s="108">
        <v>4</v>
      </c>
      <c r="C74" s="32">
        <v>25</v>
      </c>
      <c r="D74" s="575" t="s">
        <v>112</v>
      </c>
      <c r="E74" s="73"/>
      <c r="F74" s="73"/>
      <c r="G74" s="73"/>
      <c r="H74" s="36"/>
      <c r="I74" s="552"/>
      <c r="J74" s="116"/>
      <c r="K74" s="467"/>
      <c r="L74" s="467"/>
      <c r="M74" s="467"/>
      <c r="N74" s="339"/>
      <c r="O74" s="46">
        <f t="shared" si="17"/>
        <v>0</v>
      </c>
      <c r="P74" s="554"/>
      <c r="Q74" s="45"/>
      <c r="R74" s="554"/>
      <c r="S74" s="63">
        <f t="shared" si="27"/>
        <v>0</v>
      </c>
      <c r="T74" s="143"/>
      <c r="U74" s="46">
        <f t="shared" si="9"/>
        <v>0</v>
      </c>
      <c r="V74" s="47">
        <f t="shared" si="12"/>
        <v>0</v>
      </c>
      <c r="W74" s="48"/>
      <c r="X74" s="49">
        <f t="shared" ref="X74:X98" si="30">(J74*1000)/C74</f>
        <v>0</v>
      </c>
      <c r="Y74" s="50"/>
      <c r="Z74" s="50"/>
      <c r="AA74" s="50"/>
      <c r="AB74" s="51"/>
      <c r="AC74" s="52">
        <f t="shared" si="23"/>
        <v>0</v>
      </c>
      <c r="AD74" s="53"/>
      <c r="AE74" s="54">
        <f t="shared" si="25"/>
        <v>0</v>
      </c>
    </row>
    <row r="75" spans="1:31" ht="18" hidden="1" customHeight="1">
      <c r="A75" s="30">
        <v>332301</v>
      </c>
      <c r="B75" s="108">
        <v>4</v>
      </c>
      <c r="C75" s="67" t="s">
        <v>27</v>
      </c>
      <c r="D75" s="639" t="s">
        <v>111</v>
      </c>
      <c r="E75" s="73"/>
      <c r="F75" s="73"/>
      <c r="G75" s="73"/>
      <c r="H75" s="36"/>
      <c r="I75" s="552"/>
      <c r="J75" s="640"/>
      <c r="K75" s="467"/>
      <c r="L75" s="467"/>
      <c r="M75" s="467"/>
      <c r="N75" s="339"/>
      <c r="O75" s="46">
        <f>SUM(J75:N75)</f>
        <v>0</v>
      </c>
      <c r="P75" s="554"/>
      <c r="Q75" s="45"/>
      <c r="R75" s="554"/>
      <c r="S75" s="63"/>
      <c r="T75" s="63">
        <f>SUM(O75,R75)</f>
        <v>0</v>
      </c>
      <c r="U75" s="46">
        <f t="shared" si="9"/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332301</v>
      </c>
      <c r="B76" s="108">
        <v>4</v>
      </c>
      <c r="C76" s="106">
        <v>25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116">
        <v>60</v>
      </c>
      <c r="K76" s="563">
        <v>17</v>
      </c>
      <c r="L76" s="563">
        <v>7</v>
      </c>
      <c r="M76" s="563"/>
      <c r="N76" s="557"/>
      <c r="O76" s="558">
        <f t="shared" si="17"/>
        <v>84</v>
      </c>
      <c r="P76" s="554"/>
      <c r="Q76" s="45"/>
      <c r="R76" s="554"/>
      <c r="S76" s="63">
        <f t="shared" si="27"/>
        <v>84</v>
      </c>
      <c r="T76" s="139"/>
      <c r="U76" s="46">
        <f t="shared" si="9"/>
        <v>84</v>
      </c>
      <c r="V76" s="47">
        <f t="shared" si="12"/>
        <v>0</v>
      </c>
      <c r="W76" s="48"/>
      <c r="X76" s="49">
        <f t="shared" si="30"/>
        <v>2400</v>
      </c>
      <c r="Y76" s="50">
        <f t="shared" si="19"/>
        <v>680</v>
      </c>
      <c r="Z76" s="50">
        <f t="shared" si="20"/>
        <v>280</v>
      </c>
      <c r="AA76" s="50">
        <f t="shared" si="21"/>
        <v>0</v>
      </c>
      <c r="AB76" s="51">
        <f t="shared" si="22"/>
        <v>0</v>
      </c>
      <c r="AC76" s="52">
        <f t="shared" si="23"/>
        <v>3360</v>
      </c>
      <c r="AD76" s="53">
        <f t="shared" si="24"/>
        <v>0</v>
      </c>
      <c r="AE76" s="54">
        <f t="shared" si="25"/>
        <v>3360</v>
      </c>
    </row>
    <row r="77" spans="1:31" ht="18" hidden="1" customHeight="1">
      <c r="A77" s="30">
        <v>332301</v>
      </c>
      <c r="B77" s="108">
        <v>4</v>
      </c>
      <c r="C77" s="106">
        <v>40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44"/>
      <c r="K77" s="45"/>
      <c r="L77" s="45"/>
      <c r="M77" s="45"/>
      <c r="N77" s="339"/>
      <c r="O77" s="46">
        <f t="shared" si="17"/>
        <v>0</v>
      </c>
      <c r="P77" s="554"/>
      <c r="Q77" s="45"/>
      <c r="R77" s="554">
        <f t="shared" si="18"/>
        <v>0</v>
      </c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 t="shared" si="24"/>
        <v>0</v>
      </c>
      <c r="AE77" s="54">
        <f t="shared" si="25"/>
        <v>0</v>
      </c>
    </row>
    <row r="78" spans="1:31" ht="18" hidden="1" customHeight="1">
      <c r="A78" s="30">
        <v>321041</v>
      </c>
      <c r="B78" s="108">
        <v>4</v>
      </c>
      <c r="C78" s="32">
        <v>25</v>
      </c>
      <c r="D78" s="574"/>
      <c r="E78" s="73"/>
      <c r="F78" s="73"/>
      <c r="G78" s="73"/>
      <c r="H78" s="89">
        <v>6953</v>
      </c>
      <c r="I78" s="552" t="s">
        <v>383</v>
      </c>
      <c r="J78" s="44"/>
      <c r="K78" s="45"/>
      <c r="L78" s="45"/>
      <c r="M78" s="45"/>
      <c r="N78" s="641"/>
      <c r="O78" s="46">
        <f t="shared" si="17"/>
        <v>0</v>
      </c>
      <c r="P78" s="554"/>
      <c r="Q78" s="45" t="s">
        <v>383</v>
      </c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/>
      <c r="Z78" s="50"/>
      <c r="AA78" s="50"/>
      <c r="AB78" s="51">
        <f t="shared" si="22"/>
        <v>0</v>
      </c>
      <c r="AC78" s="52">
        <f t="shared" si="23"/>
        <v>0</v>
      </c>
      <c r="AD78" s="53"/>
      <c r="AE78" s="54">
        <f t="shared" si="25"/>
        <v>0</v>
      </c>
    </row>
    <row r="79" spans="1:31" ht="18" hidden="1" customHeight="1">
      <c r="A79" s="30">
        <v>332341</v>
      </c>
      <c r="B79" s="108">
        <v>4</v>
      </c>
      <c r="C79" s="32">
        <v>25</v>
      </c>
      <c r="D79" s="574"/>
      <c r="E79" s="73"/>
      <c r="F79" s="73"/>
      <c r="G79" s="73"/>
      <c r="H79" s="89">
        <v>6954</v>
      </c>
      <c r="I79" s="552"/>
      <c r="J79" s="553"/>
      <c r="K79" s="467"/>
      <c r="L79" s="467"/>
      <c r="M79" s="467"/>
      <c r="N79" s="642"/>
      <c r="O79" s="46">
        <f t="shared" si="17"/>
        <v>0</v>
      </c>
      <c r="P79" s="554"/>
      <c r="Q79" s="45"/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>
      <c r="A80" s="30">
        <v>300010</v>
      </c>
      <c r="B80" s="31" t="s">
        <v>114</v>
      </c>
      <c r="C80" s="32">
        <v>5</v>
      </c>
      <c r="D80" s="574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552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ref="V80:V143" si="31">O80+R80-U80</f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>
      <c r="A81" s="77">
        <v>300010</v>
      </c>
      <c r="B81" s="229" t="s">
        <v>114</v>
      </c>
      <c r="C81" s="78">
        <v>25</v>
      </c>
      <c r="D81" s="643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644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>
      <c r="A82" s="30">
        <v>300000</v>
      </c>
      <c r="B82" s="31" t="s">
        <v>114</v>
      </c>
      <c r="C82" s="32">
        <v>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>
      <c r="A83" s="30">
        <v>300000</v>
      </c>
      <c r="B83" s="31" t="s">
        <v>114</v>
      </c>
      <c r="C83" s="32">
        <v>25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172">
        <v>300030</v>
      </c>
      <c r="B84" s="31" t="s">
        <v>114</v>
      </c>
      <c r="C84" s="96">
        <v>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>
      <c r="A85" s="172">
        <v>300030</v>
      </c>
      <c r="B85" s="31" t="s">
        <v>114</v>
      </c>
      <c r="C85" s="96">
        <v>25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172">
        <v>300400</v>
      </c>
      <c r="B86" s="31" t="s">
        <v>114</v>
      </c>
      <c r="C86" s="96">
        <v>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172">
        <v>300400</v>
      </c>
      <c r="B87" s="31" t="s">
        <v>114</v>
      </c>
      <c r="C87" s="96">
        <v>25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300400</v>
      </c>
      <c r="B88" s="31" t="s">
        <v>114</v>
      </c>
      <c r="C88" s="32">
        <v>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339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300400</v>
      </c>
      <c r="B89" s="31" t="s">
        <v>114</v>
      </c>
      <c r="C89" s="32">
        <v>25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>SUM(J89:N89)</f>
        <v>0</v>
      </c>
      <c r="P89" s="554"/>
      <c r="Q89" s="45"/>
      <c r="R89" s="554">
        <f>SUM(P89:Q89)</f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>SUM(X89:AB89)</f>
        <v>0</v>
      </c>
      <c r="AD89" s="53">
        <f>(R89*1000)/C89</f>
        <v>0</v>
      </c>
      <c r="AE89" s="54">
        <f>SUM(AC89:AD89)</f>
        <v>0</v>
      </c>
    </row>
    <row r="90" spans="1:31" ht="18" hidden="1" customHeight="1">
      <c r="A90" s="30">
        <v>300410</v>
      </c>
      <c r="B90" s="31" t="s">
        <v>114</v>
      </c>
      <c r="C90" s="32">
        <v>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30">
        <v>300410</v>
      </c>
      <c r="B91" s="31" t="s">
        <v>114</v>
      </c>
      <c r="C91" s="32">
        <v>25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230">
        <v>300300</v>
      </c>
      <c r="B92" s="31" t="s">
        <v>114</v>
      </c>
      <c r="C92" s="219">
        <v>5</v>
      </c>
      <c r="D92" s="646">
        <v>155</v>
      </c>
      <c r="E92" s="232"/>
      <c r="F92" s="232"/>
      <c r="G92" s="232"/>
      <c r="H92" s="232"/>
      <c r="I92" s="647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30">
        <v>300700</v>
      </c>
      <c r="B93" s="31" t="s">
        <v>114</v>
      </c>
      <c r="C93" s="32">
        <v>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300700</v>
      </c>
      <c r="B94" s="31" t="s">
        <v>114</v>
      </c>
      <c r="C94" s="32">
        <v>25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300700</v>
      </c>
      <c r="B95" s="31" t="s">
        <v>114</v>
      </c>
      <c r="C95" s="32">
        <v>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>
      <c r="A96" s="30">
        <v>300700</v>
      </c>
      <c r="B96" s="31" t="s">
        <v>114</v>
      </c>
      <c r="C96" s="32">
        <v>25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300710</v>
      </c>
      <c r="B97" s="31" t="s">
        <v>114</v>
      </c>
      <c r="C97" s="32">
        <v>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30">
        <v>300710</v>
      </c>
      <c r="B98" s="31" t="s">
        <v>114</v>
      </c>
      <c r="C98" s="32">
        <v>25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customHeight="1">
      <c r="A99" s="119" t="s">
        <v>132</v>
      </c>
      <c r="B99" s="120"/>
      <c r="C99" s="595"/>
      <c r="D99" s="596"/>
      <c r="E99" s="120"/>
      <c r="F99" s="120"/>
      <c r="G99" s="120"/>
      <c r="H99" s="120"/>
      <c r="I99" s="596"/>
      <c r="J99" s="129">
        <f t="shared" ref="J99:U99" si="32">SUM(J41:J98)</f>
        <v>788</v>
      </c>
      <c r="K99" s="129">
        <f t="shared" si="32"/>
        <v>61</v>
      </c>
      <c r="L99" s="129">
        <f t="shared" si="32"/>
        <v>14</v>
      </c>
      <c r="M99" s="129">
        <f t="shared" si="32"/>
        <v>0</v>
      </c>
      <c r="N99" s="129">
        <f t="shared" si="32"/>
        <v>16</v>
      </c>
      <c r="O99" s="648">
        <f t="shared" si="32"/>
        <v>879</v>
      </c>
      <c r="P99" s="129">
        <f t="shared" si="32"/>
        <v>3892</v>
      </c>
      <c r="Q99" s="129">
        <f t="shared" si="32"/>
        <v>3310</v>
      </c>
      <c r="R99" s="133">
        <f t="shared" si="32"/>
        <v>7202</v>
      </c>
      <c r="S99" s="128">
        <f t="shared" si="32"/>
        <v>6149</v>
      </c>
      <c r="T99" s="129">
        <f t="shared" si="32"/>
        <v>1932</v>
      </c>
      <c r="U99" s="130">
        <f t="shared" si="32"/>
        <v>8081</v>
      </c>
      <c r="V99" s="47">
        <f t="shared" si="31"/>
        <v>0</v>
      </c>
      <c r="W99" s="131"/>
      <c r="X99" s="132">
        <f t="shared" ref="X99:AE99" si="33">SUM(X41:X98)</f>
        <v>28240</v>
      </c>
      <c r="Y99" s="129">
        <f t="shared" si="33"/>
        <v>2440</v>
      </c>
      <c r="Z99" s="129">
        <f t="shared" si="33"/>
        <v>560</v>
      </c>
      <c r="AA99" s="129">
        <f t="shared" si="33"/>
        <v>0</v>
      </c>
      <c r="AB99" s="133">
        <f t="shared" si="33"/>
        <v>640</v>
      </c>
      <c r="AC99" s="130">
        <f t="shared" si="33"/>
        <v>31880</v>
      </c>
      <c r="AD99" s="133">
        <f t="shared" si="33"/>
        <v>107040</v>
      </c>
      <c r="AE99" s="134">
        <f t="shared" si="33"/>
        <v>138280</v>
      </c>
    </row>
    <row r="100" spans="1:31" ht="18" customHeight="1">
      <c r="A100" s="30">
        <v>362001</v>
      </c>
      <c r="B100" s="108">
        <v>4</v>
      </c>
      <c r="C100" s="32">
        <v>25</v>
      </c>
      <c r="D100" s="574">
        <v>562</v>
      </c>
      <c r="E100" s="73"/>
      <c r="F100" s="73"/>
      <c r="G100" s="73"/>
      <c r="H100" s="36"/>
      <c r="I100" s="552"/>
      <c r="J100" s="328">
        <v>32</v>
      </c>
      <c r="K100" s="556"/>
      <c r="L100" s="556"/>
      <c r="M100" s="556"/>
      <c r="N100" s="557"/>
      <c r="O100" s="558">
        <f t="shared" ref="O100:O124" si="34">SUM(J100:N100)</f>
        <v>32</v>
      </c>
      <c r="P100" s="554"/>
      <c r="Q100" s="45"/>
      <c r="R100" s="554"/>
      <c r="S100" s="63">
        <f t="shared" ref="S100:S123" si="35">SUM(O100,R100)</f>
        <v>32</v>
      </c>
      <c r="T100" s="139"/>
      <c r="U100" s="46">
        <f t="shared" ref="U100:U176" si="36">SUM(S100:T100)</f>
        <v>32</v>
      </c>
      <c r="V100" s="47">
        <f t="shared" si="31"/>
        <v>0</v>
      </c>
      <c r="W100" s="48"/>
      <c r="X100" s="49">
        <f t="shared" ref="X100:X128" si="37">(J100*1000)/C100</f>
        <v>1280</v>
      </c>
      <c r="Y100" s="50">
        <f t="shared" ref="Y100:Y128" si="38">(K100*1000)/C100</f>
        <v>0</v>
      </c>
      <c r="Z100" s="50">
        <f t="shared" ref="Z100:Z128" si="39">(L100*1000)/C100</f>
        <v>0</v>
      </c>
      <c r="AA100" s="50">
        <f t="shared" ref="AA100:AA128" si="40">(M100*1000)/C100</f>
        <v>0</v>
      </c>
      <c r="AB100" s="51">
        <f t="shared" ref="AB100:AB128" si="41">(N100*1000)/C100</f>
        <v>0</v>
      </c>
      <c r="AC100" s="52">
        <f t="shared" ref="AC100:AC128" si="42">SUM(X100:AB100)</f>
        <v>1280</v>
      </c>
      <c r="AD100" s="53">
        <f t="shared" ref="AD100:AD128" si="43">(R100*1000)/C100</f>
        <v>0</v>
      </c>
      <c r="AE100" s="54">
        <f t="shared" ref="AE100:AE128" si="44">SUM(AC100:AD100)</f>
        <v>1280</v>
      </c>
    </row>
    <row r="101" spans="1:31" ht="18" hidden="1" customHeight="1">
      <c r="A101" s="30">
        <v>36210831</v>
      </c>
      <c r="B101" s="108">
        <v>3.5</v>
      </c>
      <c r="C101" s="649" t="s">
        <v>75</v>
      </c>
      <c r="D101" s="650"/>
      <c r="E101" s="651"/>
      <c r="F101" s="651"/>
      <c r="G101" s="651"/>
      <c r="H101" s="651"/>
      <c r="I101" s="652" t="s">
        <v>384</v>
      </c>
      <c r="J101" s="653"/>
      <c r="K101" s="654"/>
      <c r="L101" s="654"/>
      <c r="M101" s="654"/>
      <c r="N101" s="655"/>
      <c r="O101" s="656"/>
      <c r="P101" s="415"/>
      <c r="Q101" s="117"/>
      <c r="R101" s="415">
        <f t="shared" ref="R101:R127" si="45">SUM(P101:Q101)</f>
        <v>0</v>
      </c>
      <c r="S101" s="145"/>
      <c r="T101" s="63">
        <f>SUM(O101,R101)</f>
        <v>0</v>
      </c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/>
      <c r="AE101" s="54"/>
    </row>
    <row r="102" spans="1:31" ht="18" customHeight="1">
      <c r="A102" s="30">
        <v>36210890</v>
      </c>
      <c r="B102" s="108">
        <v>3.5</v>
      </c>
      <c r="C102" s="657">
        <v>50</v>
      </c>
      <c r="D102" s="658"/>
      <c r="E102" s="659"/>
      <c r="F102" s="659"/>
      <c r="G102" s="659"/>
      <c r="H102" s="659"/>
      <c r="I102" s="911" t="s">
        <v>473</v>
      </c>
      <c r="J102" s="593"/>
      <c r="K102" s="594"/>
      <c r="L102" s="594"/>
      <c r="M102" s="594"/>
      <c r="N102" s="572"/>
      <c r="O102" s="573"/>
      <c r="P102" s="743">
        <v>24</v>
      </c>
      <c r="Q102" s="571"/>
      <c r="R102" s="743">
        <f t="shared" si="45"/>
        <v>24</v>
      </c>
      <c r="S102" s="621">
        <f t="shared" si="35"/>
        <v>24</v>
      </c>
      <c r="T102" s="143"/>
      <c r="U102" s="46">
        <f t="shared" si="36"/>
        <v>24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>
        <f t="shared" si="43"/>
        <v>480</v>
      </c>
      <c r="AE102" s="54">
        <f t="shared" si="44"/>
        <v>480</v>
      </c>
    </row>
    <row r="103" spans="1:31" ht="18" hidden="1" customHeight="1">
      <c r="A103" s="30">
        <v>362101</v>
      </c>
      <c r="B103" s="108">
        <v>3.5</v>
      </c>
      <c r="C103" s="649" t="s">
        <v>75</v>
      </c>
      <c r="D103" s="658"/>
      <c r="E103" s="659"/>
      <c r="F103" s="659"/>
      <c r="G103" s="659"/>
      <c r="H103" s="659"/>
      <c r="I103" s="660" t="s">
        <v>386</v>
      </c>
      <c r="J103" s="593"/>
      <c r="K103" s="594"/>
      <c r="L103" s="594"/>
      <c r="M103" s="594"/>
      <c r="N103" s="572"/>
      <c r="O103" s="573"/>
      <c r="P103" s="415"/>
      <c r="Q103" s="661"/>
      <c r="R103" s="415">
        <f t="shared" si="45"/>
        <v>0</v>
      </c>
      <c r="S103" s="140"/>
      <c r="T103" s="63">
        <f>SUM(O103,R103)</f>
        <v>0</v>
      </c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/>
      <c r="AE103" s="54"/>
    </row>
    <row r="104" spans="1:31" ht="18" hidden="1" customHeight="1">
      <c r="A104" s="30">
        <v>362101</v>
      </c>
      <c r="B104" s="108">
        <v>4</v>
      </c>
      <c r="C104" s="32">
        <v>50</v>
      </c>
      <c r="D104" s="574"/>
      <c r="E104" s="73"/>
      <c r="F104" s="73"/>
      <c r="G104" s="73"/>
      <c r="H104" s="36"/>
      <c r="I104" s="566" t="s">
        <v>133</v>
      </c>
      <c r="J104" s="615"/>
      <c r="K104" s="616"/>
      <c r="L104" s="616"/>
      <c r="M104" s="616"/>
      <c r="N104" s="586"/>
      <c r="O104" s="587"/>
      <c r="P104" s="436"/>
      <c r="Q104" s="139"/>
      <c r="R104" s="436">
        <f t="shared" si="45"/>
        <v>0</v>
      </c>
      <c r="S104" s="63">
        <f t="shared" si="35"/>
        <v>0</v>
      </c>
      <c r="T104" s="139"/>
      <c r="U104" s="46">
        <f t="shared" si="36"/>
        <v>0</v>
      </c>
      <c r="V104" s="47">
        <f t="shared" si="31"/>
        <v>0</v>
      </c>
      <c r="W104" s="48"/>
      <c r="X104" s="49">
        <f t="shared" si="37"/>
        <v>0</v>
      </c>
      <c r="Y104" s="50">
        <f t="shared" si="38"/>
        <v>0</v>
      </c>
      <c r="Z104" s="50">
        <f t="shared" si="39"/>
        <v>0</v>
      </c>
      <c r="AA104" s="50">
        <f t="shared" si="40"/>
        <v>0</v>
      </c>
      <c r="AB104" s="51">
        <f t="shared" si="41"/>
        <v>0</v>
      </c>
      <c r="AC104" s="52">
        <f t="shared" si="42"/>
        <v>0</v>
      </c>
      <c r="AD104" s="53">
        <f t="shared" si="43"/>
        <v>0</v>
      </c>
      <c r="AE104" s="54">
        <f t="shared" si="44"/>
        <v>0</v>
      </c>
    </row>
    <row r="105" spans="1:31" ht="18" hidden="1" customHeight="1">
      <c r="A105" s="77">
        <v>36420872</v>
      </c>
      <c r="B105" s="108">
        <v>4</v>
      </c>
      <c r="C105" s="67" t="s">
        <v>27</v>
      </c>
      <c r="D105" s="574" t="s">
        <v>134</v>
      </c>
      <c r="E105" s="80"/>
      <c r="F105" s="80"/>
      <c r="G105" s="80"/>
      <c r="H105" s="81"/>
      <c r="I105" s="662"/>
      <c r="J105" s="615"/>
      <c r="K105" s="616"/>
      <c r="L105" s="616"/>
      <c r="M105" s="616"/>
      <c r="N105" s="586"/>
      <c r="O105" s="65">
        <f>SUM(J105:N105)</f>
        <v>0</v>
      </c>
      <c r="P105" s="436"/>
      <c r="Q105" s="139"/>
      <c r="R105" s="436"/>
      <c r="S105" s="63"/>
      <c r="T105" s="143">
        <f>SUM(O105,R105)</f>
        <v>0</v>
      </c>
      <c r="U105" s="46">
        <f>SUM(S105:T105)</f>
        <v>0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>
      <c r="A106" s="236">
        <v>364201</v>
      </c>
      <c r="B106" s="108">
        <v>4</v>
      </c>
      <c r="C106" s="67" t="s">
        <v>27</v>
      </c>
      <c r="D106" s="68" t="s">
        <v>135</v>
      </c>
      <c r="E106" s="170"/>
      <c r="F106" s="170"/>
      <c r="G106" s="170"/>
      <c r="H106" s="171"/>
      <c r="I106" s="663"/>
      <c r="J106" s="140"/>
      <c r="K106" s="616"/>
      <c r="L106" s="616"/>
      <c r="M106" s="616"/>
      <c r="N106" s="586"/>
      <c r="O106" s="65">
        <f>SUM(J106:N106)</f>
        <v>0</v>
      </c>
      <c r="P106" s="664"/>
      <c r="Q106" s="665"/>
      <c r="R106" s="664"/>
      <c r="S106" s="140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>
      <c r="A107" s="30">
        <v>364201</v>
      </c>
      <c r="B107" s="108">
        <v>4</v>
      </c>
      <c r="C107" s="32">
        <v>25</v>
      </c>
      <c r="D107" s="574" t="s">
        <v>135</v>
      </c>
      <c r="E107" s="73"/>
      <c r="F107" s="73"/>
      <c r="G107" s="73"/>
      <c r="H107" s="36"/>
      <c r="I107" s="666"/>
      <c r="J107" s="116">
        <v>8</v>
      </c>
      <c r="K107" s="556"/>
      <c r="L107" s="556"/>
      <c r="M107" s="556"/>
      <c r="N107" s="557"/>
      <c r="O107" s="558">
        <f t="shared" si="34"/>
        <v>8</v>
      </c>
      <c r="P107" s="554"/>
      <c r="Q107" s="45"/>
      <c r="R107" s="554"/>
      <c r="S107" s="63">
        <f t="shared" si="35"/>
        <v>8</v>
      </c>
      <c r="T107" s="139"/>
      <c r="U107" s="46">
        <f t="shared" si="36"/>
        <v>8</v>
      </c>
      <c r="V107" s="47">
        <f t="shared" si="31"/>
        <v>0</v>
      </c>
      <c r="W107" s="48"/>
      <c r="X107" s="49">
        <f t="shared" si="37"/>
        <v>320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320</v>
      </c>
      <c r="AD107" s="53">
        <f t="shared" si="43"/>
        <v>0</v>
      </c>
      <c r="AE107" s="54">
        <f t="shared" si="44"/>
        <v>320</v>
      </c>
    </row>
    <row r="108" spans="1:31" ht="18" hidden="1" customHeight="1">
      <c r="A108" s="218">
        <v>364301</v>
      </c>
      <c r="B108" s="193">
        <v>4</v>
      </c>
      <c r="C108" s="238">
        <v>40</v>
      </c>
      <c r="D108" s="551"/>
      <c r="E108" s="34"/>
      <c r="F108" s="34"/>
      <c r="G108" s="34"/>
      <c r="H108" s="35"/>
      <c r="I108" s="667" t="s">
        <v>137</v>
      </c>
      <c r="J108" s="593"/>
      <c r="K108" s="594"/>
      <c r="L108" s="594"/>
      <c r="M108" s="594"/>
      <c r="N108" s="572"/>
      <c r="O108" s="573"/>
      <c r="P108" s="567"/>
      <c r="Q108" s="571"/>
      <c r="R108" s="567">
        <f t="shared" si="45"/>
        <v>0</v>
      </c>
      <c r="S108" s="140">
        <f t="shared" si="35"/>
        <v>0</v>
      </c>
      <c r="T108" s="139"/>
      <c r="U108" s="46">
        <f t="shared" si="36"/>
        <v>0</v>
      </c>
      <c r="V108" s="47">
        <f t="shared" si="31"/>
        <v>0</v>
      </c>
      <c r="W108" s="48"/>
      <c r="X108" s="49">
        <f t="shared" si="37"/>
        <v>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0</v>
      </c>
      <c r="AD108" s="53">
        <f t="shared" si="43"/>
        <v>0</v>
      </c>
      <c r="AE108" s="54">
        <f t="shared" si="44"/>
        <v>0</v>
      </c>
    </row>
    <row r="109" spans="1:31" ht="17.25" hidden="1" customHeight="1">
      <c r="A109" s="236">
        <v>36430890</v>
      </c>
      <c r="B109" s="193">
        <v>4</v>
      </c>
      <c r="C109" s="668" t="s">
        <v>75</v>
      </c>
      <c r="D109" s="555"/>
      <c r="E109" s="242"/>
      <c r="F109" s="242"/>
      <c r="G109" s="242"/>
      <c r="H109" s="243"/>
      <c r="I109" s="89" t="s">
        <v>387</v>
      </c>
      <c r="J109" s="615"/>
      <c r="K109" s="616"/>
      <c r="L109" s="616"/>
      <c r="M109" s="616"/>
      <c r="N109" s="586"/>
      <c r="O109" s="587"/>
      <c r="P109" s="415"/>
      <c r="Q109" s="661"/>
      <c r="R109" s="415">
        <f t="shared" si="45"/>
        <v>0</v>
      </c>
      <c r="S109" s="140"/>
      <c r="T109" s="63">
        <f>SUM(O109,R109)</f>
        <v>0</v>
      </c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7.25" hidden="1" customHeight="1">
      <c r="A110" s="236">
        <v>36420837</v>
      </c>
      <c r="B110" s="669">
        <v>4</v>
      </c>
      <c r="C110" s="670">
        <v>50</v>
      </c>
      <c r="D110" s="671"/>
      <c r="E110" s="242"/>
      <c r="F110" s="242"/>
      <c r="G110" s="242"/>
      <c r="H110" s="243"/>
      <c r="I110" s="672" t="s">
        <v>388</v>
      </c>
      <c r="J110" s="615"/>
      <c r="K110" s="616"/>
      <c r="L110" s="616"/>
      <c r="M110" s="616"/>
      <c r="N110" s="586"/>
      <c r="O110" s="587"/>
      <c r="P110" s="673"/>
      <c r="Q110" s="674"/>
      <c r="R110" s="673">
        <f t="shared" si="45"/>
        <v>0</v>
      </c>
      <c r="S110" s="145">
        <f t="shared" si="35"/>
        <v>0</v>
      </c>
      <c r="T110" s="143"/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0</v>
      </c>
      <c r="AE110" s="54">
        <f t="shared" si="44"/>
        <v>0</v>
      </c>
    </row>
    <row r="111" spans="1:31" ht="18" customHeight="1">
      <c r="A111" s="236">
        <v>36430890</v>
      </c>
      <c r="B111" s="193">
        <v>4</v>
      </c>
      <c r="C111" s="168">
        <v>50</v>
      </c>
      <c r="D111" s="551"/>
      <c r="E111" s="34"/>
      <c r="F111" s="34"/>
      <c r="G111" s="34"/>
      <c r="H111" s="35"/>
      <c r="I111" s="566" t="s">
        <v>387</v>
      </c>
      <c r="J111" s="553"/>
      <c r="K111" s="467"/>
      <c r="L111" s="467"/>
      <c r="M111" s="467"/>
      <c r="N111" s="339"/>
      <c r="O111" s="46"/>
      <c r="P111" s="436">
        <v>270</v>
      </c>
      <c r="Q111" s="139"/>
      <c r="R111" s="436">
        <f t="shared" si="45"/>
        <v>270</v>
      </c>
      <c r="S111" s="63">
        <f t="shared" si="35"/>
        <v>270</v>
      </c>
      <c r="T111" s="143"/>
      <c r="U111" s="46">
        <f t="shared" si="36"/>
        <v>270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5400</v>
      </c>
      <c r="AE111" s="54">
        <f t="shared" si="44"/>
        <v>5400</v>
      </c>
    </row>
    <row r="112" spans="1:31" ht="18" hidden="1" customHeight="1">
      <c r="A112" s="30">
        <v>366208</v>
      </c>
      <c r="B112" s="193">
        <v>4</v>
      </c>
      <c r="C112" s="67" t="s">
        <v>27</v>
      </c>
      <c r="D112" s="675" t="s">
        <v>140</v>
      </c>
      <c r="E112" s="34"/>
      <c r="F112" s="34"/>
      <c r="G112" s="34"/>
      <c r="H112" s="35"/>
      <c r="I112" s="566"/>
      <c r="J112" s="553"/>
      <c r="K112" s="467"/>
      <c r="L112" s="467"/>
      <c r="M112" s="467"/>
      <c r="N112" s="339"/>
      <c r="O112" s="562">
        <f>SUM(J112:N112)</f>
        <v>0</v>
      </c>
      <c r="P112" s="436"/>
      <c r="Q112" s="139"/>
      <c r="R112" s="436"/>
      <c r="S112" s="63"/>
      <c r="T112" s="143">
        <f>SUM(O112,R112)</f>
        <v>0</v>
      </c>
      <c r="U112" s="46">
        <f t="shared" si="36"/>
        <v>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366201</v>
      </c>
      <c r="B113" s="193">
        <v>4</v>
      </c>
      <c r="C113" s="67" t="s">
        <v>27</v>
      </c>
      <c r="D113" s="68">
        <v>566</v>
      </c>
      <c r="E113" s="73"/>
      <c r="F113" s="73"/>
      <c r="G113" s="73"/>
      <c r="H113" s="36"/>
      <c r="I113" s="666"/>
      <c r="J113" s="559">
        <v>30</v>
      </c>
      <c r="K113" s="560"/>
      <c r="L113" s="560"/>
      <c r="M113" s="560"/>
      <c r="N113" s="561"/>
      <c r="O113" s="562">
        <f>SUM(J113:N113)</f>
        <v>30</v>
      </c>
      <c r="P113" s="554"/>
      <c r="Q113" s="45"/>
      <c r="R113" s="436"/>
      <c r="S113" s="63"/>
      <c r="T113" s="143">
        <f>SUM(O113,R113)</f>
        <v>30</v>
      </c>
      <c r="U113" s="46">
        <f t="shared" si="36"/>
        <v>30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>
      <c r="A114" s="30">
        <v>366201</v>
      </c>
      <c r="B114" s="108">
        <v>4</v>
      </c>
      <c r="C114" s="32">
        <v>25</v>
      </c>
      <c r="D114" s="72">
        <v>566</v>
      </c>
      <c r="E114" s="73">
        <v>966</v>
      </c>
      <c r="F114" s="73" t="s">
        <v>141</v>
      </c>
      <c r="G114" s="73">
        <v>9666</v>
      </c>
      <c r="H114" s="36"/>
      <c r="I114" s="676"/>
      <c r="J114" s="677">
        <v>150</v>
      </c>
      <c r="K114" s="678">
        <v>12</v>
      </c>
      <c r="L114" s="563">
        <v>8</v>
      </c>
      <c r="M114" s="679"/>
      <c r="N114" s="680"/>
      <c r="O114" s="681">
        <f t="shared" si="34"/>
        <v>170</v>
      </c>
      <c r="P114" s="682"/>
      <c r="Q114" s="683"/>
      <c r="R114" s="682"/>
      <c r="S114" s="621">
        <f t="shared" si="35"/>
        <v>170</v>
      </c>
      <c r="T114" s="139"/>
      <c r="U114" s="46">
        <f t="shared" si="36"/>
        <v>170</v>
      </c>
      <c r="V114" s="47">
        <f t="shared" si="31"/>
        <v>0</v>
      </c>
      <c r="W114" s="48" t="s">
        <v>389</v>
      </c>
      <c r="X114" s="49">
        <f t="shared" si="37"/>
        <v>6000</v>
      </c>
      <c r="Y114" s="50">
        <f t="shared" si="38"/>
        <v>480</v>
      </c>
      <c r="Z114" s="50">
        <f t="shared" si="39"/>
        <v>320</v>
      </c>
      <c r="AA114" s="50">
        <f t="shared" si="40"/>
        <v>0</v>
      </c>
      <c r="AB114" s="51">
        <f t="shared" si="41"/>
        <v>0</v>
      </c>
      <c r="AC114" s="52">
        <f t="shared" si="42"/>
        <v>6800</v>
      </c>
      <c r="AD114" s="53">
        <f t="shared" si="43"/>
        <v>0</v>
      </c>
      <c r="AE114" s="54">
        <f t="shared" si="44"/>
        <v>6800</v>
      </c>
    </row>
    <row r="115" spans="1:31" ht="18" customHeight="1">
      <c r="A115" s="230">
        <v>36630831</v>
      </c>
      <c r="B115" s="108">
        <v>4</v>
      </c>
      <c r="C115" s="168">
        <v>50</v>
      </c>
      <c r="D115" s="684"/>
      <c r="E115" s="170"/>
      <c r="F115" s="170"/>
      <c r="G115" s="170"/>
      <c r="H115" s="171"/>
      <c r="I115" s="685" t="s">
        <v>390</v>
      </c>
      <c r="J115" s="686"/>
      <c r="K115" s="70"/>
      <c r="L115" s="70"/>
      <c r="M115" s="616"/>
      <c r="N115" s="586"/>
      <c r="O115" s="587"/>
      <c r="P115" s="436">
        <v>64</v>
      </c>
      <c r="Q115" s="139"/>
      <c r="R115" s="436">
        <f t="shared" si="45"/>
        <v>64</v>
      </c>
      <c r="S115" s="63">
        <f t="shared" si="35"/>
        <v>64</v>
      </c>
      <c r="T115" s="143"/>
      <c r="U115" s="46">
        <f t="shared" si="36"/>
        <v>64</v>
      </c>
      <c r="V115" s="47">
        <f t="shared" si="31"/>
        <v>0</v>
      </c>
      <c r="W115" s="48"/>
      <c r="X115" s="49">
        <f t="shared" si="37"/>
        <v>0</v>
      </c>
      <c r="Y115" s="50">
        <f t="shared" si="38"/>
        <v>0</v>
      </c>
      <c r="Z115" s="50">
        <f t="shared" si="39"/>
        <v>0</v>
      </c>
      <c r="AA115" s="50">
        <f t="shared" si="40"/>
        <v>0</v>
      </c>
      <c r="AB115" s="51">
        <f t="shared" si="41"/>
        <v>0</v>
      </c>
      <c r="AC115" s="52">
        <f t="shared" si="42"/>
        <v>0</v>
      </c>
      <c r="AD115" s="53">
        <f t="shared" si="43"/>
        <v>1280</v>
      </c>
      <c r="AE115" s="54">
        <f t="shared" si="44"/>
        <v>1280</v>
      </c>
    </row>
    <row r="116" spans="1:31" ht="18" customHeight="1">
      <c r="A116" s="230">
        <v>36630831</v>
      </c>
      <c r="B116" s="249">
        <v>4</v>
      </c>
      <c r="C116" s="687" t="s">
        <v>27</v>
      </c>
      <c r="D116" s="630"/>
      <c r="E116" s="103"/>
      <c r="F116" s="103"/>
      <c r="G116" s="103"/>
      <c r="H116" s="103"/>
      <c r="I116" s="261" t="s">
        <v>390</v>
      </c>
      <c r="J116" s="686"/>
      <c r="K116" s="70"/>
      <c r="L116" s="70"/>
      <c r="M116" s="70"/>
      <c r="N116" s="93"/>
      <c r="O116" s="587"/>
      <c r="P116" s="415">
        <v>310</v>
      </c>
      <c r="Q116" s="117"/>
      <c r="R116" s="415">
        <f t="shared" si="45"/>
        <v>310</v>
      </c>
      <c r="S116" s="140"/>
      <c r="T116" s="143">
        <f>SUM(O116,R116)</f>
        <v>310</v>
      </c>
      <c r="U116" s="46">
        <f t="shared" si="36"/>
        <v>310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>
      <c r="A117" s="230">
        <v>36630825</v>
      </c>
      <c r="B117" s="108">
        <v>4</v>
      </c>
      <c r="C117" s="668" t="s">
        <v>27</v>
      </c>
      <c r="D117" s="688"/>
      <c r="E117" s="252"/>
      <c r="F117" s="252"/>
      <c r="G117" s="252"/>
      <c r="H117" s="253"/>
      <c r="I117" s="257" t="s">
        <v>391</v>
      </c>
      <c r="J117" s="266"/>
      <c r="K117" s="117"/>
      <c r="L117" s="117"/>
      <c r="M117" s="117"/>
      <c r="N117" s="415"/>
      <c r="O117" s="656"/>
      <c r="P117" s="415">
        <v>90</v>
      </c>
      <c r="Q117" s="117"/>
      <c r="R117" s="415">
        <f t="shared" si="45"/>
        <v>90</v>
      </c>
      <c r="S117" s="145"/>
      <c r="T117" s="63">
        <f>SUM(O117,R117)</f>
        <v>90</v>
      </c>
      <c r="U117" s="46">
        <f t="shared" si="36"/>
        <v>90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>
      <c r="A118" s="230">
        <v>36630825</v>
      </c>
      <c r="B118" s="108">
        <v>4</v>
      </c>
      <c r="C118" s="32">
        <v>50</v>
      </c>
      <c r="D118" s="574"/>
      <c r="E118" s="73"/>
      <c r="F118" s="73"/>
      <c r="G118" s="73"/>
      <c r="H118" s="36"/>
      <c r="I118" s="569" t="s">
        <v>391</v>
      </c>
      <c r="J118" s="570"/>
      <c r="K118" s="571"/>
      <c r="L118" s="571"/>
      <c r="M118" s="571"/>
      <c r="N118" s="567"/>
      <c r="O118" s="573"/>
      <c r="P118" s="93">
        <v>24</v>
      </c>
      <c r="Q118" s="70"/>
      <c r="R118" s="93">
        <f t="shared" si="45"/>
        <v>24</v>
      </c>
      <c r="S118" s="140">
        <f t="shared" si="35"/>
        <v>24</v>
      </c>
      <c r="T118" s="139"/>
      <c r="U118" s="46">
        <f t="shared" si="36"/>
        <v>24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480</v>
      </c>
      <c r="AE118" s="54">
        <f t="shared" si="44"/>
        <v>480</v>
      </c>
    </row>
    <row r="119" spans="1:31" ht="18" customHeight="1">
      <c r="A119" s="30">
        <v>367200</v>
      </c>
      <c r="B119" s="31" t="s">
        <v>57</v>
      </c>
      <c r="C119" s="32">
        <v>25</v>
      </c>
      <c r="D119" s="574">
        <v>367</v>
      </c>
      <c r="E119" s="73">
        <v>867</v>
      </c>
      <c r="F119" s="73" t="s">
        <v>149</v>
      </c>
      <c r="G119" s="73">
        <v>9467</v>
      </c>
      <c r="H119" s="36">
        <v>8467</v>
      </c>
      <c r="I119" s="552"/>
      <c r="J119" s="44"/>
      <c r="K119" s="45"/>
      <c r="L119" s="45"/>
      <c r="M119" s="45"/>
      <c r="N119" s="554"/>
      <c r="O119" s="46">
        <f t="shared" si="34"/>
        <v>0</v>
      </c>
      <c r="P119" s="554"/>
      <c r="Q119" s="45"/>
      <c r="R119" s="554">
        <f t="shared" si="45"/>
        <v>0</v>
      </c>
      <c r="S119" s="63">
        <f t="shared" si="35"/>
        <v>0</v>
      </c>
      <c r="T119" s="139"/>
      <c r="U119" s="46">
        <f t="shared" si="36"/>
        <v>0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0</v>
      </c>
      <c r="AE119" s="54">
        <f t="shared" si="44"/>
        <v>0</v>
      </c>
    </row>
    <row r="120" spans="1:31" ht="18" customHeight="1">
      <c r="A120" s="30">
        <v>367201</v>
      </c>
      <c r="B120" s="108">
        <v>4</v>
      </c>
      <c r="C120" s="32">
        <v>25</v>
      </c>
      <c r="D120" s="574">
        <v>567</v>
      </c>
      <c r="E120" s="73">
        <v>967</v>
      </c>
      <c r="F120" s="73" t="s">
        <v>150</v>
      </c>
      <c r="G120" s="73">
        <v>9667</v>
      </c>
      <c r="H120" s="36"/>
      <c r="I120" s="552"/>
      <c r="J120" s="116">
        <v>35</v>
      </c>
      <c r="K120" s="563">
        <v>4</v>
      </c>
      <c r="L120" s="563">
        <v>1</v>
      </c>
      <c r="M120" s="563"/>
      <c r="N120" s="607"/>
      <c r="O120" s="558">
        <f t="shared" si="34"/>
        <v>40</v>
      </c>
      <c r="P120" s="554"/>
      <c r="Q120" s="45"/>
      <c r="R120" s="554"/>
      <c r="S120" s="63">
        <f t="shared" si="35"/>
        <v>40</v>
      </c>
      <c r="T120" s="139"/>
      <c r="U120" s="46">
        <f t="shared" si="36"/>
        <v>40</v>
      </c>
      <c r="V120" s="47">
        <f t="shared" si="31"/>
        <v>0</v>
      </c>
      <c r="W120" s="48"/>
      <c r="X120" s="49">
        <f t="shared" si="37"/>
        <v>1400</v>
      </c>
      <c r="Y120" s="50">
        <f t="shared" si="38"/>
        <v>160</v>
      </c>
      <c r="Z120" s="50">
        <f t="shared" si="39"/>
        <v>40</v>
      </c>
      <c r="AA120" s="50">
        <f t="shared" si="40"/>
        <v>0</v>
      </c>
      <c r="AB120" s="51">
        <f t="shared" si="41"/>
        <v>0</v>
      </c>
      <c r="AC120" s="52">
        <f t="shared" si="42"/>
        <v>1600</v>
      </c>
      <c r="AD120" s="53">
        <f t="shared" si="43"/>
        <v>0</v>
      </c>
      <c r="AE120" s="54">
        <f t="shared" si="44"/>
        <v>1600</v>
      </c>
    </row>
    <row r="121" spans="1:31" ht="18" hidden="1" customHeight="1">
      <c r="A121" s="82">
        <v>367108</v>
      </c>
      <c r="B121" s="108">
        <v>4</v>
      </c>
      <c r="C121" s="67" t="s">
        <v>27</v>
      </c>
      <c r="D121" s="574" t="s">
        <v>156</v>
      </c>
      <c r="E121" s="73"/>
      <c r="F121" s="73"/>
      <c r="G121" s="73"/>
      <c r="H121" s="36"/>
      <c r="I121" s="552"/>
      <c r="J121" s="116"/>
      <c r="K121" s="563"/>
      <c r="L121" s="563"/>
      <c r="M121" s="563"/>
      <c r="N121" s="607"/>
      <c r="O121" s="690">
        <f>SUM(J121:N121)</f>
        <v>0</v>
      </c>
      <c r="P121" s="554"/>
      <c r="Q121" s="45"/>
      <c r="R121" s="554"/>
      <c r="S121" s="63"/>
      <c r="T121" s="143">
        <f>SUM(O121,R121)</f>
        <v>0</v>
      </c>
      <c r="U121" s="46">
        <f t="shared" si="36"/>
        <v>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30">
        <v>367101</v>
      </c>
      <c r="B122" s="108">
        <v>4</v>
      </c>
      <c r="C122" s="67" t="s">
        <v>27</v>
      </c>
      <c r="D122" s="68" t="s">
        <v>151</v>
      </c>
      <c r="E122" s="73"/>
      <c r="F122" s="73"/>
      <c r="G122" s="73"/>
      <c r="H122" s="36"/>
      <c r="I122" s="552"/>
      <c r="J122" s="691">
        <v>30</v>
      </c>
      <c r="K122" s="692"/>
      <c r="L122" s="692"/>
      <c r="M122" s="692"/>
      <c r="N122" s="693"/>
      <c r="O122" s="690">
        <f>SUM(J122:N122)</f>
        <v>30</v>
      </c>
      <c r="P122" s="554"/>
      <c r="Q122" s="45"/>
      <c r="R122" s="554"/>
      <c r="S122" s="63"/>
      <c r="T122" s="143">
        <f>SUM(O122,R122)</f>
        <v>30</v>
      </c>
      <c r="U122" s="46">
        <f t="shared" si="36"/>
        <v>30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367101</v>
      </c>
      <c r="B123" s="108">
        <v>4</v>
      </c>
      <c r="C123" s="32">
        <v>25</v>
      </c>
      <c r="D123" s="574" t="s">
        <v>151</v>
      </c>
      <c r="E123" s="73" t="s">
        <v>152</v>
      </c>
      <c r="F123" s="73" t="s">
        <v>153</v>
      </c>
      <c r="G123" s="73" t="s">
        <v>154</v>
      </c>
      <c r="H123" s="36"/>
      <c r="I123" s="552"/>
      <c r="J123" s="116">
        <v>110</v>
      </c>
      <c r="K123" s="563">
        <v>5</v>
      </c>
      <c r="L123" s="563">
        <v>5</v>
      </c>
      <c r="M123" s="563"/>
      <c r="N123" s="607"/>
      <c r="O123" s="558">
        <f t="shared" si="34"/>
        <v>120</v>
      </c>
      <c r="P123" s="554"/>
      <c r="Q123" s="45"/>
      <c r="R123" s="554"/>
      <c r="S123" s="63">
        <f t="shared" si="35"/>
        <v>120</v>
      </c>
      <c r="T123" s="139"/>
      <c r="U123" s="46">
        <f t="shared" si="36"/>
        <v>120</v>
      </c>
      <c r="V123" s="47">
        <f t="shared" si="31"/>
        <v>0</v>
      </c>
      <c r="W123" s="48" t="s">
        <v>392</v>
      </c>
      <c r="X123" s="49">
        <f t="shared" si="37"/>
        <v>4400</v>
      </c>
      <c r="Y123" s="50">
        <f t="shared" si="38"/>
        <v>200</v>
      </c>
      <c r="Z123" s="50">
        <f t="shared" si="39"/>
        <v>200</v>
      </c>
      <c r="AA123" s="50">
        <f t="shared" si="40"/>
        <v>0</v>
      </c>
      <c r="AB123" s="51">
        <f t="shared" si="41"/>
        <v>0</v>
      </c>
      <c r="AC123" s="52">
        <f t="shared" si="42"/>
        <v>4800</v>
      </c>
      <c r="AD123" s="53">
        <f t="shared" si="43"/>
        <v>0</v>
      </c>
      <c r="AE123" s="54">
        <f t="shared" si="44"/>
        <v>4800</v>
      </c>
    </row>
    <row r="124" spans="1:31" ht="18" hidden="1" customHeight="1">
      <c r="A124" s="82">
        <v>367108</v>
      </c>
      <c r="B124" s="108">
        <v>4</v>
      </c>
      <c r="C124" s="101" t="s">
        <v>75</v>
      </c>
      <c r="D124" s="694" t="s">
        <v>393</v>
      </c>
      <c r="E124" s="85"/>
      <c r="F124" s="85"/>
      <c r="G124" s="85"/>
      <c r="H124" s="85"/>
      <c r="I124" s="695"/>
      <c r="J124" s="640"/>
      <c r="K124" s="467"/>
      <c r="L124" s="467"/>
      <c r="M124" s="467"/>
      <c r="N124" s="339"/>
      <c r="O124" s="46">
        <f t="shared" si="34"/>
        <v>0</v>
      </c>
      <c r="P124" s="554"/>
      <c r="Q124" s="45"/>
      <c r="R124" s="554">
        <f t="shared" si="45"/>
        <v>0</v>
      </c>
      <c r="S124" s="63"/>
      <c r="T124" s="139">
        <f>SUM(O124,R124)</f>
        <v>0</v>
      </c>
      <c r="U124" s="46">
        <f t="shared" si="36"/>
        <v>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>
        <f t="shared" si="42"/>
        <v>0</v>
      </c>
      <c r="AD124" s="53"/>
      <c r="AE124" s="54">
        <f t="shared" si="44"/>
        <v>0</v>
      </c>
    </row>
    <row r="125" spans="1:31" ht="18" customHeight="1">
      <c r="A125" s="236">
        <v>36730825</v>
      </c>
      <c r="B125" s="249">
        <v>4</v>
      </c>
      <c r="C125" s="67" t="s">
        <v>27</v>
      </c>
      <c r="D125" s="696"/>
      <c r="E125" s="170"/>
      <c r="F125" s="170"/>
      <c r="G125" s="170"/>
      <c r="H125" s="170"/>
      <c r="I125" s="699" t="s">
        <v>394</v>
      </c>
      <c r="J125" s="636"/>
      <c r="K125" s="603"/>
      <c r="L125" s="603"/>
      <c r="M125" s="603"/>
      <c r="N125" s="613"/>
      <c r="O125" s="65"/>
      <c r="P125" s="415">
        <v>165</v>
      </c>
      <c r="Q125" s="901"/>
      <c r="R125" s="415">
        <f t="shared" si="45"/>
        <v>165</v>
      </c>
      <c r="S125" s="63"/>
      <c r="T125" s="63">
        <f>SUM(O125,R125)</f>
        <v>165</v>
      </c>
      <c r="U125" s="46">
        <f t="shared" si="36"/>
        <v>165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>
      <c r="A126" s="30">
        <v>36730831</v>
      </c>
      <c r="B126" s="249">
        <v>4</v>
      </c>
      <c r="C126" s="67" t="s">
        <v>27</v>
      </c>
      <c r="D126" s="697"/>
      <c r="E126" s="324"/>
      <c r="F126" s="324"/>
      <c r="G126" s="324"/>
      <c r="H126" s="324"/>
      <c r="I126" s="261" t="s">
        <v>395</v>
      </c>
      <c r="J126" s="636"/>
      <c r="K126" s="603"/>
      <c r="L126" s="603"/>
      <c r="M126" s="603"/>
      <c r="N126" s="613"/>
      <c r="O126" s="65"/>
      <c r="P126" s="415">
        <v>310</v>
      </c>
      <c r="Q126" s="117"/>
      <c r="R126" s="415">
        <f t="shared" si="45"/>
        <v>310</v>
      </c>
      <c r="S126" s="145"/>
      <c r="T126" s="143">
        <f>SUM(O126,R126)</f>
        <v>310</v>
      </c>
      <c r="U126" s="46">
        <f t="shared" si="36"/>
        <v>310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30">
        <v>36730831</v>
      </c>
      <c r="B127" s="108">
        <v>4</v>
      </c>
      <c r="C127" s="657">
        <v>50</v>
      </c>
      <c r="D127" s="698"/>
      <c r="E127" s="699"/>
      <c r="F127" s="699"/>
      <c r="G127" s="699"/>
      <c r="H127" s="699"/>
      <c r="I127" s="700" t="s">
        <v>395</v>
      </c>
      <c r="J127" s="701"/>
      <c r="K127" s="616"/>
      <c r="L127" s="616"/>
      <c r="M127" s="616"/>
      <c r="N127" s="586"/>
      <c r="O127" s="587"/>
      <c r="P127" s="143">
        <v>190</v>
      </c>
      <c r="Q127" s="139"/>
      <c r="R127" s="702">
        <f t="shared" si="45"/>
        <v>190</v>
      </c>
      <c r="S127" s="702">
        <f t="shared" ref="S127:S128" si="46">SUM(O127,R127)</f>
        <v>190</v>
      </c>
      <c r="T127" s="139"/>
      <c r="U127" s="65">
        <f t="shared" si="36"/>
        <v>190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>
        <f t="shared" si="43"/>
        <v>3800</v>
      </c>
      <c r="AE127" s="54">
        <f t="shared" si="44"/>
        <v>3800</v>
      </c>
    </row>
    <row r="128" spans="1:31" ht="18" customHeight="1">
      <c r="A128" s="30">
        <v>36730825</v>
      </c>
      <c r="B128" s="108">
        <v>4</v>
      </c>
      <c r="C128" s="32">
        <v>50</v>
      </c>
      <c r="D128" s="574"/>
      <c r="E128" s="73"/>
      <c r="F128" s="73"/>
      <c r="G128" s="73"/>
      <c r="H128" s="36"/>
      <c r="I128" s="347" t="s">
        <v>394</v>
      </c>
      <c r="J128" s="593"/>
      <c r="K128" s="594"/>
      <c r="L128" s="594"/>
      <c r="M128" s="594"/>
      <c r="N128" s="572"/>
      <c r="O128" s="573"/>
      <c r="P128" s="902">
        <v>100</v>
      </c>
      <c r="Q128" s="70"/>
      <c r="R128" s="903">
        <f>SUM(P128:Q128)</f>
        <v>100</v>
      </c>
      <c r="S128" s="703">
        <f t="shared" si="46"/>
        <v>100</v>
      </c>
      <c r="T128" s="139"/>
      <c r="U128" s="46">
        <f t="shared" si="36"/>
        <v>100</v>
      </c>
      <c r="V128" s="47">
        <f t="shared" si="31"/>
        <v>0</v>
      </c>
      <c r="W128" s="48"/>
      <c r="X128" s="49">
        <f t="shared" si="37"/>
        <v>0</v>
      </c>
      <c r="Y128" s="50">
        <f t="shared" si="38"/>
        <v>0</v>
      </c>
      <c r="Z128" s="50">
        <f t="shared" si="39"/>
        <v>0</v>
      </c>
      <c r="AA128" s="50">
        <f t="shared" si="40"/>
        <v>0</v>
      </c>
      <c r="AB128" s="51">
        <f t="shared" si="41"/>
        <v>0</v>
      </c>
      <c r="AC128" s="52">
        <f t="shared" si="42"/>
        <v>0</v>
      </c>
      <c r="AD128" s="53">
        <f t="shared" si="43"/>
        <v>2000</v>
      </c>
      <c r="AE128" s="54">
        <f t="shared" si="44"/>
        <v>2000</v>
      </c>
    </row>
    <row r="129" spans="1:31" ht="18" customHeight="1">
      <c r="A129" s="119" t="s">
        <v>161</v>
      </c>
      <c r="B129" s="120"/>
      <c r="C129" s="595"/>
      <c r="D129" s="596"/>
      <c r="E129" s="120"/>
      <c r="F129" s="120"/>
      <c r="G129" s="120"/>
      <c r="H129" s="120"/>
      <c r="I129" s="596"/>
      <c r="J129" s="129">
        <f t="shared" ref="J129:U129" si="47">SUM(J100:J128)</f>
        <v>395</v>
      </c>
      <c r="K129" s="129">
        <f t="shared" si="47"/>
        <v>21</v>
      </c>
      <c r="L129" s="129">
        <f t="shared" si="47"/>
        <v>14</v>
      </c>
      <c r="M129" s="129">
        <f t="shared" si="47"/>
        <v>0</v>
      </c>
      <c r="N129" s="129">
        <f t="shared" si="47"/>
        <v>0</v>
      </c>
      <c r="O129" s="130">
        <f t="shared" si="47"/>
        <v>430</v>
      </c>
      <c r="P129" s="133">
        <f t="shared" si="47"/>
        <v>1547</v>
      </c>
      <c r="Q129" s="129">
        <f t="shared" si="47"/>
        <v>0</v>
      </c>
      <c r="R129" s="648">
        <f t="shared" si="47"/>
        <v>1547</v>
      </c>
      <c r="S129" s="648">
        <f t="shared" si="47"/>
        <v>1042</v>
      </c>
      <c r="T129" s="129">
        <f t="shared" si="47"/>
        <v>935</v>
      </c>
      <c r="U129" s="130">
        <f t="shared" si="47"/>
        <v>1977</v>
      </c>
      <c r="V129" s="47">
        <f t="shared" si="31"/>
        <v>0</v>
      </c>
      <c r="W129" s="131"/>
      <c r="X129" s="132">
        <f t="shared" ref="X129:AE129" si="48">SUM(X100:X128)</f>
        <v>13400</v>
      </c>
      <c r="Y129" s="129">
        <f t="shared" si="48"/>
        <v>840</v>
      </c>
      <c r="Z129" s="129">
        <f t="shared" si="48"/>
        <v>560</v>
      </c>
      <c r="AA129" s="129">
        <f t="shared" si="48"/>
        <v>0</v>
      </c>
      <c r="AB129" s="133">
        <f t="shared" si="48"/>
        <v>0</v>
      </c>
      <c r="AC129" s="130">
        <f t="shared" si="48"/>
        <v>14800</v>
      </c>
      <c r="AD129" s="133">
        <f t="shared" si="48"/>
        <v>13440</v>
      </c>
      <c r="AE129" s="134">
        <f t="shared" si="48"/>
        <v>28240</v>
      </c>
    </row>
    <row r="130" spans="1:31" ht="18" hidden="1" customHeight="1">
      <c r="A130" s="30">
        <v>321030</v>
      </c>
      <c r="B130" s="31" t="s">
        <v>57</v>
      </c>
      <c r="C130" s="32">
        <v>25</v>
      </c>
      <c r="D130" s="574" t="s">
        <v>162</v>
      </c>
      <c r="E130" s="73" t="s">
        <v>163</v>
      </c>
      <c r="F130" s="73" t="s">
        <v>164</v>
      </c>
      <c r="G130" s="73" t="s">
        <v>165</v>
      </c>
      <c r="H130" s="36" t="s">
        <v>166</v>
      </c>
      <c r="I130" s="552"/>
      <c r="J130" s="553"/>
      <c r="K130" s="467"/>
      <c r="L130" s="467"/>
      <c r="M130" s="467"/>
      <c r="N130" s="339"/>
      <c r="O130" s="46">
        <f t="shared" ref="O130:O140" si="49">SUM(J130:N130)</f>
        <v>0</v>
      </c>
      <c r="P130" s="554"/>
      <c r="Q130" s="301"/>
      <c r="R130" s="705">
        <f t="shared" ref="R130:R140" si="50">SUM(P130:Q130)</f>
        <v>0</v>
      </c>
      <c r="S130" s="334">
        <f t="shared" ref="S130:S139" si="51">SUM(O130,R130)</f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ref="X130:X140" si="52">(J130*1000)/C130</f>
        <v>0</v>
      </c>
      <c r="Y130" s="50">
        <f t="shared" ref="Y130:Y140" si="53">(K130*1000)/C130</f>
        <v>0</v>
      </c>
      <c r="Z130" s="50">
        <f t="shared" ref="Z130:Z140" si="54">(L130*1000)/C130</f>
        <v>0</v>
      </c>
      <c r="AA130" s="50">
        <f t="shared" ref="AA130:AA140" si="55">(M130*1000)/C130</f>
        <v>0</v>
      </c>
      <c r="AB130" s="51">
        <f t="shared" ref="AB130:AB140" si="56">(N130*1000)/C130</f>
        <v>0</v>
      </c>
      <c r="AC130" s="52">
        <f t="shared" ref="AC130:AC140" si="57">SUM(X130:AB130)</f>
        <v>0</v>
      </c>
      <c r="AD130" s="53">
        <f t="shared" ref="AD130:AD140" si="58">(R130*1000)/C130</f>
        <v>0</v>
      </c>
      <c r="AE130" s="54">
        <f t="shared" ref="AE130:AE140" si="59">SUM(AC130:AD130)</f>
        <v>0</v>
      </c>
    </row>
    <row r="131" spans="1:31" ht="18" hidden="1" customHeight="1">
      <c r="A131" s="30">
        <v>321031</v>
      </c>
      <c r="B131" s="108">
        <v>4</v>
      </c>
      <c r="C131" s="32">
        <v>25</v>
      </c>
      <c r="D131" s="574" t="s">
        <v>167</v>
      </c>
      <c r="E131" s="73" t="s">
        <v>168</v>
      </c>
      <c r="F131" s="73" t="s">
        <v>169</v>
      </c>
      <c r="G131" s="73" t="s">
        <v>170</v>
      </c>
      <c r="H131" s="36" t="s">
        <v>171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>
      <c r="A132" s="30">
        <v>332330</v>
      </c>
      <c r="B132" s="31" t="s">
        <v>57</v>
      </c>
      <c r="C132" s="32">
        <v>25</v>
      </c>
      <c r="D132" s="574" t="s">
        <v>172</v>
      </c>
      <c r="E132" s="73" t="s">
        <v>173</v>
      </c>
      <c r="F132" s="73" t="s">
        <v>174</v>
      </c>
      <c r="G132" s="73" t="s">
        <v>175</v>
      </c>
      <c r="H132" s="36" t="s">
        <v>176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>
      <c r="A133" s="30">
        <v>332331</v>
      </c>
      <c r="B133" s="108">
        <v>4</v>
      </c>
      <c r="C133" s="32">
        <v>25</v>
      </c>
      <c r="D133" s="574" t="s">
        <v>177</v>
      </c>
      <c r="E133" s="73" t="s">
        <v>178</v>
      </c>
      <c r="F133" s="73" t="s">
        <v>179</v>
      </c>
      <c r="G133" s="73" t="s">
        <v>180</v>
      </c>
      <c r="H133" s="36" t="s">
        <v>181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>
      <c r="A134" s="30">
        <v>341130</v>
      </c>
      <c r="B134" s="31" t="s">
        <v>57</v>
      </c>
      <c r="C134" s="32">
        <v>25</v>
      </c>
      <c r="D134" s="574" t="s">
        <v>182</v>
      </c>
      <c r="E134" s="73" t="s">
        <v>183</v>
      </c>
      <c r="F134" s="73" t="s">
        <v>184</v>
      </c>
      <c r="G134" s="73" t="s">
        <v>185</v>
      </c>
      <c r="H134" s="36" t="s">
        <v>186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>
      <c r="A135" s="30">
        <v>341131</v>
      </c>
      <c r="B135" s="108">
        <v>4</v>
      </c>
      <c r="C135" s="32">
        <v>25</v>
      </c>
      <c r="D135" s="574" t="s">
        <v>187</v>
      </c>
      <c r="E135" s="73" t="s">
        <v>188</v>
      </c>
      <c r="F135" s="73" t="s">
        <v>189</v>
      </c>
      <c r="G135" s="73" t="s">
        <v>190</v>
      </c>
      <c r="H135" s="36" t="s">
        <v>191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>
      <c r="A136" s="172">
        <v>332341</v>
      </c>
      <c r="B136" s="108">
        <v>4</v>
      </c>
      <c r="C136" s="267">
        <v>25</v>
      </c>
      <c r="D136" s="614" t="s">
        <v>192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>
      <c r="A137" s="172">
        <v>341141</v>
      </c>
      <c r="B137" s="108">
        <v>4</v>
      </c>
      <c r="C137" s="96">
        <v>25</v>
      </c>
      <c r="D137" s="614" t="s">
        <v>193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>
      <c r="A138" s="172">
        <v>342101</v>
      </c>
      <c r="B138" s="108">
        <v>4</v>
      </c>
      <c r="C138" s="96">
        <v>25</v>
      </c>
      <c r="D138" s="614">
        <v>555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>
      <c r="A139" s="30">
        <v>341131</v>
      </c>
      <c r="B139" s="31" t="s">
        <v>57</v>
      </c>
      <c r="C139" s="32">
        <v>25</v>
      </c>
      <c r="D139" s="574" t="s">
        <v>194</v>
      </c>
      <c r="E139" s="73" t="s">
        <v>195</v>
      </c>
      <c r="F139" s="73" t="s">
        <v>196</v>
      </c>
      <c r="G139" s="73" t="s">
        <v>197</v>
      </c>
      <c r="H139" s="36" t="s">
        <v>198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>
      <c r="A140" s="30">
        <v>341131</v>
      </c>
      <c r="B140" s="31" t="s">
        <v>57</v>
      </c>
      <c r="C140" s="32">
        <v>25</v>
      </c>
      <c r="D140" s="574" t="s">
        <v>199</v>
      </c>
      <c r="E140" s="73" t="s">
        <v>200</v>
      </c>
      <c r="F140" s="73" t="s">
        <v>201</v>
      </c>
      <c r="G140" s="73" t="s">
        <v>202</v>
      </c>
      <c r="H140" s="36" t="s">
        <v>203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>SUM(O140,R140)</f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>
      <c r="A141" s="119" t="s">
        <v>204</v>
      </c>
      <c r="B141" s="120"/>
      <c r="C141" s="595"/>
      <c r="D141" s="596"/>
      <c r="E141" s="120"/>
      <c r="F141" s="120"/>
      <c r="G141" s="120"/>
      <c r="H141" s="120"/>
      <c r="I141" s="596"/>
      <c r="J141" s="274">
        <f>SUM(J130:J140)</f>
        <v>0</v>
      </c>
      <c r="K141" s="275">
        <f t="shared" ref="K141:U141" si="60">SUM(K130:K140)</f>
        <v>0</v>
      </c>
      <c r="L141" s="275">
        <f t="shared" si="60"/>
        <v>0</v>
      </c>
      <c r="M141" s="275">
        <f t="shared" si="60"/>
        <v>0</v>
      </c>
      <c r="N141" s="279">
        <f t="shared" si="60"/>
        <v>0</v>
      </c>
      <c r="O141" s="276">
        <f t="shared" si="60"/>
        <v>0</v>
      </c>
      <c r="P141" s="279">
        <f>SUM(P130:P140)</f>
        <v>0</v>
      </c>
      <c r="Q141" s="275">
        <f>SUM(Q130:Q140)</f>
        <v>0</v>
      </c>
      <c r="R141" s="706">
        <f t="shared" si="60"/>
        <v>0</v>
      </c>
      <c r="S141" s="707">
        <f t="shared" si="60"/>
        <v>0</v>
      </c>
      <c r="T141" s="275">
        <f t="shared" si="60"/>
        <v>0</v>
      </c>
      <c r="U141" s="276">
        <f t="shared" si="60"/>
        <v>0</v>
      </c>
      <c r="V141" s="47">
        <f t="shared" si="31"/>
        <v>0</v>
      </c>
      <c r="W141" s="277"/>
      <c r="X141" s="278">
        <f t="shared" ref="X141:AE141" si="61">SUM(X130:X140)</f>
        <v>0</v>
      </c>
      <c r="Y141" s="275">
        <f t="shared" si="61"/>
        <v>0</v>
      </c>
      <c r="Z141" s="275">
        <f t="shared" si="61"/>
        <v>0</v>
      </c>
      <c r="AA141" s="275">
        <f t="shared" si="61"/>
        <v>0</v>
      </c>
      <c r="AB141" s="279">
        <f t="shared" si="61"/>
        <v>0</v>
      </c>
      <c r="AC141" s="276">
        <f t="shared" si="61"/>
        <v>0</v>
      </c>
      <c r="AD141" s="279">
        <f t="shared" si="61"/>
        <v>0</v>
      </c>
      <c r="AE141" s="280">
        <f t="shared" si="61"/>
        <v>0</v>
      </c>
    </row>
    <row r="142" spans="1:31" ht="18" customHeight="1" thickBot="1">
      <c r="A142" s="281" t="s">
        <v>205</v>
      </c>
      <c r="B142" s="282"/>
      <c r="C142" s="708"/>
      <c r="D142" s="709"/>
      <c r="E142" s="282"/>
      <c r="F142" s="282"/>
      <c r="G142" s="282"/>
      <c r="H142" s="282"/>
      <c r="I142" s="709"/>
      <c r="J142" s="290">
        <f t="shared" ref="J142:U142" si="62">SUM(J141,J129,J99,J40)</f>
        <v>1555</v>
      </c>
      <c r="K142" s="291">
        <f t="shared" si="62"/>
        <v>90</v>
      </c>
      <c r="L142" s="291">
        <f t="shared" si="62"/>
        <v>30</v>
      </c>
      <c r="M142" s="291">
        <f t="shared" si="62"/>
        <v>0</v>
      </c>
      <c r="N142" s="295">
        <f t="shared" si="62"/>
        <v>24</v>
      </c>
      <c r="O142" s="292">
        <f t="shared" si="62"/>
        <v>1699</v>
      </c>
      <c r="P142" s="295">
        <f t="shared" si="62"/>
        <v>6727</v>
      </c>
      <c r="Q142" s="295">
        <f t="shared" si="62"/>
        <v>4528</v>
      </c>
      <c r="R142" s="710">
        <f t="shared" si="62"/>
        <v>11255</v>
      </c>
      <c r="S142" s="711">
        <f t="shared" si="62"/>
        <v>9877</v>
      </c>
      <c r="T142" s="291">
        <f t="shared" si="62"/>
        <v>3077</v>
      </c>
      <c r="U142" s="292">
        <f t="shared" si="62"/>
        <v>12954</v>
      </c>
      <c r="V142" s="47">
        <f t="shared" si="31"/>
        <v>0</v>
      </c>
      <c r="W142" s="293"/>
      <c r="X142" s="294">
        <f t="shared" ref="X142:AE142" si="63">SUM(X141,X129,X99,X40)</f>
        <v>52600</v>
      </c>
      <c r="Y142" s="291">
        <f t="shared" si="63"/>
        <v>3600</v>
      </c>
      <c r="Z142" s="291">
        <f t="shared" si="63"/>
        <v>1200</v>
      </c>
      <c r="AA142" s="291">
        <f t="shared" si="63"/>
        <v>0</v>
      </c>
      <c r="AB142" s="295">
        <f t="shared" si="63"/>
        <v>960</v>
      </c>
      <c r="AC142" s="292">
        <f t="shared" si="63"/>
        <v>58360</v>
      </c>
      <c r="AD142" s="295">
        <f t="shared" si="63"/>
        <v>168360</v>
      </c>
      <c r="AE142" s="296">
        <f t="shared" si="63"/>
        <v>224160</v>
      </c>
    </row>
    <row r="143" spans="1:31" ht="18" customHeight="1">
      <c r="A143" s="192">
        <v>112001</v>
      </c>
      <c r="B143" s="297" t="s">
        <v>206</v>
      </c>
      <c r="C143" s="238">
        <v>25</v>
      </c>
      <c r="D143" s="551">
        <v>510</v>
      </c>
      <c r="E143" s="34">
        <v>910</v>
      </c>
      <c r="F143" s="34"/>
      <c r="G143" s="34">
        <v>9610</v>
      </c>
      <c r="H143" s="35"/>
      <c r="I143" s="712"/>
      <c r="J143" s="713">
        <v>64</v>
      </c>
      <c r="K143" s="714"/>
      <c r="L143" s="714"/>
      <c r="M143" s="714"/>
      <c r="N143" s="715"/>
      <c r="O143" s="716">
        <f t="shared" ref="O143:O188" si="64">SUM(J143:N143)</f>
        <v>64</v>
      </c>
      <c r="P143" s="554"/>
      <c r="Q143" s="301"/>
      <c r="R143" s="717"/>
      <c r="S143" s="63">
        <f t="shared" ref="S143:S188" si="65">SUM(O143,R143)</f>
        <v>64</v>
      </c>
      <c r="T143" s="430"/>
      <c r="U143" s="302">
        <f t="shared" si="36"/>
        <v>64</v>
      </c>
      <c r="V143" s="47">
        <f t="shared" si="31"/>
        <v>0</v>
      </c>
      <c r="W143" s="303"/>
      <c r="X143" s="304">
        <f t="shared" ref="X143:X188" si="66">(J143*1000)/C143</f>
        <v>2560</v>
      </c>
      <c r="Y143" s="305">
        <f t="shared" ref="Y143:Y188" si="67">(K143*1000)/C143</f>
        <v>0</v>
      </c>
      <c r="Z143" s="305">
        <f t="shared" ref="Z143:Z188" si="68">(L143*1000)/C143</f>
        <v>0</v>
      </c>
      <c r="AA143" s="305">
        <f t="shared" ref="AA143:AA188" si="69">(M143*1000)/C143</f>
        <v>0</v>
      </c>
      <c r="AB143" s="306">
        <f t="shared" ref="AB143:AB188" si="70">(N143*1000)/C143</f>
        <v>0</v>
      </c>
      <c r="AC143" s="307">
        <f t="shared" ref="AC143:AC188" si="71">SUM(X143:AB143)</f>
        <v>2560</v>
      </c>
      <c r="AD143" s="308">
        <f t="shared" ref="AD143:AD188" si="72">(R143*1000)/C143</f>
        <v>0</v>
      </c>
      <c r="AE143" s="309">
        <f t="shared" ref="AE143:AE188" si="73">SUM(AC143:AD143)</f>
        <v>2560</v>
      </c>
    </row>
    <row r="144" spans="1:31" ht="18" hidden="1" customHeight="1">
      <c r="A144" s="192">
        <v>112801</v>
      </c>
      <c r="B144" s="718">
        <v>2.5</v>
      </c>
      <c r="C144" s="719" t="s">
        <v>27</v>
      </c>
      <c r="D144" s="551"/>
      <c r="E144" s="34"/>
      <c r="F144" s="31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ref="V144:V207" si="74">O144+R144-U144</f>
        <v>0</v>
      </c>
      <c r="W144" s="303"/>
      <c r="X144" s="304"/>
      <c r="Y144" s="305"/>
      <c r="Z144" s="305"/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>
      <c r="A145" s="192">
        <v>112801</v>
      </c>
      <c r="B145" s="297" t="s">
        <v>206</v>
      </c>
      <c r="C145" s="238">
        <v>25</v>
      </c>
      <c r="D145" s="551"/>
      <c r="E145" s="34"/>
      <c r="F145" s="3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720"/>
      <c r="U145" s="302">
        <f t="shared" si="36"/>
        <v>0</v>
      </c>
      <c r="V145" s="47">
        <f t="shared" si="74"/>
        <v>0</v>
      </c>
      <c r="W145" s="303"/>
      <c r="X145" s="304">
        <f t="shared" si="66"/>
        <v>0</v>
      </c>
      <c r="Y145" s="305"/>
      <c r="Z145" s="305">
        <f t="shared" si="68"/>
        <v>0</v>
      </c>
      <c r="AA145" s="305"/>
      <c r="AB145" s="306"/>
      <c r="AC145" s="307">
        <f t="shared" si="71"/>
        <v>0</v>
      </c>
      <c r="AD145" s="308"/>
      <c r="AE145" s="309">
        <f t="shared" si="73"/>
        <v>0</v>
      </c>
    </row>
    <row r="146" spans="1:31" ht="18" hidden="1" customHeight="1">
      <c r="A146" s="192">
        <v>112601</v>
      </c>
      <c r="B146" s="297" t="s">
        <v>206</v>
      </c>
      <c r="C146" s="721">
        <v>25</v>
      </c>
      <c r="D146" s="551"/>
      <c r="E146" s="34"/>
      <c r="F146" s="722" t="s">
        <v>208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4"/>
        <v>0</v>
      </c>
      <c r="P146" s="554"/>
      <c r="Q146" s="301"/>
      <c r="R146" s="717"/>
      <c r="S146" s="63">
        <f t="shared" si="65"/>
        <v>0</v>
      </c>
      <c r="T146" s="143"/>
      <c r="U146" s="302">
        <f t="shared" si="36"/>
        <v>0</v>
      </c>
      <c r="V146" s="47">
        <f t="shared" si="74"/>
        <v>0</v>
      </c>
      <c r="W146" s="303"/>
      <c r="X146" s="304"/>
      <c r="Y146" s="305"/>
      <c r="Z146" s="305"/>
      <c r="AA146" s="305"/>
      <c r="AB146" s="306"/>
      <c r="AC146" s="307"/>
      <c r="AD146" s="308"/>
      <c r="AE146" s="309"/>
    </row>
    <row r="147" spans="1:31" ht="18" customHeight="1">
      <c r="A147" s="192">
        <v>112601</v>
      </c>
      <c r="B147" s="297" t="s">
        <v>206</v>
      </c>
      <c r="C147" s="238">
        <v>25</v>
      </c>
      <c r="D147" s="551"/>
      <c r="E147" s="34"/>
      <c r="F147" s="723" t="s">
        <v>207</v>
      </c>
      <c r="G147" s="34"/>
      <c r="H147" s="35"/>
      <c r="I147" s="712"/>
      <c r="J147" s="713"/>
      <c r="K147" s="714"/>
      <c r="L147" s="724">
        <v>24</v>
      </c>
      <c r="M147" s="714"/>
      <c r="N147" s="715"/>
      <c r="O147" s="716">
        <f t="shared" si="64"/>
        <v>24</v>
      </c>
      <c r="P147" s="554"/>
      <c r="Q147" s="301"/>
      <c r="R147" s="717"/>
      <c r="S147" s="63">
        <f t="shared" si="65"/>
        <v>24</v>
      </c>
      <c r="T147" s="430"/>
      <c r="U147" s="302">
        <f t="shared" si="36"/>
        <v>24</v>
      </c>
      <c r="V147" s="47">
        <f t="shared" si="74"/>
        <v>0</v>
      </c>
      <c r="W147" s="303"/>
      <c r="X147" s="304"/>
      <c r="Y147" s="305"/>
      <c r="Z147" s="50">
        <f t="shared" si="68"/>
        <v>960</v>
      </c>
      <c r="AA147" s="305"/>
      <c r="AB147" s="306"/>
      <c r="AC147" s="52">
        <f t="shared" si="71"/>
        <v>960</v>
      </c>
      <c r="AD147" s="308"/>
      <c r="AE147" s="54">
        <f t="shared" si="73"/>
        <v>960</v>
      </c>
    </row>
    <row r="148" spans="1:31" ht="18" hidden="1" customHeight="1">
      <c r="A148" s="192">
        <v>112601</v>
      </c>
      <c r="B148" s="297" t="s">
        <v>206</v>
      </c>
      <c r="C148" s="238">
        <v>25</v>
      </c>
      <c r="D148" s="551"/>
      <c r="E148" s="34"/>
      <c r="F148" s="314" t="s">
        <v>396</v>
      </c>
      <c r="G148" s="34"/>
      <c r="H148" s="35"/>
      <c r="I148" s="712"/>
      <c r="J148" s="725"/>
      <c r="K148" s="714"/>
      <c r="L148" s="726"/>
      <c r="M148" s="714"/>
      <c r="N148" s="715"/>
      <c r="O148" s="716">
        <f t="shared" si="64"/>
        <v>0</v>
      </c>
      <c r="P148" s="554"/>
      <c r="Q148" s="301"/>
      <c r="R148" s="717"/>
      <c r="S148" s="63">
        <f t="shared" si="65"/>
        <v>0</v>
      </c>
      <c r="T148" s="430"/>
      <c r="U148" s="302">
        <f t="shared" si="36"/>
        <v>0</v>
      </c>
      <c r="V148" s="47">
        <f t="shared" si="74"/>
        <v>0</v>
      </c>
      <c r="W148" s="303"/>
      <c r="X148" s="304"/>
      <c r="Y148" s="305"/>
      <c r="Z148" s="50">
        <f t="shared" si="68"/>
        <v>0</v>
      </c>
      <c r="AA148" s="305"/>
      <c r="AB148" s="306"/>
      <c r="AC148" s="52">
        <f t="shared" si="71"/>
        <v>0</v>
      </c>
      <c r="AD148" s="308"/>
      <c r="AE148" s="54">
        <f t="shared" si="73"/>
        <v>0</v>
      </c>
    </row>
    <row r="149" spans="1:31" ht="18" customHeight="1">
      <c r="A149" s="192">
        <v>112801</v>
      </c>
      <c r="B149" s="297" t="s">
        <v>206</v>
      </c>
      <c r="C149" s="238">
        <v>25</v>
      </c>
      <c r="D149" s="551"/>
      <c r="E149" s="34"/>
      <c r="F149" s="314" t="s">
        <v>209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430"/>
      <c r="U149" s="302">
        <f t="shared" si="36"/>
        <v>0</v>
      </c>
      <c r="V149" s="47">
        <f t="shared" si="74"/>
        <v>0</v>
      </c>
      <c r="W149" s="303"/>
      <c r="X149" s="304"/>
      <c r="Y149" s="305"/>
      <c r="Z149" s="50">
        <f t="shared" si="68"/>
        <v>0</v>
      </c>
      <c r="AA149" s="305"/>
      <c r="AB149" s="306"/>
      <c r="AC149" s="52">
        <f t="shared" si="71"/>
        <v>0</v>
      </c>
      <c r="AD149" s="308"/>
      <c r="AE149" s="54">
        <f t="shared" si="73"/>
        <v>0</v>
      </c>
    </row>
    <row r="150" spans="1:31" ht="18" customHeight="1">
      <c r="A150" s="192">
        <v>112031</v>
      </c>
      <c r="B150" s="297" t="s">
        <v>206</v>
      </c>
      <c r="C150" s="238">
        <v>25</v>
      </c>
      <c r="D150" s="727" t="s">
        <v>210</v>
      </c>
      <c r="E150" s="34"/>
      <c r="F150" s="34"/>
      <c r="G150" s="34"/>
      <c r="H150" s="35"/>
      <c r="I150" s="712"/>
      <c r="J150" s="728">
        <v>16</v>
      </c>
      <c r="K150" s="729"/>
      <c r="L150" s="729"/>
      <c r="M150" s="729"/>
      <c r="N150" s="730"/>
      <c r="O150" s="302">
        <f t="shared" si="64"/>
        <v>16</v>
      </c>
      <c r="P150" s="554"/>
      <c r="Q150" s="301"/>
      <c r="R150" s="717"/>
      <c r="S150" s="63">
        <f t="shared" si="65"/>
        <v>16</v>
      </c>
      <c r="T150" s="430"/>
      <c r="U150" s="302">
        <f t="shared" si="36"/>
        <v>16</v>
      </c>
      <c r="V150" s="47">
        <f t="shared" si="74"/>
        <v>0</v>
      </c>
      <c r="W150" s="303"/>
      <c r="X150" s="304">
        <f t="shared" si="66"/>
        <v>640</v>
      </c>
      <c r="Y150" s="305"/>
      <c r="Z150" s="305"/>
      <c r="AA150" s="305"/>
      <c r="AB150" s="306"/>
      <c r="AC150" s="307">
        <f t="shared" si="71"/>
        <v>640</v>
      </c>
      <c r="AD150" s="308"/>
      <c r="AE150" s="309">
        <f t="shared" si="73"/>
        <v>640</v>
      </c>
    </row>
    <row r="151" spans="1:31" ht="18" hidden="1" customHeight="1">
      <c r="A151" s="182">
        <v>112591</v>
      </c>
      <c r="B151" s="331" t="s">
        <v>206</v>
      </c>
      <c r="C151" s="731">
        <v>50</v>
      </c>
      <c r="D151" s="630"/>
      <c r="E151" s="103"/>
      <c r="F151" s="103"/>
      <c r="G151" s="103"/>
      <c r="H151" s="103"/>
      <c r="I151" s="732" t="s">
        <v>211</v>
      </c>
      <c r="J151" s="733"/>
      <c r="K151" s="467"/>
      <c r="L151" s="467"/>
      <c r="M151" s="467"/>
      <c r="N151" s="339"/>
      <c r="O151" s="46"/>
      <c r="P151" s="637"/>
      <c r="Q151" s="661"/>
      <c r="R151" s="734">
        <f t="shared" ref="R151:R188" si="75">SUM(P151:Q151)</f>
        <v>0</v>
      </c>
      <c r="S151" s="63">
        <f t="shared" si="65"/>
        <v>0</v>
      </c>
      <c r="T151" s="227"/>
      <c r="U151" s="46">
        <f t="shared" si="36"/>
        <v>0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0</v>
      </c>
      <c r="AE151" s="54">
        <f t="shared" si="73"/>
        <v>0</v>
      </c>
    </row>
    <row r="152" spans="1:31" ht="18" customHeight="1">
      <c r="A152" s="190">
        <v>11252892</v>
      </c>
      <c r="B152" s="168" t="s">
        <v>206</v>
      </c>
      <c r="C152" s="331">
        <v>50</v>
      </c>
      <c r="D152" s="630"/>
      <c r="E152" s="103"/>
      <c r="F152" s="103"/>
      <c r="G152" s="103"/>
      <c r="H152" s="103"/>
      <c r="I152" s="735" t="s">
        <v>470</v>
      </c>
      <c r="J152" s="733"/>
      <c r="K152" s="467"/>
      <c r="L152" s="467"/>
      <c r="M152" s="467"/>
      <c r="N152" s="339"/>
      <c r="O152" s="46"/>
      <c r="P152" s="436"/>
      <c r="Q152" s="139">
        <v>64</v>
      </c>
      <c r="R152" s="436">
        <f t="shared" si="75"/>
        <v>64</v>
      </c>
      <c r="S152" s="63">
        <f t="shared" si="65"/>
        <v>64</v>
      </c>
      <c r="T152" s="139"/>
      <c r="U152" s="46">
        <f t="shared" si="36"/>
        <v>64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>
        <f t="shared" si="72"/>
        <v>1280</v>
      </c>
      <c r="AE152" s="54">
        <f t="shared" si="73"/>
        <v>1280</v>
      </c>
    </row>
    <row r="153" spans="1:31" ht="18" hidden="1" customHeight="1">
      <c r="A153" s="236">
        <v>114001</v>
      </c>
      <c r="B153" s="108">
        <v>3.5</v>
      </c>
      <c r="C153" s="736" t="s">
        <v>75</v>
      </c>
      <c r="D153" s="737" t="s">
        <v>397</v>
      </c>
      <c r="E153" s="170"/>
      <c r="F153" s="170"/>
      <c r="G153" s="170"/>
      <c r="H153" s="171"/>
      <c r="I153" s="738"/>
      <c r="J153" s="553"/>
      <c r="K153" s="467"/>
      <c r="L153" s="467"/>
      <c r="M153" s="467"/>
      <c r="N153" s="339"/>
      <c r="O153" s="46">
        <f t="shared" si="64"/>
        <v>0</v>
      </c>
      <c r="P153" s="554"/>
      <c r="Q153" s="739"/>
      <c r="R153" s="740"/>
      <c r="S153" s="63"/>
      <c r="T153" s="63">
        <f>SUM(O153,R153)</f>
        <v>0</v>
      </c>
      <c r="U153" s="46">
        <f t="shared" si="36"/>
        <v>0</v>
      </c>
      <c r="V153" s="47">
        <f t="shared" si="74"/>
        <v>0</v>
      </c>
      <c r="W153" s="48"/>
      <c r="X153" s="49"/>
      <c r="Y153" s="50"/>
      <c r="Z153" s="50"/>
      <c r="AA153" s="50"/>
      <c r="AB153" s="51"/>
      <c r="AC153" s="52"/>
      <c r="AD153" s="53"/>
      <c r="AE153" s="54"/>
    </row>
    <row r="154" spans="1:31" ht="18" hidden="1" customHeight="1">
      <c r="A154" s="236">
        <v>115701</v>
      </c>
      <c r="B154" s="741">
        <v>2.5</v>
      </c>
      <c r="C154" s="32">
        <v>25</v>
      </c>
      <c r="D154" s="737"/>
      <c r="E154" s="170"/>
      <c r="F154" s="170"/>
      <c r="G154" s="170"/>
      <c r="H154" s="254">
        <v>6911</v>
      </c>
      <c r="I154" s="738"/>
      <c r="J154" s="742"/>
      <c r="K154" s="556"/>
      <c r="L154" s="556"/>
      <c r="M154" s="556"/>
      <c r="N154" s="743"/>
      <c r="O154" s="716">
        <f t="shared" si="64"/>
        <v>0</v>
      </c>
      <c r="P154" s="554"/>
      <c r="Q154" s="739"/>
      <c r="R154" s="740"/>
      <c r="S154" s="63">
        <f t="shared" si="65"/>
        <v>0</v>
      </c>
      <c r="T154" s="143"/>
      <c r="U154" s="46">
        <f t="shared" si="36"/>
        <v>0</v>
      </c>
      <c r="V154" s="47">
        <f t="shared" si="74"/>
        <v>0</v>
      </c>
      <c r="W154" s="48" t="s">
        <v>102</v>
      </c>
      <c r="X154" s="49">
        <f t="shared" si="66"/>
        <v>0</v>
      </c>
      <c r="Y154" s="49"/>
      <c r="Z154" s="50">
        <f t="shared" si="68"/>
        <v>0</v>
      </c>
      <c r="AA154" s="49"/>
      <c r="AB154" s="51">
        <f t="shared" si="70"/>
        <v>0</v>
      </c>
      <c r="AC154" s="52">
        <f t="shared" si="71"/>
        <v>0</v>
      </c>
      <c r="AD154" s="53"/>
      <c r="AE154" s="54">
        <f t="shared" si="73"/>
        <v>0</v>
      </c>
    </row>
    <row r="155" spans="1:31" ht="18" hidden="1" customHeight="1">
      <c r="A155" s="182">
        <v>114601</v>
      </c>
      <c r="B155" s="744">
        <v>4</v>
      </c>
      <c r="C155" s="745" t="s">
        <v>27</v>
      </c>
      <c r="D155" s="746"/>
      <c r="E155" s="170"/>
      <c r="F155" s="170" t="s">
        <v>398</v>
      </c>
      <c r="G155" s="170"/>
      <c r="H155" s="747"/>
      <c r="I155" s="738"/>
      <c r="J155" s="742"/>
      <c r="K155" s="556"/>
      <c r="L155" s="563"/>
      <c r="M155" s="556"/>
      <c r="N155" s="743"/>
      <c r="O155" s="302">
        <f t="shared" si="64"/>
        <v>0</v>
      </c>
      <c r="P155" s="554"/>
      <c r="Q155" s="739"/>
      <c r="R155" s="740"/>
      <c r="S155" s="63"/>
      <c r="T155" s="143">
        <f>SUM(O155,R155)</f>
        <v>0</v>
      </c>
      <c r="U155" s="302">
        <f t="shared" si="36"/>
        <v>0</v>
      </c>
      <c r="V155" s="47">
        <f t="shared" si="74"/>
        <v>0</v>
      </c>
      <c r="W155" s="339"/>
      <c r="X155" s="51"/>
      <c r="Y155" s="51"/>
      <c r="Z155" s="50"/>
      <c r="AA155" s="51"/>
      <c r="AB155" s="51"/>
      <c r="AC155" s="52"/>
      <c r="AD155" s="53"/>
      <c r="AE155" s="54"/>
    </row>
    <row r="156" spans="1:31" ht="18" hidden="1" customHeight="1">
      <c r="A156" s="190">
        <v>114601</v>
      </c>
      <c r="B156" s="744">
        <v>3.5</v>
      </c>
      <c r="C156" s="225">
        <v>25</v>
      </c>
      <c r="D156" s="748"/>
      <c r="E156" s="103"/>
      <c r="F156" s="261" t="s">
        <v>215</v>
      </c>
      <c r="G156" s="103"/>
      <c r="H156" s="103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0"/>
      <c r="Y156" s="50"/>
      <c r="Z156" s="50">
        <f t="shared" si="68"/>
        <v>0</v>
      </c>
      <c r="AA156" s="50"/>
      <c r="AB156" s="50"/>
      <c r="AC156" s="52">
        <f t="shared" si="71"/>
        <v>0</v>
      </c>
      <c r="AD156" s="53"/>
      <c r="AE156" s="54">
        <f t="shared" si="73"/>
        <v>0</v>
      </c>
    </row>
    <row r="157" spans="1:31" ht="18" hidden="1" customHeight="1">
      <c r="A157" s="190">
        <v>114701</v>
      </c>
      <c r="B157" s="750">
        <v>3.5</v>
      </c>
      <c r="C157" s="225">
        <v>25</v>
      </c>
      <c r="D157" s="748"/>
      <c r="E157" s="103"/>
      <c r="F157" s="751" t="s">
        <v>214</v>
      </c>
      <c r="G157" s="103"/>
      <c r="H157" s="104"/>
      <c r="I157" s="738"/>
      <c r="J157" s="553"/>
      <c r="K157" s="467"/>
      <c r="L157" s="749"/>
      <c r="M157" s="467"/>
      <c r="N157" s="339"/>
      <c r="O157" s="302">
        <f t="shared" si="64"/>
        <v>0</v>
      </c>
      <c r="P157" s="554"/>
      <c r="Q157" s="739"/>
      <c r="R157" s="740"/>
      <c r="S157" s="63">
        <f t="shared" si="65"/>
        <v>0</v>
      </c>
      <c r="T157" s="143"/>
      <c r="U157" s="302">
        <f t="shared" si="36"/>
        <v>0</v>
      </c>
      <c r="V157" s="47">
        <f t="shared" si="74"/>
        <v>0</v>
      </c>
      <c r="W157" s="339"/>
      <c r="X157" s="51"/>
      <c r="Y157" s="51"/>
      <c r="Z157" s="50">
        <f t="shared" si="68"/>
        <v>0</v>
      </c>
      <c r="AA157" s="51"/>
      <c r="AB157" s="51"/>
      <c r="AC157" s="52">
        <f t="shared" si="71"/>
        <v>0</v>
      </c>
      <c r="AD157" s="53"/>
      <c r="AE157" s="54">
        <f t="shared" si="73"/>
        <v>0</v>
      </c>
    </row>
    <row r="158" spans="1:31" ht="18" customHeight="1">
      <c r="A158" s="190">
        <v>114301</v>
      </c>
      <c r="B158" s="752">
        <v>3.5</v>
      </c>
      <c r="C158" s="180">
        <v>25</v>
      </c>
      <c r="D158" s="753" t="s">
        <v>213</v>
      </c>
      <c r="E158" s="103"/>
      <c r="F158" s="261"/>
      <c r="G158" s="103"/>
      <c r="H158" s="104"/>
      <c r="I158" s="738"/>
      <c r="J158" s="44"/>
      <c r="K158" s="467"/>
      <c r="L158" s="749"/>
      <c r="M158" s="467"/>
      <c r="N158" s="339"/>
      <c r="O158" s="302">
        <f t="shared" si="64"/>
        <v>0</v>
      </c>
      <c r="P158" s="554"/>
      <c r="Q158" s="739"/>
      <c r="R158" s="740"/>
      <c r="S158" s="63">
        <f t="shared" si="65"/>
        <v>0</v>
      </c>
      <c r="T158" s="143"/>
      <c r="U158" s="302">
        <f t="shared" si="36"/>
        <v>0</v>
      </c>
      <c r="V158" s="47">
        <f t="shared" si="74"/>
        <v>0</v>
      </c>
      <c r="W158" s="339"/>
      <c r="X158" s="49">
        <f t="shared" si="66"/>
        <v>0</v>
      </c>
      <c r="Y158" s="49"/>
      <c r="Z158" s="49"/>
      <c r="AA158" s="49"/>
      <c r="AB158" s="51"/>
      <c r="AC158" s="52">
        <f t="shared" si="71"/>
        <v>0</v>
      </c>
      <c r="AD158" s="53"/>
      <c r="AE158" s="54">
        <f t="shared" si="73"/>
        <v>0</v>
      </c>
    </row>
    <row r="159" spans="1:31" ht="18.75" customHeight="1">
      <c r="A159" s="30">
        <v>114001</v>
      </c>
      <c r="B159" s="108">
        <v>3.5</v>
      </c>
      <c r="C159" s="32">
        <v>25</v>
      </c>
      <c r="D159" s="574">
        <v>511</v>
      </c>
      <c r="E159" s="73">
        <v>911</v>
      </c>
      <c r="F159" s="73"/>
      <c r="G159" s="73">
        <v>9611</v>
      </c>
      <c r="H159" s="36"/>
      <c r="I159" s="552"/>
      <c r="J159" s="116">
        <v>8</v>
      </c>
      <c r="K159" s="563"/>
      <c r="L159" s="563"/>
      <c r="M159" s="563"/>
      <c r="N159" s="607"/>
      <c r="O159" s="716">
        <f t="shared" si="64"/>
        <v>8</v>
      </c>
      <c r="P159" s="554"/>
      <c r="Q159" s="45"/>
      <c r="R159" s="554">
        <f t="shared" si="75"/>
        <v>0</v>
      </c>
      <c r="S159" s="63">
        <f t="shared" si="65"/>
        <v>8</v>
      </c>
      <c r="T159" s="139"/>
      <c r="U159" s="46">
        <f t="shared" si="36"/>
        <v>8</v>
      </c>
      <c r="V159" s="47">
        <f t="shared" si="74"/>
        <v>0</v>
      </c>
      <c r="W159" s="48"/>
      <c r="X159" s="49">
        <f t="shared" si="66"/>
        <v>320</v>
      </c>
      <c r="Y159" s="50">
        <f t="shared" si="67"/>
        <v>0</v>
      </c>
      <c r="Z159" s="50">
        <f t="shared" si="68"/>
        <v>0</v>
      </c>
      <c r="AA159" s="50">
        <f t="shared" si="69"/>
        <v>0</v>
      </c>
      <c r="AB159" s="51">
        <f t="shared" si="70"/>
        <v>0</v>
      </c>
      <c r="AC159" s="52">
        <f t="shared" si="71"/>
        <v>320</v>
      </c>
      <c r="AD159" s="53">
        <f t="shared" si="72"/>
        <v>0</v>
      </c>
      <c r="AE159" s="54">
        <f t="shared" si="73"/>
        <v>320</v>
      </c>
    </row>
    <row r="160" spans="1:31" ht="15.6" hidden="1" customHeight="1">
      <c r="A160" s="30">
        <v>114591</v>
      </c>
      <c r="B160" s="108">
        <v>3.5</v>
      </c>
      <c r="C160" s="754">
        <v>50</v>
      </c>
      <c r="D160" s="599"/>
      <c r="E160" s="138"/>
      <c r="F160" s="138"/>
      <c r="G160" s="138"/>
      <c r="H160" s="73"/>
      <c r="I160" s="569" t="s">
        <v>216</v>
      </c>
      <c r="J160" s="755"/>
      <c r="K160" s="756"/>
      <c r="L160" s="756"/>
      <c r="M160" s="756"/>
      <c r="N160" s="757"/>
      <c r="O160" s="758"/>
      <c r="P160" s="565"/>
      <c r="Q160" s="661"/>
      <c r="R160" s="734">
        <f t="shared" si="75"/>
        <v>0</v>
      </c>
      <c r="S160" s="63">
        <f t="shared" si="65"/>
        <v>0</v>
      </c>
      <c r="T160" s="143"/>
      <c r="U160" s="46">
        <f t="shared" si="36"/>
        <v>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0</v>
      </c>
      <c r="AE160" s="54">
        <f t="shared" si="73"/>
        <v>0</v>
      </c>
    </row>
    <row r="161" spans="1:31" ht="17.25" customHeight="1">
      <c r="A161" s="30">
        <v>11452833</v>
      </c>
      <c r="B161" s="108">
        <v>3.5</v>
      </c>
      <c r="C161" s="32">
        <v>50</v>
      </c>
      <c r="D161" s="574"/>
      <c r="E161" s="73"/>
      <c r="F161" s="73"/>
      <c r="G161" s="73"/>
      <c r="H161" s="36"/>
      <c r="I161" s="566" t="s">
        <v>399</v>
      </c>
      <c r="J161" s="615"/>
      <c r="K161" s="616"/>
      <c r="L161" s="616"/>
      <c r="M161" s="616"/>
      <c r="N161" s="586"/>
      <c r="O161" s="587"/>
      <c r="P161" s="436"/>
      <c r="Q161" s="139">
        <v>100</v>
      </c>
      <c r="R161" s="436">
        <f t="shared" si="75"/>
        <v>100</v>
      </c>
      <c r="S161" s="63">
        <f t="shared" si="65"/>
        <v>100</v>
      </c>
      <c r="T161" s="143"/>
      <c r="U161" s="46">
        <f t="shared" si="36"/>
        <v>100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>
        <f t="shared" si="72"/>
        <v>2000</v>
      </c>
      <c r="AE161" s="54">
        <f t="shared" si="73"/>
        <v>2000</v>
      </c>
    </row>
    <row r="162" spans="1:31" ht="16.5" hidden="1" customHeight="1">
      <c r="A162" s="30">
        <v>114521</v>
      </c>
      <c r="B162" s="108">
        <v>3.5</v>
      </c>
      <c r="C162" s="736" t="s">
        <v>75</v>
      </c>
      <c r="D162" s="759"/>
      <c r="E162" s="760"/>
      <c r="F162" s="760"/>
      <c r="G162" s="760"/>
      <c r="H162" s="761"/>
      <c r="I162" s="689" t="s">
        <v>400</v>
      </c>
      <c r="J162" s="762"/>
      <c r="K162" s="763"/>
      <c r="L162" s="763"/>
      <c r="M162" s="763"/>
      <c r="N162" s="764"/>
      <c r="O162" s="765"/>
      <c r="P162" s="565"/>
      <c r="Q162" s="117"/>
      <c r="R162" s="415">
        <f t="shared" si="75"/>
        <v>0</v>
      </c>
      <c r="S162" s="63"/>
      <c r="T162" s="63">
        <f>SUM(O162,R162)</f>
        <v>0</v>
      </c>
      <c r="U162" s="46">
        <f t="shared" si="36"/>
        <v>0</v>
      </c>
      <c r="V162" s="47">
        <f t="shared" si="74"/>
        <v>0</v>
      </c>
      <c r="W162" s="48"/>
      <c r="X162" s="49"/>
      <c r="Y162" s="50"/>
      <c r="Z162" s="50"/>
      <c r="AA162" s="50"/>
      <c r="AB162" s="51"/>
      <c r="AC162" s="52"/>
      <c r="AD162" s="53"/>
      <c r="AE162" s="54"/>
    </row>
    <row r="163" spans="1:31" ht="18" hidden="1" customHeight="1">
      <c r="A163" s="30">
        <v>114521</v>
      </c>
      <c r="B163" s="108">
        <v>3.5</v>
      </c>
      <c r="C163" s="32">
        <v>50</v>
      </c>
      <c r="D163" s="574"/>
      <c r="E163" s="73"/>
      <c r="F163" s="73"/>
      <c r="H163" s="36"/>
      <c r="I163" s="568" t="s">
        <v>217</v>
      </c>
      <c r="J163" s="593"/>
      <c r="K163" s="594"/>
      <c r="L163" s="594"/>
      <c r="M163" s="594"/>
      <c r="N163" s="572"/>
      <c r="O163" s="573"/>
      <c r="P163" s="567"/>
      <c r="Q163" s="571"/>
      <c r="R163" s="567">
        <f t="shared" si="75"/>
        <v>0</v>
      </c>
      <c r="S163" s="63">
        <f t="shared" si="65"/>
        <v>0</v>
      </c>
      <c r="T163" s="139"/>
      <c r="U163" s="46">
        <f t="shared" si="36"/>
        <v>0</v>
      </c>
      <c r="V163" s="47">
        <f t="shared" si="74"/>
        <v>0</v>
      </c>
      <c r="W163" s="48"/>
      <c r="X163" s="49">
        <f t="shared" si="66"/>
        <v>0</v>
      </c>
      <c r="Y163" s="50">
        <f t="shared" si="67"/>
        <v>0</v>
      </c>
      <c r="Z163" s="305">
        <f t="shared" si="68"/>
        <v>0</v>
      </c>
      <c r="AA163" s="50">
        <f t="shared" si="69"/>
        <v>0</v>
      </c>
      <c r="AB163" s="51">
        <f t="shared" si="70"/>
        <v>0</v>
      </c>
      <c r="AC163" s="52">
        <f t="shared" si="71"/>
        <v>0</v>
      </c>
      <c r="AD163" s="53">
        <f t="shared" si="72"/>
        <v>0</v>
      </c>
      <c r="AE163" s="54">
        <f t="shared" si="73"/>
        <v>0</v>
      </c>
    </row>
    <row r="164" spans="1:31" ht="18" customHeight="1">
      <c r="A164" s="77">
        <v>113301</v>
      </c>
      <c r="B164" s="108">
        <v>2.5</v>
      </c>
      <c r="C164" s="78">
        <v>25</v>
      </c>
      <c r="D164" s="766" t="s">
        <v>219</v>
      </c>
      <c r="E164" s="80"/>
      <c r="F164" s="80"/>
      <c r="G164" s="81"/>
      <c r="H164" s="81"/>
      <c r="I164" s="767"/>
      <c r="J164" s="768"/>
      <c r="K164" s="594"/>
      <c r="L164" s="594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/>
      <c r="W164" s="48"/>
      <c r="X164" s="49">
        <f t="shared" si="66"/>
        <v>0</v>
      </c>
      <c r="Y164" s="50"/>
      <c r="Z164" s="305"/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8" customHeight="1">
      <c r="A165" s="77">
        <v>113801</v>
      </c>
      <c r="B165" s="249" t="s">
        <v>220</v>
      </c>
      <c r="C165" s="180">
        <v>25</v>
      </c>
      <c r="D165" s="769"/>
      <c r="E165" s="73"/>
      <c r="F165" s="135" t="s">
        <v>221</v>
      </c>
      <c r="G165" s="770" t="s">
        <v>401</v>
      </c>
      <c r="H165" s="73"/>
      <c r="I165" s="771"/>
      <c r="J165" s="594"/>
      <c r="K165" s="594"/>
      <c r="L165" s="772">
        <v>32</v>
      </c>
      <c r="M165" s="594"/>
      <c r="N165" s="572"/>
      <c r="O165" s="716">
        <f t="shared" si="64"/>
        <v>32</v>
      </c>
      <c r="P165" s="567"/>
      <c r="Q165" s="571"/>
      <c r="R165" s="567"/>
      <c r="S165" s="63">
        <f t="shared" si="65"/>
        <v>32</v>
      </c>
      <c r="T165" s="139"/>
      <c r="U165" s="302">
        <f t="shared" si="36"/>
        <v>32</v>
      </c>
      <c r="V165" s="47">
        <f t="shared" si="74"/>
        <v>0</v>
      </c>
      <c r="W165" s="48"/>
      <c r="X165" s="304"/>
      <c r="Y165" s="50"/>
      <c r="Z165" s="50">
        <f t="shared" si="68"/>
        <v>1280</v>
      </c>
      <c r="AA165" s="50"/>
      <c r="AB165" s="51"/>
      <c r="AC165" s="52">
        <f t="shared" si="71"/>
        <v>1280</v>
      </c>
      <c r="AD165" s="53"/>
      <c r="AE165" s="54">
        <f t="shared" si="73"/>
        <v>1280</v>
      </c>
    </row>
    <row r="166" spans="1:31" ht="17.25" customHeight="1">
      <c r="A166" s="236">
        <v>113601</v>
      </c>
      <c r="B166" s="249">
        <v>2.5</v>
      </c>
      <c r="C166" s="163">
        <v>25</v>
      </c>
      <c r="D166" s="630"/>
      <c r="E166" s="103"/>
      <c r="F166" s="770" t="s">
        <v>402</v>
      </c>
      <c r="G166" s="180" t="s">
        <v>224</v>
      </c>
      <c r="H166" s="773"/>
      <c r="I166" s="774"/>
      <c r="J166" s="775"/>
      <c r="K166" s="776"/>
      <c r="L166" s="775"/>
      <c r="M166" s="776"/>
      <c r="N166" s="777"/>
      <c r="O166" s="778">
        <f t="shared" si="64"/>
        <v>0</v>
      </c>
      <c r="P166" s="567"/>
      <c r="Q166" s="571"/>
      <c r="R166" s="567"/>
      <c r="S166" s="63">
        <f t="shared" si="65"/>
        <v>0</v>
      </c>
      <c r="T166" s="139"/>
      <c r="U166" s="302">
        <f t="shared" si="36"/>
        <v>0</v>
      </c>
      <c r="V166" s="47">
        <f t="shared" si="74"/>
        <v>0</v>
      </c>
      <c r="W166" s="48"/>
      <c r="X166" s="304">
        <f t="shared" si="66"/>
        <v>0</v>
      </c>
      <c r="Y166" s="50">
        <f t="shared" si="67"/>
        <v>0</v>
      </c>
      <c r="Z166" s="50">
        <f t="shared" si="68"/>
        <v>0</v>
      </c>
      <c r="AA166" s="50">
        <f t="shared" si="69"/>
        <v>0</v>
      </c>
      <c r="AB166" s="51">
        <f t="shared" si="70"/>
        <v>0</v>
      </c>
      <c r="AC166" s="52">
        <f t="shared" si="71"/>
        <v>0</v>
      </c>
      <c r="AD166" s="53"/>
      <c r="AE166" s="54">
        <f t="shared" si="73"/>
        <v>0</v>
      </c>
    </row>
    <row r="167" spans="1:31" ht="17.25" hidden="1" customHeight="1">
      <c r="A167" s="779">
        <v>113601</v>
      </c>
      <c r="B167" s="249">
        <v>2.5</v>
      </c>
      <c r="C167" s="780" t="s">
        <v>27</v>
      </c>
      <c r="D167" s="630"/>
      <c r="E167" s="103"/>
      <c r="F167" s="781" t="s">
        <v>402</v>
      </c>
      <c r="G167" s="261" t="s">
        <v>224</v>
      </c>
      <c r="H167" s="773"/>
      <c r="I167" s="774"/>
      <c r="J167" s="775"/>
      <c r="K167" s="776"/>
      <c r="L167" s="661"/>
      <c r="M167" s="776"/>
      <c r="N167" s="777"/>
      <c r="O167" s="782">
        <f t="shared" si="64"/>
        <v>0</v>
      </c>
      <c r="P167" s="567"/>
      <c r="Q167" s="571"/>
      <c r="R167" s="567"/>
      <c r="S167" s="63"/>
      <c r="T167" s="143">
        <f>SUM(O167,R167)</f>
        <v>0</v>
      </c>
      <c r="U167" s="302">
        <f t="shared" si="36"/>
        <v>0</v>
      </c>
      <c r="V167" s="47"/>
      <c r="W167" s="48"/>
      <c r="X167" s="304"/>
      <c r="Y167" s="306"/>
      <c r="Z167" s="50"/>
      <c r="AA167" s="306"/>
      <c r="AB167" s="306"/>
      <c r="AC167" s="52"/>
      <c r="AD167" s="53"/>
      <c r="AE167" s="54"/>
    </row>
    <row r="168" spans="1:31" ht="16.5" hidden="1" customHeight="1">
      <c r="A168" s="779">
        <v>113601</v>
      </c>
      <c r="B168" s="783">
        <v>2.5</v>
      </c>
      <c r="C168" s="261">
        <v>25</v>
      </c>
      <c r="D168" s="784"/>
      <c r="E168" s="184"/>
      <c r="F168" s="261" t="s">
        <v>223</v>
      </c>
      <c r="G168" s="261" t="s">
        <v>224</v>
      </c>
      <c r="H168" s="261"/>
      <c r="I168" s="785"/>
      <c r="J168" s="594"/>
      <c r="K168" s="594"/>
      <c r="L168" s="563"/>
      <c r="M168" s="594"/>
      <c r="N168" s="572"/>
      <c r="O168" s="716">
        <f t="shared" si="64"/>
        <v>0</v>
      </c>
      <c r="P168" s="93"/>
      <c r="Q168" s="70"/>
      <c r="R168" s="93"/>
      <c r="S168" s="63">
        <f t="shared" si="65"/>
        <v>0</v>
      </c>
      <c r="T168" s="139"/>
      <c r="U168" s="302">
        <f t="shared" si="36"/>
        <v>0</v>
      </c>
      <c r="V168" s="47">
        <f t="shared" si="74"/>
        <v>0</v>
      </c>
      <c r="W168" s="48"/>
      <c r="X168" s="304"/>
      <c r="Y168" s="304"/>
      <c r="Z168" s="50">
        <f t="shared" si="68"/>
        <v>0</v>
      </c>
      <c r="AA168" s="304"/>
      <c r="AB168" s="304"/>
      <c r="AC168" s="52">
        <f t="shared" si="71"/>
        <v>0</v>
      </c>
      <c r="AD168" s="53"/>
      <c r="AE168" s="54">
        <f t="shared" si="73"/>
        <v>0</v>
      </c>
    </row>
    <row r="169" spans="1:31" ht="18" hidden="1" customHeight="1">
      <c r="A169" s="30">
        <v>113001</v>
      </c>
      <c r="B169" s="249" t="s">
        <v>220</v>
      </c>
      <c r="C169" s="180">
        <v>25</v>
      </c>
      <c r="D169" s="769" t="s">
        <v>225</v>
      </c>
      <c r="E169" s="73" t="s">
        <v>226</v>
      </c>
      <c r="F169" s="73" t="s">
        <v>227</v>
      </c>
      <c r="G169" s="73" t="s">
        <v>228</v>
      </c>
      <c r="H169" s="73" t="s">
        <v>229</v>
      </c>
      <c r="I169" s="786"/>
      <c r="J169" s="70"/>
      <c r="K169" s="616"/>
      <c r="L169" s="616"/>
      <c r="M169" s="616"/>
      <c r="N169" s="586"/>
      <c r="O169" s="587">
        <f t="shared" si="64"/>
        <v>0</v>
      </c>
      <c r="P169" s="740"/>
      <c r="Q169" s="739"/>
      <c r="R169" s="740">
        <f t="shared" si="75"/>
        <v>0</v>
      </c>
      <c r="S169" s="63">
        <f t="shared" si="65"/>
        <v>0</v>
      </c>
      <c r="T169" s="139"/>
      <c r="U169" s="46">
        <f t="shared" si="36"/>
        <v>0</v>
      </c>
      <c r="V169" s="47">
        <f t="shared" si="74"/>
        <v>0</v>
      </c>
      <c r="W169" s="48"/>
      <c r="X169" s="49">
        <f t="shared" si="66"/>
        <v>0</v>
      </c>
      <c r="Y169" s="50">
        <f t="shared" si="67"/>
        <v>0</v>
      </c>
      <c r="Z169" s="50">
        <f t="shared" si="68"/>
        <v>0</v>
      </c>
      <c r="AA169" s="50">
        <f t="shared" si="69"/>
        <v>0</v>
      </c>
      <c r="AB169" s="51">
        <f t="shared" si="70"/>
        <v>0</v>
      </c>
      <c r="AC169" s="52">
        <f t="shared" si="71"/>
        <v>0</v>
      </c>
      <c r="AD169" s="53">
        <f t="shared" si="72"/>
        <v>0</v>
      </c>
      <c r="AE169" s="54">
        <f t="shared" si="73"/>
        <v>0</v>
      </c>
    </row>
    <row r="170" spans="1:31" ht="18" hidden="1" customHeight="1">
      <c r="A170" s="100">
        <v>113591</v>
      </c>
      <c r="B170" s="787" t="s">
        <v>220</v>
      </c>
      <c r="C170" s="731">
        <v>50</v>
      </c>
      <c r="D170" s="788"/>
      <c r="E170" s="138"/>
      <c r="F170" s="138"/>
      <c r="G170" s="138"/>
      <c r="H170" s="138"/>
      <c r="I170" s="732" t="s">
        <v>230</v>
      </c>
      <c r="J170" s="616"/>
      <c r="K170" s="616"/>
      <c r="L170" s="616"/>
      <c r="M170" s="616"/>
      <c r="N170" s="586"/>
      <c r="O170" s="587"/>
      <c r="P170" s="565"/>
      <c r="Q170" s="661"/>
      <c r="R170" s="734">
        <f t="shared" si="75"/>
        <v>0</v>
      </c>
      <c r="S170" s="63">
        <f t="shared" si="65"/>
        <v>0</v>
      </c>
      <c r="T170" s="143"/>
      <c r="U170" s="46">
        <f t="shared" si="36"/>
        <v>0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/>
      <c r="AE170" s="54"/>
    </row>
    <row r="171" spans="1:31" ht="18" customHeight="1">
      <c r="A171" s="30">
        <v>11352892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6" t="s">
        <v>471</v>
      </c>
      <c r="J171" s="615"/>
      <c r="K171" s="616"/>
      <c r="L171" s="616"/>
      <c r="M171" s="616"/>
      <c r="N171" s="586"/>
      <c r="O171" s="587"/>
      <c r="P171" s="436"/>
      <c r="Q171" s="139">
        <v>64</v>
      </c>
      <c r="R171" s="436">
        <f t="shared" si="75"/>
        <v>64</v>
      </c>
      <c r="S171" s="63">
        <f t="shared" si="65"/>
        <v>64</v>
      </c>
      <c r="T171" s="143"/>
      <c r="U171" s="46">
        <f t="shared" si="36"/>
        <v>64</v>
      </c>
      <c r="V171" s="47">
        <f t="shared" si="74"/>
        <v>0</v>
      </c>
      <c r="W171" s="48"/>
      <c r="X171" s="49"/>
      <c r="Y171" s="50"/>
      <c r="Z171" s="50"/>
      <c r="AA171" s="50"/>
      <c r="AB171" s="51"/>
      <c r="AC171" s="52"/>
      <c r="AD171" s="53">
        <f t="shared" si="72"/>
        <v>1280</v>
      </c>
      <c r="AE171" s="54">
        <f t="shared" si="73"/>
        <v>1280</v>
      </c>
    </row>
    <row r="172" spans="1:31" ht="20.25" hidden="1" customHeight="1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8" t="s">
        <v>231</v>
      </c>
      <c r="J172" s="593"/>
      <c r="K172" s="594"/>
      <c r="L172" s="594"/>
      <c r="M172" s="594"/>
      <c r="N172" s="572"/>
      <c r="O172" s="573"/>
      <c r="P172" s="567"/>
      <c r="Q172" s="571"/>
      <c r="R172" s="567">
        <f t="shared" si="75"/>
        <v>0</v>
      </c>
      <c r="S172" s="63">
        <f t="shared" si="65"/>
        <v>0</v>
      </c>
      <c r="T172" s="139"/>
      <c r="U172" s="46">
        <f t="shared" si="36"/>
        <v>0</v>
      </c>
      <c r="V172" s="47">
        <f t="shared" si="74"/>
        <v>0</v>
      </c>
      <c r="W172" s="48"/>
      <c r="X172" s="49">
        <f t="shared" si="66"/>
        <v>0</v>
      </c>
      <c r="Y172" s="50">
        <f t="shared" si="67"/>
        <v>0</v>
      </c>
      <c r="Z172" s="50">
        <f t="shared" si="68"/>
        <v>0</v>
      </c>
      <c r="AA172" s="50">
        <f t="shared" si="69"/>
        <v>0</v>
      </c>
      <c r="AB172" s="51">
        <f t="shared" si="70"/>
        <v>0</v>
      </c>
      <c r="AC172" s="52">
        <f t="shared" si="71"/>
        <v>0</v>
      </c>
      <c r="AD172" s="53">
        <f t="shared" si="72"/>
        <v>0</v>
      </c>
      <c r="AE172" s="54">
        <f t="shared" si="73"/>
        <v>0</v>
      </c>
    </row>
    <row r="173" spans="1:31" ht="20.25" customHeight="1">
      <c r="A173" s="30" t="s">
        <v>232</v>
      </c>
      <c r="B173" s="31">
        <v>2.5</v>
      </c>
      <c r="C173" s="32">
        <v>25</v>
      </c>
      <c r="D173" s="574"/>
      <c r="E173" s="73"/>
      <c r="F173" s="80" t="s">
        <v>233</v>
      </c>
      <c r="G173" s="374"/>
      <c r="H173" s="36"/>
      <c r="I173" s="568"/>
      <c r="J173" s="593"/>
      <c r="K173" s="594"/>
      <c r="L173" s="571"/>
      <c r="M173" s="594"/>
      <c r="N173" s="572"/>
      <c r="O173" s="716">
        <f t="shared" si="64"/>
        <v>0</v>
      </c>
      <c r="P173" s="567"/>
      <c r="Q173" s="571"/>
      <c r="R173" s="567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49"/>
      <c r="Y173" s="50"/>
      <c r="Z173" s="50">
        <f t="shared" si="68"/>
        <v>0</v>
      </c>
      <c r="AA173" s="50"/>
      <c r="AB173" s="51"/>
      <c r="AC173" s="52">
        <f t="shared" si="71"/>
        <v>0</v>
      </c>
      <c r="AD173" s="53"/>
      <c r="AE173" s="54">
        <f t="shared" si="73"/>
        <v>0</v>
      </c>
    </row>
    <row r="174" spans="1:31" ht="18" customHeight="1">
      <c r="A174" s="30" t="s">
        <v>234</v>
      </c>
      <c r="B174" s="31">
        <v>2.5</v>
      </c>
      <c r="C174" s="32">
        <v>25</v>
      </c>
      <c r="D174" s="574"/>
      <c r="E174" s="73"/>
      <c r="F174" s="337" t="s">
        <v>235</v>
      </c>
      <c r="G174" s="73"/>
      <c r="H174" s="36"/>
      <c r="I174" s="552"/>
      <c r="J174" s="742"/>
      <c r="K174" s="556"/>
      <c r="L174" s="678">
        <v>8</v>
      </c>
      <c r="M174" s="556"/>
      <c r="N174" s="557"/>
      <c r="O174" s="716">
        <f t="shared" si="64"/>
        <v>8</v>
      </c>
      <c r="P174" s="554"/>
      <c r="Q174" s="45"/>
      <c r="R174" s="554"/>
      <c r="S174" s="63">
        <f t="shared" si="65"/>
        <v>8</v>
      </c>
      <c r="T174" s="139"/>
      <c r="U174" s="302">
        <f t="shared" si="36"/>
        <v>8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320</v>
      </c>
      <c r="AA174" s="50">
        <f t="shared" si="69"/>
        <v>0</v>
      </c>
      <c r="AB174" s="51">
        <f t="shared" si="70"/>
        <v>0</v>
      </c>
      <c r="AC174" s="52">
        <f t="shared" si="71"/>
        <v>320</v>
      </c>
      <c r="AD174" s="53"/>
      <c r="AE174" s="54">
        <f t="shared" si="73"/>
        <v>320</v>
      </c>
    </row>
    <row r="175" spans="1:31" ht="18" customHeight="1">
      <c r="A175" s="30" t="s">
        <v>236</v>
      </c>
      <c r="B175" s="31">
        <v>2.5</v>
      </c>
      <c r="C175" s="106">
        <v>25</v>
      </c>
      <c r="D175" s="574" t="s">
        <v>237</v>
      </c>
      <c r="E175" s="73" t="s">
        <v>238</v>
      </c>
      <c r="F175" s="73"/>
      <c r="G175" s="73"/>
      <c r="H175" s="36"/>
      <c r="I175" s="552"/>
      <c r="J175" s="116">
        <v>110</v>
      </c>
      <c r="K175" s="563"/>
      <c r="L175" s="563"/>
      <c r="M175" s="563"/>
      <c r="N175" s="607"/>
      <c r="O175" s="558">
        <f t="shared" si="64"/>
        <v>110</v>
      </c>
      <c r="P175" s="554"/>
      <c r="Q175" s="45"/>
      <c r="R175" s="554"/>
      <c r="S175" s="63">
        <f t="shared" si="65"/>
        <v>110</v>
      </c>
      <c r="T175" s="139"/>
      <c r="U175" s="46">
        <f t="shared" si="36"/>
        <v>110</v>
      </c>
      <c r="V175" s="47">
        <f t="shared" si="74"/>
        <v>0</v>
      </c>
      <c r="W175" s="48"/>
      <c r="X175" s="49">
        <f t="shared" si="66"/>
        <v>4400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4400</v>
      </c>
      <c r="AD175" s="53"/>
      <c r="AE175" s="54">
        <f t="shared" si="73"/>
        <v>4400</v>
      </c>
    </row>
    <row r="176" spans="1:31" ht="18" hidden="1" customHeight="1">
      <c r="A176" s="30">
        <v>114001</v>
      </c>
      <c r="B176" s="31" t="s">
        <v>239</v>
      </c>
      <c r="C176" s="32">
        <v>25</v>
      </c>
      <c r="D176" s="574" t="s">
        <v>240</v>
      </c>
      <c r="E176" s="73" t="s">
        <v>241</v>
      </c>
      <c r="F176" s="73" t="s">
        <v>242</v>
      </c>
      <c r="G176" s="36" t="s">
        <v>243</v>
      </c>
      <c r="H176" s="73" t="s">
        <v>244</v>
      </c>
      <c r="I176" s="552"/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si="36"/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>
      <c r="A177" s="172">
        <v>114501</v>
      </c>
      <c r="B177" s="31" t="s">
        <v>239</v>
      </c>
      <c r="C177" s="96">
        <v>40</v>
      </c>
      <c r="D177" s="614"/>
      <c r="E177" s="103"/>
      <c r="F177" s="103"/>
      <c r="G177" s="103"/>
      <c r="H177" s="103"/>
      <c r="I177" s="645" t="s">
        <v>403</v>
      </c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ref="U177:U240" si="76">SUM(S177:T177)</f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>
      <c r="A178" s="100">
        <v>114101</v>
      </c>
      <c r="B178" s="101">
        <v>3.5</v>
      </c>
      <c r="C178" s="96">
        <v>25</v>
      </c>
      <c r="D178" s="614">
        <v>512</v>
      </c>
      <c r="E178" s="103">
        <v>912</v>
      </c>
      <c r="F178" s="103"/>
      <c r="G178" s="103"/>
      <c r="H178" s="103"/>
      <c r="I178" s="645"/>
      <c r="J178" s="553"/>
      <c r="K178" s="467"/>
      <c r="L178" s="467"/>
      <c r="M178" s="467"/>
      <c r="N178" s="339"/>
      <c r="O178" s="558">
        <f t="shared" si="64"/>
        <v>0</v>
      </c>
      <c r="P178" s="554"/>
      <c r="Q178" s="45"/>
      <c r="R178" s="554">
        <f t="shared" si="75"/>
        <v>0</v>
      </c>
      <c r="S178" s="63">
        <f t="shared" si="65"/>
        <v>0</v>
      </c>
      <c r="T178" s="139"/>
      <c r="U178" s="46">
        <f t="shared" si="76"/>
        <v>0</v>
      </c>
      <c r="V178" s="47">
        <f t="shared" si="74"/>
        <v>0</v>
      </c>
      <c r="W178" s="48"/>
      <c r="X178" s="49">
        <f t="shared" si="66"/>
        <v>0</v>
      </c>
      <c r="Y178" s="50">
        <f t="shared" si="67"/>
        <v>0</v>
      </c>
      <c r="Z178" s="50">
        <f t="shared" si="68"/>
        <v>0</v>
      </c>
      <c r="AA178" s="50">
        <f t="shared" si="69"/>
        <v>0</v>
      </c>
      <c r="AB178" s="51">
        <f t="shared" si="70"/>
        <v>0</v>
      </c>
      <c r="AC178" s="52">
        <f t="shared" si="71"/>
        <v>0</v>
      </c>
      <c r="AD178" s="53">
        <f t="shared" si="72"/>
        <v>0</v>
      </c>
      <c r="AE178" s="54">
        <f t="shared" si="73"/>
        <v>0</v>
      </c>
    </row>
    <row r="179" spans="1:31" ht="18" hidden="1" customHeight="1">
      <c r="A179" s="100">
        <v>115001</v>
      </c>
      <c r="B179" s="101">
        <v>3.5</v>
      </c>
      <c r="C179" s="96" t="s">
        <v>27</v>
      </c>
      <c r="D179" s="614"/>
      <c r="E179" s="103"/>
      <c r="F179" s="261" t="s">
        <v>245</v>
      </c>
      <c r="G179" s="103"/>
      <c r="H179" s="104"/>
      <c r="I179" s="645"/>
      <c r="J179" s="553"/>
      <c r="K179" s="467"/>
      <c r="L179" s="790"/>
      <c r="M179" s="467"/>
      <c r="N179" s="339"/>
      <c r="O179" s="791">
        <f t="shared" si="64"/>
        <v>0</v>
      </c>
      <c r="P179" s="554"/>
      <c r="Q179" s="45"/>
      <c r="R179" s="554"/>
      <c r="S179" s="63"/>
      <c r="T179" s="143">
        <f>SUM(O179,R179)</f>
        <v>0</v>
      </c>
      <c r="U179" s="46">
        <f t="shared" si="76"/>
        <v>0</v>
      </c>
      <c r="V179" s="47">
        <f t="shared" si="74"/>
        <v>0</v>
      </c>
      <c r="W179" s="48"/>
      <c r="X179" s="49"/>
      <c r="Y179" s="50"/>
      <c r="Z179" s="50"/>
      <c r="AA179" s="50"/>
      <c r="AB179" s="51"/>
      <c r="AC179" s="52"/>
      <c r="AD179" s="53"/>
      <c r="AE179" s="54"/>
    </row>
    <row r="180" spans="1:31" ht="18" hidden="1" customHeight="1">
      <c r="A180" s="30">
        <v>115001</v>
      </c>
      <c r="B180" s="108">
        <v>3.5</v>
      </c>
      <c r="C180" s="32">
        <v>25</v>
      </c>
      <c r="D180" s="574">
        <v>513</v>
      </c>
      <c r="E180" s="73">
        <v>913</v>
      </c>
      <c r="F180" s="73" t="s">
        <v>245</v>
      </c>
      <c r="G180" s="73">
        <v>9613</v>
      </c>
      <c r="H180" s="36">
        <v>8613</v>
      </c>
      <c r="I180" s="552"/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>
      <c r="A181" s="82">
        <v>115501</v>
      </c>
      <c r="B181" s="157">
        <v>3.5</v>
      </c>
      <c r="C181" s="83">
        <v>25</v>
      </c>
      <c r="D181" s="704"/>
      <c r="E181" s="170"/>
      <c r="F181" s="85"/>
      <c r="G181" s="170"/>
      <c r="H181" s="170"/>
      <c r="I181" s="792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>
      <c r="A182" s="172">
        <v>115501</v>
      </c>
      <c r="B182" s="101">
        <v>3.5</v>
      </c>
      <c r="C182" s="96">
        <v>40</v>
      </c>
      <c r="D182" s="614"/>
      <c r="E182" s="103"/>
      <c r="F182" s="103"/>
      <c r="G182" s="103"/>
      <c r="H182" s="103"/>
      <c r="I182" s="645" t="s">
        <v>247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>
      <c r="A183" s="30">
        <v>115591</v>
      </c>
      <c r="B183" s="108">
        <v>3.5</v>
      </c>
      <c r="C183" s="96">
        <v>50</v>
      </c>
      <c r="D183" s="614"/>
      <c r="E183" s="103"/>
      <c r="F183" s="103"/>
      <c r="G183" s="103"/>
      <c r="H183" s="104"/>
      <c r="I183" s="793" t="s">
        <v>404</v>
      </c>
      <c r="J183" s="553"/>
      <c r="K183" s="467"/>
      <c r="L183" s="467"/>
      <c r="M183" s="467"/>
      <c r="N183" s="339"/>
      <c r="O183" s="46"/>
      <c r="P183" s="567"/>
      <c r="Q183" s="571"/>
      <c r="R183" s="567">
        <f t="shared" si="75"/>
        <v>0</v>
      </c>
      <c r="S183" s="63">
        <f t="shared" si="65"/>
        <v>0</v>
      </c>
      <c r="T183" s="143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/>
      <c r="AE183" s="54"/>
    </row>
    <row r="184" spans="1:31" ht="18" hidden="1" customHeight="1">
      <c r="A184" s="30">
        <v>115501</v>
      </c>
      <c r="B184" s="108">
        <v>3.5</v>
      </c>
      <c r="C184" s="736" t="s">
        <v>75</v>
      </c>
      <c r="D184" s="794"/>
      <c r="E184" s="184"/>
      <c r="F184" s="184"/>
      <c r="G184" s="184"/>
      <c r="H184" s="164"/>
      <c r="I184" s="564" t="s">
        <v>405</v>
      </c>
      <c r="J184" s="653"/>
      <c r="K184" s="654"/>
      <c r="L184" s="654"/>
      <c r="M184" s="654"/>
      <c r="N184" s="655"/>
      <c r="O184" s="656"/>
      <c r="P184" s="415"/>
      <c r="Q184" s="661"/>
      <c r="R184" s="415">
        <f t="shared" si="75"/>
        <v>0</v>
      </c>
      <c r="S184" s="63"/>
      <c r="T184" s="6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customHeight="1">
      <c r="A185" s="30">
        <v>115501</v>
      </c>
      <c r="B185" s="108">
        <v>3.5</v>
      </c>
      <c r="C185" s="32">
        <v>50</v>
      </c>
      <c r="D185" s="574"/>
      <c r="E185" s="73"/>
      <c r="F185" s="73"/>
      <c r="G185" s="73"/>
      <c r="H185" s="36"/>
      <c r="I185" s="566" t="s">
        <v>247</v>
      </c>
      <c r="J185" s="615"/>
      <c r="K185" s="616"/>
      <c r="L185" s="616"/>
      <c r="M185" s="616"/>
      <c r="N185" s="586"/>
      <c r="O185" s="587"/>
      <c r="P185" s="436"/>
      <c r="Q185" s="139">
        <v>270</v>
      </c>
      <c r="R185" s="436">
        <f t="shared" si="75"/>
        <v>270</v>
      </c>
      <c r="S185" s="63">
        <f t="shared" si="65"/>
        <v>270</v>
      </c>
      <c r="T185" s="139"/>
      <c r="U185" s="46">
        <f t="shared" si="76"/>
        <v>270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5400</v>
      </c>
      <c r="AE185" s="54">
        <f t="shared" si="73"/>
        <v>5400</v>
      </c>
    </row>
    <row r="186" spans="1:31" ht="18" hidden="1" customHeight="1">
      <c r="A186" s="30">
        <v>11550130</v>
      </c>
      <c r="B186" s="108">
        <v>4</v>
      </c>
      <c r="C186" s="32">
        <v>50</v>
      </c>
      <c r="D186" s="574"/>
      <c r="E186" s="73"/>
      <c r="F186" s="73"/>
      <c r="G186" s="73"/>
      <c r="H186" s="36"/>
      <c r="I186" s="552" t="s">
        <v>406</v>
      </c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>
      <c r="A187" s="172">
        <v>190100</v>
      </c>
      <c r="B187" s="101" t="s">
        <v>114</v>
      </c>
      <c r="C187" s="96">
        <v>5</v>
      </c>
      <c r="D187" s="614">
        <v>113</v>
      </c>
      <c r="E187" s="103"/>
      <c r="F187" s="103"/>
      <c r="G187" s="103"/>
      <c r="H187" s="103"/>
      <c r="I187" s="645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>
      <c r="A188" s="218">
        <v>190100</v>
      </c>
      <c r="B188" s="795" t="s">
        <v>114</v>
      </c>
      <c r="C188" s="796">
        <v>25</v>
      </c>
      <c r="D188" s="797">
        <v>113</v>
      </c>
      <c r="E188" s="221">
        <v>713</v>
      </c>
      <c r="F188" s="221" t="s">
        <v>407</v>
      </c>
      <c r="G188" s="221"/>
      <c r="H188" s="221">
        <v>9213</v>
      </c>
      <c r="I188" s="798"/>
      <c r="J188" s="553"/>
      <c r="K188" s="467"/>
      <c r="L188" s="467"/>
      <c r="M188" s="467"/>
      <c r="N188" s="339"/>
      <c r="O188" s="46">
        <f t="shared" si="64"/>
        <v>0</v>
      </c>
      <c r="P188" s="554"/>
      <c r="Q188" s="45"/>
      <c r="R188" s="554">
        <f t="shared" si="75"/>
        <v>0</v>
      </c>
      <c r="S188" s="44">
        <f t="shared" si="65"/>
        <v>0</v>
      </c>
      <c r="T188" s="45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>
        <f t="shared" si="72"/>
        <v>0</v>
      </c>
      <c r="AE188" s="54">
        <f t="shared" si="73"/>
        <v>0</v>
      </c>
    </row>
    <row r="189" spans="1:31" ht="18" customHeight="1">
      <c r="A189" s="119" t="s">
        <v>248</v>
      </c>
      <c r="B189" s="120"/>
      <c r="C189" s="595"/>
      <c r="D189" s="596"/>
      <c r="E189" s="120"/>
      <c r="F189" s="120"/>
      <c r="G189" s="120"/>
      <c r="H189" s="120"/>
      <c r="I189" s="596"/>
      <c r="J189" s="128">
        <f t="shared" ref="J189:U189" si="77">SUM(J143:J188)</f>
        <v>198</v>
      </c>
      <c r="K189" s="128">
        <f t="shared" si="77"/>
        <v>0</v>
      </c>
      <c r="L189" s="128">
        <f t="shared" si="77"/>
        <v>64</v>
      </c>
      <c r="M189" s="128">
        <f t="shared" si="77"/>
        <v>0</v>
      </c>
      <c r="N189" s="128">
        <f t="shared" si="77"/>
        <v>0</v>
      </c>
      <c r="O189" s="130">
        <f t="shared" si="77"/>
        <v>262</v>
      </c>
      <c r="P189" s="133">
        <f t="shared" si="77"/>
        <v>0</v>
      </c>
      <c r="Q189" s="129">
        <f t="shared" si="77"/>
        <v>498</v>
      </c>
      <c r="R189" s="133">
        <f t="shared" si="77"/>
        <v>498</v>
      </c>
      <c r="S189" s="128">
        <f t="shared" si="77"/>
        <v>760</v>
      </c>
      <c r="T189" s="129">
        <f t="shared" si="77"/>
        <v>0</v>
      </c>
      <c r="U189" s="130">
        <f t="shared" si="77"/>
        <v>760</v>
      </c>
      <c r="V189" s="47">
        <f t="shared" si="74"/>
        <v>0</v>
      </c>
      <c r="W189" s="131"/>
      <c r="X189" s="132">
        <f t="shared" ref="X189:AE189" si="78">SUM(X143:X188)</f>
        <v>7920</v>
      </c>
      <c r="Y189" s="129">
        <f t="shared" si="78"/>
        <v>0</v>
      </c>
      <c r="Z189" s="129">
        <f t="shared" si="78"/>
        <v>2560</v>
      </c>
      <c r="AA189" s="129">
        <f t="shared" si="78"/>
        <v>0</v>
      </c>
      <c r="AB189" s="133">
        <f t="shared" si="78"/>
        <v>0</v>
      </c>
      <c r="AC189" s="130">
        <f t="shared" si="78"/>
        <v>10480</v>
      </c>
      <c r="AD189" s="133">
        <f t="shared" si="78"/>
        <v>9960</v>
      </c>
      <c r="AE189" s="134">
        <f t="shared" si="78"/>
        <v>20440</v>
      </c>
    </row>
    <row r="190" spans="1:31" ht="18" hidden="1" customHeight="1">
      <c r="A190" s="77">
        <v>161001</v>
      </c>
      <c r="B190" s="31" t="s">
        <v>206</v>
      </c>
      <c r="C190" s="78">
        <v>25</v>
      </c>
      <c r="D190" s="643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644"/>
      <c r="J190" s="553"/>
      <c r="K190" s="467"/>
      <c r="L190" s="467"/>
      <c r="M190" s="467"/>
      <c r="N190" s="339"/>
      <c r="O190" s="46">
        <f t="shared" ref="O190:O200" si="79">SUM(J190:N190)</f>
        <v>0</v>
      </c>
      <c r="P190" s="554"/>
      <c r="Q190" s="45"/>
      <c r="R190" s="554">
        <f t="shared" ref="R190:R200" si="80">SUM(P190:Q190)</f>
        <v>0</v>
      </c>
      <c r="S190" s="44">
        <f t="shared" ref="S190:S200" si="81">SUM(O190,R190)</f>
        <v>0</v>
      </c>
      <c r="T190" s="45"/>
      <c r="U190" s="46">
        <f t="shared" si="76"/>
        <v>0</v>
      </c>
      <c r="V190" s="47">
        <f t="shared" si="74"/>
        <v>0</v>
      </c>
      <c r="W190" s="48"/>
      <c r="X190" s="49">
        <f t="shared" ref="X190:X200" si="82">(J190*1000)/C190</f>
        <v>0</v>
      </c>
      <c r="Y190" s="50">
        <f t="shared" ref="Y190:Y200" si="83">(K190*1000)/C190</f>
        <v>0</v>
      </c>
      <c r="Z190" s="50">
        <f t="shared" ref="Z190:Z200" si="84">(L190*1000)/C190</f>
        <v>0</v>
      </c>
      <c r="AA190" s="50">
        <f t="shared" ref="AA190:AA200" si="85">(M190*1000)/C190</f>
        <v>0</v>
      </c>
      <c r="AB190" s="51">
        <f t="shared" ref="AB190:AB200" si="86">(N190*1000)/C190</f>
        <v>0</v>
      </c>
      <c r="AC190" s="52">
        <f t="shared" ref="AC190:AC200" si="87">SUM(X190:AB190)</f>
        <v>0</v>
      </c>
      <c r="AD190" s="53">
        <f t="shared" ref="AD190:AD200" si="88">(R190*1000)/C190</f>
        <v>0</v>
      </c>
      <c r="AE190" s="54">
        <f t="shared" ref="AE190:AE200" si="89">SUM(AC190:AD190)</f>
        <v>0</v>
      </c>
    </row>
    <row r="191" spans="1:31" ht="18" customHeight="1">
      <c r="A191" s="30">
        <v>162001</v>
      </c>
      <c r="B191" s="31">
        <v>2.5</v>
      </c>
      <c r="C191" s="32">
        <v>25</v>
      </c>
      <c r="D191" s="574" t="s">
        <v>254</v>
      </c>
      <c r="E191" s="73"/>
      <c r="F191" s="73"/>
      <c r="G191" s="73"/>
      <c r="H191" s="36"/>
      <c r="I191" s="552"/>
      <c r="J191" s="116">
        <v>8</v>
      </c>
      <c r="K191" s="556"/>
      <c r="L191" s="556"/>
      <c r="M191" s="556"/>
      <c r="N191" s="557"/>
      <c r="O191" s="558">
        <f t="shared" si="79"/>
        <v>8</v>
      </c>
      <c r="P191" s="554"/>
      <c r="Q191" s="45"/>
      <c r="R191" s="554"/>
      <c r="S191" s="44">
        <f t="shared" si="81"/>
        <v>8</v>
      </c>
      <c r="T191" s="45"/>
      <c r="U191" s="46">
        <f t="shared" si="76"/>
        <v>8</v>
      </c>
      <c r="V191" s="47">
        <f t="shared" si="74"/>
        <v>0</v>
      </c>
      <c r="W191" s="48"/>
      <c r="X191" s="49">
        <f t="shared" si="82"/>
        <v>320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320</v>
      </c>
      <c r="AD191" s="53">
        <f t="shared" si="88"/>
        <v>0</v>
      </c>
      <c r="AE191" s="54">
        <f t="shared" si="89"/>
        <v>320</v>
      </c>
    </row>
    <row r="192" spans="1:31" ht="18" hidden="1" customHeight="1">
      <c r="A192" s="30">
        <v>162001</v>
      </c>
      <c r="B192" s="31">
        <v>2.5</v>
      </c>
      <c r="C192" s="32">
        <v>40</v>
      </c>
      <c r="D192" s="574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552" t="s">
        <v>259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>
      <c r="A193" s="30">
        <v>163001</v>
      </c>
      <c r="B193" s="31">
        <v>3.5</v>
      </c>
      <c r="C193" s="32">
        <v>25</v>
      </c>
      <c r="D193" s="574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552" t="s">
        <v>265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>
      <c r="A194" s="30">
        <v>161201</v>
      </c>
      <c r="B194" s="31" t="s">
        <v>206</v>
      </c>
      <c r="C194" s="32">
        <v>5</v>
      </c>
      <c r="D194" s="574" t="s">
        <v>266</v>
      </c>
      <c r="E194" s="73" t="s">
        <v>267</v>
      </c>
      <c r="F194" s="73"/>
      <c r="G194" s="73"/>
      <c r="H194" s="36"/>
      <c r="I194" s="552"/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74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customHeight="1">
      <c r="A195" s="30">
        <v>161201</v>
      </c>
      <c r="B195" s="31" t="s">
        <v>206</v>
      </c>
      <c r="C195" s="32">
        <v>25</v>
      </c>
      <c r="D195" s="574" t="s">
        <v>266</v>
      </c>
      <c r="E195" s="73" t="s">
        <v>267</v>
      </c>
      <c r="F195" s="73"/>
      <c r="G195" s="73"/>
      <c r="H195" s="36"/>
      <c r="I195" s="552"/>
      <c r="J195" s="116">
        <v>16</v>
      </c>
      <c r="K195" s="556"/>
      <c r="L195" s="556"/>
      <c r="M195" s="556"/>
      <c r="N195" s="557"/>
      <c r="O195" s="558">
        <f t="shared" si="79"/>
        <v>16</v>
      </c>
      <c r="P195" s="554"/>
      <c r="Q195" s="45"/>
      <c r="R195" s="554"/>
      <c r="S195" s="44">
        <f t="shared" si="81"/>
        <v>16</v>
      </c>
      <c r="T195" s="45"/>
      <c r="U195" s="46">
        <f t="shared" si="76"/>
        <v>16</v>
      </c>
      <c r="V195" s="47">
        <f t="shared" si="74"/>
        <v>0</v>
      </c>
      <c r="W195" s="48"/>
      <c r="X195" s="49">
        <f t="shared" si="82"/>
        <v>640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640</v>
      </c>
      <c r="AD195" s="53">
        <f t="shared" si="88"/>
        <v>0</v>
      </c>
      <c r="AE195" s="54">
        <f t="shared" si="89"/>
        <v>640</v>
      </c>
    </row>
    <row r="196" spans="1:31" ht="18" customHeight="1">
      <c r="A196" s="30">
        <v>162201</v>
      </c>
      <c r="B196" s="31">
        <v>2.5</v>
      </c>
      <c r="C196" s="32">
        <v>25</v>
      </c>
      <c r="D196" s="574" t="s">
        <v>268</v>
      </c>
      <c r="E196" s="73" t="s">
        <v>269</v>
      </c>
      <c r="F196" s="73"/>
      <c r="G196" s="73"/>
      <c r="H196" s="36"/>
      <c r="I196" s="552"/>
      <c r="J196" s="116">
        <v>40</v>
      </c>
      <c r="K196" s="556"/>
      <c r="L196" s="556"/>
      <c r="M196" s="556"/>
      <c r="N196" s="557"/>
      <c r="O196" s="558">
        <f t="shared" si="79"/>
        <v>40</v>
      </c>
      <c r="P196" s="554" t="s">
        <v>5</v>
      </c>
      <c r="Q196" s="45"/>
      <c r="R196" s="554"/>
      <c r="S196" s="44">
        <f t="shared" si="81"/>
        <v>40</v>
      </c>
      <c r="T196" s="45"/>
      <c r="U196" s="46">
        <f t="shared" si="76"/>
        <v>40</v>
      </c>
      <c r="V196" s="47">
        <f t="shared" si="74"/>
        <v>0</v>
      </c>
      <c r="W196" s="48"/>
      <c r="X196" s="49">
        <f t="shared" si="82"/>
        <v>1600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1600</v>
      </c>
      <c r="AD196" s="53">
        <f t="shared" si="88"/>
        <v>0</v>
      </c>
      <c r="AE196" s="54">
        <f t="shared" si="89"/>
        <v>1600</v>
      </c>
    </row>
    <row r="197" spans="1:31" ht="18" hidden="1" customHeight="1">
      <c r="A197" s="30">
        <v>162301</v>
      </c>
      <c r="B197" s="108">
        <v>4</v>
      </c>
      <c r="C197" s="32">
        <v>25</v>
      </c>
      <c r="D197" s="574" t="s">
        <v>270</v>
      </c>
      <c r="E197" s="73" t="s">
        <v>271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>
      <c r="A198" s="30">
        <v>163201</v>
      </c>
      <c r="B198" s="108">
        <v>4</v>
      </c>
      <c r="C198" s="32">
        <v>25</v>
      </c>
      <c r="D198" s="574" t="s">
        <v>272</v>
      </c>
      <c r="E198" s="73" t="s">
        <v>273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>
      <c r="A199" s="30">
        <v>161101</v>
      </c>
      <c r="B199" s="31" t="s">
        <v>220</v>
      </c>
      <c r="C199" s="32">
        <v>5</v>
      </c>
      <c r="D199" s="574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>
      <c r="A200" s="77">
        <v>161101</v>
      </c>
      <c r="B200" s="229" t="s">
        <v>220</v>
      </c>
      <c r="C200" s="78">
        <v>25</v>
      </c>
      <c r="D200" s="643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644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74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customHeight="1">
      <c r="A201" s="119" t="s">
        <v>275</v>
      </c>
      <c r="B201" s="378"/>
      <c r="C201" s="799"/>
      <c r="D201" s="800"/>
      <c r="E201" s="123"/>
      <c r="F201" s="123"/>
      <c r="G201" s="123"/>
      <c r="H201" s="380"/>
      <c r="I201" s="801"/>
      <c r="J201" s="129">
        <f>SUM(J190:J200)</f>
        <v>64</v>
      </c>
      <c r="K201" s="129">
        <f t="shared" ref="K201:U201" si="90">SUM(K190:K200)</f>
        <v>0</v>
      </c>
      <c r="L201" s="129">
        <f t="shared" si="90"/>
        <v>0</v>
      </c>
      <c r="M201" s="129">
        <f t="shared" si="90"/>
        <v>0</v>
      </c>
      <c r="N201" s="133">
        <f t="shared" si="90"/>
        <v>0</v>
      </c>
      <c r="O201" s="130">
        <f t="shared" si="90"/>
        <v>64</v>
      </c>
      <c r="P201" s="133">
        <f t="shared" si="90"/>
        <v>0</v>
      </c>
      <c r="Q201" s="129">
        <f t="shared" si="90"/>
        <v>0</v>
      </c>
      <c r="R201" s="133">
        <f t="shared" si="90"/>
        <v>0</v>
      </c>
      <c r="S201" s="128">
        <f t="shared" si="90"/>
        <v>64</v>
      </c>
      <c r="T201" s="129">
        <f t="shared" si="90"/>
        <v>0</v>
      </c>
      <c r="U201" s="130">
        <f t="shared" si="90"/>
        <v>64</v>
      </c>
      <c r="V201" s="47">
        <f t="shared" si="74"/>
        <v>0</v>
      </c>
      <c r="W201" s="131"/>
      <c r="X201" s="132">
        <f t="shared" ref="X201:AE201" si="91">SUM(X190:X200)</f>
        <v>2560</v>
      </c>
      <c r="Y201" s="129">
        <f t="shared" si="91"/>
        <v>0</v>
      </c>
      <c r="Z201" s="129">
        <f t="shared" si="91"/>
        <v>0</v>
      </c>
      <c r="AA201" s="129">
        <f t="shared" si="91"/>
        <v>0</v>
      </c>
      <c r="AB201" s="133">
        <f t="shared" si="91"/>
        <v>0</v>
      </c>
      <c r="AC201" s="130">
        <f t="shared" si="91"/>
        <v>2560</v>
      </c>
      <c r="AD201" s="133">
        <f t="shared" si="91"/>
        <v>0</v>
      </c>
      <c r="AE201" s="134">
        <f t="shared" si="91"/>
        <v>2560</v>
      </c>
    </row>
    <row r="202" spans="1:31" ht="18" hidden="1" customHeight="1">
      <c r="A202" s="30">
        <v>132011</v>
      </c>
      <c r="B202" s="31" t="s">
        <v>206</v>
      </c>
      <c r="C202" s="32">
        <v>25</v>
      </c>
      <c r="D202" s="574">
        <v>531</v>
      </c>
      <c r="E202" s="73"/>
      <c r="F202" s="73"/>
      <c r="G202" s="73"/>
      <c r="H202" s="36"/>
      <c r="I202" s="552" t="s">
        <v>408</v>
      </c>
      <c r="J202" s="553"/>
      <c r="K202" s="467"/>
      <c r="L202" s="467"/>
      <c r="M202" s="467"/>
      <c r="N202" s="339"/>
      <c r="O202" s="46">
        <f t="shared" ref="O202:O251" si="92">SUM(J202:N202)</f>
        <v>0</v>
      </c>
      <c r="P202" s="554"/>
      <c r="Q202" s="45"/>
      <c r="R202" s="554">
        <f t="shared" ref="R202:R251" si="93">SUM(P202:Q202)</f>
        <v>0</v>
      </c>
      <c r="S202" s="44">
        <f t="shared" ref="S202:S251" si="94">SUM(O202,R202)</f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ref="X202:X212" si="95">(J202*1000)/C202</f>
        <v>0</v>
      </c>
      <c r="Y202" s="50">
        <f t="shared" ref="Y202:Y212" si="96">(K202*1000)/C202</f>
        <v>0</v>
      </c>
      <c r="Z202" s="50">
        <f t="shared" ref="Z202:Z212" si="97">(L202*1000)/C202</f>
        <v>0</v>
      </c>
      <c r="AA202" s="50">
        <f t="shared" ref="AA202:AA212" si="98">(M202*1000)/C202</f>
        <v>0</v>
      </c>
      <c r="AB202" s="51">
        <f t="shared" ref="AB202:AB212" si="99">(N202*1000)/C202</f>
        <v>0</v>
      </c>
      <c r="AC202" s="52">
        <f t="shared" ref="AC202:AC251" si="100">SUM(X202:AB202)</f>
        <v>0</v>
      </c>
      <c r="AD202" s="53">
        <f t="shared" ref="AD202:AD212" si="101">(R202*1000)/C202</f>
        <v>0</v>
      </c>
      <c r="AE202" s="54">
        <f t="shared" ref="AE202:AE251" si="102">SUM(AC202:AD202)</f>
        <v>0</v>
      </c>
    </row>
    <row r="203" spans="1:31" ht="18" hidden="1" customHeight="1">
      <c r="A203" s="218">
        <v>13201130</v>
      </c>
      <c r="B203" s="31" t="s">
        <v>206</v>
      </c>
      <c r="C203" s="219">
        <v>40</v>
      </c>
      <c r="D203" s="646"/>
      <c r="E203" s="232"/>
      <c r="F203" s="232"/>
      <c r="G203" s="232"/>
      <c r="H203" s="232"/>
      <c r="I203" s="647" t="s">
        <v>409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>
      <c r="A204" s="30">
        <v>132031</v>
      </c>
      <c r="B204" s="31" t="s">
        <v>206</v>
      </c>
      <c r="C204" s="32">
        <v>25</v>
      </c>
      <c r="D204" s="574"/>
      <c r="E204" s="73"/>
      <c r="F204" s="73"/>
      <c r="G204" s="73"/>
      <c r="H204" s="36"/>
      <c r="I204" s="552" t="s">
        <v>410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>
      <c r="A205" s="172">
        <v>132011</v>
      </c>
      <c r="B205" s="31" t="s">
        <v>206</v>
      </c>
      <c r="C205" s="96">
        <v>40</v>
      </c>
      <c r="D205" s="614">
        <v>531</v>
      </c>
      <c r="E205" s="103"/>
      <c r="F205" s="103"/>
      <c r="G205" s="103"/>
      <c r="H205" s="103"/>
      <c r="I205" s="645" t="s">
        <v>408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>
      <c r="A206" s="172">
        <v>13201109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411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>
      <c r="A207" s="172">
        <v>132021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412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>
      <c r="A208" s="172">
        <v>13202130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413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ref="V208:V273" si="103">O208+R208-U208</f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>
      <c r="A209" s="30">
        <v>133011</v>
      </c>
      <c r="B209" s="31" t="s">
        <v>220</v>
      </c>
      <c r="C209" s="32">
        <v>25</v>
      </c>
      <c r="D209" s="574">
        <v>532</v>
      </c>
      <c r="E209" s="73"/>
      <c r="F209" s="73"/>
      <c r="G209" s="73"/>
      <c r="H209" s="36"/>
      <c r="I209" s="552" t="s">
        <v>414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>
      <c r="A210" s="30">
        <v>133031</v>
      </c>
      <c r="B210" s="31" t="s">
        <v>220</v>
      </c>
      <c r="C210" s="32">
        <v>25</v>
      </c>
      <c r="D210" s="574"/>
      <c r="E210" s="73"/>
      <c r="F210" s="73"/>
      <c r="G210" s="73"/>
      <c r="H210" s="36"/>
      <c r="I210" s="552" t="s">
        <v>415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>
      <c r="A211" s="172">
        <v>133011</v>
      </c>
      <c r="B211" s="31" t="s">
        <v>220</v>
      </c>
      <c r="C211" s="96">
        <v>30</v>
      </c>
      <c r="D211" s="614"/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>
      <c r="A212" s="172">
        <v>133011</v>
      </c>
      <c r="B212" s="31" t="s">
        <v>220</v>
      </c>
      <c r="C212" s="96">
        <v>40</v>
      </c>
      <c r="D212" s="614">
        <v>532</v>
      </c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103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>
      <c r="A213" s="30">
        <v>133011</v>
      </c>
      <c r="B213" s="31" t="s">
        <v>220</v>
      </c>
      <c r="C213" s="736" t="s">
        <v>75</v>
      </c>
      <c r="D213" s="797"/>
      <c r="E213" s="221"/>
      <c r="F213" s="221"/>
      <c r="G213" s="221"/>
      <c r="H213" s="221"/>
      <c r="I213" s="667" t="s">
        <v>414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/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v>0</v>
      </c>
      <c r="Y213" s="50"/>
      <c r="Z213" s="50"/>
      <c r="AA213" s="50"/>
      <c r="AB213" s="51"/>
      <c r="AC213" s="52">
        <f t="shared" si="100"/>
        <v>0</v>
      </c>
      <c r="AD213" s="53"/>
      <c r="AE213" s="54">
        <f t="shared" si="102"/>
        <v>0</v>
      </c>
    </row>
    <row r="214" spans="1:31" ht="18" hidden="1" customHeight="1">
      <c r="A214" s="30">
        <v>135011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416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ref="X214:X221" si="104">(J214*1000)/C214</f>
        <v>0</v>
      </c>
      <c r="Y214" s="50">
        <f t="shared" ref="Y214:Y221" si="105">(K214*1000)/C214</f>
        <v>0</v>
      </c>
      <c r="Z214" s="50">
        <f t="shared" ref="Z214:Z221" si="106">(L214*1000)/C214</f>
        <v>0</v>
      </c>
      <c r="AA214" s="50">
        <f t="shared" ref="AA214:AA221" si="107">(M214*1000)/C214</f>
        <v>0</v>
      </c>
      <c r="AB214" s="51">
        <f t="shared" ref="AB214:AB221" si="108">(N214*1000)/C214</f>
        <v>0</v>
      </c>
      <c r="AC214" s="52">
        <f t="shared" si="100"/>
        <v>0</v>
      </c>
      <c r="AD214" s="53">
        <f t="shared" ref="AD214:AD221" si="109">(R214*1000)/C214</f>
        <v>0</v>
      </c>
      <c r="AE214" s="54">
        <f t="shared" si="102"/>
        <v>0</v>
      </c>
    </row>
    <row r="215" spans="1:31" ht="18" hidden="1" customHeight="1">
      <c r="A215" s="30">
        <v>13301145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417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>
        <f t="shared" si="94"/>
        <v>0</v>
      </c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>
        <f t="shared" si="104"/>
        <v>0</v>
      </c>
      <c r="Y215" s="50">
        <f t="shared" si="105"/>
        <v>0</v>
      </c>
      <c r="Z215" s="50">
        <f t="shared" si="106"/>
        <v>0</v>
      </c>
      <c r="AA215" s="50">
        <f t="shared" si="107"/>
        <v>0</v>
      </c>
      <c r="AB215" s="51">
        <f t="shared" si="108"/>
        <v>0</v>
      </c>
      <c r="AC215" s="52">
        <f t="shared" si="100"/>
        <v>0</v>
      </c>
      <c r="AD215" s="53">
        <f t="shared" si="109"/>
        <v>0</v>
      </c>
      <c r="AE215" s="54">
        <f t="shared" si="102"/>
        <v>0</v>
      </c>
    </row>
    <row r="216" spans="1:31" ht="18" hidden="1" customHeight="1">
      <c r="A216" s="802">
        <v>13301808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418</v>
      </c>
      <c r="J216" s="593"/>
      <c r="K216" s="594"/>
      <c r="L216" s="594"/>
      <c r="M216" s="594"/>
      <c r="N216" s="572"/>
      <c r="O216" s="573">
        <f t="shared" si="92"/>
        <v>0</v>
      </c>
      <c r="P216" s="567"/>
      <c r="Q216" s="571"/>
      <c r="R216" s="567">
        <f t="shared" si="93"/>
        <v>0</v>
      </c>
      <c r="S216" s="570"/>
      <c r="T216" s="570">
        <f>SUM(O216,R216)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>
        <f t="shared" si="100"/>
        <v>0</v>
      </c>
      <c r="AD216" s="53"/>
      <c r="AE216" s="54">
        <f t="shared" si="102"/>
        <v>0</v>
      </c>
    </row>
    <row r="217" spans="1:31" ht="18" hidden="1" customHeight="1">
      <c r="A217" s="172">
        <v>13301844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419</v>
      </c>
      <c r="J217" s="593"/>
      <c r="K217" s="594"/>
      <c r="L217" s="594"/>
      <c r="M217" s="594"/>
      <c r="N217" s="572"/>
      <c r="O217" s="573"/>
      <c r="P217" s="567"/>
      <c r="Q217" s="571"/>
      <c r="R217" s="567">
        <f t="shared" si="93"/>
        <v>0</v>
      </c>
      <c r="S217" s="570"/>
      <c r="T217" s="567">
        <f>SUM(R217:S217)</f>
        <v>0</v>
      </c>
      <c r="U217" s="46">
        <f t="shared" si="76"/>
        <v>0</v>
      </c>
      <c r="V217" s="47">
        <f t="shared" si="103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>
      <c r="A218" s="172">
        <v>13301130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420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>
        <f t="shared" si="94"/>
        <v>0</v>
      </c>
      <c r="T218" s="570">
        <f t="shared" ref="T218:T249" si="110"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 t="shared" si="100"/>
        <v>0</v>
      </c>
      <c r="AD218" s="53">
        <f t="shared" si="109"/>
        <v>0</v>
      </c>
      <c r="AE218" s="54">
        <f t="shared" si="102"/>
        <v>0</v>
      </c>
    </row>
    <row r="219" spans="1:31" ht="18" hidden="1" customHeight="1">
      <c r="A219" s="172">
        <v>13301140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421</v>
      </c>
      <c r="J219" s="593"/>
      <c r="K219" s="594"/>
      <c r="L219" s="594"/>
      <c r="M219" s="594"/>
      <c r="N219" s="572"/>
      <c r="O219" s="573">
        <f>SUM(J219:N219)</f>
        <v>0</v>
      </c>
      <c r="P219" s="567"/>
      <c r="Q219" s="571"/>
      <c r="R219" s="567">
        <f>SUM(P219:Q219)</f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>SUM(X219:AB219)</f>
        <v>0</v>
      </c>
      <c r="AD219" s="53">
        <f t="shared" si="109"/>
        <v>0</v>
      </c>
      <c r="AE219" s="54">
        <f>SUM(AC219:AD219)</f>
        <v>0</v>
      </c>
    </row>
    <row r="220" spans="1:31" ht="18" hidden="1" customHeight="1">
      <c r="A220" s="381">
        <v>13301144</v>
      </c>
      <c r="B220" s="31" t="s">
        <v>220</v>
      </c>
      <c r="C220" s="32">
        <v>25</v>
      </c>
      <c r="D220" s="574"/>
      <c r="E220" s="73"/>
      <c r="F220" s="73"/>
      <c r="G220" s="73"/>
      <c r="H220" s="73"/>
      <c r="I220" s="568" t="s">
        <v>422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>
      <c r="A221" s="172">
        <v>133021</v>
      </c>
      <c r="B221" s="31" t="s">
        <v>220</v>
      </c>
      <c r="C221" s="96">
        <v>40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0"/>
        <v>0</v>
      </c>
      <c r="AD221" s="53">
        <f t="shared" si="109"/>
        <v>0</v>
      </c>
      <c r="AE221" s="54">
        <f t="shared" si="102"/>
        <v>0</v>
      </c>
    </row>
    <row r="222" spans="1:31" ht="18" hidden="1" customHeight="1">
      <c r="A222" s="172">
        <v>133021</v>
      </c>
      <c r="B222" s="31" t="s">
        <v>220</v>
      </c>
      <c r="C222" s="96" t="s">
        <v>75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>
        <f t="shared" si="100"/>
        <v>0</v>
      </c>
      <c r="AD222" s="53"/>
      <c r="AE222" s="54">
        <f t="shared" si="102"/>
        <v>0</v>
      </c>
    </row>
    <row r="223" spans="1:31" ht="18" hidden="1" customHeight="1">
      <c r="A223" s="172">
        <v>13302109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424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>
      <c r="A224" s="172">
        <v>13302130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425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>
      <c r="A225" s="30">
        <v>136071</v>
      </c>
      <c r="B225" s="31" t="s">
        <v>239</v>
      </c>
      <c r="C225" s="32">
        <v>25</v>
      </c>
      <c r="D225" s="574">
        <v>534</v>
      </c>
      <c r="E225" s="73"/>
      <c r="F225" s="73"/>
      <c r="G225" s="73"/>
      <c r="H225" s="36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>
      <c r="A226" s="172">
        <v>136071</v>
      </c>
      <c r="B226" s="31" t="s">
        <v>239</v>
      </c>
      <c r="C226" s="96">
        <v>40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0"/>
        <v>0</v>
      </c>
      <c r="AD226" s="53">
        <f>(R226*1000)/C226</f>
        <v>0</v>
      </c>
      <c r="AE226" s="54">
        <f t="shared" si="102"/>
        <v>0</v>
      </c>
    </row>
    <row r="227" spans="1:31" ht="18" hidden="1" customHeight="1">
      <c r="A227" s="172">
        <v>136071</v>
      </c>
      <c r="B227" s="31" t="s">
        <v>239</v>
      </c>
      <c r="C227" s="736" t="s">
        <v>75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/>
      <c r="T227" s="567">
        <f>SUM(R227:S227)</f>
        <v>0</v>
      </c>
      <c r="U227" s="46">
        <f t="shared" si="76"/>
        <v>0</v>
      </c>
      <c r="V227" s="47">
        <f t="shared" si="103"/>
        <v>0</v>
      </c>
      <c r="W227" s="48"/>
      <c r="X227" s="49">
        <v>0</v>
      </c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>
      <c r="A228" s="172">
        <v>136271</v>
      </c>
      <c r="B228" s="108">
        <v>4</v>
      </c>
      <c r="C228" s="96">
        <v>40</v>
      </c>
      <c r="D228" s="614"/>
      <c r="E228" s="103"/>
      <c r="F228" s="103"/>
      <c r="G228" s="103"/>
      <c r="H228" s="103"/>
      <c r="I228" s="803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ref="X228:X237" si="111">(J228*1000)/C228</f>
        <v>0</v>
      </c>
      <c r="Y228" s="50">
        <f t="shared" ref="Y228:Y237" si="112">(K228*1000)/C228</f>
        <v>0</v>
      </c>
      <c r="Z228" s="50">
        <f t="shared" ref="Z228:Z237" si="113">(L228*1000)/C228</f>
        <v>0</v>
      </c>
      <c r="AA228" s="50">
        <f t="shared" ref="AA228:AA237" si="114">(M228*1000)/C228</f>
        <v>0</v>
      </c>
      <c r="AB228" s="51">
        <f t="shared" ref="AB228:AB237" si="115">(N228*1000)/C228</f>
        <v>0</v>
      </c>
      <c r="AC228" s="52">
        <f t="shared" si="100"/>
        <v>0</v>
      </c>
      <c r="AD228" s="53">
        <f t="shared" ref="AD228:AD237" si="116">(R228*1000)/C228</f>
        <v>0</v>
      </c>
      <c r="AE228" s="54">
        <f t="shared" si="102"/>
        <v>0</v>
      </c>
    </row>
    <row r="229" spans="1:31" ht="18" hidden="1" customHeight="1">
      <c r="A229" s="30">
        <v>136271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427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>
      <c r="A230" s="30">
        <v>13627109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>
      <c r="A231" s="172">
        <v>13627109</v>
      </c>
      <c r="B231" s="108">
        <v>4</v>
      </c>
      <c r="C231" s="96">
        <v>40</v>
      </c>
      <c r="D231" s="614"/>
      <c r="E231" s="103"/>
      <c r="F231" s="103"/>
      <c r="G231" s="103"/>
      <c r="H231" s="103"/>
      <c r="I231" s="803" t="s">
        <v>428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>
      <c r="A232" s="30">
        <v>13627130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429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>
      <c r="A233" s="30">
        <v>13627145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>
      <c r="A234" s="172">
        <v>13627145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430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>
      <c r="A235" s="30">
        <v>13607109</v>
      </c>
      <c r="B235" s="31" t="s">
        <v>239</v>
      </c>
      <c r="C235" s="32">
        <v>25</v>
      </c>
      <c r="D235" s="574"/>
      <c r="E235" s="73"/>
      <c r="F235" s="73"/>
      <c r="G235" s="73"/>
      <c r="H235" s="36"/>
      <c r="I235" s="568" t="s">
        <v>431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>
      <c r="A236" s="381">
        <v>13607145</v>
      </c>
      <c r="B236" s="31" t="s">
        <v>239</v>
      </c>
      <c r="C236" s="32">
        <v>25</v>
      </c>
      <c r="D236" s="574"/>
      <c r="E236" s="73"/>
      <c r="F236" s="73"/>
      <c r="G236" s="73"/>
      <c r="H236" s="73"/>
      <c r="I236" s="568" t="s">
        <v>432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>
      <c r="A237" s="172">
        <v>13607109</v>
      </c>
      <c r="B237" s="31" t="s">
        <v>239</v>
      </c>
      <c r="C237" s="96">
        <v>40</v>
      </c>
      <c r="D237" s="614"/>
      <c r="E237" s="103"/>
      <c r="F237" s="103"/>
      <c r="G237" s="103"/>
      <c r="H237" s="103"/>
      <c r="I237" s="645" t="s">
        <v>431</v>
      </c>
      <c r="J237" s="553"/>
      <c r="K237" s="467"/>
      <c r="L237" s="467"/>
      <c r="M237" s="467"/>
      <c r="N237" s="339"/>
      <c r="O237" s="46">
        <f t="shared" si="92"/>
        <v>0</v>
      </c>
      <c r="P237" s="554"/>
      <c r="Q237" s="45"/>
      <c r="R237" s="554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>
      <c r="A238" s="172">
        <v>13607109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431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>
      <c r="A239" s="172">
        <v>13607127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433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/>
      <c r="Y239" s="50"/>
      <c r="Z239" s="50"/>
      <c r="AA239" s="50"/>
      <c r="AB239" s="51"/>
      <c r="AC239" s="52">
        <f t="shared" si="100"/>
        <v>0</v>
      </c>
      <c r="AD239" s="53"/>
      <c r="AE239" s="54">
        <f t="shared" si="102"/>
        <v>0</v>
      </c>
    </row>
    <row r="240" spans="1:31" ht="18" hidden="1" customHeight="1">
      <c r="A240" s="172">
        <v>13607130</v>
      </c>
      <c r="B240" s="31" t="s">
        <v>239</v>
      </c>
      <c r="C240" s="96">
        <v>40</v>
      </c>
      <c r="D240" s="614"/>
      <c r="E240" s="103"/>
      <c r="F240" s="103"/>
      <c r="G240" s="103"/>
      <c r="H240" s="103"/>
      <c r="I240" s="803" t="s">
        <v>434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00"/>
        <v>0</v>
      </c>
      <c r="AD240" s="53">
        <f>(R240*1000)/C240</f>
        <v>0</v>
      </c>
      <c r="AE240" s="54">
        <f t="shared" si="102"/>
        <v>0</v>
      </c>
    </row>
    <row r="241" spans="1:31" ht="18" hidden="1" customHeight="1">
      <c r="A241" s="172">
        <v>13607143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435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ref="U241:U248" si="117">SUM(S241:T241)</f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>
      <c r="A242" s="172">
        <v>13607145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436</v>
      </c>
      <c r="J242" s="593"/>
      <c r="K242" s="594"/>
      <c r="L242" s="594"/>
      <c r="M242" s="594"/>
      <c r="N242" s="572"/>
      <c r="O242" s="573">
        <f t="shared" si="92"/>
        <v>0</v>
      </c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>
        <f t="shared" si="100"/>
        <v>0</v>
      </c>
      <c r="AD242" s="53"/>
      <c r="AE242" s="54">
        <f t="shared" si="102"/>
        <v>0</v>
      </c>
    </row>
    <row r="243" spans="1:31" ht="18" hidden="1" customHeight="1">
      <c r="A243" s="100">
        <v>13607808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437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>
      <c r="A244" s="100">
        <v>13607844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438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>
      <c r="A245" s="100">
        <v>138011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4" t="s">
        <v>439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>
      <c r="A246" s="30">
        <v>13801808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440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70">
        <f t="shared" si="110"/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>
      <c r="A247" s="100">
        <v>138611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441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67">
        <f>SUM(R247:S247)</f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>
      <c r="A248" s="100">
        <v>13861808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793" t="s">
        <v>442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>
      <c r="A249" s="30">
        <v>139011</v>
      </c>
      <c r="B249" s="31" t="s">
        <v>239</v>
      </c>
      <c r="C249" s="736" t="s">
        <v>75</v>
      </c>
      <c r="D249" s="574"/>
      <c r="E249" s="73"/>
      <c r="F249" s="73"/>
      <c r="G249" s="73"/>
      <c r="H249" s="73"/>
      <c r="I249" s="564" t="s">
        <v>443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571"/>
      <c r="R249" s="567">
        <f t="shared" si="93"/>
        <v>0</v>
      </c>
      <c r="S249" s="44"/>
      <c r="T249" s="570">
        <f t="shared" si="110"/>
        <v>0</v>
      </c>
      <c r="U249" s="46">
        <f>SUM(S249:T249)</f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>
        <f t="shared" si="100"/>
        <v>0</v>
      </c>
      <c r="AD249" s="53"/>
      <c r="AE249" s="54">
        <f t="shared" si="102"/>
        <v>0</v>
      </c>
    </row>
    <row r="250" spans="1:31" ht="18" hidden="1" customHeight="1">
      <c r="A250" s="381">
        <v>13901109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276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8" hidden="1" customHeight="1">
      <c r="A251" s="381">
        <v>13901145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277</v>
      </c>
      <c r="J251" s="553"/>
      <c r="K251" s="467"/>
      <c r="L251" s="467"/>
      <c r="M251" s="467"/>
      <c r="N251" s="339"/>
      <c r="O251" s="46">
        <f t="shared" si="92"/>
        <v>0</v>
      </c>
      <c r="P251" s="554"/>
      <c r="Q251" s="45"/>
      <c r="R251" s="554">
        <f t="shared" si="93"/>
        <v>0</v>
      </c>
      <c r="S251" s="44">
        <f t="shared" si="94"/>
        <v>0</v>
      </c>
      <c r="T251" s="45"/>
      <c r="U251" s="46">
        <f t="shared" ref="U251:U317" si="118">SUM(S251:T251)</f>
        <v>0</v>
      </c>
      <c r="V251" s="47">
        <f t="shared" si="103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0"/>
        <v>0</v>
      </c>
      <c r="AD251" s="53">
        <f>(R251*1000)/C251</f>
        <v>0</v>
      </c>
      <c r="AE251" s="54">
        <f t="shared" si="102"/>
        <v>0</v>
      </c>
    </row>
    <row r="252" spans="1:31" ht="16.5" hidden="1" customHeight="1">
      <c r="A252" s="119" t="s">
        <v>278</v>
      </c>
      <c r="B252" s="120"/>
      <c r="C252" s="595"/>
      <c r="D252" s="596"/>
      <c r="E252" s="120"/>
      <c r="F252" s="120"/>
      <c r="G252" s="120"/>
      <c r="H252" s="120"/>
      <c r="I252" s="596"/>
      <c r="J252" s="274">
        <f>SUM(J202:J251)</f>
        <v>0</v>
      </c>
      <c r="K252" s="275">
        <f t="shared" ref="K252:U252" si="119">SUM(K202:K251)</f>
        <v>0</v>
      </c>
      <c r="L252" s="275">
        <f t="shared" si="119"/>
        <v>0</v>
      </c>
      <c r="M252" s="275">
        <f t="shared" si="119"/>
        <v>0</v>
      </c>
      <c r="N252" s="279">
        <f t="shared" si="119"/>
        <v>0</v>
      </c>
      <c r="O252" s="276">
        <f t="shared" si="119"/>
        <v>0</v>
      </c>
      <c r="P252" s="279">
        <f>SUM(P202:P251)</f>
        <v>0</v>
      </c>
      <c r="Q252" s="275">
        <f>SUM(Q202:Q251)</f>
        <v>0</v>
      </c>
      <c r="R252" s="279">
        <f t="shared" si="119"/>
        <v>0</v>
      </c>
      <c r="S252" s="274">
        <f t="shared" si="119"/>
        <v>0</v>
      </c>
      <c r="T252" s="275">
        <f t="shared" si="119"/>
        <v>0</v>
      </c>
      <c r="U252" s="276">
        <f t="shared" si="119"/>
        <v>0</v>
      </c>
      <c r="V252" s="47">
        <f t="shared" si="103"/>
        <v>0</v>
      </c>
      <c r="W252" s="277"/>
      <c r="X252" s="278"/>
      <c r="Y252" s="275"/>
      <c r="Z252" s="275"/>
      <c r="AA252" s="275"/>
      <c r="AB252" s="279"/>
      <c r="AC252" s="276"/>
      <c r="AD252" s="279"/>
      <c r="AE252" s="280"/>
    </row>
    <row r="253" spans="1:31" ht="18" customHeight="1" thickBot="1">
      <c r="A253" s="281" t="s">
        <v>279</v>
      </c>
      <c r="B253" s="282"/>
      <c r="C253" s="708"/>
      <c r="D253" s="709"/>
      <c r="E253" s="282"/>
      <c r="F253" s="282"/>
      <c r="G253" s="282"/>
      <c r="H253" s="282"/>
      <c r="I253" s="709"/>
      <c r="J253" s="290">
        <f>SUM(J252,J201,J189)</f>
        <v>262</v>
      </c>
      <c r="K253" s="291">
        <f t="shared" ref="K253:U253" si="120">SUM(K252,K201,K189)</f>
        <v>0</v>
      </c>
      <c r="L253" s="291">
        <f t="shared" si="120"/>
        <v>64</v>
      </c>
      <c r="M253" s="291">
        <f t="shared" si="120"/>
        <v>0</v>
      </c>
      <c r="N253" s="295">
        <f t="shared" si="120"/>
        <v>0</v>
      </c>
      <c r="O253" s="292">
        <f t="shared" si="120"/>
        <v>326</v>
      </c>
      <c r="P253" s="295">
        <f t="shared" si="120"/>
        <v>0</v>
      </c>
      <c r="Q253" s="291">
        <f>SUM(Q252,Q201,Q189)</f>
        <v>498</v>
      </c>
      <c r="R253" s="295">
        <f t="shared" si="120"/>
        <v>498</v>
      </c>
      <c r="S253" s="290">
        <f t="shared" si="120"/>
        <v>824</v>
      </c>
      <c r="T253" s="291">
        <f t="shared" si="120"/>
        <v>0</v>
      </c>
      <c r="U253" s="292">
        <f t="shared" si="120"/>
        <v>824</v>
      </c>
      <c r="V253" s="47">
        <f t="shared" si="103"/>
        <v>0</v>
      </c>
      <c r="W253" s="382"/>
      <c r="X253" s="294">
        <f t="shared" ref="X253:AE253" si="121">SUM(X252,X201,X189)</f>
        <v>10480</v>
      </c>
      <c r="Y253" s="291">
        <f t="shared" si="121"/>
        <v>0</v>
      </c>
      <c r="Z253" s="291">
        <f t="shared" si="121"/>
        <v>2560</v>
      </c>
      <c r="AA253" s="291">
        <f t="shared" si="121"/>
        <v>0</v>
      </c>
      <c r="AB253" s="295">
        <f t="shared" si="121"/>
        <v>0</v>
      </c>
      <c r="AC253" s="292">
        <f t="shared" si="121"/>
        <v>13040</v>
      </c>
      <c r="AD253" s="295">
        <f t="shared" si="121"/>
        <v>9960</v>
      </c>
      <c r="AE253" s="296">
        <f t="shared" si="121"/>
        <v>23000</v>
      </c>
    </row>
    <row r="254" spans="1:31" ht="18" customHeight="1">
      <c r="A254" s="192">
        <v>122001</v>
      </c>
      <c r="B254" s="297" t="s">
        <v>206</v>
      </c>
      <c r="C254" s="238">
        <v>25</v>
      </c>
      <c r="D254" s="551">
        <v>521</v>
      </c>
      <c r="E254" s="34">
        <v>921</v>
      </c>
      <c r="F254" s="34" t="s">
        <v>280</v>
      </c>
      <c r="G254" s="34">
        <v>9621</v>
      </c>
      <c r="H254" s="35">
        <v>8621</v>
      </c>
      <c r="I254" s="712"/>
      <c r="J254" s="806"/>
      <c r="K254" s="714"/>
      <c r="L254" s="714"/>
      <c r="M254" s="714"/>
      <c r="N254" s="715"/>
      <c r="O254" s="716">
        <f t="shared" ref="O254:O292" si="122">SUM(J254:N254)</f>
        <v>0</v>
      </c>
      <c r="P254" s="554"/>
      <c r="Q254" s="301"/>
      <c r="R254" s="717"/>
      <c r="S254" s="44">
        <f>SUM(O254,R254)</f>
        <v>0</v>
      </c>
      <c r="T254" s="301"/>
      <c r="U254" s="302">
        <f t="shared" si="118"/>
        <v>0</v>
      </c>
      <c r="V254" s="47">
        <f t="shared" si="103"/>
        <v>0</v>
      </c>
      <c r="W254" s="303"/>
      <c r="X254" s="304">
        <f t="shared" ref="X254:X292" si="123">(J254*1000)/C254</f>
        <v>0</v>
      </c>
      <c r="Y254" s="305">
        <f t="shared" ref="Y254:Y292" si="124">(K254*1000)/C254</f>
        <v>0</v>
      </c>
      <c r="Z254" s="305">
        <f t="shared" ref="Z254:Z292" si="125">(L254*1000)/C254</f>
        <v>0</v>
      </c>
      <c r="AA254" s="305">
        <f t="shared" ref="AA254:AA292" si="126">(M254*1000)/C254</f>
        <v>0</v>
      </c>
      <c r="AB254" s="306">
        <f t="shared" ref="AB254:AB292" si="127">(N254*1000)/C254</f>
        <v>0</v>
      </c>
      <c r="AC254" s="307">
        <f t="shared" ref="AC254:AC292" si="128">SUM(X254:AB254)</f>
        <v>0</v>
      </c>
      <c r="AD254" s="308">
        <f t="shared" ref="AD254:AD292" si="129">(R254*1000)/C254</f>
        <v>0</v>
      </c>
      <c r="AE254" s="309">
        <f t="shared" ref="AE254:AE292" si="130">SUM(AC254:AD254)</f>
        <v>0</v>
      </c>
    </row>
    <row r="255" spans="1:31" ht="18" hidden="1" customHeight="1">
      <c r="A255" s="192">
        <v>122001</v>
      </c>
      <c r="B255" s="297" t="s">
        <v>206</v>
      </c>
      <c r="C255" s="736" t="s">
        <v>75</v>
      </c>
      <c r="D255" s="575"/>
      <c r="E255" s="34"/>
      <c r="F255" s="314" t="s">
        <v>444</v>
      </c>
      <c r="G255" s="34"/>
      <c r="H255" s="35"/>
      <c r="I255" s="712"/>
      <c r="J255" s="807"/>
      <c r="K255" s="729"/>
      <c r="L255" s="726"/>
      <c r="M255" s="729"/>
      <c r="N255" s="730"/>
      <c r="O255" s="791">
        <f t="shared" si="122"/>
        <v>0</v>
      </c>
      <c r="P255" s="554"/>
      <c r="Q255" s="301"/>
      <c r="R255" s="717"/>
      <c r="S255" s="44"/>
      <c r="T255" s="265">
        <f>SUM(O255,R255)</f>
        <v>0</v>
      </c>
      <c r="U255" s="46">
        <f t="shared" si="118"/>
        <v>0</v>
      </c>
      <c r="V255" s="47">
        <f t="shared" si="103"/>
        <v>0</v>
      </c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hidden="1" customHeight="1">
      <c r="A256" s="395">
        <v>123701</v>
      </c>
      <c r="B256" s="297">
        <v>2.5</v>
      </c>
      <c r="C256" s="67" t="s">
        <v>27</v>
      </c>
      <c r="D256" s="575" t="s">
        <v>445</v>
      </c>
      <c r="E256" s="34"/>
      <c r="F256" s="314"/>
      <c r="G256" s="34"/>
      <c r="H256" s="35"/>
      <c r="I256" s="712"/>
      <c r="J256" s="807"/>
      <c r="K256" s="729"/>
      <c r="L256" s="726"/>
      <c r="M256" s="729"/>
      <c r="N256" s="730"/>
      <c r="O256" s="558">
        <f t="shared" si="122"/>
        <v>0</v>
      </c>
      <c r="P256" s="554"/>
      <c r="Q256" s="301"/>
      <c r="R256" s="717"/>
      <c r="S256" s="44"/>
      <c r="T256" s="808">
        <f>SUM(O256,R256)</f>
        <v>0</v>
      </c>
      <c r="U256" s="46">
        <f t="shared" si="118"/>
        <v>0</v>
      </c>
      <c r="V256" s="47"/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customHeight="1">
      <c r="A257" s="30">
        <v>123701</v>
      </c>
      <c r="B257" s="31" t="s">
        <v>220</v>
      </c>
      <c r="C257" s="32">
        <v>25</v>
      </c>
      <c r="D257" s="809" t="s">
        <v>285</v>
      </c>
      <c r="E257" s="73"/>
      <c r="F257" s="73"/>
      <c r="G257" s="73"/>
      <c r="H257" s="36"/>
      <c r="I257" s="552"/>
      <c r="J257" s="328">
        <v>8</v>
      </c>
      <c r="K257" s="467"/>
      <c r="L257" s="467"/>
      <c r="M257" s="467"/>
      <c r="N257" s="339"/>
      <c r="O257" s="46">
        <f t="shared" si="122"/>
        <v>8</v>
      </c>
      <c r="P257" s="554"/>
      <c r="Q257" s="45"/>
      <c r="R257" s="554"/>
      <c r="S257" s="44">
        <f t="shared" ref="S257:S277" si="131">SUM(O257,R257)</f>
        <v>8</v>
      </c>
      <c r="T257" s="334"/>
      <c r="U257" s="46">
        <f t="shared" si="118"/>
        <v>8</v>
      </c>
      <c r="V257" s="47">
        <f t="shared" si="103"/>
        <v>0</v>
      </c>
      <c r="W257" s="48"/>
      <c r="X257" s="49">
        <f t="shared" si="123"/>
        <v>320</v>
      </c>
      <c r="Y257" s="50">
        <f t="shared" si="124"/>
        <v>0</v>
      </c>
      <c r="Z257" s="50">
        <f t="shared" si="125"/>
        <v>0</v>
      </c>
      <c r="AA257" s="50">
        <f t="shared" si="126"/>
        <v>0</v>
      </c>
      <c r="AB257" s="51">
        <f t="shared" si="127"/>
        <v>0</v>
      </c>
      <c r="AC257" s="52">
        <f t="shared" si="128"/>
        <v>320</v>
      </c>
      <c r="AD257" s="53"/>
      <c r="AE257" s="54">
        <f t="shared" si="130"/>
        <v>320</v>
      </c>
    </row>
    <row r="258" spans="1:31" ht="18" hidden="1" customHeight="1">
      <c r="A258" s="30">
        <v>123001</v>
      </c>
      <c r="B258" s="31" t="s">
        <v>220</v>
      </c>
      <c r="C258" s="736" t="s">
        <v>75</v>
      </c>
      <c r="D258" s="810"/>
      <c r="E258" s="73"/>
      <c r="F258" s="135" t="s">
        <v>446</v>
      </c>
      <c r="G258" s="73"/>
      <c r="H258" s="36"/>
      <c r="I258" s="552"/>
      <c r="J258" s="328"/>
      <c r="K258" s="467"/>
      <c r="L258" s="563"/>
      <c r="M258" s="467"/>
      <c r="N258" s="339"/>
      <c r="O258" s="46">
        <f t="shared" si="122"/>
        <v>0</v>
      </c>
      <c r="P258" s="554"/>
      <c r="Q258" s="45"/>
      <c r="R258" s="554"/>
      <c r="S258" s="44"/>
      <c r="T258" s="265">
        <f>SUM(O258,R258)</f>
        <v>0</v>
      </c>
      <c r="U258" s="46">
        <f t="shared" si="118"/>
        <v>0</v>
      </c>
      <c r="V258" s="47">
        <f t="shared" si="103"/>
        <v>0</v>
      </c>
      <c r="W258" s="48"/>
      <c r="X258" s="49"/>
      <c r="Y258" s="50"/>
      <c r="Z258" s="50"/>
      <c r="AA258" s="50"/>
      <c r="AB258" s="51"/>
      <c r="AC258" s="52"/>
      <c r="AD258" s="53"/>
      <c r="AE258" s="54"/>
    </row>
    <row r="259" spans="1:31" ht="18" hidden="1" customHeight="1">
      <c r="A259" s="30">
        <v>122701</v>
      </c>
      <c r="B259" s="31" t="s">
        <v>206</v>
      </c>
      <c r="C259" s="736">
        <v>25</v>
      </c>
      <c r="D259" s="810" t="s">
        <v>447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hidden="1" customHeight="1">
      <c r="A260" s="30">
        <v>121701</v>
      </c>
      <c r="B260" s="31" t="s">
        <v>206</v>
      </c>
      <c r="C260" s="736">
        <v>25</v>
      </c>
      <c r="D260" s="810" t="s">
        <v>282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customHeight="1">
      <c r="A261" s="30">
        <v>123001</v>
      </c>
      <c r="B261" s="31">
        <v>2.5</v>
      </c>
      <c r="C261" s="32">
        <v>25</v>
      </c>
      <c r="D261" s="574">
        <v>522</v>
      </c>
      <c r="E261" s="73"/>
      <c r="F261" s="73"/>
      <c r="G261" s="73"/>
      <c r="H261" s="36"/>
      <c r="I261" s="552"/>
      <c r="J261" s="677"/>
      <c r="K261" s="563"/>
      <c r="L261" s="563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 t="s">
        <v>288</v>
      </c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>
      <c r="A262" s="30">
        <v>127000</v>
      </c>
      <c r="B262" s="31" t="s">
        <v>57</v>
      </c>
      <c r="C262" s="32">
        <v>25</v>
      </c>
      <c r="D262" s="574">
        <v>324</v>
      </c>
      <c r="E262" s="73">
        <v>824</v>
      </c>
      <c r="F262" s="73" t="s">
        <v>448</v>
      </c>
      <c r="G262" s="73"/>
      <c r="H262" s="36"/>
      <c r="I262" s="552"/>
      <c r="J262" s="618"/>
      <c r="K262" s="563"/>
      <c r="L262" s="592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>
      <c r="A263" s="30">
        <v>127800</v>
      </c>
      <c r="B263" s="31" t="s">
        <v>57</v>
      </c>
      <c r="C263" s="736" t="s">
        <v>75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>
      <c r="A264" s="30">
        <v>127800</v>
      </c>
      <c r="B264" s="31" t="s">
        <v>57</v>
      </c>
      <c r="C264" s="812">
        <v>25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265"/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>
        <f t="shared" si="127"/>
        <v>0</v>
      </c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>
      <c r="A265" s="30">
        <v>127060</v>
      </c>
      <c r="B265" s="31" t="s">
        <v>57</v>
      </c>
      <c r="C265" s="736" t="s">
        <v>75</v>
      </c>
      <c r="D265" s="813"/>
      <c r="E265" s="73"/>
      <c r="F265" s="399" t="s">
        <v>291</v>
      </c>
      <c r="G265" s="73"/>
      <c r="H265" s="36"/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>
        <f t="shared" ref="R265" si="132">SUM(P265:Q265)</f>
        <v>0</v>
      </c>
      <c r="S265" s="44"/>
      <c r="T265" s="265">
        <f>SUM(O265,R265)</f>
        <v>0</v>
      </c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>
      <c r="A266" s="30">
        <v>127801</v>
      </c>
      <c r="B266" s="31">
        <v>3.5</v>
      </c>
      <c r="C266" s="812">
        <v>25</v>
      </c>
      <c r="D266" s="813"/>
      <c r="E266" s="73"/>
      <c r="F266" s="404"/>
      <c r="G266" s="73"/>
      <c r="H266" s="89">
        <v>6924</v>
      </c>
      <c r="I266" s="552"/>
      <c r="J266" s="116"/>
      <c r="K266" s="563"/>
      <c r="L266" s="563"/>
      <c r="M266" s="563"/>
      <c r="N266" s="642">
        <v>8</v>
      </c>
      <c r="O266" s="558">
        <f t="shared" si="122"/>
        <v>8</v>
      </c>
      <c r="P266" s="554"/>
      <c r="Q266" s="45"/>
      <c r="R266" s="554"/>
      <c r="S266" s="44">
        <f t="shared" si="131"/>
        <v>8</v>
      </c>
      <c r="T266" s="143"/>
      <c r="U266" s="46">
        <f t="shared" si="118"/>
        <v>8</v>
      </c>
      <c r="V266" s="47">
        <f t="shared" si="103"/>
        <v>0</v>
      </c>
      <c r="W266" s="48"/>
      <c r="X266" s="49"/>
      <c r="Y266" s="50"/>
      <c r="Z266" s="50"/>
      <c r="AA266" s="50"/>
      <c r="AB266" s="51">
        <f t="shared" si="127"/>
        <v>320</v>
      </c>
      <c r="AC266" s="52">
        <f t="shared" si="128"/>
        <v>320</v>
      </c>
      <c r="AD266" s="53"/>
      <c r="AE266" s="54">
        <f t="shared" si="130"/>
        <v>320</v>
      </c>
    </row>
    <row r="267" spans="1:31" ht="18" hidden="1" customHeight="1">
      <c r="A267" s="30">
        <v>127001</v>
      </c>
      <c r="B267" s="31" t="s">
        <v>220</v>
      </c>
      <c r="C267" s="812">
        <v>25</v>
      </c>
      <c r="D267" s="813"/>
      <c r="E267" s="73"/>
      <c r="F267" s="404"/>
      <c r="G267" s="135">
        <v>9624</v>
      </c>
      <c r="H267" s="347"/>
      <c r="I267" s="552"/>
      <c r="J267" s="593"/>
      <c r="K267" s="556"/>
      <c r="L267" s="594"/>
      <c r="M267" s="661"/>
      <c r="N267" s="55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103"/>
        <v>0</v>
      </c>
      <c r="W267" s="48"/>
      <c r="X267" s="49"/>
      <c r="Y267" s="50"/>
      <c r="Z267" s="50"/>
      <c r="AA267" s="50">
        <f t="shared" si="126"/>
        <v>0</v>
      </c>
      <c r="AB267" s="51"/>
      <c r="AC267" s="52">
        <f t="shared" si="128"/>
        <v>0</v>
      </c>
      <c r="AD267" s="53"/>
      <c r="AE267" s="54">
        <f t="shared" si="130"/>
        <v>0</v>
      </c>
    </row>
    <row r="268" spans="1:31" ht="18" customHeight="1">
      <c r="A268" s="30">
        <v>12706832</v>
      </c>
      <c r="B268" s="108">
        <v>4</v>
      </c>
      <c r="C268" s="67" t="s">
        <v>27</v>
      </c>
      <c r="D268" s="814"/>
      <c r="E268" s="73"/>
      <c r="F268" s="404" t="s">
        <v>449</v>
      </c>
      <c r="G268" s="815"/>
      <c r="H268" s="347"/>
      <c r="I268" s="552"/>
      <c r="J268" s="593"/>
      <c r="K268" s="556"/>
      <c r="L268" s="594">
        <v>84</v>
      </c>
      <c r="M268" s="571"/>
      <c r="N268" s="557"/>
      <c r="O268" s="558">
        <f t="shared" si="122"/>
        <v>84</v>
      </c>
      <c r="P268" s="554"/>
      <c r="Q268" s="45"/>
      <c r="R268" s="554"/>
      <c r="S268" s="44"/>
      <c r="T268" s="808">
        <f>SUM(O268,R268)</f>
        <v>84</v>
      </c>
      <c r="U268" s="46">
        <f t="shared" si="118"/>
        <v>84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>
      <c r="A269" s="30">
        <v>127001</v>
      </c>
      <c r="B269" s="816" t="s">
        <v>220</v>
      </c>
      <c r="C269" s="67" t="s">
        <v>27</v>
      </c>
      <c r="D269" s="814"/>
      <c r="E269" s="73"/>
      <c r="F269" s="817" t="s">
        <v>295</v>
      </c>
      <c r="G269" s="815"/>
      <c r="H269" s="347"/>
      <c r="I269" s="552"/>
      <c r="J269" s="593"/>
      <c r="K269" s="556"/>
      <c r="L269" s="563"/>
      <c r="M269" s="571"/>
      <c r="N269" s="557"/>
      <c r="O269" s="558">
        <f t="shared" si="122"/>
        <v>0</v>
      </c>
      <c r="P269" s="554"/>
      <c r="Q269" s="45"/>
      <c r="R269" s="554"/>
      <c r="S269" s="44"/>
      <c r="T269" s="808">
        <f>SUM(O269,R269)</f>
        <v>0</v>
      </c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customHeight="1">
      <c r="A270" s="818">
        <v>127001</v>
      </c>
      <c r="B270" s="816" t="s">
        <v>220</v>
      </c>
      <c r="C270" s="819">
        <v>25</v>
      </c>
      <c r="D270" s="639">
        <v>524</v>
      </c>
      <c r="E270" s="73"/>
      <c r="F270" s="820" t="s">
        <v>450</v>
      </c>
      <c r="G270" s="147"/>
      <c r="H270" s="347"/>
      <c r="I270" s="552"/>
      <c r="J270" s="570">
        <v>40</v>
      </c>
      <c r="K270" s="556"/>
      <c r="L270" s="571">
        <v>40</v>
      </c>
      <c r="M270" s="571"/>
      <c r="N270" s="557"/>
      <c r="O270" s="558">
        <f t="shared" si="122"/>
        <v>80</v>
      </c>
      <c r="P270" s="554"/>
      <c r="Q270" s="45"/>
      <c r="R270" s="554"/>
      <c r="S270" s="44">
        <f t="shared" si="131"/>
        <v>80</v>
      </c>
      <c r="T270" s="143"/>
      <c r="U270" s="46">
        <f t="shared" si="118"/>
        <v>80</v>
      </c>
      <c r="V270" s="47">
        <f t="shared" si="103"/>
        <v>0</v>
      </c>
      <c r="W270" s="48"/>
      <c r="X270" s="49">
        <f t="shared" si="123"/>
        <v>1600</v>
      </c>
      <c r="Y270" s="50"/>
      <c r="Z270" s="50"/>
      <c r="AA270" s="50"/>
      <c r="AB270" s="51"/>
      <c r="AC270" s="52">
        <f t="shared" si="128"/>
        <v>1600</v>
      </c>
      <c r="AD270" s="53"/>
      <c r="AE270" s="54">
        <f t="shared" si="130"/>
        <v>1600</v>
      </c>
    </row>
    <row r="271" spans="1:31" ht="18" hidden="1" customHeight="1">
      <c r="A271" s="818">
        <v>127008</v>
      </c>
      <c r="B271" s="816">
        <v>3.5</v>
      </c>
      <c r="C271" s="819">
        <v>25</v>
      </c>
      <c r="D271" s="639"/>
      <c r="E271" s="73"/>
      <c r="F271" s="820" t="s">
        <v>295</v>
      </c>
      <c r="G271" s="147"/>
      <c r="H271" s="347"/>
      <c r="I271" s="552"/>
      <c r="J271" s="328"/>
      <c r="K271" s="556"/>
      <c r="L271" s="571"/>
      <c r="M271" s="571"/>
      <c r="N271" s="557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/>
      <c r="W271" s="48"/>
      <c r="X271" s="49">
        <f t="shared" si="123"/>
        <v>0</v>
      </c>
      <c r="Y271" s="50"/>
      <c r="Z271" s="50"/>
      <c r="AA271" s="50"/>
      <c r="AB271" s="51"/>
      <c r="AC271" s="52">
        <f t="shared" si="128"/>
        <v>0</v>
      </c>
      <c r="AD271" s="53"/>
      <c r="AE271" s="54">
        <f t="shared" si="130"/>
        <v>0</v>
      </c>
    </row>
    <row r="272" spans="1:31" ht="18" customHeight="1">
      <c r="A272" s="30">
        <v>127001</v>
      </c>
      <c r="B272" s="108">
        <v>3.5</v>
      </c>
      <c r="C272" s="32">
        <v>25</v>
      </c>
      <c r="D272" s="574">
        <v>524</v>
      </c>
      <c r="E272" s="73">
        <v>924</v>
      </c>
      <c r="F272" s="73" t="s">
        <v>450</v>
      </c>
      <c r="G272" s="73"/>
      <c r="H272" s="36"/>
      <c r="I272" s="552"/>
      <c r="J272" s="116">
        <v>140</v>
      </c>
      <c r="K272" s="563"/>
      <c r="L272" s="563">
        <v>140</v>
      </c>
      <c r="M272" s="563"/>
      <c r="N272" s="607"/>
      <c r="O272" s="558">
        <f t="shared" si="122"/>
        <v>280</v>
      </c>
      <c r="P272" s="554"/>
      <c r="Q272" s="45"/>
      <c r="R272" s="554"/>
      <c r="S272" s="44">
        <f t="shared" si="131"/>
        <v>280</v>
      </c>
      <c r="T272" s="45"/>
      <c r="U272" s="46">
        <f t="shared" si="118"/>
        <v>280</v>
      </c>
      <c r="V272" s="47">
        <f t="shared" si="103"/>
        <v>0</v>
      </c>
      <c r="W272" s="48"/>
      <c r="X272" s="49">
        <f t="shared" si="123"/>
        <v>5600</v>
      </c>
      <c r="Y272" s="50">
        <f t="shared" si="124"/>
        <v>0</v>
      </c>
      <c r="Z272" s="50">
        <f t="shared" si="125"/>
        <v>5600</v>
      </c>
      <c r="AA272" s="50">
        <f t="shared" si="126"/>
        <v>0</v>
      </c>
      <c r="AB272" s="51">
        <f t="shared" si="127"/>
        <v>0</v>
      </c>
      <c r="AC272" s="52">
        <f t="shared" si="128"/>
        <v>11200</v>
      </c>
      <c r="AD272" s="53">
        <f t="shared" si="129"/>
        <v>0</v>
      </c>
      <c r="AE272" s="54">
        <f t="shared" si="130"/>
        <v>11200</v>
      </c>
    </row>
    <row r="273" spans="1:31" ht="18" hidden="1" customHeight="1">
      <c r="A273" s="30">
        <v>128001</v>
      </c>
      <c r="B273" s="108">
        <v>3.5</v>
      </c>
      <c r="C273" s="32">
        <v>25</v>
      </c>
      <c r="D273" s="574"/>
      <c r="E273" s="73"/>
      <c r="F273" s="409" t="s">
        <v>451</v>
      </c>
      <c r="G273" s="73"/>
      <c r="H273" s="36"/>
      <c r="I273" s="552"/>
      <c r="J273" s="116"/>
      <c r="K273" s="563"/>
      <c r="L273" s="571"/>
      <c r="M273" s="563"/>
      <c r="N273" s="607"/>
      <c r="O273" s="558">
        <f t="shared" si="122"/>
        <v>0</v>
      </c>
      <c r="P273" s="554"/>
      <c r="Q273" s="45"/>
      <c r="R273" s="554"/>
      <c r="S273" s="44">
        <f t="shared" si="131"/>
        <v>0</v>
      </c>
      <c r="T273" s="45"/>
      <c r="U273" s="46">
        <f t="shared" si="118"/>
        <v>0</v>
      </c>
      <c r="V273" s="47">
        <f t="shared" si="103"/>
        <v>0</v>
      </c>
      <c r="W273" s="48"/>
      <c r="X273" s="49"/>
      <c r="Y273" s="50"/>
      <c r="Z273" s="50">
        <f t="shared" si="125"/>
        <v>0</v>
      </c>
      <c r="AA273" s="50"/>
      <c r="AB273" s="51"/>
      <c r="AC273" s="52">
        <f t="shared" si="128"/>
        <v>0</v>
      </c>
      <c r="AD273" s="53"/>
      <c r="AE273" s="54">
        <f t="shared" si="130"/>
        <v>0</v>
      </c>
    </row>
    <row r="274" spans="1:31" ht="18" hidden="1" customHeight="1">
      <c r="A274" s="30">
        <v>127061</v>
      </c>
      <c r="B274" s="108">
        <v>3.5</v>
      </c>
      <c r="C274" s="32">
        <v>25</v>
      </c>
      <c r="D274" s="574" t="s">
        <v>452</v>
      </c>
      <c r="E274" s="73"/>
      <c r="F274" s="73"/>
      <c r="G274" s="73"/>
      <c r="H274" s="36"/>
      <c r="I274" s="552"/>
      <c r="J274" s="553"/>
      <c r="K274" s="467"/>
      <c r="L274" s="467"/>
      <c r="M274" s="467"/>
      <c r="N274" s="339"/>
      <c r="O274" s="46">
        <f>SUM(J274:N274)</f>
        <v>0</v>
      </c>
      <c r="P274" s="554"/>
      <c r="Q274" s="45"/>
      <c r="R274" s="554"/>
      <c r="S274" s="44"/>
      <c r="T274" s="45"/>
      <c r="U274" s="46"/>
      <c r="V274" s="47">
        <f>O274+R274-U274</f>
        <v>0</v>
      </c>
      <c r="W274" s="48"/>
      <c r="X274" s="49">
        <f>(J274*1000)/C274</f>
        <v>0</v>
      </c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127001</v>
      </c>
      <c r="B275" s="108">
        <v>3.5</v>
      </c>
      <c r="C275" s="736" t="s">
        <v>75</v>
      </c>
      <c r="D275" s="575" t="s">
        <v>296</v>
      </c>
      <c r="E275" s="73"/>
      <c r="F275" s="73"/>
      <c r="G275" s="73"/>
      <c r="H275" s="36"/>
      <c r="I275" s="552"/>
      <c r="J275" s="640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/>
      <c r="S275" s="44">
        <f t="shared" si="131"/>
        <v>0</v>
      </c>
      <c r="T275" s="45"/>
      <c r="U275" s="46">
        <f t="shared" si="118"/>
        <v>0</v>
      </c>
      <c r="V275" s="47">
        <f t="shared" ref="V275:V331" si="133">O275+R275-U275</f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hidden="1" customHeight="1">
      <c r="A276" s="30">
        <v>127020</v>
      </c>
      <c r="B276" s="31" t="s">
        <v>57</v>
      </c>
      <c r="C276" s="106">
        <v>25</v>
      </c>
      <c r="D276" s="574"/>
      <c r="E276" s="73"/>
      <c r="F276" s="73"/>
      <c r="G276" s="73"/>
      <c r="H276" s="36"/>
      <c r="I276" s="552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ref="R276:R292" si="134">SUM(P276:Q276)</f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>
      <c r="A277" s="172">
        <v>127020</v>
      </c>
      <c r="B277" s="31" t="s">
        <v>57</v>
      </c>
      <c r="C277" s="96">
        <v>40</v>
      </c>
      <c r="D277" s="614"/>
      <c r="E277" s="103"/>
      <c r="F277" s="103"/>
      <c r="G277" s="103"/>
      <c r="H277" s="103"/>
      <c r="I277" s="645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si="134"/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>
      <c r="A278" s="30">
        <v>127020</v>
      </c>
      <c r="B278" s="31" t="s">
        <v>57</v>
      </c>
      <c r="C278" s="736" t="s">
        <v>75</v>
      </c>
      <c r="D278" s="794"/>
      <c r="E278" s="184"/>
      <c r="F278" s="184"/>
      <c r="G278" s="184"/>
      <c r="H278" s="164"/>
      <c r="I278" s="564" t="s">
        <v>454</v>
      </c>
      <c r="J278" s="653"/>
      <c r="K278" s="654"/>
      <c r="L278" s="654"/>
      <c r="M278" s="654"/>
      <c r="N278" s="655"/>
      <c r="O278" s="656"/>
      <c r="P278" s="415"/>
      <c r="Q278" s="117"/>
      <c r="R278" s="415">
        <f t="shared" si="134"/>
        <v>0</v>
      </c>
      <c r="S278" s="266"/>
      <c r="T278" s="415">
        <f>SUM(R278:S278)</f>
        <v>0</v>
      </c>
      <c r="U278" s="46">
        <f t="shared" si="118"/>
        <v>0</v>
      </c>
      <c r="V278" s="47">
        <f t="shared" si="133"/>
        <v>0</v>
      </c>
      <c r="W278" s="48"/>
      <c r="X278" s="49"/>
      <c r="Y278" s="50"/>
      <c r="Z278" s="50"/>
      <c r="AA278" s="50"/>
      <c r="AB278" s="51"/>
      <c r="AC278" s="52"/>
      <c r="AD278" s="53"/>
      <c r="AE278" s="54"/>
    </row>
    <row r="279" spans="1:31" ht="18" hidden="1" customHeight="1">
      <c r="A279" s="30">
        <v>127020</v>
      </c>
      <c r="B279" s="31" t="s">
        <v>57</v>
      </c>
      <c r="C279" s="32">
        <v>50</v>
      </c>
      <c r="D279" s="574"/>
      <c r="E279" s="73"/>
      <c r="F279" s="73"/>
      <c r="G279" s="73"/>
      <c r="H279" s="36"/>
      <c r="I279" s="568" t="s">
        <v>453</v>
      </c>
      <c r="J279" s="593"/>
      <c r="K279" s="594"/>
      <c r="L279" s="594"/>
      <c r="M279" s="594"/>
      <c r="N279" s="572"/>
      <c r="O279" s="573">
        <f t="shared" si="122"/>
        <v>0</v>
      </c>
      <c r="P279" s="567"/>
      <c r="Q279" s="571"/>
      <c r="R279" s="567">
        <f t="shared" si="134"/>
        <v>0</v>
      </c>
      <c r="S279" s="570">
        <f t="shared" ref="S279:S292" si="135">SUM(O279,R279)</f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>
      <c r="A280" s="172">
        <v>12702009</v>
      </c>
      <c r="B280" s="31" t="s">
        <v>57</v>
      </c>
      <c r="C280" s="96">
        <v>40</v>
      </c>
      <c r="D280" s="614"/>
      <c r="E280" s="103"/>
      <c r="F280" s="103"/>
      <c r="G280" s="103"/>
      <c r="H280" s="103"/>
      <c r="I280" s="645" t="s">
        <v>455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>
      <c r="A281" s="30">
        <v>12702018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456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>
      <c r="A282" s="30">
        <v>12702022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457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>
      <c r="A283" s="30">
        <v>127021</v>
      </c>
      <c r="B283" s="108">
        <v>4</v>
      </c>
      <c r="C283" s="32">
        <v>25</v>
      </c>
      <c r="D283" s="574"/>
      <c r="E283" s="73"/>
      <c r="F283" s="73"/>
      <c r="G283" s="73"/>
      <c r="H283" s="36"/>
      <c r="I283" s="552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>
      <c r="A284" s="172">
        <v>127021</v>
      </c>
      <c r="B284" s="108">
        <v>4</v>
      </c>
      <c r="C284" s="96">
        <v>40</v>
      </c>
      <c r="D284" s="821"/>
      <c r="E284" s="822"/>
      <c r="F284" s="103"/>
      <c r="G284" s="822"/>
      <c r="H284" s="822"/>
      <c r="I284" s="645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>
      <c r="A285" s="30">
        <v>127001</v>
      </c>
      <c r="B285" s="108" t="s">
        <v>239</v>
      </c>
      <c r="C285" s="32">
        <v>25</v>
      </c>
      <c r="D285" s="574"/>
      <c r="E285" s="73"/>
      <c r="F285" s="73"/>
      <c r="G285" s="73"/>
      <c r="H285" s="36"/>
      <c r="I285" s="552" t="s">
        <v>298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>
      <c r="A286" s="30">
        <v>127031</v>
      </c>
      <c r="B286" s="31" t="s">
        <v>220</v>
      </c>
      <c r="C286" s="106">
        <v>25</v>
      </c>
      <c r="D286" s="574" t="s">
        <v>299</v>
      </c>
      <c r="E286" s="73"/>
      <c r="F286" s="73"/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>
      <c r="A287" s="30">
        <v>128000</v>
      </c>
      <c r="B287" s="108" t="s">
        <v>57</v>
      </c>
      <c r="C287" s="32">
        <v>25</v>
      </c>
      <c r="D287" s="574">
        <v>325</v>
      </c>
      <c r="E287" s="73"/>
      <c r="F287" s="73" t="s">
        <v>300</v>
      </c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>
      <c r="A288" s="172">
        <v>129051</v>
      </c>
      <c r="B288" s="108" t="s">
        <v>239</v>
      </c>
      <c r="C288" s="96">
        <v>25</v>
      </c>
      <c r="D288" s="821" t="s">
        <v>302</v>
      </c>
      <c r="E288" s="103"/>
      <c r="F288" s="103"/>
      <c r="G288" s="103"/>
      <c r="H288" s="103"/>
      <c r="I288" s="645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>
      <c r="A289" s="30">
        <v>120000</v>
      </c>
      <c r="B289" s="31" t="s">
        <v>114</v>
      </c>
      <c r="C289" s="106">
        <v>25</v>
      </c>
      <c r="D289" s="574">
        <v>121</v>
      </c>
      <c r="E289" s="73"/>
      <c r="F289" s="73"/>
      <c r="G289" s="73"/>
      <c r="H289" s="36"/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>
      <c r="A290" s="30">
        <v>120100</v>
      </c>
      <c r="B290" s="31" t="s">
        <v>114</v>
      </c>
      <c r="C290" s="32">
        <v>25</v>
      </c>
      <c r="D290" s="574">
        <v>124</v>
      </c>
      <c r="E290" s="73">
        <v>724</v>
      </c>
      <c r="F290" s="73" t="s">
        <v>303</v>
      </c>
      <c r="G290" s="73">
        <v>9224</v>
      </c>
      <c r="H290" s="36">
        <v>8224</v>
      </c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>
      <c r="A291" s="30">
        <v>120110</v>
      </c>
      <c r="B291" s="31" t="s">
        <v>114</v>
      </c>
      <c r="C291" s="32">
        <v>25</v>
      </c>
      <c r="D291" s="574">
        <v>125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>
      <c r="A292" s="77">
        <v>120500</v>
      </c>
      <c r="B292" s="229" t="s">
        <v>114</v>
      </c>
      <c r="C292" s="78">
        <v>25</v>
      </c>
      <c r="D292" s="643">
        <v>126</v>
      </c>
      <c r="E292" s="80">
        <v>726</v>
      </c>
      <c r="F292" s="80" t="s">
        <v>304</v>
      </c>
      <c r="G292" s="80">
        <v>9226</v>
      </c>
      <c r="H292" s="81">
        <v>8226</v>
      </c>
      <c r="I292" s="644"/>
      <c r="J292" s="624"/>
      <c r="K292" s="625"/>
      <c r="L292" s="625"/>
      <c r="M292" s="625"/>
      <c r="N292" s="626"/>
      <c r="O292" s="46">
        <f t="shared" si="122"/>
        <v>0</v>
      </c>
      <c r="P292" s="554"/>
      <c r="Q292" s="422"/>
      <c r="R292" s="823">
        <f t="shared" si="134"/>
        <v>0</v>
      </c>
      <c r="S292" s="44">
        <f t="shared" si="135"/>
        <v>0</v>
      </c>
      <c r="T292" s="422"/>
      <c r="U292" s="423">
        <f t="shared" si="118"/>
        <v>0</v>
      </c>
      <c r="V292" s="47">
        <f t="shared" si="133"/>
        <v>0</v>
      </c>
      <c r="W292" s="424"/>
      <c r="X292" s="425">
        <f t="shared" si="123"/>
        <v>0</v>
      </c>
      <c r="Y292" s="426">
        <f t="shared" si="124"/>
        <v>0</v>
      </c>
      <c r="Z292" s="426">
        <f t="shared" si="125"/>
        <v>0</v>
      </c>
      <c r="AA292" s="426">
        <f t="shared" si="126"/>
        <v>0</v>
      </c>
      <c r="AB292" s="427">
        <f t="shared" si="127"/>
        <v>0</v>
      </c>
      <c r="AC292" s="428">
        <f t="shared" si="128"/>
        <v>0</v>
      </c>
      <c r="AD292" s="429">
        <f t="shared" si="129"/>
        <v>0</v>
      </c>
      <c r="AE292" s="437">
        <f t="shared" si="130"/>
        <v>0</v>
      </c>
    </row>
    <row r="293" spans="1:31" ht="18" customHeight="1" thickBot="1">
      <c r="A293" s="281" t="s">
        <v>305</v>
      </c>
      <c r="B293" s="282"/>
      <c r="C293" s="708"/>
      <c r="D293" s="709"/>
      <c r="E293" s="282"/>
      <c r="F293" s="282"/>
      <c r="G293" s="282"/>
      <c r="H293" s="282"/>
      <c r="I293" s="709"/>
      <c r="J293" s="290">
        <f t="shared" ref="J293:U293" si="136">SUM(J254:J292)</f>
        <v>188</v>
      </c>
      <c r="K293" s="290">
        <f t="shared" si="136"/>
        <v>0</v>
      </c>
      <c r="L293" s="290">
        <f t="shared" si="136"/>
        <v>264</v>
      </c>
      <c r="M293" s="290">
        <f t="shared" si="136"/>
        <v>0</v>
      </c>
      <c r="N293" s="290">
        <f t="shared" si="136"/>
        <v>8</v>
      </c>
      <c r="O293" s="292">
        <f t="shared" si="136"/>
        <v>460</v>
      </c>
      <c r="P293" s="295">
        <f t="shared" si="136"/>
        <v>0</v>
      </c>
      <c r="Q293" s="291">
        <f t="shared" si="136"/>
        <v>0</v>
      </c>
      <c r="R293" s="291">
        <f t="shared" si="136"/>
        <v>0</v>
      </c>
      <c r="S293" s="290">
        <f t="shared" si="136"/>
        <v>376</v>
      </c>
      <c r="T293" s="291">
        <f t="shared" si="136"/>
        <v>84</v>
      </c>
      <c r="U293" s="292">
        <f t="shared" si="136"/>
        <v>460</v>
      </c>
      <c r="V293" s="47">
        <f t="shared" si="133"/>
        <v>0</v>
      </c>
      <c r="W293" s="382"/>
      <c r="X293" s="294">
        <f t="shared" ref="X293:AE293" si="137">SUM(X254:X292)</f>
        <v>7520</v>
      </c>
      <c r="Y293" s="291">
        <f t="shared" si="137"/>
        <v>0</v>
      </c>
      <c r="Z293" s="291">
        <f t="shared" si="137"/>
        <v>5600</v>
      </c>
      <c r="AA293" s="291">
        <f t="shared" si="137"/>
        <v>0</v>
      </c>
      <c r="AB293" s="295">
        <f t="shared" si="137"/>
        <v>320</v>
      </c>
      <c r="AC293" s="292">
        <f t="shared" si="137"/>
        <v>13440</v>
      </c>
      <c r="AD293" s="295">
        <f t="shared" si="137"/>
        <v>0</v>
      </c>
      <c r="AE293" s="296">
        <f t="shared" si="137"/>
        <v>13440</v>
      </c>
    </row>
    <row r="294" spans="1:31" ht="18" customHeight="1">
      <c r="A294" s="192">
        <v>201101</v>
      </c>
      <c r="B294" s="193">
        <v>2.5</v>
      </c>
      <c r="C294" s="238">
        <v>25</v>
      </c>
      <c r="D294" s="551">
        <v>548</v>
      </c>
      <c r="E294" s="34">
        <v>948</v>
      </c>
      <c r="F294" s="34" t="s">
        <v>306</v>
      </c>
      <c r="G294" s="34">
        <v>9648</v>
      </c>
      <c r="H294" s="35"/>
      <c r="I294" s="712"/>
      <c r="J294" s="824">
        <v>16</v>
      </c>
      <c r="K294" s="714"/>
      <c r="L294" s="726"/>
      <c r="M294" s="714"/>
      <c r="N294" s="715"/>
      <c r="O294" s="716">
        <f t="shared" ref="O294:O323" si="138">SUM(J294:N294)</f>
        <v>16</v>
      </c>
      <c r="P294" s="554"/>
      <c r="Q294" s="301"/>
      <c r="R294" s="717"/>
      <c r="S294" s="44">
        <f t="shared" ref="S294:S323" si="139">SUM(O294,R294)</f>
        <v>16</v>
      </c>
      <c r="T294" s="301"/>
      <c r="U294" s="302">
        <f t="shared" si="118"/>
        <v>16</v>
      </c>
      <c r="V294" s="47">
        <f t="shared" si="133"/>
        <v>0</v>
      </c>
      <c r="W294" s="303"/>
      <c r="X294" s="304">
        <f t="shared" ref="X294:X323" si="140">(J294*1000)/C294</f>
        <v>640</v>
      </c>
      <c r="Y294" s="305">
        <f t="shared" ref="Y294:Y323" si="141">(K294*1000)/C294</f>
        <v>0</v>
      </c>
      <c r="Z294" s="305">
        <f t="shared" ref="Z294:Z323" si="142">(L294*1000)/C294</f>
        <v>0</v>
      </c>
      <c r="AA294" s="305">
        <f t="shared" ref="AA294:AA323" si="143">(M294*1000)/C294</f>
        <v>0</v>
      </c>
      <c r="AB294" s="306">
        <f t="shared" ref="AB294:AB323" si="144">(N294*1000)/C294</f>
        <v>0</v>
      </c>
      <c r="AC294" s="307">
        <f t="shared" ref="AC294:AC323" si="145">SUM(X294:AB294)</f>
        <v>640</v>
      </c>
      <c r="AD294" s="308">
        <f t="shared" ref="AD294:AD323" si="146">(R294*1000)/C294</f>
        <v>0</v>
      </c>
      <c r="AE294" s="309">
        <f t="shared" ref="AE294:AE323" si="147">SUM(AC294:AD294)</f>
        <v>640</v>
      </c>
    </row>
    <row r="295" spans="1:31" ht="18" hidden="1" customHeight="1">
      <c r="A295" s="192">
        <v>201201</v>
      </c>
      <c r="B295" s="193">
        <v>2.5</v>
      </c>
      <c r="C295" s="238">
        <v>25</v>
      </c>
      <c r="D295" s="825" t="s">
        <v>307</v>
      </c>
      <c r="E295" s="34"/>
      <c r="F295" s="34"/>
      <c r="G295" s="34"/>
      <c r="H295" s="35"/>
      <c r="I295" s="712"/>
      <c r="J295" s="826"/>
      <c r="K295" s="729"/>
      <c r="L295" s="729"/>
      <c r="M295" s="729"/>
      <c r="N295" s="730"/>
      <c r="O295" s="302">
        <f t="shared" si="138"/>
        <v>0</v>
      </c>
      <c r="P295" s="554"/>
      <c r="Q295" s="301"/>
      <c r="R295" s="717"/>
      <c r="S295" s="44">
        <f t="shared" si="139"/>
        <v>0</v>
      </c>
      <c r="T295" s="717"/>
      <c r="U295" s="302">
        <f t="shared" si="118"/>
        <v>0</v>
      </c>
      <c r="V295" s="47">
        <f t="shared" si="133"/>
        <v>0</v>
      </c>
      <c r="W295" s="303"/>
      <c r="X295" s="304">
        <f t="shared" si="140"/>
        <v>0</v>
      </c>
      <c r="Y295" s="304"/>
      <c r="Z295" s="304"/>
      <c r="AA295" s="304"/>
      <c r="AB295" s="304"/>
      <c r="AC295" s="307">
        <f t="shared" si="145"/>
        <v>0</v>
      </c>
      <c r="AD295" s="308"/>
      <c r="AE295" s="309">
        <f t="shared" si="147"/>
        <v>0</v>
      </c>
    </row>
    <row r="296" spans="1:31" ht="18" customHeight="1">
      <c r="A296" s="192">
        <v>201501</v>
      </c>
      <c r="B296" s="193">
        <v>2.5</v>
      </c>
      <c r="C296" s="67" t="s">
        <v>27</v>
      </c>
      <c r="D296" s="825"/>
      <c r="E296" s="34"/>
      <c r="F296" s="34"/>
      <c r="G296" s="34"/>
      <c r="H296" s="35"/>
      <c r="I296" s="434" t="s">
        <v>308</v>
      </c>
      <c r="J296" s="826"/>
      <c r="K296" s="729"/>
      <c r="L296" s="729"/>
      <c r="M296" s="729"/>
      <c r="N296" s="730"/>
      <c r="O296" s="302"/>
      <c r="P296" s="637"/>
      <c r="Q296" s="117"/>
      <c r="R296" s="415">
        <f>SUM(P296:Q296)</f>
        <v>0</v>
      </c>
      <c r="S296" s="44"/>
      <c r="T296" s="827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6"/>
      <c r="Z296" s="306"/>
      <c r="AA296" s="306"/>
      <c r="AB296" s="306"/>
      <c r="AC296" s="307"/>
      <c r="AD296" s="308"/>
      <c r="AE296" s="309"/>
    </row>
    <row r="297" spans="1:31" ht="18" hidden="1" customHeight="1">
      <c r="A297" s="192">
        <v>20150835</v>
      </c>
      <c r="B297" s="193">
        <v>2.5</v>
      </c>
      <c r="C297" s="736" t="s">
        <v>75</v>
      </c>
      <c r="D297" s="551"/>
      <c r="E297" s="34"/>
      <c r="F297" s="34"/>
      <c r="G297" s="34"/>
      <c r="H297" s="35"/>
      <c r="I297" s="564" t="s">
        <v>309</v>
      </c>
      <c r="J297" s="826"/>
      <c r="K297" s="729"/>
      <c r="L297" s="729"/>
      <c r="M297" s="729"/>
      <c r="N297" s="730"/>
      <c r="O297" s="828"/>
      <c r="P297" s="584"/>
      <c r="Q297" s="117"/>
      <c r="R297" s="829">
        <f>SUM(P297:Q297)</f>
        <v>0</v>
      </c>
      <c r="S297" s="830"/>
      <c r="T297" s="415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5"/>
      <c r="Z297" s="305"/>
      <c r="AA297" s="305"/>
      <c r="AB297" s="306"/>
      <c r="AC297" s="307"/>
      <c r="AD297" s="308"/>
      <c r="AE297" s="309"/>
    </row>
    <row r="298" spans="1:31" ht="18" customHeight="1">
      <c r="A298" s="30">
        <v>201501</v>
      </c>
      <c r="B298" s="31">
        <v>2.5</v>
      </c>
      <c r="C298" s="32">
        <v>50</v>
      </c>
      <c r="D298" s="574"/>
      <c r="E298" s="73"/>
      <c r="F298" s="73"/>
      <c r="G298" s="73"/>
      <c r="H298" s="36"/>
      <c r="I298" s="566" t="s">
        <v>308</v>
      </c>
      <c r="J298" s="612"/>
      <c r="K298" s="603"/>
      <c r="L298" s="603"/>
      <c r="M298" s="603"/>
      <c r="N298" s="613"/>
      <c r="O298" s="702"/>
      <c r="P298" s="563"/>
      <c r="Q298" s="563">
        <v>32</v>
      </c>
      <c r="R298" s="831">
        <f t="shared" ref="R298:R323" si="148">SUM(P298:Q298)</f>
        <v>32</v>
      </c>
      <c r="S298" s="63">
        <f t="shared" si="139"/>
        <v>32</v>
      </c>
      <c r="T298" s="139"/>
      <c r="U298" s="65">
        <f t="shared" si="118"/>
        <v>32</v>
      </c>
      <c r="V298" s="47">
        <f t="shared" si="133"/>
        <v>0</v>
      </c>
      <c r="W298" s="48"/>
      <c r="X298" s="49">
        <f>(J298*1000)/C298</f>
        <v>0</v>
      </c>
      <c r="Y298" s="50">
        <f t="shared" si="141"/>
        <v>0</v>
      </c>
      <c r="Z298" s="50">
        <f t="shared" si="142"/>
        <v>0</v>
      </c>
      <c r="AA298" s="50">
        <f t="shared" si="143"/>
        <v>0</v>
      </c>
      <c r="AB298" s="51">
        <f t="shared" si="144"/>
        <v>0</v>
      </c>
      <c r="AC298" s="52">
        <f t="shared" si="145"/>
        <v>0</v>
      </c>
      <c r="AD298" s="53">
        <f t="shared" si="146"/>
        <v>640</v>
      </c>
      <c r="AE298" s="54">
        <f t="shared" si="147"/>
        <v>640</v>
      </c>
    </row>
    <row r="299" spans="1:31" ht="18" customHeight="1">
      <c r="A299" s="30">
        <v>203701</v>
      </c>
      <c r="B299" s="108">
        <v>4</v>
      </c>
      <c r="C299" s="32">
        <v>25</v>
      </c>
      <c r="D299" s="574"/>
      <c r="E299" s="73"/>
      <c r="F299" s="73"/>
      <c r="G299" s="73"/>
      <c r="H299" s="89">
        <v>6949</v>
      </c>
      <c r="I299" s="566"/>
      <c r="J299" s="742"/>
      <c r="K299" s="556"/>
      <c r="L299" s="556"/>
      <c r="M299" s="556"/>
      <c r="N299" s="607"/>
      <c r="O299" s="619">
        <f t="shared" si="138"/>
        <v>0</v>
      </c>
      <c r="P299" s="70"/>
      <c r="Q299" s="70"/>
      <c r="R299" s="93"/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/>
      <c r="Y299" s="50"/>
      <c r="Z299" s="50"/>
      <c r="AA299" s="50"/>
      <c r="AB299" s="51">
        <f t="shared" si="144"/>
        <v>0</v>
      </c>
      <c r="AC299" s="52">
        <f t="shared" si="145"/>
        <v>0</v>
      </c>
      <c r="AD299" s="53"/>
      <c r="AE299" s="54">
        <f t="shared" si="147"/>
        <v>0</v>
      </c>
    </row>
    <row r="300" spans="1:31" ht="18" customHeight="1">
      <c r="A300" s="30">
        <v>203101</v>
      </c>
      <c r="B300" s="108">
        <v>4</v>
      </c>
      <c r="C300" s="32">
        <v>25</v>
      </c>
      <c r="D300" s="574">
        <v>549</v>
      </c>
      <c r="E300" s="73">
        <v>949</v>
      </c>
      <c r="F300" s="73" t="s">
        <v>310</v>
      </c>
      <c r="G300" s="73">
        <v>9649</v>
      </c>
      <c r="H300" s="36"/>
      <c r="I300" s="552"/>
      <c r="J300" s="116"/>
      <c r="K300" s="563"/>
      <c r="L300" s="678">
        <v>20</v>
      </c>
      <c r="M300" s="556"/>
      <c r="N300" s="557"/>
      <c r="O300" s="619">
        <f t="shared" si="138"/>
        <v>20</v>
      </c>
      <c r="P300" s="45"/>
      <c r="Q300" s="45"/>
      <c r="R300" s="554"/>
      <c r="S300" s="63">
        <f t="shared" si="139"/>
        <v>20</v>
      </c>
      <c r="T300" s="139"/>
      <c r="U300" s="65">
        <f t="shared" si="118"/>
        <v>20</v>
      </c>
      <c r="V300" s="47">
        <f t="shared" si="133"/>
        <v>0</v>
      </c>
      <c r="W300" s="48"/>
      <c r="X300" s="49">
        <f t="shared" si="140"/>
        <v>0</v>
      </c>
      <c r="Y300" s="50">
        <f t="shared" si="141"/>
        <v>0</v>
      </c>
      <c r="Z300" s="50">
        <f t="shared" si="142"/>
        <v>800</v>
      </c>
      <c r="AA300" s="50">
        <f t="shared" si="143"/>
        <v>0</v>
      </c>
      <c r="AB300" s="51">
        <f t="shared" si="144"/>
        <v>0</v>
      </c>
      <c r="AC300" s="52">
        <f t="shared" si="145"/>
        <v>800</v>
      </c>
      <c r="AD300" s="53">
        <f t="shared" si="146"/>
        <v>0</v>
      </c>
      <c r="AE300" s="54">
        <f t="shared" si="147"/>
        <v>800</v>
      </c>
    </row>
    <row r="301" spans="1:31" ht="18" hidden="1" customHeight="1">
      <c r="A301" s="30">
        <v>203201</v>
      </c>
      <c r="B301" s="108">
        <v>4</v>
      </c>
      <c r="C301" s="32">
        <v>25</v>
      </c>
      <c r="D301" s="832" t="s">
        <v>311</v>
      </c>
      <c r="E301" s="73"/>
      <c r="F301" s="73"/>
      <c r="G301" s="73"/>
      <c r="H301" s="36"/>
      <c r="I301" s="552"/>
      <c r="J301" s="618"/>
      <c r="K301" s="467"/>
      <c r="L301" s="467"/>
      <c r="M301" s="467"/>
      <c r="N301" s="339"/>
      <c r="O301" s="828">
        <f t="shared" si="138"/>
        <v>0</v>
      </c>
      <c r="P301" s="45"/>
      <c r="Q301" s="45"/>
      <c r="R301" s="554"/>
      <c r="S301" s="63">
        <f t="shared" si="139"/>
        <v>0</v>
      </c>
      <c r="T301" s="436"/>
      <c r="U301" s="65">
        <f t="shared" si="118"/>
        <v>0</v>
      </c>
      <c r="V301" s="47">
        <f t="shared" si="133"/>
        <v>0</v>
      </c>
      <c r="W301" s="48"/>
      <c r="X301" s="49">
        <f t="shared" si="140"/>
        <v>0</v>
      </c>
      <c r="Y301" s="50"/>
      <c r="Z301" s="50"/>
      <c r="AA301" s="50"/>
      <c r="AB301" s="51"/>
      <c r="AC301" s="52">
        <f t="shared" si="145"/>
        <v>0</v>
      </c>
      <c r="AD301" s="53"/>
      <c r="AE301" s="54">
        <f t="shared" si="147"/>
        <v>0</v>
      </c>
    </row>
    <row r="302" spans="1:31" ht="18" customHeight="1">
      <c r="A302" s="30">
        <v>203501</v>
      </c>
      <c r="B302" s="108">
        <v>4</v>
      </c>
      <c r="C302" s="67" t="s">
        <v>27</v>
      </c>
      <c r="D302" s="574"/>
      <c r="E302" s="73"/>
      <c r="F302" s="73"/>
      <c r="G302" s="73"/>
      <c r="H302" s="36"/>
      <c r="I302" s="89" t="s">
        <v>312</v>
      </c>
      <c r="J302" s="833"/>
      <c r="K302" s="834"/>
      <c r="L302" s="834"/>
      <c r="M302" s="834"/>
      <c r="N302" s="582"/>
      <c r="O302" s="835"/>
      <c r="P302" s="117"/>
      <c r="Q302" s="117">
        <v>42</v>
      </c>
      <c r="R302" s="415">
        <f>SUM(P302:Q302)</f>
        <v>42</v>
      </c>
      <c r="S302" s="63"/>
      <c r="T302" s="827">
        <f>SUM(R302:S302)</f>
        <v>42</v>
      </c>
      <c r="U302" s="65">
        <f t="shared" si="118"/>
        <v>42</v>
      </c>
      <c r="V302" s="47">
        <f t="shared" si="133"/>
        <v>0</v>
      </c>
      <c r="W302" s="48"/>
      <c r="X302" s="49"/>
      <c r="Y302" s="50"/>
      <c r="Z302" s="50"/>
      <c r="AA302" s="50"/>
      <c r="AB302" s="51"/>
      <c r="AC302" s="52"/>
      <c r="AD302" s="53"/>
      <c r="AE302" s="54"/>
    </row>
    <row r="303" spans="1:31" ht="18" customHeight="1">
      <c r="A303" s="30">
        <v>203501</v>
      </c>
      <c r="B303" s="108">
        <v>4</v>
      </c>
      <c r="C303" s="32">
        <v>50</v>
      </c>
      <c r="D303" s="574"/>
      <c r="E303" s="73"/>
      <c r="F303" s="73"/>
      <c r="G303" s="73"/>
      <c r="H303" s="36"/>
      <c r="I303" s="566" t="s">
        <v>312</v>
      </c>
      <c r="J303" s="615"/>
      <c r="K303" s="616"/>
      <c r="L303" s="616"/>
      <c r="M303" s="616"/>
      <c r="N303" s="586"/>
      <c r="O303" s="703"/>
      <c r="P303" s="563"/>
      <c r="Q303" s="563">
        <v>100</v>
      </c>
      <c r="R303" s="607">
        <f t="shared" si="148"/>
        <v>100</v>
      </c>
      <c r="S303" s="63">
        <f t="shared" si="139"/>
        <v>100</v>
      </c>
      <c r="T303" s="143"/>
      <c r="U303" s="65">
        <f t="shared" si="118"/>
        <v>100</v>
      </c>
      <c r="V303" s="47">
        <f t="shared" si="133"/>
        <v>0</v>
      </c>
      <c r="W303" s="48"/>
      <c r="X303" s="49">
        <f t="shared" si="140"/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2000</v>
      </c>
      <c r="AE303" s="54">
        <f t="shared" si="147"/>
        <v>2000</v>
      </c>
    </row>
    <row r="304" spans="1:31" ht="18" customHeight="1">
      <c r="A304" s="30">
        <v>204501</v>
      </c>
      <c r="B304" s="108">
        <v>4</v>
      </c>
      <c r="C304" s="67" t="s">
        <v>27</v>
      </c>
      <c r="D304" s="574"/>
      <c r="E304" s="73"/>
      <c r="F304" s="73"/>
      <c r="G304" s="73"/>
      <c r="H304" s="36"/>
      <c r="I304" s="89" t="s">
        <v>313</v>
      </c>
      <c r="J304" s="615"/>
      <c r="K304" s="616"/>
      <c r="L304" s="616"/>
      <c r="M304" s="616"/>
      <c r="N304" s="586"/>
      <c r="O304" s="703"/>
      <c r="P304" s="117"/>
      <c r="Q304" s="117"/>
      <c r="R304" s="415">
        <f>SUM(P304:Q304)</f>
        <v>0</v>
      </c>
      <c r="S304" s="63"/>
      <c r="T304" s="227">
        <f>SUM(O304,R304)</f>
        <v>0</v>
      </c>
      <c r="U304" s="65">
        <f t="shared" si="118"/>
        <v>0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/>
      <c r="AE304" s="54"/>
    </row>
    <row r="305" spans="1:31" ht="18" customHeight="1">
      <c r="A305" s="30">
        <v>204501</v>
      </c>
      <c r="B305" s="108">
        <v>4</v>
      </c>
      <c r="C305" s="32">
        <v>50</v>
      </c>
      <c r="D305" s="574"/>
      <c r="E305" s="73"/>
      <c r="F305" s="73"/>
      <c r="G305" s="73"/>
      <c r="H305" s="36"/>
      <c r="I305" s="566" t="s">
        <v>313</v>
      </c>
      <c r="J305" s="836"/>
      <c r="K305" s="837"/>
      <c r="L305" s="837"/>
      <c r="M305" s="837"/>
      <c r="N305" s="838"/>
      <c r="O305" s="839"/>
      <c r="P305" s="563"/>
      <c r="Q305" s="563">
        <v>100</v>
      </c>
      <c r="R305" s="607">
        <f t="shared" si="148"/>
        <v>100</v>
      </c>
      <c r="S305" s="63">
        <f t="shared" si="139"/>
        <v>100</v>
      </c>
      <c r="T305" s="227"/>
      <c r="U305" s="65">
        <f t="shared" si="118"/>
        <v>100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>
        <f t="shared" si="146"/>
        <v>2000</v>
      </c>
      <c r="AE305" s="54">
        <f t="shared" si="147"/>
        <v>2000</v>
      </c>
    </row>
    <row r="306" spans="1:31" ht="18" customHeight="1">
      <c r="A306" s="30">
        <v>204101</v>
      </c>
      <c r="B306" s="108">
        <v>4</v>
      </c>
      <c r="C306" s="32">
        <v>25</v>
      </c>
      <c r="D306" s="574">
        <v>540</v>
      </c>
      <c r="E306" s="73"/>
      <c r="F306" s="73" t="s">
        <v>314</v>
      </c>
      <c r="G306" s="73"/>
      <c r="H306" s="36"/>
      <c r="I306" s="568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840"/>
      <c r="R306" s="841"/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>
      <c r="A307" s="30">
        <v>204501</v>
      </c>
      <c r="B307" s="108">
        <v>4</v>
      </c>
      <c r="C307" s="32">
        <v>50</v>
      </c>
      <c r="D307" s="574" t="s">
        <v>313</v>
      </c>
      <c r="E307" s="73"/>
      <c r="F307" s="73"/>
      <c r="G307" s="73"/>
      <c r="H307" s="36"/>
      <c r="I307" s="552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>
      <c r="A308" s="172">
        <v>202301</v>
      </c>
      <c r="B308" s="101">
        <v>2.5</v>
      </c>
      <c r="C308" s="96">
        <v>25</v>
      </c>
      <c r="D308" s="614" t="s">
        <v>315</v>
      </c>
      <c r="E308" s="103"/>
      <c r="F308" s="103"/>
      <c r="G308" s="103"/>
      <c r="H308" s="103"/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>
      <c r="A309" s="172">
        <v>204101</v>
      </c>
      <c r="B309" s="101">
        <v>3.5</v>
      </c>
      <c r="C309" s="96">
        <v>25</v>
      </c>
      <c r="D309" s="614" t="s">
        <v>316</v>
      </c>
      <c r="E309" s="103" t="s">
        <v>317</v>
      </c>
      <c r="F309" s="103" t="s">
        <v>318</v>
      </c>
      <c r="G309" s="103" t="s">
        <v>319</v>
      </c>
      <c r="H309" s="103" t="s">
        <v>320</v>
      </c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>
      <c r="A310" s="30">
        <v>202101</v>
      </c>
      <c r="B310" s="31">
        <v>2.5</v>
      </c>
      <c r="C310" s="32">
        <v>25</v>
      </c>
      <c r="D310" s="574">
        <v>6548</v>
      </c>
      <c r="E310" s="73">
        <v>8948</v>
      </c>
      <c r="F310" s="73" t="s">
        <v>321</v>
      </c>
      <c r="G310" s="73" t="s">
        <v>322</v>
      </c>
      <c r="H310" s="36" t="s">
        <v>323</v>
      </c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>
      <c r="A311" s="30">
        <v>211001</v>
      </c>
      <c r="B311" s="108">
        <v>2.5</v>
      </c>
      <c r="C311" s="32">
        <v>25</v>
      </c>
      <c r="D311" s="574">
        <v>541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>
      <c r="A312" s="30">
        <v>212003</v>
      </c>
      <c r="B312" s="108">
        <v>4</v>
      </c>
      <c r="C312" s="32">
        <v>25</v>
      </c>
      <c r="D312" s="574">
        <v>542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>
      <c r="A313" s="172">
        <v>213001</v>
      </c>
      <c r="B313" s="108">
        <v>4</v>
      </c>
      <c r="C313" s="96">
        <v>25</v>
      </c>
      <c r="D313" s="614" t="s">
        <v>324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>
      <c r="A314" s="30">
        <v>226001</v>
      </c>
      <c r="B314" s="108">
        <v>3.5</v>
      </c>
      <c r="C314" s="32">
        <v>25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>
      <c r="A315" s="30">
        <v>226001</v>
      </c>
      <c r="B315" s="108">
        <v>4</v>
      </c>
      <c r="C315" s="32">
        <v>40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customHeight="1">
      <c r="A316" s="30">
        <v>216201</v>
      </c>
      <c r="B316" s="108">
        <v>4</v>
      </c>
      <c r="C316" s="32">
        <v>25</v>
      </c>
      <c r="D316" s="574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>
        <v>32</v>
      </c>
      <c r="K316" s="563"/>
      <c r="L316" s="563"/>
      <c r="M316" s="563"/>
      <c r="N316" s="607"/>
      <c r="O316" s="558">
        <f>SUM(J316:N316)</f>
        <v>32</v>
      </c>
      <c r="P316" s="554"/>
      <c r="Q316" s="45"/>
      <c r="R316" s="554"/>
      <c r="S316" s="63">
        <f t="shared" si="139"/>
        <v>32</v>
      </c>
      <c r="T316" s="139"/>
      <c r="U316" s="65">
        <f t="shared" si="118"/>
        <v>32</v>
      </c>
      <c r="V316" s="47">
        <f t="shared" si="133"/>
        <v>0</v>
      </c>
      <c r="W316" s="48"/>
      <c r="X316" s="49">
        <v>16</v>
      </c>
      <c r="Y316" s="49">
        <f>(K316*1000)/B316</f>
        <v>0</v>
      </c>
      <c r="Z316" s="49">
        <f>(L316*1000)/C316</f>
        <v>0</v>
      </c>
      <c r="AA316" s="50">
        <f t="shared" si="143"/>
        <v>0</v>
      </c>
      <c r="AB316" s="51">
        <f t="shared" si="144"/>
        <v>0</v>
      </c>
      <c r="AC316" s="52">
        <f t="shared" si="145"/>
        <v>16</v>
      </c>
      <c r="AD316" s="53">
        <f t="shared" si="146"/>
        <v>0</v>
      </c>
      <c r="AE316" s="54">
        <f t="shared" si="147"/>
        <v>16</v>
      </c>
    </row>
    <row r="317" spans="1:31" ht="18" hidden="1" customHeight="1">
      <c r="A317" s="30">
        <v>216201</v>
      </c>
      <c r="B317" s="108">
        <v>4</v>
      </c>
      <c r="C317" s="32">
        <v>40</v>
      </c>
      <c r="D317" s="551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/>
      <c r="K317" s="563"/>
      <c r="L317" s="842"/>
      <c r="M317" s="563"/>
      <c r="N317" s="607"/>
      <c r="O317" s="558">
        <f t="shared" si="138"/>
        <v>0</v>
      </c>
      <c r="P317" s="554"/>
      <c r="Q317" s="45"/>
      <c r="R317" s="554"/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v>12</v>
      </c>
      <c r="Y317" s="50">
        <f t="shared" si="141"/>
        <v>0</v>
      </c>
      <c r="Z317" s="50"/>
      <c r="AA317" s="50">
        <f t="shared" si="143"/>
        <v>0</v>
      </c>
      <c r="AB317" s="51">
        <f t="shared" si="144"/>
        <v>0</v>
      </c>
      <c r="AC317" s="52">
        <f t="shared" si="145"/>
        <v>12</v>
      </c>
      <c r="AD317" s="53">
        <f t="shared" si="146"/>
        <v>0</v>
      </c>
      <c r="AE317" s="54">
        <f t="shared" si="147"/>
        <v>12</v>
      </c>
    </row>
    <row r="318" spans="1:31" ht="18" hidden="1" customHeight="1">
      <c r="A318" s="30">
        <v>216251</v>
      </c>
      <c r="B318" s="108">
        <v>4</v>
      </c>
      <c r="C318" s="32">
        <v>25</v>
      </c>
      <c r="D318" s="551">
        <v>545</v>
      </c>
      <c r="E318" s="73"/>
      <c r="F318" s="73"/>
      <c r="G318" s="73"/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ref="U318:U374" si="149">SUM(S318:T318)</f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>
      <c r="A319" s="30">
        <v>216251</v>
      </c>
      <c r="B319" s="108">
        <v>4</v>
      </c>
      <c r="C319" s="32">
        <v>40</v>
      </c>
      <c r="D319" s="551">
        <v>545</v>
      </c>
      <c r="E319" s="73">
        <v>945</v>
      </c>
      <c r="F319" s="73" t="s">
        <v>326</v>
      </c>
      <c r="G319" s="73">
        <v>9645</v>
      </c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>
      <c r="A320" s="30">
        <v>221001</v>
      </c>
      <c r="B320" s="108">
        <v>2.5</v>
      </c>
      <c r="C320" s="32">
        <v>40</v>
      </c>
      <c r="D320" s="574" t="s">
        <v>327</v>
      </c>
      <c r="E320" s="73"/>
      <c r="F320" s="73"/>
      <c r="G320" s="73"/>
      <c r="H320" s="36"/>
      <c r="I320" s="552" t="s">
        <v>327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>
      <c r="A321" s="30">
        <v>222001</v>
      </c>
      <c r="B321" s="108">
        <v>4</v>
      </c>
      <c r="C321" s="32">
        <v>40</v>
      </c>
      <c r="D321" s="574" t="s">
        <v>328</v>
      </c>
      <c r="E321" s="73"/>
      <c r="F321" s="73"/>
      <c r="G321" s="73"/>
      <c r="H321" s="36"/>
      <c r="I321" s="552" t="s">
        <v>328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>
      <c r="A322" s="30">
        <v>226501</v>
      </c>
      <c r="B322" s="108">
        <v>4</v>
      </c>
      <c r="C322" s="32">
        <v>25</v>
      </c>
      <c r="D322" s="843" t="s">
        <v>329</v>
      </c>
      <c r="E322" s="73"/>
      <c r="F322" s="73"/>
      <c r="G322" s="73"/>
      <c r="H322" s="36"/>
      <c r="I322" s="552"/>
      <c r="J322" s="844"/>
      <c r="K322" s="467"/>
      <c r="L322" s="467"/>
      <c r="M322" s="467"/>
      <c r="N322" s="339"/>
      <c r="O322" s="845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>
      <c r="A323" s="82">
        <v>200100</v>
      </c>
      <c r="B323" s="157">
        <v>2.5</v>
      </c>
      <c r="C323" s="168">
        <v>25</v>
      </c>
      <c r="D323" s="704">
        <v>144</v>
      </c>
      <c r="E323" s="85">
        <v>744</v>
      </c>
      <c r="F323" s="85" t="s">
        <v>330</v>
      </c>
      <c r="G323" s="85">
        <v>8244</v>
      </c>
      <c r="H323" s="85"/>
      <c r="I323" s="792"/>
      <c r="J323" s="624"/>
      <c r="K323" s="625"/>
      <c r="L323" s="625"/>
      <c r="M323" s="625"/>
      <c r="N323" s="626"/>
      <c r="O323" s="423">
        <f t="shared" si="138"/>
        <v>0</v>
      </c>
      <c r="P323" s="554"/>
      <c r="Q323" s="422"/>
      <c r="R323" s="823">
        <f t="shared" si="148"/>
        <v>0</v>
      </c>
      <c r="S323" s="44">
        <f t="shared" si="139"/>
        <v>0</v>
      </c>
      <c r="T323" s="422"/>
      <c r="U323" s="423">
        <f t="shared" si="149"/>
        <v>0</v>
      </c>
      <c r="V323" s="47">
        <f t="shared" si="133"/>
        <v>0</v>
      </c>
      <c r="W323" s="424"/>
      <c r="X323" s="425">
        <f t="shared" si="140"/>
        <v>0</v>
      </c>
      <c r="Y323" s="426">
        <f t="shared" si="141"/>
        <v>0</v>
      </c>
      <c r="Z323" s="426">
        <f t="shared" si="142"/>
        <v>0</v>
      </c>
      <c r="AA323" s="426">
        <f t="shared" si="143"/>
        <v>0</v>
      </c>
      <c r="AB323" s="427">
        <f t="shared" si="144"/>
        <v>0</v>
      </c>
      <c r="AC323" s="428">
        <f t="shared" si="145"/>
        <v>0</v>
      </c>
      <c r="AD323" s="429">
        <f t="shared" si="146"/>
        <v>0</v>
      </c>
      <c r="AE323" s="437">
        <f t="shared" si="147"/>
        <v>0</v>
      </c>
    </row>
    <row r="324" spans="1:31" ht="18" customHeight="1" thickBot="1">
      <c r="A324" s="281" t="s">
        <v>331</v>
      </c>
      <c r="B324" s="282"/>
      <c r="C324" s="708"/>
      <c r="D324" s="709"/>
      <c r="E324" s="282"/>
      <c r="F324" s="282"/>
      <c r="G324" s="282"/>
      <c r="H324" s="282"/>
      <c r="I324" s="709"/>
      <c r="J324" s="291">
        <f t="shared" ref="J324:U324" si="150">SUM(J294:J323)</f>
        <v>48</v>
      </c>
      <c r="K324" s="291">
        <f t="shared" si="150"/>
        <v>0</v>
      </c>
      <c r="L324" s="291">
        <f t="shared" si="150"/>
        <v>20</v>
      </c>
      <c r="M324" s="291">
        <f t="shared" si="150"/>
        <v>0</v>
      </c>
      <c r="N324" s="291">
        <f t="shared" si="150"/>
        <v>0</v>
      </c>
      <c r="O324" s="292">
        <f>SUM(O294:O323)</f>
        <v>68</v>
      </c>
      <c r="P324" s="295">
        <f t="shared" si="150"/>
        <v>0</v>
      </c>
      <c r="Q324" s="291">
        <f>SUM(Q294:Q323)</f>
        <v>274</v>
      </c>
      <c r="R324" s="295">
        <f t="shared" si="150"/>
        <v>274</v>
      </c>
      <c r="S324" s="290">
        <f t="shared" si="150"/>
        <v>300</v>
      </c>
      <c r="T324" s="291">
        <f>SUM(T294:T323)</f>
        <v>42</v>
      </c>
      <c r="U324" s="292">
        <f t="shared" si="150"/>
        <v>342</v>
      </c>
      <c r="V324" s="47">
        <f t="shared" si="133"/>
        <v>0</v>
      </c>
      <c r="W324" s="382"/>
      <c r="X324" s="294">
        <f t="shared" ref="X324:AE324" si="151">SUM(X294:X323)</f>
        <v>668</v>
      </c>
      <c r="Y324" s="291">
        <f t="shared" si="151"/>
        <v>0</v>
      </c>
      <c r="Z324" s="291">
        <f t="shared" si="151"/>
        <v>800</v>
      </c>
      <c r="AA324" s="291">
        <f t="shared" si="151"/>
        <v>0</v>
      </c>
      <c r="AB324" s="295">
        <f t="shared" si="151"/>
        <v>0</v>
      </c>
      <c r="AC324" s="292">
        <f t="shared" si="151"/>
        <v>1468</v>
      </c>
      <c r="AD324" s="295">
        <f t="shared" si="151"/>
        <v>4640</v>
      </c>
      <c r="AE324" s="296">
        <f t="shared" si="151"/>
        <v>6108</v>
      </c>
    </row>
    <row r="325" spans="1:31" ht="18" customHeight="1">
      <c r="A325" s="77">
        <v>542000</v>
      </c>
      <c r="B325" s="229" t="s">
        <v>57</v>
      </c>
      <c r="C325" s="78">
        <v>25</v>
      </c>
      <c r="D325" s="643">
        <v>301</v>
      </c>
      <c r="E325" s="80">
        <v>801</v>
      </c>
      <c r="F325" s="80" t="s">
        <v>332</v>
      </c>
      <c r="G325" s="80">
        <v>9401</v>
      </c>
      <c r="H325" s="81"/>
      <c r="I325" s="644"/>
      <c r="J325" s="713">
        <v>16</v>
      </c>
      <c r="K325" s="846"/>
      <c r="L325" s="846"/>
      <c r="M325" s="846"/>
      <c r="N325" s="847"/>
      <c r="O325" s="716">
        <f>SUM(J325:N325)</f>
        <v>16</v>
      </c>
      <c r="P325" s="554"/>
      <c r="Q325" s="301"/>
      <c r="R325" s="717"/>
      <c r="S325" s="44">
        <f>SUM(O325,R325)</f>
        <v>16</v>
      </c>
      <c r="T325" s="301"/>
      <c r="U325" s="302">
        <f t="shared" si="149"/>
        <v>16</v>
      </c>
      <c r="V325" s="47">
        <f t="shared" si="133"/>
        <v>0</v>
      </c>
      <c r="W325" s="303"/>
      <c r="X325" s="304">
        <f>(J325*1000)/C325</f>
        <v>640</v>
      </c>
      <c r="Y325" s="305">
        <f>(K325*1000)/C325</f>
        <v>0</v>
      </c>
      <c r="Z325" s="305">
        <f>(L325*1000)/C325</f>
        <v>0</v>
      </c>
      <c r="AA325" s="305">
        <f>(M325*1000)/C325</f>
        <v>0</v>
      </c>
      <c r="AB325" s="306">
        <f>(N325*1000)/C325</f>
        <v>0</v>
      </c>
      <c r="AC325" s="307">
        <f>SUM(X325:AB325)</f>
        <v>640</v>
      </c>
      <c r="AD325" s="308">
        <f>(R325*1000)/C325</f>
        <v>0</v>
      </c>
      <c r="AE325" s="309">
        <f>SUM(AC325:AD325)</f>
        <v>640</v>
      </c>
    </row>
    <row r="326" spans="1:31" ht="18" customHeight="1">
      <c r="A326" s="77">
        <v>546001</v>
      </c>
      <c r="B326" s="229" t="s">
        <v>206</v>
      </c>
      <c r="C326" s="67" t="s">
        <v>27</v>
      </c>
      <c r="D326" s="848">
        <v>502</v>
      </c>
      <c r="E326" s="80"/>
      <c r="F326" s="80"/>
      <c r="G326" s="80"/>
      <c r="H326" s="81"/>
      <c r="I326" s="644"/>
      <c r="J326" s="728">
        <v>14</v>
      </c>
      <c r="K326" s="846"/>
      <c r="L326" s="846"/>
      <c r="M326" s="846"/>
      <c r="N326" s="847"/>
      <c r="O326" s="849">
        <f t="shared" ref="O326:O327" si="152">SUM(J326:N326)</f>
        <v>14</v>
      </c>
      <c r="P326" s="554"/>
      <c r="Q326" s="301"/>
      <c r="R326" s="717"/>
      <c r="S326" s="44"/>
      <c r="T326" s="143">
        <f>SUM(O326,R326)</f>
        <v>14</v>
      </c>
      <c r="U326" s="302">
        <f t="shared" si="149"/>
        <v>14</v>
      </c>
      <c r="V326" s="47">
        <f t="shared" si="133"/>
        <v>0</v>
      </c>
      <c r="W326" s="303"/>
      <c r="X326" s="304"/>
      <c r="Y326" s="305"/>
      <c r="Z326" s="305"/>
      <c r="AA326" s="305"/>
      <c r="AB326" s="306"/>
      <c r="AC326" s="307"/>
      <c r="AD326" s="308"/>
      <c r="AE326" s="309"/>
    </row>
    <row r="327" spans="1:31" ht="18" customHeight="1">
      <c r="A327" s="77">
        <v>546001</v>
      </c>
      <c r="B327" s="229" t="s">
        <v>206</v>
      </c>
      <c r="C327" s="78">
        <v>25</v>
      </c>
      <c r="D327" s="643">
        <v>502</v>
      </c>
      <c r="E327" s="80"/>
      <c r="F327" s="80"/>
      <c r="G327" s="80"/>
      <c r="H327" s="81"/>
      <c r="I327" s="644"/>
      <c r="J327" s="851">
        <v>8</v>
      </c>
      <c r="K327" s="729"/>
      <c r="L327" s="729"/>
      <c r="M327" s="729"/>
      <c r="N327" s="730"/>
      <c r="O327" s="716">
        <f t="shared" si="152"/>
        <v>8</v>
      </c>
      <c r="P327" s="554"/>
      <c r="Q327" s="301"/>
      <c r="R327" s="717"/>
      <c r="S327" s="44">
        <f>SUM(O327,R327)</f>
        <v>8</v>
      </c>
      <c r="T327" s="301"/>
      <c r="U327" s="302">
        <f t="shared" si="149"/>
        <v>8</v>
      </c>
      <c r="V327" s="47">
        <f t="shared" si="133"/>
        <v>0</v>
      </c>
      <c r="W327" s="303"/>
      <c r="X327" s="304">
        <f>(J327*1000)/C327</f>
        <v>320</v>
      </c>
      <c r="Y327" s="305">
        <f>(K327*1000)/C327</f>
        <v>0</v>
      </c>
      <c r="Z327" s="305">
        <f>(L327*1000)/C327</f>
        <v>0</v>
      </c>
      <c r="AA327" s="305">
        <f>(M327*1000)/C327</f>
        <v>0</v>
      </c>
      <c r="AB327" s="306">
        <f>(N327*1000)/C327</f>
        <v>0</v>
      </c>
      <c r="AC327" s="307">
        <f>SUM(X327:AB327)</f>
        <v>320</v>
      </c>
      <c r="AD327" s="308"/>
      <c r="AE327" s="309">
        <f>SUM(AC327:AD327)</f>
        <v>320</v>
      </c>
    </row>
    <row r="328" spans="1:31" ht="18" customHeight="1">
      <c r="A328" s="30">
        <v>546000</v>
      </c>
      <c r="B328" s="31" t="s">
        <v>57</v>
      </c>
      <c r="C328" s="32">
        <v>25</v>
      </c>
      <c r="D328" s="574">
        <v>302</v>
      </c>
      <c r="E328" s="73">
        <v>802</v>
      </c>
      <c r="F328" s="73" t="s">
        <v>333</v>
      </c>
      <c r="G328" s="73">
        <v>9402</v>
      </c>
      <c r="H328" s="36"/>
      <c r="I328" s="552"/>
      <c r="J328" s="116">
        <v>16</v>
      </c>
      <c r="K328" s="563"/>
      <c r="L328" s="563"/>
      <c r="M328" s="563"/>
      <c r="N328" s="607"/>
      <c r="O328" s="558">
        <f>SUM(J328:N328)</f>
        <v>16</v>
      </c>
      <c r="P328" s="554"/>
      <c r="Q328" s="45"/>
      <c r="R328" s="554"/>
      <c r="S328" s="44">
        <f>SUM(O328,R328)</f>
        <v>16</v>
      </c>
      <c r="T328" s="45"/>
      <c r="U328" s="46">
        <f t="shared" si="149"/>
        <v>16</v>
      </c>
      <c r="V328" s="47">
        <f t="shared" si="133"/>
        <v>0</v>
      </c>
      <c r="W328" s="48"/>
      <c r="X328" s="49">
        <f>(J328*1000)/C328</f>
        <v>640</v>
      </c>
      <c r="Y328" s="50">
        <f>(K328*1000)/C328</f>
        <v>0</v>
      </c>
      <c r="Z328" s="50">
        <f>(L328*1000)/C328</f>
        <v>0</v>
      </c>
      <c r="AA328" s="50">
        <f>(M328*1000)/C328</f>
        <v>0</v>
      </c>
      <c r="AB328" s="51">
        <f>(N328*1000)/C328</f>
        <v>0</v>
      </c>
      <c r="AC328" s="52">
        <f>SUM(X328:AB328)</f>
        <v>640</v>
      </c>
      <c r="AD328" s="53">
        <f>(R328*1000)/C328</f>
        <v>0</v>
      </c>
      <c r="AE328" s="54">
        <f>SUM(AC328:AD328)</f>
        <v>640</v>
      </c>
    </row>
    <row r="329" spans="1:31" ht="0.75" customHeight="1">
      <c r="A329" s="440">
        <v>546030</v>
      </c>
      <c r="B329" s="441" t="s">
        <v>57</v>
      </c>
      <c r="C329" s="168">
        <v>25</v>
      </c>
      <c r="D329" s="684" t="s">
        <v>334</v>
      </c>
      <c r="E329" s="170"/>
      <c r="F329" s="170"/>
      <c r="G329" s="170"/>
      <c r="H329" s="170"/>
      <c r="I329" s="792"/>
      <c r="J329" s="624"/>
      <c r="K329" s="625"/>
      <c r="L329" s="625"/>
      <c r="M329" s="625"/>
      <c r="N329" s="626"/>
      <c r="O329" s="423">
        <f>SUM(J329:N329)</f>
        <v>0</v>
      </c>
      <c r="P329" s="554"/>
      <c r="Q329" s="422"/>
      <c r="R329" s="823">
        <f>SUM(P329:Q329)</f>
        <v>0</v>
      </c>
      <c r="S329" s="44">
        <f>SUM(O329,R329)</f>
        <v>0</v>
      </c>
      <c r="T329" s="422"/>
      <c r="U329" s="423">
        <f t="shared" si="149"/>
        <v>0</v>
      </c>
      <c r="V329" s="47">
        <f t="shared" si="133"/>
        <v>0</v>
      </c>
      <c r="W329" s="424"/>
      <c r="X329" s="425">
        <f>(J329*1000)/C329</f>
        <v>0</v>
      </c>
      <c r="Y329" s="426">
        <f>(K329*1000)/C329</f>
        <v>0</v>
      </c>
      <c r="Z329" s="426">
        <f>(L329*1000)/C329</f>
        <v>0</v>
      </c>
      <c r="AA329" s="426">
        <f>(M329*1000)/C329</f>
        <v>0</v>
      </c>
      <c r="AB329" s="427">
        <f>(N329*1000)/C329</f>
        <v>0</v>
      </c>
      <c r="AC329" s="428">
        <f>SUM(X329:AB329)</f>
        <v>0</v>
      </c>
      <c r="AD329" s="429">
        <f>(R329*1000)/C329</f>
        <v>0</v>
      </c>
      <c r="AE329" s="437">
        <f>SUM(AC329:AD329)</f>
        <v>0</v>
      </c>
    </row>
    <row r="330" spans="1:31" ht="18" customHeight="1" thickBot="1">
      <c r="A330" s="281" t="s">
        <v>335</v>
      </c>
      <c r="B330" s="282"/>
      <c r="C330" s="708"/>
      <c r="D330" s="709"/>
      <c r="E330" s="282"/>
      <c r="F330" s="282"/>
      <c r="G330" s="282"/>
      <c r="H330" s="282"/>
      <c r="I330" s="709"/>
      <c r="J330" s="290">
        <f>SUM(J325:J329)</f>
        <v>54</v>
      </c>
      <c r="K330" s="290">
        <f t="shared" ref="K330:U330" si="153">SUM(K325:K329)</f>
        <v>0</v>
      </c>
      <c r="L330" s="290">
        <f t="shared" si="153"/>
        <v>0</v>
      </c>
      <c r="M330" s="290">
        <f t="shared" si="153"/>
        <v>0</v>
      </c>
      <c r="N330" s="290">
        <f t="shared" si="153"/>
        <v>0</v>
      </c>
      <c r="O330" s="292">
        <f t="shared" si="153"/>
        <v>54</v>
      </c>
      <c r="P330" s="295">
        <f t="shared" si="153"/>
        <v>0</v>
      </c>
      <c r="Q330" s="291">
        <f t="shared" si="153"/>
        <v>0</v>
      </c>
      <c r="R330" s="295">
        <f t="shared" si="153"/>
        <v>0</v>
      </c>
      <c r="S330" s="290">
        <f t="shared" si="153"/>
        <v>40</v>
      </c>
      <c r="T330" s="291">
        <f t="shared" si="153"/>
        <v>14</v>
      </c>
      <c r="U330" s="292">
        <f t="shared" si="153"/>
        <v>54</v>
      </c>
      <c r="V330" s="47">
        <f t="shared" si="133"/>
        <v>0</v>
      </c>
      <c r="W330" s="382"/>
      <c r="X330" s="294">
        <f t="shared" ref="X330:AE330" si="154">SUM(X325:X329)</f>
        <v>1600</v>
      </c>
      <c r="Y330" s="291">
        <f t="shared" si="154"/>
        <v>0</v>
      </c>
      <c r="Z330" s="291">
        <f t="shared" si="154"/>
        <v>0</v>
      </c>
      <c r="AA330" s="291">
        <f t="shared" si="154"/>
        <v>0</v>
      </c>
      <c r="AB330" s="295">
        <f t="shared" si="154"/>
        <v>0</v>
      </c>
      <c r="AC330" s="292">
        <f t="shared" si="154"/>
        <v>1600</v>
      </c>
      <c r="AD330" s="295">
        <f t="shared" si="154"/>
        <v>0</v>
      </c>
      <c r="AE330" s="296">
        <f t="shared" si="154"/>
        <v>1600</v>
      </c>
    </row>
    <row r="331" spans="1:31" ht="18" customHeight="1">
      <c r="A331" s="443">
        <v>433000</v>
      </c>
      <c r="B331" s="193" t="s">
        <v>57</v>
      </c>
      <c r="C331" s="238">
        <v>25</v>
      </c>
      <c r="D331" s="551">
        <v>384</v>
      </c>
      <c r="E331" s="34">
        <v>884</v>
      </c>
      <c r="F331" s="314"/>
      <c r="G331" s="34"/>
      <c r="H331" s="35"/>
      <c r="I331" s="712"/>
      <c r="J331" s="851">
        <v>27</v>
      </c>
      <c r="K331" s="430">
        <v>5</v>
      </c>
      <c r="L331" s="726"/>
      <c r="M331" s="430"/>
      <c r="N331" s="433"/>
      <c r="O331" s="431">
        <f t="shared" ref="O331:O374" si="155">SUM(J331:N331)</f>
        <v>32</v>
      </c>
      <c r="P331" s="554"/>
      <c r="Q331" s="301"/>
      <c r="R331" s="717"/>
      <c r="S331" s="44">
        <f t="shared" ref="S331:S361" si="156">SUM(O331,R331)</f>
        <v>32</v>
      </c>
      <c r="T331" s="301"/>
      <c r="U331" s="302">
        <f t="shared" si="149"/>
        <v>32</v>
      </c>
      <c r="V331" s="47">
        <f t="shared" si="133"/>
        <v>0</v>
      </c>
      <c r="W331" s="303"/>
      <c r="X331" s="304">
        <f t="shared" ref="X331:X369" si="157">(J331*1000)/C331</f>
        <v>1080</v>
      </c>
      <c r="Y331" s="305">
        <f t="shared" ref="Y331:Y369" si="158">(K331*1000)/C331</f>
        <v>200</v>
      </c>
      <c r="Z331" s="305">
        <f t="shared" ref="Z331:Z369" si="159">(L331*1000)/C331</f>
        <v>0</v>
      </c>
      <c r="AA331" s="305">
        <f t="shared" ref="AA331:AA369" si="160">(M331*1000)/C331</f>
        <v>0</v>
      </c>
      <c r="AB331" s="306">
        <f t="shared" ref="AB331:AB369" si="161">(N331*1000)/C331</f>
        <v>0</v>
      </c>
      <c r="AC331" s="307">
        <f t="shared" ref="AC331:AC374" si="162">SUM(X331:AB331)</f>
        <v>1280</v>
      </c>
      <c r="AD331" s="308">
        <f t="shared" ref="AD331:AD369" si="163">(R331*1000)/C331</f>
        <v>0</v>
      </c>
      <c r="AE331" s="309">
        <f t="shared" ref="AE331:AE374" si="164">SUM(AC331:AD331)</f>
        <v>1280</v>
      </c>
    </row>
    <row r="332" spans="1:31" ht="18" customHeight="1">
      <c r="A332" s="443">
        <v>433060</v>
      </c>
      <c r="B332" s="445" t="s">
        <v>57</v>
      </c>
      <c r="C332" s="238">
        <v>25</v>
      </c>
      <c r="D332" s="551"/>
      <c r="E332" s="34"/>
      <c r="F332" s="314" t="s">
        <v>336</v>
      </c>
      <c r="G332" s="34"/>
      <c r="H332" s="35"/>
      <c r="I332" s="712"/>
      <c r="J332" s="851"/>
      <c r="K332" s="430"/>
      <c r="L332" s="726">
        <v>8</v>
      </c>
      <c r="M332" s="430"/>
      <c r="N332" s="433"/>
      <c r="O332" s="431">
        <f t="shared" si="155"/>
        <v>8</v>
      </c>
      <c r="P332" s="554"/>
      <c r="Q332" s="301"/>
      <c r="R332" s="717"/>
      <c r="S332" s="44">
        <f t="shared" si="156"/>
        <v>8</v>
      </c>
      <c r="T332" s="301"/>
      <c r="U332" s="302">
        <f>SUM(S332:T332)</f>
        <v>8</v>
      </c>
      <c r="V332" s="47">
        <f>O332+R332-U332</f>
        <v>0</v>
      </c>
      <c r="W332" s="303"/>
      <c r="X332" s="304"/>
      <c r="Y332" s="305"/>
      <c r="Z332" s="305">
        <f t="shared" si="159"/>
        <v>320</v>
      </c>
      <c r="AA332" s="305">
        <f t="shared" si="160"/>
        <v>0</v>
      </c>
      <c r="AB332" s="306">
        <f t="shared" si="161"/>
        <v>0</v>
      </c>
      <c r="AC332" s="307"/>
      <c r="AD332" s="308"/>
      <c r="AE332" s="309"/>
    </row>
    <row r="333" spans="1:31" ht="18" customHeight="1">
      <c r="A333" s="443">
        <v>433760</v>
      </c>
      <c r="B333" s="445" t="s">
        <v>57</v>
      </c>
      <c r="C333" s="238">
        <v>25</v>
      </c>
      <c r="D333" s="551"/>
      <c r="E333" s="34"/>
      <c r="F333" s="314" t="s">
        <v>337</v>
      </c>
      <c r="G333" s="34"/>
      <c r="H333" s="35"/>
      <c r="I333" s="712"/>
      <c r="J333" s="851"/>
      <c r="K333" s="430"/>
      <c r="L333" s="726">
        <v>16</v>
      </c>
      <c r="M333" s="430"/>
      <c r="N333" s="433"/>
      <c r="O333" s="431">
        <f t="shared" si="155"/>
        <v>16</v>
      </c>
      <c r="P333" s="554"/>
      <c r="Q333" s="301"/>
      <c r="R333" s="717"/>
      <c r="S333" s="44">
        <f t="shared" si="156"/>
        <v>16</v>
      </c>
      <c r="T333" s="301"/>
      <c r="U333" s="302">
        <f>SUM(S333:T333)</f>
        <v>16</v>
      </c>
      <c r="V333" s="47">
        <f>O333+R333-U333</f>
        <v>0</v>
      </c>
      <c r="W333" s="303"/>
      <c r="X333" s="304"/>
      <c r="Y333" s="305"/>
      <c r="Z333" s="305">
        <f t="shared" si="159"/>
        <v>640</v>
      </c>
      <c r="AA333" s="305">
        <f t="shared" si="160"/>
        <v>0</v>
      </c>
      <c r="AB333" s="306">
        <f t="shared" si="161"/>
        <v>0</v>
      </c>
      <c r="AC333" s="307">
        <f t="shared" si="162"/>
        <v>640</v>
      </c>
      <c r="AD333" s="308"/>
      <c r="AE333" s="309">
        <f t="shared" si="164"/>
        <v>640</v>
      </c>
    </row>
    <row r="334" spans="1:31" s="865" customFormat="1" ht="18" customHeight="1">
      <c r="A334" s="443">
        <v>433700</v>
      </c>
      <c r="B334" s="852" t="s">
        <v>57</v>
      </c>
      <c r="C334" s="853">
        <v>25</v>
      </c>
      <c r="D334" s="555"/>
      <c r="E334" s="242"/>
      <c r="F334" s="242"/>
      <c r="G334" s="242"/>
      <c r="H334" s="854">
        <v>6884</v>
      </c>
      <c r="I334" s="855"/>
      <c r="J334" s="856"/>
      <c r="K334" s="857"/>
      <c r="L334" s="857"/>
      <c r="M334" s="857"/>
      <c r="N334" s="717">
        <v>8</v>
      </c>
      <c r="O334" s="431">
        <f t="shared" si="155"/>
        <v>8</v>
      </c>
      <c r="P334" s="436"/>
      <c r="Q334" s="430"/>
      <c r="R334" s="433"/>
      <c r="S334" s="63">
        <f t="shared" si="156"/>
        <v>8</v>
      </c>
      <c r="T334" s="430"/>
      <c r="U334" s="431">
        <f t="shared" si="149"/>
        <v>8</v>
      </c>
      <c r="V334" s="47">
        <f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320</v>
      </c>
      <c r="AC334" s="862">
        <f t="shared" si="162"/>
        <v>320</v>
      </c>
      <c r="AD334" s="863"/>
      <c r="AE334" s="864">
        <f t="shared" si="164"/>
        <v>320</v>
      </c>
    </row>
    <row r="335" spans="1:31" s="865" customFormat="1" ht="18" hidden="1" customHeight="1">
      <c r="A335" s="443">
        <v>433701</v>
      </c>
      <c r="B335" s="852">
        <v>4</v>
      </c>
      <c r="C335" s="853">
        <v>25</v>
      </c>
      <c r="D335" s="555"/>
      <c r="E335" s="242"/>
      <c r="F335" s="242"/>
      <c r="G335" s="242"/>
      <c r="H335" s="854">
        <v>6984</v>
      </c>
      <c r="I335" s="855"/>
      <c r="J335" s="851"/>
      <c r="K335" s="430"/>
      <c r="L335" s="430"/>
      <c r="M335" s="430"/>
      <c r="N335" s="866"/>
      <c r="O335" s="431">
        <f t="shared" si="155"/>
        <v>0</v>
      </c>
      <c r="P335" s="436"/>
      <c r="Q335" s="430"/>
      <c r="R335" s="433"/>
      <c r="S335" s="63">
        <f t="shared" si="156"/>
        <v>0</v>
      </c>
      <c r="T335" s="430"/>
      <c r="U335" s="431">
        <f t="shared" si="149"/>
        <v>0</v>
      </c>
      <c r="V335" s="47">
        <f t="shared" ref="V335:V399" si="165"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0</v>
      </c>
      <c r="AC335" s="862">
        <f t="shared" si="162"/>
        <v>0</v>
      </c>
      <c r="AD335" s="863"/>
      <c r="AE335" s="864">
        <f t="shared" si="164"/>
        <v>0</v>
      </c>
    </row>
    <row r="336" spans="1:31" ht="18" customHeight="1">
      <c r="A336" s="443">
        <v>433001</v>
      </c>
      <c r="B336" s="445">
        <v>4</v>
      </c>
      <c r="C336" s="238">
        <v>25</v>
      </c>
      <c r="D336" s="551">
        <v>584</v>
      </c>
      <c r="E336" s="34">
        <v>984</v>
      </c>
      <c r="F336" s="34"/>
      <c r="G336" s="34"/>
      <c r="H336" s="35"/>
      <c r="I336" s="712"/>
      <c r="J336" s="44">
        <v>11</v>
      </c>
      <c r="K336" s="139">
        <v>5</v>
      </c>
      <c r="L336" s="139"/>
      <c r="M336" s="139"/>
      <c r="N336" s="436"/>
      <c r="O336" s="65">
        <f t="shared" si="155"/>
        <v>16</v>
      </c>
      <c r="P336" s="554"/>
      <c r="Q336" s="45"/>
      <c r="R336" s="554"/>
      <c r="S336" s="44">
        <f t="shared" si="156"/>
        <v>16</v>
      </c>
      <c r="T336" s="45"/>
      <c r="U336" s="46">
        <f t="shared" si="149"/>
        <v>16</v>
      </c>
      <c r="V336" s="47">
        <f t="shared" si="165"/>
        <v>0</v>
      </c>
      <c r="W336" s="48"/>
      <c r="X336" s="49">
        <f t="shared" si="157"/>
        <v>440</v>
      </c>
      <c r="Y336" s="50">
        <f t="shared" si="158"/>
        <v>200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640</v>
      </c>
      <c r="AD336" s="53">
        <f t="shared" si="163"/>
        <v>0</v>
      </c>
      <c r="AE336" s="54">
        <f t="shared" si="164"/>
        <v>640</v>
      </c>
    </row>
    <row r="337" spans="1:31" ht="18" hidden="1" customHeight="1">
      <c r="A337" s="443">
        <v>434000</v>
      </c>
      <c r="B337" s="445" t="s">
        <v>57</v>
      </c>
      <c r="C337" s="238">
        <v>25</v>
      </c>
      <c r="D337" s="551">
        <v>385</v>
      </c>
      <c r="E337" s="34"/>
      <c r="F337" s="34"/>
      <c r="G337" s="34"/>
      <c r="H337" s="35"/>
      <c r="I337" s="712"/>
      <c r="J337" s="553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hidden="1" customHeight="1">
      <c r="A338" s="443">
        <v>434001</v>
      </c>
      <c r="B338" s="445">
        <v>3.5</v>
      </c>
      <c r="C338" s="238">
        <v>25</v>
      </c>
      <c r="D338" s="551">
        <v>585</v>
      </c>
      <c r="E338" s="34"/>
      <c r="F338" s="34"/>
      <c r="G338" s="34"/>
      <c r="H338" s="35"/>
      <c r="I338" s="712"/>
      <c r="J338" s="640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customHeight="1">
      <c r="A339" s="443">
        <v>433010</v>
      </c>
      <c r="B339" s="445" t="s">
        <v>57</v>
      </c>
      <c r="C339" s="238">
        <v>25</v>
      </c>
      <c r="D339" s="551" t="s">
        <v>338</v>
      </c>
      <c r="E339" s="34" t="s">
        <v>339</v>
      </c>
      <c r="F339" s="34"/>
      <c r="G339" s="34"/>
      <c r="H339" s="35"/>
      <c r="I339" s="712"/>
      <c r="J339" s="63">
        <v>6</v>
      </c>
      <c r="K339" s="139">
        <v>2</v>
      </c>
      <c r="L339" s="603"/>
      <c r="M339" s="603"/>
      <c r="N339" s="613"/>
      <c r="O339" s="65">
        <f t="shared" si="155"/>
        <v>8</v>
      </c>
      <c r="P339" s="554"/>
      <c r="Q339" s="45"/>
      <c r="R339" s="554"/>
      <c r="S339" s="44">
        <f t="shared" si="156"/>
        <v>8</v>
      </c>
      <c r="T339" s="45"/>
      <c r="U339" s="46">
        <f t="shared" si="149"/>
        <v>8</v>
      </c>
      <c r="V339" s="47">
        <f t="shared" si="165"/>
        <v>0</v>
      </c>
      <c r="W339" s="48" t="s">
        <v>459</v>
      </c>
      <c r="X339" s="49">
        <f t="shared" si="157"/>
        <v>240</v>
      </c>
      <c r="Y339" s="50">
        <f t="shared" si="158"/>
        <v>80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320</v>
      </c>
      <c r="AD339" s="53">
        <f t="shared" si="163"/>
        <v>0</v>
      </c>
      <c r="AE339" s="54">
        <f t="shared" si="164"/>
        <v>320</v>
      </c>
    </row>
    <row r="340" spans="1:31" ht="18" hidden="1" customHeight="1">
      <c r="A340" s="443">
        <v>433011</v>
      </c>
      <c r="B340" s="445">
        <v>4</v>
      </c>
      <c r="C340" s="238">
        <v>25</v>
      </c>
      <c r="D340" s="551" t="s">
        <v>340</v>
      </c>
      <c r="E340" s="34" t="s">
        <v>341</v>
      </c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>
      <c r="A341" s="443">
        <v>411001</v>
      </c>
      <c r="B341" s="445">
        <v>4</v>
      </c>
      <c r="C341" s="238">
        <v>25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>
      <c r="A342" s="443">
        <v>411001</v>
      </c>
      <c r="B342" s="445">
        <v>4</v>
      </c>
      <c r="C342" s="238">
        <v>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>
      <c r="A343" s="443">
        <v>412001</v>
      </c>
      <c r="B343" s="445">
        <v>4</v>
      </c>
      <c r="C343" s="238">
        <v>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>
      <c r="A344" s="443">
        <v>412001</v>
      </c>
      <c r="B344" s="445">
        <v>4</v>
      </c>
      <c r="C344" s="238">
        <v>25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>
      <c r="A345" s="443">
        <v>431001</v>
      </c>
      <c r="B345" s="445">
        <v>3.5</v>
      </c>
      <c r="C345" s="238">
        <v>25</v>
      </c>
      <c r="D345" s="551">
        <v>581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customHeight="1">
      <c r="A346" s="443">
        <v>422001</v>
      </c>
      <c r="B346" s="445">
        <v>4</v>
      </c>
      <c r="C346" s="238">
        <v>25</v>
      </c>
      <c r="D346" s="551">
        <v>594</v>
      </c>
      <c r="E346" s="34">
        <v>994</v>
      </c>
      <c r="F346" s="34"/>
      <c r="G346" s="34"/>
      <c r="H346" s="35"/>
      <c r="I346" s="712"/>
      <c r="J346" s="63">
        <v>16</v>
      </c>
      <c r="K346" s="467"/>
      <c r="L346" s="467"/>
      <c r="M346" s="467"/>
      <c r="N346" s="339"/>
      <c r="O346" s="46">
        <f t="shared" si="155"/>
        <v>16</v>
      </c>
      <c r="P346" s="554"/>
      <c r="Q346" s="45"/>
      <c r="R346" s="554"/>
      <c r="S346" s="44">
        <f t="shared" si="156"/>
        <v>16</v>
      </c>
      <c r="T346" s="45"/>
      <c r="U346" s="46">
        <f t="shared" si="149"/>
        <v>16</v>
      </c>
      <c r="V346" s="47">
        <f t="shared" si="165"/>
        <v>0</v>
      </c>
      <c r="W346" s="48"/>
      <c r="X346" s="49">
        <f t="shared" si="157"/>
        <v>640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640</v>
      </c>
      <c r="AD346" s="53"/>
      <c r="AE346" s="54">
        <f t="shared" si="164"/>
        <v>640</v>
      </c>
    </row>
    <row r="347" spans="1:31" ht="18" customHeight="1">
      <c r="A347" s="381">
        <v>423001</v>
      </c>
      <c r="B347" s="448">
        <v>4</v>
      </c>
      <c r="C347" s="32">
        <v>25</v>
      </c>
      <c r="D347" s="574">
        <v>595</v>
      </c>
      <c r="E347" s="73">
        <v>995</v>
      </c>
      <c r="F347" s="73"/>
      <c r="G347" s="73"/>
      <c r="H347" s="36"/>
      <c r="I347" s="552"/>
      <c r="J347" s="116">
        <v>40</v>
      </c>
      <c r="K347" s="556"/>
      <c r="L347" s="556"/>
      <c r="M347" s="556"/>
      <c r="N347" s="557"/>
      <c r="O347" s="558">
        <f>SUM(J347:N347)</f>
        <v>40</v>
      </c>
      <c r="P347" s="554"/>
      <c r="Q347" s="45"/>
      <c r="R347" s="554"/>
      <c r="S347" s="44">
        <f t="shared" si="156"/>
        <v>40</v>
      </c>
      <c r="T347" s="45"/>
      <c r="U347" s="46">
        <f t="shared" si="149"/>
        <v>40</v>
      </c>
      <c r="V347" s="47">
        <f t="shared" si="165"/>
        <v>0</v>
      </c>
      <c r="W347" s="48"/>
      <c r="X347" s="49">
        <f t="shared" si="157"/>
        <v>1600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1600</v>
      </c>
      <c r="AD347" s="53">
        <f t="shared" si="163"/>
        <v>0</v>
      </c>
      <c r="AE347" s="54">
        <f t="shared" si="164"/>
        <v>1600</v>
      </c>
    </row>
    <row r="348" spans="1:31" ht="18" customHeight="1">
      <c r="A348" s="381">
        <v>423700</v>
      </c>
      <c r="B348" s="448" t="s">
        <v>57</v>
      </c>
      <c r="C348" s="32">
        <v>25</v>
      </c>
      <c r="D348" s="574"/>
      <c r="E348" s="73"/>
      <c r="F348" s="73"/>
      <c r="G348" s="73"/>
      <c r="H348" s="89">
        <v>6895</v>
      </c>
      <c r="I348" s="569"/>
      <c r="J348" s="742"/>
      <c r="K348" s="556"/>
      <c r="L348" s="556"/>
      <c r="M348" s="556"/>
      <c r="N348" s="743">
        <v>16</v>
      </c>
      <c r="O348" s="558">
        <f>SUM(J348:N348)</f>
        <v>16</v>
      </c>
      <c r="P348" s="554"/>
      <c r="Q348" s="45"/>
      <c r="R348" s="554"/>
      <c r="S348" s="44">
        <f t="shared" si="156"/>
        <v>16</v>
      </c>
      <c r="T348" s="45"/>
      <c r="U348" s="46">
        <f t="shared" si="149"/>
        <v>16</v>
      </c>
      <c r="V348" s="47">
        <f t="shared" si="165"/>
        <v>0</v>
      </c>
      <c r="W348" s="48"/>
      <c r="X348" s="49"/>
      <c r="Y348" s="50"/>
      <c r="Z348" s="50">
        <f t="shared" si="159"/>
        <v>0</v>
      </c>
      <c r="AA348" s="50">
        <f t="shared" si="160"/>
        <v>0</v>
      </c>
      <c r="AB348" s="51">
        <f t="shared" si="161"/>
        <v>640</v>
      </c>
      <c r="AC348" s="52">
        <f t="shared" si="162"/>
        <v>640</v>
      </c>
      <c r="AD348" s="53"/>
      <c r="AE348" s="54">
        <f t="shared" si="164"/>
        <v>640</v>
      </c>
    </row>
    <row r="349" spans="1:31" ht="18" customHeight="1">
      <c r="A349" s="381">
        <v>423701</v>
      </c>
      <c r="B349" s="448">
        <v>4</v>
      </c>
      <c r="C349" s="32">
        <v>25</v>
      </c>
      <c r="D349" s="574"/>
      <c r="E349" s="73"/>
      <c r="F349" s="73"/>
      <c r="G349" s="73"/>
      <c r="H349" s="89">
        <v>6995</v>
      </c>
      <c r="I349" s="569"/>
      <c r="J349" s="742"/>
      <c r="K349" s="556"/>
      <c r="L349" s="556"/>
      <c r="M349" s="556"/>
      <c r="N349" s="607">
        <v>16</v>
      </c>
      <c r="O349" s="558">
        <f>SUM(J349:N349)</f>
        <v>16</v>
      </c>
      <c r="P349" s="554"/>
      <c r="Q349" s="45"/>
      <c r="R349" s="554"/>
      <c r="S349" s="44">
        <f t="shared" si="156"/>
        <v>16</v>
      </c>
      <c r="T349" s="45"/>
      <c r="U349" s="46">
        <f t="shared" si="149"/>
        <v>16</v>
      </c>
      <c r="V349" s="47">
        <f t="shared" si="165"/>
        <v>0</v>
      </c>
      <c r="W349" s="48"/>
      <c r="X349" s="49"/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640</v>
      </c>
      <c r="AC349" s="52">
        <f t="shared" si="162"/>
        <v>640</v>
      </c>
      <c r="AD349" s="53"/>
      <c r="AE349" s="54">
        <f t="shared" si="164"/>
        <v>640</v>
      </c>
    </row>
    <row r="350" spans="1:31" ht="18" hidden="1" customHeight="1">
      <c r="A350" s="381">
        <v>424001</v>
      </c>
      <c r="B350" s="448">
        <v>4</v>
      </c>
      <c r="C350" s="32">
        <v>25</v>
      </c>
      <c r="D350" s="617">
        <v>596</v>
      </c>
      <c r="E350" s="394">
        <v>996</v>
      </c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ref="R350:R369" si="166">SUM(P350:Q350)</f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/>
      <c r="AE350" s="54">
        <f t="shared" si="164"/>
        <v>0</v>
      </c>
    </row>
    <row r="351" spans="1:31" ht="18" hidden="1" customHeight="1">
      <c r="A351" s="381">
        <v>423001</v>
      </c>
      <c r="B351" s="448" t="s">
        <v>57</v>
      </c>
      <c r="C351" s="32">
        <v>25</v>
      </c>
      <c r="D351" s="574">
        <v>395</v>
      </c>
      <c r="E351" s="73"/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>
      <c r="A352" s="172">
        <v>433000</v>
      </c>
      <c r="B352" s="448">
        <v>4</v>
      </c>
      <c r="C352" s="96">
        <v>25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>
      <c r="A353" s="172">
        <v>433000</v>
      </c>
      <c r="B353" s="448">
        <v>4</v>
      </c>
      <c r="C353" s="96">
        <v>40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>
      <c r="A354" s="172">
        <v>433051</v>
      </c>
      <c r="B354" s="101" t="s">
        <v>57</v>
      </c>
      <c r="C354" s="96">
        <v>40</v>
      </c>
      <c r="D354" s="614" t="s">
        <v>343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>
      <c r="A355" s="172">
        <v>433064</v>
      </c>
      <c r="B355" s="101" t="s">
        <v>57</v>
      </c>
      <c r="C355" s="96">
        <v>40</v>
      </c>
      <c r="D355" s="614" t="s">
        <v>344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>
      <c r="A356" s="172">
        <v>433051</v>
      </c>
      <c r="B356" s="101" t="s">
        <v>57</v>
      </c>
      <c r="C356" s="96">
        <v>40</v>
      </c>
      <c r="D356" s="614" t="s">
        <v>345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>
      <c r="A357" s="172">
        <v>411041</v>
      </c>
      <c r="B357" s="101" t="s">
        <v>57</v>
      </c>
      <c r="C357" s="96">
        <v>40</v>
      </c>
      <c r="D357" s="614" t="s">
        <v>346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>
      <c r="A358" s="172">
        <v>400100</v>
      </c>
      <c r="B358" s="101" t="s">
        <v>57</v>
      </c>
      <c r="C358" s="96">
        <v>40</v>
      </c>
      <c r="D358" s="614" t="s">
        <v>347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>
      <c r="A359" s="172">
        <v>400200</v>
      </c>
      <c r="B359" s="101" t="s">
        <v>57</v>
      </c>
      <c r="C359" s="96">
        <v>40</v>
      </c>
      <c r="D359" s="614" t="s">
        <v>348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>
      <c r="A360" s="172">
        <v>400300</v>
      </c>
      <c r="B360" s="101" t="s">
        <v>57</v>
      </c>
      <c r="C360" s="96">
        <v>40</v>
      </c>
      <c r="D360" s="614" t="s">
        <v>349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>
      <c r="A361" s="172">
        <v>433060</v>
      </c>
      <c r="B361" s="101" t="s">
        <v>57</v>
      </c>
      <c r="C361" s="96">
        <v>40</v>
      </c>
      <c r="D361" s="614" t="s">
        <v>350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>
      <c r="A362" s="172">
        <v>433091</v>
      </c>
      <c r="B362" s="101" t="s">
        <v>57</v>
      </c>
      <c r="C362" s="96" t="s">
        <v>75</v>
      </c>
      <c r="D362" s="614" t="s">
        <v>351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>
      <c r="A363" s="172">
        <v>433092</v>
      </c>
      <c r="B363" s="101" t="s">
        <v>57</v>
      </c>
      <c r="C363" s="96" t="s">
        <v>75</v>
      </c>
      <c r="D363" s="614" t="s">
        <v>352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>
      <c r="A364" s="172">
        <v>433094</v>
      </c>
      <c r="B364" s="101" t="s">
        <v>57</v>
      </c>
      <c r="C364" s="96" t="s">
        <v>75</v>
      </c>
      <c r="D364" s="614" t="s">
        <v>353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>
      <c r="A365" s="172">
        <v>433093</v>
      </c>
      <c r="B365" s="101" t="s">
        <v>57</v>
      </c>
      <c r="C365" s="96">
        <v>40</v>
      </c>
      <c r="D365" s="614" t="s">
        <v>354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>
      <c r="A366" s="172">
        <v>433081</v>
      </c>
      <c r="B366" s="101" t="s">
        <v>57</v>
      </c>
      <c r="C366" s="96">
        <v>40</v>
      </c>
      <c r="D366" s="614" t="s">
        <v>355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>
      <c r="A367" s="172">
        <v>433071</v>
      </c>
      <c r="B367" s="101" t="s">
        <v>57</v>
      </c>
      <c r="C367" s="96">
        <v>40</v>
      </c>
      <c r="D367" s="614" t="s">
        <v>356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>
      <c r="A368" s="172">
        <v>433061</v>
      </c>
      <c r="B368" s="101" t="s">
        <v>57</v>
      </c>
      <c r="C368" s="96" t="s">
        <v>75</v>
      </c>
      <c r="D368" s="614" t="s">
        <v>357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>
      <c r="A369" s="172">
        <v>433061</v>
      </c>
      <c r="B369" s="101" t="s">
        <v>57</v>
      </c>
      <c r="C369" s="96">
        <v>40</v>
      </c>
      <c r="D369" s="614" t="s">
        <v>358</v>
      </c>
      <c r="E369" s="103"/>
      <c r="F369" s="103"/>
      <c r="G369" s="103"/>
      <c r="H369" s="103"/>
      <c r="I369" s="645"/>
      <c r="J369" s="624"/>
      <c r="K369" s="625"/>
      <c r="L369" s="625"/>
      <c r="M369" s="625"/>
      <c r="N369" s="626"/>
      <c r="O369" s="423">
        <f t="shared" si="155"/>
        <v>0</v>
      </c>
      <c r="P369" s="554"/>
      <c r="Q369" s="422"/>
      <c r="R369" s="823">
        <f t="shared" si="166"/>
        <v>0</v>
      </c>
      <c r="S369" s="44">
        <f>SUM(O369,R369)</f>
        <v>0</v>
      </c>
      <c r="T369" s="422"/>
      <c r="U369" s="423">
        <f t="shared" si="149"/>
        <v>0</v>
      </c>
      <c r="V369" s="47">
        <f t="shared" si="165"/>
        <v>0</v>
      </c>
      <c r="W369" s="424"/>
      <c r="X369" s="425">
        <f t="shared" si="157"/>
        <v>0</v>
      </c>
      <c r="Y369" s="426">
        <f t="shared" si="158"/>
        <v>0</v>
      </c>
      <c r="Z369" s="426">
        <f t="shared" si="159"/>
        <v>0</v>
      </c>
      <c r="AA369" s="426">
        <f t="shared" si="160"/>
        <v>0</v>
      </c>
      <c r="AB369" s="427">
        <f t="shared" si="161"/>
        <v>0</v>
      </c>
      <c r="AC369" s="428">
        <f t="shared" si="162"/>
        <v>0</v>
      </c>
      <c r="AD369" s="429">
        <f t="shared" si="163"/>
        <v>0</v>
      </c>
      <c r="AE369" s="437">
        <f t="shared" si="164"/>
        <v>0</v>
      </c>
    </row>
    <row r="370" spans="1:31" ht="18" customHeight="1">
      <c r="A370" s="449" t="s">
        <v>359</v>
      </c>
      <c r="B370" s="450"/>
      <c r="C370" s="867"/>
      <c r="D370" s="868"/>
      <c r="E370" s="450"/>
      <c r="F370" s="450"/>
      <c r="G370" s="450"/>
      <c r="H370" s="450"/>
      <c r="I370" s="868"/>
      <c r="J370" s="458">
        <f>SUM(J331:J369)</f>
        <v>100</v>
      </c>
      <c r="K370" s="458">
        <f t="shared" ref="K370:N370" si="167">SUM(K331:K369)</f>
        <v>12</v>
      </c>
      <c r="L370" s="458">
        <f t="shared" si="167"/>
        <v>24</v>
      </c>
      <c r="M370" s="458">
        <f t="shared" si="167"/>
        <v>0</v>
      </c>
      <c r="N370" s="458">
        <f t="shared" si="167"/>
        <v>40</v>
      </c>
      <c r="O370" s="458">
        <f>SUM(O331:O369)</f>
        <v>176</v>
      </c>
      <c r="P370" s="463">
        <f t="shared" ref="P370:T370" si="168">SUM(P331:P369)</f>
        <v>0</v>
      </c>
      <c r="Q370" s="459">
        <f t="shared" si="168"/>
        <v>0</v>
      </c>
      <c r="R370" s="463">
        <f t="shared" si="168"/>
        <v>0</v>
      </c>
      <c r="S370" s="458">
        <f t="shared" si="168"/>
        <v>176</v>
      </c>
      <c r="T370" s="459">
        <f t="shared" si="168"/>
        <v>0</v>
      </c>
      <c r="U370" s="460">
        <f>SUM(U331:U369)</f>
        <v>176</v>
      </c>
      <c r="V370" s="47">
        <f t="shared" si="165"/>
        <v>0</v>
      </c>
      <c r="W370" s="461"/>
      <c r="X370" s="462">
        <f t="shared" ref="X370:AE370" si="169">SUM(X331:X369)</f>
        <v>4000</v>
      </c>
      <c r="Y370" s="459">
        <f t="shared" si="169"/>
        <v>480</v>
      </c>
      <c r="Z370" s="459">
        <f t="shared" si="169"/>
        <v>960</v>
      </c>
      <c r="AA370" s="459">
        <f t="shared" si="169"/>
        <v>0</v>
      </c>
      <c r="AB370" s="463">
        <f t="shared" si="169"/>
        <v>1600</v>
      </c>
      <c r="AC370" s="460">
        <f t="shared" si="169"/>
        <v>6720</v>
      </c>
      <c r="AD370" s="463">
        <f t="shared" si="169"/>
        <v>0</v>
      </c>
      <c r="AE370" s="464">
        <f t="shared" si="169"/>
        <v>6720</v>
      </c>
    </row>
    <row r="371" spans="1:31" ht="18" customHeight="1">
      <c r="A371" s="381">
        <v>513001</v>
      </c>
      <c r="B371" s="448">
        <v>4</v>
      </c>
      <c r="C371" s="238">
        <v>25</v>
      </c>
      <c r="D371" s="769"/>
      <c r="E371" s="465" t="s">
        <v>360</v>
      </c>
      <c r="F371" s="465"/>
      <c r="G371" s="465"/>
      <c r="H371" s="465"/>
      <c r="I371" s="769"/>
      <c r="J371" s="45"/>
      <c r="K371" s="789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 t="s">
        <v>102</v>
      </c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hidden="1" customHeight="1">
      <c r="A372" s="381">
        <v>512001</v>
      </c>
      <c r="B372" s="448">
        <v>3.5</v>
      </c>
      <c r="C372" s="238">
        <v>25</v>
      </c>
      <c r="D372" s="769"/>
      <c r="E372" s="465" t="s">
        <v>361</v>
      </c>
      <c r="F372" s="465"/>
      <c r="G372" s="465"/>
      <c r="H372" s="465"/>
      <c r="I372" s="769"/>
      <c r="J372" s="45"/>
      <c r="K372" s="45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/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customHeight="1">
      <c r="A373" s="381">
        <v>513021</v>
      </c>
      <c r="B373" s="448">
        <v>4</v>
      </c>
      <c r="C373" s="238">
        <v>25</v>
      </c>
      <c r="D373" s="769"/>
      <c r="E373" s="465"/>
      <c r="F373" s="465"/>
      <c r="G373" s="465"/>
      <c r="H373" s="135">
        <v>6991</v>
      </c>
      <c r="I373" s="769"/>
      <c r="J373" s="563"/>
      <c r="K373" s="563"/>
      <c r="L373" s="563"/>
      <c r="M373" s="563"/>
      <c r="N373" s="789"/>
      <c r="O373" s="558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 t="s">
        <v>102</v>
      </c>
      <c r="X373" s="45"/>
      <c r="Y373" s="45"/>
      <c r="Z373" s="45"/>
      <c r="AA373" s="45"/>
      <c r="AB373" s="51">
        <f t="shared" ref="AB373" si="170">(N373*1000)/C373</f>
        <v>0</v>
      </c>
      <c r="AC373" s="52">
        <f t="shared" si="162"/>
        <v>0</v>
      </c>
      <c r="AD373" s="45"/>
      <c r="AE373" s="54">
        <f t="shared" si="164"/>
        <v>0</v>
      </c>
    </row>
    <row r="374" spans="1:31" ht="18" customHeight="1">
      <c r="A374" s="381">
        <v>511001</v>
      </c>
      <c r="B374" s="448">
        <v>4</v>
      </c>
      <c r="C374" s="238">
        <v>25</v>
      </c>
      <c r="D374" s="769"/>
      <c r="E374" s="465" t="s">
        <v>362</v>
      </c>
      <c r="F374" s="465"/>
      <c r="G374" s="465"/>
      <c r="H374" s="465"/>
      <c r="I374" s="769"/>
      <c r="J374" s="45"/>
      <c r="K374" s="592"/>
      <c r="L374" s="45"/>
      <c r="M374" s="45"/>
      <c r="N374" s="869"/>
      <c r="O374" s="46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/>
      <c r="X374" s="45"/>
      <c r="Y374" s="50">
        <f>(K374*1000)/C374</f>
        <v>0</v>
      </c>
      <c r="Z374" s="45"/>
      <c r="AA374" s="45"/>
      <c r="AB374" s="45"/>
      <c r="AC374" s="52">
        <f t="shared" si="162"/>
        <v>0</v>
      </c>
      <c r="AD374" s="45"/>
      <c r="AE374" s="54">
        <f t="shared" si="164"/>
        <v>0</v>
      </c>
    </row>
    <row r="375" spans="1:31" ht="18" customHeight="1">
      <c r="A375" s="870" t="s">
        <v>363</v>
      </c>
      <c r="B375" s="868"/>
      <c r="C375" s="871"/>
      <c r="D375" s="872"/>
      <c r="E375" s="873"/>
      <c r="F375" s="873"/>
      <c r="G375" s="873"/>
      <c r="H375" s="873"/>
      <c r="I375" s="872"/>
      <c r="J375" s="458">
        <f t="shared" ref="J375:O375" si="171">SUM(J371:J374)</f>
        <v>0</v>
      </c>
      <c r="K375" s="458">
        <f t="shared" si="171"/>
        <v>0</v>
      </c>
      <c r="L375" s="458">
        <f>SUM(L371:L374)</f>
        <v>0</v>
      </c>
      <c r="M375" s="458">
        <f t="shared" si="171"/>
        <v>0</v>
      </c>
      <c r="N375" s="458">
        <f t="shared" si="171"/>
        <v>0</v>
      </c>
      <c r="O375" s="458">
        <f t="shared" si="171"/>
        <v>0</v>
      </c>
      <c r="P375" s="459"/>
      <c r="Q375" s="459"/>
      <c r="R375" s="459"/>
      <c r="S375" s="458">
        <f>SUM(S371:S374)</f>
        <v>0</v>
      </c>
      <c r="T375" s="459"/>
      <c r="U375" s="460">
        <f>SUM(U371:U374)</f>
        <v>0</v>
      </c>
      <c r="V375" s="47">
        <f t="shared" si="165"/>
        <v>0</v>
      </c>
      <c r="W375" s="472"/>
      <c r="X375" s="471"/>
      <c r="Y375" s="459">
        <f>SUM(Y371:Y374)</f>
        <v>0</v>
      </c>
      <c r="Z375" s="471"/>
      <c r="AA375" s="471"/>
      <c r="AB375" s="471"/>
      <c r="AC375" s="460">
        <f>SUM(AC371:AC374)</f>
        <v>0</v>
      </c>
      <c r="AD375" s="471"/>
      <c r="AE375" s="460">
        <f>SUM(AE371:AE374)</f>
        <v>0</v>
      </c>
    </row>
    <row r="376" spans="1:31" ht="18" customHeight="1" thickBot="1">
      <c r="A376" s="874" t="s">
        <v>15</v>
      </c>
      <c r="B376" s="875"/>
      <c r="C376" s="876"/>
      <c r="D376" s="877"/>
      <c r="E376" s="875"/>
      <c r="F376" s="875"/>
      <c r="G376" s="875"/>
      <c r="H376" s="875"/>
      <c r="I376" s="877"/>
      <c r="J376" s="878">
        <f t="shared" ref="J376:O376" si="172">SUM(J370,J330,J324,J293,J253,J142,J375)</f>
        <v>2207</v>
      </c>
      <c r="K376" s="878">
        <f t="shared" si="172"/>
        <v>102</v>
      </c>
      <c r="L376" s="878">
        <f t="shared" si="172"/>
        <v>402</v>
      </c>
      <c r="M376" s="878">
        <f t="shared" si="172"/>
        <v>0</v>
      </c>
      <c r="N376" s="878">
        <f t="shared" si="172"/>
        <v>72</v>
      </c>
      <c r="O376" s="878">
        <f t="shared" si="172"/>
        <v>2783</v>
      </c>
      <c r="P376" s="879">
        <f>SUM(P370,P330,P324,P293,P253,P142)</f>
        <v>6727</v>
      </c>
      <c r="Q376" s="880">
        <f>SUM(Q370,Q330,Q324,Q293,Q253,Q142)</f>
        <v>5300</v>
      </c>
      <c r="R376" s="881">
        <f>SUM(R370,R330,R324,R293,R253,R142)</f>
        <v>12027</v>
      </c>
      <c r="S376" s="882">
        <f>SUM(S370,S330,S324,S293,S253,S142,S375)</f>
        <v>11593</v>
      </c>
      <c r="T376" s="878">
        <f>SUM(T370,T330,T324,T293,T253,T142)</f>
        <v>3217</v>
      </c>
      <c r="U376" s="883">
        <f>SUM(U370,U330,U324,U293,U253,U142,U375)</f>
        <v>14810</v>
      </c>
      <c r="V376" s="47">
        <f t="shared" si="165"/>
        <v>0</v>
      </c>
      <c r="W376" s="481"/>
      <c r="X376" s="482">
        <f t="shared" ref="X376:AC376" si="173">SUM(X370,X330,X324,X293,X253,X142,X375)</f>
        <v>76868</v>
      </c>
      <c r="Y376" s="482">
        <f t="shared" si="173"/>
        <v>4080</v>
      </c>
      <c r="Z376" s="482">
        <f t="shared" si="173"/>
        <v>11120</v>
      </c>
      <c r="AA376" s="482">
        <f t="shared" si="173"/>
        <v>0</v>
      </c>
      <c r="AB376" s="482">
        <f t="shared" si="173"/>
        <v>2880</v>
      </c>
      <c r="AC376" s="482">
        <f t="shared" si="173"/>
        <v>94628</v>
      </c>
      <c r="AD376" s="483">
        <f>SUM(AD370,AD330,AD324,AD293,AD253,AD142)</f>
        <v>182960</v>
      </c>
      <c r="AE376" s="484">
        <f>SUM(AE370,AE330,AE324,AE293,AE253,AE142,AE375)</f>
        <v>275028</v>
      </c>
    </row>
    <row r="377" spans="1:31" ht="18">
      <c r="A377" s="485" t="s">
        <v>364</v>
      </c>
      <c r="B377" s="486"/>
      <c r="C377" s="487"/>
      <c r="D377" s="884"/>
      <c r="E377" s="488"/>
      <c r="F377" s="488"/>
      <c r="G377" s="488"/>
      <c r="H377" s="488"/>
      <c r="I377" s="884"/>
      <c r="J377" s="885"/>
      <c r="K377" s="487"/>
      <c r="L377" s="487"/>
      <c r="M377" s="487"/>
      <c r="N377" s="487"/>
      <c r="O377" s="497"/>
      <c r="P377" s="885"/>
      <c r="Q377" s="487"/>
      <c r="R377" s="487"/>
      <c r="S377" s="494"/>
      <c r="T377" s="495"/>
      <c r="U377" s="496"/>
      <c r="V377" s="47">
        <f t="shared" si="165"/>
        <v>0</v>
      </c>
      <c r="W377" s="497"/>
    </row>
    <row r="378" spans="1:31" ht="12" customHeight="1">
      <c r="A378" s="498">
        <v>112001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ref="J378:J441" si="174">SUMIF($A$10:$A$374,$A378,J$10:J$374)</f>
        <v>64</v>
      </c>
      <c r="K378" s="888">
        <f t="shared" ref="K378:M380" si="175">SUMIF($A$10:$A$369,$A378,K$10:K$369)</f>
        <v>0</v>
      </c>
      <c r="L378" s="888">
        <f t="shared" si="175"/>
        <v>0</v>
      </c>
      <c r="M378" s="888">
        <f t="shared" si="175"/>
        <v>0</v>
      </c>
      <c r="N378" s="515">
        <f t="shared" ref="N378:O397" si="176">SUMIF($A$10:$A$374,$A378,N$10:N$374)</f>
        <v>0</v>
      </c>
      <c r="O378" s="509">
        <f t="shared" si="176"/>
        <v>64</v>
      </c>
      <c r="P378" s="515">
        <f t="shared" ref="P378:R399" si="177">SUMIF($A$10:$A$369,$A378,P$10:P$369)</f>
        <v>0</v>
      </c>
      <c r="Q378" s="888">
        <f t="shared" si="177"/>
        <v>0</v>
      </c>
      <c r="R378" s="889">
        <f t="shared" si="177"/>
        <v>0</v>
      </c>
      <c r="S378" s="507"/>
      <c r="T378" s="508"/>
      <c r="U378" s="509">
        <f t="shared" ref="U378:U441" si="178">SUMIF($A$10:$A$369,$A378,U$10:U$369)</f>
        <v>64</v>
      </c>
      <c r="V378" s="47">
        <f t="shared" si="165"/>
        <v>0</v>
      </c>
      <c r="W378" s="510"/>
    </row>
    <row r="379" spans="1:31" ht="12" customHeight="1">
      <c r="A379" s="498">
        <v>112031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16</v>
      </c>
      <c r="K379" s="888">
        <f t="shared" si="175"/>
        <v>0</v>
      </c>
      <c r="L379" s="515">
        <f t="shared" si="175"/>
        <v>0</v>
      </c>
      <c r="M379" s="515">
        <f t="shared" si="175"/>
        <v>0</v>
      </c>
      <c r="N379" s="515">
        <f t="shared" si="176"/>
        <v>0</v>
      </c>
      <c r="O379" s="509">
        <f t="shared" si="176"/>
        <v>16</v>
      </c>
      <c r="P379" s="515">
        <f t="shared" si="177"/>
        <v>0</v>
      </c>
      <c r="Q379" s="515">
        <f t="shared" si="177"/>
        <v>0</v>
      </c>
      <c r="R379" s="515">
        <f t="shared" si="177"/>
        <v>0</v>
      </c>
      <c r="S379" s="507"/>
      <c r="T379" s="508"/>
      <c r="U379" s="509">
        <f t="shared" si="178"/>
        <v>16</v>
      </c>
      <c r="V379" s="47">
        <f t="shared" si="165"/>
        <v>0</v>
      </c>
      <c r="W379" s="510"/>
    </row>
    <row r="380" spans="1:31" ht="12" customHeight="1">
      <c r="A380" s="498">
        <v>112501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888">
        <f t="shared" si="175"/>
        <v>0</v>
      </c>
      <c r="M380" s="888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0</v>
      </c>
      <c r="R380" s="889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>
      <c r="A381" s="498">
        <v>112521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ref="K381:K400" si="179">SUMIF($A$10:$A$369,$A381,K$10:K$369)</f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>
      <c r="A382" s="498">
        <v>112591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9"/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0</v>
      </c>
      <c r="V382" s="47">
        <f t="shared" si="165"/>
        <v>0</v>
      </c>
      <c r="W382" s="510"/>
    </row>
    <row r="383" spans="1:31" ht="12" customHeight="1">
      <c r="A383" s="498">
        <v>112601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9"/>
        <v>0</v>
      </c>
      <c r="L383" s="888">
        <f>SUMIF($A$10:$A$369,$A383,L$10:L$369)</f>
        <v>24</v>
      </c>
      <c r="M383" s="888"/>
      <c r="N383" s="515">
        <f t="shared" si="176"/>
        <v>0</v>
      </c>
      <c r="O383" s="509">
        <f t="shared" si="176"/>
        <v>24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24</v>
      </c>
      <c r="V383" s="47">
        <f t="shared" si="165"/>
        <v>0</v>
      </c>
      <c r="W383" s="510"/>
    </row>
    <row r="384" spans="1:31" ht="12" customHeight="1">
      <c r="A384" s="498">
        <v>112801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9"/>
        <v>0</v>
      </c>
      <c r="L384" s="888">
        <f>SUMIF($A$10:$A$369,$A384,L$10:L$369)</f>
        <v>0</v>
      </c>
      <c r="M384" s="888">
        <f>SUMIF($A$10:$A$369,$A384,M$10:M$369)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>
      <c r="A385" s="498">
        <v>113001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9"/>
        <v>0</v>
      </c>
      <c r="L385" s="888">
        <f>SUMIF($A$10:$A$369,$A385,L$10:L$369)</f>
        <v>0</v>
      </c>
      <c r="M385" s="888">
        <f>SUMIF($A$10:$A$369,$A385,M$10:M$369)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>
      <c r="A386" s="498">
        <v>113301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9"/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>
      <c r="A387" s="498">
        <v>113501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>
        <f>SUMIF($A$10:$A$369,$A387,L$10:L$369)</f>
        <v>0</v>
      </c>
      <c r="M387" s="888">
        <f>SUMIF($A$10:$A$369,$A387,M$10:M$369)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>
      <c r="A388" s="498">
        <v>113521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SUMIF($A$10:$A$369,$A388,L$10:L$369)</f>
        <v>0</v>
      </c>
      <c r="M388" s="888">
        <f>SUMIF($A$10:$A$369,$A388,M$10:M$369)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>
      <c r="A389" s="498">
        <v>113591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/>
      <c r="M389" s="888"/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0</v>
      </c>
      <c r="V389" s="47">
        <f t="shared" si="165"/>
        <v>0</v>
      </c>
      <c r="W389" s="510"/>
    </row>
    <row r="390" spans="1:23" ht="12" customHeight="1">
      <c r="A390" s="498">
        <v>113601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 t="shared" ref="L390:M392" si="180">SUMIF($A$10:$A$369,$A390,L$10:L$369)</f>
        <v>0</v>
      </c>
      <c r="M390" s="888">
        <f t="shared" si="180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>
      <c r="A391" s="498">
        <v>113801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9"/>
        <v>0</v>
      </c>
      <c r="L391" s="888">
        <f t="shared" si="180"/>
        <v>32</v>
      </c>
      <c r="M391" s="888">
        <f t="shared" si="180"/>
        <v>0</v>
      </c>
      <c r="N391" s="515">
        <f t="shared" si="176"/>
        <v>0</v>
      </c>
      <c r="O391" s="509">
        <f t="shared" si="176"/>
        <v>32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32</v>
      </c>
      <c r="V391" s="47">
        <f t="shared" si="165"/>
        <v>0</v>
      </c>
      <c r="W391" s="510"/>
    </row>
    <row r="392" spans="1:23" ht="12" customHeight="1">
      <c r="A392" s="498">
        <v>114001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8</v>
      </c>
      <c r="K392" s="888">
        <f t="shared" si="179"/>
        <v>0</v>
      </c>
      <c r="L392" s="888">
        <f t="shared" si="180"/>
        <v>0</v>
      </c>
      <c r="M392" s="888">
        <f t="shared" si="180"/>
        <v>0</v>
      </c>
      <c r="N392" s="515">
        <f t="shared" si="176"/>
        <v>0</v>
      </c>
      <c r="O392" s="509">
        <f t="shared" si="176"/>
        <v>8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8</v>
      </c>
      <c r="V392" s="47">
        <f t="shared" si="165"/>
        <v>0</v>
      </c>
      <c r="W392" s="510"/>
    </row>
    <row r="393" spans="1:23" ht="12" customHeight="1">
      <c r="A393" s="498" t="s">
        <v>236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110</v>
      </c>
      <c r="K393" s="888">
        <f t="shared" si="179"/>
        <v>0</v>
      </c>
      <c r="L393" s="888"/>
      <c r="M393" s="888"/>
      <c r="N393" s="515">
        <f t="shared" si="176"/>
        <v>0</v>
      </c>
      <c r="O393" s="509">
        <f t="shared" si="176"/>
        <v>110</v>
      </c>
      <c r="P393" s="515">
        <f t="shared" si="177"/>
        <v>0</v>
      </c>
      <c r="Q393" s="515">
        <f t="shared" si="177"/>
        <v>0</v>
      </c>
      <c r="R393" s="515">
        <f t="shared" si="177"/>
        <v>0</v>
      </c>
      <c r="S393" s="507"/>
      <c r="T393" s="507"/>
      <c r="U393" s="515">
        <f t="shared" si="178"/>
        <v>110</v>
      </c>
      <c r="V393" s="47">
        <f t="shared" si="165"/>
        <v>0</v>
      </c>
      <c r="W393" s="510"/>
    </row>
    <row r="394" spans="1:23" ht="12" customHeight="1">
      <c r="A394" s="498">
        <v>114101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si="179"/>
        <v>0</v>
      </c>
      <c r="L394" s="888">
        <f>SUMIF($A$10:$A$369,$A394,L$10:L$369)</f>
        <v>0</v>
      </c>
      <c r="M394" s="888">
        <f>SUMIF($A$10:$A$369,$A394,M$10:M$369)</f>
        <v>0</v>
      </c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>
      <c r="A395" s="498">
        <v>114301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/>
      <c r="M395" s="888"/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>
      <c r="A396" s="498">
        <v>114501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ref="L396:M400" si="181">SUMIF($A$10:$A$369,$A396,L$10:L$369)</f>
        <v>0</v>
      </c>
      <c r="M396" s="888">
        <f t="shared" si="181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>
      <c r="A397" s="498">
        <v>114521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81"/>
        <v>0</v>
      </c>
      <c r="M397" s="888">
        <f t="shared" si="181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>
      <c r="A398" s="498">
        <v>114591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81"/>
        <v>0</v>
      </c>
      <c r="M398" s="888">
        <f t="shared" si="181"/>
        <v>0</v>
      </c>
      <c r="N398" s="515">
        <f t="shared" ref="N398:O417" si="182">SUMIF($A$10:$A$374,$A398,N$10:N$374)</f>
        <v>0</v>
      </c>
      <c r="O398" s="509">
        <f t="shared" si="182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>
      <c r="A399" s="498">
        <v>114601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81"/>
        <v>0</v>
      </c>
      <c r="M399" s="888">
        <f t="shared" si="181"/>
        <v>0</v>
      </c>
      <c r="N399" s="515">
        <f t="shared" si="182"/>
        <v>0</v>
      </c>
      <c r="O399" s="509">
        <f t="shared" si="182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>
      <c r="A400" s="498" t="s">
        <v>234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81"/>
        <v>8</v>
      </c>
      <c r="M400" s="888">
        <f t="shared" si="181"/>
        <v>0</v>
      </c>
      <c r="N400" s="515">
        <f t="shared" si="182"/>
        <v>0</v>
      </c>
      <c r="O400" s="509">
        <f t="shared" si="182"/>
        <v>8</v>
      </c>
      <c r="P400" s="515"/>
      <c r="Q400" s="888"/>
      <c r="R400" s="889">
        <f t="shared" ref="R400:R463" si="183">SUMIF($A$10:$A$369,$A400,R$10:R$369)</f>
        <v>0</v>
      </c>
      <c r="S400" s="507"/>
      <c r="T400" s="508"/>
      <c r="U400" s="509">
        <f t="shared" si="178"/>
        <v>8</v>
      </c>
      <c r="V400" s="47">
        <f t="shared" ref="V400:V472" si="184">O400+R400-U400</f>
        <v>0</v>
      </c>
      <c r="W400" s="510"/>
    </row>
    <row r="401" spans="1:23" ht="12" customHeight="1">
      <c r="A401" s="498">
        <v>114701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ref="K401:M402" si="185">SUMIF($A$10:$A$374,$A401,K$10:K$374)</f>
        <v>0</v>
      </c>
      <c r="L401" s="515">
        <f t="shared" si="185"/>
        <v>0</v>
      </c>
      <c r="M401" s="515">
        <f t="shared" si="185"/>
        <v>0</v>
      </c>
      <c r="N401" s="515">
        <f t="shared" si="182"/>
        <v>0</v>
      </c>
      <c r="O401" s="509">
        <f t="shared" si="182"/>
        <v>0</v>
      </c>
      <c r="P401" s="515"/>
      <c r="Q401" s="888">
        <f>SUMIF($A$10:$A$369,$A401,Q$10:Q$369)</f>
        <v>0</v>
      </c>
      <c r="R401" s="889">
        <f t="shared" si="183"/>
        <v>0</v>
      </c>
      <c r="S401" s="507"/>
      <c r="T401" s="508"/>
      <c r="U401" s="509">
        <f t="shared" si="178"/>
        <v>0</v>
      </c>
      <c r="V401" s="47">
        <f t="shared" si="184"/>
        <v>0</v>
      </c>
      <c r="W401" s="510"/>
    </row>
    <row r="402" spans="1:23" ht="12" customHeight="1">
      <c r="A402" s="498" t="s">
        <v>232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si="185"/>
        <v>0</v>
      </c>
      <c r="L402" s="515">
        <f t="shared" si="185"/>
        <v>0</v>
      </c>
      <c r="M402" s="515">
        <f t="shared" si="185"/>
        <v>0</v>
      </c>
      <c r="N402" s="515">
        <f t="shared" si="182"/>
        <v>0</v>
      </c>
      <c r="O402" s="515">
        <f t="shared" si="182"/>
        <v>0</v>
      </c>
      <c r="P402" s="515"/>
      <c r="Q402" s="888"/>
      <c r="R402" s="889">
        <f t="shared" si="183"/>
        <v>0</v>
      </c>
      <c r="S402" s="507"/>
      <c r="T402" s="508"/>
      <c r="U402" s="509">
        <f t="shared" si="178"/>
        <v>0</v>
      </c>
      <c r="V402" s="47">
        <f t="shared" si="184"/>
        <v>0</v>
      </c>
      <c r="W402" s="510"/>
    </row>
    <row r="403" spans="1:23" ht="12" customHeight="1">
      <c r="A403" s="498">
        <v>115001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ref="K403:M421" si="186">SUMIF($A$10:$A$369,$A403,K$10:K$369)</f>
        <v>0</v>
      </c>
      <c r="L403" s="888">
        <f t="shared" si="186"/>
        <v>0</v>
      </c>
      <c r="M403" s="888">
        <f t="shared" si="186"/>
        <v>0</v>
      </c>
      <c r="N403" s="515">
        <f t="shared" si="182"/>
        <v>0</v>
      </c>
      <c r="O403" s="509">
        <f t="shared" si="182"/>
        <v>0</v>
      </c>
      <c r="P403" s="515">
        <f t="shared" ref="P403:Q422" si="187">SUMIF($A$10:$A$369,$A403,P$10:P$369)</f>
        <v>0</v>
      </c>
      <c r="Q403" s="888">
        <f t="shared" si="187"/>
        <v>0</v>
      </c>
      <c r="R403" s="889">
        <f t="shared" si="183"/>
        <v>0</v>
      </c>
      <c r="S403" s="507"/>
      <c r="T403" s="508"/>
      <c r="U403" s="509">
        <f t="shared" si="178"/>
        <v>0</v>
      </c>
      <c r="V403" s="47">
        <f t="shared" si="184"/>
        <v>0</v>
      </c>
      <c r="W403" s="510"/>
    </row>
    <row r="404" spans="1:23" ht="12" customHeight="1">
      <c r="A404" s="498">
        <v>115501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6"/>
        <v>0</v>
      </c>
      <c r="L404" s="888">
        <f t="shared" si="186"/>
        <v>0</v>
      </c>
      <c r="M404" s="888">
        <f t="shared" si="186"/>
        <v>0</v>
      </c>
      <c r="N404" s="515">
        <f t="shared" si="182"/>
        <v>0</v>
      </c>
      <c r="O404" s="509">
        <f t="shared" si="182"/>
        <v>0</v>
      </c>
      <c r="P404" s="515">
        <f t="shared" si="187"/>
        <v>0</v>
      </c>
      <c r="Q404" s="888">
        <f t="shared" si="187"/>
        <v>270</v>
      </c>
      <c r="R404" s="889">
        <f t="shared" si="183"/>
        <v>270</v>
      </c>
      <c r="S404" s="507"/>
      <c r="T404" s="508"/>
      <c r="U404" s="509">
        <f t="shared" si="178"/>
        <v>270</v>
      </c>
      <c r="V404" s="47">
        <f t="shared" si="184"/>
        <v>0</v>
      </c>
      <c r="W404" s="510"/>
    </row>
    <row r="405" spans="1:23" ht="12" customHeight="1">
      <c r="A405" s="498">
        <v>115591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6"/>
        <v>0</v>
      </c>
      <c r="L405" s="888">
        <f t="shared" si="186"/>
        <v>0</v>
      </c>
      <c r="M405" s="888">
        <f t="shared" si="186"/>
        <v>0</v>
      </c>
      <c r="N405" s="515">
        <f t="shared" si="182"/>
        <v>0</v>
      </c>
      <c r="O405" s="509">
        <f t="shared" si="182"/>
        <v>0</v>
      </c>
      <c r="P405" s="515">
        <f t="shared" si="187"/>
        <v>0</v>
      </c>
      <c r="Q405" s="888">
        <f t="shared" si="187"/>
        <v>0</v>
      </c>
      <c r="R405" s="889">
        <f t="shared" si="183"/>
        <v>0</v>
      </c>
      <c r="S405" s="507"/>
      <c r="T405" s="508"/>
      <c r="U405" s="509">
        <f t="shared" si="178"/>
        <v>0</v>
      </c>
      <c r="V405" s="47">
        <f t="shared" si="184"/>
        <v>0</v>
      </c>
      <c r="W405" s="510"/>
    </row>
    <row r="406" spans="1:23" ht="12" customHeight="1">
      <c r="A406" s="498">
        <v>115701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6"/>
        <v>0</v>
      </c>
      <c r="L406" s="888">
        <f t="shared" si="186"/>
        <v>0</v>
      </c>
      <c r="M406" s="888">
        <f t="shared" si="186"/>
        <v>0</v>
      </c>
      <c r="N406" s="515">
        <f t="shared" si="182"/>
        <v>0</v>
      </c>
      <c r="O406" s="509">
        <f t="shared" si="182"/>
        <v>0</v>
      </c>
      <c r="P406" s="515">
        <f t="shared" si="187"/>
        <v>0</v>
      </c>
      <c r="Q406" s="888">
        <f t="shared" si="187"/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>
      <c r="A407" s="498">
        <v>120000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6"/>
        <v>0</v>
      </c>
      <c r="L407" s="888">
        <f t="shared" si="186"/>
        <v>0</v>
      </c>
      <c r="M407" s="888">
        <f t="shared" si="186"/>
        <v>0</v>
      </c>
      <c r="N407" s="515">
        <f t="shared" si="182"/>
        <v>0</v>
      </c>
      <c r="O407" s="509">
        <f t="shared" si="182"/>
        <v>0</v>
      </c>
      <c r="P407" s="515">
        <f t="shared" si="187"/>
        <v>0</v>
      </c>
      <c r="Q407" s="888">
        <f t="shared" si="187"/>
        <v>0</v>
      </c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>
      <c r="A408" s="498">
        <v>120100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6"/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si="187"/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>
      <c r="A409" s="498">
        <v>120110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0</v>
      </c>
      <c r="R409" s="889">
        <f t="shared" si="183"/>
        <v>0</v>
      </c>
      <c r="S409" s="507"/>
      <c r="T409" s="508"/>
      <c r="U409" s="509">
        <f t="shared" si="178"/>
        <v>0</v>
      </c>
      <c r="V409" s="47">
        <f t="shared" si="184"/>
        <v>0</v>
      </c>
      <c r="W409" s="510"/>
    </row>
    <row r="410" spans="1:23" ht="12" customHeight="1">
      <c r="A410" s="498">
        <v>120500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>
      <c r="A411" s="498">
        <v>121701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>
      <c r="A412" s="498">
        <v>122001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>
      <c r="A413" s="498">
        <v>122021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>
      <c r="A414" s="498">
        <v>122031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>
      <c r="A415" s="498">
        <v>122121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>
      <c r="A416" s="498">
        <v>122131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>
      <c r="A417" s="498">
        <v>122701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>
      <c r="A418" s="498">
        <v>123001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ref="N418:O437" si="188">SUMIF($A$10:$A$374,$A418,N$10:N$374)</f>
        <v>0</v>
      </c>
      <c r="O418" s="509">
        <f t="shared" si="188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>
      <c r="A419" s="498">
        <v>123021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8"/>
        <v>0</v>
      </c>
      <c r="O419" s="509">
        <f t="shared" si="188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>
      <c r="A420" s="498">
        <v>123030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8"/>
        <v>0</v>
      </c>
      <c r="O420" s="509">
        <f t="shared" si="188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>
      <c r="A421" s="518">
        <v>123031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8"/>
        <v>0</v>
      </c>
      <c r="O421" s="509">
        <f t="shared" si="188"/>
        <v>0</v>
      </c>
      <c r="P421" s="515">
        <f t="shared" si="187"/>
        <v>0</v>
      </c>
      <c r="Q421" s="888">
        <f t="shared" si="187"/>
        <v>0</v>
      </c>
      <c r="R421" s="888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>
      <c r="A422" s="498">
        <v>123701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8</v>
      </c>
      <c r="K422" s="515">
        <f>SUMIF($A$10:$A$374,$A422,K$10:K$374)</f>
        <v>0</v>
      </c>
      <c r="L422" s="515">
        <f>SUMIF($A$10:$A$374,$A422,L$10:L$374)</f>
        <v>0</v>
      </c>
      <c r="M422" s="515">
        <f>SUMIF($A$10:$A$374,$A422,M$10:M$374)</f>
        <v>0</v>
      </c>
      <c r="N422" s="515">
        <f t="shared" si="188"/>
        <v>0</v>
      </c>
      <c r="O422" s="509">
        <f t="shared" si="188"/>
        <v>8</v>
      </c>
      <c r="P422" s="515">
        <f t="shared" si="187"/>
        <v>0</v>
      </c>
      <c r="Q422" s="515">
        <f t="shared" si="187"/>
        <v>0</v>
      </c>
      <c r="R422" s="515">
        <f t="shared" si="183"/>
        <v>0</v>
      </c>
      <c r="S422" s="507"/>
      <c r="T422" s="508"/>
      <c r="U422" s="509">
        <f t="shared" si="178"/>
        <v>8</v>
      </c>
      <c r="V422" s="47">
        <f t="shared" si="184"/>
        <v>0</v>
      </c>
      <c r="W422" s="510"/>
    </row>
    <row r="423" spans="1:23" ht="12" customHeight="1">
      <c r="A423" s="498">
        <v>125001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ref="K423:M442" si="189">SUMIF($A$10:$A$369,$A423,K$10:K$369)</f>
        <v>0</v>
      </c>
      <c r="L423" s="888">
        <f t="shared" si="189"/>
        <v>0</v>
      </c>
      <c r="M423" s="888">
        <f t="shared" si="189"/>
        <v>0</v>
      </c>
      <c r="N423" s="515">
        <f t="shared" si="188"/>
        <v>0</v>
      </c>
      <c r="O423" s="509">
        <f t="shared" si="188"/>
        <v>0</v>
      </c>
      <c r="P423" s="515">
        <f t="shared" ref="P423:Q442" si="190">SUMIF($A$10:$A$369,$A423,P$10:P$369)</f>
        <v>0</v>
      </c>
      <c r="Q423" s="888">
        <f t="shared" si="190"/>
        <v>0</v>
      </c>
      <c r="R423" s="889">
        <f t="shared" si="183"/>
        <v>0</v>
      </c>
      <c r="S423" s="507"/>
      <c r="T423" s="508"/>
      <c r="U423" s="509">
        <f t="shared" si="178"/>
        <v>0</v>
      </c>
      <c r="V423" s="47">
        <f t="shared" si="184"/>
        <v>0</v>
      </c>
      <c r="W423" s="510"/>
    </row>
    <row r="424" spans="1:23" ht="12" customHeight="1">
      <c r="A424" s="498">
        <v>127000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8"/>
        <v>0</v>
      </c>
      <c r="O424" s="509">
        <f t="shared" si="188"/>
        <v>0</v>
      </c>
      <c r="P424" s="515">
        <f t="shared" si="190"/>
        <v>0</v>
      </c>
      <c r="Q424" s="888">
        <f t="shared" si="190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>
      <c r="A425" s="498">
        <v>127001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180</v>
      </c>
      <c r="K425" s="888">
        <f t="shared" si="189"/>
        <v>0</v>
      </c>
      <c r="L425" s="888">
        <f t="shared" si="189"/>
        <v>180</v>
      </c>
      <c r="M425" s="888">
        <f t="shared" si="189"/>
        <v>0</v>
      </c>
      <c r="N425" s="515">
        <f t="shared" si="188"/>
        <v>0</v>
      </c>
      <c r="O425" s="509">
        <f t="shared" si="188"/>
        <v>360</v>
      </c>
      <c r="P425" s="515">
        <f t="shared" si="190"/>
        <v>0</v>
      </c>
      <c r="Q425" s="888">
        <f t="shared" si="190"/>
        <v>0</v>
      </c>
      <c r="R425" s="889">
        <f t="shared" si="183"/>
        <v>0</v>
      </c>
      <c r="S425" s="507"/>
      <c r="T425" s="508"/>
      <c r="U425" s="509">
        <f t="shared" si="178"/>
        <v>360</v>
      </c>
      <c r="V425" s="47">
        <f t="shared" si="184"/>
        <v>0</v>
      </c>
      <c r="W425" s="510"/>
    </row>
    <row r="426" spans="1:23" ht="12" customHeight="1">
      <c r="A426" s="498">
        <v>127008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8"/>
        <v>0</v>
      </c>
      <c r="O426" s="509">
        <f t="shared" si="188"/>
        <v>0</v>
      </c>
      <c r="P426" s="515">
        <f t="shared" si="190"/>
        <v>0</v>
      </c>
      <c r="Q426" s="888">
        <f t="shared" si="190"/>
        <v>0</v>
      </c>
      <c r="R426" s="889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>
      <c r="A427" s="498">
        <v>127020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8"/>
        <v>0</v>
      </c>
      <c r="O427" s="509">
        <f t="shared" si="188"/>
        <v>0</v>
      </c>
      <c r="P427" s="515">
        <f t="shared" si="190"/>
        <v>0</v>
      </c>
      <c r="Q427" s="888">
        <f t="shared" si="190"/>
        <v>0</v>
      </c>
      <c r="R427" s="889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>
      <c r="A428" s="498">
        <v>127021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si="190"/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>
      <c r="A429" s="498">
        <v>127031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>
      <c r="A430" s="498">
        <v>127060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8"/>
        <v>0</v>
      </c>
      <c r="O430" s="509">
        <f t="shared" si="188"/>
        <v>0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0</v>
      </c>
      <c r="V430" s="47">
        <f t="shared" si="184"/>
        <v>0</v>
      </c>
      <c r="W430" s="510"/>
    </row>
    <row r="431" spans="1:23" ht="12" customHeight="1">
      <c r="A431" s="498">
        <v>127761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>
      <c r="A432" s="498">
        <v>127771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>
      <c r="A433" s="498">
        <v>127800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>
      <c r="A434" s="498">
        <v>127801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8</v>
      </c>
      <c r="O434" s="509">
        <f t="shared" si="188"/>
        <v>8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8</v>
      </c>
      <c r="V434" s="47">
        <f t="shared" si="184"/>
        <v>0</v>
      </c>
      <c r="W434" s="510"/>
    </row>
    <row r="435" spans="1:23" ht="12" customHeight="1">
      <c r="A435" s="498">
        <v>128000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>
      <c r="A436" s="498">
        <v>128001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>
      <c r="A437" s="498">
        <v>128020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>
      <c r="A438" s="498">
        <v>132011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ref="N438:O457" si="191">SUMIF($A$10:$A$374,$A438,N$10:N$374)</f>
        <v>0</v>
      </c>
      <c r="O438" s="509">
        <f t="shared" si="191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>
      <c r="A439" s="498">
        <v>132021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91"/>
        <v>0</v>
      </c>
      <c r="O439" s="509">
        <f t="shared" si="191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>
      <c r="A440" s="498">
        <v>132031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91"/>
        <v>0</v>
      </c>
      <c r="O440" s="509">
        <f t="shared" si="191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>
      <c r="A441" s="498">
        <v>133011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91"/>
        <v>0</v>
      </c>
      <c r="O441" s="509">
        <f t="shared" si="191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>
      <c r="A442" s="498">
        <v>133021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ref="J442:J505" si="192">SUMIF($A$10:$A$374,$A442,J$10:J$374)</f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91"/>
        <v>0</v>
      </c>
      <c r="O442" s="509">
        <f t="shared" si="191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ref="U442:U505" si="193">SUMIF($A$10:$A$369,$A442,U$10:U$369)</f>
        <v>0</v>
      </c>
      <c r="V442" s="47">
        <f t="shared" si="184"/>
        <v>0</v>
      </c>
      <c r="W442" s="510"/>
    </row>
    <row r="443" spans="1:23" ht="12" customHeight="1">
      <c r="A443" s="498">
        <v>133031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92"/>
        <v>0</v>
      </c>
      <c r="K443" s="888">
        <f t="shared" ref="K443:M462" si="194">SUMIF($A$10:$A$369,$A443,K$10:K$369)</f>
        <v>0</v>
      </c>
      <c r="L443" s="888">
        <f t="shared" si="194"/>
        <v>0</v>
      </c>
      <c r="M443" s="888">
        <f t="shared" si="194"/>
        <v>0</v>
      </c>
      <c r="N443" s="515">
        <f t="shared" si="191"/>
        <v>0</v>
      </c>
      <c r="O443" s="509">
        <f t="shared" si="191"/>
        <v>0</v>
      </c>
      <c r="P443" s="515">
        <f t="shared" ref="P443:Q462" si="195">SUMIF($A$10:$A$369,$A443,P$10:P$369)</f>
        <v>0</v>
      </c>
      <c r="Q443" s="888">
        <f t="shared" si="195"/>
        <v>0</v>
      </c>
      <c r="R443" s="889">
        <f t="shared" si="183"/>
        <v>0</v>
      </c>
      <c r="S443" s="507"/>
      <c r="T443" s="508"/>
      <c r="U443" s="509">
        <f t="shared" si="193"/>
        <v>0</v>
      </c>
      <c r="V443" s="47">
        <f t="shared" si="184"/>
        <v>0</v>
      </c>
      <c r="W443" s="510"/>
    </row>
    <row r="444" spans="1:23" ht="12" customHeight="1">
      <c r="A444" s="498">
        <v>135011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92"/>
        <v>0</v>
      </c>
      <c r="K444" s="888">
        <f t="shared" si="194"/>
        <v>0</v>
      </c>
      <c r="L444" s="888">
        <f t="shared" si="194"/>
        <v>0</v>
      </c>
      <c r="M444" s="888">
        <f t="shared" si="194"/>
        <v>0</v>
      </c>
      <c r="N444" s="515">
        <f t="shared" si="191"/>
        <v>0</v>
      </c>
      <c r="O444" s="509">
        <f t="shared" si="191"/>
        <v>0</v>
      </c>
      <c r="P444" s="515">
        <f t="shared" si="195"/>
        <v>0</v>
      </c>
      <c r="Q444" s="888">
        <f t="shared" si="195"/>
        <v>0</v>
      </c>
      <c r="R444" s="889">
        <f t="shared" si="183"/>
        <v>0</v>
      </c>
      <c r="S444" s="507"/>
      <c r="T444" s="508"/>
      <c r="U444" s="509">
        <f t="shared" si="193"/>
        <v>0</v>
      </c>
      <c r="V444" s="47">
        <f t="shared" si="184"/>
        <v>0</v>
      </c>
      <c r="W444" s="510"/>
    </row>
    <row r="445" spans="1:23" ht="12" customHeight="1">
      <c r="A445" s="498">
        <v>136071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92"/>
        <v>0</v>
      </c>
      <c r="K445" s="888">
        <f t="shared" si="194"/>
        <v>0</v>
      </c>
      <c r="L445" s="888">
        <f t="shared" si="194"/>
        <v>0</v>
      </c>
      <c r="M445" s="888">
        <f t="shared" si="194"/>
        <v>0</v>
      </c>
      <c r="N445" s="515">
        <f t="shared" si="191"/>
        <v>0</v>
      </c>
      <c r="O445" s="509">
        <f t="shared" si="191"/>
        <v>0</v>
      </c>
      <c r="P445" s="515">
        <f t="shared" si="195"/>
        <v>0</v>
      </c>
      <c r="Q445" s="888">
        <f t="shared" si="195"/>
        <v>0</v>
      </c>
      <c r="R445" s="889">
        <f t="shared" si="183"/>
        <v>0</v>
      </c>
      <c r="S445" s="507"/>
      <c r="T445" s="508"/>
      <c r="U445" s="509">
        <f t="shared" si="193"/>
        <v>0</v>
      </c>
      <c r="V445" s="47">
        <f t="shared" si="184"/>
        <v>0</v>
      </c>
      <c r="W445" s="510"/>
    </row>
    <row r="446" spans="1:23" ht="12" customHeight="1">
      <c r="A446" s="498">
        <v>136271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92"/>
        <v>0</v>
      </c>
      <c r="K446" s="888">
        <f t="shared" si="194"/>
        <v>0</v>
      </c>
      <c r="L446" s="888">
        <f t="shared" si="194"/>
        <v>0</v>
      </c>
      <c r="M446" s="888">
        <f t="shared" si="194"/>
        <v>0</v>
      </c>
      <c r="N446" s="515">
        <f t="shared" si="191"/>
        <v>0</v>
      </c>
      <c r="O446" s="509">
        <f t="shared" si="191"/>
        <v>0</v>
      </c>
      <c r="P446" s="515">
        <f t="shared" si="195"/>
        <v>0</v>
      </c>
      <c r="Q446" s="888">
        <f t="shared" si="195"/>
        <v>0</v>
      </c>
      <c r="R446" s="889">
        <f t="shared" si="183"/>
        <v>0</v>
      </c>
      <c r="S446" s="507"/>
      <c r="T446" s="508"/>
      <c r="U446" s="509">
        <f t="shared" si="193"/>
        <v>0</v>
      </c>
      <c r="V446" s="47">
        <f t="shared" si="184"/>
        <v>0</v>
      </c>
      <c r="W446" s="510"/>
    </row>
    <row r="447" spans="1:23" ht="12" customHeight="1">
      <c r="A447" s="498">
        <v>138011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92"/>
        <v>0</v>
      </c>
      <c r="K447" s="888">
        <f t="shared" si="194"/>
        <v>0</v>
      </c>
      <c r="L447" s="888">
        <f t="shared" si="194"/>
        <v>0</v>
      </c>
      <c r="M447" s="888">
        <f t="shared" si="194"/>
        <v>0</v>
      </c>
      <c r="N447" s="515">
        <f t="shared" si="191"/>
        <v>0</v>
      </c>
      <c r="O447" s="509">
        <f t="shared" si="191"/>
        <v>0</v>
      </c>
      <c r="P447" s="515">
        <f t="shared" si="195"/>
        <v>0</v>
      </c>
      <c r="Q447" s="888">
        <f t="shared" si="195"/>
        <v>0</v>
      </c>
      <c r="R447" s="889">
        <f t="shared" si="183"/>
        <v>0</v>
      </c>
      <c r="S447" s="507"/>
      <c r="T447" s="508"/>
      <c r="U447" s="509">
        <f t="shared" si="193"/>
        <v>0</v>
      </c>
      <c r="V447" s="47">
        <f t="shared" si="184"/>
        <v>0</v>
      </c>
      <c r="W447" s="510"/>
    </row>
    <row r="448" spans="1:23" ht="12" customHeight="1">
      <c r="A448" s="498">
        <v>138611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si="194"/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si="195"/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>
      <c r="A449" s="498">
        <v>139011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>
      <c r="A450" s="498">
        <v>161001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>
      <c r="A451" s="498">
        <v>161101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>
      <c r="A452" s="498">
        <v>161201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16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16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16</v>
      </c>
      <c r="V452" s="47">
        <f t="shared" si="184"/>
        <v>0</v>
      </c>
      <c r="W452" s="510"/>
    </row>
    <row r="453" spans="1:23" ht="12" customHeight="1">
      <c r="A453" s="498">
        <v>161211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0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0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0</v>
      </c>
      <c r="V453" s="47">
        <f t="shared" si="184"/>
        <v>0</v>
      </c>
      <c r="W453" s="510"/>
    </row>
    <row r="454" spans="1:23" ht="12" customHeight="1">
      <c r="A454" s="498">
        <v>162001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8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8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8</v>
      </c>
      <c r="V454" s="47">
        <f t="shared" si="184"/>
        <v>0</v>
      </c>
      <c r="W454" s="510"/>
    </row>
    <row r="455" spans="1:23" ht="12" customHeight="1">
      <c r="A455" s="498">
        <v>162201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40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40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40</v>
      </c>
      <c r="V455" s="47">
        <f t="shared" si="184"/>
        <v>0</v>
      </c>
      <c r="W455" s="510"/>
    </row>
    <row r="456" spans="1:23" ht="12" customHeight="1">
      <c r="A456" s="498">
        <v>162211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>
      <c r="A457" s="498">
        <v>162301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0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0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0</v>
      </c>
      <c r="V457" s="47">
        <f t="shared" si="184"/>
        <v>0</v>
      </c>
      <c r="W457" s="510"/>
    </row>
    <row r="458" spans="1:23" ht="12" customHeight="1">
      <c r="A458" s="498">
        <v>162311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ref="N458:O477" si="196">SUMIF($A$10:$A$374,$A458,N$10:N$374)</f>
        <v>0</v>
      </c>
      <c r="O458" s="509">
        <f t="shared" si="196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>
      <c r="A459" s="498">
        <v>163001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0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6"/>
        <v>0</v>
      </c>
      <c r="O459" s="509">
        <f t="shared" si="196"/>
        <v>0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0</v>
      </c>
      <c r="V459" s="47">
        <f t="shared" si="184"/>
        <v>0</v>
      </c>
      <c r="W459" s="510"/>
    </row>
    <row r="460" spans="1:23" ht="12" customHeight="1">
      <c r="A460" s="498">
        <v>163201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0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6"/>
        <v>0</v>
      </c>
      <c r="O460" s="509">
        <f t="shared" si="196"/>
        <v>0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0</v>
      </c>
      <c r="V460" s="47">
        <f t="shared" si="184"/>
        <v>0</v>
      </c>
      <c r="W460" s="510"/>
    </row>
    <row r="461" spans="1:23" ht="12" customHeight="1">
      <c r="A461" s="498">
        <v>163211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6"/>
        <v>0</v>
      </c>
      <c r="O461" s="509">
        <f t="shared" si="196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>
      <c r="A462" s="498">
        <v>190100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6"/>
        <v>0</v>
      </c>
      <c r="O462" s="509">
        <f t="shared" si="196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>
      <c r="A463" s="498">
        <v>200100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ref="K463:M482" si="197">SUMIF($A$10:$A$369,$A463,K$10:K$369)</f>
        <v>0</v>
      </c>
      <c r="L463" s="888">
        <f t="shared" si="197"/>
        <v>0</v>
      </c>
      <c r="M463" s="888">
        <f t="shared" si="197"/>
        <v>0</v>
      </c>
      <c r="N463" s="515">
        <f t="shared" si="196"/>
        <v>0</v>
      </c>
      <c r="O463" s="509">
        <f t="shared" si="196"/>
        <v>0</v>
      </c>
      <c r="P463" s="515">
        <f t="shared" ref="P463:Q482" si="198">SUMIF($A$10:$A$369,$A463,P$10:P$369)</f>
        <v>0</v>
      </c>
      <c r="Q463" s="888">
        <f t="shared" si="198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>
      <c r="A464" s="498">
        <v>201101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16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6"/>
        <v>0</v>
      </c>
      <c r="O464" s="509">
        <f t="shared" si="196"/>
        <v>16</v>
      </c>
      <c r="P464" s="515">
        <f t="shared" si="198"/>
        <v>0</v>
      </c>
      <c r="Q464" s="888">
        <f t="shared" si="198"/>
        <v>0</v>
      </c>
      <c r="R464" s="889">
        <f t="shared" ref="R464:R527" si="199">SUMIF($A$10:$A$369,$A464,R$10:R$369)</f>
        <v>0</v>
      </c>
      <c r="S464" s="507"/>
      <c r="T464" s="508"/>
      <c r="U464" s="509">
        <f t="shared" si="193"/>
        <v>16</v>
      </c>
      <c r="V464" s="47">
        <f t="shared" si="184"/>
        <v>0</v>
      </c>
      <c r="W464" s="510"/>
    </row>
    <row r="465" spans="1:23" ht="12" customHeight="1">
      <c r="A465" s="498">
        <v>201201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6"/>
        <v>0</v>
      </c>
      <c r="O465" s="509">
        <f t="shared" si="196"/>
        <v>0</v>
      </c>
      <c r="P465" s="515">
        <f t="shared" si="198"/>
        <v>0</v>
      </c>
      <c r="Q465" s="888">
        <f t="shared" si="198"/>
        <v>0</v>
      </c>
      <c r="R465" s="889">
        <f t="shared" si="199"/>
        <v>0</v>
      </c>
      <c r="S465" s="507"/>
      <c r="T465" s="508"/>
      <c r="U465" s="509">
        <f t="shared" si="193"/>
        <v>0</v>
      </c>
      <c r="V465" s="47">
        <f t="shared" si="184"/>
        <v>0</v>
      </c>
      <c r="W465" s="510"/>
    </row>
    <row r="466" spans="1:23" ht="12" customHeight="1">
      <c r="A466" s="498">
        <v>201501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6"/>
        <v>0</v>
      </c>
      <c r="O466" s="509">
        <f t="shared" si="196"/>
        <v>0</v>
      </c>
      <c r="P466" s="515">
        <f t="shared" si="198"/>
        <v>0</v>
      </c>
      <c r="Q466" s="888">
        <f t="shared" si="198"/>
        <v>32</v>
      </c>
      <c r="R466" s="889">
        <f t="shared" si="199"/>
        <v>32</v>
      </c>
      <c r="S466" s="507"/>
      <c r="T466" s="508"/>
      <c r="U466" s="509">
        <f t="shared" si="193"/>
        <v>32</v>
      </c>
      <c r="V466" s="47">
        <f t="shared" si="184"/>
        <v>0</v>
      </c>
      <c r="W466" s="510"/>
    </row>
    <row r="467" spans="1:23" ht="12" customHeight="1">
      <c r="A467" s="498">
        <v>202101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6"/>
        <v>0</v>
      </c>
      <c r="O467" s="509">
        <f t="shared" si="196"/>
        <v>0</v>
      </c>
      <c r="P467" s="515">
        <f t="shared" si="198"/>
        <v>0</v>
      </c>
      <c r="Q467" s="888">
        <f t="shared" si="198"/>
        <v>0</v>
      </c>
      <c r="R467" s="889">
        <f t="shared" si="199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>
      <c r="A468" s="498">
        <v>202301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si="198"/>
        <v>0</v>
      </c>
      <c r="Q468" s="888">
        <f t="shared" si="198"/>
        <v>0</v>
      </c>
      <c r="R468" s="889">
        <f t="shared" si="199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>
      <c r="A469" s="498">
        <v>203101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0</v>
      </c>
      <c r="K469" s="888">
        <f t="shared" si="197"/>
        <v>0</v>
      </c>
      <c r="L469" s="888">
        <f t="shared" si="197"/>
        <v>20</v>
      </c>
      <c r="M469" s="888">
        <f t="shared" si="197"/>
        <v>0</v>
      </c>
      <c r="N469" s="515">
        <f t="shared" si="196"/>
        <v>0</v>
      </c>
      <c r="O469" s="509">
        <f t="shared" si="196"/>
        <v>20</v>
      </c>
      <c r="P469" s="515">
        <f t="shared" si="198"/>
        <v>0</v>
      </c>
      <c r="Q469" s="888">
        <f t="shared" si="198"/>
        <v>0</v>
      </c>
      <c r="R469" s="889">
        <f t="shared" si="199"/>
        <v>0</v>
      </c>
      <c r="S469" s="507"/>
      <c r="T469" s="508"/>
      <c r="U469" s="509">
        <f t="shared" si="193"/>
        <v>20</v>
      </c>
      <c r="V469" s="47">
        <f t="shared" si="184"/>
        <v>0</v>
      </c>
      <c r="W469" s="510"/>
    </row>
    <row r="470" spans="1:23" ht="12" customHeight="1">
      <c r="A470" s="498">
        <v>203201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>
      <c r="A471" s="498">
        <v>203501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142</v>
      </c>
      <c r="R471" s="889">
        <f t="shared" si="199"/>
        <v>142</v>
      </c>
      <c r="S471" s="507"/>
      <c r="T471" s="508"/>
      <c r="U471" s="509">
        <f t="shared" si="193"/>
        <v>142</v>
      </c>
      <c r="V471" s="47">
        <f t="shared" si="184"/>
        <v>0</v>
      </c>
      <c r="W471" s="510"/>
    </row>
    <row r="472" spans="1:23" ht="12" customHeight="1">
      <c r="A472" s="498">
        <v>203701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0</v>
      </c>
      <c r="V472" s="47">
        <f t="shared" si="184"/>
        <v>0</v>
      </c>
      <c r="W472" s="510"/>
    </row>
    <row r="473" spans="1:23" ht="12" customHeight="1">
      <c r="A473" s="498">
        <v>204101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ref="V473:V540" si="200">O473+R473-U473</f>
        <v>0</v>
      </c>
      <c r="W473" s="510"/>
    </row>
    <row r="474" spans="1:23" ht="12" customHeight="1">
      <c r="A474" s="498">
        <v>204501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6"/>
        <v>0</v>
      </c>
      <c r="O474" s="509">
        <f t="shared" si="196"/>
        <v>0</v>
      </c>
      <c r="P474" s="515">
        <f t="shared" si="198"/>
        <v>0</v>
      </c>
      <c r="Q474" s="888">
        <f t="shared" si="198"/>
        <v>100</v>
      </c>
      <c r="R474" s="889">
        <f t="shared" si="199"/>
        <v>100</v>
      </c>
      <c r="S474" s="507"/>
      <c r="T474" s="508"/>
      <c r="U474" s="509">
        <f t="shared" si="193"/>
        <v>100</v>
      </c>
      <c r="V474" s="47">
        <f t="shared" si="200"/>
        <v>0</v>
      </c>
      <c r="W474" s="510"/>
    </row>
    <row r="475" spans="1:23" ht="12" customHeight="1">
      <c r="A475" s="498">
        <v>211001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200"/>
        <v>0</v>
      </c>
      <c r="W475" s="510"/>
    </row>
    <row r="476" spans="1:23" ht="12" customHeight="1">
      <c r="A476" s="498">
        <v>212003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0</v>
      </c>
      <c r="R476" s="889">
        <f t="shared" si="199"/>
        <v>0</v>
      </c>
      <c r="S476" s="507"/>
      <c r="T476" s="508"/>
      <c r="U476" s="509">
        <f t="shared" si="193"/>
        <v>0</v>
      </c>
      <c r="V476" s="47">
        <f t="shared" si="200"/>
        <v>0</v>
      </c>
      <c r="W476" s="510"/>
    </row>
    <row r="477" spans="1:23" ht="12" customHeight="1">
      <c r="A477" s="498">
        <v>213001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200"/>
        <v>0</v>
      </c>
      <c r="W477" s="510"/>
    </row>
    <row r="478" spans="1:23" ht="12" customHeight="1">
      <c r="A478" s="498">
        <v>216201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32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ref="N478:O497" si="201">SUMIF($A$10:$A$374,$A478,N$10:N$374)</f>
        <v>0</v>
      </c>
      <c r="O478" s="509">
        <f t="shared" si="201"/>
        <v>32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32</v>
      </c>
      <c r="V478" s="47">
        <f t="shared" si="200"/>
        <v>0</v>
      </c>
      <c r="W478" s="510"/>
    </row>
    <row r="479" spans="1:23" ht="12" customHeight="1">
      <c r="A479" s="498">
        <v>216251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201"/>
        <v>0</v>
      </c>
      <c r="O479" s="509">
        <f t="shared" si="201"/>
        <v>0</v>
      </c>
      <c r="P479" s="515">
        <f t="shared" si="198"/>
        <v>0</v>
      </c>
      <c r="Q479" s="888">
        <f t="shared" si="198"/>
        <v>0</v>
      </c>
      <c r="R479" s="889">
        <f t="shared" si="199"/>
        <v>0</v>
      </c>
      <c r="S479" s="507"/>
      <c r="T479" s="508"/>
      <c r="U479" s="509">
        <f t="shared" si="193"/>
        <v>0</v>
      </c>
      <c r="V479" s="47">
        <f t="shared" si="200"/>
        <v>0</v>
      </c>
      <c r="W479" s="510"/>
    </row>
    <row r="480" spans="1:23" ht="12" customHeight="1">
      <c r="A480" s="498">
        <v>221001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201"/>
        <v>0</v>
      </c>
      <c r="O480" s="509">
        <f t="shared" si="201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>
      <c r="A481" s="498">
        <v>222001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201"/>
        <v>0</v>
      </c>
      <c r="O481" s="509">
        <f t="shared" si="201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>
      <c r="A482" s="498">
        <v>226001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201"/>
        <v>0</v>
      </c>
      <c r="O482" s="509">
        <f t="shared" si="201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>
      <c r="A483" s="498">
        <v>226501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0</v>
      </c>
      <c r="K483" s="888">
        <f t="shared" ref="K483:M502" si="202">SUMIF($A$10:$A$369,$A483,K$10:K$369)</f>
        <v>0</v>
      </c>
      <c r="L483" s="888">
        <f t="shared" si="202"/>
        <v>0</v>
      </c>
      <c r="M483" s="888">
        <f t="shared" si="202"/>
        <v>0</v>
      </c>
      <c r="N483" s="515">
        <f t="shared" si="201"/>
        <v>0</v>
      </c>
      <c r="O483" s="509">
        <f t="shared" si="201"/>
        <v>0</v>
      </c>
      <c r="P483" s="515">
        <f t="shared" ref="P483:Q502" si="203">SUMIF($A$10:$A$369,$A483,P$10:P$369)</f>
        <v>0</v>
      </c>
      <c r="Q483" s="888">
        <f t="shared" si="203"/>
        <v>0</v>
      </c>
      <c r="R483" s="889">
        <f t="shared" si="199"/>
        <v>0</v>
      </c>
      <c r="S483" s="507"/>
      <c r="T483" s="508"/>
      <c r="U483" s="509">
        <f t="shared" si="193"/>
        <v>0</v>
      </c>
      <c r="V483" s="47">
        <f t="shared" si="200"/>
        <v>0</v>
      </c>
      <c r="W483" s="510"/>
    </row>
    <row r="484" spans="1:23" ht="12" customHeight="1">
      <c r="A484" s="498">
        <v>300000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202"/>
        <v>0</v>
      </c>
      <c r="L484" s="888">
        <f t="shared" si="202"/>
        <v>0</v>
      </c>
      <c r="M484" s="888">
        <f t="shared" si="202"/>
        <v>0</v>
      </c>
      <c r="N484" s="515">
        <f t="shared" si="201"/>
        <v>0</v>
      </c>
      <c r="O484" s="509">
        <f t="shared" si="201"/>
        <v>0</v>
      </c>
      <c r="P484" s="515">
        <f t="shared" si="203"/>
        <v>0</v>
      </c>
      <c r="Q484" s="888">
        <f t="shared" si="203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>
      <c r="A485" s="498">
        <v>300010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202"/>
        <v>0</v>
      </c>
      <c r="L485" s="888">
        <f t="shared" si="202"/>
        <v>0</v>
      </c>
      <c r="M485" s="888">
        <f t="shared" si="202"/>
        <v>0</v>
      </c>
      <c r="N485" s="515">
        <f t="shared" si="201"/>
        <v>0</v>
      </c>
      <c r="O485" s="509">
        <f t="shared" si="201"/>
        <v>0</v>
      </c>
      <c r="P485" s="515">
        <f t="shared" si="203"/>
        <v>0</v>
      </c>
      <c r="Q485" s="888">
        <f t="shared" si="203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>
      <c r="A486" s="498">
        <v>300030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202"/>
        <v>0</v>
      </c>
      <c r="L486" s="888">
        <f t="shared" si="202"/>
        <v>0</v>
      </c>
      <c r="M486" s="888">
        <f t="shared" si="202"/>
        <v>0</v>
      </c>
      <c r="N486" s="515">
        <f t="shared" si="201"/>
        <v>0</v>
      </c>
      <c r="O486" s="509">
        <f t="shared" si="201"/>
        <v>0</v>
      </c>
      <c r="P486" s="515">
        <f t="shared" si="203"/>
        <v>0</v>
      </c>
      <c r="Q486" s="888">
        <f t="shared" si="203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>
      <c r="A487" s="498">
        <v>300300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202"/>
        <v>0</v>
      </c>
      <c r="L487" s="888">
        <f t="shared" si="202"/>
        <v>0</v>
      </c>
      <c r="M487" s="888">
        <f t="shared" si="202"/>
        <v>0</v>
      </c>
      <c r="N487" s="515">
        <f t="shared" si="201"/>
        <v>0</v>
      </c>
      <c r="O487" s="509">
        <f t="shared" si="201"/>
        <v>0</v>
      </c>
      <c r="P487" s="515">
        <f t="shared" si="203"/>
        <v>0</v>
      </c>
      <c r="Q487" s="888">
        <f t="shared" si="203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>
      <c r="A488" s="498">
        <v>300400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si="202"/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si="203"/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>
      <c r="A489" s="498">
        <v>300410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>
      <c r="A490" s="498">
        <v>300700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>
      <c r="A491" s="498">
        <v>300710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>
      <c r="A492" s="498">
        <v>311001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>
      <c r="A493" s="498">
        <v>312001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130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130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130</v>
      </c>
      <c r="V493" s="47">
        <f t="shared" si="200"/>
        <v>0</v>
      </c>
      <c r="W493" s="510"/>
    </row>
    <row r="494" spans="1:23" ht="12" customHeight="1">
      <c r="A494" s="498">
        <v>312021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24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24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24</v>
      </c>
      <c r="V494" s="47">
        <f t="shared" si="200"/>
        <v>0</v>
      </c>
      <c r="W494" s="510"/>
    </row>
    <row r="495" spans="1:23" ht="12" customHeight="1">
      <c r="A495" s="498">
        <v>312101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221</v>
      </c>
      <c r="R495" s="889">
        <f t="shared" si="199"/>
        <v>221</v>
      </c>
      <c r="S495" s="507"/>
      <c r="T495" s="508"/>
      <c r="U495" s="509">
        <f t="shared" si="193"/>
        <v>221</v>
      </c>
      <c r="V495" s="47">
        <f t="shared" si="200"/>
        <v>0</v>
      </c>
      <c r="W495" s="510"/>
    </row>
    <row r="496" spans="1:23" ht="12" customHeight="1">
      <c r="A496" s="498">
        <v>314000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0</v>
      </c>
      <c r="V496" s="47">
        <f t="shared" si="200"/>
        <v>0</v>
      </c>
      <c r="W496" s="510"/>
    </row>
    <row r="497" spans="1:23" ht="12" customHeight="1">
      <c r="A497" s="498">
        <v>314001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124</v>
      </c>
      <c r="K497" s="888">
        <f t="shared" si="202"/>
        <v>8</v>
      </c>
      <c r="L497" s="888">
        <f t="shared" si="202"/>
        <v>2</v>
      </c>
      <c r="M497" s="888">
        <f t="shared" si="202"/>
        <v>0</v>
      </c>
      <c r="N497" s="515">
        <f t="shared" si="201"/>
        <v>0</v>
      </c>
      <c r="O497" s="509">
        <f t="shared" si="201"/>
        <v>134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134</v>
      </c>
      <c r="V497" s="47">
        <f t="shared" si="200"/>
        <v>0</v>
      </c>
      <c r="W497" s="510"/>
    </row>
    <row r="498" spans="1:23" ht="12" customHeight="1">
      <c r="A498" s="498">
        <v>314011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78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ref="N498:O517" si="204">SUMIF($A$10:$A$374,$A498,N$10:N$374)</f>
        <v>0</v>
      </c>
      <c r="O498" s="509">
        <f t="shared" si="204"/>
        <v>78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78</v>
      </c>
      <c r="V498" s="47">
        <f t="shared" si="200"/>
        <v>0</v>
      </c>
      <c r="W498" s="510"/>
    </row>
    <row r="499" spans="1:23" ht="12" customHeight="1">
      <c r="A499" s="498">
        <v>314021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16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4"/>
        <v>0</v>
      </c>
      <c r="O499" s="509">
        <f t="shared" si="204"/>
        <v>16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16</v>
      </c>
      <c r="V499" s="47">
        <f t="shared" si="200"/>
        <v>0</v>
      </c>
      <c r="W499" s="510"/>
    </row>
    <row r="500" spans="1:23" ht="12" customHeight="1">
      <c r="A500" s="498">
        <v>314028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0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4"/>
        <v>0</v>
      </c>
      <c r="O500" s="509">
        <f t="shared" si="204"/>
        <v>0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0</v>
      </c>
      <c r="V500" s="47">
        <f t="shared" si="200"/>
        <v>0</v>
      </c>
      <c r="W500" s="510"/>
    </row>
    <row r="501" spans="1:23" ht="12" customHeight="1">
      <c r="A501" s="498">
        <v>314081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4"/>
        <v>8</v>
      </c>
      <c r="O501" s="509">
        <f t="shared" si="204"/>
        <v>8</v>
      </c>
      <c r="P501" s="515">
        <f t="shared" si="203"/>
        <v>0</v>
      </c>
      <c r="Q501" s="888">
        <f t="shared" si="203"/>
        <v>0</v>
      </c>
      <c r="R501" s="889">
        <f t="shared" si="199"/>
        <v>0</v>
      </c>
      <c r="S501" s="507"/>
      <c r="T501" s="508"/>
      <c r="U501" s="509">
        <f t="shared" si="193"/>
        <v>8</v>
      </c>
      <c r="V501" s="47">
        <f t="shared" si="200"/>
        <v>0</v>
      </c>
      <c r="W501" s="510"/>
    </row>
    <row r="502" spans="1:23" ht="12" customHeight="1">
      <c r="A502" s="498">
        <v>314101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4"/>
        <v>0</v>
      </c>
      <c r="O502" s="509">
        <f t="shared" si="204"/>
        <v>0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>
      <c r="A503" s="498">
        <v>314111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0</v>
      </c>
      <c r="K503" s="888">
        <f t="shared" ref="K503:M522" si="205">SUMIF($A$10:$A$369,$A503,K$10:K$369)</f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ref="P503:Q522" si="206">SUMIF($A$10:$A$369,$A503,P$10:P$369)</f>
        <v>0</v>
      </c>
      <c r="Q503" s="888">
        <f t="shared" si="206"/>
        <v>0</v>
      </c>
      <c r="R503" s="889">
        <f t="shared" si="199"/>
        <v>0</v>
      </c>
      <c r="S503" s="507"/>
      <c r="T503" s="508"/>
      <c r="U503" s="509">
        <f t="shared" si="193"/>
        <v>0</v>
      </c>
      <c r="V503" s="47">
        <f t="shared" si="200"/>
        <v>0</v>
      </c>
      <c r="W503" s="510"/>
    </row>
    <row r="504" spans="1:23" ht="12" customHeight="1">
      <c r="A504" s="498">
        <v>314301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199"/>
        <v>0</v>
      </c>
      <c r="S504" s="507"/>
      <c r="T504" s="508"/>
      <c r="U504" s="509">
        <f t="shared" si="193"/>
        <v>0</v>
      </c>
      <c r="V504" s="47">
        <f t="shared" si="200"/>
        <v>0</v>
      </c>
      <c r="W504" s="510"/>
    </row>
    <row r="505" spans="1:23" ht="12" customHeight="1">
      <c r="A505" s="498">
        <v>320000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199"/>
        <v>0</v>
      </c>
      <c r="S505" s="507"/>
      <c r="T505" s="508"/>
      <c r="U505" s="509">
        <f t="shared" si="193"/>
        <v>0</v>
      </c>
      <c r="V505" s="47">
        <f t="shared" si="200"/>
        <v>0</v>
      </c>
      <c r="W505" s="510"/>
    </row>
    <row r="506" spans="1:23" ht="12" customHeight="1">
      <c r="A506" s="498">
        <v>320001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ref="J506:J569" si="207">SUMIF($A$10:$A$374,$A506,J$10:J$374)</f>
        <v>215</v>
      </c>
      <c r="K506" s="888">
        <f t="shared" si="205"/>
        <v>19</v>
      </c>
      <c r="L506" s="888">
        <f t="shared" si="205"/>
        <v>1</v>
      </c>
      <c r="M506" s="888">
        <f t="shared" si="205"/>
        <v>0</v>
      </c>
      <c r="N506" s="515">
        <f t="shared" si="204"/>
        <v>0</v>
      </c>
      <c r="O506" s="509">
        <f t="shared" si="204"/>
        <v>235</v>
      </c>
      <c r="P506" s="515">
        <f t="shared" si="206"/>
        <v>0</v>
      </c>
      <c r="Q506" s="888">
        <f t="shared" si="206"/>
        <v>0</v>
      </c>
      <c r="R506" s="889">
        <f t="shared" si="199"/>
        <v>0</v>
      </c>
      <c r="S506" s="507"/>
      <c r="T506" s="508"/>
      <c r="U506" s="509">
        <f t="shared" ref="U506:U569" si="208">SUMIF($A$10:$A$369,$A506,U$10:U$369)</f>
        <v>235</v>
      </c>
      <c r="V506" s="47">
        <f t="shared" si="200"/>
        <v>0</v>
      </c>
      <c r="W506" s="510"/>
    </row>
    <row r="507" spans="1:23" ht="12" customHeight="1">
      <c r="A507" s="498">
        <v>320008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7"/>
        <v>48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48</v>
      </c>
      <c r="P507" s="515">
        <f t="shared" si="206"/>
        <v>0</v>
      </c>
      <c r="Q507" s="888">
        <f t="shared" si="206"/>
        <v>0</v>
      </c>
      <c r="R507" s="889">
        <f t="shared" si="199"/>
        <v>0</v>
      </c>
      <c r="S507" s="507"/>
      <c r="T507" s="508"/>
      <c r="U507" s="509">
        <f t="shared" si="208"/>
        <v>48</v>
      </c>
      <c r="V507" s="47">
        <f t="shared" si="200"/>
        <v>0</v>
      </c>
      <c r="W507" s="510"/>
    </row>
    <row r="508" spans="1:23" ht="12" customHeight="1">
      <c r="A508" s="498">
        <v>320021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7"/>
        <v>64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64</v>
      </c>
      <c r="P508" s="515">
        <f t="shared" si="206"/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208"/>
        <v>64</v>
      </c>
      <c r="V508" s="47">
        <f t="shared" si="200"/>
        <v>0</v>
      </c>
      <c r="W508" s="510"/>
    </row>
    <row r="509" spans="1:23" ht="12" customHeight="1">
      <c r="A509" s="498">
        <v>320041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7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16</v>
      </c>
      <c r="O509" s="509">
        <f t="shared" si="204"/>
        <v>16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208"/>
        <v>16</v>
      </c>
      <c r="V509" s="47">
        <f t="shared" si="200"/>
        <v>0</v>
      </c>
      <c r="W509" s="510"/>
    </row>
    <row r="510" spans="1:23" ht="12" customHeight="1">
      <c r="A510" s="498">
        <v>320046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7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208"/>
        <v>0</v>
      </c>
      <c r="V510" s="47">
        <f t="shared" si="200"/>
        <v>0</v>
      </c>
      <c r="W510" s="510"/>
    </row>
    <row r="511" spans="1:23" ht="12" customHeight="1">
      <c r="A511" s="498">
        <v>320101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7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si="208"/>
        <v>0</v>
      </c>
      <c r="V511" s="47">
        <f t="shared" si="200"/>
        <v>0</v>
      </c>
      <c r="W511" s="510"/>
    </row>
    <row r="512" spans="1:23" ht="12" customHeight="1">
      <c r="A512" s="498">
        <v>321000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8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8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8</v>
      </c>
      <c r="V512" s="47">
        <f t="shared" si="200"/>
        <v>0</v>
      </c>
      <c r="W512" s="510"/>
    </row>
    <row r="513" spans="1:23" ht="12" customHeight="1">
      <c r="A513" s="498">
        <v>321001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135</v>
      </c>
      <c r="K513" s="888">
        <f t="shared" si="205"/>
        <v>20</v>
      </c>
      <c r="L513" s="888">
        <f t="shared" si="205"/>
        <v>6</v>
      </c>
      <c r="M513" s="888">
        <f t="shared" si="205"/>
        <v>0</v>
      </c>
      <c r="N513" s="515">
        <f t="shared" si="204"/>
        <v>0</v>
      </c>
      <c r="O513" s="509">
        <f t="shared" si="204"/>
        <v>161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161</v>
      </c>
      <c r="V513" s="47">
        <f t="shared" si="200"/>
        <v>0</v>
      </c>
      <c r="W513" s="510"/>
    </row>
    <row r="514" spans="1:23" ht="12" customHeight="1">
      <c r="A514" s="498">
        <v>321012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56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56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56</v>
      </c>
      <c r="V514" s="47">
        <f t="shared" si="200"/>
        <v>0</v>
      </c>
      <c r="W514" s="510"/>
    </row>
    <row r="515" spans="1:23" ht="12" customHeight="1">
      <c r="A515" s="498">
        <v>321018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8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8</v>
      </c>
      <c r="V515" s="47">
        <f t="shared" si="200"/>
        <v>0</v>
      </c>
      <c r="W515" s="510"/>
    </row>
    <row r="516" spans="1:23" ht="12" customHeight="1">
      <c r="A516" s="498">
        <v>321021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24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24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24</v>
      </c>
      <c r="V516" s="47">
        <f t="shared" si="200"/>
        <v>0</v>
      </c>
      <c r="W516" s="510"/>
    </row>
    <row r="517" spans="1:23" ht="12" customHeight="1">
      <c r="A517" s="498">
        <v>321030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0</v>
      </c>
      <c r="O517" s="509">
        <f t="shared" si="204"/>
        <v>0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0</v>
      </c>
      <c r="V517" s="47">
        <f t="shared" si="200"/>
        <v>0</v>
      </c>
      <c r="W517" s="510"/>
    </row>
    <row r="518" spans="1:23" ht="12" customHeight="1">
      <c r="A518" s="498">
        <v>321031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ref="N518:O537" si="209">SUMIF($A$10:$A$374,$A518,N$10:N$374)</f>
        <v>0</v>
      </c>
      <c r="O518" s="509">
        <f t="shared" si="209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>
      <c r="A519" s="498">
        <v>321041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9"/>
        <v>0</v>
      </c>
      <c r="O519" s="509">
        <f t="shared" si="209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>
      <c r="A520" s="498">
        <v>321072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8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9"/>
        <v>0</v>
      </c>
      <c r="O520" s="509">
        <f t="shared" si="209"/>
        <v>8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8</v>
      </c>
      <c r="V520" s="47">
        <f t="shared" si="200"/>
        <v>0</v>
      </c>
      <c r="W520" s="510"/>
    </row>
    <row r="521" spans="1:23" ht="12" customHeight="1">
      <c r="A521" s="498">
        <v>321101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0</v>
      </c>
      <c r="K521" s="888">
        <f t="shared" si="205"/>
        <v>0</v>
      </c>
      <c r="L521" s="888">
        <f t="shared" si="205"/>
        <v>0</v>
      </c>
      <c r="M521" s="888">
        <f t="shared" si="205"/>
        <v>0</v>
      </c>
      <c r="N521" s="515">
        <f t="shared" si="209"/>
        <v>0</v>
      </c>
      <c r="O521" s="509">
        <f t="shared" si="209"/>
        <v>0</v>
      </c>
      <c r="P521" s="515">
        <f t="shared" si="206"/>
        <v>420</v>
      </c>
      <c r="Q521" s="888">
        <f t="shared" si="206"/>
        <v>190</v>
      </c>
      <c r="R521" s="889">
        <f t="shared" si="199"/>
        <v>610</v>
      </c>
      <c r="S521" s="507"/>
      <c r="T521" s="508"/>
      <c r="U521" s="509">
        <f t="shared" si="208"/>
        <v>610</v>
      </c>
      <c r="V521" s="47">
        <f t="shared" si="200"/>
        <v>0</v>
      </c>
      <c r="W521" s="510"/>
    </row>
    <row r="522" spans="1:23" ht="12" customHeight="1">
      <c r="A522" s="498">
        <v>321501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0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9"/>
        <v>0</v>
      </c>
      <c r="O522" s="509">
        <f t="shared" si="209"/>
        <v>0</v>
      </c>
      <c r="P522" s="515">
        <f t="shared" si="206"/>
        <v>0</v>
      </c>
      <c r="Q522" s="888">
        <f t="shared" si="206"/>
        <v>0</v>
      </c>
      <c r="R522" s="889">
        <f t="shared" si="199"/>
        <v>0</v>
      </c>
      <c r="S522" s="507"/>
      <c r="T522" s="508"/>
      <c r="U522" s="509">
        <f t="shared" si="208"/>
        <v>0</v>
      </c>
      <c r="V522" s="47">
        <f t="shared" si="200"/>
        <v>0</v>
      </c>
      <c r="W522" s="510"/>
    </row>
    <row r="523" spans="1:23" ht="12" customHeight="1">
      <c r="A523" s="498">
        <v>332101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162</v>
      </c>
      <c r="K523" s="888">
        <f t="shared" ref="K523:M542" si="210">SUMIF($A$10:$A$369,$A523,K$10:K$369)</f>
        <v>5</v>
      </c>
      <c r="L523" s="888">
        <f t="shared" si="210"/>
        <v>0</v>
      </c>
      <c r="M523" s="888">
        <f t="shared" si="210"/>
        <v>0</v>
      </c>
      <c r="N523" s="515">
        <f t="shared" si="209"/>
        <v>0</v>
      </c>
      <c r="O523" s="509">
        <f t="shared" si="209"/>
        <v>167</v>
      </c>
      <c r="P523" s="515">
        <f t="shared" ref="P523:Q542" si="211">SUMIF($A$10:$A$369,$A523,P$10:P$369)</f>
        <v>0</v>
      </c>
      <c r="Q523" s="888">
        <f t="shared" si="211"/>
        <v>0</v>
      </c>
      <c r="R523" s="889">
        <f t="shared" si="199"/>
        <v>0</v>
      </c>
      <c r="S523" s="507"/>
      <c r="T523" s="508"/>
      <c r="U523" s="509">
        <f t="shared" si="208"/>
        <v>167</v>
      </c>
      <c r="V523" s="47">
        <f t="shared" si="200"/>
        <v>0</v>
      </c>
      <c r="W523" s="510"/>
    </row>
    <row r="524" spans="1:23" ht="12" customHeight="1">
      <c r="A524" s="498">
        <v>332121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0</v>
      </c>
      <c r="K524" s="888">
        <f t="shared" si="210"/>
        <v>0</v>
      </c>
      <c r="L524" s="888">
        <f t="shared" si="210"/>
        <v>0</v>
      </c>
      <c r="M524" s="888">
        <f t="shared" si="210"/>
        <v>0</v>
      </c>
      <c r="N524" s="515">
        <f t="shared" si="209"/>
        <v>0</v>
      </c>
      <c r="O524" s="509">
        <f t="shared" si="209"/>
        <v>0</v>
      </c>
      <c r="P524" s="515">
        <f t="shared" si="211"/>
        <v>0</v>
      </c>
      <c r="Q524" s="888">
        <f t="shared" si="211"/>
        <v>0</v>
      </c>
      <c r="R524" s="889">
        <f t="shared" si="199"/>
        <v>0</v>
      </c>
      <c r="S524" s="507"/>
      <c r="T524" s="508"/>
      <c r="U524" s="509">
        <f t="shared" si="208"/>
        <v>0</v>
      </c>
      <c r="V524" s="47">
        <f t="shared" si="200"/>
        <v>0</v>
      </c>
      <c r="W524" s="510"/>
    </row>
    <row r="525" spans="1:23" ht="12" customHeight="1">
      <c r="A525" s="498">
        <v>332211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10"/>
        <v>0</v>
      </c>
      <c r="L525" s="888">
        <f t="shared" si="210"/>
        <v>0</v>
      </c>
      <c r="M525" s="888">
        <f t="shared" si="210"/>
        <v>0</v>
      </c>
      <c r="N525" s="515">
        <f t="shared" si="209"/>
        <v>0</v>
      </c>
      <c r="O525" s="509">
        <f t="shared" si="209"/>
        <v>0</v>
      </c>
      <c r="P525" s="515">
        <f t="shared" si="211"/>
        <v>0</v>
      </c>
      <c r="Q525" s="888">
        <f t="shared" si="211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>
      <c r="A526" s="498">
        <v>332300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10"/>
        <v>0</v>
      </c>
      <c r="L526" s="888">
        <f t="shared" si="210"/>
        <v>0</v>
      </c>
      <c r="M526" s="888">
        <f t="shared" si="210"/>
        <v>0</v>
      </c>
      <c r="N526" s="515">
        <f t="shared" si="209"/>
        <v>0</v>
      </c>
      <c r="O526" s="509">
        <f t="shared" si="209"/>
        <v>0</v>
      </c>
      <c r="P526" s="515">
        <f t="shared" si="211"/>
        <v>0</v>
      </c>
      <c r="Q526" s="888">
        <f t="shared" si="211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>
      <c r="A527" s="498">
        <v>332301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60</v>
      </c>
      <c r="K527" s="888">
        <f t="shared" si="210"/>
        <v>17</v>
      </c>
      <c r="L527" s="888">
        <f t="shared" si="210"/>
        <v>7</v>
      </c>
      <c r="M527" s="888">
        <f t="shared" si="210"/>
        <v>0</v>
      </c>
      <c r="N527" s="515">
        <f t="shared" si="209"/>
        <v>0</v>
      </c>
      <c r="O527" s="509">
        <f t="shared" si="209"/>
        <v>84</v>
      </c>
      <c r="P527" s="515">
        <f t="shared" si="211"/>
        <v>0</v>
      </c>
      <c r="Q527" s="888">
        <f t="shared" si="211"/>
        <v>0</v>
      </c>
      <c r="R527" s="889">
        <f t="shared" si="199"/>
        <v>0</v>
      </c>
      <c r="S527" s="507"/>
      <c r="T527" s="508"/>
      <c r="U527" s="509">
        <f t="shared" si="208"/>
        <v>84</v>
      </c>
      <c r="V527" s="47">
        <f t="shared" si="200"/>
        <v>0</v>
      </c>
      <c r="W527" s="510"/>
    </row>
    <row r="528" spans="1:23" ht="12" customHeight="1">
      <c r="A528" s="498">
        <v>332330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0</v>
      </c>
      <c r="K528" s="888">
        <f t="shared" si="210"/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0</v>
      </c>
      <c r="P528" s="515">
        <f t="shared" si="211"/>
        <v>0</v>
      </c>
      <c r="Q528" s="888">
        <f t="shared" si="211"/>
        <v>0</v>
      </c>
      <c r="R528" s="889">
        <f t="shared" ref="R528:R591" si="212">SUMIF($A$10:$A$369,$A528,R$10:R$369)</f>
        <v>0</v>
      </c>
      <c r="S528" s="507"/>
      <c r="T528" s="508"/>
      <c r="U528" s="509">
        <f t="shared" si="208"/>
        <v>0</v>
      </c>
      <c r="V528" s="47">
        <f t="shared" si="200"/>
        <v>0</v>
      </c>
      <c r="W528" s="510"/>
    </row>
    <row r="529" spans="1:23" ht="12" customHeight="1">
      <c r="A529" s="498">
        <v>332331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0</v>
      </c>
      <c r="Q529" s="888">
        <f t="shared" si="211"/>
        <v>0</v>
      </c>
      <c r="R529" s="889">
        <f t="shared" si="212"/>
        <v>0</v>
      </c>
      <c r="S529" s="507"/>
      <c r="T529" s="508"/>
      <c r="U529" s="509">
        <f t="shared" si="208"/>
        <v>0</v>
      </c>
      <c r="V529" s="47">
        <f t="shared" si="200"/>
        <v>0</v>
      </c>
      <c r="W529" s="510"/>
    </row>
    <row r="530" spans="1:23" ht="12" customHeight="1">
      <c r="A530" s="498">
        <v>332341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212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>
      <c r="A531" s="498">
        <v>332451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212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>
      <c r="A532" s="498">
        <v>332481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212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>
      <c r="A533" s="498">
        <v>332501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si="212"/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>
      <c r="A534" s="498">
        <v>332511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>
      <c r="A535" s="498">
        <v>336208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0</v>
      </c>
      <c r="K535" s="888">
        <f t="shared" si="210"/>
        <v>0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0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0</v>
      </c>
      <c r="V535" s="47">
        <f t="shared" si="200"/>
        <v>0</v>
      </c>
      <c r="W535" s="510"/>
    </row>
    <row r="536" spans="1:23" ht="12" customHeight="1">
      <c r="A536" s="498">
        <v>341101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>
      <c r="A537" s="498">
        <v>341130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>
      <c r="A538" s="498">
        <v>341131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ref="N538:O557" si="213">SUMIF($A$10:$A$374,$A538,N$10:N$374)</f>
        <v>0</v>
      </c>
      <c r="O538" s="509">
        <f t="shared" si="213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>
      <c r="A539" s="498">
        <v>341141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13"/>
        <v>0</v>
      </c>
      <c r="O539" s="509">
        <f t="shared" si="213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>
      <c r="A540" s="498">
        <v>342101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13"/>
        <v>0</v>
      </c>
      <c r="O540" s="509">
        <f t="shared" si="213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>
      <c r="A541" s="498">
        <v>362001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32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13"/>
        <v>0</v>
      </c>
      <c r="O541" s="509">
        <f t="shared" si="213"/>
        <v>32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32</v>
      </c>
      <c r="V541" s="47">
        <f t="shared" ref="V541:V607" si="214">O541+R541-U541</f>
        <v>0</v>
      </c>
      <c r="W541" s="510"/>
    </row>
    <row r="542" spans="1:23" ht="12" customHeight="1">
      <c r="A542" s="498">
        <v>362101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0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13"/>
        <v>0</v>
      </c>
      <c r="O542" s="509">
        <f t="shared" si="213"/>
        <v>0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0</v>
      </c>
      <c r="V542" s="47">
        <f t="shared" si="214"/>
        <v>0</v>
      </c>
      <c r="W542" s="510"/>
    </row>
    <row r="543" spans="1:23" ht="12" customHeight="1">
      <c r="A543" s="498">
        <v>364201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8</v>
      </c>
      <c r="K543" s="888">
        <f t="shared" ref="K543:M562" si="215">SUMIF($A$10:$A$369,$A543,K$10:K$369)</f>
        <v>0</v>
      </c>
      <c r="L543" s="888">
        <f t="shared" si="215"/>
        <v>0</v>
      </c>
      <c r="M543" s="888">
        <f t="shared" si="215"/>
        <v>0</v>
      </c>
      <c r="N543" s="515">
        <f t="shared" si="213"/>
        <v>0</v>
      </c>
      <c r="O543" s="509">
        <f t="shared" si="213"/>
        <v>8</v>
      </c>
      <c r="P543" s="515">
        <f t="shared" ref="P543:Q562" si="216">SUMIF($A$10:$A$369,$A543,P$10:P$369)</f>
        <v>0</v>
      </c>
      <c r="Q543" s="888">
        <f t="shared" si="216"/>
        <v>0</v>
      </c>
      <c r="R543" s="889">
        <f t="shared" si="212"/>
        <v>0</v>
      </c>
      <c r="S543" s="507"/>
      <c r="T543" s="508"/>
      <c r="U543" s="509">
        <f t="shared" si="208"/>
        <v>8</v>
      </c>
      <c r="V543" s="47">
        <f t="shared" si="214"/>
        <v>0</v>
      </c>
      <c r="W543" s="510"/>
    </row>
    <row r="544" spans="1:23" ht="12" customHeight="1">
      <c r="A544" s="498">
        <v>364301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5"/>
        <v>0</v>
      </c>
      <c r="L544" s="888">
        <f t="shared" si="215"/>
        <v>0</v>
      </c>
      <c r="M544" s="888">
        <f t="shared" si="215"/>
        <v>0</v>
      </c>
      <c r="N544" s="515">
        <f t="shared" si="213"/>
        <v>0</v>
      </c>
      <c r="O544" s="509">
        <f t="shared" si="213"/>
        <v>0</v>
      </c>
      <c r="P544" s="515">
        <f t="shared" si="216"/>
        <v>0</v>
      </c>
      <c r="Q544" s="888">
        <f t="shared" si="216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14"/>
        <v>0</v>
      </c>
      <c r="W544" s="510"/>
    </row>
    <row r="545" spans="1:23" ht="12" customHeight="1">
      <c r="A545" s="498">
        <v>366200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si="215"/>
        <v>0</v>
      </c>
      <c r="L545" s="888">
        <f t="shared" si="215"/>
        <v>0</v>
      </c>
      <c r="M545" s="888">
        <f t="shared" si="215"/>
        <v>0</v>
      </c>
      <c r="N545" s="515">
        <f t="shared" si="213"/>
        <v>0</v>
      </c>
      <c r="O545" s="509">
        <f t="shared" si="213"/>
        <v>0</v>
      </c>
      <c r="P545" s="515">
        <f t="shared" si="216"/>
        <v>0</v>
      </c>
      <c r="Q545" s="888">
        <f t="shared" si="216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14"/>
        <v>0</v>
      </c>
      <c r="W545" s="510"/>
    </row>
    <row r="546" spans="1:23" ht="12" customHeight="1">
      <c r="A546" s="498">
        <v>366201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180</v>
      </c>
      <c r="K546" s="888">
        <f t="shared" si="215"/>
        <v>12</v>
      </c>
      <c r="L546" s="888">
        <f t="shared" si="215"/>
        <v>8</v>
      </c>
      <c r="M546" s="888">
        <f t="shared" si="215"/>
        <v>0</v>
      </c>
      <c r="N546" s="515">
        <f t="shared" si="213"/>
        <v>0</v>
      </c>
      <c r="O546" s="509">
        <f t="shared" si="213"/>
        <v>200</v>
      </c>
      <c r="P546" s="515">
        <f t="shared" si="216"/>
        <v>0</v>
      </c>
      <c r="Q546" s="888">
        <f t="shared" si="216"/>
        <v>0</v>
      </c>
      <c r="R546" s="889">
        <f t="shared" si="212"/>
        <v>0</v>
      </c>
      <c r="S546" s="507"/>
      <c r="T546" s="508"/>
      <c r="U546" s="509">
        <f t="shared" si="208"/>
        <v>200</v>
      </c>
      <c r="V546" s="47">
        <f t="shared" si="214"/>
        <v>0</v>
      </c>
      <c r="W546" s="510"/>
    </row>
    <row r="547" spans="1:23" ht="12" customHeight="1">
      <c r="A547" s="498">
        <v>366208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5"/>
        <v>0</v>
      </c>
      <c r="L547" s="888">
        <f t="shared" si="215"/>
        <v>0</v>
      </c>
      <c r="M547" s="888">
        <f t="shared" si="215"/>
        <v>0</v>
      </c>
      <c r="N547" s="515">
        <f t="shared" si="213"/>
        <v>0</v>
      </c>
      <c r="O547" s="509">
        <f t="shared" si="213"/>
        <v>0</v>
      </c>
      <c r="P547" s="515">
        <f t="shared" si="216"/>
        <v>0</v>
      </c>
      <c r="Q547" s="888">
        <f t="shared" si="216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14"/>
        <v>0</v>
      </c>
      <c r="W547" s="510"/>
    </row>
    <row r="548" spans="1:23" ht="12" customHeight="1">
      <c r="A548" s="498">
        <v>366301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si="215"/>
        <v>0</v>
      </c>
      <c r="L548" s="888">
        <f t="shared" si="215"/>
        <v>0</v>
      </c>
      <c r="M548" s="888">
        <f t="shared" si="215"/>
        <v>0</v>
      </c>
      <c r="N548" s="515">
        <f t="shared" si="213"/>
        <v>0</v>
      </c>
      <c r="O548" s="509">
        <f t="shared" si="213"/>
        <v>0</v>
      </c>
      <c r="P548" s="515">
        <f t="shared" si="216"/>
        <v>0</v>
      </c>
      <c r="Q548" s="888">
        <f t="shared" si="216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14"/>
        <v>0</v>
      </c>
      <c r="W548" s="510"/>
    </row>
    <row r="549" spans="1:23" ht="12" customHeight="1">
      <c r="A549" s="498">
        <v>367101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140</v>
      </c>
      <c r="K549" s="888">
        <f t="shared" si="215"/>
        <v>5</v>
      </c>
      <c r="L549" s="888">
        <f t="shared" si="215"/>
        <v>5</v>
      </c>
      <c r="M549" s="888">
        <f t="shared" si="215"/>
        <v>0</v>
      </c>
      <c r="N549" s="515">
        <f t="shared" si="213"/>
        <v>0</v>
      </c>
      <c r="O549" s="509">
        <f t="shared" si="213"/>
        <v>150</v>
      </c>
      <c r="P549" s="515">
        <f t="shared" si="216"/>
        <v>0</v>
      </c>
      <c r="Q549" s="888">
        <f t="shared" si="216"/>
        <v>0</v>
      </c>
      <c r="R549" s="889">
        <f t="shared" si="212"/>
        <v>0</v>
      </c>
      <c r="S549" s="507"/>
      <c r="T549" s="508"/>
      <c r="U549" s="509">
        <f t="shared" si="208"/>
        <v>150</v>
      </c>
      <c r="V549" s="47">
        <f t="shared" si="214"/>
        <v>0</v>
      </c>
      <c r="W549" s="510"/>
    </row>
    <row r="550" spans="1:23" ht="12" customHeight="1">
      <c r="A550" s="498">
        <v>367108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5"/>
        <v>0</v>
      </c>
      <c r="L550" s="888">
        <f t="shared" si="215"/>
        <v>0</v>
      </c>
      <c r="M550" s="888">
        <f t="shared" si="215"/>
        <v>0</v>
      </c>
      <c r="N550" s="515">
        <f t="shared" si="213"/>
        <v>0</v>
      </c>
      <c r="O550" s="509">
        <f t="shared" si="213"/>
        <v>0</v>
      </c>
      <c r="P550" s="515">
        <f t="shared" si="216"/>
        <v>0</v>
      </c>
      <c r="Q550" s="888">
        <f t="shared" si="216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4"/>
        <v>0</v>
      </c>
      <c r="W550" s="510"/>
    </row>
    <row r="551" spans="1:23" ht="12" customHeight="1">
      <c r="A551" s="498">
        <v>367200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0</v>
      </c>
      <c r="K551" s="888">
        <f t="shared" si="215"/>
        <v>0</v>
      </c>
      <c r="L551" s="888">
        <f t="shared" si="215"/>
        <v>0</v>
      </c>
      <c r="M551" s="888">
        <f t="shared" si="215"/>
        <v>0</v>
      </c>
      <c r="N551" s="515">
        <f t="shared" si="213"/>
        <v>0</v>
      </c>
      <c r="O551" s="509">
        <f t="shared" si="213"/>
        <v>0</v>
      </c>
      <c r="P551" s="515">
        <f t="shared" si="216"/>
        <v>0</v>
      </c>
      <c r="Q551" s="888">
        <f t="shared" si="216"/>
        <v>0</v>
      </c>
      <c r="R551" s="889">
        <f t="shared" si="212"/>
        <v>0</v>
      </c>
      <c r="S551" s="507"/>
      <c r="T551" s="508"/>
      <c r="U551" s="509">
        <f t="shared" si="208"/>
        <v>0</v>
      </c>
      <c r="V551" s="47">
        <f t="shared" si="214"/>
        <v>0</v>
      </c>
      <c r="W551" s="510"/>
    </row>
    <row r="552" spans="1:23" ht="12" customHeight="1">
      <c r="A552" s="498">
        <v>367201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35</v>
      </c>
      <c r="K552" s="888">
        <f t="shared" si="215"/>
        <v>4</v>
      </c>
      <c r="L552" s="888">
        <f t="shared" si="215"/>
        <v>1</v>
      </c>
      <c r="M552" s="888">
        <f t="shared" si="215"/>
        <v>0</v>
      </c>
      <c r="N552" s="515">
        <f t="shared" si="213"/>
        <v>0</v>
      </c>
      <c r="O552" s="509">
        <f t="shared" si="213"/>
        <v>40</v>
      </c>
      <c r="P552" s="515">
        <f t="shared" si="216"/>
        <v>0</v>
      </c>
      <c r="Q552" s="888">
        <f t="shared" si="216"/>
        <v>0</v>
      </c>
      <c r="R552" s="889">
        <f t="shared" si="212"/>
        <v>0</v>
      </c>
      <c r="S552" s="507"/>
      <c r="T552" s="508"/>
      <c r="U552" s="509">
        <f t="shared" si="208"/>
        <v>40</v>
      </c>
      <c r="V552" s="47">
        <f t="shared" si="214"/>
        <v>0</v>
      </c>
      <c r="W552" s="510"/>
    </row>
    <row r="553" spans="1:23" ht="12" customHeight="1">
      <c r="A553" s="498">
        <v>367301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5"/>
        <v>0</v>
      </c>
      <c r="L553" s="888">
        <f t="shared" si="215"/>
        <v>0</v>
      </c>
      <c r="M553" s="888">
        <f t="shared" si="215"/>
        <v>0</v>
      </c>
      <c r="N553" s="515">
        <f t="shared" si="213"/>
        <v>0</v>
      </c>
      <c r="O553" s="509">
        <f t="shared" si="213"/>
        <v>0</v>
      </c>
      <c r="P553" s="515">
        <f t="shared" si="216"/>
        <v>0</v>
      </c>
      <c r="Q553" s="888">
        <f t="shared" si="216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4"/>
        <v>0</v>
      </c>
      <c r="W553" s="510"/>
    </row>
    <row r="554" spans="1:23" ht="12" customHeight="1">
      <c r="A554" s="498">
        <v>400100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3"/>
        <v>0</v>
      </c>
      <c r="O554" s="509">
        <f t="shared" si="213"/>
        <v>0</v>
      </c>
      <c r="P554" s="515">
        <f t="shared" si="216"/>
        <v>0</v>
      </c>
      <c r="Q554" s="888">
        <f t="shared" si="216"/>
        <v>0</v>
      </c>
      <c r="R554" s="889">
        <f t="shared" si="212"/>
        <v>0</v>
      </c>
      <c r="S554" s="507"/>
      <c r="T554" s="508"/>
      <c r="U554" s="509">
        <f t="shared" si="208"/>
        <v>0</v>
      </c>
      <c r="V554" s="47">
        <f t="shared" si="214"/>
        <v>0</v>
      </c>
      <c r="W554" s="510"/>
    </row>
    <row r="555" spans="1:23" ht="12" customHeight="1">
      <c r="A555" s="498">
        <v>400200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3"/>
        <v>0</v>
      </c>
      <c r="O555" s="509">
        <f t="shared" si="213"/>
        <v>0</v>
      </c>
      <c r="P555" s="515">
        <f t="shared" si="216"/>
        <v>0</v>
      </c>
      <c r="Q555" s="888">
        <f t="shared" si="216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4"/>
        <v>0</v>
      </c>
      <c r="W555" s="510"/>
    </row>
    <row r="556" spans="1:23" ht="12" customHeight="1">
      <c r="A556" s="498">
        <v>400300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3"/>
        <v>0</v>
      </c>
      <c r="O556" s="509">
        <f t="shared" si="213"/>
        <v>0</v>
      </c>
      <c r="P556" s="515">
        <f t="shared" si="216"/>
        <v>0</v>
      </c>
      <c r="Q556" s="888">
        <f t="shared" si="216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4"/>
        <v>0</v>
      </c>
      <c r="W556" s="510"/>
    </row>
    <row r="557" spans="1:23" ht="12" customHeight="1">
      <c r="A557" s="498">
        <v>411001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0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3"/>
        <v>0</v>
      </c>
      <c r="O557" s="509">
        <f t="shared" si="213"/>
        <v>0</v>
      </c>
      <c r="P557" s="515">
        <f t="shared" si="216"/>
        <v>0</v>
      </c>
      <c r="Q557" s="888">
        <f t="shared" si="216"/>
        <v>0</v>
      </c>
      <c r="R557" s="889">
        <f t="shared" si="212"/>
        <v>0</v>
      </c>
      <c r="S557" s="507"/>
      <c r="T557" s="508"/>
      <c r="U557" s="509">
        <f t="shared" si="208"/>
        <v>0</v>
      </c>
      <c r="V557" s="47">
        <f t="shared" si="214"/>
        <v>0</v>
      </c>
      <c r="W557" s="510"/>
    </row>
    <row r="558" spans="1:23" ht="12" customHeight="1">
      <c r="A558" s="498">
        <v>411041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ref="N558:O577" si="217">SUMIF($A$10:$A$374,$A558,N$10:N$374)</f>
        <v>0</v>
      </c>
      <c r="O558" s="509">
        <f t="shared" si="217"/>
        <v>0</v>
      </c>
      <c r="P558" s="515">
        <f t="shared" si="216"/>
        <v>0</v>
      </c>
      <c r="Q558" s="888">
        <f t="shared" si="216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4"/>
        <v>0</v>
      </c>
      <c r="W558" s="510"/>
    </row>
    <row r="559" spans="1:23" ht="12" customHeight="1">
      <c r="A559" s="498">
        <v>412001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7"/>
        <v>0</v>
      </c>
      <c r="O559" s="509">
        <f t="shared" si="217"/>
        <v>0</v>
      </c>
      <c r="P559" s="515">
        <f t="shared" si="216"/>
        <v>0</v>
      </c>
      <c r="Q559" s="888">
        <f t="shared" si="216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4"/>
        <v>0</v>
      </c>
      <c r="W559" s="510"/>
    </row>
    <row r="560" spans="1:23" ht="12" customHeight="1">
      <c r="A560" s="498">
        <v>422001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16</v>
      </c>
      <c r="K560" s="888">
        <f t="shared" si="215"/>
        <v>0</v>
      </c>
      <c r="L560" s="888">
        <f t="shared" si="215"/>
        <v>0</v>
      </c>
      <c r="M560" s="888">
        <f t="shared" si="215"/>
        <v>0</v>
      </c>
      <c r="N560" s="515">
        <f t="shared" si="217"/>
        <v>0</v>
      </c>
      <c r="O560" s="509">
        <f t="shared" si="217"/>
        <v>16</v>
      </c>
      <c r="P560" s="515">
        <f t="shared" si="216"/>
        <v>0</v>
      </c>
      <c r="Q560" s="888">
        <f t="shared" si="216"/>
        <v>0</v>
      </c>
      <c r="R560" s="889">
        <f t="shared" si="212"/>
        <v>0</v>
      </c>
      <c r="S560" s="507"/>
      <c r="T560" s="508"/>
      <c r="U560" s="509">
        <f t="shared" si="208"/>
        <v>16</v>
      </c>
      <c r="V560" s="47">
        <f t="shared" si="214"/>
        <v>0</v>
      </c>
      <c r="W560" s="510"/>
    </row>
    <row r="561" spans="1:23" ht="12" customHeight="1">
      <c r="A561" s="498">
        <v>423001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40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7"/>
        <v>0</v>
      </c>
      <c r="O561" s="509">
        <f t="shared" si="217"/>
        <v>40</v>
      </c>
      <c r="P561" s="515">
        <f t="shared" si="216"/>
        <v>0</v>
      </c>
      <c r="Q561" s="888">
        <f t="shared" si="216"/>
        <v>0</v>
      </c>
      <c r="R561" s="889">
        <f t="shared" si="212"/>
        <v>0</v>
      </c>
      <c r="S561" s="507"/>
      <c r="T561" s="508"/>
      <c r="U561" s="509">
        <f t="shared" si="208"/>
        <v>40</v>
      </c>
      <c r="V561" s="47">
        <f t="shared" si="214"/>
        <v>0</v>
      </c>
      <c r="W561" s="510"/>
    </row>
    <row r="562" spans="1:23" ht="12" customHeight="1">
      <c r="A562" s="498">
        <v>423700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7"/>
        <v>16</v>
      </c>
      <c r="O562" s="509">
        <f t="shared" si="217"/>
        <v>16</v>
      </c>
      <c r="P562" s="515">
        <f t="shared" si="216"/>
        <v>0</v>
      </c>
      <c r="Q562" s="888">
        <f t="shared" si="216"/>
        <v>0</v>
      </c>
      <c r="R562" s="889">
        <f t="shared" si="212"/>
        <v>0</v>
      </c>
      <c r="S562" s="507"/>
      <c r="T562" s="508"/>
      <c r="U562" s="509">
        <f t="shared" si="208"/>
        <v>16</v>
      </c>
      <c r="V562" s="47">
        <f t="shared" si="214"/>
        <v>0</v>
      </c>
      <c r="W562" s="510"/>
    </row>
    <row r="563" spans="1:23" ht="12" customHeight="1">
      <c r="A563" s="498">
        <v>423701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515">
        <f>SUMIF($A$10:$A$374,$A563,K$10:K$374)</f>
        <v>0</v>
      </c>
      <c r="L563" s="515">
        <f>SUMIF($A$10:$A$374,$A563,L$10:L$374)</f>
        <v>0</v>
      </c>
      <c r="M563" s="515">
        <f>SUMIF($A$10:$A$374,$A563,M$10:M$374)</f>
        <v>0</v>
      </c>
      <c r="N563" s="515">
        <f t="shared" si="217"/>
        <v>16</v>
      </c>
      <c r="O563" s="509">
        <f t="shared" si="217"/>
        <v>16</v>
      </c>
      <c r="P563" s="515">
        <f t="shared" ref="P563:Q582" si="218">SUMIF($A$10:$A$369,$A563,P$10:P$369)</f>
        <v>0</v>
      </c>
      <c r="Q563" s="888">
        <f t="shared" si="218"/>
        <v>0</v>
      </c>
      <c r="R563" s="889">
        <f t="shared" si="212"/>
        <v>0</v>
      </c>
      <c r="S563" s="507"/>
      <c r="T563" s="508"/>
      <c r="U563" s="509">
        <f t="shared" si="208"/>
        <v>16</v>
      </c>
      <c r="V563" s="47">
        <f t="shared" si="214"/>
        <v>0</v>
      </c>
      <c r="W563" s="510"/>
    </row>
    <row r="564" spans="1:23" ht="12" customHeight="1">
      <c r="A564" s="498">
        <v>424001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ref="K564:M585" si="219">SUMIF($A$10:$A$369,$A564,K$10:K$369)</f>
        <v>0</v>
      </c>
      <c r="L564" s="888">
        <f t="shared" si="219"/>
        <v>0</v>
      </c>
      <c r="M564" s="888">
        <f t="shared" si="219"/>
        <v>0</v>
      </c>
      <c r="N564" s="515">
        <f t="shared" si="217"/>
        <v>0</v>
      </c>
      <c r="O564" s="509">
        <f t="shared" si="217"/>
        <v>0</v>
      </c>
      <c r="P564" s="515">
        <f t="shared" si="218"/>
        <v>0</v>
      </c>
      <c r="Q564" s="888">
        <f t="shared" si="218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4"/>
        <v>0</v>
      </c>
      <c r="W564" s="510"/>
    </row>
    <row r="565" spans="1:23" ht="12" customHeight="1">
      <c r="A565" s="498">
        <v>431000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9"/>
        <v>0</v>
      </c>
      <c r="L565" s="888">
        <f t="shared" si="219"/>
        <v>0</v>
      </c>
      <c r="M565" s="888">
        <f t="shared" si="219"/>
        <v>0</v>
      </c>
      <c r="N565" s="515">
        <f t="shared" si="217"/>
        <v>0</v>
      </c>
      <c r="O565" s="509">
        <f t="shared" si="217"/>
        <v>0</v>
      </c>
      <c r="P565" s="515">
        <f t="shared" si="218"/>
        <v>0</v>
      </c>
      <c r="Q565" s="888">
        <f t="shared" si="218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4"/>
        <v>0</v>
      </c>
      <c r="W565" s="510"/>
    </row>
    <row r="566" spans="1:23" ht="12" customHeight="1">
      <c r="A566" s="498">
        <v>431001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9"/>
        <v>0</v>
      </c>
      <c r="L566" s="888">
        <f t="shared" si="219"/>
        <v>0</v>
      </c>
      <c r="M566" s="888">
        <f t="shared" si="219"/>
        <v>0</v>
      </c>
      <c r="N566" s="515">
        <f t="shared" si="217"/>
        <v>0</v>
      </c>
      <c r="O566" s="509">
        <f t="shared" si="217"/>
        <v>0</v>
      </c>
      <c r="P566" s="515">
        <f t="shared" si="218"/>
        <v>0</v>
      </c>
      <c r="Q566" s="888">
        <f t="shared" si="218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4"/>
        <v>0</v>
      </c>
      <c r="W566" s="510"/>
    </row>
    <row r="567" spans="1:23" ht="12" customHeight="1">
      <c r="A567" s="498">
        <v>433000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27</v>
      </c>
      <c r="K567" s="888">
        <f t="shared" si="219"/>
        <v>5</v>
      </c>
      <c r="L567" s="888">
        <f t="shared" si="219"/>
        <v>0</v>
      </c>
      <c r="M567" s="888">
        <f t="shared" si="219"/>
        <v>0</v>
      </c>
      <c r="N567" s="515">
        <f t="shared" si="217"/>
        <v>0</v>
      </c>
      <c r="O567" s="509">
        <f t="shared" si="217"/>
        <v>32</v>
      </c>
      <c r="P567" s="515">
        <f t="shared" si="218"/>
        <v>0</v>
      </c>
      <c r="Q567" s="888">
        <f t="shared" si="218"/>
        <v>0</v>
      </c>
      <c r="R567" s="889">
        <f t="shared" si="212"/>
        <v>0</v>
      </c>
      <c r="S567" s="507"/>
      <c r="T567" s="508"/>
      <c r="U567" s="509">
        <f t="shared" si="208"/>
        <v>32</v>
      </c>
      <c r="V567" s="47">
        <f t="shared" si="214"/>
        <v>0</v>
      </c>
      <c r="W567" s="510"/>
    </row>
    <row r="568" spans="1:23" ht="12" customHeight="1">
      <c r="A568" s="498">
        <v>433001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11</v>
      </c>
      <c r="K568" s="888">
        <f t="shared" si="219"/>
        <v>5</v>
      </c>
      <c r="L568" s="888">
        <f t="shared" si="219"/>
        <v>0</v>
      </c>
      <c r="M568" s="888">
        <f t="shared" si="219"/>
        <v>0</v>
      </c>
      <c r="N568" s="515">
        <f t="shared" si="217"/>
        <v>0</v>
      </c>
      <c r="O568" s="509">
        <f t="shared" si="217"/>
        <v>16</v>
      </c>
      <c r="P568" s="515">
        <f t="shared" si="218"/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16</v>
      </c>
      <c r="V568" s="47">
        <f t="shared" si="214"/>
        <v>0</v>
      </c>
      <c r="W568" s="510"/>
    </row>
    <row r="569" spans="1:23" ht="12" customHeight="1">
      <c r="A569" s="498">
        <v>433010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6</v>
      </c>
      <c r="K569" s="888">
        <f t="shared" si="219"/>
        <v>2</v>
      </c>
      <c r="L569" s="888">
        <f t="shared" si="219"/>
        <v>0</v>
      </c>
      <c r="M569" s="888">
        <f t="shared" si="219"/>
        <v>0</v>
      </c>
      <c r="N569" s="515">
        <f t="shared" si="217"/>
        <v>0</v>
      </c>
      <c r="O569" s="509">
        <f t="shared" si="217"/>
        <v>8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si="208"/>
        <v>8</v>
      </c>
      <c r="V569" s="47">
        <f t="shared" si="214"/>
        <v>0</v>
      </c>
      <c r="W569" s="510"/>
    </row>
    <row r="570" spans="1:23" ht="12" customHeight="1">
      <c r="A570" s="498">
        <v>433011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ref="J570:J633" si="220">SUMIF($A$10:$A$374,$A570,J$10:J$374)</f>
        <v>0</v>
      </c>
      <c r="K570" s="888">
        <f t="shared" si="219"/>
        <v>0</v>
      </c>
      <c r="L570" s="888">
        <f t="shared" si="219"/>
        <v>0</v>
      </c>
      <c r="M570" s="888">
        <f t="shared" si="219"/>
        <v>0</v>
      </c>
      <c r="N570" s="515">
        <f t="shared" si="217"/>
        <v>0</v>
      </c>
      <c r="O570" s="509">
        <f t="shared" si="217"/>
        <v>0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ref="U570:U585" si="221">SUMIF($A$10:$A$369,$A570,U$10:U$369)</f>
        <v>0</v>
      </c>
      <c r="V570" s="47">
        <f t="shared" si="214"/>
        <v>0</v>
      </c>
      <c r="W570" s="510"/>
    </row>
    <row r="571" spans="1:23" ht="12" customHeight="1">
      <c r="A571" s="498">
        <v>433051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20"/>
        <v>0</v>
      </c>
      <c r="K571" s="888">
        <f t="shared" si="219"/>
        <v>0</v>
      </c>
      <c r="L571" s="888">
        <f t="shared" si="219"/>
        <v>0</v>
      </c>
      <c r="M571" s="888">
        <f t="shared" si="219"/>
        <v>0</v>
      </c>
      <c r="N571" s="515">
        <f t="shared" si="217"/>
        <v>0</v>
      </c>
      <c r="O571" s="509">
        <f t="shared" si="217"/>
        <v>0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21"/>
        <v>0</v>
      </c>
      <c r="V571" s="47">
        <f t="shared" si="214"/>
        <v>0</v>
      </c>
      <c r="W571" s="510"/>
    </row>
    <row r="572" spans="1:23" ht="12" customHeight="1">
      <c r="A572" s="498">
        <v>433060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20"/>
        <v>0</v>
      </c>
      <c r="K572" s="888">
        <f t="shared" si="219"/>
        <v>0</v>
      </c>
      <c r="L572" s="888">
        <f t="shared" si="219"/>
        <v>8</v>
      </c>
      <c r="M572" s="888">
        <f t="shared" si="219"/>
        <v>0</v>
      </c>
      <c r="N572" s="515">
        <f t="shared" si="217"/>
        <v>0</v>
      </c>
      <c r="O572" s="509">
        <f t="shared" si="217"/>
        <v>8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21"/>
        <v>8</v>
      </c>
      <c r="V572" s="47">
        <f t="shared" si="214"/>
        <v>0</v>
      </c>
      <c r="W572" s="510"/>
    </row>
    <row r="573" spans="1:23" ht="12" customHeight="1">
      <c r="A573" s="498">
        <v>433061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20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21"/>
        <v>0</v>
      </c>
      <c r="V573" s="47">
        <f t="shared" si="214"/>
        <v>0</v>
      </c>
      <c r="W573" s="510"/>
    </row>
    <row r="574" spans="1:23" ht="12" customHeight="1">
      <c r="A574" s="498">
        <v>433064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20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21"/>
        <v>0</v>
      </c>
      <c r="V574" s="47">
        <f t="shared" si="214"/>
        <v>0</v>
      </c>
      <c r="W574" s="510"/>
    </row>
    <row r="575" spans="1:23" ht="12" customHeight="1">
      <c r="A575" s="498">
        <v>433071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20"/>
        <v>0</v>
      </c>
      <c r="K575" s="888">
        <f t="shared" si="219"/>
        <v>0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0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si="221"/>
        <v>0</v>
      </c>
      <c r="V575" s="47">
        <f t="shared" si="214"/>
        <v>0</v>
      </c>
      <c r="W575" s="510"/>
    </row>
    <row r="576" spans="1:23" ht="12" customHeight="1">
      <c r="A576" s="498">
        <v>433081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0</v>
      </c>
      <c r="K576" s="888">
        <f t="shared" si="219"/>
        <v>0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0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0</v>
      </c>
      <c r="V576" s="47">
        <f t="shared" si="214"/>
        <v>0</v>
      </c>
      <c r="W576" s="510"/>
    </row>
    <row r="577" spans="1:23" ht="12" customHeight="1">
      <c r="A577" s="498">
        <v>433091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si="217"/>
        <v>0</v>
      </c>
      <c r="O577" s="509">
        <f t="shared" si="217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4"/>
        <v>0</v>
      </c>
      <c r="W577" s="510"/>
    </row>
    <row r="578" spans="1:23" ht="12" customHeight="1">
      <c r="A578" s="498">
        <v>433092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ref="N578:O597" si="222">SUMIF($A$10:$A$374,$A578,N$10:N$374)</f>
        <v>0</v>
      </c>
      <c r="O578" s="509">
        <f t="shared" si="222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4"/>
        <v>0</v>
      </c>
      <c r="W578" s="510"/>
    </row>
    <row r="579" spans="1:23" ht="12" customHeight="1">
      <c r="A579" s="498">
        <v>433093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22"/>
        <v>0</v>
      </c>
      <c r="O579" s="509">
        <f t="shared" si="222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4"/>
        <v>0</v>
      </c>
      <c r="W579" s="510"/>
    </row>
    <row r="580" spans="1:23" ht="12" customHeight="1">
      <c r="A580" s="498">
        <v>433094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0</v>
      </c>
      <c r="M580" s="888">
        <f t="shared" si="219"/>
        <v>0</v>
      </c>
      <c r="N580" s="515">
        <f t="shared" si="222"/>
        <v>0</v>
      </c>
      <c r="O580" s="509">
        <f t="shared" si="222"/>
        <v>0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0</v>
      </c>
      <c r="V580" s="47">
        <f t="shared" si="214"/>
        <v>0</v>
      </c>
      <c r="W580" s="510"/>
    </row>
    <row r="581" spans="1:23" ht="12" customHeight="1">
      <c r="A581" s="498">
        <v>433700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22"/>
        <v>8</v>
      </c>
      <c r="O581" s="509">
        <f t="shared" si="222"/>
        <v>8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8</v>
      </c>
      <c r="V581" s="47">
        <f t="shared" si="214"/>
        <v>0</v>
      </c>
      <c r="W581" s="510"/>
    </row>
    <row r="582" spans="1:23" ht="12" customHeight="1">
      <c r="A582" s="498">
        <v>433701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22"/>
        <v>0</v>
      </c>
      <c r="O582" s="509">
        <f t="shared" si="222"/>
        <v>0</v>
      </c>
      <c r="P582" s="515">
        <f t="shared" si="218"/>
        <v>0</v>
      </c>
      <c r="Q582" s="888">
        <f t="shared" si="218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4"/>
        <v>0</v>
      </c>
      <c r="W582" s="510"/>
    </row>
    <row r="583" spans="1:23" ht="12" customHeight="1">
      <c r="A583" s="498">
        <v>433760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16</v>
      </c>
      <c r="M583" s="888">
        <f t="shared" si="219"/>
        <v>0</v>
      </c>
      <c r="N583" s="515">
        <f t="shared" si="222"/>
        <v>0</v>
      </c>
      <c r="O583" s="509">
        <f t="shared" si="222"/>
        <v>16</v>
      </c>
      <c r="P583" s="515">
        <f t="shared" ref="P583:Q602" si="223">SUMIF($A$10:$A$369,$A583,P$10:P$369)</f>
        <v>0</v>
      </c>
      <c r="Q583" s="888">
        <f t="shared" si="223"/>
        <v>0</v>
      </c>
      <c r="R583" s="889">
        <f t="shared" si="212"/>
        <v>0</v>
      </c>
      <c r="S583" s="507"/>
      <c r="T583" s="508"/>
      <c r="U583" s="509">
        <f t="shared" si="221"/>
        <v>16</v>
      </c>
      <c r="V583" s="47">
        <f t="shared" si="214"/>
        <v>0</v>
      </c>
      <c r="W583" s="510"/>
    </row>
    <row r="584" spans="1:23" ht="12" customHeight="1">
      <c r="A584" s="498">
        <v>434000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23"/>
        <v>0</v>
      </c>
      <c r="Q584" s="888">
        <f t="shared" si="223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4"/>
        <v>0</v>
      </c>
      <c r="W584" s="510"/>
    </row>
    <row r="585" spans="1:23" ht="12" customHeight="1">
      <c r="A585" s="498">
        <v>434001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9"/>
        <v>0</v>
      </c>
      <c r="L585" s="888">
        <f t="shared" si="219"/>
        <v>0</v>
      </c>
      <c r="M585" s="888">
        <f t="shared" si="219"/>
        <v>0</v>
      </c>
      <c r="N585" s="515">
        <f t="shared" si="222"/>
        <v>0</v>
      </c>
      <c r="O585" s="509">
        <f t="shared" si="222"/>
        <v>0</v>
      </c>
      <c r="P585" s="515">
        <f t="shared" si="223"/>
        <v>0</v>
      </c>
      <c r="Q585" s="888">
        <f t="shared" si="223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4"/>
        <v>0</v>
      </c>
      <c r="W585" s="510"/>
    </row>
    <row r="586" spans="1:23" ht="12" customHeight="1">
      <c r="A586" s="498">
        <v>511001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>SUMIF($A$10:$A$374,$A586,K$10:K$375)</f>
        <v>0</v>
      </c>
      <c r="L586" s="515">
        <f t="shared" ref="L586:M588" si="224">SUMIF($A$10:$A$369,$A586,L$10:L$369)</f>
        <v>0</v>
      </c>
      <c r="M586" s="515">
        <f t="shared" si="224"/>
        <v>0</v>
      </c>
      <c r="N586" s="515">
        <f t="shared" si="222"/>
        <v>0</v>
      </c>
      <c r="O586" s="509">
        <f t="shared" si="222"/>
        <v>0</v>
      </c>
      <c r="P586" s="515">
        <f t="shared" si="223"/>
        <v>0</v>
      </c>
      <c r="Q586" s="888">
        <f t="shared" si="223"/>
        <v>0</v>
      </c>
      <c r="R586" s="889">
        <f t="shared" si="212"/>
        <v>0</v>
      </c>
      <c r="S586" s="507"/>
      <c r="T586" s="508"/>
      <c r="U586" s="509">
        <f>SUMIF($A$10:$A$374,$A586,U$10:U$374)</f>
        <v>0</v>
      </c>
      <c r="V586" s="47">
        <f t="shared" si="214"/>
        <v>0</v>
      </c>
      <c r="W586" s="510"/>
    </row>
    <row r="587" spans="1:23" ht="12" customHeight="1">
      <c r="A587" s="498">
        <v>512001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>SUMIF($A$10:$A$369,$A587,K$10:K$369)</f>
        <v>0</v>
      </c>
      <c r="L587" s="515">
        <f t="shared" si="224"/>
        <v>0</v>
      </c>
      <c r="M587" s="515">
        <f t="shared" si="224"/>
        <v>0</v>
      </c>
      <c r="N587" s="515">
        <f t="shared" si="222"/>
        <v>0</v>
      </c>
      <c r="O587" s="509">
        <f t="shared" si="222"/>
        <v>0</v>
      </c>
      <c r="P587" s="515">
        <f t="shared" si="223"/>
        <v>0</v>
      </c>
      <c r="Q587" s="888">
        <f t="shared" si="223"/>
        <v>0</v>
      </c>
      <c r="R587" s="889">
        <f t="shared" si="212"/>
        <v>0</v>
      </c>
      <c r="S587" s="507"/>
      <c r="T587" s="508"/>
      <c r="U587" s="509">
        <f>SUMIF($A$10:$A$374,$A587,U$10:U$374)</f>
        <v>0</v>
      </c>
      <c r="V587" s="47">
        <f t="shared" si="214"/>
        <v>0</v>
      </c>
      <c r="W587" s="510"/>
    </row>
    <row r="588" spans="1:23" ht="12" customHeight="1">
      <c r="A588" s="498">
        <v>513001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>SUMIF($A$10:$A$369,$A588,K$10:K$369)</f>
        <v>0</v>
      </c>
      <c r="L588" s="515">
        <f t="shared" si="224"/>
        <v>0</v>
      </c>
      <c r="M588" s="515">
        <f t="shared" si="224"/>
        <v>0</v>
      </c>
      <c r="N588" s="515">
        <f t="shared" si="222"/>
        <v>0</v>
      </c>
      <c r="O588" s="509">
        <f t="shared" si="222"/>
        <v>0</v>
      </c>
      <c r="P588" s="515">
        <f t="shared" si="223"/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>SUMIF($A$10:$A$374,$A588,U$10:U$374)</f>
        <v>0</v>
      </c>
      <c r="V588" s="47">
        <f t="shared" si="214"/>
        <v>0</v>
      </c>
      <c r="W588" s="510"/>
    </row>
    <row r="589" spans="1:23" ht="12" customHeight="1">
      <c r="A589" s="498">
        <v>513021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515">
        <f>SUMIF($A$10:$A$374,$A589,K$10:K$374)</f>
        <v>0</v>
      </c>
      <c r="L589" s="515">
        <f>SUMIF($A$10:$A$374,$A589,L$10:L$374)</f>
        <v>0</v>
      </c>
      <c r="M589" s="515">
        <f>SUMIF($A$10:$A$374,$A589,M$10:M$374)</f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>SUMIF($A$10:$A$374,$A589,U$10:U$374)</f>
        <v>0</v>
      </c>
      <c r="V589" s="47">
        <f t="shared" si="214"/>
        <v>0</v>
      </c>
      <c r="W589" s="510"/>
    </row>
    <row r="590" spans="1:23" ht="12" customHeight="1">
      <c r="A590" s="498">
        <v>542000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16</v>
      </c>
      <c r="K590" s="888">
        <f t="shared" ref="K590:M609" si="225">SUMIF($A$10:$A$369,$A590,K$10:K$369)</f>
        <v>0</v>
      </c>
      <c r="L590" s="515">
        <f t="shared" si="225"/>
        <v>0</v>
      </c>
      <c r="M590" s="515">
        <f t="shared" si="225"/>
        <v>0</v>
      </c>
      <c r="N590" s="515">
        <f t="shared" si="222"/>
        <v>0</v>
      </c>
      <c r="O590" s="509">
        <f t="shared" si="222"/>
        <v>16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ref="U590:U632" si="226">SUMIF($A$10:$A$369,$A590,U$10:U$369)</f>
        <v>16</v>
      </c>
      <c r="V590" s="47">
        <f t="shared" si="214"/>
        <v>0</v>
      </c>
      <c r="W590" s="510"/>
    </row>
    <row r="591" spans="1:23" ht="12" customHeight="1">
      <c r="A591" s="498">
        <v>546000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16</v>
      </c>
      <c r="K591" s="888">
        <f t="shared" si="225"/>
        <v>0</v>
      </c>
      <c r="L591" s="888">
        <f t="shared" si="225"/>
        <v>0</v>
      </c>
      <c r="M591" s="888">
        <f t="shared" si="225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si="226"/>
        <v>16</v>
      </c>
      <c r="V591" s="47">
        <f t="shared" si="214"/>
        <v>0</v>
      </c>
      <c r="W591" s="510"/>
    </row>
    <row r="592" spans="1:23" ht="12" customHeight="1">
      <c r="A592" s="498">
        <v>546001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22</v>
      </c>
      <c r="K592" s="888">
        <f t="shared" si="225"/>
        <v>0</v>
      </c>
      <c r="L592" s="888">
        <f t="shared" si="225"/>
        <v>0</v>
      </c>
      <c r="M592" s="888">
        <f t="shared" si="225"/>
        <v>0</v>
      </c>
      <c r="N592" s="515">
        <f t="shared" si="222"/>
        <v>0</v>
      </c>
      <c r="O592" s="509">
        <f t="shared" si="222"/>
        <v>22</v>
      </c>
      <c r="P592" s="515">
        <f t="shared" si="223"/>
        <v>0</v>
      </c>
      <c r="Q592" s="888">
        <f t="shared" si="223"/>
        <v>0</v>
      </c>
      <c r="R592" s="889">
        <f t="shared" ref="R592:R655" si="227">SUMIF($A$10:$A$369,$A592,R$10:R$369)</f>
        <v>0</v>
      </c>
      <c r="S592" s="507"/>
      <c r="T592" s="508"/>
      <c r="U592" s="509">
        <f t="shared" si="226"/>
        <v>22</v>
      </c>
      <c r="V592" s="47">
        <f t="shared" si="214"/>
        <v>0</v>
      </c>
      <c r="W592" s="510"/>
    </row>
    <row r="593" spans="1:23" ht="12" customHeight="1">
      <c r="A593" s="498">
        <v>546030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25"/>
        <v>0</v>
      </c>
      <c r="L593" s="888">
        <f t="shared" si="225"/>
        <v>0</v>
      </c>
      <c r="M593" s="888">
        <f t="shared" si="225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27"/>
        <v>0</v>
      </c>
      <c r="S593" s="507"/>
      <c r="T593" s="508"/>
      <c r="U593" s="509">
        <f t="shared" si="226"/>
        <v>0</v>
      </c>
      <c r="V593" s="47">
        <f t="shared" si="214"/>
        <v>0</v>
      </c>
      <c r="W593" s="510"/>
    </row>
    <row r="594" spans="1:23" ht="12" customHeight="1">
      <c r="A594" s="498">
        <v>11250130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 t="shared" si="225"/>
        <v>0</v>
      </c>
      <c r="L594" s="888">
        <f t="shared" si="225"/>
        <v>0</v>
      </c>
      <c r="M594" s="888">
        <f t="shared" si="225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27"/>
        <v>0</v>
      </c>
      <c r="S594" s="507"/>
      <c r="T594" s="508"/>
      <c r="U594" s="509">
        <f t="shared" si="226"/>
        <v>0</v>
      </c>
      <c r="V594" s="47">
        <f t="shared" si="214"/>
        <v>0</v>
      </c>
      <c r="W594" s="510"/>
    </row>
    <row r="595" spans="1:23" ht="12" customHeight="1">
      <c r="A595" s="498">
        <v>11250133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 t="shared" si="225"/>
        <v>0</v>
      </c>
      <c r="L595" s="888">
        <f t="shared" si="225"/>
        <v>0</v>
      </c>
      <c r="M595" s="888">
        <f t="shared" si="225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27"/>
        <v>0</v>
      </c>
      <c r="S595" s="507"/>
      <c r="T595" s="508"/>
      <c r="U595" s="509">
        <f t="shared" si="226"/>
        <v>0</v>
      </c>
      <c r="V595" s="47">
        <f t="shared" si="214"/>
        <v>0</v>
      </c>
      <c r="W595" s="510"/>
    </row>
    <row r="596" spans="1:23" ht="12" customHeight="1">
      <c r="A596" s="498">
        <v>11250862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 t="shared" si="225"/>
        <v>0</v>
      </c>
      <c r="L596" s="888">
        <f t="shared" si="225"/>
        <v>0</v>
      </c>
      <c r="M596" s="888">
        <f t="shared" si="225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27"/>
        <v>0</v>
      </c>
      <c r="S596" s="507"/>
      <c r="T596" s="508"/>
      <c r="U596" s="509">
        <f t="shared" si="226"/>
        <v>0</v>
      </c>
      <c r="V596" s="47">
        <f t="shared" si="214"/>
        <v>0</v>
      </c>
      <c r="W596" s="510"/>
    </row>
    <row r="597" spans="1:23" ht="12" customHeight="1">
      <c r="A597" s="498">
        <v>11252892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888">
        <f t="shared" si="225"/>
        <v>0</v>
      </c>
      <c r="L597" s="888">
        <f t="shared" si="225"/>
        <v>0</v>
      </c>
      <c r="M597" s="888">
        <f t="shared" si="225"/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64</v>
      </c>
      <c r="R597" s="889">
        <f t="shared" si="227"/>
        <v>64</v>
      </c>
      <c r="S597" s="507"/>
      <c r="T597" s="508"/>
      <c r="U597" s="509">
        <f t="shared" si="226"/>
        <v>64</v>
      </c>
      <c r="V597" s="47">
        <f t="shared" si="214"/>
        <v>0</v>
      </c>
      <c r="W597" s="510"/>
    </row>
    <row r="598" spans="1:23" ht="12" customHeight="1">
      <c r="A598" s="498">
        <v>11259812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0</v>
      </c>
      <c r="K598" s="888">
        <f t="shared" si="225"/>
        <v>0</v>
      </c>
      <c r="L598" s="888">
        <f t="shared" si="225"/>
        <v>0</v>
      </c>
      <c r="M598" s="888">
        <f t="shared" si="225"/>
        <v>0</v>
      </c>
      <c r="N598" s="515">
        <f t="shared" ref="N598:O617" si="228">SUMIF($A$10:$A$374,$A598,N$10:N$374)</f>
        <v>0</v>
      </c>
      <c r="O598" s="509">
        <f t="shared" si="228"/>
        <v>0</v>
      </c>
      <c r="P598" s="515">
        <f t="shared" si="223"/>
        <v>0</v>
      </c>
      <c r="Q598" s="888">
        <f t="shared" si="223"/>
        <v>0</v>
      </c>
      <c r="R598" s="889">
        <f t="shared" si="227"/>
        <v>0</v>
      </c>
      <c r="S598" s="507"/>
      <c r="T598" s="508"/>
      <c r="U598" s="509">
        <f t="shared" si="226"/>
        <v>0</v>
      </c>
      <c r="V598" s="47">
        <f t="shared" si="214"/>
        <v>0</v>
      </c>
      <c r="W598" s="510"/>
    </row>
    <row r="599" spans="1:23" ht="12" customHeight="1">
      <c r="A599" s="498">
        <v>11350118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0</v>
      </c>
      <c r="K599" s="888">
        <f t="shared" si="225"/>
        <v>0</v>
      </c>
      <c r="L599" s="888">
        <f t="shared" si="225"/>
        <v>0</v>
      </c>
      <c r="M599" s="888">
        <f t="shared" si="225"/>
        <v>0</v>
      </c>
      <c r="N599" s="515">
        <f t="shared" si="228"/>
        <v>0</v>
      </c>
      <c r="O599" s="509">
        <f t="shared" si="228"/>
        <v>0</v>
      </c>
      <c r="P599" s="515">
        <f t="shared" si="223"/>
        <v>0</v>
      </c>
      <c r="Q599" s="888">
        <f t="shared" si="223"/>
        <v>0</v>
      </c>
      <c r="R599" s="889">
        <f t="shared" si="227"/>
        <v>0</v>
      </c>
      <c r="S599" s="507"/>
      <c r="T599" s="508"/>
      <c r="U599" s="509">
        <f t="shared" si="226"/>
        <v>0</v>
      </c>
      <c r="V599" s="47">
        <f t="shared" si="214"/>
        <v>0</v>
      </c>
      <c r="W599" s="510"/>
    </row>
    <row r="600" spans="1:23" ht="12" customHeight="1">
      <c r="A600" s="498">
        <v>11350130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0</v>
      </c>
      <c r="K600" s="888">
        <f t="shared" si="225"/>
        <v>0</v>
      </c>
      <c r="L600" s="888">
        <f t="shared" si="225"/>
        <v>0</v>
      </c>
      <c r="M600" s="888">
        <f t="shared" si="225"/>
        <v>0</v>
      </c>
      <c r="N600" s="515">
        <f t="shared" si="228"/>
        <v>0</v>
      </c>
      <c r="O600" s="509">
        <f t="shared" si="228"/>
        <v>0</v>
      </c>
      <c r="P600" s="515">
        <f t="shared" si="223"/>
        <v>0</v>
      </c>
      <c r="Q600" s="888">
        <f t="shared" si="223"/>
        <v>0</v>
      </c>
      <c r="R600" s="889">
        <f t="shared" si="227"/>
        <v>0</v>
      </c>
      <c r="S600" s="507"/>
      <c r="T600" s="508"/>
      <c r="U600" s="509">
        <f t="shared" si="226"/>
        <v>0</v>
      </c>
      <c r="V600" s="47">
        <f t="shared" si="214"/>
        <v>0</v>
      </c>
      <c r="W600" s="510"/>
    </row>
    <row r="601" spans="1:23" ht="12" customHeight="1">
      <c r="A601" s="498">
        <v>11350133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5"/>
        <v>0</v>
      </c>
      <c r="L601" s="888">
        <f t="shared" si="225"/>
        <v>0</v>
      </c>
      <c r="M601" s="888">
        <f t="shared" si="225"/>
        <v>0</v>
      </c>
      <c r="N601" s="515">
        <f t="shared" si="228"/>
        <v>0</v>
      </c>
      <c r="O601" s="509">
        <f t="shared" si="228"/>
        <v>0</v>
      </c>
      <c r="P601" s="515">
        <f t="shared" si="223"/>
        <v>0</v>
      </c>
      <c r="Q601" s="888">
        <f t="shared" si="223"/>
        <v>0</v>
      </c>
      <c r="R601" s="889">
        <f t="shared" si="227"/>
        <v>0</v>
      </c>
      <c r="S601" s="507"/>
      <c r="T601" s="508"/>
      <c r="U601" s="509">
        <f t="shared" si="226"/>
        <v>0</v>
      </c>
      <c r="V601" s="47">
        <f t="shared" si="214"/>
        <v>0</v>
      </c>
      <c r="W601" s="510"/>
    </row>
    <row r="602" spans="1:23" ht="12" customHeight="1">
      <c r="A602" s="498">
        <v>11350862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5"/>
        <v>0</v>
      </c>
      <c r="L602" s="888">
        <f t="shared" si="225"/>
        <v>0</v>
      </c>
      <c r="M602" s="888">
        <f t="shared" si="225"/>
        <v>0</v>
      </c>
      <c r="N602" s="515">
        <f t="shared" si="228"/>
        <v>0</v>
      </c>
      <c r="O602" s="509">
        <f t="shared" si="228"/>
        <v>0</v>
      </c>
      <c r="P602" s="515">
        <f t="shared" si="223"/>
        <v>0</v>
      </c>
      <c r="Q602" s="888">
        <f t="shared" si="223"/>
        <v>0</v>
      </c>
      <c r="R602" s="889">
        <f t="shared" si="227"/>
        <v>0</v>
      </c>
      <c r="S602" s="507"/>
      <c r="T602" s="508"/>
      <c r="U602" s="509">
        <f t="shared" si="226"/>
        <v>0</v>
      </c>
      <c r="V602" s="47">
        <f t="shared" si="214"/>
        <v>0</v>
      </c>
      <c r="W602" s="510"/>
    </row>
    <row r="603" spans="1:23" ht="12" customHeight="1">
      <c r="A603" s="498">
        <v>11350817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5"/>
        <v>0</v>
      </c>
      <c r="L603" s="888">
        <f t="shared" si="225"/>
        <v>0</v>
      </c>
      <c r="M603" s="888">
        <f t="shared" si="225"/>
        <v>0</v>
      </c>
      <c r="N603" s="515">
        <f t="shared" si="228"/>
        <v>0</v>
      </c>
      <c r="O603" s="509">
        <f t="shared" si="228"/>
        <v>0</v>
      </c>
      <c r="P603" s="515">
        <f t="shared" ref="P603:Q622" si="229">SUMIF($A$10:$A$369,$A603,P$10:P$369)</f>
        <v>0</v>
      </c>
      <c r="Q603" s="888">
        <f t="shared" si="229"/>
        <v>0</v>
      </c>
      <c r="R603" s="889">
        <f t="shared" si="227"/>
        <v>0</v>
      </c>
      <c r="S603" s="507"/>
      <c r="T603" s="508"/>
      <c r="U603" s="509">
        <f t="shared" si="226"/>
        <v>0</v>
      </c>
      <c r="V603" s="47">
        <f t="shared" si="214"/>
        <v>0</v>
      </c>
      <c r="W603" s="510"/>
    </row>
    <row r="604" spans="1:23" ht="12" customHeight="1">
      <c r="A604" s="498">
        <v>11352830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5"/>
        <v>0</v>
      </c>
      <c r="L604" s="888">
        <f t="shared" si="225"/>
        <v>0</v>
      </c>
      <c r="M604" s="888">
        <f t="shared" si="225"/>
        <v>0</v>
      </c>
      <c r="N604" s="515">
        <f t="shared" si="228"/>
        <v>0</v>
      </c>
      <c r="O604" s="509">
        <f t="shared" si="228"/>
        <v>0</v>
      </c>
      <c r="P604" s="515">
        <f t="shared" si="229"/>
        <v>0</v>
      </c>
      <c r="Q604" s="888">
        <f t="shared" si="229"/>
        <v>0</v>
      </c>
      <c r="R604" s="889">
        <f t="shared" si="227"/>
        <v>0</v>
      </c>
      <c r="S604" s="507"/>
      <c r="T604" s="508"/>
      <c r="U604" s="509">
        <f t="shared" si="226"/>
        <v>0</v>
      </c>
      <c r="V604" s="47">
        <f t="shared" si="214"/>
        <v>0</v>
      </c>
      <c r="W604" s="510"/>
    </row>
    <row r="605" spans="1:23" ht="12" customHeight="1">
      <c r="A605" s="498">
        <v>11352892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5"/>
        <v>0</v>
      </c>
      <c r="L605" s="888">
        <f t="shared" si="225"/>
        <v>0</v>
      </c>
      <c r="M605" s="888">
        <f t="shared" si="225"/>
        <v>0</v>
      </c>
      <c r="N605" s="515">
        <f t="shared" si="228"/>
        <v>0</v>
      </c>
      <c r="O605" s="509">
        <f t="shared" si="228"/>
        <v>0</v>
      </c>
      <c r="P605" s="515">
        <f t="shared" si="229"/>
        <v>0</v>
      </c>
      <c r="Q605" s="888">
        <f t="shared" si="229"/>
        <v>64</v>
      </c>
      <c r="R605" s="889">
        <f t="shared" si="227"/>
        <v>64</v>
      </c>
      <c r="S605" s="507"/>
      <c r="T605" s="508"/>
      <c r="U605" s="509">
        <f t="shared" si="226"/>
        <v>64</v>
      </c>
      <c r="V605" s="47">
        <f t="shared" si="214"/>
        <v>0</v>
      </c>
      <c r="W605" s="510"/>
    </row>
    <row r="606" spans="1:23" ht="12" customHeight="1">
      <c r="A606" s="498">
        <v>11359812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5"/>
        <v>0</v>
      </c>
      <c r="L606" s="888">
        <f t="shared" si="225"/>
        <v>0</v>
      </c>
      <c r="M606" s="888">
        <f t="shared" si="225"/>
        <v>0</v>
      </c>
      <c r="N606" s="515">
        <f t="shared" si="228"/>
        <v>0</v>
      </c>
      <c r="O606" s="509">
        <f t="shared" si="228"/>
        <v>0</v>
      </c>
      <c r="P606" s="515">
        <f t="shared" si="229"/>
        <v>0</v>
      </c>
      <c r="Q606" s="888">
        <f t="shared" si="229"/>
        <v>0</v>
      </c>
      <c r="R606" s="889">
        <f t="shared" si="227"/>
        <v>0</v>
      </c>
      <c r="S606" s="507"/>
      <c r="T606" s="508"/>
      <c r="U606" s="509">
        <f t="shared" si="226"/>
        <v>0</v>
      </c>
      <c r="V606" s="47">
        <f t="shared" si="214"/>
        <v>0</v>
      </c>
      <c r="W606" s="510"/>
    </row>
    <row r="607" spans="1:23" ht="12" customHeight="1">
      <c r="A607" s="498">
        <v>11450118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5"/>
        <v>0</v>
      </c>
      <c r="L607" s="888">
        <f t="shared" si="225"/>
        <v>0</v>
      </c>
      <c r="M607" s="888">
        <f t="shared" si="225"/>
        <v>0</v>
      </c>
      <c r="N607" s="515">
        <f t="shared" si="228"/>
        <v>0</v>
      </c>
      <c r="O607" s="509">
        <f t="shared" si="228"/>
        <v>0</v>
      </c>
      <c r="P607" s="515">
        <f t="shared" si="229"/>
        <v>0</v>
      </c>
      <c r="Q607" s="888">
        <f t="shared" si="229"/>
        <v>0</v>
      </c>
      <c r="R607" s="889">
        <f t="shared" si="227"/>
        <v>0</v>
      </c>
      <c r="S607" s="507"/>
      <c r="T607" s="508"/>
      <c r="U607" s="509">
        <f t="shared" si="226"/>
        <v>0</v>
      </c>
      <c r="V607" s="47">
        <f t="shared" si="214"/>
        <v>0</v>
      </c>
      <c r="W607" s="510"/>
    </row>
    <row r="608" spans="1:23" ht="12" customHeight="1">
      <c r="A608" s="498">
        <v>11450130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5"/>
        <v>0</v>
      </c>
      <c r="L608" s="888">
        <f t="shared" si="225"/>
        <v>0</v>
      </c>
      <c r="M608" s="888">
        <f t="shared" si="225"/>
        <v>0</v>
      </c>
      <c r="N608" s="515">
        <f t="shared" si="228"/>
        <v>0</v>
      </c>
      <c r="O608" s="509">
        <f t="shared" si="228"/>
        <v>0</v>
      </c>
      <c r="P608" s="515">
        <f t="shared" si="229"/>
        <v>0</v>
      </c>
      <c r="Q608" s="888">
        <f t="shared" si="229"/>
        <v>0</v>
      </c>
      <c r="R608" s="889">
        <f t="shared" si="227"/>
        <v>0</v>
      </c>
      <c r="S608" s="507"/>
      <c r="T608" s="508"/>
      <c r="U608" s="509">
        <f t="shared" si="226"/>
        <v>0</v>
      </c>
      <c r="V608" s="47">
        <f t="shared" ref="V608:V673" si="230">O608+R608-U608</f>
        <v>0</v>
      </c>
      <c r="W608" s="510"/>
    </row>
    <row r="609" spans="1:23" ht="12" customHeight="1">
      <c r="A609" s="498">
        <v>11450817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5"/>
        <v>0</v>
      </c>
      <c r="L609" s="888">
        <f t="shared" si="225"/>
        <v>0</v>
      </c>
      <c r="M609" s="888">
        <f t="shared" si="225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7"/>
        <v>0</v>
      </c>
      <c r="S609" s="507"/>
      <c r="T609" s="508"/>
      <c r="U609" s="509">
        <f t="shared" si="226"/>
        <v>0</v>
      </c>
      <c r="V609" s="47">
        <f t="shared" si="230"/>
        <v>0</v>
      </c>
      <c r="W609" s="510"/>
    </row>
    <row r="610" spans="1:23" ht="12" customHeight="1">
      <c r="A610" s="498">
        <v>11450862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ref="K610:M629" si="231">SUMIF($A$10:$A$369,$A610,K$10:K$369)</f>
        <v>0</v>
      </c>
      <c r="L610" s="888">
        <f t="shared" si="231"/>
        <v>0</v>
      </c>
      <c r="M610" s="888">
        <f t="shared" si="231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7"/>
        <v>0</v>
      </c>
      <c r="S610" s="507"/>
      <c r="T610" s="508"/>
      <c r="U610" s="509">
        <f t="shared" si="226"/>
        <v>0</v>
      </c>
      <c r="V610" s="47">
        <f t="shared" si="230"/>
        <v>0</v>
      </c>
      <c r="W610" s="510"/>
    </row>
    <row r="611" spans="1:23" ht="12" customHeight="1">
      <c r="A611" s="498">
        <v>11452812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31"/>
        <v>0</v>
      </c>
      <c r="L611" s="888">
        <f t="shared" si="231"/>
        <v>0</v>
      </c>
      <c r="M611" s="888">
        <f t="shared" si="231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7"/>
        <v>0</v>
      </c>
      <c r="S611" s="507"/>
      <c r="T611" s="508"/>
      <c r="U611" s="509">
        <f t="shared" si="226"/>
        <v>0</v>
      </c>
      <c r="V611" s="47">
        <f t="shared" si="230"/>
        <v>0</v>
      </c>
      <c r="W611" s="510"/>
    </row>
    <row r="612" spans="1:23" ht="12" customHeight="1">
      <c r="A612" s="498">
        <v>11452833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31"/>
        <v>0</v>
      </c>
      <c r="L612" s="888">
        <f t="shared" si="231"/>
        <v>0</v>
      </c>
      <c r="M612" s="888">
        <f t="shared" si="231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100</v>
      </c>
      <c r="R612" s="889">
        <f t="shared" si="227"/>
        <v>100</v>
      </c>
      <c r="S612" s="507"/>
      <c r="T612" s="508"/>
      <c r="U612" s="509">
        <f t="shared" si="226"/>
        <v>100</v>
      </c>
      <c r="V612" s="47">
        <f t="shared" si="230"/>
        <v>0</v>
      </c>
      <c r="W612" s="510"/>
    </row>
    <row r="613" spans="1:23" ht="12" customHeight="1">
      <c r="A613" s="498">
        <v>11550130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31"/>
        <v>0</v>
      </c>
      <c r="L613" s="888">
        <f t="shared" si="231"/>
        <v>0</v>
      </c>
      <c r="M613" s="888">
        <f t="shared" si="231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0</v>
      </c>
      <c r="R613" s="889">
        <f t="shared" si="227"/>
        <v>0</v>
      </c>
      <c r="S613" s="507"/>
      <c r="T613" s="508"/>
      <c r="U613" s="509">
        <f t="shared" si="226"/>
        <v>0</v>
      </c>
      <c r="V613" s="47">
        <f t="shared" si="230"/>
        <v>0</v>
      </c>
      <c r="W613" s="510"/>
    </row>
    <row r="614" spans="1:23" ht="12" customHeight="1">
      <c r="A614" s="498">
        <v>12202117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31"/>
        <v>0</v>
      </c>
      <c r="L614" s="888">
        <f t="shared" si="231"/>
        <v>0</v>
      </c>
      <c r="M614" s="888">
        <f t="shared" si="231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7"/>
        <v>0</v>
      </c>
      <c r="S614" s="507"/>
      <c r="T614" s="508"/>
      <c r="U614" s="509">
        <f t="shared" si="226"/>
        <v>0</v>
      </c>
      <c r="V614" s="47">
        <f t="shared" si="230"/>
        <v>0</v>
      </c>
      <c r="W614" s="510"/>
    </row>
    <row r="615" spans="1:23" ht="12" customHeight="1">
      <c r="A615" s="498">
        <v>12202844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31"/>
        <v>0</v>
      </c>
      <c r="L615" s="888">
        <f t="shared" si="231"/>
        <v>0</v>
      </c>
      <c r="M615" s="888">
        <f t="shared" si="231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7"/>
        <v>0</v>
      </c>
      <c r="S615" s="507"/>
      <c r="T615" s="508"/>
      <c r="U615" s="509">
        <f t="shared" si="226"/>
        <v>0</v>
      </c>
      <c r="V615" s="47">
        <f t="shared" si="230"/>
        <v>0</v>
      </c>
      <c r="W615" s="510"/>
    </row>
    <row r="616" spans="1:23" ht="12" customHeight="1">
      <c r="A616" s="498">
        <v>12202885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31"/>
        <v>0</v>
      </c>
      <c r="L616" s="888">
        <f t="shared" si="231"/>
        <v>0</v>
      </c>
      <c r="M616" s="888">
        <f t="shared" si="231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7"/>
        <v>0</v>
      </c>
      <c r="S616" s="507"/>
      <c r="T616" s="508"/>
      <c r="U616" s="509">
        <f t="shared" si="226"/>
        <v>0</v>
      </c>
      <c r="V616" s="47">
        <f t="shared" si="230"/>
        <v>0</v>
      </c>
      <c r="W616" s="510"/>
    </row>
    <row r="617" spans="1:23" ht="12" customHeight="1">
      <c r="A617" s="498">
        <v>12213118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31"/>
        <v>0</v>
      </c>
      <c r="L617" s="888">
        <f t="shared" si="231"/>
        <v>0</v>
      </c>
      <c r="M617" s="888">
        <f t="shared" si="231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7"/>
        <v>0</v>
      </c>
      <c r="S617" s="507"/>
      <c r="T617" s="508"/>
      <c r="U617" s="509">
        <f t="shared" si="226"/>
        <v>0</v>
      </c>
      <c r="V617" s="47">
        <f t="shared" si="230"/>
        <v>0</v>
      </c>
      <c r="W617" s="510"/>
    </row>
    <row r="618" spans="1:23" ht="12" customHeight="1">
      <c r="A618" s="498">
        <v>12213130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si="231"/>
        <v>0</v>
      </c>
      <c r="L618" s="888">
        <f t="shared" si="231"/>
        <v>0</v>
      </c>
      <c r="M618" s="888">
        <f t="shared" si="231"/>
        <v>0</v>
      </c>
      <c r="N618" s="515">
        <f t="shared" ref="N618:O637" si="232">SUMIF($A$10:$A$374,$A618,N$10:N$374)</f>
        <v>0</v>
      </c>
      <c r="O618" s="509">
        <f t="shared" si="232"/>
        <v>0</v>
      </c>
      <c r="P618" s="515">
        <f t="shared" si="229"/>
        <v>0</v>
      </c>
      <c r="Q618" s="888">
        <f t="shared" si="229"/>
        <v>0</v>
      </c>
      <c r="R618" s="889">
        <f t="shared" si="227"/>
        <v>0</v>
      </c>
      <c r="S618" s="507"/>
      <c r="T618" s="508"/>
      <c r="U618" s="509">
        <f t="shared" si="226"/>
        <v>0</v>
      </c>
      <c r="V618" s="47">
        <f t="shared" si="230"/>
        <v>0</v>
      </c>
      <c r="W618" s="510"/>
    </row>
    <row r="619" spans="1:23" ht="12" customHeight="1">
      <c r="A619" s="498">
        <v>12302110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32"/>
        <v>0</v>
      </c>
      <c r="O619" s="509">
        <f t="shared" si="232"/>
        <v>0</v>
      </c>
      <c r="P619" s="515">
        <f t="shared" si="229"/>
        <v>0</v>
      </c>
      <c r="Q619" s="888">
        <f t="shared" si="229"/>
        <v>0</v>
      </c>
      <c r="R619" s="889">
        <f t="shared" si="227"/>
        <v>0</v>
      </c>
      <c r="S619" s="507"/>
      <c r="T619" s="508"/>
      <c r="U619" s="509">
        <f t="shared" si="226"/>
        <v>0</v>
      </c>
      <c r="V619" s="47">
        <f t="shared" si="230"/>
        <v>0</v>
      </c>
      <c r="W619" s="510"/>
    </row>
    <row r="620" spans="1:23" ht="12" customHeight="1">
      <c r="A620" s="498">
        <v>12302118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32"/>
        <v>0</v>
      </c>
      <c r="O620" s="509">
        <f t="shared" si="232"/>
        <v>0</v>
      </c>
      <c r="P620" s="515">
        <f t="shared" si="229"/>
        <v>0</v>
      </c>
      <c r="Q620" s="888">
        <f t="shared" si="229"/>
        <v>0</v>
      </c>
      <c r="R620" s="889">
        <f t="shared" si="227"/>
        <v>0</v>
      </c>
      <c r="S620" s="507"/>
      <c r="T620" s="508"/>
      <c r="U620" s="509">
        <f t="shared" si="226"/>
        <v>0</v>
      </c>
      <c r="V620" s="47">
        <f t="shared" si="230"/>
        <v>0</v>
      </c>
      <c r="W620" s="510"/>
    </row>
    <row r="621" spans="1:23" ht="12" customHeight="1">
      <c r="A621" s="498">
        <v>12302122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32"/>
        <v>0</v>
      </c>
      <c r="O621" s="509">
        <f t="shared" si="232"/>
        <v>0</v>
      </c>
      <c r="P621" s="515">
        <f t="shared" si="229"/>
        <v>0</v>
      </c>
      <c r="Q621" s="888">
        <f t="shared" si="229"/>
        <v>0</v>
      </c>
      <c r="R621" s="889">
        <f t="shared" si="227"/>
        <v>0</v>
      </c>
      <c r="S621" s="507"/>
      <c r="T621" s="508"/>
      <c r="U621" s="509">
        <f t="shared" si="226"/>
        <v>0</v>
      </c>
      <c r="V621" s="47">
        <f t="shared" si="230"/>
        <v>0</v>
      </c>
      <c r="W621" s="510"/>
    </row>
    <row r="622" spans="1:23" ht="12" customHeight="1">
      <c r="A622" s="498">
        <v>12302835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32"/>
        <v>0</v>
      </c>
      <c r="O622" s="509">
        <f t="shared" si="232"/>
        <v>0</v>
      </c>
      <c r="P622" s="515">
        <f t="shared" si="229"/>
        <v>0</v>
      </c>
      <c r="Q622" s="888">
        <f t="shared" si="229"/>
        <v>0</v>
      </c>
      <c r="R622" s="889">
        <f t="shared" si="227"/>
        <v>0</v>
      </c>
      <c r="S622" s="507"/>
      <c r="T622" s="508"/>
      <c r="U622" s="509">
        <f t="shared" si="226"/>
        <v>0</v>
      </c>
      <c r="V622" s="47">
        <f t="shared" si="230"/>
        <v>0</v>
      </c>
      <c r="W622" s="510"/>
    </row>
    <row r="623" spans="1:23" ht="12" customHeight="1">
      <c r="A623" s="498">
        <v>12303118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si="232"/>
        <v>0</v>
      </c>
      <c r="O623" s="509">
        <f t="shared" si="232"/>
        <v>0</v>
      </c>
      <c r="P623" s="515">
        <f t="shared" ref="P623:Q642" si="233">SUMIF($A$10:$A$369,$A623,P$10:P$369)</f>
        <v>0</v>
      </c>
      <c r="Q623" s="888">
        <f t="shared" si="233"/>
        <v>0</v>
      </c>
      <c r="R623" s="889">
        <f t="shared" si="227"/>
        <v>0</v>
      </c>
      <c r="S623" s="507"/>
      <c r="T623" s="508"/>
      <c r="U623" s="509">
        <f t="shared" si="226"/>
        <v>0</v>
      </c>
      <c r="V623" s="47">
        <f t="shared" si="230"/>
        <v>0</v>
      </c>
      <c r="W623" s="510"/>
    </row>
    <row r="624" spans="1:23" ht="12" customHeight="1">
      <c r="A624" s="498">
        <v>12702009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33"/>
        <v>0</v>
      </c>
      <c r="Q624" s="888">
        <f t="shared" si="233"/>
        <v>0</v>
      </c>
      <c r="R624" s="889">
        <f t="shared" si="227"/>
        <v>0</v>
      </c>
      <c r="S624" s="507"/>
      <c r="T624" s="508"/>
      <c r="U624" s="509">
        <f t="shared" si="226"/>
        <v>0</v>
      </c>
      <c r="V624" s="47">
        <f t="shared" si="230"/>
        <v>0</v>
      </c>
      <c r="W624" s="510"/>
    </row>
    <row r="625" spans="1:23" ht="12" customHeight="1">
      <c r="A625" s="498">
        <v>12702018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33"/>
        <v>0</v>
      </c>
      <c r="Q625" s="888">
        <f t="shared" si="233"/>
        <v>0</v>
      </c>
      <c r="R625" s="889">
        <f t="shared" si="227"/>
        <v>0</v>
      </c>
      <c r="S625" s="507"/>
      <c r="T625" s="508"/>
      <c r="U625" s="509">
        <f t="shared" si="226"/>
        <v>0</v>
      </c>
      <c r="V625" s="47">
        <f t="shared" si="230"/>
        <v>0</v>
      </c>
      <c r="W625" s="510"/>
    </row>
    <row r="626" spans="1:23" ht="12" customHeight="1">
      <c r="A626" s="498">
        <v>12702022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33"/>
        <v>0</v>
      </c>
      <c r="Q626" s="888">
        <f t="shared" si="233"/>
        <v>0</v>
      </c>
      <c r="R626" s="889">
        <f t="shared" si="227"/>
        <v>0</v>
      </c>
      <c r="S626" s="507"/>
      <c r="T626" s="508"/>
      <c r="U626" s="509">
        <f t="shared" si="226"/>
        <v>0</v>
      </c>
      <c r="V626" s="47">
        <f t="shared" si="230"/>
        <v>0</v>
      </c>
      <c r="W626" s="510"/>
    </row>
    <row r="627" spans="1:23" ht="12" customHeight="1">
      <c r="A627" s="498">
        <v>12702815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33"/>
        <v>0</v>
      </c>
      <c r="Q627" s="888">
        <f t="shared" si="233"/>
        <v>0</v>
      </c>
      <c r="R627" s="889">
        <f t="shared" si="227"/>
        <v>0</v>
      </c>
      <c r="S627" s="507"/>
      <c r="T627" s="508"/>
      <c r="U627" s="509">
        <f t="shared" si="226"/>
        <v>0</v>
      </c>
      <c r="V627" s="47">
        <f t="shared" si="230"/>
        <v>0</v>
      </c>
      <c r="W627" s="510"/>
    </row>
    <row r="628" spans="1:23" ht="12" customHeight="1">
      <c r="A628" s="498">
        <v>12706832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84</v>
      </c>
      <c r="M628" s="888">
        <f t="shared" si="231"/>
        <v>0</v>
      </c>
      <c r="N628" s="515">
        <f t="shared" si="232"/>
        <v>0</v>
      </c>
      <c r="O628" s="509">
        <f t="shared" si="232"/>
        <v>84</v>
      </c>
      <c r="P628" s="515">
        <f t="shared" si="233"/>
        <v>0</v>
      </c>
      <c r="Q628" s="888">
        <f t="shared" si="233"/>
        <v>0</v>
      </c>
      <c r="R628" s="889">
        <f t="shared" si="227"/>
        <v>0</v>
      </c>
      <c r="S628" s="507"/>
      <c r="T628" s="508"/>
      <c r="U628" s="509">
        <f t="shared" si="226"/>
        <v>84</v>
      </c>
      <c r="V628" s="47">
        <f t="shared" si="230"/>
        <v>0</v>
      </c>
      <c r="W628" s="510"/>
    </row>
    <row r="629" spans="1:23" ht="12" customHeight="1">
      <c r="A629" s="498">
        <v>13201109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0</v>
      </c>
      <c r="M629" s="888">
        <f t="shared" si="231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7"/>
        <v>0</v>
      </c>
      <c r="S629" s="507"/>
      <c r="T629" s="508"/>
      <c r="U629" s="509">
        <f t="shared" si="226"/>
        <v>0</v>
      </c>
      <c r="V629" s="47">
        <f t="shared" si="230"/>
        <v>0</v>
      </c>
      <c r="W629" s="510"/>
    </row>
    <row r="630" spans="1:23" ht="12" customHeight="1">
      <c r="A630" s="498">
        <v>13201130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ref="K630:M649" si="234">SUMIF($A$10:$A$369,$A630,K$10:K$369)</f>
        <v>0</v>
      </c>
      <c r="L630" s="888">
        <f t="shared" si="234"/>
        <v>0</v>
      </c>
      <c r="M630" s="888">
        <f t="shared" si="234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7"/>
        <v>0</v>
      </c>
      <c r="S630" s="507"/>
      <c r="T630" s="508"/>
      <c r="U630" s="509">
        <f t="shared" si="226"/>
        <v>0</v>
      </c>
      <c r="V630" s="47">
        <f t="shared" si="230"/>
        <v>0</v>
      </c>
      <c r="W630" s="510"/>
    </row>
    <row r="631" spans="1:23" ht="12" customHeight="1">
      <c r="A631" s="498">
        <v>13202130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4"/>
        <v>0</v>
      </c>
      <c r="L631" s="888">
        <f t="shared" si="234"/>
        <v>0</v>
      </c>
      <c r="M631" s="888">
        <f t="shared" si="234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7"/>
        <v>0</v>
      </c>
      <c r="S631" s="507"/>
      <c r="T631" s="508"/>
      <c r="U631" s="509">
        <f t="shared" si="226"/>
        <v>0</v>
      </c>
      <c r="V631" s="47">
        <f t="shared" si="230"/>
        <v>0</v>
      </c>
      <c r="W631" s="510"/>
    </row>
    <row r="632" spans="1:23" ht="12" customHeight="1">
      <c r="A632" s="498">
        <v>13301108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4"/>
        <v>0</v>
      </c>
      <c r="L632" s="888">
        <f t="shared" si="234"/>
        <v>0</v>
      </c>
      <c r="M632" s="888">
        <f t="shared" si="234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7"/>
        <v>0</v>
      </c>
      <c r="S632" s="507"/>
      <c r="T632" s="508"/>
      <c r="U632" s="509">
        <f t="shared" si="226"/>
        <v>0</v>
      </c>
      <c r="V632" s="47">
        <f t="shared" si="230"/>
        <v>0</v>
      </c>
      <c r="W632" s="510"/>
    </row>
    <row r="633" spans="1:23" ht="12" customHeight="1">
      <c r="A633" s="498">
        <v>13301110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4"/>
        <v>0</v>
      </c>
      <c r="L633" s="888">
        <f t="shared" si="234"/>
        <v>0</v>
      </c>
      <c r="M633" s="888">
        <f t="shared" si="234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7"/>
        <v>0</v>
      </c>
      <c r="S633" s="507"/>
      <c r="T633" s="508"/>
      <c r="U633" s="509"/>
      <c r="V633" s="47">
        <f t="shared" si="230"/>
        <v>0</v>
      </c>
      <c r="W633" s="510"/>
    </row>
    <row r="634" spans="1:23" ht="12" customHeight="1">
      <c r="A634" s="498">
        <v>13301130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ref="J634:J697" si="235">SUMIF($A$10:$A$374,$A634,J$10:J$374)</f>
        <v>0</v>
      </c>
      <c r="K634" s="888">
        <f t="shared" si="234"/>
        <v>0</v>
      </c>
      <c r="L634" s="888">
        <f t="shared" si="234"/>
        <v>0</v>
      </c>
      <c r="M634" s="888">
        <f t="shared" si="234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7"/>
        <v>0</v>
      </c>
      <c r="S634" s="507"/>
      <c r="T634" s="508"/>
      <c r="U634" s="509">
        <f t="shared" ref="U634:U665" si="236">SUMIF($A$10:$A$369,$A634,U$10:U$369)</f>
        <v>0</v>
      </c>
      <c r="V634" s="47">
        <f t="shared" si="230"/>
        <v>0</v>
      </c>
      <c r="W634" s="510"/>
    </row>
    <row r="635" spans="1:23" ht="12" customHeight="1">
      <c r="A635" s="498">
        <v>13301140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35"/>
        <v>0</v>
      </c>
      <c r="K635" s="888">
        <f t="shared" si="234"/>
        <v>0</v>
      </c>
      <c r="L635" s="888">
        <f t="shared" si="234"/>
        <v>0</v>
      </c>
      <c r="M635" s="888">
        <f t="shared" si="234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7"/>
        <v>0</v>
      </c>
      <c r="S635" s="507"/>
      <c r="T635" s="508"/>
      <c r="U635" s="509">
        <f t="shared" si="236"/>
        <v>0</v>
      </c>
      <c r="V635" s="47">
        <f t="shared" si="230"/>
        <v>0</v>
      </c>
      <c r="W635" s="510"/>
    </row>
    <row r="636" spans="1:23" ht="12" customHeight="1">
      <c r="A636" s="498">
        <v>13301145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35"/>
        <v>0</v>
      </c>
      <c r="K636" s="888">
        <f t="shared" si="234"/>
        <v>0</v>
      </c>
      <c r="L636" s="888">
        <f t="shared" si="234"/>
        <v>0</v>
      </c>
      <c r="M636" s="888">
        <f t="shared" si="234"/>
        <v>0</v>
      </c>
      <c r="N636" s="515">
        <f t="shared" si="232"/>
        <v>0</v>
      </c>
      <c r="O636" s="509">
        <f t="shared" si="232"/>
        <v>0</v>
      </c>
      <c r="P636" s="515">
        <f t="shared" si="233"/>
        <v>0</v>
      </c>
      <c r="Q636" s="888">
        <f t="shared" si="233"/>
        <v>0</v>
      </c>
      <c r="R636" s="889">
        <f t="shared" si="227"/>
        <v>0</v>
      </c>
      <c r="S636" s="507"/>
      <c r="T636" s="508"/>
      <c r="U636" s="509">
        <f t="shared" si="236"/>
        <v>0</v>
      </c>
      <c r="V636" s="47">
        <f t="shared" si="230"/>
        <v>0</v>
      </c>
      <c r="W636" s="510"/>
    </row>
    <row r="637" spans="1:23" ht="12" customHeight="1">
      <c r="A637" s="498">
        <v>13301808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35"/>
        <v>0</v>
      </c>
      <c r="K637" s="888">
        <f t="shared" si="234"/>
        <v>0</v>
      </c>
      <c r="L637" s="888">
        <f t="shared" si="234"/>
        <v>0</v>
      </c>
      <c r="M637" s="888">
        <f t="shared" si="234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7"/>
        <v>0</v>
      </c>
      <c r="S637" s="507"/>
      <c r="T637" s="508"/>
      <c r="U637" s="509">
        <f t="shared" si="236"/>
        <v>0</v>
      </c>
      <c r="V637" s="47">
        <f t="shared" si="230"/>
        <v>0</v>
      </c>
      <c r="W637" s="510"/>
    </row>
    <row r="638" spans="1:23" ht="12" customHeight="1">
      <c r="A638" s="498">
        <v>13301811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35"/>
        <v>0</v>
      </c>
      <c r="K638" s="888">
        <f t="shared" si="234"/>
        <v>0</v>
      </c>
      <c r="L638" s="888">
        <f t="shared" si="234"/>
        <v>0</v>
      </c>
      <c r="M638" s="888">
        <f t="shared" si="234"/>
        <v>0</v>
      </c>
      <c r="N638" s="515">
        <f t="shared" ref="N638:O657" si="237">SUMIF($A$10:$A$374,$A638,N$10:N$374)</f>
        <v>0</v>
      </c>
      <c r="O638" s="509">
        <f t="shared" si="237"/>
        <v>0</v>
      </c>
      <c r="P638" s="515">
        <f t="shared" si="233"/>
        <v>0</v>
      </c>
      <c r="Q638" s="888">
        <f t="shared" si="233"/>
        <v>0</v>
      </c>
      <c r="R638" s="889">
        <f t="shared" si="227"/>
        <v>0</v>
      </c>
      <c r="S638" s="507"/>
      <c r="T638" s="508"/>
      <c r="U638" s="509">
        <f t="shared" si="236"/>
        <v>0</v>
      </c>
      <c r="V638" s="47">
        <f t="shared" si="230"/>
        <v>0</v>
      </c>
      <c r="W638" s="510"/>
    </row>
    <row r="639" spans="1:23" ht="12" customHeight="1">
      <c r="A639" s="498">
        <v>13301812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35"/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7"/>
        <v>0</v>
      </c>
      <c r="O639" s="509">
        <f t="shared" si="237"/>
        <v>0</v>
      </c>
      <c r="P639" s="515">
        <f t="shared" si="233"/>
        <v>0</v>
      </c>
      <c r="Q639" s="888">
        <f t="shared" si="233"/>
        <v>0</v>
      </c>
      <c r="R639" s="889">
        <f t="shared" si="227"/>
        <v>0</v>
      </c>
      <c r="S639" s="507"/>
      <c r="T639" s="508"/>
      <c r="U639" s="509">
        <f t="shared" si="236"/>
        <v>0</v>
      </c>
      <c r="V639" s="47">
        <f t="shared" si="230"/>
        <v>0</v>
      </c>
      <c r="W639" s="510"/>
    </row>
    <row r="640" spans="1:23" ht="12" customHeight="1">
      <c r="A640" s="498">
        <v>13301844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7"/>
        <v>0</v>
      </c>
      <c r="O640" s="509">
        <f t="shared" si="237"/>
        <v>0</v>
      </c>
      <c r="P640" s="515">
        <f t="shared" si="233"/>
        <v>0</v>
      </c>
      <c r="Q640" s="888">
        <f t="shared" si="233"/>
        <v>0</v>
      </c>
      <c r="R640" s="889">
        <f t="shared" si="227"/>
        <v>0</v>
      </c>
      <c r="S640" s="507"/>
      <c r="T640" s="508"/>
      <c r="U640" s="509">
        <f t="shared" si="236"/>
        <v>0</v>
      </c>
      <c r="V640" s="47">
        <f t="shared" si="230"/>
        <v>0</v>
      </c>
      <c r="W640" s="510"/>
    </row>
    <row r="641" spans="1:23" ht="12" customHeight="1">
      <c r="A641" s="498">
        <v>13301885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7"/>
        <v>0</v>
      </c>
      <c r="O641" s="509">
        <f t="shared" si="237"/>
        <v>0</v>
      </c>
      <c r="P641" s="515">
        <f t="shared" si="233"/>
        <v>0</v>
      </c>
      <c r="Q641" s="888">
        <f t="shared" si="233"/>
        <v>0</v>
      </c>
      <c r="R641" s="889">
        <f t="shared" si="227"/>
        <v>0</v>
      </c>
      <c r="S641" s="507"/>
      <c r="T641" s="508"/>
      <c r="U641" s="509">
        <f t="shared" si="236"/>
        <v>0</v>
      </c>
      <c r="V641" s="47">
        <f t="shared" si="230"/>
        <v>0</v>
      </c>
      <c r="W641" s="510"/>
    </row>
    <row r="642" spans="1:23" ht="12" customHeight="1">
      <c r="A642" s="498">
        <v>13302109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7"/>
        <v>0</v>
      </c>
      <c r="O642" s="509">
        <f t="shared" si="237"/>
        <v>0</v>
      </c>
      <c r="P642" s="515">
        <f t="shared" si="233"/>
        <v>0</v>
      </c>
      <c r="Q642" s="888">
        <f t="shared" si="233"/>
        <v>0</v>
      </c>
      <c r="R642" s="889">
        <f t="shared" si="227"/>
        <v>0</v>
      </c>
      <c r="S642" s="507"/>
      <c r="T642" s="508"/>
      <c r="U642" s="509">
        <f t="shared" si="236"/>
        <v>0</v>
      </c>
      <c r="V642" s="47">
        <f t="shared" si="230"/>
        <v>0</v>
      </c>
      <c r="W642" s="510"/>
    </row>
    <row r="643" spans="1:23" ht="12" customHeight="1">
      <c r="A643" s="498">
        <v>13302130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si="237"/>
        <v>0</v>
      </c>
      <c r="O643" s="509">
        <f t="shared" si="237"/>
        <v>0</v>
      </c>
      <c r="P643" s="515">
        <f t="shared" ref="P643:Q662" si="238">SUMIF($A$10:$A$369,$A643,P$10:P$369)</f>
        <v>0</v>
      </c>
      <c r="Q643" s="888">
        <f t="shared" si="238"/>
        <v>0</v>
      </c>
      <c r="R643" s="889">
        <f t="shared" si="227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>
      <c r="A644" s="498">
        <v>13607109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8"/>
        <v>0</v>
      </c>
      <c r="Q644" s="888">
        <f t="shared" si="238"/>
        <v>0</v>
      </c>
      <c r="R644" s="889">
        <f t="shared" si="227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>
      <c r="A645" s="498">
        <v>13607127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8"/>
        <v>0</v>
      </c>
      <c r="Q645" s="888">
        <f t="shared" si="238"/>
        <v>0</v>
      </c>
      <c r="R645" s="889">
        <f t="shared" si="227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>
      <c r="A646" s="498">
        <v>13607130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8"/>
        <v>0</v>
      </c>
      <c r="Q646" s="888">
        <f t="shared" si="238"/>
        <v>0</v>
      </c>
      <c r="R646" s="889">
        <f t="shared" si="227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>
      <c r="A647" s="498">
        <v>13607143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8"/>
        <v>0</v>
      </c>
      <c r="Q647" s="888">
        <f t="shared" si="238"/>
        <v>0</v>
      </c>
      <c r="R647" s="889">
        <f t="shared" si="227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>
      <c r="A648" s="498">
        <v>13607145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si="238"/>
        <v>0</v>
      </c>
      <c r="Q648" s="888">
        <f t="shared" si="238"/>
        <v>0</v>
      </c>
      <c r="R648" s="889">
        <f t="shared" si="227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>
      <c r="A649" s="498">
        <v>13607808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7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>
      <c r="A650" s="498">
        <v>13607812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ref="K650:M669" si="239">SUMIF($A$10:$A$369,$A650,K$10:K$369)</f>
        <v>0</v>
      </c>
      <c r="L650" s="888">
        <f t="shared" si="239"/>
        <v>0</v>
      </c>
      <c r="M650" s="888">
        <f t="shared" si="239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7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>
      <c r="A651" s="498">
        <v>13607815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7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>
      <c r="A652" s="498">
        <v>13607844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7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>
      <c r="A653" s="498">
        <v>13607845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7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>
      <c r="A654" s="498">
        <v>13607885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7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>
      <c r="A655" s="498">
        <v>13607887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7"/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>
      <c r="A656" s="498">
        <v>13627109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ref="R656:R719" si="240">SUMIF($A$10:$A$369,$A656,R$10:R$369)</f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>
      <c r="A657" s="498">
        <v>13627130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40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>
      <c r="A658" s="498">
        <v>13627145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ref="N658:O677" si="241">SUMIF($A$10:$A$374,$A658,N$10:N$374)</f>
        <v>0</v>
      </c>
      <c r="O658" s="509">
        <f t="shared" si="241"/>
        <v>0</v>
      </c>
      <c r="P658" s="515">
        <f t="shared" si="238"/>
        <v>0</v>
      </c>
      <c r="Q658" s="888">
        <f t="shared" si="238"/>
        <v>0</v>
      </c>
      <c r="R658" s="889">
        <f t="shared" si="240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>
      <c r="A659" s="498">
        <v>13801812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41"/>
        <v>0</v>
      </c>
      <c r="O659" s="509">
        <f t="shared" si="241"/>
        <v>0</v>
      </c>
      <c r="P659" s="515">
        <f t="shared" si="238"/>
        <v>0</v>
      </c>
      <c r="Q659" s="888">
        <f t="shared" si="238"/>
        <v>0</v>
      </c>
      <c r="R659" s="889">
        <f t="shared" si="240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>
      <c r="A660" s="498">
        <v>13801815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41"/>
        <v>0</v>
      </c>
      <c r="O660" s="509">
        <f t="shared" si="241"/>
        <v>0</v>
      </c>
      <c r="P660" s="515">
        <f t="shared" si="238"/>
        <v>0</v>
      </c>
      <c r="Q660" s="888">
        <f t="shared" si="238"/>
        <v>0</v>
      </c>
      <c r="R660" s="889">
        <f t="shared" si="240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>
      <c r="A661" s="498">
        <v>13801844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41"/>
        <v>0</v>
      </c>
      <c r="O661" s="509">
        <f t="shared" si="241"/>
        <v>0</v>
      </c>
      <c r="P661" s="515">
        <f t="shared" si="238"/>
        <v>0</v>
      </c>
      <c r="Q661" s="888">
        <f t="shared" si="238"/>
        <v>0</v>
      </c>
      <c r="R661" s="889">
        <f t="shared" si="240"/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>
      <c r="A662" s="498">
        <v>13801885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41"/>
        <v>0</v>
      </c>
      <c r="O662" s="509">
        <f t="shared" si="241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>
      <c r="A663" s="498">
        <v>13861808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41"/>
        <v>0</v>
      </c>
      <c r="O663" s="509">
        <f t="shared" si="241"/>
        <v>0</v>
      </c>
      <c r="P663" s="515">
        <f t="shared" ref="P663:Q682" si="242">SUMIF($A$10:$A$369,$A663,P$10:P$369)</f>
        <v>0</v>
      </c>
      <c r="Q663" s="888">
        <f t="shared" si="242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>
      <c r="A664" s="498">
        <v>13861815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42"/>
        <v>0</v>
      </c>
      <c r="Q664" s="888">
        <f t="shared" si="242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>
      <c r="A665" s="498">
        <v>13861844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42"/>
        <v>0</v>
      </c>
      <c r="Q665" s="888">
        <f t="shared" si="242"/>
        <v>0</v>
      </c>
      <c r="R665" s="889">
        <f t="shared" si="240"/>
        <v>0</v>
      </c>
      <c r="S665" s="507"/>
      <c r="T665" s="508"/>
      <c r="U665" s="509">
        <f t="shared" si="236"/>
        <v>0</v>
      </c>
      <c r="V665" s="47">
        <f t="shared" si="230"/>
        <v>0</v>
      </c>
      <c r="W665" s="510"/>
    </row>
    <row r="666" spans="1:23" ht="12" customHeight="1">
      <c r="A666" s="498">
        <v>13901109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42"/>
        <v>0</v>
      </c>
      <c r="Q666" s="888">
        <f t="shared" si="242"/>
        <v>0</v>
      </c>
      <c r="R666" s="889">
        <f t="shared" si="240"/>
        <v>0</v>
      </c>
      <c r="S666" s="507"/>
      <c r="T666" s="508"/>
      <c r="U666" s="509">
        <f t="shared" ref="U666:U697" si="243">SUMIF($A$10:$A$369,$A666,U$10:U$369)</f>
        <v>0</v>
      </c>
      <c r="V666" s="47">
        <f t="shared" si="230"/>
        <v>0</v>
      </c>
      <c r="W666" s="510"/>
    </row>
    <row r="667" spans="1:23" ht="12" customHeight="1">
      <c r="A667" s="498">
        <v>13901145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42"/>
        <v>0</v>
      </c>
      <c r="Q667" s="888">
        <f t="shared" si="242"/>
        <v>0</v>
      </c>
      <c r="R667" s="889">
        <f t="shared" si="240"/>
        <v>0</v>
      </c>
      <c r="S667" s="507"/>
      <c r="T667" s="508"/>
      <c r="U667" s="509">
        <f t="shared" si="243"/>
        <v>0</v>
      </c>
      <c r="V667" s="47">
        <f t="shared" si="230"/>
        <v>0</v>
      </c>
      <c r="W667" s="510"/>
    </row>
    <row r="668" spans="1:23" ht="12" customHeight="1">
      <c r="A668" s="498">
        <v>20150835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si="242"/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43"/>
        <v>0</v>
      </c>
      <c r="V668" s="47">
        <f t="shared" si="230"/>
        <v>0</v>
      </c>
      <c r="W668" s="510"/>
    </row>
    <row r="669" spans="1:23" ht="12" customHeight="1">
      <c r="A669" s="498">
        <v>31210808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43"/>
        <v>0</v>
      </c>
      <c r="V669" s="47">
        <f t="shared" si="230"/>
        <v>0</v>
      </c>
      <c r="W669" s="510"/>
    </row>
    <row r="670" spans="1:23" ht="12" customHeight="1">
      <c r="A670" s="498">
        <v>31210820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ref="K670:M689" si="244">SUMIF($A$10:$A$369,$A670,K$10:K$369)</f>
        <v>0</v>
      </c>
      <c r="L670" s="888">
        <f t="shared" si="244"/>
        <v>0</v>
      </c>
      <c r="M670" s="888">
        <f t="shared" si="244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43"/>
        <v>0</v>
      </c>
      <c r="V670" s="47">
        <f t="shared" si="230"/>
        <v>0</v>
      </c>
      <c r="W670" s="510"/>
    </row>
    <row r="671" spans="1:23" ht="12" customHeight="1">
      <c r="A671" s="498">
        <v>31210825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1"/>
        <v>0</v>
      </c>
      <c r="O671" s="509">
        <f t="shared" si="241"/>
        <v>0</v>
      </c>
      <c r="P671" s="515">
        <f t="shared" si="242"/>
        <v>160</v>
      </c>
      <c r="Q671" s="888">
        <f t="shared" si="242"/>
        <v>0</v>
      </c>
      <c r="R671" s="889">
        <f t="shared" si="240"/>
        <v>160</v>
      </c>
      <c r="S671" s="507"/>
      <c r="T671" s="508"/>
      <c r="U671" s="509">
        <f t="shared" si="243"/>
        <v>160</v>
      </c>
      <c r="V671" s="47">
        <f t="shared" si="230"/>
        <v>0</v>
      </c>
      <c r="W671" s="510"/>
    </row>
    <row r="672" spans="1:23" ht="12" customHeight="1">
      <c r="A672" s="498">
        <v>31210831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1"/>
        <v>0</v>
      </c>
      <c r="O672" s="509">
        <f t="shared" si="241"/>
        <v>0</v>
      </c>
      <c r="P672" s="515">
        <f t="shared" si="242"/>
        <v>580</v>
      </c>
      <c r="Q672" s="888">
        <f t="shared" si="242"/>
        <v>0</v>
      </c>
      <c r="R672" s="889">
        <f t="shared" si="240"/>
        <v>580</v>
      </c>
      <c r="S672" s="507"/>
      <c r="T672" s="508"/>
      <c r="U672" s="509">
        <f t="shared" si="243"/>
        <v>580</v>
      </c>
      <c r="V672" s="47">
        <f t="shared" si="230"/>
        <v>0</v>
      </c>
      <c r="W672" s="510"/>
    </row>
    <row r="673" spans="1:23" ht="12" customHeight="1">
      <c r="A673" s="498">
        <v>31210888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43"/>
        <v>0</v>
      </c>
      <c r="V673" s="47">
        <f t="shared" si="230"/>
        <v>0</v>
      </c>
      <c r="W673" s="510"/>
    </row>
    <row r="674" spans="1:23" ht="12" customHeight="1">
      <c r="A674" s="498">
        <v>31210823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si="243"/>
        <v>0</v>
      </c>
      <c r="V674" s="47">
        <f t="shared" ref="V674:V733" si="245">O674+R674-U674</f>
        <v>0</v>
      </c>
      <c r="W674" s="510"/>
    </row>
    <row r="675" spans="1:23" ht="12" customHeight="1">
      <c r="A675" s="498">
        <v>31400126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si="245"/>
        <v>0</v>
      </c>
      <c r="W675" s="510"/>
    </row>
    <row r="676" spans="1:23" ht="12" customHeight="1">
      <c r="A676" s="498">
        <v>31410825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1"/>
        <v>0</v>
      </c>
      <c r="O676" s="509">
        <f t="shared" si="241"/>
        <v>0</v>
      </c>
      <c r="P676" s="515">
        <f t="shared" si="242"/>
        <v>56</v>
      </c>
      <c r="Q676" s="888">
        <f t="shared" si="242"/>
        <v>0</v>
      </c>
      <c r="R676" s="889">
        <f t="shared" si="240"/>
        <v>56</v>
      </c>
      <c r="S676" s="507"/>
      <c r="T676" s="508"/>
      <c r="U676" s="509">
        <f t="shared" si="243"/>
        <v>56</v>
      </c>
      <c r="V676" s="47">
        <f t="shared" si="245"/>
        <v>0</v>
      </c>
      <c r="W676" s="510"/>
    </row>
    <row r="677" spans="1:23" ht="12" customHeight="1">
      <c r="A677" s="498">
        <v>31410831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1"/>
        <v>0</v>
      </c>
      <c r="O677" s="509">
        <f t="shared" si="241"/>
        <v>0</v>
      </c>
      <c r="P677" s="515">
        <f t="shared" si="242"/>
        <v>254</v>
      </c>
      <c r="Q677" s="888">
        <f t="shared" si="242"/>
        <v>0</v>
      </c>
      <c r="R677" s="889">
        <f t="shared" si="240"/>
        <v>254</v>
      </c>
      <c r="S677" s="507"/>
      <c r="T677" s="508"/>
      <c r="U677" s="509">
        <f t="shared" si="243"/>
        <v>254</v>
      </c>
      <c r="V677" s="47">
        <f t="shared" si="245"/>
        <v>0</v>
      </c>
      <c r="W677" s="510"/>
    </row>
    <row r="678" spans="1:23" ht="12" customHeight="1">
      <c r="A678" s="498">
        <v>31410854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ref="N678:O697" si="246">SUMIF($A$10:$A$374,$A678,N$10:N$374)</f>
        <v>0</v>
      </c>
      <c r="O678" s="509">
        <f t="shared" si="246"/>
        <v>0</v>
      </c>
      <c r="P678" s="515">
        <f t="shared" si="242"/>
        <v>0</v>
      </c>
      <c r="Q678" s="888">
        <f t="shared" si="242"/>
        <v>387</v>
      </c>
      <c r="R678" s="889">
        <f t="shared" si="240"/>
        <v>387</v>
      </c>
      <c r="S678" s="507"/>
      <c r="T678" s="508"/>
      <c r="U678" s="509">
        <f t="shared" si="243"/>
        <v>387</v>
      </c>
      <c r="V678" s="47">
        <f t="shared" si="245"/>
        <v>0</v>
      </c>
      <c r="W678" s="510"/>
    </row>
    <row r="679" spans="1:23" ht="12" customHeight="1">
      <c r="A679" s="498">
        <v>31411813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6"/>
        <v>0</v>
      </c>
      <c r="O679" s="509">
        <f t="shared" si="246"/>
        <v>0</v>
      </c>
      <c r="P679" s="515">
        <f t="shared" si="242"/>
        <v>60</v>
      </c>
      <c r="Q679" s="888">
        <f t="shared" si="242"/>
        <v>280</v>
      </c>
      <c r="R679" s="889">
        <f t="shared" si="240"/>
        <v>340</v>
      </c>
      <c r="S679" s="507"/>
      <c r="T679" s="508"/>
      <c r="U679" s="509">
        <f t="shared" si="243"/>
        <v>340</v>
      </c>
      <c r="V679" s="47">
        <f t="shared" si="245"/>
        <v>0</v>
      </c>
      <c r="W679" s="510"/>
    </row>
    <row r="680" spans="1:23" ht="12" customHeight="1">
      <c r="A680" s="498">
        <v>31411825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6"/>
        <v>0</v>
      </c>
      <c r="O680" s="509">
        <f t="shared" si="246"/>
        <v>0</v>
      </c>
      <c r="P680" s="515">
        <f t="shared" si="242"/>
        <v>48</v>
      </c>
      <c r="Q680" s="888">
        <f t="shared" si="242"/>
        <v>0</v>
      </c>
      <c r="R680" s="889">
        <f t="shared" si="240"/>
        <v>48</v>
      </c>
      <c r="S680" s="507"/>
      <c r="T680" s="508"/>
      <c r="U680" s="509">
        <f t="shared" si="243"/>
        <v>48</v>
      </c>
      <c r="V680" s="47">
        <f t="shared" si="245"/>
        <v>0</v>
      </c>
      <c r="W680" s="510"/>
    </row>
    <row r="681" spans="1:23" ht="12" customHeight="1">
      <c r="A681" s="498">
        <v>31411831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6"/>
        <v>0</v>
      </c>
      <c r="O681" s="509">
        <f t="shared" si="246"/>
        <v>0</v>
      </c>
      <c r="P681" s="515">
        <f t="shared" si="242"/>
        <v>130</v>
      </c>
      <c r="Q681" s="888">
        <f t="shared" si="242"/>
        <v>0</v>
      </c>
      <c r="R681" s="889">
        <f t="shared" si="240"/>
        <v>130</v>
      </c>
      <c r="S681" s="507"/>
      <c r="T681" s="508"/>
      <c r="U681" s="509">
        <f t="shared" si="243"/>
        <v>130</v>
      </c>
      <c r="V681" s="47">
        <f t="shared" si="245"/>
        <v>0</v>
      </c>
      <c r="W681" s="510"/>
    </row>
    <row r="682" spans="1:23" ht="12" customHeight="1">
      <c r="A682" s="498">
        <v>31411854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6"/>
        <v>0</v>
      </c>
      <c r="O682" s="509">
        <f t="shared" si="246"/>
        <v>0</v>
      </c>
      <c r="P682" s="515">
        <f t="shared" si="242"/>
        <v>0</v>
      </c>
      <c r="Q682" s="888">
        <f t="shared" si="242"/>
        <v>330</v>
      </c>
      <c r="R682" s="889">
        <f t="shared" si="240"/>
        <v>330</v>
      </c>
      <c r="S682" s="507"/>
      <c r="T682" s="508"/>
      <c r="U682" s="509">
        <f t="shared" si="243"/>
        <v>330</v>
      </c>
      <c r="V682" s="47">
        <f t="shared" si="245"/>
        <v>0</v>
      </c>
      <c r="W682" s="510"/>
    </row>
    <row r="683" spans="1:23" ht="12" customHeight="1">
      <c r="A683" s="498">
        <v>32000846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6"/>
        <v>0</v>
      </c>
      <c r="O683" s="509">
        <f t="shared" si="246"/>
        <v>0</v>
      </c>
      <c r="P683" s="515">
        <f t="shared" ref="P683:Q702" si="247">SUMIF($A$10:$A$369,$A683,P$10:P$369)</f>
        <v>0</v>
      </c>
      <c r="Q683" s="888">
        <f t="shared" si="247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>
      <c r="A684" s="498">
        <v>32000890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7"/>
        <v>0</v>
      </c>
      <c r="Q684" s="888">
        <f t="shared" si="247"/>
        <v>0</v>
      </c>
      <c r="R684" s="889">
        <f t="shared" si="240"/>
        <v>0</v>
      </c>
      <c r="S684" s="507"/>
      <c r="T684" s="508"/>
      <c r="U684" s="509">
        <f t="shared" si="243"/>
        <v>0</v>
      </c>
      <c r="V684" s="47">
        <f t="shared" si="245"/>
        <v>0</v>
      </c>
      <c r="W684" s="510"/>
    </row>
    <row r="685" spans="1:23" ht="12" customHeight="1">
      <c r="A685" s="498">
        <v>32010104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7"/>
        <v>0</v>
      </c>
      <c r="Q685" s="888">
        <f t="shared" si="247"/>
        <v>0</v>
      </c>
      <c r="R685" s="889">
        <f t="shared" si="240"/>
        <v>0</v>
      </c>
      <c r="S685" s="507"/>
      <c r="T685" s="508"/>
      <c r="U685" s="509">
        <f t="shared" si="243"/>
        <v>0</v>
      </c>
      <c r="V685" s="47">
        <f t="shared" si="245"/>
        <v>0</v>
      </c>
      <c r="W685" s="510"/>
    </row>
    <row r="686" spans="1:23" ht="12" customHeight="1">
      <c r="A686" s="498">
        <v>32010108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7"/>
        <v>0</v>
      </c>
      <c r="Q686" s="888">
        <f t="shared" si="247"/>
        <v>0</v>
      </c>
      <c r="R686" s="889">
        <f t="shared" si="240"/>
        <v>0</v>
      </c>
      <c r="S686" s="507"/>
      <c r="T686" s="508"/>
      <c r="U686" s="509">
        <f t="shared" si="243"/>
        <v>0</v>
      </c>
      <c r="V686" s="47">
        <f t="shared" si="245"/>
        <v>0</v>
      </c>
      <c r="W686" s="510"/>
    </row>
    <row r="687" spans="1:23" ht="12" customHeight="1">
      <c r="A687" s="498">
        <v>32010131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7"/>
        <v>0</v>
      </c>
      <c r="Q687" s="888">
        <f t="shared" si="247"/>
        <v>0</v>
      </c>
      <c r="R687" s="889">
        <f t="shared" si="240"/>
        <v>0</v>
      </c>
      <c r="S687" s="507"/>
      <c r="T687" s="508"/>
      <c r="U687" s="509">
        <f t="shared" si="243"/>
        <v>0</v>
      </c>
      <c r="V687" s="47">
        <f t="shared" si="245"/>
        <v>0</v>
      </c>
      <c r="W687" s="510"/>
    </row>
    <row r="688" spans="1:23" ht="12" customHeight="1">
      <c r="A688" s="498">
        <v>32010813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7"/>
        <v>0</v>
      </c>
      <c r="Q688" s="888">
        <f t="shared" si="247"/>
        <v>0</v>
      </c>
      <c r="R688" s="889">
        <f t="shared" si="240"/>
        <v>0</v>
      </c>
      <c r="S688" s="507"/>
      <c r="T688" s="508"/>
      <c r="U688" s="509">
        <f t="shared" si="243"/>
        <v>0</v>
      </c>
      <c r="V688" s="47">
        <f t="shared" si="245"/>
        <v>0</v>
      </c>
      <c r="W688" s="510"/>
    </row>
    <row r="689" spans="1:23" ht="12" customHeight="1">
      <c r="A689" s="498">
        <v>32010834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0</v>
      </c>
      <c r="Q689" s="888">
        <f t="shared" si="247"/>
        <v>0</v>
      </c>
      <c r="R689" s="889">
        <f t="shared" si="240"/>
        <v>0</v>
      </c>
      <c r="S689" s="507"/>
      <c r="T689" s="508"/>
      <c r="U689" s="509">
        <f t="shared" si="243"/>
        <v>0</v>
      </c>
      <c r="V689" s="47">
        <f t="shared" si="245"/>
        <v>0</v>
      </c>
      <c r="W689" s="510"/>
    </row>
    <row r="690" spans="1:23" ht="13.5" customHeight="1">
      <c r="A690" s="498">
        <v>32010837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ref="K690:M709" si="248">SUMIF($A$10:$A$369,$A690,K$10:K$369)</f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0</v>
      </c>
      <c r="R690" s="889">
        <f t="shared" si="240"/>
        <v>0</v>
      </c>
      <c r="S690" s="507"/>
      <c r="T690" s="508"/>
      <c r="U690" s="509">
        <f t="shared" si="243"/>
        <v>0</v>
      </c>
      <c r="V690" s="47">
        <f t="shared" si="245"/>
        <v>0</v>
      </c>
      <c r="W690" s="510"/>
    </row>
    <row r="691" spans="1:23" ht="13.5" customHeight="1">
      <c r="A691" s="498">
        <v>32010873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2" customHeight="1">
      <c r="A692" s="498">
        <v>32010890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si="247"/>
        <v>2430</v>
      </c>
      <c r="Q692" s="888">
        <f t="shared" si="247"/>
        <v>1420</v>
      </c>
      <c r="R692" s="889">
        <f t="shared" si="240"/>
        <v>3850</v>
      </c>
      <c r="S692" s="507"/>
      <c r="T692" s="508"/>
      <c r="U692" s="509">
        <f t="shared" si="243"/>
        <v>3850</v>
      </c>
      <c r="V692" s="47">
        <f t="shared" si="245"/>
        <v>0</v>
      </c>
      <c r="W692" s="510"/>
    </row>
    <row r="693" spans="1:23" ht="12" customHeight="1">
      <c r="A693" s="498">
        <v>32101870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>
      <c r="A694" s="498">
        <v>32110108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>
      <c r="A695" s="498">
        <v>32110813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7"/>
        <v>72</v>
      </c>
      <c r="Q695" s="888">
        <f t="shared" si="247"/>
        <v>0</v>
      </c>
      <c r="R695" s="889">
        <f t="shared" si="240"/>
        <v>72</v>
      </c>
      <c r="S695" s="507"/>
      <c r="T695" s="508"/>
      <c r="U695" s="509">
        <f t="shared" si="243"/>
        <v>72</v>
      </c>
      <c r="V695" s="47">
        <f t="shared" si="245"/>
        <v>0</v>
      </c>
      <c r="W695" s="510"/>
    </row>
    <row r="696" spans="1:23" ht="12" customHeight="1">
      <c r="A696" s="498">
        <v>32110834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>
      <c r="A697" s="498">
        <v>32110837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2" customHeight="1">
      <c r="A698" s="498">
        <v>32110873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ref="J698:J728" si="249">SUMIF($A$10:$A$374,$A698,J$10:J$374)</f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ref="N698:O717" si="250">SUMIF($A$10:$A$374,$A698,N$10:N$374)</f>
        <v>0</v>
      </c>
      <c r="O698" s="509">
        <f t="shared" si="250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ref="U698:U728" si="251">SUMIF($A$10:$A$369,$A698,U$10:U$369)</f>
        <v>0</v>
      </c>
      <c r="V698" s="47">
        <f t="shared" si="245"/>
        <v>0</v>
      </c>
      <c r="W698" s="510"/>
    </row>
    <row r="699" spans="1:23" ht="12" customHeight="1">
      <c r="A699" s="498">
        <v>32110890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9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50"/>
        <v>0</v>
      </c>
      <c r="O699" s="509">
        <f t="shared" si="250"/>
        <v>0</v>
      </c>
      <c r="P699" s="515">
        <f t="shared" si="247"/>
        <v>970</v>
      </c>
      <c r="Q699" s="888">
        <f t="shared" si="247"/>
        <v>1700</v>
      </c>
      <c r="R699" s="889">
        <f t="shared" si="240"/>
        <v>2670</v>
      </c>
      <c r="S699" s="507"/>
      <c r="T699" s="508"/>
      <c r="U699" s="509">
        <f t="shared" si="251"/>
        <v>2670</v>
      </c>
      <c r="V699" s="47">
        <f t="shared" si="245"/>
        <v>0</v>
      </c>
      <c r="W699" s="510"/>
    </row>
    <row r="700" spans="1:23" ht="12" customHeight="1">
      <c r="A700" s="498">
        <v>33221834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9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50"/>
        <v>0</v>
      </c>
      <c r="O700" s="509">
        <f t="shared" si="250"/>
        <v>0</v>
      </c>
      <c r="P700" s="515">
        <f t="shared" si="247"/>
        <v>0</v>
      </c>
      <c r="Q700" s="888">
        <f t="shared" si="247"/>
        <v>0</v>
      </c>
      <c r="R700" s="889">
        <f t="shared" si="240"/>
        <v>0</v>
      </c>
      <c r="S700" s="507"/>
      <c r="T700" s="508"/>
      <c r="U700" s="509">
        <f t="shared" si="251"/>
        <v>0</v>
      </c>
      <c r="V700" s="47">
        <f t="shared" si="245"/>
        <v>0</v>
      </c>
      <c r="W700" s="510"/>
    </row>
    <row r="701" spans="1:23" ht="12" customHeight="1">
      <c r="A701" s="498">
        <v>33221890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9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50"/>
        <v>0</v>
      </c>
      <c r="O701" s="509">
        <f t="shared" si="250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51"/>
        <v>0</v>
      </c>
      <c r="V701" s="47">
        <f t="shared" si="245"/>
        <v>0</v>
      </c>
      <c r="W701" s="510"/>
    </row>
    <row r="702" spans="1:23" ht="12" customHeight="1">
      <c r="A702" s="498">
        <v>33245837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9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50"/>
        <v>0</v>
      </c>
      <c r="O702" s="509">
        <f t="shared" si="250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51"/>
        <v>0</v>
      </c>
      <c r="V702" s="47">
        <f t="shared" si="245"/>
        <v>0</v>
      </c>
      <c r="W702" s="510"/>
    </row>
    <row r="703" spans="1:23" ht="12" customHeight="1">
      <c r="A703" s="498">
        <v>36210108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9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50"/>
        <v>0</v>
      </c>
      <c r="O703" s="509">
        <f t="shared" si="250"/>
        <v>0</v>
      </c>
      <c r="P703" s="515">
        <f t="shared" ref="P703:Q722" si="252">SUMIF($A$10:$A$369,$A703,P$10:P$369)</f>
        <v>0</v>
      </c>
      <c r="Q703" s="888">
        <f t="shared" si="252"/>
        <v>0</v>
      </c>
      <c r="R703" s="889">
        <f t="shared" si="240"/>
        <v>0</v>
      </c>
      <c r="S703" s="507"/>
      <c r="T703" s="508"/>
      <c r="U703" s="509">
        <f t="shared" si="251"/>
        <v>0</v>
      </c>
      <c r="V703" s="47">
        <f t="shared" si="245"/>
        <v>0</v>
      </c>
      <c r="W703" s="510"/>
    </row>
    <row r="704" spans="1:23" ht="12" customHeight="1">
      <c r="A704" s="498">
        <v>36210890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52"/>
        <v>24</v>
      </c>
      <c r="Q704" s="888">
        <f t="shared" si="252"/>
        <v>0</v>
      </c>
      <c r="R704" s="889">
        <f t="shared" si="240"/>
        <v>24</v>
      </c>
      <c r="S704" s="507"/>
      <c r="T704" s="508"/>
      <c r="U704" s="509">
        <f t="shared" si="251"/>
        <v>24</v>
      </c>
      <c r="V704" s="47">
        <f t="shared" si="245"/>
        <v>0</v>
      </c>
      <c r="W704" s="510"/>
    </row>
    <row r="705" spans="1:23" ht="12" customHeight="1">
      <c r="A705" s="498">
        <v>36420837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52"/>
        <v>0</v>
      </c>
      <c r="Q705" s="888">
        <f t="shared" si="252"/>
        <v>0</v>
      </c>
      <c r="R705" s="889">
        <f t="shared" si="240"/>
        <v>0</v>
      </c>
      <c r="S705" s="507"/>
      <c r="T705" s="508"/>
      <c r="U705" s="509">
        <f t="shared" si="251"/>
        <v>0</v>
      </c>
      <c r="V705" s="47">
        <f t="shared" si="245"/>
        <v>0</v>
      </c>
      <c r="W705" s="510"/>
    </row>
    <row r="706" spans="1:23" ht="12" customHeight="1">
      <c r="A706" s="498">
        <v>36420872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52"/>
        <v>0</v>
      </c>
      <c r="Q706" s="888">
        <f t="shared" si="252"/>
        <v>0</v>
      </c>
      <c r="R706" s="889">
        <f t="shared" si="240"/>
        <v>0</v>
      </c>
      <c r="S706" s="507"/>
      <c r="T706" s="508"/>
      <c r="U706" s="509">
        <f t="shared" si="251"/>
        <v>0</v>
      </c>
      <c r="V706" s="47">
        <f t="shared" si="245"/>
        <v>0</v>
      </c>
      <c r="W706" s="510"/>
    </row>
    <row r="707" spans="1:23" ht="12" customHeight="1">
      <c r="A707" s="498">
        <v>36420890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52"/>
        <v>0</v>
      </c>
      <c r="Q707" s="888">
        <f t="shared" si="252"/>
        <v>0</v>
      </c>
      <c r="R707" s="889">
        <f t="shared" si="240"/>
        <v>0</v>
      </c>
      <c r="S707" s="507"/>
      <c r="T707" s="508"/>
      <c r="U707" s="509">
        <f t="shared" si="251"/>
        <v>0</v>
      </c>
      <c r="V707" s="47">
        <f t="shared" si="245"/>
        <v>0</v>
      </c>
      <c r="W707" s="510"/>
    </row>
    <row r="708" spans="1:23" ht="12" customHeight="1">
      <c r="A708" s="498">
        <v>36430104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si="252"/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>
      <c r="A709" s="498">
        <v>36430876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0"/>
        <v>0</v>
      </c>
      <c r="O709" s="509">
        <f t="shared" si="250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51"/>
        <v>0</v>
      </c>
      <c r="V709" s="47">
        <f t="shared" si="245"/>
        <v>0</v>
      </c>
      <c r="W709" s="510"/>
    </row>
    <row r="710" spans="1:23" ht="12" customHeight="1">
      <c r="A710" s="498">
        <v>36430890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ref="K710:M728" si="253">SUMIF($A$10:$A$369,$A710,K$10:K$369)</f>
        <v>0</v>
      </c>
      <c r="L710" s="888">
        <f t="shared" si="253"/>
        <v>0</v>
      </c>
      <c r="M710" s="888">
        <f t="shared" si="253"/>
        <v>0</v>
      </c>
      <c r="N710" s="515">
        <f t="shared" si="250"/>
        <v>0</v>
      </c>
      <c r="O710" s="509">
        <f t="shared" si="250"/>
        <v>0</v>
      </c>
      <c r="P710" s="515">
        <f t="shared" si="252"/>
        <v>270</v>
      </c>
      <c r="Q710" s="888">
        <f t="shared" si="252"/>
        <v>0</v>
      </c>
      <c r="R710" s="889">
        <f t="shared" si="240"/>
        <v>270</v>
      </c>
      <c r="S710" s="507"/>
      <c r="T710" s="508"/>
      <c r="U710" s="509">
        <f t="shared" si="251"/>
        <v>270</v>
      </c>
      <c r="V710" s="47">
        <f t="shared" si="245"/>
        <v>0</v>
      </c>
      <c r="W710" s="510"/>
    </row>
    <row r="711" spans="1:23" ht="12" customHeight="1">
      <c r="A711" s="498">
        <v>36630104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>
      <c r="A712" s="498">
        <v>36630107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0"/>
        <v>0</v>
      </c>
      <c r="O712" s="509">
        <f t="shared" si="250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51"/>
        <v>0</v>
      </c>
      <c r="V712" s="47">
        <f t="shared" si="245"/>
        <v>0</v>
      </c>
      <c r="W712" s="510"/>
    </row>
    <row r="713" spans="1:23" ht="12" customHeight="1">
      <c r="A713" s="498">
        <v>36630825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0"/>
        <v>0</v>
      </c>
      <c r="O713" s="509">
        <f t="shared" si="250"/>
        <v>0</v>
      </c>
      <c r="P713" s="515">
        <f t="shared" si="252"/>
        <v>114</v>
      </c>
      <c r="Q713" s="888">
        <f t="shared" si="252"/>
        <v>0</v>
      </c>
      <c r="R713" s="889">
        <f t="shared" si="240"/>
        <v>114</v>
      </c>
      <c r="S713" s="507"/>
      <c r="T713" s="508"/>
      <c r="U713" s="509">
        <f t="shared" si="251"/>
        <v>114</v>
      </c>
      <c r="V713" s="47">
        <f t="shared" si="245"/>
        <v>0</v>
      </c>
      <c r="W713" s="510"/>
    </row>
    <row r="714" spans="1:23" ht="12" customHeight="1">
      <c r="A714" s="498">
        <v>36630837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0"/>
        <v>0</v>
      </c>
      <c r="O714" s="509">
        <f t="shared" si="250"/>
        <v>0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51"/>
        <v>0</v>
      </c>
      <c r="V714" s="47">
        <f t="shared" si="245"/>
        <v>0</v>
      </c>
      <c r="W714" s="510"/>
    </row>
    <row r="715" spans="1:23" ht="12" customHeight="1">
      <c r="A715" s="498">
        <v>36630831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0"/>
        <v>0</v>
      </c>
      <c r="O715" s="509">
        <f t="shared" si="250"/>
        <v>0</v>
      </c>
      <c r="P715" s="515">
        <f t="shared" si="252"/>
        <v>374</v>
      </c>
      <c r="Q715" s="888">
        <f t="shared" si="252"/>
        <v>0</v>
      </c>
      <c r="R715" s="889">
        <f t="shared" si="240"/>
        <v>374</v>
      </c>
      <c r="S715" s="507"/>
      <c r="T715" s="508"/>
      <c r="U715" s="509">
        <f t="shared" si="251"/>
        <v>374</v>
      </c>
      <c r="V715" s="47">
        <f t="shared" si="245"/>
        <v>0</v>
      </c>
      <c r="W715" s="510"/>
    </row>
    <row r="716" spans="1:23" ht="12" customHeight="1">
      <c r="A716" s="498">
        <v>36730104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0.9" customHeight="1">
      <c r="A717" s="498">
        <v>36730107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0"/>
        <v>0</v>
      </c>
      <c r="O717" s="509">
        <f t="shared" si="250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51"/>
        <v>0</v>
      </c>
      <c r="V717" s="47">
        <f t="shared" si="245"/>
        <v>0</v>
      </c>
      <c r="W717" s="510"/>
    </row>
    <row r="718" spans="1:23" ht="10.9" customHeight="1">
      <c r="A718" s="498">
        <v>36730825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ref="N718:O728" si="254">SUMIF($A$10:$A$374,$A718,N$10:N$374)</f>
        <v>0</v>
      </c>
      <c r="O718" s="509">
        <f t="shared" si="254"/>
        <v>0</v>
      </c>
      <c r="P718" s="515">
        <f t="shared" si="252"/>
        <v>265</v>
      </c>
      <c r="Q718" s="888">
        <f t="shared" si="252"/>
        <v>0</v>
      </c>
      <c r="R718" s="889">
        <f t="shared" si="240"/>
        <v>265</v>
      </c>
      <c r="S718" s="507"/>
      <c r="T718" s="508"/>
      <c r="U718" s="509">
        <f t="shared" si="251"/>
        <v>265</v>
      </c>
      <c r="V718" s="47">
        <f t="shared" si="245"/>
        <v>0</v>
      </c>
      <c r="W718" s="510"/>
    </row>
    <row r="719" spans="1:23" ht="10.9" customHeight="1">
      <c r="A719" s="498">
        <v>36730831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4"/>
        <v>0</v>
      </c>
      <c r="O719" s="509">
        <f t="shared" si="254"/>
        <v>0</v>
      </c>
      <c r="P719" s="515">
        <f t="shared" si="252"/>
        <v>500</v>
      </c>
      <c r="Q719" s="888">
        <f t="shared" si="252"/>
        <v>0</v>
      </c>
      <c r="R719" s="889">
        <f t="shared" si="240"/>
        <v>500</v>
      </c>
      <c r="S719" s="507"/>
      <c r="T719" s="508"/>
      <c r="U719" s="509">
        <f t="shared" si="251"/>
        <v>500</v>
      </c>
      <c r="V719" s="47">
        <f t="shared" si="245"/>
        <v>0</v>
      </c>
      <c r="W719" s="510"/>
    </row>
    <row r="720" spans="1:23" ht="10.9" customHeight="1">
      <c r="A720" s="498">
        <v>36730876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4"/>
        <v>0</v>
      </c>
      <c r="O720" s="509">
        <f t="shared" si="254"/>
        <v>0</v>
      </c>
      <c r="P720" s="515">
        <f t="shared" si="252"/>
        <v>0</v>
      </c>
      <c r="Q720" s="888">
        <f t="shared" si="252"/>
        <v>0</v>
      </c>
      <c r="R720" s="889">
        <f t="shared" ref="R720:R728" si="255">SUMIF($A$10:$A$369,$A720,R$10:R$369)</f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31" ht="12" customHeight="1">
      <c r="A721" s="498">
        <v>36730890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4"/>
        <v>0</v>
      </c>
      <c r="O721" s="509">
        <f t="shared" si="254"/>
        <v>0</v>
      </c>
      <c r="P721" s="515">
        <f t="shared" si="252"/>
        <v>0</v>
      </c>
      <c r="Q721" s="888">
        <f t="shared" si="252"/>
        <v>0</v>
      </c>
      <c r="R721" s="889">
        <f t="shared" si="255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31" ht="12" customHeight="1">
      <c r="A722" s="498">
        <v>63330107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4"/>
        <v>0</v>
      </c>
      <c r="O722" s="509">
        <f t="shared" si="254"/>
        <v>0</v>
      </c>
      <c r="P722" s="515">
        <f t="shared" si="252"/>
        <v>0</v>
      </c>
      <c r="Q722" s="888">
        <f t="shared" si="252"/>
        <v>0</v>
      </c>
      <c r="R722" s="889">
        <f t="shared" si="255"/>
        <v>0</v>
      </c>
      <c r="S722" s="507"/>
      <c r="T722" s="508"/>
      <c r="U722" s="509">
        <f t="shared" si="251"/>
        <v>0</v>
      </c>
      <c r="V722" s="47">
        <f t="shared" si="245"/>
        <v>0</v>
      </c>
      <c r="W722" s="510"/>
    </row>
    <row r="723" spans="1:31" ht="12" customHeight="1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4"/>
        <v>0</v>
      </c>
      <c r="O723" s="509">
        <f t="shared" si="254"/>
        <v>0</v>
      </c>
      <c r="P723" s="515">
        <f t="shared" ref="P723:Q728" si="256">SUMIF($A$10:$A$369,$A723,P$10:P$369)</f>
        <v>0</v>
      </c>
      <c r="Q723" s="888">
        <f t="shared" si="256"/>
        <v>0</v>
      </c>
      <c r="R723" s="889">
        <f t="shared" si="255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31" ht="12" customHeight="1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6"/>
        <v>0</v>
      </c>
      <c r="Q724" s="888">
        <f t="shared" si="256"/>
        <v>0</v>
      </c>
      <c r="R724" s="889">
        <f t="shared" si="255"/>
        <v>0</v>
      </c>
      <c r="S724" s="507"/>
      <c r="T724" s="508"/>
      <c r="U724" s="509">
        <f t="shared" si="251"/>
        <v>0</v>
      </c>
      <c r="V724" s="47">
        <f t="shared" si="245"/>
        <v>0</v>
      </c>
      <c r="W724" s="510"/>
    </row>
    <row r="725" spans="1:31" ht="12" customHeight="1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0</v>
      </c>
      <c r="P725" s="515">
        <f t="shared" si="256"/>
        <v>0</v>
      </c>
      <c r="Q725" s="888">
        <f t="shared" si="256"/>
        <v>0</v>
      </c>
      <c r="R725" s="889">
        <f t="shared" si="255"/>
        <v>0</v>
      </c>
      <c r="S725" s="507"/>
      <c r="T725" s="508"/>
      <c r="U725" s="509">
        <f t="shared" si="251"/>
        <v>0</v>
      </c>
      <c r="V725" s="47">
        <f t="shared" si="245"/>
        <v>0</v>
      </c>
      <c r="W725" s="510"/>
    </row>
    <row r="726" spans="1:31" ht="12" customHeight="1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6"/>
        <v>0</v>
      </c>
      <c r="Q726" s="888">
        <f t="shared" si="256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31" ht="12" customHeight="1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6"/>
        <v>0</v>
      </c>
      <c r="Q727" s="888">
        <f t="shared" si="256"/>
        <v>0</v>
      </c>
      <c r="R727" s="889">
        <f t="shared" si="255"/>
        <v>0</v>
      </c>
      <c r="S727" s="507"/>
      <c r="T727" s="508"/>
      <c r="U727" s="509">
        <f t="shared" si="251"/>
        <v>0</v>
      </c>
      <c r="V727" s="47">
        <f t="shared" si="245"/>
        <v>0</v>
      </c>
      <c r="W727" s="510"/>
    </row>
    <row r="728" spans="1:31" ht="12" customHeight="1" thickBot="1">
      <c r="A728" s="520"/>
      <c r="B728" s="521"/>
      <c r="C728" s="522"/>
      <c r="D728" s="890"/>
      <c r="E728" s="523"/>
      <c r="F728" s="523"/>
      <c r="G728" s="523"/>
      <c r="H728" s="523"/>
      <c r="I728" s="891"/>
      <c r="J728" s="515">
        <f t="shared" si="249"/>
        <v>0</v>
      </c>
      <c r="K728" s="888">
        <f t="shared" si="253"/>
        <v>0</v>
      </c>
      <c r="L728" s="892">
        <f t="shared" si="253"/>
        <v>0</v>
      </c>
      <c r="M728" s="892">
        <f t="shared" si="253"/>
        <v>0</v>
      </c>
      <c r="N728" s="515">
        <f t="shared" si="254"/>
        <v>0</v>
      </c>
      <c r="O728" s="509">
        <f t="shared" si="254"/>
        <v>0</v>
      </c>
      <c r="P728" s="893">
        <f t="shared" si="256"/>
        <v>0</v>
      </c>
      <c r="Q728" s="892">
        <f t="shared" si="256"/>
        <v>0</v>
      </c>
      <c r="R728" s="894">
        <f t="shared" si="255"/>
        <v>0</v>
      </c>
      <c r="S728" s="529"/>
      <c r="T728" s="530"/>
      <c r="U728" s="531">
        <f t="shared" si="251"/>
        <v>0</v>
      </c>
      <c r="V728" s="47">
        <f t="shared" si="245"/>
        <v>0</v>
      </c>
      <c r="W728" s="532"/>
    </row>
    <row r="729" spans="1:31" ht="12" customHeight="1" thickBot="1">
      <c r="A729" s="533" t="s">
        <v>23</v>
      </c>
      <c r="B729" s="534"/>
      <c r="C729" s="535"/>
      <c r="D729" s="895"/>
      <c r="E729" s="536"/>
      <c r="F729" s="536"/>
      <c r="G729" s="536"/>
      <c r="H729" s="536"/>
      <c r="I729" s="896"/>
      <c r="J729" s="897">
        <f>SUM(J378:J728)</f>
        <v>2207</v>
      </c>
      <c r="K729" s="897">
        <f t="shared" ref="K729:U729" si="257">SUM(K378:K728)</f>
        <v>102</v>
      </c>
      <c r="L729" s="897">
        <f t="shared" si="257"/>
        <v>402</v>
      </c>
      <c r="M729" s="897">
        <f t="shared" si="257"/>
        <v>0</v>
      </c>
      <c r="N729" s="542">
        <f t="shared" si="257"/>
        <v>72</v>
      </c>
      <c r="O729" s="543">
        <f t="shared" si="257"/>
        <v>2783</v>
      </c>
      <c r="P729" s="897">
        <f t="shared" si="257"/>
        <v>6727</v>
      </c>
      <c r="Q729" s="542">
        <f t="shared" si="257"/>
        <v>5300</v>
      </c>
      <c r="R729" s="898">
        <f t="shared" si="257"/>
        <v>12027</v>
      </c>
      <c r="S729" s="897"/>
      <c r="T729" s="542"/>
      <c r="U729" s="543">
        <f t="shared" si="257"/>
        <v>14810</v>
      </c>
      <c r="V729" s="47">
        <f t="shared" si="245"/>
        <v>0</v>
      </c>
      <c r="W729" s="544"/>
    </row>
    <row r="730" spans="1:31" ht="12" customHeight="1">
      <c r="U730" s="547">
        <f>U729-U376</f>
        <v>0</v>
      </c>
      <c r="V730" s="47">
        <f t="shared" si="245"/>
        <v>0</v>
      </c>
    </row>
    <row r="731" spans="1:31" ht="12" customHeight="1">
      <c r="A731" s="965" t="s">
        <v>365</v>
      </c>
      <c r="B731" s="965"/>
      <c r="C731" s="546"/>
      <c r="V731" s="47">
        <f t="shared" si="245"/>
        <v>0</v>
      </c>
    </row>
    <row r="732" spans="1:31" ht="12" customHeight="1">
      <c r="A732" s="965" t="s">
        <v>366</v>
      </c>
      <c r="B732" s="965"/>
      <c r="C732" s="546"/>
      <c r="V732" s="47">
        <f t="shared" si="245"/>
        <v>0</v>
      </c>
    </row>
    <row r="733" spans="1:31" s="519" customFormat="1" ht="18" customHeight="1">
      <c r="A733" s="546" t="s">
        <v>367</v>
      </c>
      <c r="B733" s="546"/>
      <c r="C733" s="899"/>
      <c r="D733" s="638"/>
      <c r="I733" s="638"/>
      <c r="J733" s="55"/>
      <c r="K733" s="55"/>
      <c r="L733" s="55"/>
      <c r="M733" s="55"/>
      <c r="N733" s="55"/>
      <c r="O733" s="55"/>
      <c r="P733" s="55"/>
      <c r="Q733" s="55"/>
      <c r="R733" s="55"/>
      <c r="S733" s="546"/>
      <c r="T733" s="546"/>
      <c r="U733" s="55"/>
      <c r="V733" s="47">
        <f t="shared" si="245"/>
        <v>0</v>
      </c>
      <c r="W733" s="55"/>
      <c r="X733" s="55"/>
      <c r="Y733" s="55"/>
      <c r="Z733" s="55"/>
      <c r="AA733" s="55"/>
      <c r="AB733" s="55"/>
      <c r="AC733" s="55"/>
      <c r="AD733" s="55"/>
      <c r="AE733" s="55"/>
    </row>
  </sheetData>
  <mergeCells count="17">
    <mergeCell ref="A732:B732"/>
    <mergeCell ref="P8:R8"/>
    <mergeCell ref="S8:U8"/>
    <mergeCell ref="W8:W9"/>
    <mergeCell ref="X8:AC8"/>
    <mergeCell ref="AE8:AE9"/>
    <mergeCell ref="A731:B73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honeticPr fontId="4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E5A1D-A2D2-435F-8954-718D0C4AA288}">
  <sheetPr codeName="Sheet7"/>
  <dimension ref="A1:AE675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J272" sqref="J272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469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80</v>
      </c>
      <c r="K15" s="58"/>
      <c r="L15" s="58"/>
      <c r="M15" s="58"/>
      <c r="N15" s="59"/>
      <c r="O15" s="60">
        <f t="shared" ref="O15:O35" si="5">SUM(J15:N15)</f>
        <v>80</v>
      </c>
      <c r="P15" s="61"/>
      <c r="Q15" s="62"/>
      <c r="R15" s="61"/>
      <c r="S15" s="63"/>
      <c r="T15" s="70">
        <f>SUM(O15,R15)</f>
        <v>80</v>
      </c>
      <c r="U15" s="65">
        <f t="shared" si="2"/>
        <v>80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8</v>
      </c>
      <c r="K16" s="58"/>
      <c r="L16" s="58"/>
      <c r="M16" s="58"/>
      <c r="N16" s="59"/>
      <c r="O16" s="60">
        <f t="shared" si="5"/>
        <v>8</v>
      </c>
      <c r="P16" s="61"/>
      <c r="Q16" s="62"/>
      <c r="R16" s="61"/>
      <c r="S16" s="63">
        <f>SUM(O16,R16)</f>
        <v>8</v>
      </c>
      <c r="T16" s="64"/>
      <c r="U16" s="65">
        <f t="shared" si="2"/>
        <v>8</v>
      </c>
      <c r="V16" s="66">
        <f t="shared" si="6"/>
        <v>0</v>
      </c>
      <c r="W16" s="48" t="s">
        <v>35</v>
      </c>
      <c r="X16" s="49">
        <f>(J16*1000)/C16</f>
        <v>320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320</v>
      </c>
      <c r="AD16" s="53">
        <f>(R16*1000)/C16</f>
        <v>0</v>
      </c>
      <c r="AE16" s="54">
        <f t="shared" si="4"/>
        <v>320</v>
      </c>
    </row>
    <row r="17" spans="1:31" ht="18" hidden="1" customHeight="1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180</v>
      </c>
      <c r="R18" s="61">
        <f t="shared" si="1"/>
        <v>180</v>
      </c>
      <c r="S18" s="63">
        <f t="shared" ref="S18:S22" si="7">SUM(O18,R18)</f>
        <v>180</v>
      </c>
      <c r="T18" s="64"/>
      <c r="U18" s="65">
        <f t="shared" si="2"/>
        <v>180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3600</v>
      </c>
      <c r="AE18" s="54">
        <f t="shared" si="4"/>
        <v>3600</v>
      </c>
    </row>
    <row r="19" spans="1:31" ht="18" customHeight="1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160</v>
      </c>
      <c r="Q19" s="62"/>
      <c r="R19" s="61">
        <f t="shared" si="1"/>
        <v>160</v>
      </c>
      <c r="S19" s="63">
        <f t="shared" si="7"/>
        <v>160</v>
      </c>
      <c r="T19" s="64"/>
      <c r="U19" s="65">
        <f t="shared" si="2"/>
        <v>160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3200</v>
      </c>
      <c r="AE19" s="54">
        <f t="shared" si="4"/>
        <v>3200</v>
      </c>
    </row>
    <row r="20" spans="1:31" ht="18" customHeight="1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500</v>
      </c>
      <c r="Q20" s="62"/>
      <c r="R20" s="61">
        <f t="shared" si="1"/>
        <v>500</v>
      </c>
      <c r="S20" s="63">
        <f t="shared" si="7"/>
        <v>500</v>
      </c>
      <c r="T20" s="64"/>
      <c r="U20" s="65">
        <f t="shared" si="2"/>
        <v>500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10000</v>
      </c>
      <c r="AE20" s="54">
        <f t="shared" si="4"/>
        <v>10000</v>
      </c>
    </row>
    <row r="21" spans="1:31" ht="18" hidden="1" customHeight="1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24</v>
      </c>
      <c r="K22" s="58"/>
      <c r="L22" s="58"/>
      <c r="M22" s="58"/>
      <c r="N22" s="59"/>
      <c r="O22" s="60">
        <f t="shared" si="5"/>
        <v>24</v>
      </c>
      <c r="P22" s="61"/>
      <c r="Q22" s="62"/>
      <c r="R22" s="61"/>
      <c r="S22" s="63">
        <f t="shared" si="7"/>
        <v>24</v>
      </c>
      <c r="T22" s="64"/>
      <c r="U22" s="65">
        <f t="shared" si="2"/>
        <v>24</v>
      </c>
      <c r="V22" s="66">
        <f t="shared" si="6"/>
        <v>0</v>
      </c>
      <c r="W22" s="48"/>
      <c r="X22" s="49">
        <f>(J22*1000)/C22</f>
        <v>960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960</v>
      </c>
      <c r="AD22" s="53"/>
      <c r="AE22" s="54"/>
    </row>
    <row r="23" spans="1:31" ht="18" customHeight="1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64</v>
      </c>
      <c r="K24" s="58">
        <v>8</v>
      </c>
      <c r="L24" s="76">
        <v>2</v>
      </c>
      <c r="M24" s="58"/>
      <c r="N24" s="59"/>
      <c r="O24" s="60">
        <f t="shared" si="5"/>
        <v>74</v>
      </c>
      <c r="P24" s="61"/>
      <c r="Q24" s="62"/>
      <c r="R24" s="61"/>
      <c r="S24" s="63">
        <f>SUM(O24,R24)</f>
        <v>74</v>
      </c>
      <c r="T24" s="64"/>
      <c r="U24" s="65">
        <f t="shared" si="2"/>
        <v>74</v>
      </c>
      <c r="V24" s="66">
        <f t="shared" si="6"/>
        <v>0</v>
      </c>
      <c r="W24" s="48" t="s">
        <v>40</v>
      </c>
      <c r="X24" s="49">
        <f>(J24*1000)/C24</f>
        <v>2560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2880</v>
      </c>
      <c r="AD24" s="53">
        <f>(R24*1000)/C24</f>
        <v>0</v>
      </c>
      <c r="AE24" s="54">
        <f t="shared" si="4"/>
        <v>2880</v>
      </c>
    </row>
    <row r="25" spans="1:31" ht="18" hidden="1" customHeight="1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8</v>
      </c>
      <c r="O26" s="60">
        <f t="shared" si="5"/>
        <v>8</v>
      </c>
      <c r="P26" s="61"/>
      <c r="Q26" s="62"/>
      <c r="R26" s="61">
        <f>SUM(P26:Q26)</f>
        <v>0</v>
      </c>
      <c r="S26" s="63">
        <f>SUM(O26,R26)</f>
        <v>8</v>
      </c>
      <c r="T26" s="64"/>
      <c r="U26" s="65">
        <f t="shared" si="2"/>
        <v>8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320</v>
      </c>
      <c r="AC26" s="52">
        <f t="shared" si="3"/>
        <v>320</v>
      </c>
      <c r="AD26" s="53">
        <f>(R26*1000)/C26</f>
        <v>0</v>
      </c>
      <c r="AE26" s="54">
        <f t="shared" si="4"/>
        <v>320</v>
      </c>
    </row>
    <row r="27" spans="1:31" ht="18" customHeight="1">
      <c r="A27" s="30">
        <v>31410854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42</v>
      </c>
      <c r="J27" s="57"/>
      <c r="K27" s="90"/>
      <c r="L27" s="90"/>
      <c r="M27" s="90"/>
      <c r="N27" s="91"/>
      <c r="O27" s="60"/>
      <c r="P27" s="92">
        <v>28</v>
      </c>
      <c r="Q27" s="62">
        <v>102</v>
      </c>
      <c r="R27" s="92">
        <f t="shared" ref="R27:R42" si="12">SUM(P27:Q27)</f>
        <v>130</v>
      </c>
      <c r="S27" s="63"/>
      <c r="T27" s="93">
        <f>SUM(R27:S27)</f>
        <v>130</v>
      </c>
      <c r="U27" s="65">
        <f t="shared" si="2"/>
        <v>130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32</v>
      </c>
      <c r="Q28" s="62"/>
      <c r="R28" s="61">
        <f t="shared" si="12"/>
        <v>32</v>
      </c>
      <c r="S28" s="63">
        <f>SUM(O28,R28)</f>
        <v>32</v>
      </c>
      <c r="T28" s="93"/>
      <c r="U28" s="65">
        <f t="shared" si="2"/>
        <v>32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640</v>
      </c>
      <c r="AE28" s="54">
        <f t="shared" si="4"/>
        <v>640</v>
      </c>
    </row>
    <row r="29" spans="1:31" ht="18" customHeight="1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190</v>
      </c>
      <c r="Q29" s="62"/>
      <c r="R29" s="61">
        <f t="shared" si="12"/>
        <v>190</v>
      </c>
      <c r="S29" s="63">
        <f>SUM(O29,R29)</f>
        <v>190</v>
      </c>
      <c r="T29" s="93"/>
      <c r="U29" s="65">
        <f t="shared" si="2"/>
        <v>190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3800</v>
      </c>
      <c r="AE29" s="54">
        <f t="shared" si="4"/>
        <v>3800</v>
      </c>
    </row>
    <row r="30" spans="1:31" ht="18" customHeight="1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340</v>
      </c>
      <c r="R30" s="61">
        <f t="shared" si="12"/>
        <v>340</v>
      </c>
      <c r="S30" s="63">
        <f>SUM(O30,R30)</f>
        <v>340</v>
      </c>
      <c r="T30" s="64"/>
      <c r="U30" s="65">
        <f t="shared" si="2"/>
        <v>340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6800</v>
      </c>
      <c r="AE30" s="54">
        <f t="shared" si="4"/>
        <v>6800</v>
      </c>
    </row>
    <row r="31" spans="1:31" ht="18" hidden="1" customHeight="1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>
        <v>21</v>
      </c>
      <c r="K33" s="58"/>
      <c r="L33" s="58"/>
      <c r="M33" s="58"/>
      <c r="N33" s="59"/>
      <c r="O33" s="60">
        <f>SUM(J33:N33)</f>
        <v>21</v>
      </c>
      <c r="P33" s="61"/>
      <c r="Q33" s="62"/>
      <c r="R33" s="61"/>
      <c r="S33" s="63"/>
      <c r="T33" s="70">
        <f>SUM(O33,R33)</f>
        <v>21</v>
      </c>
      <c r="U33" s="65">
        <f t="shared" si="2"/>
        <v>21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56</v>
      </c>
      <c r="K34" s="58"/>
      <c r="L34" s="107"/>
      <c r="M34" s="58"/>
      <c r="N34" s="59"/>
      <c r="O34" s="60">
        <f t="shared" si="5"/>
        <v>56</v>
      </c>
      <c r="P34" s="61"/>
      <c r="Q34" s="62"/>
      <c r="R34" s="61"/>
      <c r="S34" s="63">
        <f>SUM(O34,R34)</f>
        <v>56</v>
      </c>
      <c r="T34" s="64"/>
      <c r="U34" s="65">
        <f t="shared" si="2"/>
        <v>56</v>
      </c>
      <c r="V34" s="66">
        <f t="shared" si="6"/>
        <v>0</v>
      </c>
      <c r="W34" s="47" t="s">
        <v>49</v>
      </c>
      <c r="X34" s="49">
        <f>(J34*1000)/C34</f>
        <v>2240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2240</v>
      </c>
      <c r="AD34" s="53">
        <f>(R34*1000)/C34</f>
        <v>0</v>
      </c>
      <c r="AE34" s="54">
        <f t="shared" si="4"/>
        <v>2240</v>
      </c>
    </row>
    <row r="35" spans="1:31" ht="18" customHeight="1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22</v>
      </c>
      <c r="R35" s="92">
        <f t="shared" si="12"/>
        <v>22</v>
      </c>
      <c r="S35" s="63"/>
      <c r="T35" s="70">
        <f>SUM(O35,R35)</f>
        <v>22</v>
      </c>
      <c r="U35" s="65">
        <f t="shared" si="2"/>
        <v>22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hidden="1" customHeight="1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/>
      <c r="R36" s="92">
        <f t="shared" si="12"/>
        <v>0</v>
      </c>
      <c r="S36" s="63"/>
      <c r="T36" s="70">
        <f>SUM(O36,R36)</f>
        <v>0</v>
      </c>
      <c r="U36" s="65">
        <f t="shared" si="2"/>
        <v>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60</v>
      </c>
      <c r="Q37" s="62">
        <v>240</v>
      </c>
      <c r="R37" s="61">
        <f t="shared" si="12"/>
        <v>300</v>
      </c>
      <c r="S37" s="63">
        <f>SUM(O37,R37)</f>
        <v>300</v>
      </c>
      <c r="T37" s="64"/>
      <c r="U37" s="65">
        <f t="shared" si="2"/>
        <v>300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6000</v>
      </c>
      <c r="AE37" s="54">
        <f t="shared" si="4"/>
        <v>6000</v>
      </c>
    </row>
    <row r="38" spans="1:31" ht="18" customHeight="1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>
        <v>40</v>
      </c>
      <c r="Q38" s="62"/>
      <c r="R38" s="61">
        <f t="shared" si="12"/>
        <v>40</v>
      </c>
      <c r="S38" s="63">
        <f>SUM(O38,R38)</f>
        <v>40</v>
      </c>
      <c r="T38" s="64"/>
      <c r="U38" s="65">
        <f t="shared" si="2"/>
        <v>40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800</v>
      </c>
      <c r="AE38" s="54">
        <f t="shared" si="4"/>
        <v>800</v>
      </c>
    </row>
    <row r="39" spans="1:31" ht="18" customHeight="1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190</v>
      </c>
      <c r="Q39" s="62"/>
      <c r="R39" s="61">
        <f t="shared" si="12"/>
        <v>190</v>
      </c>
      <c r="S39" s="63">
        <f>SUM(O39,R39)</f>
        <v>190</v>
      </c>
      <c r="T39" s="64"/>
      <c r="U39" s="65">
        <f t="shared" si="2"/>
        <v>190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3800</v>
      </c>
      <c r="AE39" s="54">
        <f t="shared" si="4"/>
        <v>3800</v>
      </c>
    </row>
    <row r="40" spans="1:31" ht="18" customHeight="1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180</v>
      </c>
      <c r="R40" s="61">
        <f t="shared" si="12"/>
        <v>180</v>
      </c>
      <c r="S40" s="63">
        <f>SUM(O40,R40)</f>
        <v>180</v>
      </c>
      <c r="T40" s="64"/>
      <c r="U40" s="65">
        <f t="shared" si="2"/>
        <v>180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3600</v>
      </c>
      <c r="AE40" s="54">
        <f t="shared" si="4"/>
        <v>3600</v>
      </c>
    </row>
    <row r="41" spans="1:31" ht="18" hidden="1" customHeight="1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299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8</v>
      </c>
      <c r="O43" s="125">
        <f t="shared" si="13"/>
        <v>317</v>
      </c>
      <c r="P43" s="126">
        <f t="shared" si="13"/>
        <v>1200</v>
      </c>
      <c r="Q43" s="127">
        <f t="shared" si="13"/>
        <v>1064</v>
      </c>
      <c r="R43" s="126">
        <f t="shared" si="13"/>
        <v>2264</v>
      </c>
      <c r="S43" s="128">
        <f t="shared" si="13"/>
        <v>2314</v>
      </c>
      <c r="T43" s="129">
        <f t="shared" si="13"/>
        <v>267</v>
      </c>
      <c r="U43" s="130">
        <f t="shared" si="13"/>
        <v>2581</v>
      </c>
      <c r="V43" s="66">
        <f t="shared" si="6"/>
        <v>0</v>
      </c>
      <c r="W43" s="131"/>
      <c r="X43" s="132">
        <f t="shared" ref="X43:AE43" si="14">SUM(X10:X42)</f>
        <v>7360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320</v>
      </c>
      <c r="AC43" s="130">
        <f t="shared" si="14"/>
        <v>8000</v>
      </c>
      <c r="AD43" s="133">
        <f t="shared" si="14"/>
        <v>42240</v>
      </c>
      <c r="AE43" s="134">
        <f t="shared" si="14"/>
        <v>48000</v>
      </c>
    </row>
    <row r="44" spans="1:31" ht="18" hidden="1" customHeight="1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56</v>
      </c>
      <c r="K49" s="58"/>
      <c r="L49" s="58"/>
      <c r="M49" s="58"/>
      <c r="N49" s="59"/>
      <c r="O49" s="60">
        <f>SUM(J49:N49)</f>
        <v>56</v>
      </c>
      <c r="P49" s="61"/>
      <c r="Q49" s="62"/>
      <c r="R49" s="61"/>
      <c r="S49" s="63">
        <f>SUM(O49,R49)</f>
        <v>56</v>
      </c>
      <c r="T49" s="143"/>
      <c r="U49" s="65">
        <f t="shared" si="2"/>
        <v>56</v>
      </c>
      <c r="V49" s="66">
        <f t="shared" si="6"/>
        <v>0</v>
      </c>
      <c r="W49" s="48"/>
      <c r="X49" s="49">
        <f>(J49*1000)/C49</f>
        <v>2240</v>
      </c>
      <c r="Y49" s="50"/>
      <c r="Z49" s="50"/>
      <c r="AA49" s="50"/>
      <c r="AB49" s="51"/>
      <c r="AC49" s="52">
        <f t="shared" si="17"/>
        <v>2240</v>
      </c>
      <c r="AD49" s="53"/>
      <c r="AE49" s="54">
        <f t="shared" si="18"/>
        <v>2240</v>
      </c>
    </row>
    <row r="50" spans="1:31" ht="18" hidden="1" customHeight="1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10</v>
      </c>
      <c r="K51" s="58"/>
      <c r="L51" s="58"/>
      <c r="M51" s="58"/>
      <c r="N51" s="59"/>
      <c r="O51" s="60">
        <f t="shared" si="19"/>
        <v>10</v>
      </c>
      <c r="P51" s="61"/>
      <c r="Q51" s="62"/>
      <c r="R51" s="61"/>
      <c r="S51" s="63"/>
      <c r="T51" s="140">
        <f>SUM(O51,R51)</f>
        <v>10</v>
      </c>
      <c r="U51" s="65">
        <f>SUM(S51:T51)</f>
        <v>10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200</v>
      </c>
      <c r="K52" s="58">
        <v>22</v>
      </c>
      <c r="L52" s="150">
        <v>2</v>
      </c>
      <c r="M52" s="58"/>
      <c r="N52" s="59"/>
      <c r="O52" s="60">
        <f t="shared" si="19"/>
        <v>224</v>
      </c>
      <c r="P52" s="151"/>
      <c r="Q52" s="152"/>
      <c r="R52" s="151"/>
      <c r="S52" s="63">
        <f>SUM(O52,R52)</f>
        <v>224</v>
      </c>
      <c r="T52" s="139"/>
      <c r="U52" s="153">
        <f t="shared" si="2"/>
        <v>224</v>
      </c>
      <c r="V52" s="66">
        <f t="shared" si="6"/>
        <v>0</v>
      </c>
      <c r="W52" s="47" t="s">
        <v>74</v>
      </c>
      <c r="X52" s="49">
        <f>(J52*1000)/C52</f>
        <v>8000</v>
      </c>
      <c r="Y52" s="50">
        <f>(K52*1000)/C52</f>
        <v>880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8880</v>
      </c>
      <c r="AD52" s="51">
        <f>(R52*1000)/C52</f>
        <v>0</v>
      </c>
      <c r="AE52" s="155">
        <f t="shared" si="18"/>
        <v>8880</v>
      </c>
    </row>
    <row r="53" spans="1:31" ht="18" hidden="1" customHeight="1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1530</v>
      </c>
      <c r="Q56" s="109"/>
      <c r="R56" s="92">
        <f>SUM(P56:Q56)</f>
        <v>1530</v>
      </c>
      <c r="S56" s="63"/>
      <c r="T56" s="70">
        <f>SUM(O56,R56)</f>
        <v>1530</v>
      </c>
      <c r="U56" s="65">
        <f t="shared" si="2"/>
        <v>1530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620</v>
      </c>
      <c r="Q57" s="62">
        <v>1480</v>
      </c>
      <c r="R57" s="61">
        <f t="shared" si="16"/>
        <v>2100</v>
      </c>
      <c r="S57" s="63">
        <f t="shared" ref="S57:S65" si="20">SUM(O57,R57)</f>
        <v>2100</v>
      </c>
      <c r="T57" s="139"/>
      <c r="U57" s="65">
        <f t="shared" si="2"/>
        <v>2100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42000</v>
      </c>
      <c r="AE57" s="54">
        <f t="shared" si="18"/>
        <v>42000</v>
      </c>
    </row>
    <row r="58" spans="1:31" ht="18" hidden="1" customHeight="1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/>
      <c r="K66" s="58"/>
      <c r="L66" s="58"/>
      <c r="M66" s="58"/>
      <c r="N66" s="59"/>
      <c r="O66" s="60">
        <f t="shared" si="19"/>
        <v>0</v>
      </c>
      <c r="P66" s="61"/>
      <c r="Q66" s="62"/>
      <c r="R66" s="61"/>
      <c r="S66" s="63"/>
      <c r="T66" s="140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120</v>
      </c>
      <c r="K67" s="58">
        <v>20</v>
      </c>
      <c r="L67" s="58">
        <v>5</v>
      </c>
      <c r="M67" s="58"/>
      <c r="N67" s="59"/>
      <c r="O67" s="60">
        <f t="shared" si="19"/>
        <v>145</v>
      </c>
      <c r="P67" s="61"/>
      <c r="Q67" s="62"/>
      <c r="R67" s="61">
        <f t="shared" si="16"/>
        <v>0</v>
      </c>
      <c r="S67" s="63">
        <f>SUM(O67,R67)</f>
        <v>145</v>
      </c>
      <c r="T67" s="139"/>
      <c r="U67" s="65">
        <f t="shared" si="2"/>
        <v>145</v>
      </c>
      <c r="V67" s="66">
        <f t="shared" si="6"/>
        <v>0</v>
      </c>
      <c r="W67" s="48"/>
      <c r="X67" s="49">
        <f>(J67*1000)/C67</f>
        <v>4800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5800</v>
      </c>
      <c r="AD67" s="53">
        <f>(R67*1000)/C67</f>
        <v>0</v>
      </c>
      <c r="AE67" s="54">
        <f t="shared" si="18"/>
        <v>5800</v>
      </c>
    </row>
    <row r="68" spans="1:31" ht="15.75" hidden="1" customHeight="1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514</v>
      </c>
      <c r="Q74" s="109"/>
      <c r="R74" s="92">
        <f>SUM(P74:Q74)</f>
        <v>514</v>
      </c>
      <c r="S74" s="208"/>
      <c r="T74" s="70">
        <f>SUM(O74,R74)</f>
        <v>514</v>
      </c>
      <c r="U74" s="209">
        <f t="shared" si="2"/>
        <v>514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1170</v>
      </c>
      <c r="Q75" s="62">
        <v>1630</v>
      </c>
      <c r="R75" s="61">
        <f t="shared" si="16"/>
        <v>2800</v>
      </c>
      <c r="S75" s="63">
        <f t="shared" ref="S75:S80" si="26">SUM(O75,R75)</f>
        <v>2800</v>
      </c>
      <c r="T75" s="139"/>
      <c r="U75" s="65">
        <f t="shared" si="2"/>
        <v>2800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56000</v>
      </c>
      <c r="AE75" s="54">
        <f t="shared" si="18"/>
        <v>56000</v>
      </c>
    </row>
    <row r="76" spans="1:31" ht="19.5" hidden="1" customHeight="1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56</v>
      </c>
      <c r="K78" s="58"/>
      <c r="L78" s="58"/>
      <c r="M78" s="58"/>
      <c r="N78" s="59"/>
      <c r="O78" s="60">
        <f t="shared" si="32"/>
        <v>56</v>
      </c>
      <c r="P78" s="61"/>
      <c r="Q78" s="62"/>
      <c r="R78" s="61">
        <f t="shared" si="16"/>
        <v>0</v>
      </c>
      <c r="S78" s="63">
        <f t="shared" si="26"/>
        <v>56</v>
      </c>
      <c r="T78" s="139"/>
      <c r="U78" s="65">
        <f t="shared" si="2"/>
        <v>56</v>
      </c>
      <c r="V78" s="66">
        <f t="shared" si="6"/>
        <v>0</v>
      </c>
      <c r="W78" s="48"/>
      <c r="X78" s="49">
        <f t="shared" si="27"/>
        <v>2240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2240</v>
      </c>
      <c r="AD78" s="53">
        <f>(R78*1000)/C78</f>
        <v>0</v>
      </c>
      <c r="AE78" s="54">
        <f t="shared" si="18"/>
        <v>2240</v>
      </c>
    </row>
    <row r="79" spans="1:31" ht="18" customHeight="1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/>
      <c r="K79" s="58"/>
      <c r="L79" s="58"/>
      <c r="M79" s="58"/>
      <c r="N79" s="59"/>
      <c r="O79" s="60">
        <f t="shared" si="32"/>
        <v>0</v>
      </c>
      <c r="P79" s="61"/>
      <c r="Q79" s="62"/>
      <c r="R79" s="61"/>
      <c r="S79" s="63">
        <f t="shared" si="26"/>
        <v>0</v>
      </c>
      <c r="T79" s="139"/>
      <c r="U79" s="65">
        <f t="shared" si="2"/>
        <v>0</v>
      </c>
      <c r="V79" s="66">
        <f t="shared" si="6"/>
        <v>0</v>
      </c>
      <c r="W79" s="48"/>
      <c r="X79" s="49">
        <f t="shared" si="27"/>
        <v>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0</v>
      </c>
      <c r="AD79" s="53"/>
      <c r="AE79" s="54">
        <f t="shared" si="18"/>
        <v>0</v>
      </c>
    </row>
    <row r="80" spans="1:31" ht="18" hidden="1" customHeight="1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>
        <v>14</v>
      </c>
      <c r="K81" s="58"/>
      <c r="L81" s="58"/>
      <c r="M81" s="58"/>
      <c r="N81" s="59"/>
      <c r="O81" s="60">
        <f t="shared" si="32"/>
        <v>14</v>
      </c>
      <c r="P81" s="61"/>
      <c r="Q81" s="62"/>
      <c r="R81" s="61"/>
      <c r="S81" s="63"/>
      <c r="T81" s="140">
        <f>SUM(O81,R81)</f>
        <v>14</v>
      </c>
      <c r="U81" s="65">
        <f>SUM(S81:T81)</f>
        <v>14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105</v>
      </c>
      <c r="K82" s="58">
        <v>5</v>
      </c>
      <c r="L82" s="58"/>
      <c r="M82" s="58"/>
      <c r="N82" s="59"/>
      <c r="O82" s="60">
        <f t="shared" si="32"/>
        <v>110</v>
      </c>
      <c r="P82" s="61"/>
      <c r="Q82" s="62"/>
      <c r="R82" s="61">
        <f t="shared" si="16"/>
        <v>0</v>
      </c>
      <c r="S82" s="63">
        <f>SUM(O82,R82)</f>
        <v>110</v>
      </c>
      <c r="T82" s="139"/>
      <c r="U82" s="65">
        <f t="shared" si="2"/>
        <v>110</v>
      </c>
      <c r="V82" s="66">
        <f t="shared" si="6"/>
        <v>0</v>
      </c>
      <c r="W82" s="48"/>
      <c r="X82" s="49">
        <f>(J82*1000)/C82</f>
        <v>4200</v>
      </c>
      <c r="Y82" s="50">
        <f>(K82*1000)/C82</f>
        <v>200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4400</v>
      </c>
      <c r="AD82" s="53">
        <f>(R82*1000)/C82</f>
        <v>0</v>
      </c>
      <c r="AE82" s="54">
        <f t="shared" si="18"/>
        <v>4400</v>
      </c>
    </row>
    <row r="83" spans="1:31" ht="18" hidden="1" customHeight="1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16</v>
      </c>
      <c r="L89" s="58">
        <v>5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640</v>
      </c>
      <c r="Z89" s="50">
        <f t="shared" ref="Z89:Z110" si="37">(L89*1000)/C89</f>
        <v>200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16</v>
      </c>
      <c r="O90" s="60">
        <f t="shared" si="32"/>
        <v>16</v>
      </c>
      <c r="P90" s="61"/>
      <c r="Q90" s="62"/>
      <c r="R90" s="61">
        <f t="shared" si="16"/>
        <v>0</v>
      </c>
      <c r="S90" s="63">
        <f t="shared" si="34"/>
        <v>16</v>
      </c>
      <c r="T90" s="139"/>
      <c r="U90" s="65">
        <f t="shared" si="2"/>
        <v>16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640</v>
      </c>
      <c r="AC90" s="52">
        <f t="shared" si="17"/>
        <v>640</v>
      </c>
      <c r="AD90" s="53">
        <f t="shared" si="40"/>
        <v>0</v>
      </c>
      <c r="AE90" s="54">
        <f t="shared" si="18"/>
        <v>640</v>
      </c>
    </row>
    <row r="91" spans="1:31" ht="18" hidden="1" customHeight="1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648</v>
      </c>
      <c r="K111" s="123">
        <f t="shared" si="41"/>
        <v>63</v>
      </c>
      <c r="L111" s="123">
        <f t="shared" si="41"/>
        <v>12</v>
      </c>
      <c r="M111" s="123">
        <f t="shared" si="41"/>
        <v>0</v>
      </c>
      <c r="N111" s="124">
        <f t="shared" si="41"/>
        <v>32</v>
      </c>
      <c r="O111" s="125">
        <f t="shared" si="41"/>
        <v>755</v>
      </c>
      <c r="P111" s="126">
        <f t="shared" si="41"/>
        <v>3834</v>
      </c>
      <c r="Q111" s="127">
        <f t="shared" si="41"/>
        <v>3110</v>
      </c>
      <c r="R111" s="126">
        <f t="shared" si="41"/>
        <v>6944</v>
      </c>
      <c r="S111" s="128">
        <f t="shared" si="41"/>
        <v>5631</v>
      </c>
      <c r="T111" s="129">
        <f t="shared" si="41"/>
        <v>2068</v>
      </c>
      <c r="U111" s="130">
        <f t="shared" si="41"/>
        <v>7699</v>
      </c>
      <c r="V111" s="66">
        <f t="shared" si="33"/>
        <v>0</v>
      </c>
      <c r="W111" s="131"/>
      <c r="X111" s="132">
        <f t="shared" ref="X111:AE111" si="42">SUM(X44:X110)</f>
        <v>24960</v>
      </c>
      <c r="Y111" s="129">
        <f t="shared" si="42"/>
        <v>2520</v>
      </c>
      <c r="Z111" s="129">
        <f t="shared" si="42"/>
        <v>400</v>
      </c>
      <c r="AA111" s="129">
        <f t="shared" si="42"/>
        <v>0</v>
      </c>
      <c r="AB111" s="133">
        <f t="shared" si="42"/>
        <v>1280</v>
      </c>
      <c r="AC111" s="130">
        <f t="shared" si="42"/>
        <v>29160</v>
      </c>
      <c r="AD111" s="133">
        <f t="shared" si="42"/>
        <v>98000</v>
      </c>
      <c r="AE111" s="134">
        <f t="shared" si="42"/>
        <v>126520</v>
      </c>
    </row>
    <row r="112" spans="1:31" ht="18" customHeight="1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30</v>
      </c>
      <c r="K112" s="58"/>
      <c r="L112" s="58"/>
      <c r="M112" s="58"/>
      <c r="N112" s="59"/>
      <c r="O112" s="60">
        <f t="shared" ref="O112" si="43">SUM(J112:N112)</f>
        <v>30</v>
      </c>
      <c r="P112" s="61"/>
      <c r="Q112" s="62"/>
      <c r="R112" s="61">
        <f t="shared" ref="R112:R144" si="44">SUM(P112:Q112)</f>
        <v>0</v>
      </c>
      <c r="S112" s="44">
        <f>SUM(O112,R112)</f>
        <v>30</v>
      </c>
      <c r="T112" s="45"/>
      <c r="U112" s="46">
        <f t="shared" ref="U112:U188" si="45">SUM(S112:T112)</f>
        <v>30</v>
      </c>
      <c r="V112" s="66">
        <f t="shared" si="33"/>
        <v>0</v>
      </c>
      <c r="W112" s="48"/>
      <c r="X112" s="49">
        <f>(J112*1000)/C112</f>
        <v>1200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1200</v>
      </c>
      <c r="AD112" s="53">
        <f>(R112*1000)/C112</f>
        <v>0</v>
      </c>
      <c r="AE112" s="54">
        <f t="shared" ref="AE112:AE144" si="47">SUM(AC112:AD112)</f>
        <v>1200</v>
      </c>
    </row>
    <row r="113" spans="1:31" ht="18" customHeight="1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>
        <v>16</v>
      </c>
      <c r="Q113" s="62"/>
      <c r="R113" s="61">
        <f t="shared" si="44"/>
        <v>16</v>
      </c>
      <c r="S113" s="63">
        <f>SUM(O113,R113)</f>
        <v>16</v>
      </c>
      <c r="T113" s="139"/>
      <c r="U113" s="65">
        <f t="shared" si="45"/>
        <v>16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320</v>
      </c>
      <c r="AE113" s="54">
        <f t="shared" si="47"/>
        <v>320</v>
      </c>
    </row>
    <row r="114" spans="1:31" ht="18" hidden="1" customHeight="1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/>
      <c r="K115" s="58"/>
      <c r="L115" s="58"/>
      <c r="M115" s="58"/>
      <c r="N115" s="59"/>
      <c r="O115" s="60">
        <f t="shared" si="48"/>
        <v>0</v>
      </c>
      <c r="P115" s="61"/>
      <c r="Q115" s="62"/>
      <c r="R115" s="61"/>
      <c r="S115" s="63"/>
      <c r="T115" s="140">
        <f>SUM(O115,R115)</f>
        <v>0</v>
      </c>
      <c r="U115" s="65">
        <f t="shared" si="45"/>
        <v>0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16</v>
      </c>
      <c r="K116" s="58"/>
      <c r="L116" s="58"/>
      <c r="M116" s="58"/>
      <c r="N116" s="59"/>
      <c r="O116" s="60">
        <f t="shared" si="48"/>
        <v>16</v>
      </c>
      <c r="P116" s="61"/>
      <c r="Q116" s="62"/>
      <c r="R116" s="61">
        <f t="shared" si="44"/>
        <v>0</v>
      </c>
      <c r="S116" s="63">
        <f>SUM(O116,R116)</f>
        <v>16</v>
      </c>
      <c r="T116" s="139"/>
      <c r="U116" s="65">
        <f t="shared" si="45"/>
        <v>16</v>
      </c>
      <c r="V116" s="66">
        <f t="shared" si="33"/>
        <v>0</v>
      </c>
      <c r="W116" s="48"/>
      <c r="X116" s="49">
        <f>(J116*1000)/C116</f>
        <v>640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640</v>
      </c>
      <c r="AD116" s="53">
        <f>(R116*1000)/C116</f>
        <v>0</v>
      </c>
      <c r="AE116" s="54">
        <f t="shared" si="47"/>
        <v>640</v>
      </c>
    </row>
    <row r="117" spans="1:31" ht="18" hidden="1" customHeight="1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230</v>
      </c>
      <c r="Q120" s="62"/>
      <c r="R120" s="61">
        <f t="shared" si="44"/>
        <v>230</v>
      </c>
      <c r="S120" s="63">
        <f>SUM(O120,R120)</f>
        <v>230</v>
      </c>
      <c r="T120" s="143"/>
      <c r="U120" s="65">
        <f t="shared" si="45"/>
        <v>230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4600</v>
      </c>
      <c r="AE120" s="54">
        <f t="shared" si="47"/>
        <v>4600</v>
      </c>
    </row>
    <row r="121" spans="1:31" ht="18" hidden="1" customHeight="1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50</v>
      </c>
      <c r="K123" s="58"/>
      <c r="L123" s="58"/>
      <c r="M123" s="58"/>
      <c r="N123" s="59"/>
      <c r="O123" s="60">
        <f t="shared" si="49"/>
        <v>50</v>
      </c>
      <c r="Q123" s="62"/>
      <c r="R123" s="61"/>
      <c r="S123" s="63"/>
      <c r="T123" s="140">
        <f>SUM(O123,R123)</f>
        <v>50</v>
      </c>
      <c r="U123" s="65">
        <f>SUM(S123:T123)</f>
        <v>50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410</v>
      </c>
      <c r="Q128" s="62"/>
      <c r="R128" s="92">
        <f t="shared" si="44"/>
        <v>410</v>
      </c>
      <c r="S128" s="63"/>
      <c r="T128" s="140">
        <f>SUM(O128,R128)</f>
        <v>410</v>
      </c>
      <c r="U128" s="65">
        <f t="shared" si="45"/>
        <v>410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56</v>
      </c>
      <c r="Q129" s="62"/>
      <c r="R129" s="61">
        <f t="shared" si="44"/>
        <v>56</v>
      </c>
      <c r="S129" s="63">
        <f>SUM(O129,R129)</f>
        <v>56</v>
      </c>
      <c r="T129" s="139"/>
      <c r="U129" s="65">
        <f t="shared" si="45"/>
        <v>56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1120</v>
      </c>
      <c r="AE129" s="54">
        <f t="shared" si="47"/>
        <v>1120</v>
      </c>
    </row>
    <row r="130" spans="1:31" ht="18" hidden="1" customHeight="1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50</v>
      </c>
      <c r="K136" s="58"/>
      <c r="L136" s="58"/>
      <c r="M136" s="58"/>
      <c r="N136" s="59"/>
      <c r="O136" s="60">
        <f t="shared" si="49"/>
        <v>50</v>
      </c>
      <c r="P136" s="61"/>
      <c r="Q136" s="62"/>
      <c r="R136" s="61"/>
      <c r="S136" s="63"/>
      <c r="T136" s="140">
        <f>SUM(O136,R136)</f>
        <v>50</v>
      </c>
      <c r="U136" s="65">
        <f t="shared" si="45"/>
        <v>50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140</v>
      </c>
      <c r="K137" s="58">
        <v>5</v>
      </c>
      <c r="L137" s="258">
        <v>5</v>
      </c>
      <c r="M137" s="58"/>
      <c r="N137" s="59"/>
      <c r="O137" s="60">
        <f t="shared" si="49"/>
        <v>150</v>
      </c>
      <c r="P137" s="61"/>
      <c r="Q137" s="62"/>
      <c r="R137" s="61">
        <f t="shared" si="44"/>
        <v>0</v>
      </c>
      <c r="S137" s="63">
        <f>SUM(O137,R137)</f>
        <v>150</v>
      </c>
      <c r="T137" s="139"/>
      <c r="U137" s="65">
        <f t="shared" si="45"/>
        <v>150</v>
      </c>
      <c r="V137" s="66">
        <f t="shared" si="33"/>
        <v>0</v>
      </c>
      <c r="W137" s="247" t="s">
        <v>155</v>
      </c>
      <c r="X137" s="49">
        <f>(J137*1000)/C137</f>
        <v>5600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6000</v>
      </c>
      <c r="AD137" s="53">
        <f>(R137*1000)/C137</f>
        <v>0</v>
      </c>
      <c r="AE137" s="54">
        <f t="shared" si="47"/>
        <v>6000</v>
      </c>
    </row>
    <row r="138" spans="1:31" ht="18" hidden="1" customHeight="1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470</v>
      </c>
      <c r="Q139" s="62"/>
      <c r="R139" s="92">
        <f t="shared" si="44"/>
        <v>470</v>
      </c>
      <c r="S139" s="63"/>
      <c r="T139" s="140">
        <f>SUM(O139,R139)</f>
        <v>470</v>
      </c>
      <c r="U139" s="65">
        <f t="shared" si="45"/>
        <v>470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270</v>
      </c>
      <c r="Q140" s="62"/>
      <c r="R140" s="61">
        <f t="shared" si="44"/>
        <v>270</v>
      </c>
      <c r="S140" s="63">
        <f>SUM(O140,R140)</f>
        <v>270</v>
      </c>
      <c r="T140" s="139"/>
      <c r="U140" s="65">
        <f t="shared" si="45"/>
        <v>270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5400</v>
      </c>
      <c r="AE140" s="54">
        <f t="shared" si="47"/>
        <v>5400</v>
      </c>
    </row>
    <row r="141" spans="1:31" ht="18" hidden="1" customHeight="1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463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496</v>
      </c>
      <c r="P145" s="126">
        <f t="shared" si="50"/>
        <v>1452</v>
      </c>
      <c r="Q145" s="127">
        <f t="shared" si="50"/>
        <v>0</v>
      </c>
      <c r="R145" s="126">
        <f t="shared" si="50"/>
        <v>1452</v>
      </c>
      <c r="S145" s="128">
        <f t="shared" si="50"/>
        <v>968</v>
      </c>
      <c r="T145" s="129">
        <f t="shared" si="50"/>
        <v>980</v>
      </c>
      <c r="U145" s="130">
        <f t="shared" si="50"/>
        <v>1948</v>
      </c>
      <c r="V145" s="66">
        <f t="shared" si="33"/>
        <v>0</v>
      </c>
      <c r="W145" s="131"/>
      <c r="X145" s="132">
        <f t="shared" ref="X145:AE145" si="51">SUM(X112:X144)</f>
        <v>14520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15840</v>
      </c>
      <c r="AD145" s="133">
        <f t="shared" si="51"/>
        <v>11440</v>
      </c>
      <c r="AE145" s="134">
        <f t="shared" si="51"/>
        <v>27280</v>
      </c>
    </row>
    <row r="146" spans="1:31" ht="18" hidden="1" customHeight="1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1410</v>
      </c>
      <c r="K158" s="285">
        <f t="shared" si="66"/>
        <v>90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1568</v>
      </c>
      <c r="P158" s="288">
        <f t="shared" si="66"/>
        <v>6486</v>
      </c>
      <c r="Q158" s="289">
        <f t="shared" si="66"/>
        <v>4174</v>
      </c>
      <c r="R158" s="288">
        <f t="shared" si="66"/>
        <v>10660</v>
      </c>
      <c r="S158" s="290">
        <f t="shared" si="66"/>
        <v>8913</v>
      </c>
      <c r="T158" s="291">
        <f t="shared" si="66"/>
        <v>3315</v>
      </c>
      <c r="U158" s="292">
        <f t="shared" si="66"/>
        <v>12228</v>
      </c>
      <c r="V158" s="66">
        <f t="shared" si="63"/>
        <v>0</v>
      </c>
      <c r="W158" s="293"/>
      <c r="X158" s="294">
        <f t="shared" ref="X158:AE158" si="67">SUM(X157,X145,X111,X43)</f>
        <v>46840</v>
      </c>
      <c r="Y158" s="291">
        <f t="shared" si="67"/>
        <v>3600</v>
      </c>
      <c r="Z158" s="291">
        <f t="shared" si="67"/>
        <v>960</v>
      </c>
      <c r="AA158" s="291">
        <f t="shared" si="67"/>
        <v>0</v>
      </c>
      <c r="AB158" s="295">
        <f t="shared" si="67"/>
        <v>1600</v>
      </c>
      <c r="AC158" s="292">
        <f t="shared" si="67"/>
        <v>53000</v>
      </c>
      <c r="AD158" s="295">
        <f t="shared" si="67"/>
        <v>151680</v>
      </c>
      <c r="AE158" s="296">
        <f t="shared" si="67"/>
        <v>201800</v>
      </c>
    </row>
    <row r="159" spans="1:31" ht="18" customHeight="1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64</v>
      </c>
      <c r="K159" s="198"/>
      <c r="L159" s="198"/>
      <c r="M159" s="198"/>
      <c r="N159" s="199"/>
      <c r="O159" s="298">
        <f t="shared" ref="O159:O165" si="68">SUM(J159:N159)</f>
        <v>64</v>
      </c>
      <c r="P159" s="61"/>
      <c r="Q159" s="299"/>
      <c r="R159" s="300">
        <f t="shared" ref="R159:R192" si="69">SUM(P159:Q159)</f>
        <v>0</v>
      </c>
      <c r="S159" s="63">
        <f>SUM(O159,R159)</f>
        <v>64</v>
      </c>
      <c r="T159" s="301"/>
      <c r="U159" s="302">
        <f t="shared" si="45"/>
        <v>64</v>
      </c>
      <c r="V159" s="66">
        <f t="shared" si="63"/>
        <v>0</v>
      </c>
      <c r="W159" s="303"/>
      <c r="X159" s="304">
        <f>(J159*1000)/C159</f>
        <v>2560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2560</v>
      </c>
      <c r="AD159" s="308">
        <f>(R159*1000)/C159</f>
        <v>0</v>
      </c>
      <c r="AE159" s="309">
        <f t="shared" ref="AE159:AE192" si="71">SUM(AC159:AD159)</f>
        <v>2560</v>
      </c>
    </row>
    <row r="160" spans="1:31" ht="18" customHeight="1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8</v>
      </c>
      <c r="M160" s="198"/>
      <c r="N160" s="199"/>
      <c r="O160" s="312">
        <f t="shared" si="68"/>
        <v>8</v>
      </c>
      <c r="P160" s="61"/>
      <c r="Q160" s="299"/>
      <c r="R160" s="300"/>
      <c r="S160" s="63">
        <f t="shared" ref="S160:S182" si="72">SUM(O160,R160)</f>
        <v>8</v>
      </c>
      <c r="T160" s="301"/>
      <c r="U160" s="302">
        <f t="shared" si="45"/>
        <v>8</v>
      </c>
      <c r="V160" s="66">
        <f t="shared" si="63"/>
        <v>0</v>
      </c>
      <c r="W160" s="303"/>
      <c r="X160" s="304"/>
      <c r="Y160" s="305"/>
      <c r="Z160" s="50">
        <f>(L160*1000)/C160</f>
        <v>320</v>
      </c>
      <c r="AA160" s="305"/>
      <c r="AB160" s="306"/>
      <c r="AC160" s="52">
        <f t="shared" si="70"/>
        <v>320</v>
      </c>
      <c r="AD160" s="308"/>
      <c r="AE160" s="54">
        <f t="shared" si="71"/>
        <v>320</v>
      </c>
    </row>
    <row r="161" spans="1:31" ht="18" hidden="1" customHeight="1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>
        <v>30</v>
      </c>
      <c r="M162" s="198"/>
      <c r="N162" s="199"/>
      <c r="O162" s="312">
        <f t="shared" si="68"/>
        <v>30</v>
      </c>
      <c r="P162" s="61"/>
      <c r="Q162" s="299"/>
      <c r="R162" s="300"/>
      <c r="S162" s="63"/>
      <c r="T162" s="140">
        <f>SUM(O162,R162)</f>
        <v>30</v>
      </c>
      <c r="U162" s="302">
        <f t="shared" si="45"/>
        <v>30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>
        <v>16</v>
      </c>
      <c r="M163" s="198"/>
      <c r="N163" s="199"/>
      <c r="O163" s="312">
        <f t="shared" si="68"/>
        <v>16</v>
      </c>
      <c r="P163" s="61"/>
      <c r="Q163" s="299"/>
      <c r="R163" s="300"/>
      <c r="S163" s="63">
        <f t="shared" si="72"/>
        <v>16</v>
      </c>
      <c r="T163" s="319"/>
      <c r="U163" s="302">
        <f t="shared" si="45"/>
        <v>16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640</v>
      </c>
      <c r="AA163" s="305"/>
      <c r="AB163" s="306"/>
      <c r="AC163" s="52">
        <f t="shared" si="70"/>
        <v>640</v>
      </c>
      <c r="AD163" s="308"/>
      <c r="AE163" s="54">
        <f t="shared" si="71"/>
        <v>640</v>
      </c>
    </row>
    <row r="164" spans="1:31" ht="18" customHeight="1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>
        <v>24</v>
      </c>
      <c r="K164" s="198"/>
      <c r="L164" s="317"/>
      <c r="M164" s="198"/>
      <c r="N164" s="199"/>
      <c r="O164" s="320">
        <f t="shared" si="68"/>
        <v>24</v>
      </c>
      <c r="P164" s="61"/>
      <c r="Q164" s="299"/>
      <c r="R164" s="300"/>
      <c r="S164" s="63">
        <f t="shared" si="72"/>
        <v>24</v>
      </c>
      <c r="T164" s="319"/>
      <c r="U164" s="302">
        <f t="shared" si="45"/>
        <v>24</v>
      </c>
      <c r="V164" s="66"/>
      <c r="W164" s="303"/>
      <c r="X164" s="304">
        <f>(J164*1000)/C164</f>
        <v>960</v>
      </c>
      <c r="Y164" s="305"/>
      <c r="Z164" s="305"/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customHeight="1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/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64</v>
      </c>
      <c r="R167" s="61">
        <f t="shared" si="69"/>
        <v>64</v>
      </c>
      <c r="S167" s="63">
        <f t="shared" si="72"/>
        <v>64</v>
      </c>
      <c r="T167" s="45"/>
      <c r="U167" s="46">
        <f t="shared" si="45"/>
        <v>64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1280</v>
      </c>
      <c r="AE167" s="54">
        <f t="shared" si="71"/>
        <v>1280</v>
      </c>
    </row>
    <row r="168" spans="1:31" ht="18" customHeight="1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170</v>
      </c>
      <c r="R175" s="61">
        <f t="shared" si="69"/>
        <v>170</v>
      </c>
      <c r="S175" s="63">
        <f t="shared" si="72"/>
        <v>170</v>
      </c>
      <c r="T175" s="336"/>
      <c r="U175" s="46">
        <f>SUM(S175:T175)</f>
        <v>170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3400</v>
      </c>
      <c r="AE175" s="54">
        <f t="shared" si="71"/>
        <v>3400</v>
      </c>
    </row>
    <row r="176" spans="1:31" ht="18" hidden="1" customHeight="1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>
        <v>64</v>
      </c>
      <c r="K178" s="58"/>
      <c r="L178" s="58"/>
      <c r="M178" s="58"/>
      <c r="N178" s="59"/>
      <c r="O178" s="323">
        <f t="shared" si="75"/>
        <v>64</v>
      </c>
      <c r="P178" s="61"/>
      <c r="Q178" s="62"/>
      <c r="R178" s="61"/>
      <c r="S178" s="63">
        <f t="shared" si="72"/>
        <v>64</v>
      </c>
      <c r="T178" s="334"/>
      <c r="U178" s="46">
        <f t="shared" si="45"/>
        <v>64</v>
      </c>
      <c r="V178" s="66">
        <f t="shared" si="77"/>
        <v>0</v>
      </c>
      <c r="W178" s="48"/>
      <c r="X178" s="49">
        <f>(J178*1000)/C178</f>
        <v>2560</v>
      </c>
      <c r="Y178" s="50"/>
      <c r="Z178" s="305">
        <f t="shared" si="79"/>
        <v>0</v>
      </c>
      <c r="AA178" s="50"/>
      <c r="AB178" s="51"/>
      <c r="AC178" s="52">
        <f t="shared" si="70"/>
        <v>2560</v>
      </c>
      <c r="AD178" s="53"/>
      <c r="AE178" s="54">
        <f t="shared" si="71"/>
        <v>2560</v>
      </c>
    </row>
    <row r="179" spans="1:31" ht="18" customHeight="1">
      <c r="A179" s="348">
        <v>113801</v>
      </c>
      <c r="B179" s="349">
        <v>2.5</v>
      </c>
      <c r="C179" s="353" t="s">
        <v>27</v>
      </c>
      <c r="D179" s="354"/>
      <c r="E179" s="355"/>
      <c r="F179" s="135" t="s">
        <v>221</v>
      </c>
      <c r="G179" s="73" t="s">
        <v>224</v>
      </c>
      <c r="H179" s="73"/>
      <c r="I179" s="138"/>
      <c r="J179" s="224"/>
      <c r="K179" s="58"/>
      <c r="L179" s="258">
        <v>72</v>
      </c>
      <c r="M179" s="58"/>
      <c r="N179" s="59"/>
      <c r="O179" s="356">
        <f t="shared" si="75"/>
        <v>72</v>
      </c>
      <c r="P179" s="61"/>
      <c r="Q179" s="62"/>
      <c r="R179" s="61"/>
      <c r="S179" s="63"/>
      <c r="T179" s="336">
        <f>SUM(O179,R179)</f>
        <v>72</v>
      </c>
      <c r="U179" s="302">
        <f t="shared" si="45"/>
        <v>72</v>
      </c>
      <c r="V179" s="66">
        <f t="shared" si="77"/>
        <v>0</v>
      </c>
      <c r="W179" s="48"/>
      <c r="X179" s="306"/>
      <c r="Y179" s="50"/>
      <c r="Z179" s="50"/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110</v>
      </c>
      <c r="R184" s="61">
        <f t="shared" si="69"/>
        <v>110</v>
      </c>
      <c r="S184" s="63">
        <f t="shared" ref="S184:S190" si="83">SUM(O184,R184)</f>
        <v>110</v>
      </c>
      <c r="T184" s="375"/>
      <c r="U184" s="46">
        <f t="shared" si="45"/>
        <v>110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2200</v>
      </c>
      <c r="AE184" s="54">
        <f t="shared" si="71"/>
        <v>2200</v>
      </c>
    </row>
    <row r="185" spans="1:31" ht="18" customHeight="1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360</v>
      </c>
      <c r="R192" s="61">
        <f t="shared" si="69"/>
        <v>360</v>
      </c>
      <c r="S192" s="63">
        <f>SUM(O192,R192)</f>
        <v>360</v>
      </c>
      <c r="T192" s="45"/>
      <c r="U192" s="46">
        <f t="shared" si="91"/>
        <v>360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7200</v>
      </c>
      <c r="AE192" s="54">
        <f t="shared" si="71"/>
        <v>7200</v>
      </c>
    </row>
    <row r="193" spans="1:31" ht="18" customHeight="1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260</v>
      </c>
      <c r="K193" s="123">
        <f t="shared" si="92"/>
        <v>0</v>
      </c>
      <c r="L193" s="123">
        <f t="shared" si="92"/>
        <v>126</v>
      </c>
      <c r="M193" s="123">
        <f t="shared" si="92"/>
        <v>0</v>
      </c>
      <c r="N193" s="124">
        <f t="shared" si="92"/>
        <v>0</v>
      </c>
      <c r="O193" s="125">
        <f t="shared" si="92"/>
        <v>386</v>
      </c>
      <c r="P193" s="126">
        <f t="shared" si="92"/>
        <v>0</v>
      </c>
      <c r="Q193" s="127">
        <f t="shared" si="92"/>
        <v>704</v>
      </c>
      <c r="R193" s="126">
        <f t="shared" si="92"/>
        <v>704</v>
      </c>
      <c r="S193" s="128">
        <f t="shared" si="92"/>
        <v>988</v>
      </c>
      <c r="T193" s="129">
        <f t="shared" si="92"/>
        <v>102</v>
      </c>
      <c r="U193" s="130">
        <f t="shared" si="92"/>
        <v>1090</v>
      </c>
      <c r="V193" s="66">
        <f t="shared" si="63"/>
        <v>0</v>
      </c>
      <c r="W193" s="131"/>
      <c r="X193" s="132">
        <f t="shared" ref="X193:AE193" si="93">SUM(X159:X192)</f>
        <v>10400</v>
      </c>
      <c r="Y193" s="129">
        <f t="shared" si="93"/>
        <v>0</v>
      </c>
      <c r="Z193" s="129">
        <f t="shared" si="93"/>
        <v>960</v>
      </c>
      <c r="AA193" s="129">
        <f t="shared" si="93"/>
        <v>0</v>
      </c>
      <c r="AB193" s="133">
        <f t="shared" si="93"/>
        <v>0</v>
      </c>
      <c r="AC193" s="130">
        <f t="shared" si="93"/>
        <v>11360</v>
      </c>
      <c r="AD193" s="133">
        <f t="shared" si="93"/>
        <v>14080</v>
      </c>
      <c r="AE193" s="134">
        <f t="shared" si="93"/>
        <v>25440</v>
      </c>
    </row>
    <row r="194" spans="1:31" ht="18" hidden="1" customHeight="1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24</v>
      </c>
      <c r="K200" s="58"/>
      <c r="L200" s="58"/>
      <c r="M200" s="58"/>
      <c r="N200" s="59"/>
      <c r="O200" s="60">
        <f t="shared" si="94"/>
        <v>24</v>
      </c>
      <c r="P200" s="41" t="s">
        <v>5</v>
      </c>
      <c r="Q200" s="42"/>
      <c r="R200" s="41">
        <f t="shared" si="95"/>
        <v>0</v>
      </c>
      <c r="S200" s="44">
        <f t="shared" si="96"/>
        <v>24</v>
      </c>
      <c r="T200" s="45"/>
      <c r="U200" s="46">
        <f t="shared" si="91"/>
        <v>24</v>
      </c>
      <c r="V200" s="66">
        <f t="shared" si="63"/>
        <v>0</v>
      </c>
      <c r="W200" s="48"/>
      <c r="X200" s="49">
        <f t="shared" si="97"/>
        <v>960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960</v>
      </c>
      <c r="AD200" s="53">
        <f t="shared" si="103"/>
        <v>0</v>
      </c>
      <c r="AE200" s="54">
        <f t="shared" si="104"/>
        <v>960</v>
      </c>
    </row>
    <row r="201" spans="1:31" ht="18" hidden="1" customHeight="1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48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48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48</v>
      </c>
      <c r="T205" s="129">
        <f t="shared" si="105"/>
        <v>0</v>
      </c>
      <c r="U205" s="130">
        <f t="shared" si="105"/>
        <v>48</v>
      </c>
      <c r="V205" s="66">
        <f t="shared" si="63"/>
        <v>0</v>
      </c>
      <c r="W205" s="131"/>
      <c r="X205" s="132">
        <f t="shared" ref="X205:AE205" si="106">SUM(X194:X204)</f>
        <v>1920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1920</v>
      </c>
      <c r="AD205" s="133">
        <f t="shared" si="106"/>
        <v>0</v>
      </c>
      <c r="AE205" s="134">
        <f t="shared" si="106"/>
        <v>1920</v>
      </c>
    </row>
    <row r="206" spans="1:31" ht="18" hidden="1" customHeight="1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308</v>
      </c>
      <c r="K209" s="285">
        <f t="shared" si="113"/>
        <v>0</v>
      </c>
      <c r="L209" s="285">
        <f t="shared" si="113"/>
        <v>126</v>
      </c>
      <c r="M209" s="285">
        <f t="shared" si="113"/>
        <v>0</v>
      </c>
      <c r="N209" s="286">
        <f t="shared" si="113"/>
        <v>0</v>
      </c>
      <c r="O209" s="287">
        <f t="shared" si="113"/>
        <v>434</v>
      </c>
      <c r="P209" s="288">
        <f t="shared" si="113"/>
        <v>0</v>
      </c>
      <c r="Q209" s="289">
        <f t="shared" si="113"/>
        <v>704</v>
      </c>
      <c r="R209" s="288">
        <f t="shared" si="113"/>
        <v>704</v>
      </c>
      <c r="S209" s="290">
        <f t="shared" si="113"/>
        <v>1036</v>
      </c>
      <c r="T209" s="291">
        <f t="shared" si="113"/>
        <v>102</v>
      </c>
      <c r="U209" s="292">
        <f t="shared" si="113"/>
        <v>1138</v>
      </c>
      <c r="V209" s="66">
        <f t="shared" si="63"/>
        <v>0</v>
      </c>
      <c r="W209" s="382"/>
      <c r="X209" s="294">
        <f t="shared" ref="X209:AE209" si="114">SUM(X208,X205,X193)</f>
        <v>12320</v>
      </c>
      <c r="Y209" s="291">
        <f t="shared" si="114"/>
        <v>0</v>
      </c>
      <c r="Z209" s="291">
        <f t="shared" si="114"/>
        <v>960</v>
      </c>
      <c r="AA209" s="291">
        <f t="shared" si="114"/>
        <v>0</v>
      </c>
      <c r="AB209" s="295">
        <f t="shared" si="114"/>
        <v>0</v>
      </c>
      <c r="AC209" s="292">
        <f t="shared" si="114"/>
        <v>13280</v>
      </c>
      <c r="AD209" s="295">
        <f t="shared" si="114"/>
        <v>14080</v>
      </c>
      <c r="AE209" s="296">
        <f t="shared" si="114"/>
        <v>27360</v>
      </c>
    </row>
    <row r="210" spans="1:31" ht="18" hidden="1" customHeight="1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392">
        <v>16</v>
      </c>
      <c r="K215" s="38"/>
      <c r="L215" s="38"/>
      <c r="M215" s="38"/>
      <c r="N215" s="39"/>
      <c r="O215" s="40">
        <f t="shared" si="115"/>
        <v>16</v>
      </c>
      <c r="P215" s="41"/>
      <c r="Q215" s="42"/>
      <c r="R215" s="41"/>
      <c r="S215" s="63">
        <f t="shared" ref="S215:S220" si="118">SUM(O215,R215)</f>
        <v>16</v>
      </c>
      <c r="T215" s="334"/>
      <c r="U215" s="65">
        <f t="shared" si="111"/>
        <v>16</v>
      </c>
      <c r="V215" s="66">
        <f t="shared" ref="V215:V280" si="119">O215+R215-U215</f>
        <v>0</v>
      </c>
      <c r="W215" s="48"/>
      <c r="X215" s="49">
        <f t="shared" ref="X215" si="120">(J215*1000)/C215</f>
        <v>640</v>
      </c>
      <c r="Y215" s="50"/>
      <c r="Z215" s="50"/>
      <c r="AA215" s="50"/>
      <c r="AB215" s="51"/>
      <c r="AC215" s="52">
        <f t="shared" si="116"/>
        <v>640</v>
      </c>
      <c r="AD215" s="53"/>
      <c r="AE215" s="54">
        <f t="shared" si="117"/>
        <v>640</v>
      </c>
    </row>
    <row r="216" spans="1:31" ht="18" hidden="1" customHeight="1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71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/>
      <c r="S225" s="63">
        <f>SUM(O225,R225)</f>
        <v>0</v>
      </c>
      <c r="T225" s="227"/>
      <c r="U225" s="65">
        <f t="shared" si="111"/>
        <v>0</v>
      </c>
      <c r="V225" s="66">
        <f t="shared" si="119"/>
        <v>0</v>
      </c>
      <c r="W225" s="247" t="s">
        <v>293</v>
      </c>
      <c r="X225" s="49">
        <f>(J225*1000)/C225</f>
        <v>0</v>
      </c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customHeight="1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112</v>
      </c>
      <c r="M226" s="412"/>
      <c r="N226" s="59"/>
      <c r="O226" s="40">
        <f t="shared" si="115"/>
        <v>112</v>
      </c>
      <c r="P226" s="41"/>
      <c r="Q226" s="42"/>
      <c r="R226" s="41"/>
      <c r="S226" s="63"/>
      <c r="T226" s="145">
        <f>SUM(O226,R226)</f>
        <v>112</v>
      </c>
      <c r="U226" s="65">
        <f t="shared" si="111"/>
        <v>112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48</v>
      </c>
      <c r="K228" s="58"/>
      <c r="M228" s="73"/>
      <c r="N228" s="224"/>
      <c r="O228" s="40">
        <f t="shared" si="115"/>
        <v>48</v>
      </c>
      <c r="P228" s="41"/>
      <c r="Q228" s="42"/>
      <c r="R228" s="41">
        <f t="shared" si="121"/>
        <v>0</v>
      </c>
      <c r="S228" s="63">
        <f t="shared" si="122"/>
        <v>48</v>
      </c>
      <c r="T228" s="139"/>
      <c r="U228" s="65">
        <f t="shared" si="111"/>
        <v>48</v>
      </c>
      <c r="V228" s="66">
        <f t="shared" si="119"/>
        <v>0</v>
      </c>
      <c r="W228" s="48" t="s">
        <v>288</v>
      </c>
      <c r="X228" s="49">
        <f>(J228*1000)/C228</f>
        <v>1920</v>
      </c>
      <c r="Y228" s="50">
        <f>(K228*1000)/C228</f>
        <v>0</v>
      </c>
      <c r="Z228" s="50">
        <f>(L229*1000)/C228</f>
        <v>0</v>
      </c>
      <c r="AA228" s="50">
        <f>(M225*1000)/C228</f>
        <v>0</v>
      </c>
      <c r="AB228" s="51">
        <f>(N228*1000)/C228</f>
        <v>0</v>
      </c>
      <c r="AC228" s="52">
        <f t="shared" si="116"/>
        <v>1920</v>
      </c>
      <c r="AD228" s="53">
        <f>(R228*1000)/C228</f>
        <v>0</v>
      </c>
      <c r="AE228" s="54">
        <f t="shared" si="117"/>
        <v>1920</v>
      </c>
    </row>
    <row r="229" spans="1:31" ht="18" customHeight="1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58"/>
      <c r="M229" s="38"/>
      <c r="N229" s="912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72</v>
      </c>
      <c r="K241" s="285">
        <f t="shared" si="130"/>
        <v>0</v>
      </c>
      <c r="L241" s="285">
        <f t="shared" si="130"/>
        <v>112</v>
      </c>
      <c r="M241" s="285">
        <f t="shared" si="130"/>
        <v>0</v>
      </c>
      <c r="N241" s="286">
        <f t="shared" si="130"/>
        <v>8</v>
      </c>
      <c r="O241" s="287">
        <f t="shared" si="130"/>
        <v>192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80</v>
      </c>
      <c r="T241" s="291">
        <f t="shared" si="130"/>
        <v>112</v>
      </c>
      <c r="U241" s="292">
        <f t="shared" si="130"/>
        <v>192</v>
      </c>
      <c r="V241" s="66">
        <f t="shared" si="119"/>
        <v>0</v>
      </c>
      <c r="W241" s="382"/>
      <c r="X241" s="294">
        <f t="shared" ref="X241:AE241" si="131">SUM(X210:X240)</f>
        <v>2880</v>
      </c>
      <c r="Y241" s="291">
        <f t="shared" si="131"/>
        <v>0</v>
      </c>
      <c r="Z241" s="291">
        <f t="shared" si="131"/>
        <v>0</v>
      </c>
      <c r="AA241" s="291">
        <f t="shared" si="131"/>
        <v>0</v>
      </c>
      <c r="AB241" s="295">
        <f t="shared" si="131"/>
        <v>320</v>
      </c>
      <c r="AC241" s="292">
        <f t="shared" si="131"/>
        <v>3200</v>
      </c>
      <c r="AD241" s="295">
        <f t="shared" si="131"/>
        <v>0</v>
      </c>
      <c r="AE241" s="296">
        <f t="shared" si="131"/>
        <v>3200</v>
      </c>
    </row>
    <row r="242" spans="1:31" ht="18" customHeight="1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/>
      <c r="K242" s="198"/>
      <c r="L242" s="198">
        <v>8</v>
      </c>
      <c r="M242" s="198"/>
      <c r="N242" s="199"/>
      <c r="O242" s="386">
        <f>SUM(J242:N242)</f>
        <v>8</v>
      </c>
      <c r="P242" s="41"/>
      <c r="Q242" s="299"/>
      <c r="R242" s="300">
        <f t="shared" ref="R242:R271" si="132">SUM(P242:Q242)</f>
        <v>0</v>
      </c>
      <c r="S242" s="63">
        <f>SUM(O242,R242)</f>
        <v>8</v>
      </c>
      <c r="T242" s="430"/>
      <c r="U242" s="431">
        <f t="shared" si="111"/>
        <v>8</v>
      </c>
      <c r="V242" s="66">
        <f t="shared" si="119"/>
        <v>0</v>
      </c>
      <c r="W242" s="303"/>
      <c r="X242" s="304">
        <f>(J242*1000)/C242</f>
        <v>0</v>
      </c>
      <c r="Y242" s="305">
        <f>(K242*1000)/C242</f>
        <v>0</v>
      </c>
      <c r="Z242" s="305">
        <f>(L242*1000)/C242</f>
        <v>320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320</v>
      </c>
      <c r="AD242" s="308">
        <f>(R242*1000)/C242</f>
        <v>0</v>
      </c>
      <c r="AE242" s="309">
        <f t="shared" ref="AE242:AE271" si="134">SUM(AC242:AD242)</f>
        <v>320</v>
      </c>
    </row>
    <row r="243" spans="1:31" ht="18" hidden="1" customHeight="1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>
        <v>24</v>
      </c>
      <c r="R246" s="61">
        <f t="shared" si="132"/>
        <v>24</v>
      </c>
      <c r="S246" s="63">
        <f>SUM(O246,R246)</f>
        <v>24</v>
      </c>
      <c r="T246" s="139"/>
      <c r="U246" s="65">
        <f t="shared" si="111"/>
        <v>24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480</v>
      </c>
      <c r="AE246" s="54">
        <f t="shared" si="134"/>
        <v>480</v>
      </c>
    </row>
    <row r="247" spans="1:31" ht="18" hidden="1" customHeight="1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10</v>
      </c>
      <c r="K248" s="58">
        <v>8</v>
      </c>
      <c r="L248" s="150">
        <v>32</v>
      </c>
      <c r="M248" s="58"/>
      <c r="N248" s="59"/>
      <c r="O248" s="386">
        <f>SUM(J248:N248)</f>
        <v>50</v>
      </c>
      <c r="P248" s="41"/>
      <c r="Q248" s="62"/>
      <c r="R248" s="61"/>
      <c r="S248" s="63">
        <f>SUM(O248,R248)</f>
        <v>50</v>
      </c>
      <c r="T248" s="139"/>
      <c r="U248" s="65">
        <f t="shared" si="111"/>
        <v>50</v>
      </c>
      <c r="V248" s="66">
        <f t="shared" si="119"/>
        <v>0</v>
      </c>
      <c r="W248" s="48"/>
      <c r="X248" s="304">
        <f>(J248*1000)/C248</f>
        <v>400</v>
      </c>
      <c r="Y248" s="305">
        <f>(K248*1000)/C248</f>
        <v>320</v>
      </c>
      <c r="Z248" s="305">
        <f>(L248*1000)/C248</f>
        <v>1280</v>
      </c>
      <c r="AA248" s="305">
        <f>(M248*1000)/C248</f>
        <v>0</v>
      </c>
      <c r="AB248" s="306">
        <f>(N248*1000)/C248</f>
        <v>0</v>
      </c>
      <c r="AC248" s="52">
        <f t="shared" si="133"/>
        <v>2000</v>
      </c>
      <c r="AD248" s="53">
        <f>(R248*1000)/C248</f>
        <v>0</v>
      </c>
      <c r="AE248" s="54">
        <f t="shared" si="134"/>
        <v>2000</v>
      </c>
    </row>
    <row r="249" spans="1:31" ht="18" hidden="1" customHeight="1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>
        <v>126</v>
      </c>
      <c r="R250" s="92">
        <f>SUM(P250:Q250)</f>
        <v>126</v>
      </c>
      <c r="S250" s="63"/>
      <c r="T250" s="93">
        <f>SUM(R250:S250)</f>
        <v>126</v>
      </c>
      <c r="U250" s="65">
        <f t="shared" si="111"/>
        <v>126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130</v>
      </c>
      <c r="R251" s="61">
        <f>SUM(P251:Q251)</f>
        <v>130</v>
      </c>
      <c r="S251" s="63">
        <f>SUM(O251,R251)</f>
        <v>130</v>
      </c>
      <c r="T251" s="139"/>
      <c r="U251" s="65">
        <f t="shared" si="111"/>
        <v>130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2600</v>
      </c>
      <c r="AE251" s="54">
        <f t="shared" si="134"/>
        <v>2600</v>
      </c>
    </row>
    <row r="252" spans="1:31" ht="18" customHeight="1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/>
      <c r="R252" s="92">
        <f>SUM(P252:Q252)</f>
        <v>0</v>
      </c>
      <c r="S252" s="63"/>
      <c r="T252" s="140">
        <f>SUM(O252,R252)</f>
        <v>0</v>
      </c>
      <c r="U252" s="65">
        <f t="shared" si="111"/>
        <v>0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200</v>
      </c>
      <c r="R253" s="61">
        <f t="shared" si="132"/>
        <v>200</v>
      </c>
      <c r="S253" s="63">
        <f t="shared" ref="S253:S271" si="136">SUM(O253,R253)</f>
        <v>200</v>
      </c>
      <c r="T253" s="227"/>
      <c r="U253" s="65">
        <f t="shared" si="111"/>
        <v>200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4000</v>
      </c>
      <c r="AE253" s="54">
        <f t="shared" si="134"/>
        <v>4000</v>
      </c>
    </row>
    <row r="254" spans="1:31" ht="18" customHeight="1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/>
      <c r="K254" s="58"/>
      <c r="L254" s="58"/>
      <c r="M254" s="58"/>
      <c r="N254" s="59"/>
      <c r="O254" s="386">
        <f>SUM(J254:N254)</f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40</v>
      </c>
      <c r="K264" s="58"/>
      <c r="L264" s="58"/>
      <c r="M264" s="58"/>
      <c r="N264" s="59"/>
      <c r="O264" s="386">
        <f t="shared" si="135"/>
        <v>40</v>
      </c>
      <c r="P264" s="41"/>
      <c r="Q264" s="62"/>
      <c r="R264" s="61">
        <f t="shared" si="132"/>
        <v>0</v>
      </c>
      <c r="S264" s="63">
        <f t="shared" si="136"/>
        <v>40</v>
      </c>
      <c r="T264" s="139"/>
      <c r="U264" s="65">
        <f t="shared" si="111"/>
        <v>40</v>
      </c>
      <c r="V264" s="66">
        <f t="shared" si="119"/>
        <v>0</v>
      </c>
      <c r="W264" s="48"/>
      <c r="X264" s="49">
        <f t="shared" si="141"/>
        <v>1600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1600</v>
      </c>
      <c r="AD264" s="53">
        <f t="shared" si="137"/>
        <v>0</v>
      </c>
      <c r="AE264" s="54">
        <f t="shared" si="134"/>
        <v>1600</v>
      </c>
    </row>
    <row r="265" spans="1:31" ht="18" hidden="1" customHeight="1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50</v>
      </c>
      <c r="K272" s="285">
        <f t="shared" si="144"/>
        <v>8</v>
      </c>
      <c r="L272" s="285">
        <f t="shared" si="144"/>
        <v>40</v>
      </c>
      <c r="M272" s="285">
        <f t="shared" si="144"/>
        <v>0</v>
      </c>
      <c r="N272" s="286">
        <f t="shared" si="144"/>
        <v>0</v>
      </c>
      <c r="O272" s="287">
        <f t="shared" si="144"/>
        <v>98</v>
      </c>
      <c r="P272" s="288">
        <f t="shared" si="144"/>
        <v>0</v>
      </c>
      <c r="Q272" s="289">
        <f>SUM(Q242:Q271)</f>
        <v>480</v>
      </c>
      <c r="R272" s="288">
        <f t="shared" si="144"/>
        <v>480</v>
      </c>
      <c r="S272" s="290">
        <f t="shared" si="144"/>
        <v>452</v>
      </c>
      <c r="T272" s="291">
        <f t="shared" si="144"/>
        <v>126</v>
      </c>
      <c r="U272" s="292">
        <f t="shared" si="144"/>
        <v>578</v>
      </c>
      <c r="V272" s="66">
        <f t="shared" si="119"/>
        <v>0</v>
      </c>
      <c r="W272" s="382"/>
      <c r="X272" s="294">
        <f t="shared" ref="X272:AE272" si="145">SUM(X242:X271)</f>
        <v>2000</v>
      </c>
      <c r="Y272" s="291">
        <f t="shared" si="145"/>
        <v>320</v>
      </c>
      <c r="Z272" s="291">
        <f t="shared" si="145"/>
        <v>1600</v>
      </c>
      <c r="AA272" s="291">
        <f t="shared" si="145"/>
        <v>0</v>
      </c>
      <c r="AB272" s="295">
        <f t="shared" si="145"/>
        <v>0</v>
      </c>
      <c r="AC272" s="292">
        <f t="shared" si="145"/>
        <v>3920</v>
      </c>
      <c r="AD272" s="295">
        <f t="shared" si="145"/>
        <v>7080</v>
      </c>
      <c r="AE272" s="296">
        <f t="shared" si="145"/>
        <v>11000</v>
      </c>
    </row>
    <row r="273" spans="1:31" ht="18" customHeight="1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24</v>
      </c>
      <c r="K273" s="384"/>
      <c r="L273" s="384"/>
      <c r="M273" s="384"/>
      <c r="N273" s="385"/>
      <c r="O273" s="386">
        <f t="shared" ref="O273:O278" si="146">SUM(J273:N273)</f>
        <v>24</v>
      </c>
      <c r="P273" s="41"/>
      <c r="Q273" s="387"/>
      <c r="R273" s="388">
        <f>SUM(P273:Q273)</f>
        <v>0</v>
      </c>
      <c r="S273" s="44">
        <f>SUM(O273,R273)</f>
        <v>24</v>
      </c>
      <c r="T273" s="301"/>
      <c r="U273" s="302">
        <f t="shared" si="143"/>
        <v>24</v>
      </c>
      <c r="V273" s="66">
        <f t="shared" si="119"/>
        <v>0</v>
      </c>
      <c r="W273" s="303"/>
      <c r="X273" s="304">
        <f>(J273*1000)/C273</f>
        <v>960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960</v>
      </c>
      <c r="AD273" s="308">
        <f>(R273*1000)/C273</f>
        <v>0</v>
      </c>
      <c r="AE273" s="309">
        <f>SUM(AC273:AD273)</f>
        <v>960</v>
      </c>
    </row>
    <row r="274" spans="1:31" ht="18" customHeight="1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64</v>
      </c>
      <c r="K274" s="384"/>
      <c r="L274" s="384"/>
      <c r="M274" s="384"/>
      <c r="N274" s="385"/>
      <c r="O274" s="386">
        <f t="shared" si="146"/>
        <v>64</v>
      </c>
      <c r="P274" s="41"/>
      <c r="Q274" s="387"/>
      <c r="R274" s="388"/>
      <c r="S274" s="44">
        <f>SUM(O274,R274)</f>
        <v>64</v>
      </c>
      <c r="T274" s="319"/>
      <c r="U274" s="302">
        <f t="shared" si="143"/>
        <v>64</v>
      </c>
      <c r="V274" s="66">
        <f t="shared" si="119"/>
        <v>0</v>
      </c>
      <c r="W274" s="303"/>
      <c r="X274" s="304">
        <f>(J274*1000)/C274</f>
        <v>2560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2560</v>
      </c>
      <c r="AD274" s="308"/>
      <c r="AE274" s="309">
        <f>SUM(AC274:AD274)</f>
        <v>2560</v>
      </c>
    </row>
    <row r="275" spans="1:31" ht="18" customHeight="1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132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132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104</v>
      </c>
      <c r="T279" s="291">
        <f t="shared" si="147"/>
        <v>28</v>
      </c>
      <c r="U279" s="292">
        <f t="shared" si="147"/>
        <v>132</v>
      </c>
      <c r="V279" s="66">
        <f t="shared" si="119"/>
        <v>0</v>
      </c>
      <c r="W279" s="382"/>
      <c r="X279" s="294">
        <f t="shared" ref="X279:AE279" si="148">SUM(X273:X278)</f>
        <v>4160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4160</v>
      </c>
      <c r="AD279" s="295">
        <f t="shared" si="148"/>
        <v>0</v>
      </c>
      <c r="AE279" s="296">
        <f t="shared" si="148"/>
        <v>4160</v>
      </c>
    </row>
    <row r="280" spans="1:31" ht="18" customHeight="1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40</v>
      </c>
      <c r="K280" s="198">
        <v>8</v>
      </c>
      <c r="L280" s="444"/>
      <c r="M280" s="198"/>
      <c r="N280" s="199"/>
      <c r="O280" s="386">
        <f t="shared" ref="O280:O323" si="149">SUM(J280:N280)</f>
        <v>48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48</v>
      </c>
      <c r="T280" s="301"/>
      <c r="U280" s="302">
        <f t="shared" si="143"/>
        <v>48</v>
      </c>
      <c r="V280" s="66">
        <f t="shared" si="119"/>
        <v>0</v>
      </c>
      <c r="W280" s="303"/>
      <c r="X280" s="304">
        <f>(J280*1000)/C280</f>
        <v>1600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1920</v>
      </c>
      <c r="AD280" s="308">
        <f>(R280*1000)/C280</f>
        <v>0</v>
      </c>
      <c r="AE280" s="309">
        <f t="shared" ref="AE280:AE323" si="153">SUM(AC280:AD280)</f>
        <v>1920</v>
      </c>
    </row>
    <row r="281" spans="1:31" ht="18" customHeight="1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198">
        <v>16</v>
      </c>
      <c r="M281" s="198"/>
      <c r="N281" s="199"/>
      <c r="O281" s="386">
        <f t="shared" si="149"/>
        <v>16</v>
      </c>
      <c r="P281" s="41"/>
      <c r="Q281" s="387"/>
      <c r="R281" s="388"/>
      <c r="S281" s="44">
        <f t="shared" si="151"/>
        <v>16</v>
      </c>
      <c r="T281" s="301"/>
      <c r="U281" s="302">
        <f t="shared" si="143"/>
        <v>16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640</v>
      </c>
      <c r="AA281" s="305">
        <f>(M281*1000)/C281</f>
        <v>0</v>
      </c>
      <c r="AB281" s="306">
        <f>(N281*1000)/C281</f>
        <v>0</v>
      </c>
      <c r="AC281" s="307">
        <f t="shared" si="152"/>
        <v>640</v>
      </c>
      <c r="AD281" s="308"/>
      <c r="AE281" s="309">
        <f t="shared" si="153"/>
        <v>640</v>
      </c>
    </row>
    <row r="282" spans="1:31" ht="18" customHeight="1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198">
        <v>32</v>
      </c>
      <c r="M284" s="198"/>
      <c r="N284" s="447"/>
      <c r="O284" s="386">
        <f t="shared" si="149"/>
        <v>32</v>
      </c>
      <c r="P284" s="41"/>
      <c r="Q284" s="387"/>
      <c r="R284" s="388"/>
      <c r="S284" s="44">
        <f t="shared" si="151"/>
        <v>32</v>
      </c>
      <c r="T284" s="301"/>
      <c r="U284" s="302">
        <f t="shared" si="143"/>
        <v>32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1280</v>
      </c>
      <c r="AA284" s="305"/>
      <c r="AB284" s="306"/>
      <c r="AC284" s="307">
        <f t="shared" si="152"/>
        <v>1280</v>
      </c>
      <c r="AD284" s="308"/>
      <c r="AE284" s="309">
        <f t="shared" si="153"/>
        <v>1280</v>
      </c>
    </row>
    <row r="285" spans="1:31" ht="18" customHeight="1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8</v>
      </c>
      <c r="K295" s="58"/>
      <c r="L295" s="58"/>
      <c r="M295" s="58"/>
      <c r="N295" s="59"/>
      <c r="O295" s="386">
        <f t="shared" si="149"/>
        <v>8</v>
      </c>
      <c r="P295" s="41"/>
      <c r="Q295" s="42"/>
      <c r="R295" s="41">
        <f t="shared" si="150"/>
        <v>0</v>
      </c>
      <c r="S295" s="44">
        <f t="shared" si="151"/>
        <v>8</v>
      </c>
      <c r="T295" s="45"/>
      <c r="U295" s="46">
        <f t="shared" si="143"/>
        <v>8</v>
      </c>
      <c r="V295" s="66">
        <f t="shared" si="154"/>
        <v>0</v>
      </c>
      <c r="W295" s="48"/>
      <c r="X295" s="49">
        <f t="shared" si="156"/>
        <v>320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320</v>
      </c>
      <c r="AD295" s="53"/>
      <c r="AE295" s="54">
        <f t="shared" si="153"/>
        <v>320</v>
      </c>
    </row>
    <row r="296" spans="1:31" ht="18" customHeight="1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8</v>
      </c>
      <c r="O297" s="386">
        <f t="shared" si="149"/>
        <v>8</v>
      </c>
      <c r="P297" s="41"/>
      <c r="Q297" s="42"/>
      <c r="R297" s="41"/>
      <c r="S297" s="44">
        <f t="shared" si="151"/>
        <v>8</v>
      </c>
      <c r="T297" s="45"/>
      <c r="U297" s="46">
        <f t="shared" si="143"/>
        <v>8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320</v>
      </c>
      <c r="AC297" s="52">
        <f t="shared" si="152"/>
        <v>320</v>
      </c>
      <c r="AD297" s="53"/>
      <c r="AE297" s="54">
        <f t="shared" si="153"/>
        <v>320</v>
      </c>
    </row>
    <row r="298" spans="1:31" ht="18" customHeight="1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8</v>
      </c>
      <c r="O298" s="386">
        <f t="shared" si="149"/>
        <v>8</v>
      </c>
      <c r="P298" s="41"/>
      <c r="Q298" s="42"/>
      <c r="R298" s="41"/>
      <c r="S298" s="44">
        <f t="shared" si="151"/>
        <v>8</v>
      </c>
      <c r="T298" s="45"/>
      <c r="U298" s="46">
        <f t="shared" si="143"/>
        <v>8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320</v>
      </c>
      <c r="AC298" s="52">
        <f t="shared" si="152"/>
        <v>320</v>
      </c>
      <c r="AD298" s="53"/>
      <c r="AE298" s="54">
        <f t="shared" si="153"/>
        <v>320</v>
      </c>
    </row>
    <row r="299" spans="1:31" ht="18" hidden="1" customHeight="1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48</v>
      </c>
      <c r="M319" s="453">
        <f t="shared" si="163"/>
        <v>0</v>
      </c>
      <c r="N319" s="454">
        <f t="shared" si="163"/>
        <v>24</v>
      </c>
      <c r="O319" s="455">
        <f>SUM(O280:O318)</f>
        <v>184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184</v>
      </c>
      <c r="T319" s="459">
        <f t="shared" si="163"/>
        <v>0</v>
      </c>
      <c r="U319" s="460">
        <f t="shared" si="163"/>
        <v>184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1920</v>
      </c>
      <c r="AA319" s="459">
        <f t="shared" si="164"/>
        <v>0</v>
      </c>
      <c r="AB319" s="463">
        <f t="shared" si="164"/>
        <v>960</v>
      </c>
      <c r="AC319" s="460">
        <f t="shared" si="164"/>
        <v>7360</v>
      </c>
      <c r="AD319" s="463">
        <f t="shared" si="164"/>
        <v>0</v>
      </c>
      <c r="AE319" s="464">
        <f t="shared" si="164"/>
        <v>7360</v>
      </c>
    </row>
    <row r="320" spans="1:31" ht="18" customHeight="1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>
        <v>8</v>
      </c>
      <c r="O322" s="40">
        <f t="shared" si="149"/>
        <v>8</v>
      </c>
      <c r="P322" s="42"/>
      <c r="Q322" s="42"/>
      <c r="R322" s="42"/>
      <c r="S322" s="44">
        <f>SUM(O322,R322)</f>
        <v>8</v>
      </c>
      <c r="T322" s="45"/>
      <c r="U322" s="46">
        <f t="shared" si="143"/>
        <v>8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320</v>
      </c>
      <c r="AC322" s="52">
        <f t="shared" si="152"/>
        <v>320</v>
      </c>
      <c r="AD322" s="45"/>
      <c r="AE322" s="54">
        <f t="shared" si="153"/>
        <v>320</v>
      </c>
    </row>
    <row r="323" spans="1:31" ht="18" customHeight="1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>
        <v>8</v>
      </c>
      <c r="L323" s="58"/>
      <c r="M323" s="58"/>
      <c r="N323" s="58"/>
      <c r="O323" s="40">
        <f t="shared" si="149"/>
        <v>8</v>
      </c>
      <c r="P323" s="42"/>
      <c r="Q323" s="42"/>
      <c r="R323" s="42"/>
      <c r="S323" s="44">
        <f>SUM(O323,R323)</f>
        <v>8</v>
      </c>
      <c r="T323" s="45"/>
      <c r="U323" s="46">
        <f t="shared" si="143"/>
        <v>8</v>
      </c>
      <c r="V323" s="66">
        <f t="shared" si="154"/>
        <v>0</v>
      </c>
      <c r="W323" s="467" t="s">
        <v>288</v>
      </c>
      <c r="X323" s="45"/>
      <c r="Y323" s="50">
        <f>(K323*1000)/C323</f>
        <v>320</v>
      </c>
      <c r="Z323" s="45"/>
      <c r="AA323" s="45"/>
      <c r="AB323" s="45"/>
      <c r="AC323" s="52">
        <f t="shared" si="152"/>
        <v>320</v>
      </c>
      <c r="AD323" s="45"/>
      <c r="AE323" s="54">
        <f t="shared" si="153"/>
        <v>320</v>
      </c>
    </row>
    <row r="324" spans="1:31" ht="18" customHeight="1">
      <c r="A324" s="962" t="s">
        <v>363</v>
      </c>
      <c r="B324" s="963"/>
      <c r="C324" s="964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8</v>
      </c>
      <c r="L324" s="452">
        <f t="shared" si="165"/>
        <v>0</v>
      </c>
      <c r="M324" s="452">
        <f t="shared" si="165"/>
        <v>0</v>
      </c>
      <c r="N324" s="452">
        <f t="shared" si="165"/>
        <v>8</v>
      </c>
      <c r="O324" s="452">
        <f>SUM(O320:O323)</f>
        <v>16</v>
      </c>
      <c r="P324" s="470"/>
      <c r="Q324" s="470"/>
      <c r="R324" s="470"/>
      <c r="S324" s="458">
        <f>SUM(S320:S323)</f>
        <v>16</v>
      </c>
      <c r="T324" s="471"/>
      <c r="U324" s="460">
        <f>SUM(U320:U323)</f>
        <v>16</v>
      </c>
      <c r="V324" s="66">
        <f t="shared" si="154"/>
        <v>0</v>
      </c>
      <c r="W324" s="472"/>
      <c r="X324" s="471"/>
      <c r="Y324" s="459">
        <f>SUM(Y320:Y323)</f>
        <v>320</v>
      </c>
      <c r="Z324" s="471"/>
      <c r="AA324" s="471"/>
      <c r="AB324" s="471"/>
      <c r="AC324" s="460">
        <f>SUM(AC320:AC323)</f>
        <v>640</v>
      </c>
      <c r="AD324" s="471"/>
      <c r="AE324" s="460">
        <f>SUM(AE320:AE323)</f>
        <v>640</v>
      </c>
    </row>
    <row r="325" spans="1:31" ht="18" customHeight="1" thickBot="1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2073</v>
      </c>
      <c r="K325" s="476">
        <f t="shared" si="166"/>
        <v>117</v>
      </c>
      <c r="L325" s="476">
        <f t="shared" si="166"/>
        <v>354</v>
      </c>
      <c r="M325" s="476">
        <f t="shared" si="166"/>
        <v>0</v>
      </c>
      <c r="N325" s="476">
        <f t="shared" si="166"/>
        <v>80</v>
      </c>
      <c r="O325" s="476">
        <f t="shared" si="166"/>
        <v>2624</v>
      </c>
      <c r="P325" s="477">
        <f>SUM(P319,P279,P272,P241,P209,P158)</f>
        <v>6486</v>
      </c>
      <c r="Q325" s="476">
        <f>SUM(Q319,Q279,Q272,Q241,Q209,Q158)</f>
        <v>5358</v>
      </c>
      <c r="R325" s="477">
        <f>SUM(R319,R279,R272,R241,R209,R158)</f>
        <v>11844</v>
      </c>
      <c r="S325" s="478">
        <f>SUM(S319,S279,S272,S241,S209,S158,S324)</f>
        <v>10785</v>
      </c>
      <c r="T325" s="479">
        <f>SUM(T319,T279,T272,T241,T209,T158)</f>
        <v>3683</v>
      </c>
      <c r="U325" s="480">
        <f>SUM(U319,U279,U272,U241,U209,U158,U324)</f>
        <v>14468</v>
      </c>
      <c r="V325" s="66">
        <f t="shared" si="154"/>
        <v>0</v>
      </c>
      <c r="W325" s="481"/>
      <c r="X325" s="482">
        <f t="shared" ref="X325:AC325" si="167">SUM(X319,X279,X272,X241,X209,X158,X324)</f>
        <v>72240</v>
      </c>
      <c r="Y325" s="482">
        <f t="shared" si="167"/>
        <v>4680</v>
      </c>
      <c r="Z325" s="482">
        <f t="shared" si="167"/>
        <v>5440</v>
      </c>
      <c r="AA325" s="482">
        <f t="shared" si="167"/>
        <v>0</v>
      </c>
      <c r="AB325" s="482">
        <f t="shared" si="167"/>
        <v>2880</v>
      </c>
      <c r="AC325" s="482">
        <f t="shared" si="167"/>
        <v>85560</v>
      </c>
      <c r="AD325" s="483">
        <f>SUM(AD319,AD279,AD272,AD241,AD209,AD158)</f>
        <v>172840</v>
      </c>
      <c r="AE325" s="484">
        <f>SUM(AE319,AE279,AE272,AE241,AE209,AE158,AE324)</f>
        <v>255520</v>
      </c>
    </row>
    <row r="326" spans="1:31" ht="18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U342" si="168">SUMIF($A$10:$A$323,$A327,J$10:J$323)</f>
        <v>64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64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64</v>
      </c>
      <c r="V327" s="510"/>
      <c r="W327" s="510"/>
    </row>
    <row r="328" spans="1:31" ht="12" customHeight="1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8"/>
        <v>24</v>
      </c>
      <c r="K328" s="503">
        <f t="shared" si="168"/>
        <v>0</v>
      </c>
      <c r="L328" s="503">
        <f t="shared" si="168"/>
        <v>0</v>
      </c>
      <c r="M328" s="503">
        <f>SUMIF($A$10:$A$318,$A328,M$10:M$318)</f>
        <v>0</v>
      </c>
      <c r="N328" s="503">
        <f t="shared" si="168"/>
        <v>0</v>
      </c>
      <c r="O328" s="503">
        <f t="shared" si="168"/>
        <v>24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24</v>
      </c>
      <c r="V328" s="510"/>
      <c r="W328" s="510"/>
    </row>
    <row r="329" spans="1:31" ht="13.5" customHeight="1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8"/>
        <v>0</v>
      </c>
      <c r="K329" s="503">
        <f t="shared" si="168"/>
        <v>0</v>
      </c>
      <c r="L329" s="503">
        <f t="shared" si="168"/>
        <v>0</v>
      </c>
      <c r="M329" s="511">
        <f>SUMIF($A$10:$A$318,$A329,M$10:M$318)</f>
        <v>0</v>
      </c>
      <c r="N329" s="503">
        <f t="shared" si="168"/>
        <v>0</v>
      </c>
      <c r="O329" s="503">
        <f t="shared" si="168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8"/>
        <v>0</v>
      </c>
      <c r="K330" s="503">
        <f t="shared" si="168"/>
        <v>0</v>
      </c>
      <c r="L330" s="503">
        <f t="shared" si="168"/>
        <v>46</v>
      </c>
      <c r="M330" s="503">
        <f>SUMIF($A$10:$A$323,$A330,M$10:M$323)</f>
        <v>0</v>
      </c>
      <c r="N330" s="503">
        <f t="shared" si="168"/>
        <v>0</v>
      </c>
      <c r="O330" s="503">
        <f t="shared" si="168"/>
        <v>46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46</v>
      </c>
      <c r="V330" s="513"/>
      <c r="W330" s="510"/>
    </row>
    <row r="331" spans="1:31" ht="12" customHeight="1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8"/>
        <v>0</v>
      </c>
      <c r="K331" s="503">
        <f t="shared" si="168"/>
        <v>0</v>
      </c>
      <c r="L331" s="503">
        <f t="shared" si="168"/>
        <v>8</v>
      </c>
      <c r="M331" s="503">
        <f>SUMIF($A$10:$A$323,$A331,M$10:M$323)</f>
        <v>0</v>
      </c>
      <c r="N331" s="503">
        <f t="shared" si="168"/>
        <v>0</v>
      </c>
      <c r="O331" s="503">
        <f t="shared" si="168"/>
        <v>8</v>
      </c>
      <c r="P331" s="503">
        <f t="shared" si="168"/>
        <v>0</v>
      </c>
      <c r="Q331" s="503">
        <f t="shared" si="168"/>
        <v>0</v>
      </c>
      <c r="R331" s="503">
        <f t="shared" si="168"/>
        <v>0</v>
      </c>
      <c r="S331" s="503">
        <f t="shared" si="168"/>
        <v>8</v>
      </c>
      <c r="T331" s="503">
        <f t="shared" si="168"/>
        <v>0</v>
      </c>
      <c r="U331" s="503">
        <f t="shared" si="168"/>
        <v>8</v>
      </c>
      <c r="V331" s="514"/>
      <c r="W331" s="510"/>
    </row>
    <row r="332" spans="1:31" ht="12" customHeight="1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8"/>
        <v>0</v>
      </c>
      <c r="K332" s="503">
        <f t="shared" si="168"/>
        <v>0</v>
      </c>
      <c r="L332" s="503">
        <f t="shared" si="168"/>
        <v>0</v>
      </c>
      <c r="M332" s="511"/>
      <c r="N332" s="503">
        <f t="shared" si="168"/>
        <v>0</v>
      </c>
      <c r="O332" s="503">
        <f t="shared" si="168"/>
        <v>0</v>
      </c>
      <c r="P332" s="504">
        <f t="shared" ref="P332:R351" si="170">SUMIF($A$10:$A$318,$A332,P$10:P$318)</f>
        <v>0</v>
      </c>
      <c r="Q332" s="505">
        <f t="shared" si="170"/>
        <v>0</v>
      </c>
      <c r="R332" s="506">
        <f t="shared" si="170"/>
        <v>0</v>
      </c>
      <c r="S332" s="507"/>
      <c r="T332" s="508"/>
      <c r="U332" s="509">
        <f t="shared" ref="U332:U395" si="171">SUMIF($A$10:$A$318,$A332,U$10:U$318)</f>
        <v>0</v>
      </c>
      <c r="V332" s="510"/>
      <c r="W332" s="510"/>
    </row>
    <row r="333" spans="1:31" ht="12" customHeight="1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8"/>
        <v>0</v>
      </c>
      <c r="K333" s="503">
        <f t="shared" si="168"/>
        <v>0</v>
      </c>
      <c r="L333" s="503">
        <f t="shared" si="168"/>
        <v>0</v>
      </c>
      <c r="M333" s="511">
        <f>SUMIF($A$10:$A$318,$A333,M$10:M$318)</f>
        <v>0</v>
      </c>
      <c r="N333" s="503">
        <f t="shared" si="168"/>
        <v>0</v>
      </c>
      <c r="O333" s="503">
        <f t="shared" si="168"/>
        <v>0</v>
      </c>
      <c r="P333" s="504">
        <f t="shared" si="170"/>
        <v>0</v>
      </c>
      <c r="Q333" s="505">
        <f t="shared" si="170"/>
        <v>0</v>
      </c>
      <c r="R333" s="506">
        <f t="shared" si="170"/>
        <v>0</v>
      </c>
      <c r="S333" s="507"/>
      <c r="T333" s="508"/>
      <c r="U333" s="509">
        <f t="shared" si="171"/>
        <v>0</v>
      </c>
      <c r="V333" s="510"/>
      <c r="W333" s="510"/>
    </row>
    <row r="334" spans="1:31" ht="12" customHeight="1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8"/>
        <v>64</v>
      </c>
      <c r="K334" s="503">
        <f t="shared" si="168"/>
        <v>0</v>
      </c>
      <c r="L334" s="503">
        <f t="shared" si="168"/>
        <v>0</v>
      </c>
      <c r="M334" s="511"/>
      <c r="N334" s="503">
        <f t="shared" si="168"/>
        <v>0</v>
      </c>
      <c r="O334" s="503">
        <f t="shared" si="168"/>
        <v>64</v>
      </c>
      <c r="P334" s="504">
        <f t="shared" si="170"/>
        <v>0</v>
      </c>
      <c r="Q334" s="505">
        <f t="shared" si="170"/>
        <v>0</v>
      </c>
      <c r="R334" s="506">
        <f t="shared" si="170"/>
        <v>0</v>
      </c>
      <c r="S334" s="507"/>
      <c r="T334" s="508"/>
      <c r="U334" s="509">
        <f t="shared" si="171"/>
        <v>64</v>
      </c>
      <c r="V334" s="510"/>
      <c r="W334" s="510"/>
    </row>
    <row r="335" spans="1:31" ht="12" customHeight="1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8"/>
        <v>0</v>
      </c>
      <c r="K335" s="503">
        <f t="shared" si="168"/>
        <v>0</v>
      </c>
      <c r="L335" s="503">
        <f t="shared" si="168"/>
        <v>0</v>
      </c>
      <c r="M335" s="511">
        <f>SUMIF($A$10:$A$318,$A335,M$10:M$318)</f>
        <v>0</v>
      </c>
      <c r="N335" s="503">
        <f t="shared" si="168"/>
        <v>0</v>
      </c>
      <c r="O335" s="503">
        <f t="shared" si="168"/>
        <v>0</v>
      </c>
      <c r="P335" s="504">
        <f t="shared" si="170"/>
        <v>0</v>
      </c>
      <c r="Q335" s="505">
        <f t="shared" si="170"/>
        <v>0</v>
      </c>
      <c r="R335" s="506">
        <f t="shared" si="170"/>
        <v>0</v>
      </c>
      <c r="S335" s="507"/>
      <c r="T335" s="508"/>
      <c r="U335" s="509">
        <f t="shared" si="171"/>
        <v>0</v>
      </c>
      <c r="V335" s="510"/>
      <c r="W335" s="510"/>
    </row>
    <row r="336" spans="1:31" ht="12" customHeight="1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8"/>
        <v>0</v>
      </c>
      <c r="K336" s="503">
        <f t="shared" si="168"/>
        <v>0</v>
      </c>
      <c r="L336" s="503">
        <f t="shared" si="168"/>
        <v>0</v>
      </c>
      <c r="M336" s="511">
        <f>SUMIF($A$10:$A$318,$A336,M$10:M$318)</f>
        <v>0</v>
      </c>
      <c r="N336" s="503">
        <f t="shared" si="168"/>
        <v>0</v>
      </c>
      <c r="O336" s="503">
        <f t="shared" si="168"/>
        <v>0</v>
      </c>
      <c r="P336" s="504">
        <f t="shared" si="170"/>
        <v>0</v>
      </c>
      <c r="Q336" s="505">
        <f t="shared" si="170"/>
        <v>0</v>
      </c>
      <c r="R336" s="506">
        <f t="shared" si="170"/>
        <v>0</v>
      </c>
      <c r="S336" s="507"/>
      <c r="T336" s="508"/>
      <c r="U336" s="509">
        <f t="shared" si="171"/>
        <v>0</v>
      </c>
      <c r="V336" s="510"/>
      <c r="W336" s="510"/>
    </row>
    <row r="337" spans="1:23" ht="12" customHeight="1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8"/>
        <v>0</v>
      </c>
      <c r="K337" s="503">
        <f t="shared" si="168"/>
        <v>0</v>
      </c>
      <c r="L337" s="503">
        <f t="shared" si="168"/>
        <v>0</v>
      </c>
      <c r="M337" s="511"/>
      <c r="N337" s="503">
        <f t="shared" si="168"/>
        <v>0</v>
      </c>
      <c r="O337" s="503">
        <f t="shared" si="168"/>
        <v>0</v>
      </c>
      <c r="P337" s="504">
        <f t="shared" si="170"/>
        <v>0</v>
      </c>
      <c r="Q337" s="505">
        <f t="shared" si="170"/>
        <v>0</v>
      </c>
      <c r="R337" s="506">
        <f t="shared" si="170"/>
        <v>0</v>
      </c>
      <c r="S337" s="507"/>
      <c r="T337" s="508"/>
      <c r="U337" s="509">
        <f t="shared" si="171"/>
        <v>0</v>
      </c>
      <c r="V337" s="510"/>
      <c r="W337" s="510"/>
    </row>
    <row r="338" spans="1:23" ht="12" customHeight="1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8"/>
        <v>0</v>
      </c>
      <c r="K338" s="503">
        <f t="shared" si="168"/>
        <v>0</v>
      </c>
      <c r="L338" s="503">
        <f t="shared" si="168"/>
        <v>0</v>
      </c>
      <c r="M338" s="511">
        <f>SUMIF($A$10:$A$318,$A338,M$10:M$318)</f>
        <v>0</v>
      </c>
      <c r="N338" s="503">
        <f t="shared" si="168"/>
        <v>0</v>
      </c>
      <c r="O338" s="503">
        <f t="shared" si="168"/>
        <v>0</v>
      </c>
      <c r="P338" s="504">
        <f t="shared" si="170"/>
        <v>0</v>
      </c>
      <c r="Q338" s="505">
        <f t="shared" si="170"/>
        <v>0</v>
      </c>
      <c r="R338" s="506">
        <f t="shared" si="170"/>
        <v>0</v>
      </c>
      <c r="S338" s="507"/>
      <c r="T338" s="508"/>
      <c r="U338" s="509">
        <f t="shared" si="171"/>
        <v>0</v>
      </c>
      <c r="V338" s="510"/>
      <c r="W338" s="510"/>
    </row>
    <row r="339" spans="1:23" ht="12" customHeight="1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8"/>
        <v>0</v>
      </c>
      <c r="K339" s="503">
        <f t="shared" si="168"/>
        <v>0</v>
      </c>
      <c r="L339" s="503">
        <f t="shared" si="168"/>
        <v>72</v>
      </c>
      <c r="M339" s="511">
        <f>SUMIF($A$10:$A$318,$A339,M$10:M$318)</f>
        <v>0</v>
      </c>
      <c r="N339" s="503">
        <f t="shared" si="168"/>
        <v>0</v>
      </c>
      <c r="O339" s="503">
        <f t="shared" si="168"/>
        <v>72</v>
      </c>
      <c r="P339" s="504">
        <f t="shared" si="170"/>
        <v>0</v>
      </c>
      <c r="Q339" s="505">
        <f t="shared" si="170"/>
        <v>0</v>
      </c>
      <c r="R339" s="506">
        <f t="shared" si="170"/>
        <v>0</v>
      </c>
      <c r="S339" s="507"/>
      <c r="T339" s="508"/>
      <c r="U339" s="509">
        <f t="shared" si="171"/>
        <v>72</v>
      </c>
      <c r="V339" s="510"/>
      <c r="W339" s="510"/>
    </row>
    <row r="340" spans="1:23" ht="12" customHeight="1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8"/>
        <v>8</v>
      </c>
      <c r="K340" s="503">
        <f t="shared" si="168"/>
        <v>0</v>
      </c>
      <c r="L340" s="503">
        <f t="shared" si="168"/>
        <v>0</v>
      </c>
      <c r="M340" s="511">
        <f>SUMIF($A$10:$A$318,$A340,M$10:M$318)</f>
        <v>0</v>
      </c>
      <c r="N340" s="503">
        <f t="shared" si="168"/>
        <v>0</v>
      </c>
      <c r="O340" s="503">
        <f t="shared" si="168"/>
        <v>8</v>
      </c>
      <c r="P340" s="504">
        <f t="shared" si="170"/>
        <v>0</v>
      </c>
      <c r="Q340" s="505">
        <f t="shared" si="170"/>
        <v>0</v>
      </c>
      <c r="R340" s="506">
        <f t="shared" si="170"/>
        <v>0</v>
      </c>
      <c r="S340" s="507"/>
      <c r="T340" s="508"/>
      <c r="U340" s="509">
        <f t="shared" si="171"/>
        <v>8</v>
      </c>
      <c r="V340" s="510"/>
      <c r="W340" s="510"/>
    </row>
    <row r="341" spans="1:23" ht="12" customHeight="1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8"/>
        <v>100</v>
      </c>
      <c r="K341" s="503">
        <f t="shared" si="168"/>
        <v>0</v>
      </c>
      <c r="L341" s="503">
        <f t="shared" si="168"/>
        <v>0</v>
      </c>
      <c r="M341" s="511"/>
      <c r="N341" s="503">
        <f t="shared" si="168"/>
        <v>0</v>
      </c>
      <c r="O341" s="503">
        <f t="shared" si="168"/>
        <v>100</v>
      </c>
      <c r="P341" s="504">
        <f t="shared" si="170"/>
        <v>0</v>
      </c>
      <c r="Q341" s="504">
        <f t="shared" si="170"/>
        <v>0</v>
      </c>
      <c r="R341" s="504">
        <f t="shared" si="170"/>
        <v>0</v>
      </c>
      <c r="S341" s="507"/>
      <c r="T341" s="507"/>
      <c r="U341" s="515">
        <f t="shared" si="171"/>
        <v>100</v>
      </c>
      <c r="V341" s="516"/>
      <c r="W341" s="510"/>
    </row>
    <row r="342" spans="1:23" ht="12" customHeight="1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8"/>
        <v>0</v>
      </c>
      <c r="K342" s="503">
        <f t="shared" si="168"/>
        <v>0</v>
      </c>
      <c r="L342" s="503">
        <f t="shared" si="168"/>
        <v>0</v>
      </c>
      <c r="M342" s="511">
        <f t="shared" ref="M342:M348" si="172">SUMIF($A$10:$A$318,$A342,M$10:M$318)</f>
        <v>0</v>
      </c>
      <c r="N342" s="503">
        <f t="shared" si="168"/>
        <v>0</v>
      </c>
      <c r="O342" s="503">
        <f t="shared" si="168"/>
        <v>0</v>
      </c>
      <c r="P342" s="504">
        <f t="shared" si="170"/>
        <v>0</v>
      </c>
      <c r="Q342" s="505">
        <f t="shared" si="170"/>
        <v>0</v>
      </c>
      <c r="R342" s="506">
        <f t="shared" si="170"/>
        <v>0</v>
      </c>
      <c r="S342" s="507"/>
      <c r="T342" s="508"/>
      <c r="U342" s="509">
        <f t="shared" si="171"/>
        <v>0</v>
      </c>
      <c r="V342" s="510"/>
      <c r="W342" s="510"/>
    </row>
    <row r="343" spans="1:23" ht="12" customHeight="1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ref="J343:L365" si="173">SUMIF($A$10:$A$323,$A343,J$10:J$323)</f>
        <v>0</v>
      </c>
      <c r="K343" s="503">
        <f t="shared" si="173"/>
        <v>0</v>
      </c>
      <c r="L343" s="503">
        <f t="shared" si="173"/>
        <v>0</v>
      </c>
      <c r="M343" s="511">
        <f t="shared" si="172"/>
        <v>0</v>
      </c>
      <c r="N343" s="503">
        <f t="shared" ref="N343:O350" si="174">SUMIF($A$10:$A$323,$A343,N$10:N$323)</f>
        <v>0</v>
      </c>
      <c r="O343" s="503">
        <f t="shared" si="174"/>
        <v>0</v>
      </c>
      <c r="P343" s="504">
        <f t="shared" si="170"/>
        <v>0</v>
      </c>
      <c r="Q343" s="505">
        <f t="shared" si="170"/>
        <v>0</v>
      </c>
      <c r="R343" s="506">
        <f t="shared" si="170"/>
        <v>0</v>
      </c>
      <c r="S343" s="507"/>
      <c r="T343" s="508"/>
      <c r="U343" s="509">
        <f t="shared" si="171"/>
        <v>0</v>
      </c>
      <c r="V343" s="510"/>
      <c r="W343" s="510"/>
    </row>
    <row r="344" spans="1:23" ht="12" customHeight="1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3"/>
        <v>0</v>
      </c>
      <c r="K344" s="503">
        <f t="shared" si="173"/>
        <v>0</v>
      </c>
      <c r="L344" s="503">
        <f t="shared" si="173"/>
        <v>0</v>
      </c>
      <c r="M344" s="511">
        <f t="shared" si="172"/>
        <v>0</v>
      </c>
      <c r="N344" s="503">
        <f t="shared" si="174"/>
        <v>0</v>
      </c>
      <c r="O344" s="503">
        <f t="shared" si="174"/>
        <v>0</v>
      </c>
      <c r="P344" s="504">
        <f t="shared" si="170"/>
        <v>0</v>
      </c>
      <c r="Q344" s="505">
        <f t="shared" si="170"/>
        <v>0</v>
      </c>
      <c r="R344" s="506">
        <f t="shared" si="170"/>
        <v>0</v>
      </c>
      <c r="S344" s="507"/>
      <c r="T344" s="508"/>
      <c r="U344" s="509">
        <f t="shared" si="171"/>
        <v>0</v>
      </c>
      <c r="V344" s="510"/>
      <c r="W344" s="510"/>
    </row>
    <row r="345" spans="1:23" ht="12" customHeight="1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3"/>
        <v>0</v>
      </c>
      <c r="K345" s="503">
        <f t="shared" si="173"/>
        <v>0</v>
      </c>
      <c r="L345" s="503">
        <f t="shared" si="173"/>
        <v>0</v>
      </c>
      <c r="M345" s="511">
        <f t="shared" si="172"/>
        <v>0</v>
      </c>
      <c r="N345" s="503">
        <f t="shared" si="174"/>
        <v>0</v>
      </c>
      <c r="O345" s="503">
        <f t="shared" si="174"/>
        <v>0</v>
      </c>
      <c r="P345" s="504">
        <f t="shared" si="170"/>
        <v>0</v>
      </c>
      <c r="Q345" s="505">
        <f t="shared" si="170"/>
        <v>170</v>
      </c>
      <c r="R345" s="506">
        <f t="shared" si="170"/>
        <v>170</v>
      </c>
      <c r="S345" s="507"/>
      <c r="T345" s="508"/>
      <c r="U345" s="509">
        <f t="shared" si="171"/>
        <v>170</v>
      </c>
      <c r="V345" s="510"/>
      <c r="W345" s="510"/>
    </row>
    <row r="346" spans="1:23" ht="12" customHeight="1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3"/>
        <v>0</v>
      </c>
      <c r="K346" s="503">
        <f t="shared" si="173"/>
        <v>0</v>
      </c>
      <c r="L346" s="503">
        <f t="shared" si="173"/>
        <v>0</v>
      </c>
      <c r="M346" s="511">
        <f t="shared" si="172"/>
        <v>0</v>
      </c>
      <c r="N346" s="503">
        <f t="shared" si="174"/>
        <v>0</v>
      </c>
      <c r="O346" s="503">
        <f t="shared" si="174"/>
        <v>0</v>
      </c>
      <c r="P346" s="504">
        <f t="shared" si="170"/>
        <v>0</v>
      </c>
      <c r="Q346" s="505">
        <f t="shared" si="170"/>
        <v>0</v>
      </c>
      <c r="R346" s="506">
        <f t="shared" si="170"/>
        <v>0</v>
      </c>
      <c r="S346" s="507"/>
      <c r="T346" s="508"/>
      <c r="U346" s="509">
        <f t="shared" si="171"/>
        <v>0</v>
      </c>
      <c r="V346" s="510"/>
      <c r="W346" s="510"/>
    </row>
    <row r="347" spans="1:23" ht="12" customHeight="1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3"/>
        <v>0</v>
      </c>
      <c r="K347" s="503">
        <f t="shared" si="173"/>
        <v>0</v>
      </c>
      <c r="L347" s="503">
        <f t="shared" si="173"/>
        <v>0</v>
      </c>
      <c r="M347" s="511">
        <f t="shared" si="172"/>
        <v>0</v>
      </c>
      <c r="N347" s="503">
        <f t="shared" si="174"/>
        <v>0</v>
      </c>
      <c r="O347" s="503">
        <f t="shared" si="174"/>
        <v>0</v>
      </c>
      <c r="P347" s="504">
        <f t="shared" si="170"/>
        <v>0</v>
      </c>
      <c r="Q347" s="505">
        <f t="shared" si="170"/>
        <v>0</v>
      </c>
      <c r="R347" s="506">
        <f t="shared" si="170"/>
        <v>0</v>
      </c>
      <c r="S347" s="507"/>
      <c r="T347" s="508"/>
      <c r="U347" s="509">
        <f t="shared" si="171"/>
        <v>0</v>
      </c>
      <c r="V347" s="510"/>
      <c r="W347" s="510"/>
    </row>
    <row r="348" spans="1:23" ht="12" customHeight="1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3"/>
        <v>0</v>
      </c>
      <c r="K348" s="503">
        <f t="shared" si="173"/>
        <v>0</v>
      </c>
      <c r="L348" s="503">
        <f t="shared" si="173"/>
        <v>0</v>
      </c>
      <c r="M348" s="511">
        <f t="shared" si="172"/>
        <v>0</v>
      </c>
      <c r="N348" s="503">
        <f t="shared" si="174"/>
        <v>0</v>
      </c>
      <c r="O348" s="503">
        <f t="shared" si="174"/>
        <v>0</v>
      </c>
      <c r="P348" s="504">
        <f t="shared" si="170"/>
        <v>0</v>
      </c>
      <c r="Q348" s="504">
        <f t="shared" si="170"/>
        <v>0</v>
      </c>
      <c r="R348" s="506">
        <f t="shared" si="170"/>
        <v>0</v>
      </c>
      <c r="S348" s="507"/>
      <c r="T348" s="508"/>
      <c r="U348" s="509">
        <f t="shared" si="171"/>
        <v>0</v>
      </c>
      <c r="V348" s="510"/>
      <c r="W348" s="510"/>
    </row>
    <row r="349" spans="1:23" ht="12" customHeight="1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3"/>
        <v>0</v>
      </c>
      <c r="K349" s="503">
        <f t="shared" si="173"/>
        <v>0</v>
      </c>
      <c r="L349" s="503">
        <f t="shared" si="173"/>
        <v>0</v>
      </c>
      <c r="M349" s="503">
        <f>SUMIF($A$10:$A$323,$A349,M$10:M$323)</f>
        <v>0</v>
      </c>
      <c r="N349" s="503">
        <f t="shared" si="174"/>
        <v>0</v>
      </c>
      <c r="O349" s="503">
        <f t="shared" si="174"/>
        <v>0</v>
      </c>
      <c r="P349" s="504">
        <f t="shared" si="170"/>
        <v>0</v>
      </c>
      <c r="Q349" s="504">
        <f t="shared" si="170"/>
        <v>0</v>
      </c>
      <c r="R349" s="506">
        <f t="shared" si="170"/>
        <v>0</v>
      </c>
      <c r="S349" s="507"/>
      <c r="T349" s="508"/>
      <c r="U349" s="509">
        <f t="shared" si="171"/>
        <v>0</v>
      </c>
      <c r="V349" s="510"/>
      <c r="W349" s="510"/>
    </row>
    <row r="350" spans="1:23" ht="12" customHeight="1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3"/>
        <v>0</v>
      </c>
      <c r="K350" s="503">
        <f t="shared" si="173"/>
        <v>0</v>
      </c>
      <c r="L350" s="503">
        <f t="shared" si="173"/>
        <v>0</v>
      </c>
      <c r="M350" s="503">
        <f>SUMIF($A$10:$A$323,$A350,M$10:M$323)</f>
        <v>0</v>
      </c>
      <c r="N350" s="503">
        <f t="shared" si="174"/>
        <v>0</v>
      </c>
      <c r="O350" s="503">
        <f t="shared" si="174"/>
        <v>0</v>
      </c>
      <c r="P350" s="504">
        <f t="shared" si="170"/>
        <v>0</v>
      </c>
      <c r="Q350" s="504">
        <f t="shared" si="170"/>
        <v>0</v>
      </c>
      <c r="R350" s="504">
        <f t="shared" si="170"/>
        <v>0</v>
      </c>
      <c r="S350" s="507"/>
      <c r="T350" s="508"/>
      <c r="U350" s="509">
        <f t="shared" si="171"/>
        <v>0</v>
      </c>
      <c r="V350" s="510"/>
      <c r="W350" s="510"/>
    </row>
    <row r="351" spans="1:23" ht="12" customHeight="1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3"/>
        <v>0</v>
      </c>
      <c r="K351" s="503"/>
      <c r="L351" s="503"/>
      <c r="M351" s="517"/>
      <c r="N351" s="503"/>
      <c r="O351" s="503"/>
      <c r="P351" s="504">
        <f t="shared" si="170"/>
        <v>0</v>
      </c>
      <c r="Q351" s="504">
        <f t="shared" si="170"/>
        <v>0</v>
      </c>
      <c r="R351" s="504">
        <f t="shared" si="170"/>
        <v>0</v>
      </c>
      <c r="S351" s="507"/>
      <c r="T351" s="508"/>
      <c r="U351" s="509">
        <f t="shared" si="171"/>
        <v>0</v>
      </c>
      <c r="V351" s="510"/>
      <c r="W351" s="510"/>
    </row>
    <row r="352" spans="1:23" ht="12" customHeight="1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3"/>
        <v>0</v>
      </c>
      <c r="K352" s="503">
        <f t="shared" si="173"/>
        <v>0</v>
      </c>
      <c r="L352" s="503">
        <f t="shared" si="173"/>
        <v>0</v>
      </c>
      <c r="M352" s="511">
        <f t="shared" ref="M352:M415" si="175">SUMIF($A$10:$A$318,$A352,M$10:M$318)</f>
        <v>0</v>
      </c>
      <c r="N352" s="503">
        <f t="shared" ref="N352:O371" si="176">SUMIF($A$10:$A$323,$A352,N$10:N$323)</f>
        <v>0</v>
      </c>
      <c r="O352" s="503">
        <f t="shared" si="176"/>
        <v>0</v>
      </c>
      <c r="P352" s="504">
        <f t="shared" ref="P352:R371" si="177">SUMIF($A$10:$A$318,$A352,P$10:P$318)</f>
        <v>0</v>
      </c>
      <c r="Q352" s="505">
        <f t="shared" si="177"/>
        <v>0</v>
      </c>
      <c r="R352" s="506">
        <f t="shared" si="177"/>
        <v>0</v>
      </c>
      <c r="S352" s="507"/>
      <c r="T352" s="508"/>
      <c r="U352" s="509">
        <f t="shared" si="171"/>
        <v>0</v>
      </c>
      <c r="V352" s="510"/>
      <c r="W352" s="510"/>
    </row>
    <row r="353" spans="1:23" ht="12" customHeight="1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3"/>
        <v>0</v>
      </c>
      <c r="K353" s="503">
        <f t="shared" si="173"/>
        <v>0</v>
      </c>
      <c r="L353" s="503">
        <f t="shared" si="173"/>
        <v>0</v>
      </c>
      <c r="M353" s="511">
        <f t="shared" si="175"/>
        <v>0</v>
      </c>
      <c r="N353" s="503">
        <f t="shared" si="176"/>
        <v>0</v>
      </c>
      <c r="O353" s="503">
        <f t="shared" si="176"/>
        <v>0</v>
      </c>
      <c r="P353" s="504">
        <f t="shared" si="177"/>
        <v>0</v>
      </c>
      <c r="Q353" s="505">
        <f t="shared" si="177"/>
        <v>360</v>
      </c>
      <c r="R353" s="506">
        <f t="shared" si="177"/>
        <v>360</v>
      </c>
      <c r="S353" s="507"/>
      <c r="T353" s="508"/>
      <c r="U353" s="509">
        <f t="shared" si="171"/>
        <v>360</v>
      </c>
      <c r="V353" s="510"/>
      <c r="W353" s="510"/>
    </row>
    <row r="354" spans="1:23" ht="12" customHeight="1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3"/>
        <v>0</v>
      </c>
      <c r="K354" s="503">
        <f t="shared" si="173"/>
        <v>0</v>
      </c>
      <c r="L354" s="503">
        <f t="shared" si="173"/>
        <v>0</v>
      </c>
      <c r="M354" s="511">
        <f t="shared" si="175"/>
        <v>0</v>
      </c>
      <c r="N354" s="503">
        <f t="shared" si="176"/>
        <v>0</v>
      </c>
      <c r="O354" s="503">
        <f t="shared" si="176"/>
        <v>0</v>
      </c>
      <c r="P354" s="504">
        <f t="shared" si="177"/>
        <v>0</v>
      </c>
      <c r="Q354" s="505">
        <f t="shared" si="177"/>
        <v>0</v>
      </c>
      <c r="R354" s="506">
        <f t="shared" si="177"/>
        <v>0</v>
      </c>
      <c r="S354" s="507"/>
      <c r="T354" s="508"/>
      <c r="U354" s="509">
        <f t="shared" si="171"/>
        <v>0</v>
      </c>
      <c r="V354" s="510"/>
      <c r="W354" s="510"/>
    </row>
    <row r="355" spans="1:23" ht="12" customHeight="1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3"/>
        <v>0</v>
      </c>
      <c r="K355" s="503">
        <f t="shared" si="173"/>
        <v>0</v>
      </c>
      <c r="L355" s="503">
        <f t="shared" si="173"/>
        <v>0</v>
      </c>
      <c r="M355" s="511">
        <f t="shared" si="175"/>
        <v>0</v>
      </c>
      <c r="N355" s="503">
        <f t="shared" si="176"/>
        <v>0</v>
      </c>
      <c r="O355" s="503">
        <f t="shared" si="176"/>
        <v>0</v>
      </c>
      <c r="P355" s="504">
        <f t="shared" si="177"/>
        <v>0</v>
      </c>
      <c r="Q355" s="505">
        <f t="shared" si="177"/>
        <v>0</v>
      </c>
      <c r="R355" s="506">
        <f t="shared" si="177"/>
        <v>0</v>
      </c>
      <c r="S355" s="507"/>
      <c r="T355" s="508"/>
      <c r="U355" s="509">
        <f t="shared" si="171"/>
        <v>0</v>
      </c>
      <c r="V355" s="510"/>
      <c r="W355" s="510"/>
    </row>
    <row r="356" spans="1:23" ht="12" customHeight="1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3"/>
        <v>0</v>
      </c>
      <c r="K356" s="503">
        <f t="shared" si="173"/>
        <v>0</v>
      </c>
      <c r="L356" s="503">
        <f t="shared" si="173"/>
        <v>0</v>
      </c>
      <c r="M356" s="511">
        <f t="shared" si="175"/>
        <v>0</v>
      </c>
      <c r="N356" s="503">
        <f t="shared" si="176"/>
        <v>0</v>
      </c>
      <c r="O356" s="503">
        <f t="shared" si="176"/>
        <v>0</v>
      </c>
      <c r="P356" s="504">
        <f t="shared" si="177"/>
        <v>0</v>
      </c>
      <c r="Q356" s="505">
        <f t="shared" si="177"/>
        <v>0</v>
      </c>
      <c r="R356" s="506">
        <f t="shared" si="177"/>
        <v>0</v>
      </c>
      <c r="S356" s="507"/>
      <c r="T356" s="508"/>
      <c r="U356" s="509">
        <f t="shared" si="171"/>
        <v>0</v>
      </c>
      <c r="V356" s="510"/>
      <c r="W356" s="510"/>
    </row>
    <row r="357" spans="1:23" ht="12" customHeight="1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3"/>
        <v>0</v>
      </c>
      <c r="K357" s="503">
        <f t="shared" si="173"/>
        <v>0</v>
      </c>
      <c r="L357" s="503">
        <f t="shared" si="173"/>
        <v>0</v>
      </c>
      <c r="M357" s="511">
        <f t="shared" si="175"/>
        <v>0</v>
      </c>
      <c r="N357" s="503">
        <f t="shared" si="176"/>
        <v>0</v>
      </c>
      <c r="O357" s="503">
        <f t="shared" si="176"/>
        <v>0</v>
      </c>
      <c r="P357" s="504">
        <f t="shared" si="177"/>
        <v>0</v>
      </c>
      <c r="Q357" s="505">
        <f t="shared" si="177"/>
        <v>0</v>
      </c>
      <c r="R357" s="506">
        <f t="shared" si="177"/>
        <v>0</v>
      </c>
      <c r="S357" s="507"/>
      <c r="T357" s="508"/>
      <c r="U357" s="509">
        <f t="shared" si="171"/>
        <v>0</v>
      </c>
      <c r="V357" s="510"/>
      <c r="W357" s="510"/>
    </row>
    <row r="358" spans="1:23" ht="12" customHeight="1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3"/>
        <v>0</v>
      </c>
      <c r="K358" s="503">
        <f t="shared" si="173"/>
        <v>0</v>
      </c>
      <c r="L358" s="503">
        <f t="shared" si="173"/>
        <v>0</v>
      </c>
      <c r="M358" s="511">
        <f t="shared" si="175"/>
        <v>0</v>
      </c>
      <c r="N358" s="503">
        <f t="shared" si="176"/>
        <v>0</v>
      </c>
      <c r="O358" s="503">
        <f t="shared" si="176"/>
        <v>0</v>
      </c>
      <c r="P358" s="504">
        <f t="shared" si="177"/>
        <v>0</v>
      </c>
      <c r="Q358" s="505">
        <f t="shared" si="177"/>
        <v>0</v>
      </c>
      <c r="R358" s="506">
        <f t="shared" si="177"/>
        <v>0</v>
      </c>
      <c r="S358" s="507"/>
      <c r="T358" s="508"/>
      <c r="U358" s="509">
        <f t="shared" si="171"/>
        <v>0</v>
      </c>
      <c r="V358" s="510"/>
      <c r="W358" s="510"/>
    </row>
    <row r="359" spans="1:23" ht="12" customHeight="1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3"/>
        <v>0</v>
      </c>
      <c r="K359" s="503">
        <f t="shared" si="173"/>
        <v>0</v>
      </c>
      <c r="L359" s="503">
        <f t="shared" si="173"/>
        <v>0</v>
      </c>
      <c r="M359" s="511">
        <f t="shared" si="175"/>
        <v>0</v>
      </c>
      <c r="N359" s="503">
        <f t="shared" si="176"/>
        <v>0</v>
      </c>
      <c r="O359" s="503">
        <f t="shared" si="176"/>
        <v>0</v>
      </c>
      <c r="P359" s="504">
        <f t="shared" si="177"/>
        <v>0</v>
      </c>
      <c r="Q359" s="505">
        <f t="shared" si="177"/>
        <v>0</v>
      </c>
      <c r="R359" s="506">
        <f t="shared" si="177"/>
        <v>0</v>
      </c>
      <c r="S359" s="507"/>
      <c r="T359" s="508"/>
      <c r="U359" s="509">
        <f t="shared" si="171"/>
        <v>0</v>
      </c>
      <c r="V359" s="510"/>
      <c r="W359" s="510"/>
    </row>
    <row r="360" spans="1:23" ht="12" customHeight="1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3"/>
        <v>0</v>
      </c>
      <c r="K360" s="503">
        <f t="shared" si="173"/>
        <v>0</v>
      </c>
      <c r="L360" s="503">
        <f t="shared" si="173"/>
        <v>0</v>
      </c>
      <c r="M360" s="511">
        <f t="shared" si="175"/>
        <v>0</v>
      </c>
      <c r="N360" s="503">
        <f t="shared" si="176"/>
        <v>0</v>
      </c>
      <c r="O360" s="503">
        <f t="shared" si="176"/>
        <v>0</v>
      </c>
      <c r="P360" s="504">
        <f t="shared" si="177"/>
        <v>0</v>
      </c>
      <c r="Q360" s="505">
        <f t="shared" si="177"/>
        <v>0</v>
      </c>
      <c r="R360" s="506">
        <f t="shared" si="177"/>
        <v>0</v>
      </c>
      <c r="S360" s="507"/>
      <c r="T360" s="508"/>
      <c r="U360" s="509">
        <f t="shared" si="171"/>
        <v>0</v>
      </c>
      <c r="V360" s="510"/>
      <c r="W360" s="510"/>
    </row>
    <row r="361" spans="1:23" ht="12" customHeight="1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3"/>
        <v>0</v>
      </c>
      <c r="K361" s="503">
        <f t="shared" si="173"/>
        <v>0</v>
      </c>
      <c r="L361" s="503">
        <f t="shared" si="173"/>
        <v>0</v>
      </c>
      <c r="M361" s="511">
        <f t="shared" si="175"/>
        <v>0</v>
      </c>
      <c r="N361" s="503">
        <f t="shared" si="176"/>
        <v>0</v>
      </c>
      <c r="O361" s="503">
        <f t="shared" si="176"/>
        <v>0</v>
      </c>
      <c r="P361" s="504">
        <f t="shared" si="177"/>
        <v>0</v>
      </c>
      <c r="Q361" s="505">
        <f t="shared" si="177"/>
        <v>0</v>
      </c>
      <c r="R361" s="506">
        <f t="shared" si="177"/>
        <v>0</v>
      </c>
      <c r="S361" s="507"/>
      <c r="T361" s="508"/>
      <c r="U361" s="509">
        <f t="shared" si="171"/>
        <v>0</v>
      </c>
      <c r="V361" s="510"/>
      <c r="W361" s="510"/>
    </row>
    <row r="362" spans="1:23" ht="12" customHeight="1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3"/>
        <v>0</v>
      </c>
      <c r="K362" s="503">
        <f t="shared" si="173"/>
        <v>0</v>
      </c>
      <c r="L362" s="503">
        <f t="shared" si="173"/>
        <v>0</v>
      </c>
      <c r="M362" s="511">
        <f t="shared" si="175"/>
        <v>0</v>
      </c>
      <c r="N362" s="503">
        <f t="shared" si="176"/>
        <v>0</v>
      </c>
      <c r="O362" s="503">
        <f t="shared" si="176"/>
        <v>0</v>
      </c>
      <c r="P362" s="504">
        <f t="shared" si="177"/>
        <v>0</v>
      </c>
      <c r="Q362" s="505">
        <f t="shared" si="177"/>
        <v>0</v>
      </c>
      <c r="R362" s="506">
        <f t="shared" si="177"/>
        <v>0</v>
      </c>
      <c r="S362" s="507"/>
      <c r="T362" s="508"/>
      <c r="U362" s="509">
        <f t="shared" si="171"/>
        <v>0</v>
      </c>
      <c r="V362" s="510"/>
      <c r="W362" s="510"/>
    </row>
    <row r="363" spans="1:23" ht="12" customHeight="1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3"/>
        <v>0</v>
      </c>
      <c r="K363" s="503">
        <f t="shared" si="173"/>
        <v>0</v>
      </c>
      <c r="L363" s="503">
        <f t="shared" si="173"/>
        <v>0</v>
      </c>
      <c r="M363" s="511">
        <f t="shared" si="175"/>
        <v>0</v>
      </c>
      <c r="N363" s="503">
        <f t="shared" si="176"/>
        <v>0</v>
      </c>
      <c r="O363" s="503">
        <f t="shared" si="176"/>
        <v>0</v>
      </c>
      <c r="P363" s="504">
        <f t="shared" si="177"/>
        <v>0</v>
      </c>
      <c r="Q363" s="505">
        <f t="shared" si="177"/>
        <v>0</v>
      </c>
      <c r="R363" s="506">
        <f t="shared" si="177"/>
        <v>0</v>
      </c>
      <c r="S363" s="507"/>
      <c r="T363" s="508"/>
      <c r="U363" s="509">
        <f t="shared" si="171"/>
        <v>0</v>
      </c>
      <c r="V363" s="510"/>
      <c r="W363" s="510"/>
    </row>
    <row r="364" spans="1:23" ht="12" customHeight="1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3"/>
        <v>0</v>
      </c>
      <c r="K364" s="503">
        <f t="shared" si="173"/>
        <v>0</v>
      </c>
      <c r="L364" s="503">
        <f t="shared" si="173"/>
        <v>0</v>
      </c>
      <c r="M364" s="511">
        <f t="shared" si="175"/>
        <v>0</v>
      </c>
      <c r="N364" s="503">
        <f t="shared" si="176"/>
        <v>0</v>
      </c>
      <c r="O364" s="503">
        <f t="shared" si="176"/>
        <v>0</v>
      </c>
      <c r="P364" s="504">
        <f t="shared" si="177"/>
        <v>0</v>
      </c>
      <c r="Q364" s="505">
        <f t="shared" si="177"/>
        <v>0</v>
      </c>
      <c r="R364" s="506">
        <f t="shared" si="177"/>
        <v>0</v>
      </c>
      <c r="S364" s="507"/>
      <c r="T364" s="508"/>
      <c r="U364" s="509">
        <f t="shared" si="171"/>
        <v>0</v>
      </c>
      <c r="V364" s="510"/>
      <c r="W364" s="510"/>
    </row>
    <row r="365" spans="1:23" ht="12" customHeight="1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3"/>
        <v>0</v>
      </c>
      <c r="K365" s="503">
        <f t="shared" si="173"/>
        <v>0</v>
      </c>
      <c r="L365" s="503">
        <f t="shared" si="173"/>
        <v>0</v>
      </c>
      <c r="M365" s="511">
        <f t="shared" si="175"/>
        <v>0</v>
      </c>
      <c r="N365" s="503">
        <f t="shared" si="176"/>
        <v>0</v>
      </c>
      <c r="O365" s="503">
        <f t="shared" si="176"/>
        <v>0</v>
      </c>
      <c r="P365" s="504">
        <f t="shared" si="177"/>
        <v>0</v>
      </c>
      <c r="Q365" s="505">
        <f t="shared" si="177"/>
        <v>0</v>
      </c>
      <c r="R365" s="506">
        <f t="shared" si="177"/>
        <v>0</v>
      </c>
      <c r="S365" s="507"/>
      <c r="T365" s="508"/>
      <c r="U365" s="509">
        <f t="shared" si="171"/>
        <v>0</v>
      </c>
      <c r="V365" s="510"/>
      <c r="W365" s="510"/>
    </row>
    <row r="366" spans="1:23" ht="12" customHeight="1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ref="J366:L429" si="178">SUMIF($A$10:$A$323,$A366,J$10:J$323)</f>
        <v>0</v>
      </c>
      <c r="K366" s="503">
        <f t="shared" si="178"/>
        <v>0</v>
      </c>
      <c r="L366" s="503">
        <f t="shared" si="178"/>
        <v>0</v>
      </c>
      <c r="M366" s="511">
        <f t="shared" si="175"/>
        <v>0</v>
      </c>
      <c r="N366" s="503">
        <f t="shared" si="176"/>
        <v>0</v>
      </c>
      <c r="O366" s="503">
        <f t="shared" si="176"/>
        <v>0</v>
      </c>
      <c r="P366" s="504">
        <f t="shared" si="177"/>
        <v>0</v>
      </c>
      <c r="Q366" s="505">
        <f t="shared" si="177"/>
        <v>0</v>
      </c>
      <c r="R366" s="506">
        <f t="shared" si="177"/>
        <v>0</v>
      </c>
      <c r="S366" s="507"/>
      <c r="T366" s="508"/>
      <c r="U366" s="509">
        <f t="shared" si="171"/>
        <v>0</v>
      </c>
      <c r="V366" s="510"/>
      <c r="W366" s="510"/>
    </row>
    <row r="367" spans="1:23" ht="12" customHeight="1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8"/>
        <v>0</v>
      </c>
      <c r="K367" s="503">
        <f t="shared" si="178"/>
        <v>0</v>
      </c>
      <c r="L367" s="503">
        <f t="shared" si="178"/>
        <v>0</v>
      </c>
      <c r="M367" s="511">
        <f t="shared" si="175"/>
        <v>0</v>
      </c>
      <c r="N367" s="503">
        <f t="shared" si="176"/>
        <v>0</v>
      </c>
      <c r="O367" s="503">
        <f t="shared" si="176"/>
        <v>0</v>
      </c>
      <c r="P367" s="504">
        <f t="shared" si="177"/>
        <v>0</v>
      </c>
      <c r="Q367" s="505">
        <f t="shared" si="177"/>
        <v>0</v>
      </c>
      <c r="R367" s="506">
        <f t="shared" si="177"/>
        <v>0</v>
      </c>
      <c r="S367" s="507"/>
      <c r="T367" s="508"/>
      <c r="U367" s="509">
        <f t="shared" si="171"/>
        <v>0</v>
      </c>
      <c r="V367" s="510"/>
      <c r="W367" s="510"/>
    </row>
    <row r="368" spans="1:23" ht="12" customHeight="1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8"/>
        <v>8</v>
      </c>
      <c r="K368" s="503">
        <f t="shared" si="178"/>
        <v>0</v>
      </c>
      <c r="L368" s="503">
        <f t="shared" si="178"/>
        <v>0</v>
      </c>
      <c r="M368" s="511">
        <f t="shared" si="175"/>
        <v>0</v>
      </c>
      <c r="N368" s="503">
        <f t="shared" si="176"/>
        <v>0</v>
      </c>
      <c r="O368" s="503">
        <f t="shared" si="176"/>
        <v>8</v>
      </c>
      <c r="P368" s="504">
        <f t="shared" si="177"/>
        <v>0</v>
      </c>
      <c r="Q368" s="505">
        <f t="shared" si="177"/>
        <v>0</v>
      </c>
      <c r="R368" s="506">
        <f t="shared" si="177"/>
        <v>0</v>
      </c>
      <c r="S368" s="507"/>
      <c r="T368" s="508"/>
      <c r="U368" s="509">
        <f t="shared" si="171"/>
        <v>8</v>
      </c>
      <c r="V368" s="510"/>
      <c r="W368" s="510"/>
    </row>
    <row r="369" spans="1:23" ht="12" customHeight="1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8"/>
        <v>0</v>
      </c>
      <c r="K369" s="503">
        <f t="shared" si="178"/>
        <v>0</v>
      </c>
      <c r="L369" s="503">
        <f t="shared" si="178"/>
        <v>0</v>
      </c>
      <c r="M369" s="511">
        <f t="shared" si="175"/>
        <v>0</v>
      </c>
      <c r="N369" s="503">
        <f t="shared" si="176"/>
        <v>0</v>
      </c>
      <c r="O369" s="503">
        <f t="shared" si="176"/>
        <v>0</v>
      </c>
      <c r="P369" s="504">
        <f t="shared" si="177"/>
        <v>0</v>
      </c>
      <c r="Q369" s="505">
        <f t="shared" si="177"/>
        <v>0</v>
      </c>
      <c r="R369" s="506">
        <f t="shared" si="177"/>
        <v>0</v>
      </c>
      <c r="S369" s="507"/>
      <c r="T369" s="508"/>
      <c r="U369" s="509">
        <f t="shared" si="171"/>
        <v>0</v>
      </c>
      <c r="V369" s="510"/>
      <c r="W369" s="510"/>
    </row>
    <row r="370" spans="1:23" ht="12" customHeight="1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8"/>
        <v>0</v>
      </c>
      <c r="K370" s="503">
        <f t="shared" si="178"/>
        <v>0</v>
      </c>
      <c r="L370" s="503">
        <f t="shared" si="178"/>
        <v>0</v>
      </c>
      <c r="M370" s="511">
        <f t="shared" si="175"/>
        <v>0</v>
      </c>
      <c r="N370" s="503">
        <f t="shared" si="176"/>
        <v>0</v>
      </c>
      <c r="O370" s="503">
        <f t="shared" si="176"/>
        <v>0</v>
      </c>
      <c r="P370" s="504">
        <f t="shared" si="177"/>
        <v>0</v>
      </c>
      <c r="Q370" s="505">
        <f t="shared" si="177"/>
        <v>0</v>
      </c>
      <c r="R370" s="506">
        <f t="shared" si="177"/>
        <v>0</v>
      </c>
      <c r="S370" s="507"/>
      <c r="T370" s="508"/>
      <c r="U370" s="509">
        <f t="shared" si="171"/>
        <v>0</v>
      </c>
      <c r="V370" s="510"/>
      <c r="W370" s="510"/>
    </row>
    <row r="371" spans="1:23" ht="12" customHeight="1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8"/>
        <v>0</v>
      </c>
      <c r="K371" s="503">
        <f t="shared" si="178"/>
        <v>0</v>
      </c>
      <c r="L371" s="503">
        <f t="shared" si="178"/>
        <v>0</v>
      </c>
      <c r="M371" s="511">
        <f t="shared" si="175"/>
        <v>0</v>
      </c>
      <c r="N371" s="503">
        <f t="shared" si="176"/>
        <v>0</v>
      </c>
      <c r="O371" s="503">
        <f t="shared" si="176"/>
        <v>0</v>
      </c>
      <c r="P371" s="504">
        <f t="shared" si="177"/>
        <v>0</v>
      </c>
      <c r="Q371" s="505">
        <f t="shared" si="177"/>
        <v>0</v>
      </c>
      <c r="R371" s="505">
        <f t="shared" si="177"/>
        <v>0</v>
      </c>
      <c r="S371" s="507"/>
      <c r="T371" s="508"/>
      <c r="U371" s="509">
        <f t="shared" si="171"/>
        <v>0</v>
      </c>
      <c r="V371" s="510"/>
      <c r="W371" s="510"/>
    </row>
    <row r="372" spans="1:23" ht="12" customHeight="1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8"/>
        <v>16</v>
      </c>
      <c r="K372" s="503">
        <f t="shared" si="178"/>
        <v>0</v>
      </c>
      <c r="L372" s="503">
        <f t="shared" si="178"/>
        <v>0</v>
      </c>
      <c r="M372" s="511">
        <f t="shared" si="175"/>
        <v>0</v>
      </c>
      <c r="N372" s="503">
        <f t="shared" ref="N372:O391" si="179">SUMIF($A$10:$A$323,$A372,N$10:N$323)</f>
        <v>0</v>
      </c>
      <c r="O372" s="503">
        <f t="shared" si="179"/>
        <v>16</v>
      </c>
      <c r="P372" s="504">
        <f t="shared" ref="P372:R391" si="180">SUMIF($A$10:$A$318,$A372,P$10:P$318)</f>
        <v>0</v>
      </c>
      <c r="Q372" s="505">
        <f t="shared" si="180"/>
        <v>0</v>
      </c>
      <c r="R372" s="505">
        <f t="shared" si="180"/>
        <v>0</v>
      </c>
      <c r="S372" s="507"/>
      <c r="T372" s="508"/>
      <c r="U372" s="509">
        <f t="shared" si="171"/>
        <v>16</v>
      </c>
      <c r="V372" s="510"/>
      <c r="W372" s="510"/>
    </row>
    <row r="373" spans="1:23" ht="12" customHeight="1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8"/>
        <v>0</v>
      </c>
      <c r="K373" s="503">
        <f t="shared" si="178"/>
        <v>0</v>
      </c>
      <c r="L373" s="503">
        <f t="shared" si="178"/>
        <v>0</v>
      </c>
      <c r="M373" s="511">
        <f t="shared" si="175"/>
        <v>0</v>
      </c>
      <c r="N373" s="503">
        <f t="shared" si="179"/>
        <v>0</v>
      </c>
      <c r="O373" s="503">
        <f t="shared" si="179"/>
        <v>0</v>
      </c>
      <c r="P373" s="504">
        <f t="shared" si="180"/>
        <v>0</v>
      </c>
      <c r="Q373" s="505">
        <f t="shared" si="180"/>
        <v>0</v>
      </c>
      <c r="R373" s="506">
        <f t="shared" si="180"/>
        <v>0</v>
      </c>
      <c r="S373" s="507"/>
      <c r="T373" s="508"/>
      <c r="U373" s="509">
        <f t="shared" si="171"/>
        <v>0</v>
      </c>
      <c r="V373" s="510"/>
      <c r="W373" s="510"/>
    </row>
    <row r="374" spans="1:23" ht="12" customHeight="1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8"/>
        <v>0</v>
      </c>
      <c r="K374" s="503">
        <f t="shared" si="178"/>
        <v>0</v>
      </c>
      <c r="L374" s="503">
        <f t="shared" si="178"/>
        <v>0</v>
      </c>
      <c r="M374" s="511">
        <f t="shared" si="175"/>
        <v>0</v>
      </c>
      <c r="N374" s="503">
        <f t="shared" si="179"/>
        <v>0</v>
      </c>
      <c r="O374" s="503">
        <f t="shared" si="179"/>
        <v>0</v>
      </c>
      <c r="P374" s="504">
        <f t="shared" si="180"/>
        <v>0</v>
      </c>
      <c r="Q374" s="505">
        <f t="shared" si="180"/>
        <v>0</v>
      </c>
      <c r="R374" s="506">
        <f t="shared" si="180"/>
        <v>0</v>
      </c>
      <c r="S374" s="507"/>
      <c r="T374" s="508"/>
      <c r="U374" s="509">
        <f t="shared" si="171"/>
        <v>0</v>
      </c>
      <c r="V374" s="510"/>
      <c r="W374" s="510"/>
    </row>
    <row r="375" spans="1:23" ht="12" customHeight="1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8"/>
        <v>48</v>
      </c>
      <c r="K375" s="503">
        <f t="shared" si="178"/>
        <v>0</v>
      </c>
      <c r="L375" s="503">
        <f t="shared" si="178"/>
        <v>0</v>
      </c>
      <c r="M375" s="511">
        <f t="shared" si="175"/>
        <v>0</v>
      </c>
      <c r="N375" s="503">
        <f t="shared" si="179"/>
        <v>0</v>
      </c>
      <c r="O375" s="503">
        <f t="shared" si="179"/>
        <v>48</v>
      </c>
      <c r="P375" s="504">
        <f t="shared" si="180"/>
        <v>0</v>
      </c>
      <c r="Q375" s="505">
        <f t="shared" si="180"/>
        <v>0</v>
      </c>
      <c r="R375" s="506">
        <f t="shared" si="180"/>
        <v>0</v>
      </c>
      <c r="S375" s="507"/>
      <c r="T375" s="508"/>
      <c r="U375" s="509">
        <f t="shared" si="171"/>
        <v>48</v>
      </c>
      <c r="V375" s="510"/>
      <c r="W375" s="510"/>
    </row>
    <row r="376" spans="1:23" ht="12" customHeight="1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8"/>
        <v>0</v>
      </c>
      <c r="K376" s="503">
        <f t="shared" si="178"/>
        <v>0</v>
      </c>
      <c r="L376" s="503">
        <f t="shared" si="178"/>
        <v>0</v>
      </c>
      <c r="M376" s="511">
        <f t="shared" si="175"/>
        <v>0</v>
      </c>
      <c r="N376" s="503">
        <f t="shared" si="179"/>
        <v>0</v>
      </c>
      <c r="O376" s="503">
        <f t="shared" si="179"/>
        <v>0</v>
      </c>
      <c r="P376" s="504">
        <f t="shared" si="180"/>
        <v>0</v>
      </c>
      <c r="Q376" s="505">
        <f t="shared" si="180"/>
        <v>0</v>
      </c>
      <c r="R376" s="506">
        <f t="shared" si="180"/>
        <v>0</v>
      </c>
      <c r="S376" s="507"/>
      <c r="T376" s="508"/>
      <c r="U376" s="509">
        <f t="shared" si="171"/>
        <v>0</v>
      </c>
      <c r="V376" s="510"/>
      <c r="W376" s="510"/>
    </row>
    <row r="377" spans="1:23" ht="12" customHeight="1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8"/>
        <v>0</v>
      </c>
      <c r="K377" s="503">
        <f t="shared" si="178"/>
        <v>0</v>
      </c>
      <c r="L377" s="503">
        <f t="shared" si="178"/>
        <v>0</v>
      </c>
      <c r="M377" s="511">
        <f t="shared" si="175"/>
        <v>0</v>
      </c>
      <c r="N377" s="503">
        <f t="shared" si="179"/>
        <v>0</v>
      </c>
      <c r="O377" s="503">
        <f t="shared" si="179"/>
        <v>0</v>
      </c>
      <c r="P377" s="504">
        <f t="shared" si="180"/>
        <v>0</v>
      </c>
      <c r="Q377" s="505">
        <f t="shared" si="180"/>
        <v>0</v>
      </c>
      <c r="R377" s="506">
        <f t="shared" si="180"/>
        <v>0</v>
      </c>
      <c r="S377" s="507"/>
      <c r="T377" s="508"/>
      <c r="U377" s="509">
        <f t="shared" si="171"/>
        <v>0</v>
      </c>
      <c r="V377" s="510"/>
      <c r="W377" s="510"/>
    </row>
    <row r="378" spans="1:23" ht="12" customHeight="1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8"/>
        <v>0</v>
      </c>
      <c r="K378" s="503">
        <f t="shared" si="178"/>
        <v>0</v>
      </c>
      <c r="L378" s="503">
        <f t="shared" si="178"/>
        <v>0</v>
      </c>
      <c r="M378" s="511">
        <f t="shared" si="175"/>
        <v>0</v>
      </c>
      <c r="N378" s="503">
        <f t="shared" si="179"/>
        <v>0</v>
      </c>
      <c r="O378" s="503">
        <f t="shared" si="179"/>
        <v>0</v>
      </c>
      <c r="P378" s="504">
        <f t="shared" si="180"/>
        <v>0</v>
      </c>
      <c r="Q378" s="505">
        <f t="shared" si="180"/>
        <v>0</v>
      </c>
      <c r="R378" s="506">
        <f t="shared" si="180"/>
        <v>0</v>
      </c>
      <c r="S378" s="507"/>
      <c r="T378" s="508"/>
      <c r="U378" s="509">
        <f t="shared" si="171"/>
        <v>0</v>
      </c>
      <c r="V378" s="510"/>
      <c r="W378" s="510"/>
    </row>
    <row r="379" spans="1:23" ht="12" customHeight="1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8"/>
        <v>0</v>
      </c>
      <c r="K379" s="503">
        <f t="shared" si="178"/>
        <v>0</v>
      </c>
      <c r="L379" s="503">
        <f t="shared" si="178"/>
        <v>0</v>
      </c>
      <c r="M379" s="511">
        <f t="shared" si="175"/>
        <v>0</v>
      </c>
      <c r="N379" s="503">
        <f t="shared" si="179"/>
        <v>0</v>
      </c>
      <c r="O379" s="503">
        <f t="shared" si="179"/>
        <v>0</v>
      </c>
      <c r="P379" s="504">
        <f t="shared" si="180"/>
        <v>0</v>
      </c>
      <c r="Q379" s="505">
        <f t="shared" si="180"/>
        <v>0</v>
      </c>
      <c r="R379" s="506">
        <f t="shared" si="180"/>
        <v>0</v>
      </c>
      <c r="S379" s="507"/>
      <c r="T379" s="508"/>
      <c r="U379" s="509">
        <f t="shared" si="171"/>
        <v>0</v>
      </c>
      <c r="V379" s="510"/>
      <c r="W379" s="510"/>
    </row>
    <row r="380" spans="1:23" ht="12" customHeight="1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8"/>
        <v>0</v>
      </c>
      <c r="K380" s="503">
        <f t="shared" si="178"/>
        <v>0</v>
      </c>
      <c r="L380" s="503">
        <f t="shared" si="178"/>
        <v>0</v>
      </c>
      <c r="M380" s="511">
        <f t="shared" si="175"/>
        <v>0</v>
      </c>
      <c r="N380" s="503">
        <f t="shared" si="179"/>
        <v>0</v>
      </c>
      <c r="O380" s="503">
        <f t="shared" si="179"/>
        <v>0</v>
      </c>
      <c r="P380" s="504">
        <f t="shared" si="180"/>
        <v>0</v>
      </c>
      <c r="Q380" s="505">
        <f t="shared" si="180"/>
        <v>0</v>
      </c>
      <c r="R380" s="506">
        <f t="shared" si="180"/>
        <v>0</v>
      </c>
      <c r="S380" s="507"/>
      <c r="T380" s="508"/>
      <c r="U380" s="509">
        <f t="shared" si="171"/>
        <v>0</v>
      </c>
      <c r="V380" s="510"/>
      <c r="W380" s="510"/>
    </row>
    <row r="381" spans="1:23" ht="12" customHeight="1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8"/>
        <v>0</v>
      </c>
      <c r="K381" s="503">
        <f t="shared" si="178"/>
        <v>0</v>
      </c>
      <c r="L381" s="503">
        <f t="shared" si="178"/>
        <v>0</v>
      </c>
      <c r="M381" s="511">
        <f t="shared" si="175"/>
        <v>0</v>
      </c>
      <c r="N381" s="503">
        <f t="shared" si="179"/>
        <v>0</v>
      </c>
      <c r="O381" s="503">
        <f t="shared" si="179"/>
        <v>0</v>
      </c>
      <c r="P381" s="504">
        <f t="shared" si="180"/>
        <v>0</v>
      </c>
      <c r="Q381" s="505">
        <f t="shared" si="180"/>
        <v>0</v>
      </c>
      <c r="R381" s="506">
        <f t="shared" si="180"/>
        <v>0</v>
      </c>
      <c r="S381" s="507"/>
      <c r="T381" s="508"/>
      <c r="U381" s="509">
        <f t="shared" si="171"/>
        <v>0</v>
      </c>
      <c r="V381" s="510"/>
      <c r="W381" s="510"/>
    </row>
    <row r="382" spans="1:23" ht="12" customHeight="1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8"/>
        <v>0</v>
      </c>
      <c r="K382" s="503">
        <f t="shared" si="178"/>
        <v>0</v>
      </c>
      <c r="L382" s="503">
        <f t="shared" si="178"/>
        <v>0</v>
      </c>
      <c r="M382" s="511">
        <f t="shared" si="175"/>
        <v>0</v>
      </c>
      <c r="N382" s="503">
        <f t="shared" si="179"/>
        <v>0</v>
      </c>
      <c r="O382" s="503">
        <f t="shared" si="179"/>
        <v>0</v>
      </c>
      <c r="P382" s="504">
        <f t="shared" si="180"/>
        <v>0</v>
      </c>
      <c r="Q382" s="505">
        <f t="shared" si="180"/>
        <v>0</v>
      </c>
      <c r="R382" s="506">
        <f t="shared" si="180"/>
        <v>0</v>
      </c>
      <c r="S382" s="507"/>
      <c r="T382" s="508"/>
      <c r="U382" s="509">
        <f t="shared" si="171"/>
        <v>0</v>
      </c>
      <c r="V382" s="510"/>
      <c r="W382" s="510"/>
    </row>
    <row r="383" spans="1:23" ht="12" customHeight="1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8"/>
        <v>0</v>
      </c>
      <c r="K383" s="503">
        <f t="shared" si="178"/>
        <v>0</v>
      </c>
      <c r="L383" s="503">
        <f t="shared" si="178"/>
        <v>0</v>
      </c>
      <c r="M383" s="511">
        <f t="shared" si="175"/>
        <v>0</v>
      </c>
      <c r="N383" s="503">
        <f t="shared" si="179"/>
        <v>0</v>
      </c>
      <c r="O383" s="503">
        <f t="shared" si="179"/>
        <v>0</v>
      </c>
      <c r="P383" s="504">
        <f t="shared" si="180"/>
        <v>0</v>
      </c>
      <c r="Q383" s="505">
        <f t="shared" si="180"/>
        <v>0</v>
      </c>
      <c r="R383" s="506">
        <f t="shared" si="180"/>
        <v>0</v>
      </c>
      <c r="S383" s="507"/>
      <c r="T383" s="508"/>
      <c r="U383" s="509">
        <f t="shared" si="171"/>
        <v>0</v>
      </c>
      <c r="V383" s="510"/>
      <c r="W383" s="510"/>
    </row>
    <row r="384" spans="1:23" ht="12" customHeight="1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8"/>
        <v>0</v>
      </c>
      <c r="K384" s="503">
        <f t="shared" si="178"/>
        <v>0</v>
      </c>
      <c r="L384" s="503">
        <f t="shared" si="178"/>
        <v>0</v>
      </c>
      <c r="M384" s="511">
        <f t="shared" si="175"/>
        <v>0</v>
      </c>
      <c r="N384" s="503">
        <f t="shared" si="179"/>
        <v>8</v>
      </c>
      <c r="O384" s="503">
        <f t="shared" si="179"/>
        <v>8</v>
      </c>
      <c r="P384" s="504">
        <f t="shared" si="180"/>
        <v>0</v>
      </c>
      <c r="Q384" s="505">
        <f t="shared" si="180"/>
        <v>0</v>
      </c>
      <c r="R384" s="506">
        <f t="shared" si="180"/>
        <v>0</v>
      </c>
      <c r="S384" s="507"/>
      <c r="T384" s="508"/>
      <c r="U384" s="509">
        <f t="shared" si="171"/>
        <v>8</v>
      </c>
      <c r="V384" s="510"/>
      <c r="W384" s="510"/>
    </row>
    <row r="385" spans="1:23" ht="12" customHeight="1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8"/>
        <v>0</v>
      </c>
      <c r="K385" s="503">
        <f t="shared" si="178"/>
        <v>0</v>
      </c>
      <c r="L385" s="503">
        <f t="shared" si="178"/>
        <v>0</v>
      </c>
      <c r="M385" s="511">
        <f t="shared" si="175"/>
        <v>0</v>
      </c>
      <c r="N385" s="503">
        <f t="shared" si="179"/>
        <v>0</v>
      </c>
      <c r="O385" s="503">
        <f t="shared" si="179"/>
        <v>0</v>
      </c>
      <c r="P385" s="504">
        <f t="shared" si="180"/>
        <v>0</v>
      </c>
      <c r="Q385" s="505">
        <f t="shared" si="180"/>
        <v>0</v>
      </c>
      <c r="R385" s="506">
        <f t="shared" si="180"/>
        <v>0</v>
      </c>
      <c r="S385" s="507"/>
      <c r="T385" s="508"/>
      <c r="U385" s="509">
        <f t="shared" si="171"/>
        <v>0</v>
      </c>
      <c r="V385" s="510"/>
      <c r="W385" s="510"/>
    </row>
    <row r="386" spans="1:23" ht="12" customHeight="1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8"/>
        <v>0</v>
      </c>
      <c r="K386" s="503">
        <f t="shared" si="178"/>
        <v>0</v>
      </c>
      <c r="L386" s="503">
        <f t="shared" si="178"/>
        <v>0</v>
      </c>
      <c r="M386" s="511">
        <f t="shared" si="175"/>
        <v>0</v>
      </c>
      <c r="N386" s="503">
        <f t="shared" si="179"/>
        <v>0</v>
      </c>
      <c r="O386" s="503">
        <f t="shared" si="179"/>
        <v>0</v>
      </c>
      <c r="P386" s="504">
        <f t="shared" si="180"/>
        <v>0</v>
      </c>
      <c r="Q386" s="505">
        <f t="shared" si="180"/>
        <v>0</v>
      </c>
      <c r="R386" s="506">
        <f t="shared" si="180"/>
        <v>0</v>
      </c>
      <c r="S386" s="507"/>
      <c r="T386" s="508"/>
      <c r="U386" s="509">
        <f t="shared" si="171"/>
        <v>0</v>
      </c>
      <c r="V386" s="510"/>
      <c r="W386" s="510"/>
    </row>
    <row r="387" spans="1:23" ht="12" customHeight="1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8"/>
        <v>0</v>
      </c>
      <c r="K387" s="503">
        <f t="shared" si="178"/>
        <v>0</v>
      </c>
      <c r="L387" s="503">
        <f t="shared" si="178"/>
        <v>0</v>
      </c>
      <c r="M387" s="511">
        <f t="shared" si="175"/>
        <v>0</v>
      </c>
      <c r="N387" s="503">
        <f t="shared" si="179"/>
        <v>0</v>
      </c>
      <c r="O387" s="503">
        <f t="shared" si="179"/>
        <v>0</v>
      </c>
      <c r="P387" s="504">
        <f t="shared" si="180"/>
        <v>0</v>
      </c>
      <c r="Q387" s="505">
        <f t="shared" si="180"/>
        <v>0</v>
      </c>
      <c r="R387" s="506">
        <f t="shared" si="180"/>
        <v>0</v>
      </c>
      <c r="S387" s="507"/>
      <c r="T387" s="508"/>
      <c r="U387" s="509">
        <f t="shared" si="171"/>
        <v>0</v>
      </c>
      <c r="V387" s="510"/>
      <c r="W387" s="510"/>
    </row>
    <row r="388" spans="1:23" ht="12" customHeight="1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8"/>
        <v>0</v>
      </c>
      <c r="K388" s="503">
        <f t="shared" si="178"/>
        <v>0</v>
      </c>
      <c r="L388" s="503">
        <f t="shared" si="178"/>
        <v>0</v>
      </c>
      <c r="M388" s="511">
        <f t="shared" si="175"/>
        <v>0</v>
      </c>
      <c r="N388" s="503">
        <f t="shared" si="179"/>
        <v>0</v>
      </c>
      <c r="O388" s="503">
        <f t="shared" si="179"/>
        <v>0</v>
      </c>
      <c r="P388" s="504">
        <f t="shared" si="180"/>
        <v>0</v>
      </c>
      <c r="Q388" s="505">
        <f t="shared" si="180"/>
        <v>0</v>
      </c>
      <c r="R388" s="506">
        <f t="shared" si="180"/>
        <v>0</v>
      </c>
      <c r="S388" s="507"/>
      <c r="T388" s="508"/>
      <c r="U388" s="509">
        <f t="shared" si="171"/>
        <v>0</v>
      </c>
      <c r="V388" s="510"/>
      <c r="W388" s="510"/>
    </row>
    <row r="389" spans="1:23" ht="12" customHeight="1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8"/>
        <v>0</v>
      </c>
      <c r="K389" s="503">
        <f t="shared" si="178"/>
        <v>0</v>
      </c>
      <c r="L389" s="503">
        <f t="shared" si="178"/>
        <v>0</v>
      </c>
      <c r="M389" s="511">
        <f t="shared" si="175"/>
        <v>0</v>
      </c>
      <c r="N389" s="503">
        <f t="shared" si="179"/>
        <v>0</v>
      </c>
      <c r="O389" s="503">
        <f t="shared" si="179"/>
        <v>0</v>
      </c>
      <c r="P389" s="504">
        <f t="shared" si="180"/>
        <v>0</v>
      </c>
      <c r="Q389" s="505">
        <f t="shared" si="180"/>
        <v>0</v>
      </c>
      <c r="R389" s="506">
        <f t="shared" si="180"/>
        <v>0</v>
      </c>
      <c r="S389" s="507"/>
      <c r="T389" s="508"/>
      <c r="U389" s="509">
        <f t="shared" si="171"/>
        <v>0</v>
      </c>
      <c r="V389" s="510"/>
      <c r="W389" s="510"/>
    </row>
    <row r="390" spans="1:23" ht="12" customHeight="1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8"/>
        <v>0</v>
      </c>
      <c r="K390" s="503">
        <f t="shared" si="178"/>
        <v>0</v>
      </c>
      <c r="L390" s="503">
        <f t="shared" si="178"/>
        <v>0</v>
      </c>
      <c r="M390" s="511">
        <f t="shared" si="175"/>
        <v>0</v>
      </c>
      <c r="N390" s="503">
        <f t="shared" si="179"/>
        <v>0</v>
      </c>
      <c r="O390" s="503">
        <f t="shared" si="179"/>
        <v>0</v>
      </c>
      <c r="P390" s="504">
        <f t="shared" si="180"/>
        <v>0</v>
      </c>
      <c r="Q390" s="505">
        <f t="shared" si="180"/>
        <v>0</v>
      </c>
      <c r="R390" s="506">
        <f t="shared" si="180"/>
        <v>0</v>
      </c>
      <c r="S390" s="507"/>
      <c r="T390" s="508"/>
      <c r="U390" s="509">
        <f t="shared" si="171"/>
        <v>0</v>
      </c>
      <c r="V390" s="510"/>
      <c r="W390" s="510"/>
    </row>
    <row r="391" spans="1:23" ht="12" customHeight="1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8"/>
        <v>0</v>
      </c>
      <c r="K391" s="503">
        <f t="shared" si="178"/>
        <v>0</v>
      </c>
      <c r="L391" s="503">
        <f t="shared" si="178"/>
        <v>0</v>
      </c>
      <c r="M391" s="511">
        <f t="shared" si="175"/>
        <v>0</v>
      </c>
      <c r="N391" s="503">
        <f t="shared" si="179"/>
        <v>0</v>
      </c>
      <c r="O391" s="503">
        <f t="shared" si="179"/>
        <v>0</v>
      </c>
      <c r="P391" s="504">
        <f t="shared" si="180"/>
        <v>0</v>
      </c>
      <c r="Q391" s="505">
        <f t="shared" si="180"/>
        <v>0</v>
      </c>
      <c r="R391" s="506">
        <f t="shared" si="180"/>
        <v>0</v>
      </c>
      <c r="S391" s="507"/>
      <c r="T391" s="508"/>
      <c r="U391" s="509">
        <f t="shared" si="171"/>
        <v>0</v>
      </c>
      <c r="V391" s="510"/>
      <c r="W391" s="510"/>
    </row>
    <row r="392" spans="1:23" ht="12" customHeight="1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8"/>
        <v>0</v>
      </c>
      <c r="K392" s="503">
        <f t="shared" si="178"/>
        <v>0</v>
      </c>
      <c r="L392" s="503">
        <f t="shared" si="178"/>
        <v>0</v>
      </c>
      <c r="M392" s="511">
        <f t="shared" si="175"/>
        <v>0</v>
      </c>
      <c r="N392" s="503">
        <f t="shared" ref="N392:O411" si="181">SUMIF($A$10:$A$323,$A392,N$10:N$323)</f>
        <v>0</v>
      </c>
      <c r="O392" s="503">
        <f t="shared" si="181"/>
        <v>0</v>
      </c>
      <c r="P392" s="504">
        <f t="shared" ref="P392:R411" si="182">SUMIF($A$10:$A$318,$A392,P$10:P$318)</f>
        <v>0</v>
      </c>
      <c r="Q392" s="505">
        <f t="shared" si="182"/>
        <v>0</v>
      </c>
      <c r="R392" s="506">
        <f t="shared" si="182"/>
        <v>0</v>
      </c>
      <c r="S392" s="507"/>
      <c r="T392" s="508"/>
      <c r="U392" s="509">
        <f t="shared" si="171"/>
        <v>0</v>
      </c>
      <c r="V392" s="510"/>
      <c r="W392" s="510"/>
    </row>
    <row r="393" spans="1:23" ht="12" customHeight="1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8"/>
        <v>0</v>
      </c>
      <c r="K393" s="503">
        <f t="shared" si="178"/>
        <v>0</v>
      </c>
      <c r="L393" s="503">
        <f t="shared" si="178"/>
        <v>0</v>
      </c>
      <c r="M393" s="511">
        <f t="shared" si="175"/>
        <v>0</v>
      </c>
      <c r="N393" s="503">
        <f t="shared" si="181"/>
        <v>0</v>
      </c>
      <c r="O393" s="503">
        <f t="shared" si="181"/>
        <v>0</v>
      </c>
      <c r="P393" s="504">
        <f t="shared" si="182"/>
        <v>0</v>
      </c>
      <c r="Q393" s="505">
        <f t="shared" si="182"/>
        <v>0</v>
      </c>
      <c r="R393" s="506">
        <f t="shared" si="182"/>
        <v>0</v>
      </c>
      <c r="S393" s="507"/>
      <c r="T393" s="508"/>
      <c r="U393" s="509">
        <f t="shared" si="171"/>
        <v>0</v>
      </c>
      <c r="V393" s="510"/>
      <c r="W393" s="510"/>
    </row>
    <row r="394" spans="1:23" ht="12" customHeight="1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8"/>
        <v>0</v>
      </c>
      <c r="K394" s="503">
        <f t="shared" si="178"/>
        <v>0</v>
      </c>
      <c r="L394" s="503">
        <f t="shared" si="178"/>
        <v>0</v>
      </c>
      <c r="M394" s="511">
        <f t="shared" si="175"/>
        <v>0</v>
      </c>
      <c r="N394" s="503">
        <f t="shared" si="181"/>
        <v>0</v>
      </c>
      <c r="O394" s="503">
        <f t="shared" si="181"/>
        <v>0</v>
      </c>
      <c r="P394" s="504">
        <f t="shared" si="182"/>
        <v>0</v>
      </c>
      <c r="Q394" s="505">
        <f t="shared" si="182"/>
        <v>0</v>
      </c>
      <c r="R394" s="506">
        <f t="shared" si="182"/>
        <v>0</v>
      </c>
      <c r="S394" s="507"/>
      <c r="T394" s="508"/>
      <c r="U394" s="509">
        <f t="shared" si="171"/>
        <v>0</v>
      </c>
      <c r="V394" s="510"/>
      <c r="W394" s="510"/>
    </row>
    <row r="395" spans="1:23" ht="12" customHeight="1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8"/>
        <v>0</v>
      </c>
      <c r="K395" s="503">
        <f t="shared" si="178"/>
        <v>0</v>
      </c>
      <c r="L395" s="503">
        <f t="shared" si="178"/>
        <v>0</v>
      </c>
      <c r="M395" s="511">
        <f t="shared" si="175"/>
        <v>0</v>
      </c>
      <c r="N395" s="503">
        <f t="shared" si="181"/>
        <v>0</v>
      </c>
      <c r="O395" s="503">
        <f t="shared" si="181"/>
        <v>0</v>
      </c>
      <c r="P395" s="504">
        <f t="shared" si="182"/>
        <v>0</v>
      </c>
      <c r="Q395" s="505">
        <f t="shared" si="182"/>
        <v>0</v>
      </c>
      <c r="R395" s="506">
        <f t="shared" si="182"/>
        <v>0</v>
      </c>
      <c r="S395" s="507"/>
      <c r="T395" s="508"/>
      <c r="U395" s="509">
        <f t="shared" si="171"/>
        <v>0</v>
      </c>
      <c r="V395" s="510"/>
      <c r="W395" s="510"/>
    </row>
    <row r="396" spans="1:23" ht="12" customHeight="1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8"/>
        <v>0</v>
      </c>
      <c r="K396" s="503">
        <f t="shared" si="178"/>
        <v>0</v>
      </c>
      <c r="L396" s="503">
        <f t="shared" si="178"/>
        <v>0</v>
      </c>
      <c r="M396" s="511">
        <f t="shared" si="175"/>
        <v>0</v>
      </c>
      <c r="N396" s="503">
        <f t="shared" si="181"/>
        <v>0</v>
      </c>
      <c r="O396" s="503">
        <f t="shared" si="181"/>
        <v>0</v>
      </c>
      <c r="P396" s="504">
        <f t="shared" si="182"/>
        <v>0</v>
      </c>
      <c r="Q396" s="505">
        <f t="shared" si="182"/>
        <v>0</v>
      </c>
      <c r="R396" s="506">
        <f t="shared" si="182"/>
        <v>0</v>
      </c>
      <c r="S396" s="507"/>
      <c r="T396" s="508"/>
      <c r="U396" s="509">
        <f t="shared" ref="U396:U459" si="183">SUMIF($A$10:$A$318,$A396,U$10:U$318)</f>
        <v>0</v>
      </c>
      <c r="V396" s="510"/>
      <c r="W396" s="510"/>
    </row>
    <row r="397" spans="1:23" ht="12" customHeight="1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8"/>
        <v>0</v>
      </c>
      <c r="K397" s="503">
        <f t="shared" si="178"/>
        <v>0</v>
      </c>
      <c r="L397" s="503">
        <f t="shared" si="178"/>
        <v>0</v>
      </c>
      <c r="M397" s="511">
        <f t="shared" si="175"/>
        <v>0</v>
      </c>
      <c r="N397" s="503">
        <f t="shared" si="181"/>
        <v>0</v>
      </c>
      <c r="O397" s="503">
        <f t="shared" si="181"/>
        <v>0</v>
      </c>
      <c r="P397" s="504">
        <f t="shared" si="182"/>
        <v>0</v>
      </c>
      <c r="Q397" s="505">
        <f t="shared" si="182"/>
        <v>0</v>
      </c>
      <c r="R397" s="506">
        <f t="shared" si="182"/>
        <v>0</v>
      </c>
      <c r="S397" s="507"/>
      <c r="T397" s="508"/>
      <c r="U397" s="509">
        <f t="shared" si="183"/>
        <v>0</v>
      </c>
      <c r="V397" s="510"/>
      <c r="W397" s="510"/>
    </row>
    <row r="398" spans="1:23" ht="12" customHeight="1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8"/>
        <v>0</v>
      </c>
      <c r="K398" s="503">
        <f t="shared" si="178"/>
        <v>0</v>
      </c>
      <c r="L398" s="503">
        <f t="shared" si="178"/>
        <v>0</v>
      </c>
      <c r="M398" s="511">
        <f t="shared" si="175"/>
        <v>0</v>
      </c>
      <c r="N398" s="503">
        <f t="shared" si="181"/>
        <v>0</v>
      </c>
      <c r="O398" s="503">
        <f t="shared" si="181"/>
        <v>0</v>
      </c>
      <c r="P398" s="504">
        <f t="shared" si="182"/>
        <v>0</v>
      </c>
      <c r="Q398" s="505">
        <f t="shared" si="182"/>
        <v>0</v>
      </c>
      <c r="R398" s="506">
        <f t="shared" si="182"/>
        <v>0</v>
      </c>
      <c r="S398" s="507"/>
      <c r="T398" s="508"/>
      <c r="U398" s="509">
        <f t="shared" si="183"/>
        <v>0</v>
      </c>
      <c r="V398" s="510"/>
      <c r="W398" s="510"/>
    </row>
    <row r="399" spans="1:23" ht="12" customHeight="1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8"/>
        <v>0</v>
      </c>
      <c r="K399" s="503">
        <f t="shared" si="178"/>
        <v>0</v>
      </c>
      <c r="L399" s="503">
        <f t="shared" si="178"/>
        <v>0</v>
      </c>
      <c r="M399" s="511">
        <f t="shared" si="175"/>
        <v>0</v>
      </c>
      <c r="N399" s="503">
        <f t="shared" si="181"/>
        <v>0</v>
      </c>
      <c r="O399" s="503">
        <f t="shared" si="181"/>
        <v>0</v>
      </c>
      <c r="P399" s="504">
        <f t="shared" si="182"/>
        <v>0</v>
      </c>
      <c r="Q399" s="505">
        <f t="shared" si="182"/>
        <v>0</v>
      </c>
      <c r="R399" s="506">
        <f t="shared" si="182"/>
        <v>0</v>
      </c>
      <c r="S399" s="507"/>
      <c r="T399" s="508"/>
      <c r="U399" s="509">
        <f t="shared" si="183"/>
        <v>0</v>
      </c>
      <c r="V399" s="510"/>
      <c r="W399" s="510"/>
    </row>
    <row r="400" spans="1:23" ht="12" customHeight="1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8"/>
        <v>0</v>
      </c>
      <c r="K400" s="503">
        <f t="shared" si="178"/>
        <v>0</v>
      </c>
      <c r="L400" s="503">
        <f t="shared" si="178"/>
        <v>0</v>
      </c>
      <c r="M400" s="511">
        <f t="shared" si="175"/>
        <v>0</v>
      </c>
      <c r="N400" s="503">
        <f t="shared" si="181"/>
        <v>0</v>
      </c>
      <c r="O400" s="503">
        <f t="shared" si="181"/>
        <v>0</v>
      </c>
      <c r="P400" s="504">
        <f t="shared" si="182"/>
        <v>0</v>
      </c>
      <c r="Q400" s="505">
        <f t="shared" si="182"/>
        <v>0</v>
      </c>
      <c r="R400" s="506">
        <f t="shared" si="182"/>
        <v>0</v>
      </c>
      <c r="S400" s="507"/>
      <c r="T400" s="508"/>
      <c r="U400" s="509">
        <f t="shared" si="183"/>
        <v>0</v>
      </c>
      <c r="V400" s="510"/>
      <c r="W400" s="510"/>
    </row>
    <row r="401" spans="1:23" ht="12" customHeight="1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8"/>
        <v>0</v>
      </c>
      <c r="K401" s="503">
        <f t="shared" si="178"/>
        <v>0</v>
      </c>
      <c r="L401" s="503">
        <f t="shared" si="178"/>
        <v>0</v>
      </c>
      <c r="M401" s="511">
        <f t="shared" si="175"/>
        <v>0</v>
      </c>
      <c r="N401" s="503">
        <f t="shared" si="181"/>
        <v>0</v>
      </c>
      <c r="O401" s="503">
        <f t="shared" si="181"/>
        <v>0</v>
      </c>
      <c r="P401" s="504">
        <f t="shared" si="182"/>
        <v>0</v>
      </c>
      <c r="Q401" s="505">
        <f t="shared" si="182"/>
        <v>0</v>
      </c>
      <c r="R401" s="506">
        <f t="shared" si="182"/>
        <v>0</v>
      </c>
      <c r="S401" s="507"/>
      <c r="T401" s="508"/>
      <c r="U401" s="509">
        <f t="shared" si="183"/>
        <v>0</v>
      </c>
      <c r="V401" s="510"/>
      <c r="W401" s="510"/>
    </row>
    <row r="402" spans="1:23" ht="12" customHeight="1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8"/>
        <v>0</v>
      </c>
      <c r="K402" s="503">
        <f t="shared" si="178"/>
        <v>0</v>
      </c>
      <c r="L402" s="503">
        <f t="shared" si="178"/>
        <v>0</v>
      </c>
      <c r="M402" s="511">
        <f t="shared" si="175"/>
        <v>0</v>
      </c>
      <c r="N402" s="503">
        <f t="shared" si="181"/>
        <v>0</v>
      </c>
      <c r="O402" s="503">
        <f t="shared" si="181"/>
        <v>0</v>
      </c>
      <c r="P402" s="504">
        <f t="shared" si="182"/>
        <v>0</v>
      </c>
      <c r="Q402" s="505">
        <f t="shared" si="182"/>
        <v>0</v>
      </c>
      <c r="R402" s="506">
        <f t="shared" si="182"/>
        <v>0</v>
      </c>
      <c r="S402" s="507"/>
      <c r="T402" s="508"/>
      <c r="U402" s="509">
        <f t="shared" si="183"/>
        <v>0</v>
      </c>
      <c r="V402" s="510"/>
      <c r="W402" s="510"/>
    </row>
    <row r="403" spans="1:23" ht="12" customHeight="1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8"/>
        <v>16</v>
      </c>
      <c r="K403" s="503">
        <f t="shared" si="178"/>
        <v>0</v>
      </c>
      <c r="L403" s="503">
        <f t="shared" si="178"/>
        <v>0</v>
      </c>
      <c r="M403" s="511">
        <f t="shared" si="175"/>
        <v>0</v>
      </c>
      <c r="N403" s="503">
        <f t="shared" si="181"/>
        <v>0</v>
      </c>
      <c r="O403" s="503">
        <f t="shared" si="181"/>
        <v>16</v>
      </c>
      <c r="P403" s="504">
        <f t="shared" si="182"/>
        <v>0</v>
      </c>
      <c r="Q403" s="505">
        <f t="shared" si="182"/>
        <v>0</v>
      </c>
      <c r="R403" s="506">
        <f t="shared" si="182"/>
        <v>0</v>
      </c>
      <c r="S403" s="507"/>
      <c r="T403" s="508"/>
      <c r="U403" s="509">
        <f t="shared" si="183"/>
        <v>16</v>
      </c>
      <c r="V403" s="510"/>
      <c r="W403" s="510"/>
    </row>
    <row r="404" spans="1:23" ht="12" customHeight="1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8"/>
        <v>0</v>
      </c>
      <c r="K404" s="503">
        <f t="shared" si="178"/>
        <v>0</v>
      </c>
      <c r="L404" s="503">
        <f t="shared" si="178"/>
        <v>0</v>
      </c>
      <c r="M404" s="511">
        <f t="shared" si="175"/>
        <v>0</v>
      </c>
      <c r="N404" s="503">
        <f t="shared" si="181"/>
        <v>0</v>
      </c>
      <c r="O404" s="503">
        <f t="shared" si="181"/>
        <v>0</v>
      </c>
      <c r="P404" s="504">
        <f t="shared" si="182"/>
        <v>0</v>
      </c>
      <c r="Q404" s="505">
        <f t="shared" si="182"/>
        <v>0</v>
      </c>
      <c r="R404" s="506">
        <f t="shared" si="182"/>
        <v>0</v>
      </c>
      <c r="S404" s="507"/>
      <c r="T404" s="508"/>
      <c r="U404" s="509">
        <f t="shared" si="183"/>
        <v>0</v>
      </c>
      <c r="V404" s="510"/>
      <c r="W404" s="510"/>
    </row>
    <row r="405" spans="1:23" ht="12" customHeight="1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8"/>
        <v>8</v>
      </c>
      <c r="K405" s="503">
        <f t="shared" si="178"/>
        <v>0</v>
      </c>
      <c r="L405" s="503">
        <f t="shared" si="178"/>
        <v>0</v>
      </c>
      <c r="M405" s="511">
        <f t="shared" si="175"/>
        <v>0</v>
      </c>
      <c r="N405" s="503">
        <f t="shared" si="181"/>
        <v>0</v>
      </c>
      <c r="O405" s="503">
        <f t="shared" si="181"/>
        <v>8</v>
      </c>
      <c r="P405" s="504">
        <f t="shared" si="182"/>
        <v>0</v>
      </c>
      <c r="Q405" s="505">
        <f t="shared" si="182"/>
        <v>0</v>
      </c>
      <c r="R405" s="506">
        <f t="shared" si="182"/>
        <v>0</v>
      </c>
      <c r="S405" s="507"/>
      <c r="T405" s="508"/>
      <c r="U405" s="509">
        <f t="shared" si="183"/>
        <v>8</v>
      </c>
      <c r="V405" s="510"/>
      <c r="W405" s="510"/>
    </row>
    <row r="406" spans="1:23" ht="12" customHeight="1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8"/>
        <v>24</v>
      </c>
      <c r="K406" s="503">
        <f t="shared" si="178"/>
        <v>0</v>
      </c>
      <c r="L406" s="503">
        <f t="shared" si="178"/>
        <v>0</v>
      </c>
      <c r="M406" s="511">
        <f t="shared" si="175"/>
        <v>0</v>
      </c>
      <c r="N406" s="503">
        <f t="shared" si="181"/>
        <v>0</v>
      </c>
      <c r="O406" s="503">
        <f t="shared" si="181"/>
        <v>24</v>
      </c>
      <c r="P406" s="504">
        <f t="shared" si="182"/>
        <v>0</v>
      </c>
      <c r="Q406" s="505">
        <f t="shared" si="182"/>
        <v>0</v>
      </c>
      <c r="R406" s="506">
        <f t="shared" si="182"/>
        <v>0</v>
      </c>
      <c r="S406" s="507"/>
      <c r="T406" s="508"/>
      <c r="U406" s="509">
        <f t="shared" si="183"/>
        <v>24</v>
      </c>
      <c r="V406" s="510"/>
      <c r="W406" s="510"/>
    </row>
    <row r="407" spans="1:23" ht="12" customHeight="1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8"/>
        <v>0</v>
      </c>
      <c r="K407" s="503">
        <f t="shared" si="178"/>
        <v>0</v>
      </c>
      <c r="L407" s="503">
        <f t="shared" si="178"/>
        <v>0</v>
      </c>
      <c r="M407" s="511">
        <f t="shared" si="175"/>
        <v>0</v>
      </c>
      <c r="N407" s="503">
        <f t="shared" si="181"/>
        <v>0</v>
      </c>
      <c r="O407" s="503">
        <f t="shared" si="181"/>
        <v>0</v>
      </c>
      <c r="P407" s="504">
        <f t="shared" si="182"/>
        <v>0</v>
      </c>
      <c r="Q407" s="505">
        <f t="shared" si="182"/>
        <v>0</v>
      </c>
      <c r="R407" s="506">
        <f t="shared" si="182"/>
        <v>0</v>
      </c>
      <c r="S407" s="507"/>
      <c r="T407" s="508"/>
      <c r="U407" s="509">
        <f t="shared" si="183"/>
        <v>0</v>
      </c>
      <c r="V407" s="510"/>
      <c r="W407" s="510"/>
    </row>
    <row r="408" spans="1:23" ht="12" customHeight="1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8"/>
        <v>0</v>
      </c>
      <c r="K408" s="503">
        <f t="shared" si="178"/>
        <v>0</v>
      </c>
      <c r="L408" s="503">
        <f t="shared" si="178"/>
        <v>0</v>
      </c>
      <c r="M408" s="511">
        <f t="shared" si="175"/>
        <v>0</v>
      </c>
      <c r="N408" s="503">
        <f t="shared" si="181"/>
        <v>0</v>
      </c>
      <c r="O408" s="503">
        <f t="shared" si="181"/>
        <v>0</v>
      </c>
      <c r="P408" s="504">
        <f t="shared" si="182"/>
        <v>0</v>
      </c>
      <c r="Q408" s="505">
        <f t="shared" si="182"/>
        <v>0</v>
      </c>
      <c r="R408" s="506">
        <f t="shared" si="182"/>
        <v>0</v>
      </c>
      <c r="S408" s="507"/>
      <c r="T408" s="508"/>
      <c r="U408" s="509">
        <f t="shared" si="183"/>
        <v>0</v>
      </c>
      <c r="V408" s="510"/>
      <c r="W408" s="510"/>
    </row>
    <row r="409" spans="1:23" ht="12" customHeight="1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8"/>
        <v>0</v>
      </c>
      <c r="K409" s="503">
        <f t="shared" si="178"/>
        <v>0</v>
      </c>
      <c r="L409" s="503">
        <f t="shared" si="178"/>
        <v>0</v>
      </c>
      <c r="M409" s="511">
        <f t="shared" si="175"/>
        <v>0</v>
      </c>
      <c r="N409" s="503">
        <f t="shared" si="181"/>
        <v>0</v>
      </c>
      <c r="O409" s="503">
        <f t="shared" si="181"/>
        <v>0</v>
      </c>
      <c r="P409" s="504">
        <f t="shared" si="182"/>
        <v>0</v>
      </c>
      <c r="Q409" s="505">
        <f t="shared" si="182"/>
        <v>0</v>
      </c>
      <c r="R409" s="506">
        <f t="shared" si="182"/>
        <v>0</v>
      </c>
      <c r="S409" s="507"/>
      <c r="T409" s="508"/>
      <c r="U409" s="509">
        <f t="shared" si="183"/>
        <v>0</v>
      </c>
      <c r="V409" s="510"/>
      <c r="W409" s="510"/>
    </row>
    <row r="410" spans="1:23" ht="12" customHeight="1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8"/>
        <v>0</v>
      </c>
      <c r="K410" s="503">
        <f t="shared" si="178"/>
        <v>0</v>
      </c>
      <c r="L410" s="503">
        <f t="shared" si="178"/>
        <v>0</v>
      </c>
      <c r="M410" s="511">
        <f t="shared" si="175"/>
        <v>0</v>
      </c>
      <c r="N410" s="503">
        <f t="shared" si="181"/>
        <v>0</v>
      </c>
      <c r="O410" s="503">
        <f t="shared" si="181"/>
        <v>0</v>
      </c>
      <c r="P410" s="504">
        <f t="shared" si="182"/>
        <v>0</v>
      </c>
      <c r="Q410" s="505">
        <f t="shared" si="182"/>
        <v>0</v>
      </c>
      <c r="R410" s="506">
        <f t="shared" si="182"/>
        <v>0</v>
      </c>
      <c r="S410" s="507"/>
      <c r="T410" s="508"/>
      <c r="U410" s="509">
        <f t="shared" si="183"/>
        <v>0</v>
      </c>
      <c r="V410" s="510"/>
      <c r="W410" s="510"/>
    </row>
    <row r="411" spans="1:23" ht="12" customHeight="1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8"/>
        <v>0</v>
      </c>
      <c r="K411" s="503">
        <f t="shared" si="178"/>
        <v>0</v>
      </c>
      <c r="L411" s="503">
        <f t="shared" si="178"/>
        <v>0</v>
      </c>
      <c r="M411" s="511">
        <f t="shared" si="175"/>
        <v>0</v>
      </c>
      <c r="N411" s="503">
        <f t="shared" si="181"/>
        <v>0</v>
      </c>
      <c r="O411" s="503">
        <f t="shared" si="181"/>
        <v>0</v>
      </c>
      <c r="P411" s="504">
        <f t="shared" si="182"/>
        <v>0</v>
      </c>
      <c r="Q411" s="505">
        <f t="shared" si="182"/>
        <v>0</v>
      </c>
      <c r="R411" s="506">
        <f t="shared" si="182"/>
        <v>0</v>
      </c>
      <c r="S411" s="507"/>
      <c r="T411" s="508"/>
      <c r="U411" s="509">
        <f t="shared" si="183"/>
        <v>0</v>
      </c>
      <c r="V411" s="510"/>
      <c r="W411" s="510"/>
    </row>
    <row r="412" spans="1:23" ht="12" customHeight="1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8"/>
        <v>0</v>
      </c>
      <c r="K412" s="503">
        <f t="shared" si="178"/>
        <v>0</v>
      </c>
      <c r="L412" s="503">
        <f t="shared" si="178"/>
        <v>0</v>
      </c>
      <c r="M412" s="511">
        <f t="shared" si="175"/>
        <v>0</v>
      </c>
      <c r="N412" s="503">
        <f t="shared" ref="N412:O431" si="184">SUMIF($A$10:$A$323,$A412,N$10:N$323)</f>
        <v>0</v>
      </c>
      <c r="O412" s="503">
        <f t="shared" si="184"/>
        <v>0</v>
      </c>
      <c r="P412" s="504">
        <f t="shared" ref="P412:R431" si="185">SUMIF($A$10:$A$318,$A412,P$10:P$318)</f>
        <v>0</v>
      </c>
      <c r="Q412" s="505">
        <f t="shared" si="185"/>
        <v>0</v>
      </c>
      <c r="R412" s="506">
        <f t="shared" si="185"/>
        <v>0</v>
      </c>
      <c r="S412" s="507"/>
      <c r="T412" s="508"/>
      <c r="U412" s="509">
        <f t="shared" si="183"/>
        <v>0</v>
      </c>
      <c r="V412" s="510"/>
      <c r="W412" s="510"/>
    </row>
    <row r="413" spans="1:23" ht="12" customHeight="1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8"/>
        <v>0</v>
      </c>
      <c r="K413" s="503">
        <f t="shared" si="178"/>
        <v>0</v>
      </c>
      <c r="L413" s="503">
        <f t="shared" si="178"/>
        <v>0</v>
      </c>
      <c r="M413" s="511">
        <f t="shared" si="175"/>
        <v>0</v>
      </c>
      <c r="N413" s="503">
        <f t="shared" si="184"/>
        <v>0</v>
      </c>
      <c r="O413" s="503">
        <f t="shared" si="184"/>
        <v>0</v>
      </c>
      <c r="P413" s="504">
        <f t="shared" si="185"/>
        <v>0</v>
      </c>
      <c r="Q413" s="505">
        <f t="shared" si="185"/>
        <v>0</v>
      </c>
      <c r="R413" s="506">
        <f t="shared" si="185"/>
        <v>0</v>
      </c>
      <c r="S413" s="507"/>
      <c r="T413" s="508"/>
      <c r="U413" s="509">
        <f t="shared" si="183"/>
        <v>0</v>
      </c>
      <c r="V413" s="510"/>
      <c r="W413" s="510"/>
    </row>
    <row r="414" spans="1:23" ht="12" customHeight="1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8"/>
        <v>0</v>
      </c>
      <c r="K414" s="503">
        <f t="shared" si="178"/>
        <v>0</v>
      </c>
      <c r="L414" s="503">
        <f t="shared" si="178"/>
        <v>0</v>
      </c>
      <c r="M414" s="511">
        <f t="shared" si="175"/>
        <v>0</v>
      </c>
      <c r="N414" s="503">
        <f t="shared" si="184"/>
        <v>0</v>
      </c>
      <c r="O414" s="503">
        <f t="shared" si="184"/>
        <v>0</v>
      </c>
      <c r="P414" s="504">
        <f t="shared" si="185"/>
        <v>0</v>
      </c>
      <c r="Q414" s="505">
        <f t="shared" si="185"/>
        <v>0</v>
      </c>
      <c r="R414" s="506">
        <f t="shared" si="185"/>
        <v>0</v>
      </c>
      <c r="S414" s="507"/>
      <c r="T414" s="508"/>
      <c r="U414" s="509">
        <f t="shared" si="183"/>
        <v>0</v>
      </c>
      <c r="V414" s="510"/>
      <c r="W414" s="510"/>
    </row>
    <row r="415" spans="1:23" ht="12" customHeight="1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8"/>
        <v>0</v>
      </c>
      <c r="K415" s="503">
        <f t="shared" si="178"/>
        <v>0</v>
      </c>
      <c r="L415" s="503">
        <f t="shared" si="178"/>
        <v>8</v>
      </c>
      <c r="M415" s="511">
        <f t="shared" si="175"/>
        <v>0</v>
      </c>
      <c r="N415" s="503">
        <f t="shared" si="184"/>
        <v>0</v>
      </c>
      <c r="O415" s="503">
        <f t="shared" si="184"/>
        <v>8</v>
      </c>
      <c r="P415" s="504">
        <f t="shared" si="185"/>
        <v>0</v>
      </c>
      <c r="Q415" s="505">
        <f t="shared" si="185"/>
        <v>0</v>
      </c>
      <c r="R415" s="506">
        <f t="shared" si="185"/>
        <v>0</v>
      </c>
      <c r="S415" s="507"/>
      <c r="T415" s="508"/>
      <c r="U415" s="509">
        <f t="shared" si="183"/>
        <v>8</v>
      </c>
      <c r="V415" s="510"/>
      <c r="W415" s="510"/>
    </row>
    <row r="416" spans="1:23" ht="12" customHeight="1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8"/>
        <v>0</v>
      </c>
      <c r="K416" s="503">
        <f t="shared" si="178"/>
        <v>0</v>
      </c>
      <c r="L416" s="503">
        <f t="shared" si="178"/>
        <v>0</v>
      </c>
      <c r="M416" s="511">
        <f t="shared" ref="M416:M479" si="186">SUMIF($A$10:$A$318,$A416,M$10:M$318)</f>
        <v>0</v>
      </c>
      <c r="N416" s="503">
        <f t="shared" si="184"/>
        <v>0</v>
      </c>
      <c r="O416" s="503">
        <f t="shared" si="184"/>
        <v>0</v>
      </c>
      <c r="P416" s="504">
        <f t="shared" si="185"/>
        <v>0</v>
      </c>
      <c r="Q416" s="505">
        <f t="shared" si="185"/>
        <v>0</v>
      </c>
      <c r="R416" s="506">
        <f t="shared" si="185"/>
        <v>0</v>
      </c>
      <c r="S416" s="507"/>
      <c r="T416" s="508"/>
      <c r="U416" s="509">
        <f t="shared" si="183"/>
        <v>0</v>
      </c>
      <c r="V416" s="510"/>
      <c r="W416" s="510"/>
    </row>
    <row r="417" spans="1:23" ht="12" customHeight="1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8"/>
        <v>0</v>
      </c>
      <c r="K417" s="503">
        <f t="shared" si="178"/>
        <v>0</v>
      </c>
      <c r="L417" s="503">
        <f t="shared" si="178"/>
        <v>0</v>
      </c>
      <c r="M417" s="511">
        <f t="shared" si="186"/>
        <v>0</v>
      </c>
      <c r="N417" s="503">
        <f t="shared" si="184"/>
        <v>0</v>
      </c>
      <c r="O417" s="503">
        <f t="shared" si="184"/>
        <v>0</v>
      </c>
      <c r="P417" s="504">
        <f t="shared" si="185"/>
        <v>0</v>
      </c>
      <c r="Q417" s="505">
        <f t="shared" si="185"/>
        <v>24</v>
      </c>
      <c r="R417" s="506">
        <f t="shared" si="185"/>
        <v>24</v>
      </c>
      <c r="S417" s="507"/>
      <c r="T417" s="508"/>
      <c r="U417" s="509">
        <f t="shared" si="183"/>
        <v>24</v>
      </c>
      <c r="V417" s="510"/>
      <c r="W417" s="510"/>
    </row>
    <row r="418" spans="1:23" ht="12" customHeight="1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8"/>
        <v>0</v>
      </c>
      <c r="K418" s="503">
        <f t="shared" si="178"/>
        <v>0</v>
      </c>
      <c r="L418" s="503">
        <f t="shared" si="178"/>
        <v>0</v>
      </c>
      <c r="M418" s="511">
        <f t="shared" si="186"/>
        <v>0</v>
      </c>
      <c r="N418" s="503">
        <f t="shared" si="184"/>
        <v>0</v>
      </c>
      <c r="O418" s="503">
        <f t="shared" si="184"/>
        <v>0</v>
      </c>
      <c r="P418" s="504">
        <f t="shared" si="185"/>
        <v>0</v>
      </c>
      <c r="Q418" s="505">
        <f t="shared" si="185"/>
        <v>0</v>
      </c>
      <c r="R418" s="506">
        <f t="shared" si="185"/>
        <v>0</v>
      </c>
      <c r="S418" s="507"/>
      <c r="T418" s="508"/>
      <c r="U418" s="509">
        <f t="shared" si="183"/>
        <v>0</v>
      </c>
      <c r="V418" s="510"/>
      <c r="W418" s="510"/>
    </row>
    <row r="419" spans="1:23" ht="12" customHeight="1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8"/>
        <v>0</v>
      </c>
      <c r="K419" s="503">
        <f t="shared" si="178"/>
        <v>0</v>
      </c>
      <c r="L419" s="503">
        <f t="shared" si="178"/>
        <v>0</v>
      </c>
      <c r="M419" s="511">
        <f t="shared" si="186"/>
        <v>0</v>
      </c>
      <c r="N419" s="503">
        <f t="shared" si="184"/>
        <v>0</v>
      </c>
      <c r="O419" s="503">
        <f t="shared" si="184"/>
        <v>0</v>
      </c>
      <c r="P419" s="504">
        <f t="shared" si="185"/>
        <v>0</v>
      </c>
      <c r="Q419" s="505">
        <f t="shared" si="185"/>
        <v>0</v>
      </c>
      <c r="R419" s="506">
        <f t="shared" si="185"/>
        <v>0</v>
      </c>
      <c r="S419" s="507"/>
      <c r="T419" s="508"/>
      <c r="U419" s="509">
        <f t="shared" si="183"/>
        <v>0</v>
      </c>
      <c r="V419" s="510"/>
      <c r="W419" s="510"/>
    </row>
    <row r="420" spans="1:23" ht="12" customHeight="1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8"/>
        <v>10</v>
      </c>
      <c r="K420" s="503">
        <f t="shared" si="178"/>
        <v>8</v>
      </c>
      <c r="L420" s="503">
        <f t="shared" si="178"/>
        <v>32</v>
      </c>
      <c r="M420" s="511">
        <f t="shared" si="186"/>
        <v>0</v>
      </c>
      <c r="N420" s="503">
        <f t="shared" si="184"/>
        <v>0</v>
      </c>
      <c r="O420" s="503">
        <f t="shared" si="184"/>
        <v>50</v>
      </c>
      <c r="P420" s="504">
        <f t="shared" si="185"/>
        <v>0</v>
      </c>
      <c r="Q420" s="505">
        <f t="shared" si="185"/>
        <v>0</v>
      </c>
      <c r="R420" s="506">
        <f t="shared" si="185"/>
        <v>0</v>
      </c>
      <c r="S420" s="507"/>
      <c r="T420" s="508"/>
      <c r="U420" s="509">
        <f t="shared" si="183"/>
        <v>50</v>
      </c>
      <c r="V420" s="510"/>
      <c r="W420" s="510"/>
    </row>
    <row r="421" spans="1:23" ht="12" customHeight="1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8"/>
        <v>0</v>
      </c>
      <c r="K421" s="503">
        <f t="shared" si="178"/>
        <v>0</v>
      </c>
      <c r="L421" s="503">
        <f t="shared" si="178"/>
        <v>0</v>
      </c>
      <c r="M421" s="511">
        <f t="shared" si="186"/>
        <v>0</v>
      </c>
      <c r="N421" s="503">
        <f t="shared" si="184"/>
        <v>0</v>
      </c>
      <c r="O421" s="503">
        <f t="shared" si="184"/>
        <v>0</v>
      </c>
      <c r="P421" s="504">
        <f t="shared" si="185"/>
        <v>0</v>
      </c>
      <c r="Q421" s="505">
        <f t="shared" si="185"/>
        <v>0</v>
      </c>
      <c r="R421" s="506">
        <f t="shared" si="185"/>
        <v>0</v>
      </c>
      <c r="S421" s="507"/>
      <c r="T421" s="508"/>
      <c r="U421" s="509">
        <f t="shared" si="183"/>
        <v>0</v>
      </c>
      <c r="V421" s="510"/>
      <c r="W421" s="510"/>
    </row>
    <row r="422" spans="1:23" ht="12" customHeight="1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8"/>
        <v>0</v>
      </c>
      <c r="K422" s="503">
        <f t="shared" si="178"/>
        <v>0</v>
      </c>
      <c r="L422" s="503">
        <f t="shared" si="178"/>
        <v>0</v>
      </c>
      <c r="M422" s="511">
        <f t="shared" si="186"/>
        <v>0</v>
      </c>
      <c r="N422" s="503">
        <f t="shared" si="184"/>
        <v>0</v>
      </c>
      <c r="O422" s="503">
        <f t="shared" si="184"/>
        <v>0</v>
      </c>
      <c r="P422" s="504">
        <f t="shared" si="185"/>
        <v>0</v>
      </c>
      <c r="Q422" s="505">
        <f t="shared" si="185"/>
        <v>256</v>
      </c>
      <c r="R422" s="506">
        <f t="shared" si="185"/>
        <v>256</v>
      </c>
      <c r="S422" s="507"/>
      <c r="T422" s="508"/>
      <c r="U422" s="509">
        <f t="shared" si="183"/>
        <v>256</v>
      </c>
      <c r="V422" s="510"/>
      <c r="W422" s="510"/>
    </row>
    <row r="423" spans="1:23" ht="12" customHeight="1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8"/>
        <v>0</v>
      </c>
      <c r="K423" s="503">
        <f t="shared" si="178"/>
        <v>0</v>
      </c>
      <c r="L423" s="503">
        <f t="shared" si="178"/>
        <v>0</v>
      </c>
      <c r="M423" s="511">
        <f t="shared" si="186"/>
        <v>0</v>
      </c>
      <c r="N423" s="503">
        <f t="shared" si="184"/>
        <v>0</v>
      </c>
      <c r="O423" s="503">
        <f t="shared" si="184"/>
        <v>0</v>
      </c>
      <c r="P423" s="504">
        <f t="shared" si="185"/>
        <v>0</v>
      </c>
      <c r="Q423" s="505">
        <f t="shared" si="185"/>
        <v>0</v>
      </c>
      <c r="R423" s="506">
        <f t="shared" si="185"/>
        <v>0</v>
      </c>
      <c r="S423" s="507"/>
      <c r="T423" s="508"/>
      <c r="U423" s="509">
        <f t="shared" si="183"/>
        <v>0</v>
      </c>
      <c r="V423" s="510"/>
      <c r="W423" s="510"/>
    </row>
    <row r="424" spans="1:23" ht="12" customHeight="1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8"/>
        <v>0</v>
      </c>
      <c r="K424" s="503">
        <f t="shared" si="178"/>
        <v>0</v>
      </c>
      <c r="L424" s="503">
        <f t="shared" si="178"/>
        <v>0</v>
      </c>
      <c r="M424" s="511">
        <f t="shared" si="186"/>
        <v>0</v>
      </c>
      <c r="N424" s="503">
        <f t="shared" si="184"/>
        <v>0</v>
      </c>
      <c r="O424" s="503">
        <f t="shared" si="184"/>
        <v>0</v>
      </c>
      <c r="P424" s="504">
        <f t="shared" si="185"/>
        <v>0</v>
      </c>
      <c r="Q424" s="505">
        <f t="shared" si="185"/>
        <v>0</v>
      </c>
      <c r="R424" s="506">
        <f t="shared" si="185"/>
        <v>0</v>
      </c>
      <c r="S424" s="507"/>
      <c r="T424" s="508"/>
      <c r="U424" s="509">
        <f t="shared" si="183"/>
        <v>0</v>
      </c>
      <c r="V424" s="510"/>
      <c r="W424" s="510"/>
    </row>
    <row r="425" spans="1:23" ht="12" customHeight="1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78"/>
        <v>0</v>
      </c>
      <c r="K425" s="503">
        <f t="shared" si="178"/>
        <v>0</v>
      </c>
      <c r="L425" s="503">
        <f t="shared" si="178"/>
        <v>0</v>
      </c>
      <c r="M425" s="511">
        <f t="shared" si="186"/>
        <v>0</v>
      </c>
      <c r="N425" s="503">
        <f t="shared" si="184"/>
        <v>0</v>
      </c>
      <c r="O425" s="503">
        <f t="shared" si="184"/>
        <v>0</v>
      </c>
      <c r="P425" s="504">
        <f t="shared" si="185"/>
        <v>0</v>
      </c>
      <c r="Q425" s="505">
        <f t="shared" si="185"/>
        <v>200</v>
      </c>
      <c r="R425" s="506">
        <f t="shared" si="185"/>
        <v>200</v>
      </c>
      <c r="S425" s="507"/>
      <c r="T425" s="508"/>
      <c r="U425" s="509">
        <f t="shared" si="183"/>
        <v>200</v>
      </c>
      <c r="V425" s="510"/>
      <c r="W425" s="510"/>
    </row>
    <row r="426" spans="1:23" ht="12" customHeight="1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78"/>
        <v>0</v>
      </c>
      <c r="K426" s="503">
        <f t="shared" si="178"/>
        <v>0</v>
      </c>
      <c r="L426" s="503">
        <f t="shared" si="178"/>
        <v>0</v>
      </c>
      <c r="M426" s="511">
        <f t="shared" si="186"/>
        <v>0</v>
      </c>
      <c r="N426" s="503">
        <f t="shared" si="184"/>
        <v>0</v>
      </c>
      <c r="O426" s="503">
        <f t="shared" si="184"/>
        <v>0</v>
      </c>
      <c r="P426" s="504">
        <f t="shared" si="185"/>
        <v>0</v>
      </c>
      <c r="Q426" s="505">
        <f t="shared" si="185"/>
        <v>0</v>
      </c>
      <c r="R426" s="506">
        <f t="shared" si="185"/>
        <v>0</v>
      </c>
      <c r="S426" s="507"/>
      <c r="T426" s="508"/>
      <c r="U426" s="509">
        <f t="shared" si="183"/>
        <v>0</v>
      </c>
      <c r="V426" s="510"/>
      <c r="W426" s="510"/>
    </row>
    <row r="427" spans="1:23" ht="12" customHeight="1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78"/>
        <v>0</v>
      </c>
      <c r="K427" s="503">
        <f t="shared" si="178"/>
        <v>0</v>
      </c>
      <c r="L427" s="503">
        <f t="shared" si="178"/>
        <v>0</v>
      </c>
      <c r="M427" s="511">
        <f t="shared" si="186"/>
        <v>0</v>
      </c>
      <c r="N427" s="503">
        <f t="shared" si="184"/>
        <v>0</v>
      </c>
      <c r="O427" s="503">
        <f t="shared" si="184"/>
        <v>0</v>
      </c>
      <c r="P427" s="504">
        <f t="shared" si="185"/>
        <v>0</v>
      </c>
      <c r="Q427" s="505">
        <f t="shared" si="185"/>
        <v>0</v>
      </c>
      <c r="R427" s="506">
        <f t="shared" si="185"/>
        <v>0</v>
      </c>
      <c r="S427" s="507"/>
      <c r="T427" s="508"/>
      <c r="U427" s="509">
        <f t="shared" si="183"/>
        <v>0</v>
      </c>
      <c r="V427" s="510"/>
      <c r="W427" s="510"/>
    </row>
    <row r="428" spans="1:23" ht="12" customHeight="1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78"/>
        <v>0</v>
      </c>
      <c r="K428" s="503">
        <f t="shared" si="178"/>
        <v>0</v>
      </c>
      <c r="L428" s="503">
        <f t="shared" si="178"/>
        <v>0</v>
      </c>
      <c r="M428" s="511">
        <f t="shared" si="186"/>
        <v>0</v>
      </c>
      <c r="N428" s="503">
        <f t="shared" si="184"/>
        <v>0</v>
      </c>
      <c r="O428" s="503">
        <f t="shared" si="184"/>
        <v>0</v>
      </c>
      <c r="P428" s="504">
        <f t="shared" si="185"/>
        <v>0</v>
      </c>
      <c r="Q428" s="505">
        <f t="shared" si="185"/>
        <v>0</v>
      </c>
      <c r="R428" s="506">
        <f t="shared" si="185"/>
        <v>0</v>
      </c>
      <c r="S428" s="507"/>
      <c r="T428" s="508"/>
      <c r="U428" s="509">
        <f t="shared" si="183"/>
        <v>0</v>
      </c>
      <c r="V428" s="510"/>
      <c r="W428" s="510"/>
    </row>
    <row r="429" spans="1:23" ht="12" customHeight="1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78"/>
        <v>40</v>
      </c>
      <c r="K429" s="503">
        <f t="shared" si="178"/>
        <v>0</v>
      </c>
      <c r="L429" s="503">
        <f t="shared" si="178"/>
        <v>0</v>
      </c>
      <c r="M429" s="511">
        <f t="shared" si="186"/>
        <v>0</v>
      </c>
      <c r="N429" s="503">
        <f t="shared" si="184"/>
        <v>0</v>
      </c>
      <c r="O429" s="503">
        <f t="shared" si="184"/>
        <v>40</v>
      </c>
      <c r="P429" s="504">
        <f t="shared" si="185"/>
        <v>0</v>
      </c>
      <c r="Q429" s="505">
        <f t="shared" si="185"/>
        <v>0</v>
      </c>
      <c r="R429" s="506">
        <f t="shared" si="185"/>
        <v>0</v>
      </c>
      <c r="S429" s="507"/>
      <c r="T429" s="508"/>
      <c r="U429" s="509">
        <f t="shared" si="183"/>
        <v>40</v>
      </c>
      <c r="V429" s="510"/>
      <c r="W429" s="510"/>
    </row>
    <row r="430" spans="1:23" ht="12" customHeight="1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ref="J430:L493" si="187">SUMIF($A$10:$A$323,$A430,J$10:J$323)</f>
        <v>0</v>
      </c>
      <c r="K430" s="503">
        <f t="shared" si="187"/>
        <v>0</v>
      </c>
      <c r="L430" s="503">
        <f t="shared" si="187"/>
        <v>0</v>
      </c>
      <c r="M430" s="511">
        <f t="shared" si="186"/>
        <v>0</v>
      </c>
      <c r="N430" s="503">
        <f t="shared" si="184"/>
        <v>0</v>
      </c>
      <c r="O430" s="503">
        <f t="shared" si="184"/>
        <v>0</v>
      </c>
      <c r="P430" s="504">
        <f t="shared" si="185"/>
        <v>0</v>
      </c>
      <c r="Q430" s="505">
        <f t="shared" si="185"/>
        <v>0</v>
      </c>
      <c r="R430" s="506">
        <f t="shared" si="185"/>
        <v>0</v>
      </c>
      <c r="S430" s="507"/>
      <c r="T430" s="508"/>
      <c r="U430" s="509">
        <f t="shared" si="183"/>
        <v>0</v>
      </c>
      <c r="V430" s="510"/>
      <c r="W430" s="510"/>
    </row>
    <row r="431" spans="1:23" ht="12" customHeight="1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7"/>
        <v>0</v>
      </c>
      <c r="K431" s="503">
        <f t="shared" si="187"/>
        <v>0</v>
      </c>
      <c r="L431" s="503">
        <f t="shared" si="187"/>
        <v>0</v>
      </c>
      <c r="M431" s="511">
        <f t="shared" si="186"/>
        <v>0</v>
      </c>
      <c r="N431" s="503">
        <f t="shared" si="184"/>
        <v>0</v>
      </c>
      <c r="O431" s="503">
        <f t="shared" si="184"/>
        <v>0</v>
      </c>
      <c r="P431" s="504">
        <f t="shared" si="185"/>
        <v>0</v>
      </c>
      <c r="Q431" s="505">
        <f t="shared" si="185"/>
        <v>0</v>
      </c>
      <c r="R431" s="506">
        <f t="shared" si="185"/>
        <v>0</v>
      </c>
      <c r="S431" s="507"/>
      <c r="T431" s="508"/>
      <c r="U431" s="509">
        <f t="shared" si="183"/>
        <v>0</v>
      </c>
      <c r="V431" s="510"/>
      <c r="W431" s="510"/>
    </row>
    <row r="432" spans="1:23" ht="12" customHeight="1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7"/>
        <v>0</v>
      </c>
      <c r="K432" s="503">
        <f t="shared" si="187"/>
        <v>0</v>
      </c>
      <c r="L432" s="503">
        <f t="shared" si="187"/>
        <v>0</v>
      </c>
      <c r="M432" s="511">
        <f t="shared" si="186"/>
        <v>0</v>
      </c>
      <c r="N432" s="503">
        <f t="shared" ref="N432:O451" si="188">SUMIF($A$10:$A$323,$A432,N$10:N$323)</f>
        <v>0</v>
      </c>
      <c r="O432" s="503">
        <f t="shared" si="188"/>
        <v>0</v>
      </c>
      <c r="P432" s="504">
        <f t="shared" ref="P432:R451" si="189">SUMIF($A$10:$A$318,$A432,P$10:P$318)</f>
        <v>0</v>
      </c>
      <c r="Q432" s="505">
        <f t="shared" si="189"/>
        <v>0</v>
      </c>
      <c r="R432" s="506">
        <f t="shared" si="189"/>
        <v>0</v>
      </c>
      <c r="S432" s="507"/>
      <c r="T432" s="508"/>
      <c r="U432" s="509">
        <f t="shared" si="183"/>
        <v>0</v>
      </c>
      <c r="V432" s="510"/>
      <c r="W432" s="510"/>
    </row>
    <row r="433" spans="1:23" ht="12" customHeight="1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7"/>
        <v>0</v>
      </c>
      <c r="K433" s="503">
        <f t="shared" si="187"/>
        <v>0</v>
      </c>
      <c r="L433" s="503">
        <f t="shared" si="187"/>
        <v>0</v>
      </c>
      <c r="M433" s="511">
        <f t="shared" si="186"/>
        <v>0</v>
      </c>
      <c r="N433" s="503">
        <f t="shared" si="188"/>
        <v>0</v>
      </c>
      <c r="O433" s="503">
        <f t="shared" si="188"/>
        <v>0</v>
      </c>
      <c r="P433" s="504">
        <f t="shared" si="189"/>
        <v>0</v>
      </c>
      <c r="Q433" s="505">
        <f t="shared" si="189"/>
        <v>0</v>
      </c>
      <c r="R433" s="506">
        <f t="shared" si="189"/>
        <v>0</v>
      </c>
      <c r="S433" s="507"/>
      <c r="T433" s="508"/>
      <c r="U433" s="509">
        <f t="shared" si="183"/>
        <v>0</v>
      </c>
      <c r="V433" s="510"/>
      <c r="W433" s="510"/>
    </row>
    <row r="434" spans="1:23" ht="12" customHeight="1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7"/>
        <v>0</v>
      </c>
      <c r="K434" s="503">
        <f t="shared" si="187"/>
        <v>0</v>
      </c>
      <c r="L434" s="503">
        <f t="shared" si="187"/>
        <v>0</v>
      </c>
      <c r="M434" s="511">
        <f t="shared" si="186"/>
        <v>0</v>
      </c>
      <c r="N434" s="503">
        <f t="shared" si="188"/>
        <v>0</v>
      </c>
      <c r="O434" s="503">
        <f t="shared" si="188"/>
        <v>0</v>
      </c>
      <c r="P434" s="504">
        <f t="shared" si="189"/>
        <v>0</v>
      </c>
      <c r="Q434" s="505">
        <f t="shared" si="189"/>
        <v>0</v>
      </c>
      <c r="R434" s="506">
        <f t="shared" si="189"/>
        <v>0</v>
      </c>
      <c r="S434" s="507"/>
      <c r="T434" s="508"/>
      <c r="U434" s="509">
        <f t="shared" si="183"/>
        <v>0</v>
      </c>
      <c r="V434" s="510"/>
      <c r="W434" s="510"/>
    </row>
    <row r="435" spans="1:23" ht="12" customHeight="1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7"/>
        <v>0</v>
      </c>
      <c r="K435" s="503">
        <f t="shared" si="187"/>
        <v>0</v>
      </c>
      <c r="L435" s="503">
        <f t="shared" si="187"/>
        <v>0</v>
      </c>
      <c r="M435" s="511">
        <f t="shared" si="186"/>
        <v>0</v>
      </c>
      <c r="N435" s="503">
        <f t="shared" si="188"/>
        <v>0</v>
      </c>
      <c r="O435" s="503">
        <f t="shared" si="188"/>
        <v>0</v>
      </c>
      <c r="P435" s="504">
        <f t="shared" si="189"/>
        <v>0</v>
      </c>
      <c r="Q435" s="505">
        <f t="shared" si="189"/>
        <v>0</v>
      </c>
      <c r="R435" s="506">
        <f t="shared" si="189"/>
        <v>0</v>
      </c>
      <c r="S435" s="507"/>
      <c r="T435" s="508"/>
      <c r="U435" s="509">
        <f t="shared" si="183"/>
        <v>0</v>
      </c>
      <c r="V435" s="510"/>
      <c r="W435" s="510"/>
    </row>
    <row r="436" spans="1:23" ht="12" customHeight="1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7"/>
        <v>0</v>
      </c>
      <c r="K436" s="503">
        <f t="shared" si="187"/>
        <v>0</v>
      </c>
      <c r="L436" s="503">
        <f t="shared" si="187"/>
        <v>0</v>
      </c>
      <c r="M436" s="511">
        <f t="shared" si="186"/>
        <v>0</v>
      </c>
      <c r="N436" s="503">
        <f t="shared" si="188"/>
        <v>0</v>
      </c>
      <c r="O436" s="503">
        <f t="shared" si="188"/>
        <v>0</v>
      </c>
      <c r="P436" s="504">
        <f t="shared" si="189"/>
        <v>0</v>
      </c>
      <c r="Q436" s="505">
        <f t="shared" si="189"/>
        <v>0</v>
      </c>
      <c r="R436" s="506">
        <f t="shared" si="189"/>
        <v>0</v>
      </c>
      <c r="S436" s="507"/>
      <c r="T436" s="508"/>
      <c r="U436" s="509">
        <f t="shared" si="183"/>
        <v>0</v>
      </c>
      <c r="V436" s="510"/>
      <c r="W436" s="510"/>
    </row>
    <row r="437" spans="1:23" ht="12" customHeight="1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7"/>
        <v>0</v>
      </c>
      <c r="K437" s="503">
        <f t="shared" si="187"/>
        <v>0</v>
      </c>
      <c r="L437" s="503">
        <f t="shared" si="187"/>
        <v>0</v>
      </c>
      <c r="M437" s="511">
        <f t="shared" si="186"/>
        <v>0</v>
      </c>
      <c r="N437" s="503">
        <f t="shared" si="188"/>
        <v>0</v>
      </c>
      <c r="O437" s="503">
        <f t="shared" si="188"/>
        <v>0</v>
      </c>
      <c r="P437" s="504">
        <f t="shared" si="189"/>
        <v>0</v>
      </c>
      <c r="Q437" s="505">
        <f t="shared" si="189"/>
        <v>0</v>
      </c>
      <c r="R437" s="506">
        <f t="shared" si="189"/>
        <v>0</v>
      </c>
      <c r="S437" s="507"/>
      <c r="T437" s="508"/>
      <c r="U437" s="509">
        <f t="shared" si="183"/>
        <v>0</v>
      </c>
      <c r="V437" s="510"/>
      <c r="W437" s="510"/>
    </row>
    <row r="438" spans="1:23" ht="12" customHeight="1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7"/>
        <v>0</v>
      </c>
      <c r="K438" s="503">
        <f t="shared" si="187"/>
        <v>0</v>
      </c>
      <c r="L438" s="503">
        <f t="shared" si="187"/>
        <v>0</v>
      </c>
      <c r="M438" s="511">
        <f t="shared" si="186"/>
        <v>0</v>
      </c>
      <c r="N438" s="503">
        <f t="shared" si="188"/>
        <v>0</v>
      </c>
      <c r="O438" s="503">
        <f t="shared" si="188"/>
        <v>0</v>
      </c>
      <c r="P438" s="504">
        <f t="shared" si="189"/>
        <v>0</v>
      </c>
      <c r="Q438" s="505">
        <f t="shared" si="189"/>
        <v>0</v>
      </c>
      <c r="R438" s="506">
        <f t="shared" si="189"/>
        <v>0</v>
      </c>
      <c r="S438" s="507"/>
      <c r="T438" s="508"/>
      <c r="U438" s="509">
        <f t="shared" si="183"/>
        <v>0</v>
      </c>
      <c r="V438" s="510"/>
      <c r="W438" s="510"/>
    </row>
    <row r="439" spans="1:23" ht="12" customHeight="1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7"/>
        <v>0</v>
      </c>
      <c r="K439" s="503">
        <f t="shared" si="187"/>
        <v>0</v>
      </c>
      <c r="L439" s="503">
        <f t="shared" si="187"/>
        <v>0</v>
      </c>
      <c r="M439" s="511">
        <f t="shared" si="186"/>
        <v>0</v>
      </c>
      <c r="N439" s="503">
        <f t="shared" si="188"/>
        <v>0</v>
      </c>
      <c r="O439" s="503">
        <f t="shared" si="188"/>
        <v>0</v>
      </c>
      <c r="P439" s="504">
        <f t="shared" si="189"/>
        <v>0</v>
      </c>
      <c r="Q439" s="505">
        <f t="shared" si="189"/>
        <v>0</v>
      </c>
      <c r="R439" s="506">
        <f t="shared" si="189"/>
        <v>0</v>
      </c>
      <c r="S439" s="507"/>
      <c r="T439" s="508"/>
      <c r="U439" s="509">
        <f t="shared" si="183"/>
        <v>0</v>
      </c>
      <c r="V439" s="510"/>
      <c r="W439" s="510"/>
    </row>
    <row r="440" spans="1:23" ht="12" customHeight="1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7"/>
        <v>0</v>
      </c>
      <c r="K440" s="503">
        <f t="shared" si="187"/>
        <v>0</v>
      </c>
      <c r="L440" s="503">
        <f t="shared" si="187"/>
        <v>0</v>
      </c>
      <c r="M440" s="511">
        <f t="shared" si="186"/>
        <v>0</v>
      </c>
      <c r="N440" s="503">
        <f t="shared" si="188"/>
        <v>0</v>
      </c>
      <c r="O440" s="503">
        <f t="shared" si="188"/>
        <v>0</v>
      </c>
      <c r="P440" s="504">
        <f t="shared" si="189"/>
        <v>0</v>
      </c>
      <c r="Q440" s="505">
        <f t="shared" si="189"/>
        <v>0</v>
      </c>
      <c r="R440" s="506">
        <f t="shared" si="189"/>
        <v>0</v>
      </c>
      <c r="S440" s="507"/>
      <c r="T440" s="508"/>
      <c r="U440" s="509">
        <f t="shared" si="183"/>
        <v>0</v>
      </c>
      <c r="V440" s="510"/>
      <c r="W440" s="510"/>
    </row>
    <row r="441" spans="1:23" ht="12" customHeight="1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7"/>
        <v>0</v>
      </c>
      <c r="K441" s="503">
        <f t="shared" si="187"/>
        <v>0</v>
      </c>
      <c r="L441" s="503">
        <f t="shared" si="187"/>
        <v>0</v>
      </c>
      <c r="M441" s="511">
        <f t="shared" si="186"/>
        <v>0</v>
      </c>
      <c r="N441" s="503">
        <f t="shared" si="188"/>
        <v>0</v>
      </c>
      <c r="O441" s="503">
        <f t="shared" si="188"/>
        <v>0</v>
      </c>
      <c r="P441" s="504">
        <f t="shared" si="189"/>
        <v>0</v>
      </c>
      <c r="Q441" s="505">
        <f t="shared" si="189"/>
        <v>0</v>
      </c>
      <c r="R441" s="506">
        <f t="shared" si="189"/>
        <v>0</v>
      </c>
      <c r="S441" s="507"/>
      <c r="T441" s="508"/>
      <c r="U441" s="509">
        <f t="shared" si="183"/>
        <v>0</v>
      </c>
      <c r="V441" s="510"/>
      <c r="W441" s="510"/>
    </row>
    <row r="442" spans="1:23" ht="12" customHeight="1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7"/>
        <v>0</v>
      </c>
      <c r="K442" s="503">
        <f t="shared" si="187"/>
        <v>0</v>
      </c>
      <c r="L442" s="503">
        <f t="shared" si="187"/>
        <v>0</v>
      </c>
      <c r="M442" s="511">
        <f t="shared" si="186"/>
        <v>0</v>
      </c>
      <c r="N442" s="503">
        <f t="shared" si="188"/>
        <v>0</v>
      </c>
      <c r="O442" s="503">
        <f t="shared" si="188"/>
        <v>0</v>
      </c>
      <c r="P442" s="504">
        <f t="shared" si="189"/>
        <v>0</v>
      </c>
      <c r="Q442" s="505">
        <f t="shared" si="189"/>
        <v>0</v>
      </c>
      <c r="R442" s="506">
        <f t="shared" si="189"/>
        <v>0</v>
      </c>
      <c r="S442" s="507"/>
      <c r="T442" s="508"/>
      <c r="U442" s="509">
        <f t="shared" si="183"/>
        <v>0</v>
      </c>
      <c r="V442" s="510"/>
      <c r="W442" s="510"/>
    </row>
    <row r="443" spans="1:23" ht="12" customHeight="1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7"/>
        <v>0</v>
      </c>
      <c r="K443" s="503">
        <f t="shared" si="187"/>
        <v>0</v>
      </c>
      <c r="L443" s="503">
        <f t="shared" si="187"/>
        <v>0</v>
      </c>
      <c r="M443" s="511">
        <f t="shared" si="186"/>
        <v>0</v>
      </c>
      <c r="N443" s="503">
        <f t="shared" si="188"/>
        <v>0</v>
      </c>
      <c r="O443" s="503">
        <f t="shared" si="188"/>
        <v>0</v>
      </c>
      <c r="P443" s="504">
        <f t="shared" si="189"/>
        <v>0</v>
      </c>
      <c r="Q443" s="505">
        <f t="shared" si="189"/>
        <v>0</v>
      </c>
      <c r="R443" s="506">
        <f t="shared" si="189"/>
        <v>0</v>
      </c>
      <c r="S443" s="507"/>
      <c r="T443" s="508"/>
      <c r="U443" s="509">
        <f t="shared" si="183"/>
        <v>0</v>
      </c>
      <c r="V443" s="510"/>
      <c r="W443" s="510"/>
    </row>
    <row r="444" spans="1:23" ht="12" customHeight="1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7"/>
        <v>88</v>
      </c>
      <c r="K444" s="503">
        <f t="shared" si="187"/>
        <v>0</v>
      </c>
      <c r="L444" s="503">
        <f t="shared" si="187"/>
        <v>0</v>
      </c>
      <c r="M444" s="511">
        <f t="shared" si="186"/>
        <v>0</v>
      </c>
      <c r="N444" s="503">
        <f t="shared" si="188"/>
        <v>0</v>
      </c>
      <c r="O444" s="503">
        <f t="shared" si="188"/>
        <v>88</v>
      </c>
      <c r="P444" s="504">
        <f t="shared" si="189"/>
        <v>0</v>
      </c>
      <c r="Q444" s="505">
        <f t="shared" si="189"/>
        <v>0</v>
      </c>
      <c r="R444" s="506">
        <f t="shared" si="189"/>
        <v>0</v>
      </c>
      <c r="S444" s="507"/>
      <c r="T444" s="508"/>
      <c r="U444" s="509">
        <f t="shared" si="183"/>
        <v>88</v>
      </c>
      <c r="V444" s="510"/>
      <c r="W444" s="510"/>
    </row>
    <row r="445" spans="1:23" ht="12" customHeight="1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7"/>
        <v>32</v>
      </c>
      <c r="K445" s="503">
        <f t="shared" si="187"/>
        <v>0</v>
      </c>
      <c r="L445" s="503">
        <f t="shared" si="187"/>
        <v>0</v>
      </c>
      <c r="M445" s="511">
        <f t="shared" si="186"/>
        <v>0</v>
      </c>
      <c r="N445" s="503">
        <f t="shared" si="188"/>
        <v>0</v>
      </c>
      <c r="O445" s="503">
        <f t="shared" si="188"/>
        <v>32</v>
      </c>
      <c r="P445" s="504">
        <f t="shared" si="189"/>
        <v>0</v>
      </c>
      <c r="Q445" s="505">
        <f t="shared" si="189"/>
        <v>0</v>
      </c>
      <c r="R445" s="506">
        <f t="shared" si="189"/>
        <v>0</v>
      </c>
      <c r="S445" s="507"/>
      <c r="T445" s="508"/>
      <c r="U445" s="509">
        <f t="shared" si="183"/>
        <v>32</v>
      </c>
      <c r="V445" s="510"/>
      <c r="W445" s="510"/>
    </row>
    <row r="446" spans="1:23" ht="12" customHeight="1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7"/>
        <v>0</v>
      </c>
      <c r="K446" s="503">
        <f t="shared" si="187"/>
        <v>0</v>
      </c>
      <c r="L446" s="503">
        <f t="shared" si="187"/>
        <v>0</v>
      </c>
      <c r="M446" s="511">
        <f t="shared" si="186"/>
        <v>0</v>
      </c>
      <c r="N446" s="503">
        <f t="shared" si="188"/>
        <v>0</v>
      </c>
      <c r="O446" s="503">
        <f t="shared" si="188"/>
        <v>0</v>
      </c>
      <c r="P446" s="504">
        <f t="shared" si="189"/>
        <v>0</v>
      </c>
      <c r="Q446" s="505">
        <f t="shared" si="189"/>
        <v>180</v>
      </c>
      <c r="R446" s="506">
        <f t="shared" si="189"/>
        <v>180</v>
      </c>
      <c r="S446" s="507"/>
      <c r="T446" s="508"/>
      <c r="U446" s="509">
        <f t="shared" si="183"/>
        <v>180</v>
      </c>
      <c r="V446" s="510"/>
      <c r="W446" s="510"/>
    </row>
    <row r="447" spans="1:23" ht="12" customHeight="1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7"/>
        <v>0</v>
      </c>
      <c r="K447" s="503">
        <f t="shared" si="187"/>
        <v>0</v>
      </c>
      <c r="L447" s="503">
        <f t="shared" si="187"/>
        <v>0</v>
      </c>
      <c r="M447" s="511">
        <f t="shared" si="186"/>
        <v>0</v>
      </c>
      <c r="N447" s="503">
        <f t="shared" si="188"/>
        <v>0</v>
      </c>
      <c r="O447" s="503">
        <f t="shared" si="188"/>
        <v>0</v>
      </c>
      <c r="P447" s="504">
        <f t="shared" si="189"/>
        <v>0</v>
      </c>
      <c r="Q447" s="505">
        <f t="shared" si="189"/>
        <v>0</v>
      </c>
      <c r="R447" s="506">
        <f t="shared" si="189"/>
        <v>0</v>
      </c>
      <c r="S447" s="507"/>
      <c r="T447" s="508"/>
      <c r="U447" s="509">
        <f t="shared" si="183"/>
        <v>0</v>
      </c>
      <c r="V447" s="510"/>
      <c r="W447" s="510"/>
    </row>
    <row r="448" spans="1:23" ht="12" customHeight="1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7"/>
        <v>78</v>
      </c>
      <c r="K448" s="503">
        <f t="shared" si="187"/>
        <v>8</v>
      </c>
      <c r="L448" s="503">
        <f t="shared" si="187"/>
        <v>2</v>
      </c>
      <c r="M448" s="511">
        <f t="shared" si="186"/>
        <v>0</v>
      </c>
      <c r="N448" s="503">
        <f t="shared" si="188"/>
        <v>0</v>
      </c>
      <c r="O448" s="503">
        <f t="shared" si="188"/>
        <v>88</v>
      </c>
      <c r="P448" s="504">
        <f t="shared" si="189"/>
        <v>0</v>
      </c>
      <c r="Q448" s="505">
        <f t="shared" si="189"/>
        <v>0</v>
      </c>
      <c r="R448" s="506">
        <f t="shared" si="189"/>
        <v>0</v>
      </c>
      <c r="S448" s="507"/>
      <c r="T448" s="508"/>
      <c r="U448" s="509">
        <f t="shared" si="183"/>
        <v>88</v>
      </c>
      <c r="V448" s="510"/>
      <c r="W448" s="510"/>
    </row>
    <row r="449" spans="1:23" ht="12" customHeight="1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7"/>
        <v>77</v>
      </c>
      <c r="K449" s="503">
        <f t="shared" si="187"/>
        <v>0</v>
      </c>
      <c r="L449" s="503">
        <f t="shared" si="187"/>
        <v>0</v>
      </c>
      <c r="M449" s="511">
        <f t="shared" si="186"/>
        <v>0</v>
      </c>
      <c r="N449" s="503">
        <f t="shared" si="188"/>
        <v>0</v>
      </c>
      <c r="O449" s="503">
        <f t="shared" si="188"/>
        <v>77</v>
      </c>
      <c r="P449" s="504">
        <f t="shared" si="189"/>
        <v>0</v>
      </c>
      <c r="Q449" s="505">
        <f t="shared" si="189"/>
        <v>0</v>
      </c>
      <c r="R449" s="506">
        <f t="shared" si="189"/>
        <v>0</v>
      </c>
      <c r="S449" s="507"/>
      <c r="T449" s="508"/>
      <c r="U449" s="509">
        <f t="shared" si="183"/>
        <v>77</v>
      </c>
      <c r="V449" s="510"/>
      <c r="W449" s="510"/>
    </row>
    <row r="450" spans="1:23" ht="12" customHeight="1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7"/>
        <v>24</v>
      </c>
      <c r="K450" s="503">
        <f t="shared" si="187"/>
        <v>0</v>
      </c>
      <c r="L450" s="503">
        <f t="shared" si="187"/>
        <v>0</v>
      </c>
      <c r="M450" s="511">
        <f t="shared" si="186"/>
        <v>0</v>
      </c>
      <c r="N450" s="503">
        <f t="shared" si="188"/>
        <v>0</v>
      </c>
      <c r="O450" s="503">
        <f t="shared" si="188"/>
        <v>24</v>
      </c>
      <c r="P450" s="504">
        <f t="shared" si="189"/>
        <v>0</v>
      </c>
      <c r="Q450" s="505">
        <f t="shared" si="189"/>
        <v>0</v>
      </c>
      <c r="R450" s="506">
        <f t="shared" si="189"/>
        <v>0</v>
      </c>
      <c r="S450" s="507"/>
      <c r="T450" s="508"/>
      <c r="U450" s="509">
        <f t="shared" si="183"/>
        <v>24</v>
      </c>
      <c r="V450" s="510"/>
      <c r="W450" s="510"/>
    </row>
    <row r="451" spans="1:23" ht="12" customHeight="1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7"/>
        <v>0</v>
      </c>
      <c r="K451" s="503">
        <f t="shared" si="187"/>
        <v>0</v>
      </c>
      <c r="L451" s="503">
        <f t="shared" si="187"/>
        <v>0</v>
      </c>
      <c r="M451" s="511">
        <f t="shared" si="186"/>
        <v>0</v>
      </c>
      <c r="N451" s="503">
        <f t="shared" si="188"/>
        <v>8</v>
      </c>
      <c r="O451" s="503">
        <f t="shared" si="188"/>
        <v>8</v>
      </c>
      <c r="P451" s="504">
        <f t="shared" si="189"/>
        <v>0</v>
      </c>
      <c r="Q451" s="505">
        <f t="shared" si="189"/>
        <v>0</v>
      </c>
      <c r="R451" s="506">
        <f t="shared" si="189"/>
        <v>0</v>
      </c>
      <c r="S451" s="507"/>
      <c r="T451" s="508"/>
      <c r="U451" s="509">
        <f t="shared" si="183"/>
        <v>8</v>
      </c>
      <c r="V451" s="510"/>
      <c r="W451" s="510"/>
    </row>
    <row r="452" spans="1:23" ht="12" customHeight="1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7"/>
        <v>0</v>
      </c>
      <c r="K452" s="503">
        <f t="shared" si="187"/>
        <v>0</v>
      </c>
      <c r="L452" s="503">
        <f t="shared" si="187"/>
        <v>0</v>
      </c>
      <c r="M452" s="511">
        <f t="shared" si="186"/>
        <v>0</v>
      </c>
      <c r="N452" s="503">
        <f t="shared" ref="N452:O471" si="190">SUMIF($A$10:$A$323,$A452,N$10:N$323)</f>
        <v>0</v>
      </c>
      <c r="O452" s="503">
        <f t="shared" si="190"/>
        <v>0</v>
      </c>
      <c r="P452" s="504">
        <f t="shared" ref="P452:R471" si="191">SUMIF($A$10:$A$318,$A452,P$10:P$318)</f>
        <v>0</v>
      </c>
      <c r="Q452" s="505">
        <f t="shared" si="191"/>
        <v>0</v>
      </c>
      <c r="R452" s="506">
        <f t="shared" si="191"/>
        <v>0</v>
      </c>
      <c r="S452" s="507"/>
      <c r="T452" s="508"/>
      <c r="U452" s="509">
        <f t="shared" si="183"/>
        <v>0</v>
      </c>
      <c r="V452" s="510"/>
      <c r="W452" s="510"/>
    </row>
    <row r="453" spans="1:23" ht="12" customHeight="1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7"/>
        <v>0</v>
      </c>
      <c r="K453" s="503">
        <f t="shared" si="187"/>
        <v>0</v>
      </c>
      <c r="L453" s="503">
        <f t="shared" si="187"/>
        <v>0</v>
      </c>
      <c r="M453" s="511">
        <f t="shared" si="186"/>
        <v>0</v>
      </c>
      <c r="N453" s="503">
        <f t="shared" si="190"/>
        <v>0</v>
      </c>
      <c r="O453" s="503">
        <f t="shared" si="190"/>
        <v>0</v>
      </c>
      <c r="P453" s="504">
        <f t="shared" si="191"/>
        <v>0</v>
      </c>
      <c r="Q453" s="505">
        <f t="shared" si="191"/>
        <v>0</v>
      </c>
      <c r="R453" s="506">
        <f t="shared" si="191"/>
        <v>0</v>
      </c>
      <c r="S453" s="507"/>
      <c r="T453" s="508"/>
      <c r="U453" s="509">
        <f t="shared" si="183"/>
        <v>0</v>
      </c>
      <c r="V453" s="510"/>
      <c r="W453" s="510"/>
    </row>
    <row r="454" spans="1:23" ht="12" customHeight="1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7"/>
        <v>0</v>
      </c>
      <c r="K454" s="503">
        <f t="shared" si="187"/>
        <v>0</v>
      </c>
      <c r="L454" s="503">
        <f t="shared" si="187"/>
        <v>0</v>
      </c>
      <c r="M454" s="511">
        <f t="shared" si="186"/>
        <v>0</v>
      </c>
      <c r="N454" s="503">
        <f t="shared" si="190"/>
        <v>0</v>
      </c>
      <c r="O454" s="503">
        <f t="shared" si="190"/>
        <v>0</v>
      </c>
      <c r="P454" s="504">
        <f t="shared" si="191"/>
        <v>0</v>
      </c>
      <c r="Q454" s="505">
        <f t="shared" si="191"/>
        <v>0</v>
      </c>
      <c r="R454" s="506">
        <f t="shared" si="191"/>
        <v>0</v>
      </c>
      <c r="S454" s="507"/>
      <c r="T454" s="508"/>
      <c r="U454" s="509">
        <f t="shared" si="183"/>
        <v>0</v>
      </c>
      <c r="V454" s="510"/>
      <c r="W454" s="510"/>
    </row>
    <row r="455" spans="1:23" ht="12" customHeight="1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7"/>
        <v>0</v>
      </c>
      <c r="K455" s="503">
        <f t="shared" si="187"/>
        <v>0</v>
      </c>
      <c r="L455" s="503">
        <f t="shared" si="187"/>
        <v>0</v>
      </c>
      <c r="M455" s="511">
        <f t="shared" si="186"/>
        <v>0</v>
      </c>
      <c r="N455" s="503">
        <f t="shared" si="190"/>
        <v>0</v>
      </c>
      <c r="O455" s="503">
        <f t="shared" si="190"/>
        <v>0</v>
      </c>
      <c r="P455" s="504">
        <f t="shared" si="191"/>
        <v>0</v>
      </c>
      <c r="Q455" s="505">
        <f t="shared" si="191"/>
        <v>0</v>
      </c>
      <c r="R455" s="506">
        <f t="shared" si="191"/>
        <v>0</v>
      </c>
      <c r="S455" s="507"/>
      <c r="T455" s="508"/>
      <c r="U455" s="509">
        <f t="shared" si="183"/>
        <v>0</v>
      </c>
      <c r="V455" s="510"/>
      <c r="W455" s="510"/>
    </row>
    <row r="456" spans="1:23" ht="12" customHeight="1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7"/>
        <v>210</v>
      </c>
      <c r="K456" s="503">
        <f t="shared" si="187"/>
        <v>22</v>
      </c>
      <c r="L456" s="503">
        <f t="shared" si="187"/>
        <v>2</v>
      </c>
      <c r="M456" s="511">
        <f t="shared" si="186"/>
        <v>0</v>
      </c>
      <c r="N456" s="503">
        <f t="shared" si="190"/>
        <v>0</v>
      </c>
      <c r="O456" s="503">
        <f t="shared" si="190"/>
        <v>234</v>
      </c>
      <c r="P456" s="504">
        <f t="shared" si="191"/>
        <v>0</v>
      </c>
      <c r="Q456" s="505">
        <f t="shared" si="191"/>
        <v>0</v>
      </c>
      <c r="R456" s="506">
        <f t="shared" si="191"/>
        <v>0</v>
      </c>
      <c r="S456" s="507"/>
      <c r="T456" s="508"/>
      <c r="U456" s="509">
        <f t="shared" si="183"/>
        <v>234</v>
      </c>
      <c r="V456" s="510"/>
      <c r="W456" s="510"/>
    </row>
    <row r="457" spans="1:23" ht="12" customHeight="1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7"/>
        <v>0</v>
      </c>
      <c r="K457" s="503">
        <f t="shared" si="187"/>
        <v>0</v>
      </c>
      <c r="L457" s="503">
        <f t="shared" si="187"/>
        <v>0</v>
      </c>
      <c r="M457" s="511">
        <f t="shared" si="186"/>
        <v>0</v>
      </c>
      <c r="N457" s="503">
        <f t="shared" si="190"/>
        <v>0</v>
      </c>
      <c r="O457" s="503">
        <f t="shared" si="190"/>
        <v>0</v>
      </c>
      <c r="P457" s="504">
        <f t="shared" si="191"/>
        <v>0</v>
      </c>
      <c r="Q457" s="505">
        <f t="shared" si="191"/>
        <v>0</v>
      </c>
      <c r="R457" s="506">
        <f t="shared" si="191"/>
        <v>0</v>
      </c>
      <c r="S457" s="507"/>
      <c r="T457" s="508"/>
      <c r="U457" s="509">
        <f t="shared" si="183"/>
        <v>0</v>
      </c>
      <c r="V457" s="510"/>
      <c r="W457" s="510"/>
    </row>
    <row r="458" spans="1:23" ht="12" customHeight="1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7"/>
        <v>56</v>
      </c>
      <c r="K458" s="503">
        <f t="shared" si="187"/>
        <v>0</v>
      </c>
      <c r="L458" s="503">
        <f t="shared" si="187"/>
        <v>0</v>
      </c>
      <c r="M458" s="511">
        <f t="shared" si="186"/>
        <v>0</v>
      </c>
      <c r="N458" s="503">
        <f t="shared" si="190"/>
        <v>0</v>
      </c>
      <c r="O458" s="503">
        <f t="shared" si="190"/>
        <v>56</v>
      </c>
      <c r="P458" s="504">
        <f t="shared" si="191"/>
        <v>0</v>
      </c>
      <c r="Q458" s="505">
        <f t="shared" si="191"/>
        <v>0</v>
      </c>
      <c r="R458" s="506">
        <f t="shared" si="191"/>
        <v>0</v>
      </c>
      <c r="S458" s="507"/>
      <c r="T458" s="508"/>
      <c r="U458" s="509">
        <f t="shared" si="183"/>
        <v>56</v>
      </c>
      <c r="V458" s="510"/>
      <c r="W458" s="510"/>
    </row>
    <row r="459" spans="1:23" ht="12" customHeight="1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7"/>
        <v>0</v>
      </c>
      <c r="K459" s="503">
        <f t="shared" si="187"/>
        <v>0</v>
      </c>
      <c r="L459" s="503">
        <f t="shared" si="187"/>
        <v>0</v>
      </c>
      <c r="M459" s="511">
        <f t="shared" si="186"/>
        <v>0</v>
      </c>
      <c r="N459" s="503">
        <f t="shared" si="190"/>
        <v>16</v>
      </c>
      <c r="O459" s="503">
        <f t="shared" si="190"/>
        <v>16</v>
      </c>
      <c r="P459" s="504">
        <f t="shared" si="191"/>
        <v>0</v>
      </c>
      <c r="Q459" s="505">
        <f t="shared" si="191"/>
        <v>0</v>
      </c>
      <c r="R459" s="506">
        <f t="shared" si="191"/>
        <v>0</v>
      </c>
      <c r="S459" s="507"/>
      <c r="T459" s="508"/>
      <c r="U459" s="509">
        <f t="shared" si="183"/>
        <v>16</v>
      </c>
      <c r="V459" s="510"/>
      <c r="W459" s="510"/>
    </row>
    <row r="460" spans="1:23" ht="12" customHeight="1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7"/>
        <v>0</v>
      </c>
      <c r="K460" s="503">
        <f t="shared" si="187"/>
        <v>0</v>
      </c>
      <c r="L460" s="503">
        <f t="shared" si="187"/>
        <v>0</v>
      </c>
      <c r="M460" s="511">
        <f t="shared" si="186"/>
        <v>0</v>
      </c>
      <c r="N460" s="503">
        <f t="shared" si="190"/>
        <v>0</v>
      </c>
      <c r="O460" s="503">
        <f t="shared" si="190"/>
        <v>0</v>
      </c>
      <c r="P460" s="504">
        <f t="shared" si="191"/>
        <v>0</v>
      </c>
      <c r="Q460" s="505">
        <f t="shared" si="191"/>
        <v>0</v>
      </c>
      <c r="R460" s="506">
        <f t="shared" si="191"/>
        <v>0</v>
      </c>
      <c r="S460" s="507"/>
      <c r="T460" s="508"/>
      <c r="U460" s="509">
        <f t="shared" ref="U460:U523" si="192">SUMIF($A$10:$A$318,$A460,U$10:U$318)</f>
        <v>0</v>
      </c>
      <c r="V460" s="510"/>
      <c r="W460" s="510"/>
    </row>
    <row r="461" spans="1:23" ht="12" customHeight="1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7"/>
        <v>0</v>
      </c>
      <c r="K461" s="503">
        <f t="shared" si="187"/>
        <v>0</v>
      </c>
      <c r="L461" s="503">
        <f t="shared" si="187"/>
        <v>0</v>
      </c>
      <c r="M461" s="511">
        <f t="shared" si="186"/>
        <v>0</v>
      </c>
      <c r="N461" s="503">
        <f t="shared" si="190"/>
        <v>0</v>
      </c>
      <c r="O461" s="503">
        <f t="shared" si="190"/>
        <v>0</v>
      </c>
      <c r="P461" s="504">
        <f t="shared" si="191"/>
        <v>2150</v>
      </c>
      <c r="Q461" s="505">
        <f t="shared" si="191"/>
        <v>1480</v>
      </c>
      <c r="R461" s="506">
        <f t="shared" si="191"/>
        <v>3630</v>
      </c>
      <c r="S461" s="507"/>
      <c r="T461" s="508"/>
      <c r="U461" s="509">
        <f t="shared" si="192"/>
        <v>3630</v>
      </c>
      <c r="V461" s="510"/>
      <c r="W461" s="510"/>
    </row>
    <row r="462" spans="1:23" ht="12" customHeight="1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7"/>
        <v>0</v>
      </c>
      <c r="K462" s="503">
        <f t="shared" si="187"/>
        <v>0</v>
      </c>
      <c r="L462" s="503">
        <f t="shared" si="187"/>
        <v>0</v>
      </c>
      <c r="M462" s="511">
        <f t="shared" si="186"/>
        <v>0</v>
      </c>
      <c r="N462" s="503">
        <f t="shared" si="190"/>
        <v>0</v>
      </c>
      <c r="O462" s="503">
        <f t="shared" si="190"/>
        <v>0</v>
      </c>
      <c r="P462" s="504">
        <f t="shared" si="191"/>
        <v>0</v>
      </c>
      <c r="Q462" s="505">
        <f t="shared" si="191"/>
        <v>0</v>
      </c>
      <c r="R462" s="506">
        <f t="shared" si="191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7"/>
        <v>120</v>
      </c>
      <c r="K463" s="503">
        <f t="shared" si="187"/>
        <v>20</v>
      </c>
      <c r="L463" s="503">
        <f t="shared" si="187"/>
        <v>5</v>
      </c>
      <c r="M463" s="511">
        <f t="shared" si="186"/>
        <v>0</v>
      </c>
      <c r="N463" s="503">
        <f t="shared" si="190"/>
        <v>0</v>
      </c>
      <c r="O463" s="503">
        <f t="shared" si="190"/>
        <v>145</v>
      </c>
      <c r="P463" s="504">
        <f t="shared" si="191"/>
        <v>0</v>
      </c>
      <c r="Q463" s="505">
        <f t="shared" si="191"/>
        <v>0</v>
      </c>
      <c r="R463" s="506">
        <f t="shared" si="191"/>
        <v>0</v>
      </c>
      <c r="S463" s="507"/>
      <c r="T463" s="508"/>
      <c r="U463" s="509">
        <f t="shared" si="192"/>
        <v>145</v>
      </c>
      <c r="V463" s="510"/>
      <c r="W463" s="510"/>
    </row>
    <row r="464" spans="1:23" ht="12" customHeight="1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7"/>
        <v>56</v>
      </c>
      <c r="K464" s="503">
        <f t="shared" si="187"/>
        <v>0</v>
      </c>
      <c r="L464" s="503">
        <f t="shared" si="187"/>
        <v>0</v>
      </c>
      <c r="M464" s="511">
        <f t="shared" si="186"/>
        <v>0</v>
      </c>
      <c r="N464" s="503">
        <f t="shared" si="190"/>
        <v>0</v>
      </c>
      <c r="O464" s="503">
        <f t="shared" si="190"/>
        <v>56</v>
      </c>
      <c r="P464" s="504">
        <f t="shared" si="191"/>
        <v>0</v>
      </c>
      <c r="Q464" s="505">
        <f t="shared" si="191"/>
        <v>0</v>
      </c>
      <c r="R464" s="506">
        <f t="shared" si="191"/>
        <v>0</v>
      </c>
      <c r="S464" s="507"/>
      <c r="T464" s="508"/>
      <c r="U464" s="509">
        <f t="shared" si="192"/>
        <v>56</v>
      </c>
      <c r="V464" s="510"/>
      <c r="W464" s="510"/>
    </row>
    <row r="465" spans="1:23" ht="12" customHeight="1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7"/>
        <v>0</v>
      </c>
      <c r="K465" s="503">
        <f t="shared" si="187"/>
        <v>0</v>
      </c>
      <c r="L465" s="503">
        <f t="shared" si="187"/>
        <v>0</v>
      </c>
      <c r="M465" s="511">
        <f t="shared" si="186"/>
        <v>0</v>
      </c>
      <c r="N465" s="503">
        <f t="shared" si="190"/>
        <v>0</v>
      </c>
      <c r="O465" s="503">
        <f t="shared" si="190"/>
        <v>0</v>
      </c>
      <c r="P465" s="504">
        <f t="shared" si="191"/>
        <v>0</v>
      </c>
      <c r="Q465" s="505">
        <f t="shared" si="191"/>
        <v>0</v>
      </c>
      <c r="R465" s="506">
        <f t="shared" si="191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7"/>
        <v>16</v>
      </c>
      <c r="K466" s="503">
        <f t="shared" si="187"/>
        <v>0</v>
      </c>
      <c r="L466" s="503">
        <f t="shared" si="187"/>
        <v>0</v>
      </c>
      <c r="M466" s="511">
        <f t="shared" si="186"/>
        <v>0</v>
      </c>
      <c r="N466" s="503">
        <f t="shared" si="190"/>
        <v>0</v>
      </c>
      <c r="O466" s="503">
        <f t="shared" si="190"/>
        <v>16</v>
      </c>
      <c r="P466" s="504">
        <f t="shared" si="191"/>
        <v>0</v>
      </c>
      <c r="Q466" s="505">
        <f t="shared" si="191"/>
        <v>0</v>
      </c>
      <c r="R466" s="506">
        <f t="shared" si="191"/>
        <v>0</v>
      </c>
      <c r="S466" s="507"/>
      <c r="T466" s="508"/>
      <c r="U466" s="509">
        <f t="shared" si="192"/>
        <v>16</v>
      </c>
      <c r="V466" s="510"/>
      <c r="W466" s="510"/>
    </row>
    <row r="467" spans="1:23" ht="12" customHeight="1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7"/>
        <v>0</v>
      </c>
      <c r="K467" s="503">
        <f t="shared" si="187"/>
        <v>0</v>
      </c>
      <c r="L467" s="503">
        <f t="shared" si="187"/>
        <v>0</v>
      </c>
      <c r="M467" s="511">
        <f t="shared" si="186"/>
        <v>0</v>
      </c>
      <c r="N467" s="503">
        <f t="shared" si="190"/>
        <v>0</v>
      </c>
      <c r="O467" s="503">
        <f t="shared" si="190"/>
        <v>0</v>
      </c>
      <c r="P467" s="504">
        <f t="shared" si="191"/>
        <v>0</v>
      </c>
      <c r="Q467" s="505">
        <f t="shared" si="191"/>
        <v>0</v>
      </c>
      <c r="R467" s="506">
        <f t="shared" si="191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7"/>
        <v>0</v>
      </c>
      <c r="K468" s="503">
        <f t="shared" si="187"/>
        <v>0</v>
      </c>
      <c r="L468" s="503">
        <f t="shared" si="187"/>
        <v>0</v>
      </c>
      <c r="M468" s="511">
        <f t="shared" si="186"/>
        <v>0</v>
      </c>
      <c r="N468" s="503">
        <f t="shared" si="190"/>
        <v>0</v>
      </c>
      <c r="O468" s="503">
        <f t="shared" si="190"/>
        <v>0</v>
      </c>
      <c r="P468" s="504">
        <f t="shared" si="191"/>
        <v>0</v>
      </c>
      <c r="Q468" s="505">
        <f t="shared" si="191"/>
        <v>0</v>
      </c>
      <c r="R468" s="506">
        <f t="shared" si="191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7"/>
        <v>0</v>
      </c>
      <c r="K469" s="503">
        <f t="shared" si="187"/>
        <v>0</v>
      </c>
      <c r="L469" s="503">
        <f t="shared" si="187"/>
        <v>0</v>
      </c>
      <c r="M469" s="511">
        <f t="shared" si="186"/>
        <v>0</v>
      </c>
      <c r="N469" s="503">
        <f t="shared" si="190"/>
        <v>16</v>
      </c>
      <c r="O469" s="503">
        <f t="shared" si="190"/>
        <v>16</v>
      </c>
      <c r="P469" s="504">
        <f t="shared" si="191"/>
        <v>0</v>
      </c>
      <c r="Q469" s="505">
        <f t="shared" si="191"/>
        <v>0</v>
      </c>
      <c r="R469" s="506">
        <f t="shared" si="191"/>
        <v>0</v>
      </c>
      <c r="S469" s="507"/>
      <c r="T469" s="508"/>
      <c r="U469" s="509">
        <f t="shared" si="192"/>
        <v>16</v>
      </c>
      <c r="V469" s="510"/>
      <c r="W469" s="510"/>
    </row>
    <row r="470" spans="1:23" ht="12" customHeight="1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7"/>
        <v>8</v>
      </c>
      <c r="K470" s="503">
        <f t="shared" si="187"/>
        <v>0</v>
      </c>
      <c r="L470" s="503">
        <f t="shared" si="187"/>
        <v>0</v>
      </c>
      <c r="M470" s="511">
        <f t="shared" si="186"/>
        <v>0</v>
      </c>
      <c r="N470" s="503">
        <f t="shared" si="190"/>
        <v>0</v>
      </c>
      <c r="O470" s="503">
        <f t="shared" si="190"/>
        <v>8</v>
      </c>
      <c r="P470" s="504">
        <f t="shared" si="191"/>
        <v>0</v>
      </c>
      <c r="Q470" s="505">
        <f t="shared" si="191"/>
        <v>0</v>
      </c>
      <c r="R470" s="506">
        <f t="shared" si="191"/>
        <v>0</v>
      </c>
      <c r="S470" s="507"/>
      <c r="T470" s="508"/>
      <c r="U470" s="509">
        <f t="shared" si="192"/>
        <v>8</v>
      </c>
      <c r="V470" s="510"/>
      <c r="W470" s="510"/>
    </row>
    <row r="471" spans="1:23" ht="12" customHeight="1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7"/>
        <v>0</v>
      </c>
      <c r="K471" s="503">
        <f t="shared" si="187"/>
        <v>0</v>
      </c>
      <c r="L471" s="503">
        <f t="shared" si="187"/>
        <v>0</v>
      </c>
      <c r="M471" s="511">
        <f t="shared" si="186"/>
        <v>0</v>
      </c>
      <c r="N471" s="503">
        <f t="shared" si="190"/>
        <v>0</v>
      </c>
      <c r="O471" s="503">
        <f t="shared" si="190"/>
        <v>0</v>
      </c>
      <c r="P471" s="504">
        <f t="shared" si="191"/>
        <v>1684</v>
      </c>
      <c r="Q471" s="505">
        <f t="shared" si="191"/>
        <v>1630</v>
      </c>
      <c r="R471" s="506">
        <f t="shared" si="191"/>
        <v>3314</v>
      </c>
      <c r="S471" s="507"/>
      <c r="T471" s="508"/>
      <c r="U471" s="509">
        <f t="shared" si="192"/>
        <v>3314</v>
      </c>
      <c r="V471" s="510"/>
      <c r="W471" s="510"/>
    </row>
    <row r="472" spans="1:23" ht="12" customHeight="1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7"/>
        <v>0</v>
      </c>
      <c r="K472" s="503">
        <f t="shared" si="187"/>
        <v>0</v>
      </c>
      <c r="L472" s="503">
        <f t="shared" si="187"/>
        <v>0</v>
      </c>
      <c r="M472" s="511">
        <f t="shared" si="186"/>
        <v>0</v>
      </c>
      <c r="N472" s="503">
        <f t="shared" ref="N472:O491" si="193">SUMIF($A$10:$A$323,$A472,N$10:N$323)</f>
        <v>0</v>
      </c>
      <c r="O472" s="503">
        <f t="shared" si="193"/>
        <v>0</v>
      </c>
      <c r="P472" s="504">
        <f t="shared" ref="P472:R491" si="194">SUMIF($A$10:$A$318,$A472,P$10:P$318)</f>
        <v>0</v>
      </c>
      <c r="Q472" s="505">
        <f t="shared" si="194"/>
        <v>0</v>
      </c>
      <c r="R472" s="506">
        <f t="shared" si="194"/>
        <v>0</v>
      </c>
      <c r="S472" s="507"/>
      <c r="T472" s="508"/>
      <c r="U472" s="509">
        <f t="shared" si="192"/>
        <v>0</v>
      </c>
      <c r="V472" s="510"/>
      <c r="W472" s="510"/>
    </row>
    <row r="473" spans="1:23" ht="12" customHeight="1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7"/>
        <v>119</v>
      </c>
      <c r="K473" s="503">
        <f t="shared" si="187"/>
        <v>5</v>
      </c>
      <c r="L473" s="503">
        <f t="shared" si="187"/>
        <v>0</v>
      </c>
      <c r="M473" s="511">
        <f t="shared" si="186"/>
        <v>0</v>
      </c>
      <c r="N473" s="503">
        <f t="shared" si="193"/>
        <v>0</v>
      </c>
      <c r="O473" s="503">
        <f t="shared" si="193"/>
        <v>124</v>
      </c>
      <c r="P473" s="504">
        <f t="shared" si="194"/>
        <v>0</v>
      </c>
      <c r="Q473" s="505">
        <f t="shared" si="194"/>
        <v>0</v>
      </c>
      <c r="R473" s="506">
        <f t="shared" si="194"/>
        <v>0</v>
      </c>
      <c r="S473" s="507"/>
      <c r="T473" s="508"/>
      <c r="U473" s="509">
        <f t="shared" si="192"/>
        <v>124</v>
      </c>
      <c r="V473" s="510"/>
      <c r="W473" s="510"/>
    </row>
    <row r="474" spans="1:23" ht="12" customHeight="1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7"/>
        <v>0</v>
      </c>
      <c r="K474" s="503">
        <f t="shared" si="187"/>
        <v>0</v>
      </c>
      <c r="L474" s="503">
        <f t="shared" si="187"/>
        <v>0</v>
      </c>
      <c r="M474" s="511">
        <f t="shared" si="186"/>
        <v>0</v>
      </c>
      <c r="N474" s="503">
        <f t="shared" si="193"/>
        <v>0</v>
      </c>
      <c r="O474" s="503">
        <f t="shared" si="193"/>
        <v>0</v>
      </c>
      <c r="P474" s="504">
        <f t="shared" si="194"/>
        <v>0</v>
      </c>
      <c r="Q474" s="505">
        <f t="shared" si="194"/>
        <v>0</v>
      </c>
      <c r="R474" s="506">
        <f t="shared" si="194"/>
        <v>0</v>
      </c>
      <c r="S474" s="507"/>
      <c r="T474" s="508"/>
      <c r="U474" s="509">
        <f t="shared" si="192"/>
        <v>0</v>
      </c>
      <c r="V474" s="510"/>
      <c r="W474" s="510"/>
    </row>
    <row r="475" spans="1:23" ht="12" customHeight="1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7"/>
        <v>0</v>
      </c>
      <c r="K475" s="503">
        <f t="shared" si="187"/>
        <v>0</v>
      </c>
      <c r="L475" s="503">
        <f t="shared" si="187"/>
        <v>0</v>
      </c>
      <c r="M475" s="511">
        <f t="shared" si="186"/>
        <v>0</v>
      </c>
      <c r="N475" s="503">
        <f t="shared" si="193"/>
        <v>0</v>
      </c>
      <c r="O475" s="503">
        <f t="shared" si="193"/>
        <v>0</v>
      </c>
      <c r="P475" s="504">
        <f t="shared" si="194"/>
        <v>0</v>
      </c>
      <c r="Q475" s="505">
        <f t="shared" si="194"/>
        <v>0</v>
      </c>
      <c r="R475" s="506">
        <f t="shared" si="194"/>
        <v>0</v>
      </c>
      <c r="S475" s="507"/>
      <c r="T475" s="508"/>
      <c r="U475" s="509">
        <f t="shared" si="192"/>
        <v>0</v>
      </c>
      <c r="V475" s="510"/>
      <c r="W475" s="510"/>
    </row>
    <row r="476" spans="1:23" ht="12" customHeight="1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7"/>
        <v>0</v>
      </c>
      <c r="K476" s="503">
        <f t="shared" si="187"/>
        <v>0</v>
      </c>
      <c r="L476" s="503">
        <f t="shared" si="187"/>
        <v>0</v>
      </c>
      <c r="M476" s="511">
        <f t="shared" si="186"/>
        <v>0</v>
      </c>
      <c r="N476" s="503">
        <f t="shared" si="193"/>
        <v>0</v>
      </c>
      <c r="O476" s="503">
        <f t="shared" si="193"/>
        <v>0</v>
      </c>
      <c r="P476" s="504">
        <f t="shared" si="194"/>
        <v>0</v>
      </c>
      <c r="Q476" s="505">
        <f t="shared" si="194"/>
        <v>0</v>
      </c>
      <c r="R476" s="506">
        <f t="shared" si="194"/>
        <v>0</v>
      </c>
      <c r="S476" s="507"/>
      <c r="T476" s="508"/>
      <c r="U476" s="509">
        <f t="shared" si="192"/>
        <v>0</v>
      </c>
      <c r="V476" s="510"/>
      <c r="W476" s="510"/>
    </row>
    <row r="477" spans="1:23" ht="12" customHeight="1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7"/>
        <v>63</v>
      </c>
      <c r="K477" s="503">
        <f t="shared" si="187"/>
        <v>16</v>
      </c>
      <c r="L477" s="503">
        <f t="shared" si="187"/>
        <v>5</v>
      </c>
      <c r="M477" s="511">
        <f t="shared" si="186"/>
        <v>0</v>
      </c>
      <c r="N477" s="503">
        <f t="shared" si="193"/>
        <v>0</v>
      </c>
      <c r="O477" s="503">
        <f t="shared" si="193"/>
        <v>84</v>
      </c>
      <c r="P477" s="504">
        <f t="shared" si="194"/>
        <v>0</v>
      </c>
      <c r="Q477" s="505">
        <f t="shared" si="194"/>
        <v>0</v>
      </c>
      <c r="R477" s="506">
        <f t="shared" si="194"/>
        <v>0</v>
      </c>
      <c r="S477" s="507"/>
      <c r="T477" s="508"/>
      <c r="U477" s="509">
        <f t="shared" si="192"/>
        <v>84</v>
      </c>
      <c r="V477" s="510"/>
      <c r="W477" s="510"/>
    </row>
    <row r="478" spans="1:23" ht="12" customHeight="1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7"/>
        <v>0</v>
      </c>
      <c r="K478" s="503">
        <f t="shared" si="187"/>
        <v>0</v>
      </c>
      <c r="L478" s="503">
        <f t="shared" si="187"/>
        <v>0</v>
      </c>
      <c r="M478" s="511">
        <f t="shared" si="186"/>
        <v>0</v>
      </c>
      <c r="N478" s="503">
        <f t="shared" si="193"/>
        <v>0</v>
      </c>
      <c r="O478" s="503">
        <f t="shared" si="193"/>
        <v>0</v>
      </c>
      <c r="P478" s="504">
        <f t="shared" si="194"/>
        <v>0</v>
      </c>
      <c r="Q478" s="505">
        <f t="shared" si="194"/>
        <v>0</v>
      </c>
      <c r="R478" s="506">
        <f t="shared" si="194"/>
        <v>0</v>
      </c>
      <c r="S478" s="507"/>
      <c r="T478" s="508"/>
      <c r="U478" s="509">
        <f t="shared" si="192"/>
        <v>0</v>
      </c>
      <c r="V478" s="510"/>
      <c r="W478" s="510"/>
    </row>
    <row r="479" spans="1:23" ht="12" customHeight="1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7"/>
        <v>0</v>
      </c>
      <c r="K479" s="503">
        <f t="shared" si="187"/>
        <v>0</v>
      </c>
      <c r="L479" s="503">
        <f t="shared" si="187"/>
        <v>0</v>
      </c>
      <c r="M479" s="511">
        <f t="shared" si="186"/>
        <v>0</v>
      </c>
      <c r="N479" s="503">
        <f t="shared" si="193"/>
        <v>0</v>
      </c>
      <c r="O479" s="503">
        <f t="shared" si="193"/>
        <v>0</v>
      </c>
      <c r="P479" s="504">
        <f t="shared" si="194"/>
        <v>0</v>
      </c>
      <c r="Q479" s="505">
        <f t="shared" si="194"/>
        <v>0</v>
      </c>
      <c r="R479" s="506">
        <f t="shared" si="194"/>
        <v>0</v>
      </c>
      <c r="S479" s="507"/>
      <c r="T479" s="508"/>
      <c r="U479" s="509">
        <f t="shared" si="192"/>
        <v>0</v>
      </c>
      <c r="V479" s="510"/>
      <c r="W479" s="510"/>
    </row>
    <row r="480" spans="1:23" ht="12" customHeight="1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7"/>
        <v>0</v>
      </c>
      <c r="K480" s="503">
        <f t="shared" si="187"/>
        <v>0</v>
      </c>
      <c r="L480" s="503">
        <f t="shared" si="187"/>
        <v>0</v>
      </c>
      <c r="M480" s="511">
        <f t="shared" ref="M480:M543" si="195">SUMIF($A$10:$A$318,$A480,M$10:M$318)</f>
        <v>0</v>
      </c>
      <c r="N480" s="503">
        <f t="shared" si="193"/>
        <v>0</v>
      </c>
      <c r="O480" s="503">
        <f t="shared" si="193"/>
        <v>0</v>
      </c>
      <c r="P480" s="504">
        <f t="shared" si="194"/>
        <v>0</v>
      </c>
      <c r="Q480" s="505">
        <f t="shared" si="194"/>
        <v>0</v>
      </c>
      <c r="R480" s="506">
        <f t="shared" si="194"/>
        <v>0</v>
      </c>
      <c r="S480" s="507"/>
      <c r="T480" s="508"/>
      <c r="U480" s="509">
        <f t="shared" si="192"/>
        <v>0</v>
      </c>
      <c r="V480" s="510"/>
      <c r="W480" s="510"/>
    </row>
    <row r="481" spans="1:23" ht="12" customHeight="1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7"/>
        <v>0</v>
      </c>
      <c r="K481" s="503">
        <f t="shared" si="187"/>
        <v>0</v>
      </c>
      <c r="L481" s="503">
        <f t="shared" si="187"/>
        <v>0</v>
      </c>
      <c r="M481" s="511">
        <f t="shared" si="195"/>
        <v>0</v>
      </c>
      <c r="N481" s="503">
        <f t="shared" si="193"/>
        <v>0</v>
      </c>
      <c r="O481" s="503">
        <f t="shared" si="193"/>
        <v>0</v>
      </c>
      <c r="P481" s="504">
        <f t="shared" si="194"/>
        <v>0</v>
      </c>
      <c r="Q481" s="505">
        <f t="shared" si="194"/>
        <v>0</v>
      </c>
      <c r="R481" s="506">
        <f t="shared" si="194"/>
        <v>0</v>
      </c>
      <c r="S481" s="507"/>
      <c r="T481" s="508"/>
      <c r="U481" s="509">
        <f t="shared" si="192"/>
        <v>0</v>
      </c>
      <c r="V481" s="510"/>
      <c r="W481" s="510"/>
    </row>
    <row r="482" spans="1:23" ht="12" customHeight="1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7"/>
        <v>0</v>
      </c>
      <c r="K482" s="503">
        <f t="shared" si="187"/>
        <v>0</v>
      </c>
      <c r="L482" s="503">
        <f t="shared" si="187"/>
        <v>0</v>
      </c>
      <c r="M482" s="511">
        <f t="shared" si="195"/>
        <v>0</v>
      </c>
      <c r="N482" s="503">
        <f t="shared" si="193"/>
        <v>0</v>
      </c>
      <c r="O482" s="503">
        <f t="shared" si="193"/>
        <v>0</v>
      </c>
      <c r="P482" s="504">
        <f t="shared" si="194"/>
        <v>0</v>
      </c>
      <c r="Q482" s="505">
        <f t="shared" si="194"/>
        <v>0</v>
      </c>
      <c r="R482" s="506">
        <f t="shared" si="194"/>
        <v>0</v>
      </c>
      <c r="S482" s="507"/>
      <c r="T482" s="508"/>
      <c r="U482" s="509">
        <f t="shared" si="192"/>
        <v>0</v>
      </c>
      <c r="V482" s="510"/>
      <c r="W482" s="510"/>
    </row>
    <row r="483" spans="1:23" ht="12" customHeight="1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7"/>
        <v>0</v>
      </c>
      <c r="K483" s="503">
        <f t="shared" si="187"/>
        <v>0</v>
      </c>
      <c r="L483" s="503">
        <f t="shared" si="187"/>
        <v>0</v>
      </c>
      <c r="M483" s="511">
        <f t="shared" si="195"/>
        <v>0</v>
      </c>
      <c r="N483" s="503">
        <f t="shared" si="193"/>
        <v>0</v>
      </c>
      <c r="O483" s="503">
        <f t="shared" si="193"/>
        <v>0</v>
      </c>
      <c r="P483" s="504">
        <f t="shared" si="194"/>
        <v>0</v>
      </c>
      <c r="Q483" s="505">
        <f t="shared" si="194"/>
        <v>0</v>
      </c>
      <c r="R483" s="506">
        <f t="shared" si="194"/>
        <v>0</v>
      </c>
      <c r="S483" s="507"/>
      <c r="T483" s="508"/>
      <c r="U483" s="509">
        <f t="shared" si="192"/>
        <v>0</v>
      </c>
      <c r="V483" s="510"/>
      <c r="W483" s="510"/>
    </row>
    <row r="484" spans="1:23" ht="12" customHeight="1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7"/>
        <v>0</v>
      </c>
      <c r="K484" s="503">
        <f t="shared" si="187"/>
        <v>0</v>
      </c>
      <c r="L484" s="503">
        <f t="shared" si="187"/>
        <v>0</v>
      </c>
      <c r="M484" s="511">
        <f t="shared" si="195"/>
        <v>0</v>
      </c>
      <c r="N484" s="503">
        <f t="shared" si="193"/>
        <v>0</v>
      </c>
      <c r="O484" s="503">
        <f t="shared" si="193"/>
        <v>0</v>
      </c>
      <c r="P484" s="504">
        <f t="shared" si="194"/>
        <v>0</v>
      </c>
      <c r="Q484" s="505">
        <f t="shared" si="194"/>
        <v>0</v>
      </c>
      <c r="R484" s="506">
        <f t="shared" si="194"/>
        <v>0</v>
      </c>
      <c r="S484" s="507"/>
      <c r="T484" s="508"/>
      <c r="U484" s="509">
        <f t="shared" si="192"/>
        <v>0</v>
      </c>
      <c r="V484" s="510"/>
      <c r="W484" s="510"/>
    </row>
    <row r="485" spans="1:23" ht="12" customHeight="1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7"/>
        <v>0</v>
      </c>
      <c r="K485" s="503">
        <f t="shared" si="187"/>
        <v>0</v>
      </c>
      <c r="L485" s="503">
        <f t="shared" si="187"/>
        <v>0</v>
      </c>
      <c r="M485" s="511">
        <f t="shared" si="195"/>
        <v>0</v>
      </c>
      <c r="N485" s="503">
        <f t="shared" si="193"/>
        <v>0</v>
      </c>
      <c r="O485" s="503">
        <f t="shared" si="193"/>
        <v>0</v>
      </c>
      <c r="P485" s="504">
        <f t="shared" si="194"/>
        <v>0</v>
      </c>
      <c r="Q485" s="505">
        <f t="shared" si="194"/>
        <v>0</v>
      </c>
      <c r="R485" s="506">
        <f t="shared" si="194"/>
        <v>0</v>
      </c>
      <c r="S485" s="507"/>
      <c r="T485" s="508"/>
      <c r="U485" s="509">
        <f t="shared" si="192"/>
        <v>0</v>
      </c>
      <c r="V485" s="510"/>
      <c r="W485" s="510"/>
    </row>
    <row r="486" spans="1:23" ht="12" customHeight="1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7"/>
        <v>0</v>
      </c>
      <c r="K486" s="503">
        <f t="shared" si="187"/>
        <v>0</v>
      </c>
      <c r="L486" s="503">
        <f t="shared" si="187"/>
        <v>0</v>
      </c>
      <c r="M486" s="511">
        <f t="shared" si="195"/>
        <v>0</v>
      </c>
      <c r="N486" s="503">
        <f t="shared" si="193"/>
        <v>0</v>
      </c>
      <c r="O486" s="503">
        <f t="shared" si="193"/>
        <v>0</v>
      </c>
      <c r="P486" s="504">
        <f t="shared" si="194"/>
        <v>0</v>
      </c>
      <c r="Q486" s="505">
        <f t="shared" si="194"/>
        <v>0</v>
      </c>
      <c r="R486" s="506">
        <f t="shared" si="194"/>
        <v>0</v>
      </c>
      <c r="S486" s="507"/>
      <c r="T486" s="508"/>
      <c r="U486" s="509">
        <f t="shared" si="192"/>
        <v>0</v>
      </c>
      <c r="V486" s="510"/>
      <c r="W486" s="510"/>
    </row>
    <row r="487" spans="1:23" ht="12" customHeight="1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7"/>
        <v>0</v>
      </c>
      <c r="K487" s="503">
        <f t="shared" si="187"/>
        <v>0</v>
      </c>
      <c r="L487" s="503">
        <f t="shared" si="187"/>
        <v>0</v>
      </c>
      <c r="M487" s="511">
        <f t="shared" si="195"/>
        <v>0</v>
      </c>
      <c r="N487" s="503">
        <f t="shared" si="193"/>
        <v>0</v>
      </c>
      <c r="O487" s="503">
        <f t="shared" si="193"/>
        <v>0</v>
      </c>
      <c r="P487" s="504">
        <f t="shared" si="194"/>
        <v>0</v>
      </c>
      <c r="Q487" s="505">
        <f t="shared" si="194"/>
        <v>0</v>
      </c>
      <c r="R487" s="506">
        <f t="shared" si="194"/>
        <v>0</v>
      </c>
      <c r="S487" s="507"/>
      <c r="T487" s="508"/>
      <c r="U487" s="509">
        <f t="shared" si="192"/>
        <v>0</v>
      </c>
      <c r="V487" s="510"/>
      <c r="W487" s="510"/>
    </row>
    <row r="488" spans="1:23" ht="12" customHeight="1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7"/>
        <v>0</v>
      </c>
      <c r="K488" s="503">
        <f t="shared" si="187"/>
        <v>0</v>
      </c>
      <c r="L488" s="503">
        <f t="shared" si="187"/>
        <v>0</v>
      </c>
      <c r="M488" s="511">
        <f t="shared" si="195"/>
        <v>0</v>
      </c>
      <c r="N488" s="503">
        <f t="shared" si="193"/>
        <v>0</v>
      </c>
      <c r="O488" s="503">
        <f t="shared" si="193"/>
        <v>0</v>
      </c>
      <c r="P488" s="504">
        <f t="shared" si="194"/>
        <v>0</v>
      </c>
      <c r="Q488" s="505">
        <f t="shared" si="194"/>
        <v>0</v>
      </c>
      <c r="R488" s="506">
        <f t="shared" si="194"/>
        <v>0</v>
      </c>
      <c r="S488" s="507"/>
      <c r="T488" s="508"/>
      <c r="U488" s="509">
        <f t="shared" si="192"/>
        <v>0</v>
      </c>
      <c r="V488" s="510"/>
      <c r="W488" s="510"/>
    </row>
    <row r="489" spans="1:23" ht="12" customHeight="1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187"/>
        <v>0</v>
      </c>
      <c r="K489" s="503">
        <f t="shared" si="187"/>
        <v>0</v>
      </c>
      <c r="L489" s="503">
        <f t="shared" si="187"/>
        <v>0</v>
      </c>
      <c r="M489" s="511">
        <f t="shared" si="195"/>
        <v>0</v>
      </c>
      <c r="N489" s="503">
        <f t="shared" si="193"/>
        <v>0</v>
      </c>
      <c r="O489" s="503">
        <f t="shared" si="193"/>
        <v>0</v>
      </c>
      <c r="P489" s="504">
        <f t="shared" si="194"/>
        <v>0</v>
      </c>
      <c r="Q489" s="505">
        <f t="shared" si="194"/>
        <v>0</v>
      </c>
      <c r="R489" s="506">
        <f t="shared" si="194"/>
        <v>0</v>
      </c>
      <c r="S489" s="507"/>
      <c r="T489" s="508"/>
      <c r="U489" s="509">
        <f t="shared" si="192"/>
        <v>0</v>
      </c>
      <c r="V489" s="510"/>
      <c r="W489" s="510"/>
    </row>
    <row r="490" spans="1:23" ht="12" customHeight="1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87"/>
        <v>30</v>
      </c>
      <c r="K490" s="503">
        <f t="shared" si="187"/>
        <v>0</v>
      </c>
      <c r="L490" s="503">
        <f t="shared" si="187"/>
        <v>0</v>
      </c>
      <c r="M490" s="511">
        <f t="shared" si="195"/>
        <v>0</v>
      </c>
      <c r="N490" s="503">
        <f t="shared" si="193"/>
        <v>0</v>
      </c>
      <c r="O490" s="503">
        <f t="shared" si="193"/>
        <v>30</v>
      </c>
      <c r="P490" s="504">
        <f t="shared" si="194"/>
        <v>0</v>
      </c>
      <c r="Q490" s="505">
        <f t="shared" si="194"/>
        <v>0</v>
      </c>
      <c r="R490" s="506">
        <f t="shared" si="194"/>
        <v>0</v>
      </c>
      <c r="S490" s="507"/>
      <c r="T490" s="508"/>
      <c r="U490" s="509">
        <f t="shared" si="192"/>
        <v>30</v>
      </c>
      <c r="V490" s="510"/>
      <c r="W490" s="510"/>
    </row>
    <row r="491" spans="1:23" ht="12" customHeight="1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87"/>
        <v>0</v>
      </c>
      <c r="K491" s="503">
        <f t="shared" si="187"/>
        <v>0</v>
      </c>
      <c r="L491" s="503">
        <f t="shared" si="187"/>
        <v>0</v>
      </c>
      <c r="M491" s="511">
        <f t="shared" si="195"/>
        <v>0</v>
      </c>
      <c r="N491" s="503">
        <f t="shared" si="193"/>
        <v>0</v>
      </c>
      <c r="O491" s="503">
        <f t="shared" si="193"/>
        <v>0</v>
      </c>
      <c r="P491" s="504">
        <f t="shared" si="194"/>
        <v>16</v>
      </c>
      <c r="Q491" s="505">
        <f t="shared" si="194"/>
        <v>0</v>
      </c>
      <c r="R491" s="506">
        <f t="shared" si="194"/>
        <v>16</v>
      </c>
      <c r="S491" s="507"/>
      <c r="T491" s="508"/>
      <c r="U491" s="509">
        <f t="shared" si="192"/>
        <v>16</v>
      </c>
      <c r="V491" s="510"/>
      <c r="W491" s="510"/>
    </row>
    <row r="492" spans="1:23" ht="12" customHeight="1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87"/>
        <v>16</v>
      </c>
      <c r="K492" s="503">
        <f t="shared" si="187"/>
        <v>0</v>
      </c>
      <c r="L492" s="503">
        <f t="shared" si="187"/>
        <v>0</v>
      </c>
      <c r="M492" s="511">
        <f t="shared" si="195"/>
        <v>0</v>
      </c>
      <c r="N492" s="503">
        <f t="shared" ref="N492:O511" si="196">SUMIF($A$10:$A$323,$A492,N$10:N$323)</f>
        <v>0</v>
      </c>
      <c r="O492" s="503">
        <f t="shared" si="196"/>
        <v>16</v>
      </c>
      <c r="P492" s="504">
        <f t="shared" ref="P492:R511" si="197">SUMIF($A$10:$A$318,$A492,P$10:P$318)</f>
        <v>0</v>
      </c>
      <c r="Q492" s="505">
        <f t="shared" si="197"/>
        <v>0</v>
      </c>
      <c r="R492" s="506">
        <f t="shared" si="197"/>
        <v>0</v>
      </c>
      <c r="S492" s="507"/>
      <c r="T492" s="508"/>
      <c r="U492" s="509">
        <f t="shared" si="192"/>
        <v>16</v>
      </c>
      <c r="V492" s="510"/>
      <c r="W492" s="510"/>
    </row>
    <row r="493" spans="1:23" ht="12" customHeight="1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87"/>
        <v>0</v>
      </c>
      <c r="K493" s="503">
        <f t="shared" si="187"/>
        <v>0</v>
      </c>
      <c r="L493" s="503">
        <f t="shared" si="187"/>
        <v>0</v>
      </c>
      <c r="M493" s="511">
        <f t="shared" si="195"/>
        <v>0</v>
      </c>
      <c r="N493" s="503">
        <f t="shared" si="196"/>
        <v>0</v>
      </c>
      <c r="O493" s="503">
        <f t="shared" si="196"/>
        <v>0</v>
      </c>
      <c r="P493" s="504">
        <f t="shared" si="197"/>
        <v>230</v>
      </c>
      <c r="Q493" s="505">
        <f t="shared" si="197"/>
        <v>0</v>
      </c>
      <c r="R493" s="506">
        <f t="shared" si="197"/>
        <v>230</v>
      </c>
      <c r="S493" s="507"/>
      <c r="T493" s="508"/>
      <c r="U493" s="509">
        <f t="shared" si="192"/>
        <v>230</v>
      </c>
      <c r="V493" s="510"/>
      <c r="W493" s="510"/>
    </row>
    <row r="494" spans="1:23" ht="12" customHeight="1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ref="J494:L557" si="198">SUMIF($A$10:$A$323,$A494,J$10:J$323)</f>
        <v>0</v>
      </c>
      <c r="K494" s="503">
        <f t="shared" si="198"/>
        <v>0</v>
      </c>
      <c r="L494" s="503">
        <f t="shared" si="198"/>
        <v>0</v>
      </c>
      <c r="M494" s="511">
        <f t="shared" si="195"/>
        <v>0</v>
      </c>
      <c r="N494" s="503">
        <f t="shared" si="196"/>
        <v>0</v>
      </c>
      <c r="O494" s="503">
        <f t="shared" si="196"/>
        <v>0</v>
      </c>
      <c r="P494" s="504">
        <f t="shared" si="197"/>
        <v>0</v>
      </c>
      <c r="Q494" s="505">
        <f t="shared" si="197"/>
        <v>0</v>
      </c>
      <c r="R494" s="506">
        <f t="shared" si="197"/>
        <v>0</v>
      </c>
      <c r="S494" s="507"/>
      <c r="T494" s="508"/>
      <c r="U494" s="509">
        <f t="shared" si="192"/>
        <v>0</v>
      </c>
      <c r="V494" s="510"/>
      <c r="W494" s="510"/>
    </row>
    <row r="495" spans="1:23" ht="12" customHeight="1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8"/>
        <v>200</v>
      </c>
      <c r="K495" s="503">
        <f t="shared" si="198"/>
        <v>10</v>
      </c>
      <c r="L495" s="503">
        <f t="shared" si="198"/>
        <v>8</v>
      </c>
      <c r="M495" s="511">
        <f t="shared" si="195"/>
        <v>0</v>
      </c>
      <c r="N495" s="503">
        <f t="shared" si="196"/>
        <v>0</v>
      </c>
      <c r="O495" s="503">
        <f t="shared" si="196"/>
        <v>218</v>
      </c>
      <c r="P495" s="504">
        <f t="shared" si="197"/>
        <v>0</v>
      </c>
      <c r="Q495" s="505">
        <f t="shared" si="197"/>
        <v>0</v>
      </c>
      <c r="R495" s="506">
        <f t="shared" si="197"/>
        <v>0</v>
      </c>
      <c r="S495" s="507"/>
      <c r="T495" s="508"/>
      <c r="U495" s="509">
        <f t="shared" si="192"/>
        <v>218</v>
      </c>
      <c r="V495" s="510"/>
      <c r="W495" s="510"/>
    </row>
    <row r="496" spans="1:23" ht="12" customHeight="1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8"/>
        <v>0</v>
      </c>
      <c r="K496" s="503">
        <f t="shared" si="198"/>
        <v>0</v>
      </c>
      <c r="L496" s="503">
        <f t="shared" si="198"/>
        <v>0</v>
      </c>
      <c r="M496" s="511">
        <f t="shared" si="195"/>
        <v>0</v>
      </c>
      <c r="N496" s="503">
        <f t="shared" si="196"/>
        <v>0</v>
      </c>
      <c r="O496" s="503">
        <f t="shared" si="196"/>
        <v>0</v>
      </c>
      <c r="P496" s="504">
        <f t="shared" si="197"/>
        <v>0</v>
      </c>
      <c r="Q496" s="505">
        <f t="shared" si="197"/>
        <v>0</v>
      </c>
      <c r="R496" s="506">
        <f t="shared" si="197"/>
        <v>0</v>
      </c>
      <c r="S496" s="507"/>
      <c r="T496" s="508"/>
      <c r="U496" s="509">
        <f t="shared" si="192"/>
        <v>0</v>
      </c>
      <c r="V496" s="510"/>
      <c r="W496" s="510"/>
    </row>
    <row r="497" spans="1:23" ht="12" customHeight="1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8"/>
        <v>0</v>
      </c>
      <c r="K497" s="503">
        <f t="shared" si="198"/>
        <v>0</v>
      </c>
      <c r="L497" s="503">
        <f t="shared" si="198"/>
        <v>0</v>
      </c>
      <c r="M497" s="511">
        <f t="shared" si="195"/>
        <v>0</v>
      </c>
      <c r="N497" s="503">
        <f t="shared" si="196"/>
        <v>0</v>
      </c>
      <c r="O497" s="503">
        <f t="shared" si="196"/>
        <v>0</v>
      </c>
      <c r="P497" s="504">
        <f t="shared" si="197"/>
        <v>466</v>
      </c>
      <c r="Q497" s="505">
        <f t="shared" si="197"/>
        <v>0</v>
      </c>
      <c r="R497" s="506">
        <f t="shared" si="197"/>
        <v>466</v>
      </c>
      <c r="S497" s="507"/>
      <c r="T497" s="508"/>
      <c r="U497" s="509">
        <f t="shared" si="192"/>
        <v>466</v>
      </c>
      <c r="V497" s="510"/>
      <c r="W497" s="510"/>
    </row>
    <row r="498" spans="1:23" ht="12" customHeight="1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8"/>
        <v>190</v>
      </c>
      <c r="K498" s="503">
        <f t="shared" si="198"/>
        <v>5</v>
      </c>
      <c r="L498" s="503">
        <f t="shared" si="198"/>
        <v>5</v>
      </c>
      <c r="M498" s="511">
        <f t="shared" si="195"/>
        <v>0</v>
      </c>
      <c r="N498" s="503">
        <f t="shared" si="196"/>
        <v>0</v>
      </c>
      <c r="O498" s="503">
        <f t="shared" si="196"/>
        <v>200</v>
      </c>
      <c r="P498" s="504">
        <f t="shared" si="197"/>
        <v>0</v>
      </c>
      <c r="Q498" s="505">
        <f t="shared" si="197"/>
        <v>0</v>
      </c>
      <c r="R498" s="506">
        <f t="shared" si="197"/>
        <v>0</v>
      </c>
      <c r="S498" s="507"/>
      <c r="T498" s="508"/>
      <c r="U498" s="509">
        <f t="shared" si="192"/>
        <v>200</v>
      </c>
      <c r="V498" s="510"/>
      <c r="W498" s="510"/>
    </row>
    <row r="499" spans="1:23" ht="12" customHeight="1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8"/>
        <v>0</v>
      </c>
      <c r="K499" s="503">
        <f t="shared" si="198"/>
        <v>0</v>
      </c>
      <c r="L499" s="503">
        <f t="shared" si="198"/>
        <v>0</v>
      </c>
      <c r="M499" s="511">
        <f t="shared" si="195"/>
        <v>0</v>
      </c>
      <c r="N499" s="503">
        <f t="shared" si="196"/>
        <v>0</v>
      </c>
      <c r="O499" s="503">
        <f t="shared" si="196"/>
        <v>0</v>
      </c>
      <c r="P499" s="504">
        <f t="shared" si="197"/>
        <v>0</v>
      </c>
      <c r="Q499" s="505">
        <f t="shared" si="197"/>
        <v>0</v>
      </c>
      <c r="R499" s="506">
        <f t="shared" si="197"/>
        <v>0</v>
      </c>
      <c r="S499" s="507"/>
      <c r="T499" s="508"/>
      <c r="U499" s="509">
        <f t="shared" si="192"/>
        <v>0</v>
      </c>
      <c r="V499" s="510"/>
      <c r="W499" s="510"/>
    </row>
    <row r="500" spans="1:23" ht="12" customHeight="1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8"/>
        <v>0</v>
      </c>
      <c r="K500" s="503">
        <f t="shared" si="198"/>
        <v>0</v>
      </c>
      <c r="L500" s="503">
        <f t="shared" si="198"/>
        <v>0</v>
      </c>
      <c r="M500" s="511">
        <f t="shared" si="195"/>
        <v>0</v>
      </c>
      <c r="N500" s="503">
        <f t="shared" si="196"/>
        <v>0</v>
      </c>
      <c r="O500" s="503">
        <f t="shared" si="196"/>
        <v>0</v>
      </c>
      <c r="P500" s="504">
        <f t="shared" si="197"/>
        <v>0</v>
      </c>
      <c r="Q500" s="505">
        <f t="shared" si="197"/>
        <v>0</v>
      </c>
      <c r="R500" s="506">
        <f t="shared" si="197"/>
        <v>0</v>
      </c>
      <c r="S500" s="507"/>
      <c r="T500" s="508"/>
      <c r="U500" s="509">
        <f t="shared" si="192"/>
        <v>0</v>
      </c>
      <c r="V500" s="510"/>
      <c r="W500" s="510"/>
    </row>
    <row r="501" spans="1:23" ht="12" customHeight="1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8"/>
        <v>27</v>
      </c>
      <c r="K501" s="503">
        <f t="shared" si="198"/>
        <v>4</v>
      </c>
      <c r="L501" s="503">
        <f t="shared" si="198"/>
        <v>1</v>
      </c>
      <c r="M501" s="511">
        <f t="shared" si="195"/>
        <v>0</v>
      </c>
      <c r="N501" s="503">
        <f t="shared" si="196"/>
        <v>0</v>
      </c>
      <c r="O501" s="503">
        <f t="shared" si="196"/>
        <v>32</v>
      </c>
      <c r="P501" s="504">
        <f t="shared" si="197"/>
        <v>0</v>
      </c>
      <c r="Q501" s="505">
        <f t="shared" si="197"/>
        <v>0</v>
      </c>
      <c r="R501" s="506">
        <f t="shared" si="197"/>
        <v>0</v>
      </c>
      <c r="S501" s="507"/>
      <c r="T501" s="508"/>
      <c r="U501" s="509">
        <f t="shared" si="192"/>
        <v>32</v>
      </c>
      <c r="V501" s="510"/>
      <c r="W501" s="510"/>
    </row>
    <row r="502" spans="1:23" ht="12" customHeight="1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8"/>
        <v>0</v>
      </c>
      <c r="K502" s="503">
        <f t="shared" si="198"/>
        <v>0</v>
      </c>
      <c r="L502" s="503">
        <f t="shared" si="198"/>
        <v>0</v>
      </c>
      <c r="M502" s="511">
        <f t="shared" si="195"/>
        <v>0</v>
      </c>
      <c r="N502" s="503">
        <f t="shared" si="196"/>
        <v>0</v>
      </c>
      <c r="O502" s="503">
        <f t="shared" si="196"/>
        <v>0</v>
      </c>
      <c r="P502" s="504">
        <f t="shared" si="197"/>
        <v>740</v>
      </c>
      <c r="Q502" s="505">
        <f t="shared" si="197"/>
        <v>0</v>
      </c>
      <c r="R502" s="506">
        <f t="shared" si="197"/>
        <v>740</v>
      </c>
      <c r="S502" s="507"/>
      <c r="T502" s="508"/>
      <c r="U502" s="509">
        <f t="shared" si="192"/>
        <v>740</v>
      </c>
      <c r="V502" s="510"/>
      <c r="W502" s="510"/>
    </row>
    <row r="503" spans="1:23" ht="12" customHeight="1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8"/>
        <v>0</v>
      </c>
      <c r="K503" s="503">
        <f t="shared" si="198"/>
        <v>0</v>
      </c>
      <c r="L503" s="503">
        <f t="shared" si="198"/>
        <v>0</v>
      </c>
      <c r="M503" s="511">
        <f t="shared" si="195"/>
        <v>0</v>
      </c>
      <c r="N503" s="503">
        <f t="shared" si="196"/>
        <v>0</v>
      </c>
      <c r="O503" s="503">
        <f t="shared" si="196"/>
        <v>0</v>
      </c>
      <c r="P503" s="504">
        <f t="shared" si="197"/>
        <v>0</v>
      </c>
      <c r="Q503" s="505">
        <f t="shared" si="197"/>
        <v>0</v>
      </c>
      <c r="R503" s="506">
        <f t="shared" si="197"/>
        <v>0</v>
      </c>
      <c r="S503" s="507"/>
      <c r="T503" s="508"/>
      <c r="U503" s="509">
        <f t="shared" si="192"/>
        <v>0</v>
      </c>
      <c r="V503" s="510"/>
      <c r="W503" s="510"/>
    </row>
    <row r="504" spans="1:23" ht="12" customHeight="1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8"/>
        <v>0</v>
      </c>
      <c r="K504" s="503">
        <f t="shared" si="198"/>
        <v>0</v>
      </c>
      <c r="L504" s="503">
        <f t="shared" si="198"/>
        <v>0</v>
      </c>
      <c r="M504" s="511">
        <f t="shared" si="195"/>
        <v>0</v>
      </c>
      <c r="N504" s="503">
        <f t="shared" si="196"/>
        <v>0</v>
      </c>
      <c r="O504" s="503">
        <f t="shared" si="196"/>
        <v>0</v>
      </c>
      <c r="P504" s="504">
        <f t="shared" si="197"/>
        <v>0</v>
      </c>
      <c r="Q504" s="505">
        <f t="shared" si="197"/>
        <v>0</v>
      </c>
      <c r="R504" s="506">
        <f t="shared" si="197"/>
        <v>0</v>
      </c>
      <c r="S504" s="507"/>
      <c r="T504" s="508"/>
      <c r="U504" s="509">
        <f t="shared" si="192"/>
        <v>0</v>
      </c>
      <c r="V504" s="510"/>
      <c r="W504" s="510"/>
    </row>
    <row r="505" spans="1:23" ht="12" customHeight="1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8"/>
        <v>0</v>
      </c>
      <c r="K505" s="503">
        <f t="shared" si="198"/>
        <v>0</v>
      </c>
      <c r="L505" s="503">
        <f t="shared" si="198"/>
        <v>0</v>
      </c>
      <c r="M505" s="511">
        <f t="shared" si="195"/>
        <v>0</v>
      </c>
      <c r="N505" s="503">
        <f t="shared" si="196"/>
        <v>0</v>
      </c>
      <c r="O505" s="503">
        <f t="shared" si="196"/>
        <v>0</v>
      </c>
      <c r="P505" s="504">
        <f t="shared" si="197"/>
        <v>0</v>
      </c>
      <c r="Q505" s="505">
        <f t="shared" si="197"/>
        <v>0</v>
      </c>
      <c r="R505" s="506">
        <f t="shared" si="197"/>
        <v>0</v>
      </c>
      <c r="S505" s="507"/>
      <c r="T505" s="508"/>
      <c r="U505" s="509">
        <f t="shared" si="192"/>
        <v>0</v>
      </c>
      <c r="V505" s="510"/>
      <c r="W505" s="510"/>
    </row>
    <row r="506" spans="1:23" ht="12" customHeight="1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8"/>
        <v>0</v>
      </c>
      <c r="K506" s="503">
        <f t="shared" si="198"/>
        <v>0</v>
      </c>
      <c r="L506" s="503">
        <f t="shared" si="198"/>
        <v>0</v>
      </c>
      <c r="M506" s="511">
        <f t="shared" si="195"/>
        <v>0</v>
      </c>
      <c r="N506" s="503">
        <f t="shared" si="196"/>
        <v>0</v>
      </c>
      <c r="O506" s="503">
        <f t="shared" si="196"/>
        <v>0</v>
      </c>
      <c r="P506" s="504">
        <f t="shared" si="197"/>
        <v>0</v>
      </c>
      <c r="Q506" s="505">
        <f t="shared" si="197"/>
        <v>0</v>
      </c>
      <c r="R506" s="506">
        <f t="shared" si="197"/>
        <v>0</v>
      </c>
      <c r="S506" s="507"/>
      <c r="T506" s="508"/>
      <c r="U506" s="509">
        <f t="shared" si="192"/>
        <v>0</v>
      </c>
      <c r="V506" s="510"/>
      <c r="W506" s="510"/>
    </row>
    <row r="507" spans="1:23" ht="12" customHeight="1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8"/>
        <v>0</v>
      </c>
      <c r="K507" s="503">
        <f t="shared" si="198"/>
        <v>0</v>
      </c>
      <c r="L507" s="503">
        <f t="shared" si="198"/>
        <v>0</v>
      </c>
      <c r="M507" s="511">
        <f t="shared" si="195"/>
        <v>0</v>
      </c>
      <c r="N507" s="503">
        <f t="shared" si="196"/>
        <v>0</v>
      </c>
      <c r="O507" s="503">
        <f t="shared" si="196"/>
        <v>0</v>
      </c>
      <c r="P507" s="504">
        <f t="shared" si="197"/>
        <v>0</v>
      </c>
      <c r="Q507" s="505">
        <f t="shared" si="197"/>
        <v>0</v>
      </c>
      <c r="R507" s="506">
        <f t="shared" si="197"/>
        <v>0</v>
      </c>
      <c r="S507" s="507"/>
      <c r="T507" s="508"/>
      <c r="U507" s="509">
        <f t="shared" si="192"/>
        <v>0</v>
      </c>
      <c r="V507" s="510"/>
      <c r="W507" s="510"/>
    </row>
    <row r="508" spans="1:23" ht="12" customHeight="1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8"/>
        <v>0</v>
      </c>
      <c r="K508" s="503">
        <f t="shared" si="198"/>
        <v>0</v>
      </c>
      <c r="L508" s="503">
        <f t="shared" si="198"/>
        <v>0</v>
      </c>
      <c r="M508" s="511">
        <f t="shared" si="195"/>
        <v>0</v>
      </c>
      <c r="N508" s="503">
        <f t="shared" si="196"/>
        <v>0</v>
      </c>
      <c r="O508" s="503">
        <f t="shared" si="196"/>
        <v>0</v>
      </c>
      <c r="P508" s="504">
        <f t="shared" si="197"/>
        <v>0</v>
      </c>
      <c r="Q508" s="505">
        <f t="shared" si="197"/>
        <v>0</v>
      </c>
      <c r="R508" s="506">
        <f t="shared" si="197"/>
        <v>0</v>
      </c>
      <c r="S508" s="507"/>
      <c r="T508" s="508"/>
      <c r="U508" s="509">
        <f t="shared" si="192"/>
        <v>0</v>
      </c>
      <c r="V508" s="510"/>
      <c r="W508" s="510"/>
    </row>
    <row r="509" spans="1:23" ht="12" customHeight="1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8"/>
        <v>8</v>
      </c>
      <c r="K509" s="503">
        <f t="shared" si="198"/>
        <v>0</v>
      </c>
      <c r="L509" s="503">
        <f t="shared" si="198"/>
        <v>0</v>
      </c>
      <c r="M509" s="511">
        <f t="shared" si="195"/>
        <v>0</v>
      </c>
      <c r="N509" s="503">
        <f t="shared" si="196"/>
        <v>0</v>
      </c>
      <c r="O509" s="503">
        <f t="shared" si="196"/>
        <v>8</v>
      </c>
      <c r="P509" s="504">
        <f t="shared" si="197"/>
        <v>0</v>
      </c>
      <c r="Q509" s="505">
        <f t="shared" si="197"/>
        <v>0</v>
      </c>
      <c r="R509" s="506">
        <f t="shared" si="197"/>
        <v>0</v>
      </c>
      <c r="S509" s="507"/>
      <c r="T509" s="508"/>
      <c r="U509" s="509">
        <f t="shared" si="192"/>
        <v>8</v>
      </c>
      <c r="V509" s="510"/>
      <c r="W509" s="510"/>
    </row>
    <row r="510" spans="1:23" ht="12" customHeight="1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8"/>
        <v>48</v>
      </c>
      <c r="K510" s="503">
        <f t="shared" si="198"/>
        <v>0</v>
      </c>
      <c r="L510" s="503">
        <f t="shared" si="198"/>
        <v>0</v>
      </c>
      <c r="M510" s="511">
        <f t="shared" si="195"/>
        <v>0</v>
      </c>
      <c r="N510" s="503">
        <f t="shared" si="196"/>
        <v>0</v>
      </c>
      <c r="O510" s="503">
        <f t="shared" si="196"/>
        <v>48</v>
      </c>
      <c r="P510" s="504">
        <f t="shared" si="197"/>
        <v>0</v>
      </c>
      <c r="Q510" s="505">
        <f t="shared" si="197"/>
        <v>0</v>
      </c>
      <c r="R510" s="506">
        <f t="shared" si="197"/>
        <v>0</v>
      </c>
      <c r="S510" s="507"/>
      <c r="T510" s="508"/>
      <c r="U510" s="509">
        <f t="shared" si="192"/>
        <v>48</v>
      </c>
      <c r="V510" s="510"/>
      <c r="W510" s="510"/>
    </row>
    <row r="511" spans="1:23" ht="12" customHeight="1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8"/>
        <v>0</v>
      </c>
      <c r="K511" s="503">
        <f t="shared" si="198"/>
        <v>0</v>
      </c>
      <c r="L511" s="503">
        <f t="shared" si="198"/>
        <v>0</v>
      </c>
      <c r="M511" s="511">
        <f t="shared" si="195"/>
        <v>0</v>
      </c>
      <c r="N511" s="503">
        <f t="shared" si="196"/>
        <v>8</v>
      </c>
      <c r="O511" s="503">
        <f t="shared" si="196"/>
        <v>8</v>
      </c>
      <c r="P511" s="504">
        <f t="shared" si="197"/>
        <v>0</v>
      </c>
      <c r="Q511" s="505">
        <f t="shared" si="197"/>
        <v>0</v>
      </c>
      <c r="R511" s="506">
        <f t="shared" si="197"/>
        <v>0</v>
      </c>
      <c r="S511" s="507"/>
      <c r="T511" s="508"/>
      <c r="U511" s="509">
        <f t="shared" si="192"/>
        <v>8</v>
      </c>
      <c r="V511" s="510"/>
      <c r="W511" s="510"/>
    </row>
    <row r="512" spans="1:23" ht="12" customHeight="1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8"/>
        <v>0</v>
      </c>
      <c r="K512" s="503">
        <f t="shared" si="198"/>
        <v>0</v>
      </c>
      <c r="L512" s="503">
        <f t="shared" si="198"/>
        <v>0</v>
      </c>
      <c r="M512" s="511">
        <f t="shared" si="195"/>
        <v>0</v>
      </c>
      <c r="N512" s="503">
        <f t="shared" ref="N512:O531" si="199">SUMIF($A$10:$A$323,$A512,N$10:N$323)</f>
        <v>8</v>
      </c>
      <c r="O512" s="503">
        <f t="shared" si="199"/>
        <v>8</v>
      </c>
      <c r="P512" s="504">
        <f t="shared" ref="P512:R531" si="200">SUMIF($A$10:$A$318,$A512,P$10:P$318)</f>
        <v>0</v>
      </c>
      <c r="Q512" s="505">
        <f t="shared" si="200"/>
        <v>0</v>
      </c>
      <c r="R512" s="506">
        <f t="shared" si="200"/>
        <v>0</v>
      </c>
      <c r="S512" s="507"/>
      <c r="T512" s="508"/>
      <c r="U512" s="509">
        <f t="shared" si="192"/>
        <v>8</v>
      </c>
      <c r="V512" s="510"/>
      <c r="W512" s="510"/>
    </row>
    <row r="513" spans="1:23" ht="12" customHeight="1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8"/>
        <v>0</v>
      </c>
      <c r="K513" s="503">
        <f t="shared" si="198"/>
        <v>0</v>
      </c>
      <c r="L513" s="503">
        <f t="shared" si="198"/>
        <v>0</v>
      </c>
      <c r="M513" s="511">
        <f t="shared" si="195"/>
        <v>0</v>
      </c>
      <c r="N513" s="503">
        <f t="shared" si="199"/>
        <v>0</v>
      </c>
      <c r="O513" s="503">
        <f t="shared" si="199"/>
        <v>0</v>
      </c>
      <c r="P513" s="504">
        <f t="shared" si="200"/>
        <v>0</v>
      </c>
      <c r="Q513" s="505">
        <f t="shared" si="200"/>
        <v>0</v>
      </c>
      <c r="R513" s="506">
        <f t="shared" si="200"/>
        <v>0</v>
      </c>
      <c r="S513" s="507"/>
      <c r="T513" s="508"/>
      <c r="U513" s="509">
        <f t="shared" si="192"/>
        <v>0</v>
      </c>
      <c r="V513" s="510"/>
      <c r="W513" s="510"/>
    </row>
    <row r="514" spans="1:23" ht="12" customHeight="1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8"/>
        <v>0</v>
      </c>
      <c r="K514" s="503">
        <f t="shared" si="198"/>
        <v>0</v>
      </c>
      <c r="L514" s="503">
        <f t="shared" si="198"/>
        <v>0</v>
      </c>
      <c r="M514" s="511">
        <f t="shared" si="195"/>
        <v>0</v>
      </c>
      <c r="N514" s="503">
        <f t="shared" si="199"/>
        <v>0</v>
      </c>
      <c r="O514" s="503">
        <f t="shared" si="199"/>
        <v>0</v>
      </c>
      <c r="P514" s="504">
        <f t="shared" si="200"/>
        <v>0</v>
      </c>
      <c r="Q514" s="505">
        <f t="shared" si="200"/>
        <v>0</v>
      </c>
      <c r="R514" s="506">
        <f t="shared" si="200"/>
        <v>0</v>
      </c>
      <c r="S514" s="507"/>
      <c r="T514" s="508"/>
      <c r="U514" s="509">
        <f t="shared" si="192"/>
        <v>0</v>
      </c>
      <c r="V514" s="510"/>
      <c r="W514" s="510"/>
    </row>
    <row r="515" spans="1:23" ht="12" customHeight="1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8"/>
        <v>0</v>
      </c>
      <c r="K515" s="503">
        <f t="shared" si="198"/>
        <v>0</v>
      </c>
      <c r="L515" s="503">
        <f t="shared" si="198"/>
        <v>0</v>
      </c>
      <c r="M515" s="511">
        <f t="shared" si="195"/>
        <v>0</v>
      </c>
      <c r="N515" s="503">
        <f t="shared" si="199"/>
        <v>0</v>
      </c>
      <c r="O515" s="503">
        <f t="shared" si="199"/>
        <v>0</v>
      </c>
      <c r="P515" s="504">
        <f t="shared" si="200"/>
        <v>0</v>
      </c>
      <c r="Q515" s="505">
        <f t="shared" si="200"/>
        <v>0</v>
      </c>
      <c r="R515" s="506">
        <f t="shared" si="200"/>
        <v>0</v>
      </c>
      <c r="S515" s="507"/>
      <c r="T515" s="508"/>
      <c r="U515" s="509">
        <f t="shared" si="192"/>
        <v>0</v>
      </c>
      <c r="V515" s="510"/>
      <c r="W515" s="510"/>
    </row>
    <row r="516" spans="1:23" ht="12" customHeight="1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8"/>
        <v>40</v>
      </c>
      <c r="K516" s="503">
        <f t="shared" si="198"/>
        <v>8</v>
      </c>
      <c r="L516" s="503">
        <f t="shared" si="198"/>
        <v>0</v>
      </c>
      <c r="M516" s="511">
        <f t="shared" si="195"/>
        <v>0</v>
      </c>
      <c r="N516" s="503">
        <f t="shared" si="199"/>
        <v>0</v>
      </c>
      <c r="O516" s="503">
        <f t="shared" si="199"/>
        <v>48</v>
      </c>
      <c r="P516" s="504">
        <f t="shared" si="200"/>
        <v>0</v>
      </c>
      <c r="Q516" s="505">
        <f t="shared" si="200"/>
        <v>0</v>
      </c>
      <c r="R516" s="506">
        <f t="shared" si="200"/>
        <v>0</v>
      </c>
      <c r="S516" s="507"/>
      <c r="T516" s="508"/>
      <c r="U516" s="509">
        <f t="shared" si="192"/>
        <v>48</v>
      </c>
      <c r="V516" s="510"/>
      <c r="W516" s="510"/>
    </row>
    <row r="517" spans="1:23" ht="12" customHeight="1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8"/>
        <v>5</v>
      </c>
      <c r="K517" s="503">
        <f t="shared" si="198"/>
        <v>3</v>
      </c>
      <c r="L517" s="503">
        <f t="shared" si="198"/>
        <v>0</v>
      </c>
      <c r="M517" s="511">
        <f t="shared" si="195"/>
        <v>0</v>
      </c>
      <c r="N517" s="503">
        <f t="shared" si="199"/>
        <v>0</v>
      </c>
      <c r="O517" s="503">
        <f t="shared" si="199"/>
        <v>8</v>
      </c>
      <c r="P517" s="504">
        <f t="shared" si="200"/>
        <v>0</v>
      </c>
      <c r="Q517" s="505">
        <f t="shared" si="200"/>
        <v>0</v>
      </c>
      <c r="R517" s="506">
        <f t="shared" si="200"/>
        <v>0</v>
      </c>
      <c r="S517" s="507"/>
      <c r="T517" s="508"/>
      <c r="U517" s="509">
        <f t="shared" si="192"/>
        <v>8</v>
      </c>
      <c r="V517" s="510"/>
      <c r="W517" s="510"/>
    </row>
    <row r="518" spans="1:23" ht="12" customHeight="1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8"/>
        <v>0</v>
      </c>
      <c r="K518" s="503">
        <f t="shared" si="198"/>
        <v>0</v>
      </c>
      <c r="L518" s="503">
        <f t="shared" si="198"/>
        <v>0</v>
      </c>
      <c r="M518" s="511">
        <f t="shared" si="195"/>
        <v>0</v>
      </c>
      <c r="N518" s="503">
        <f t="shared" si="199"/>
        <v>0</v>
      </c>
      <c r="O518" s="503">
        <f t="shared" si="199"/>
        <v>0</v>
      </c>
      <c r="P518" s="504">
        <f t="shared" si="200"/>
        <v>0</v>
      </c>
      <c r="Q518" s="505">
        <f t="shared" si="200"/>
        <v>0</v>
      </c>
      <c r="R518" s="506">
        <f t="shared" si="200"/>
        <v>0</v>
      </c>
      <c r="S518" s="507"/>
      <c r="T518" s="508"/>
      <c r="U518" s="509">
        <f t="shared" si="192"/>
        <v>0</v>
      </c>
      <c r="V518" s="510"/>
      <c r="W518" s="510"/>
    </row>
    <row r="519" spans="1:23" ht="12" customHeight="1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8"/>
        <v>0</v>
      </c>
      <c r="K519" s="503">
        <f t="shared" si="198"/>
        <v>0</v>
      </c>
      <c r="L519" s="503">
        <f t="shared" si="198"/>
        <v>0</v>
      </c>
      <c r="M519" s="511">
        <f t="shared" si="195"/>
        <v>0</v>
      </c>
      <c r="N519" s="503">
        <f t="shared" si="199"/>
        <v>0</v>
      </c>
      <c r="O519" s="503">
        <f t="shared" si="199"/>
        <v>0</v>
      </c>
      <c r="P519" s="504">
        <f t="shared" si="200"/>
        <v>0</v>
      </c>
      <c r="Q519" s="505">
        <f t="shared" si="200"/>
        <v>0</v>
      </c>
      <c r="R519" s="506">
        <f t="shared" si="200"/>
        <v>0</v>
      </c>
      <c r="S519" s="507"/>
      <c r="T519" s="508"/>
      <c r="U519" s="509">
        <f t="shared" si="192"/>
        <v>0</v>
      </c>
      <c r="V519" s="510"/>
      <c r="W519" s="510"/>
    </row>
    <row r="520" spans="1:23" ht="12" customHeight="1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8"/>
        <v>0</v>
      </c>
      <c r="K520" s="503">
        <f t="shared" si="198"/>
        <v>0</v>
      </c>
      <c r="L520" s="503">
        <f t="shared" si="198"/>
        <v>0</v>
      </c>
      <c r="M520" s="511">
        <f t="shared" si="195"/>
        <v>0</v>
      </c>
      <c r="N520" s="503">
        <f t="shared" si="199"/>
        <v>0</v>
      </c>
      <c r="O520" s="503">
        <f t="shared" si="199"/>
        <v>0</v>
      </c>
      <c r="P520" s="504">
        <f t="shared" si="200"/>
        <v>0</v>
      </c>
      <c r="Q520" s="505">
        <f t="shared" si="200"/>
        <v>0</v>
      </c>
      <c r="R520" s="506">
        <f t="shared" si="200"/>
        <v>0</v>
      </c>
      <c r="S520" s="507"/>
      <c r="T520" s="508"/>
      <c r="U520" s="509">
        <f t="shared" si="192"/>
        <v>0</v>
      </c>
      <c r="V520" s="510"/>
      <c r="W520" s="510"/>
    </row>
    <row r="521" spans="1:23" ht="12" customHeight="1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8"/>
        <v>0</v>
      </c>
      <c r="K521" s="503">
        <f t="shared" si="198"/>
        <v>0</v>
      </c>
      <c r="L521" s="503">
        <f t="shared" si="198"/>
        <v>16</v>
      </c>
      <c r="M521" s="511">
        <f t="shared" si="195"/>
        <v>0</v>
      </c>
      <c r="N521" s="503">
        <f t="shared" si="199"/>
        <v>0</v>
      </c>
      <c r="O521" s="503">
        <f t="shared" si="199"/>
        <v>16</v>
      </c>
      <c r="P521" s="504">
        <f t="shared" si="200"/>
        <v>0</v>
      </c>
      <c r="Q521" s="505">
        <f t="shared" si="200"/>
        <v>0</v>
      </c>
      <c r="R521" s="506">
        <f t="shared" si="200"/>
        <v>0</v>
      </c>
      <c r="S521" s="507"/>
      <c r="T521" s="508"/>
      <c r="U521" s="509">
        <f t="shared" si="192"/>
        <v>16</v>
      </c>
      <c r="V521" s="510"/>
      <c r="W521" s="510"/>
    </row>
    <row r="522" spans="1:23" ht="12" customHeight="1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8"/>
        <v>0</v>
      </c>
      <c r="K522" s="503">
        <f t="shared" si="198"/>
        <v>0</v>
      </c>
      <c r="L522" s="503">
        <f t="shared" si="198"/>
        <v>0</v>
      </c>
      <c r="M522" s="511">
        <f t="shared" si="195"/>
        <v>0</v>
      </c>
      <c r="N522" s="503">
        <f t="shared" si="199"/>
        <v>0</v>
      </c>
      <c r="O522" s="503">
        <f t="shared" si="199"/>
        <v>0</v>
      </c>
      <c r="P522" s="504">
        <f t="shared" si="200"/>
        <v>0</v>
      </c>
      <c r="Q522" s="505">
        <f t="shared" si="200"/>
        <v>0</v>
      </c>
      <c r="R522" s="506">
        <f t="shared" si="200"/>
        <v>0</v>
      </c>
      <c r="S522" s="507"/>
      <c r="T522" s="508"/>
      <c r="U522" s="509">
        <f t="shared" si="192"/>
        <v>0</v>
      </c>
      <c r="V522" s="510"/>
      <c r="W522" s="510"/>
    </row>
    <row r="523" spans="1:23" ht="12" customHeight="1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8"/>
        <v>0</v>
      </c>
      <c r="K523" s="503">
        <f t="shared" si="198"/>
        <v>0</v>
      </c>
      <c r="L523" s="503">
        <f t="shared" si="198"/>
        <v>0</v>
      </c>
      <c r="M523" s="511">
        <f t="shared" si="195"/>
        <v>0</v>
      </c>
      <c r="N523" s="503">
        <f t="shared" si="199"/>
        <v>0</v>
      </c>
      <c r="O523" s="503">
        <f t="shared" si="199"/>
        <v>0</v>
      </c>
      <c r="P523" s="504">
        <f t="shared" si="200"/>
        <v>0</v>
      </c>
      <c r="Q523" s="505">
        <f t="shared" si="200"/>
        <v>0</v>
      </c>
      <c r="R523" s="506">
        <f t="shared" si="200"/>
        <v>0</v>
      </c>
      <c r="S523" s="507"/>
      <c r="T523" s="508"/>
      <c r="U523" s="509">
        <f t="shared" si="192"/>
        <v>0</v>
      </c>
      <c r="V523" s="510"/>
      <c r="W523" s="510"/>
    </row>
    <row r="524" spans="1:23" ht="12" customHeight="1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8"/>
        <v>0</v>
      </c>
      <c r="K524" s="503">
        <f t="shared" si="198"/>
        <v>0</v>
      </c>
      <c r="L524" s="503">
        <f t="shared" si="198"/>
        <v>0</v>
      </c>
      <c r="M524" s="511">
        <f t="shared" si="195"/>
        <v>0</v>
      </c>
      <c r="N524" s="503">
        <f t="shared" si="199"/>
        <v>0</v>
      </c>
      <c r="O524" s="503">
        <f t="shared" si="199"/>
        <v>0</v>
      </c>
      <c r="P524" s="504">
        <f t="shared" si="200"/>
        <v>0</v>
      </c>
      <c r="Q524" s="505">
        <f t="shared" si="200"/>
        <v>0</v>
      </c>
      <c r="R524" s="506">
        <f t="shared" si="200"/>
        <v>0</v>
      </c>
      <c r="S524" s="507"/>
      <c r="T524" s="508"/>
      <c r="U524" s="509">
        <f t="shared" ref="U524:U534" si="201">SUMIF($A$10:$A$318,$A524,U$10:U$318)</f>
        <v>0</v>
      </c>
      <c r="V524" s="510"/>
      <c r="W524" s="510"/>
    </row>
    <row r="525" spans="1:23" ht="12" customHeight="1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8"/>
        <v>0</v>
      </c>
      <c r="K525" s="503">
        <f t="shared" si="198"/>
        <v>0</v>
      </c>
      <c r="L525" s="503">
        <f t="shared" si="198"/>
        <v>0</v>
      </c>
      <c r="M525" s="511">
        <f t="shared" si="195"/>
        <v>0</v>
      </c>
      <c r="N525" s="503">
        <f t="shared" si="199"/>
        <v>0</v>
      </c>
      <c r="O525" s="503">
        <f t="shared" si="199"/>
        <v>0</v>
      </c>
      <c r="P525" s="504">
        <f t="shared" si="200"/>
        <v>0</v>
      </c>
      <c r="Q525" s="505">
        <f t="shared" si="200"/>
        <v>0</v>
      </c>
      <c r="R525" s="506">
        <f t="shared" si="200"/>
        <v>0</v>
      </c>
      <c r="S525" s="507"/>
      <c r="T525" s="508"/>
      <c r="U525" s="509">
        <f t="shared" si="201"/>
        <v>0</v>
      </c>
      <c r="V525" s="510"/>
      <c r="W525" s="510"/>
    </row>
    <row r="526" spans="1:23" ht="12" customHeight="1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8"/>
        <v>0</v>
      </c>
      <c r="K526" s="503">
        <f t="shared" si="198"/>
        <v>0</v>
      </c>
      <c r="L526" s="503">
        <f t="shared" si="198"/>
        <v>0</v>
      </c>
      <c r="M526" s="511">
        <f t="shared" si="195"/>
        <v>0</v>
      </c>
      <c r="N526" s="503">
        <f t="shared" si="199"/>
        <v>0</v>
      </c>
      <c r="O526" s="503">
        <f t="shared" si="199"/>
        <v>0</v>
      </c>
      <c r="P526" s="504">
        <f t="shared" si="200"/>
        <v>0</v>
      </c>
      <c r="Q526" s="505">
        <f t="shared" si="200"/>
        <v>0</v>
      </c>
      <c r="R526" s="506">
        <f t="shared" si="200"/>
        <v>0</v>
      </c>
      <c r="S526" s="507"/>
      <c r="T526" s="508"/>
      <c r="U526" s="509">
        <f t="shared" si="201"/>
        <v>0</v>
      </c>
      <c r="V526" s="510"/>
      <c r="W526" s="510"/>
    </row>
    <row r="527" spans="1:23" ht="12" customHeight="1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8"/>
        <v>0</v>
      </c>
      <c r="K527" s="503">
        <f t="shared" si="198"/>
        <v>0</v>
      </c>
      <c r="L527" s="503">
        <f t="shared" si="198"/>
        <v>0</v>
      </c>
      <c r="M527" s="511">
        <f t="shared" si="195"/>
        <v>0</v>
      </c>
      <c r="N527" s="503">
        <f t="shared" si="199"/>
        <v>0</v>
      </c>
      <c r="O527" s="503">
        <f t="shared" si="199"/>
        <v>0</v>
      </c>
      <c r="P527" s="504">
        <f t="shared" si="200"/>
        <v>0</v>
      </c>
      <c r="Q527" s="505">
        <f t="shared" si="200"/>
        <v>0</v>
      </c>
      <c r="R527" s="506">
        <f t="shared" si="200"/>
        <v>0</v>
      </c>
      <c r="S527" s="507"/>
      <c r="T527" s="508"/>
      <c r="U527" s="509">
        <f t="shared" si="201"/>
        <v>0</v>
      </c>
      <c r="V527" s="510"/>
      <c r="W527" s="510"/>
    </row>
    <row r="528" spans="1:23" ht="12" customHeight="1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8"/>
        <v>0</v>
      </c>
      <c r="K528" s="503">
        <f t="shared" si="198"/>
        <v>0</v>
      </c>
      <c r="L528" s="503">
        <f t="shared" si="198"/>
        <v>0</v>
      </c>
      <c r="M528" s="511">
        <f t="shared" si="195"/>
        <v>0</v>
      </c>
      <c r="N528" s="503">
        <f t="shared" si="199"/>
        <v>0</v>
      </c>
      <c r="O528" s="503">
        <f t="shared" si="199"/>
        <v>0</v>
      </c>
      <c r="P528" s="504">
        <f t="shared" si="200"/>
        <v>0</v>
      </c>
      <c r="Q528" s="505">
        <f t="shared" si="200"/>
        <v>0</v>
      </c>
      <c r="R528" s="506">
        <f t="shared" si="200"/>
        <v>0</v>
      </c>
      <c r="S528" s="507"/>
      <c r="T528" s="508"/>
      <c r="U528" s="509">
        <f t="shared" si="201"/>
        <v>0</v>
      </c>
      <c r="V528" s="510"/>
      <c r="W528" s="510"/>
    </row>
    <row r="529" spans="1:23" ht="12" customHeight="1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8"/>
        <v>0</v>
      </c>
      <c r="K529" s="503">
        <f t="shared" si="198"/>
        <v>0</v>
      </c>
      <c r="L529" s="503">
        <f t="shared" si="198"/>
        <v>0</v>
      </c>
      <c r="M529" s="511">
        <f t="shared" si="195"/>
        <v>0</v>
      </c>
      <c r="N529" s="503">
        <f t="shared" si="199"/>
        <v>0</v>
      </c>
      <c r="O529" s="503">
        <f t="shared" si="199"/>
        <v>0</v>
      </c>
      <c r="P529" s="504">
        <f t="shared" si="200"/>
        <v>0</v>
      </c>
      <c r="Q529" s="505">
        <f t="shared" si="200"/>
        <v>0</v>
      </c>
      <c r="R529" s="506">
        <f t="shared" si="200"/>
        <v>0</v>
      </c>
      <c r="S529" s="507"/>
      <c r="T529" s="508"/>
      <c r="U529" s="509">
        <f t="shared" si="201"/>
        <v>0</v>
      </c>
      <c r="V529" s="510"/>
      <c r="W529" s="510"/>
    </row>
    <row r="530" spans="1:23" ht="12" customHeight="1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8"/>
        <v>0</v>
      </c>
      <c r="K530" s="503">
        <f t="shared" si="198"/>
        <v>0</v>
      </c>
      <c r="L530" s="503">
        <f t="shared" si="198"/>
        <v>0</v>
      </c>
      <c r="M530" s="511">
        <f t="shared" si="195"/>
        <v>0</v>
      </c>
      <c r="N530" s="503">
        <f t="shared" si="199"/>
        <v>8</v>
      </c>
      <c r="O530" s="503">
        <f t="shared" si="199"/>
        <v>8</v>
      </c>
      <c r="P530" s="504">
        <f t="shared" si="200"/>
        <v>0</v>
      </c>
      <c r="Q530" s="505">
        <f t="shared" si="200"/>
        <v>0</v>
      </c>
      <c r="R530" s="506">
        <f t="shared" si="200"/>
        <v>0</v>
      </c>
      <c r="S530" s="507"/>
      <c r="T530" s="508"/>
      <c r="U530" s="509">
        <f t="shared" si="201"/>
        <v>8</v>
      </c>
      <c r="V530" s="510"/>
      <c r="W530" s="510"/>
    </row>
    <row r="531" spans="1:23" ht="12" customHeight="1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8"/>
        <v>0</v>
      </c>
      <c r="K531" s="503">
        <f t="shared" si="198"/>
        <v>0</v>
      </c>
      <c r="L531" s="503">
        <f t="shared" si="198"/>
        <v>0</v>
      </c>
      <c r="M531" s="511">
        <f t="shared" si="195"/>
        <v>0</v>
      </c>
      <c r="N531" s="503">
        <f t="shared" si="199"/>
        <v>0</v>
      </c>
      <c r="O531" s="503">
        <f t="shared" si="199"/>
        <v>0</v>
      </c>
      <c r="P531" s="504">
        <f t="shared" si="200"/>
        <v>0</v>
      </c>
      <c r="Q531" s="505">
        <f t="shared" si="200"/>
        <v>0</v>
      </c>
      <c r="R531" s="506">
        <f t="shared" si="200"/>
        <v>0</v>
      </c>
      <c r="S531" s="507"/>
      <c r="T531" s="508"/>
      <c r="U531" s="509">
        <f t="shared" si="201"/>
        <v>0</v>
      </c>
      <c r="V531" s="510"/>
      <c r="W531" s="510"/>
    </row>
    <row r="532" spans="1:23" ht="12" customHeight="1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8"/>
        <v>0</v>
      </c>
      <c r="K532" s="503">
        <f t="shared" si="198"/>
        <v>0</v>
      </c>
      <c r="L532" s="503">
        <f t="shared" si="198"/>
        <v>32</v>
      </c>
      <c r="M532" s="511">
        <f t="shared" si="195"/>
        <v>0</v>
      </c>
      <c r="N532" s="503">
        <f t="shared" ref="N532:O552" si="202">SUMIF($A$10:$A$323,$A532,N$10:N$323)</f>
        <v>0</v>
      </c>
      <c r="O532" s="503">
        <f t="shared" si="202"/>
        <v>32</v>
      </c>
      <c r="P532" s="504">
        <f t="shared" ref="P532:R552" si="203">SUMIF($A$10:$A$318,$A532,P$10:P$318)</f>
        <v>0</v>
      </c>
      <c r="Q532" s="505">
        <f t="shared" si="203"/>
        <v>0</v>
      </c>
      <c r="R532" s="506">
        <f t="shared" si="203"/>
        <v>0</v>
      </c>
      <c r="S532" s="507"/>
      <c r="T532" s="508"/>
      <c r="U532" s="509">
        <f t="shared" si="201"/>
        <v>32</v>
      </c>
      <c r="V532" s="510"/>
      <c r="W532" s="510"/>
    </row>
    <row r="533" spans="1:23" ht="12" customHeight="1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8"/>
        <v>0</v>
      </c>
      <c r="K533" s="503">
        <f t="shared" si="198"/>
        <v>0</v>
      </c>
      <c r="L533" s="503">
        <f t="shared" si="198"/>
        <v>0</v>
      </c>
      <c r="M533" s="511">
        <f t="shared" si="195"/>
        <v>0</v>
      </c>
      <c r="N533" s="503">
        <f t="shared" si="202"/>
        <v>0</v>
      </c>
      <c r="O533" s="503">
        <f t="shared" si="202"/>
        <v>0</v>
      </c>
      <c r="P533" s="504">
        <f t="shared" si="203"/>
        <v>0</v>
      </c>
      <c r="Q533" s="505">
        <f t="shared" si="203"/>
        <v>0</v>
      </c>
      <c r="R533" s="506">
        <f t="shared" si="203"/>
        <v>0</v>
      </c>
      <c r="S533" s="507"/>
      <c r="T533" s="508"/>
      <c r="U533" s="509">
        <f t="shared" si="201"/>
        <v>0</v>
      </c>
      <c r="V533" s="510"/>
      <c r="W533" s="510"/>
    </row>
    <row r="534" spans="1:23" ht="12" customHeight="1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8"/>
        <v>0</v>
      </c>
      <c r="K534" s="503">
        <f t="shared" si="198"/>
        <v>0</v>
      </c>
      <c r="L534" s="503">
        <f t="shared" si="198"/>
        <v>0</v>
      </c>
      <c r="M534" s="511">
        <f t="shared" si="195"/>
        <v>0</v>
      </c>
      <c r="N534" s="503">
        <f t="shared" si="202"/>
        <v>0</v>
      </c>
      <c r="O534" s="503">
        <f t="shared" si="202"/>
        <v>0</v>
      </c>
      <c r="P534" s="504">
        <f t="shared" si="203"/>
        <v>0</v>
      </c>
      <c r="Q534" s="505">
        <f t="shared" si="203"/>
        <v>0</v>
      </c>
      <c r="R534" s="506">
        <f t="shared" si="203"/>
        <v>0</v>
      </c>
      <c r="S534" s="507"/>
      <c r="T534" s="508"/>
      <c r="U534" s="509">
        <f t="shared" si="201"/>
        <v>0</v>
      </c>
      <c r="V534" s="510"/>
      <c r="W534" s="510"/>
    </row>
    <row r="535" spans="1:23" ht="12" customHeight="1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8"/>
        <v>0</v>
      </c>
      <c r="K535" s="503">
        <f t="shared" si="198"/>
        <v>8</v>
      </c>
      <c r="L535" s="503">
        <f t="shared" si="198"/>
        <v>0</v>
      </c>
      <c r="M535" s="511">
        <f t="shared" si="195"/>
        <v>0</v>
      </c>
      <c r="N535" s="503">
        <f t="shared" si="202"/>
        <v>0</v>
      </c>
      <c r="O535" s="503">
        <f t="shared" si="202"/>
        <v>8</v>
      </c>
      <c r="P535" s="504">
        <f t="shared" si="203"/>
        <v>0</v>
      </c>
      <c r="Q535" s="505">
        <f t="shared" si="203"/>
        <v>0</v>
      </c>
      <c r="R535" s="506">
        <f t="shared" si="203"/>
        <v>0</v>
      </c>
      <c r="S535" s="507"/>
      <c r="T535" s="508"/>
      <c r="U535" s="509">
        <f>SUMIF($A$10:$A$323,$A535,U$10:U$323)</f>
        <v>8</v>
      </c>
      <c r="V535" s="510"/>
      <c r="W535" s="510"/>
    </row>
    <row r="536" spans="1:23" ht="12" customHeight="1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8"/>
        <v>0</v>
      </c>
      <c r="K536" s="503">
        <f t="shared" si="198"/>
        <v>0</v>
      </c>
      <c r="L536" s="503">
        <f t="shared" si="198"/>
        <v>0</v>
      </c>
      <c r="M536" s="511">
        <f t="shared" si="195"/>
        <v>0</v>
      </c>
      <c r="N536" s="503">
        <f t="shared" si="202"/>
        <v>0</v>
      </c>
      <c r="O536" s="503">
        <f t="shared" si="202"/>
        <v>0</v>
      </c>
      <c r="P536" s="504">
        <f t="shared" si="203"/>
        <v>0</v>
      </c>
      <c r="Q536" s="505">
        <f t="shared" si="203"/>
        <v>0</v>
      </c>
      <c r="R536" s="506">
        <f t="shared" si="203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8"/>
        <v>0</v>
      </c>
      <c r="K537" s="503">
        <f t="shared" si="198"/>
        <v>0</v>
      </c>
      <c r="L537" s="503">
        <f t="shared" si="198"/>
        <v>0</v>
      </c>
      <c r="M537" s="511">
        <f t="shared" si="195"/>
        <v>0</v>
      </c>
      <c r="N537" s="503">
        <f t="shared" si="202"/>
        <v>0</v>
      </c>
      <c r="O537" s="503">
        <f t="shared" si="202"/>
        <v>0</v>
      </c>
      <c r="P537" s="504">
        <f t="shared" si="203"/>
        <v>0</v>
      </c>
      <c r="Q537" s="505">
        <f t="shared" si="203"/>
        <v>0</v>
      </c>
      <c r="R537" s="506">
        <f t="shared" si="203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8"/>
        <v>0</v>
      </c>
      <c r="K538" s="503">
        <f t="shared" si="198"/>
        <v>0</v>
      </c>
      <c r="L538" s="503">
        <f t="shared" si="198"/>
        <v>0</v>
      </c>
      <c r="M538" s="511">
        <f t="shared" si="195"/>
        <v>0</v>
      </c>
      <c r="N538" s="503">
        <f t="shared" si="202"/>
        <v>8</v>
      </c>
      <c r="O538" s="503">
        <f t="shared" si="202"/>
        <v>8</v>
      </c>
      <c r="P538" s="504">
        <f t="shared" si="203"/>
        <v>0</v>
      </c>
      <c r="Q538" s="505">
        <f t="shared" si="203"/>
        <v>0</v>
      </c>
      <c r="R538" s="506">
        <f t="shared" si="203"/>
        <v>0</v>
      </c>
      <c r="S538" s="507"/>
      <c r="T538" s="508"/>
      <c r="U538" s="509">
        <f>SUMIF($A$10:$A$323,$A538,U$10:U$323)</f>
        <v>8</v>
      </c>
      <c r="V538" s="510"/>
      <c r="W538" s="510"/>
    </row>
    <row r="539" spans="1:23" ht="12" customHeight="1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8"/>
        <v>24</v>
      </c>
      <c r="K539" s="503">
        <f t="shared" si="198"/>
        <v>0</v>
      </c>
      <c r="L539" s="503">
        <f t="shared" si="198"/>
        <v>0</v>
      </c>
      <c r="M539" s="511">
        <f t="shared" si="195"/>
        <v>0</v>
      </c>
      <c r="N539" s="503">
        <f t="shared" si="202"/>
        <v>0</v>
      </c>
      <c r="O539" s="503">
        <f t="shared" si="202"/>
        <v>24</v>
      </c>
      <c r="P539" s="504">
        <f t="shared" si="203"/>
        <v>0</v>
      </c>
      <c r="Q539" s="505">
        <f t="shared" si="203"/>
        <v>0</v>
      </c>
      <c r="R539" s="506">
        <f t="shared" si="203"/>
        <v>0</v>
      </c>
      <c r="S539" s="507"/>
      <c r="T539" s="508"/>
      <c r="U539" s="509">
        <f t="shared" ref="U539:U583" si="204">SUMIF($A$10:$A$318,$A539,U$10:U$318)</f>
        <v>24</v>
      </c>
      <c r="V539" s="510"/>
      <c r="W539" s="510"/>
    </row>
    <row r="540" spans="1:23" ht="12" customHeight="1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8"/>
        <v>16</v>
      </c>
      <c r="K540" s="503">
        <f t="shared" si="198"/>
        <v>0</v>
      </c>
      <c r="L540" s="503">
        <f t="shared" si="198"/>
        <v>0</v>
      </c>
      <c r="M540" s="511">
        <f t="shared" si="195"/>
        <v>0</v>
      </c>
      <c r="N540" s="503">
        <f t="shared" si="202"/>
        <v>0</v>
      </c>
      <c r="O540" s="503">
        <f t="shared" si="202"/>
        <v>16</v>
      </c>
      <c r="P540" s="504">
        <f t="shared" si="203"/>
        <v>0</v>
      </c>
      <c r="Q540" s="505">
        <f t="shared" si="203"/>
        <v>0</v>
      </c>
      <c r="R540" s="506">
        <f t="shared" si="203"/>
        <v>0</v>
      </c>
      <c r="S540" s="507"/>
      <c r="T540" s="508"/>
      <c r="U540" s="509">
        <f t="shared" si="204"/>
        <v>16</v>
      </c>
      <c r="V540" s="510"/>
      <c r="W540" s="510"/>
    </row>
    <row r="541" spans="1:23" ht="12" customHeight="1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8"/>
        <v>92</v>
      </c>
      <c r="K541" s="503">
        <f t="shared" si="198"/>
        <v>0</v>
      </c>
      <c r="L541" s="503">
        <f t="shared" si="198"/>
        <v>0</v>
      </c>
      <c r="M541" s="511">
        <f t="shared" si="195"/>
        <v>0</v>
      </c>
      <c r="N541" s="503">
        <f t="shared" si="202"/>
        <v>0</v>
      </c>
      <c r="O541" s="503">
        <f t="shared" si="202"/>
        <v>92</v>
      </c>
      <c r="P541" s="504">
        <f t="shared" si="203"/>
        <v>0</v>
      </c>
      <c r="Q541" s="505">
        <f t="shared" si="203"/>
        <v>0</v>
      </c>
      <c r="R541" s="506">
        <f t="shared" si="203"/>
        <v>0</v>
      </c>
      <c r="S541" s="507"/>
      <c r="T541" s="508"/>
      <c r="U541" s="509">
        <f t="shared" si="204"/>
        <v>92</v>
      </c>
      <c r="V541" s="510"/>
      <c r="W541" s="510"/>
    </row>
    <row r="542" spans="1:23" ht="12" customHeight="1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8"/>
        <v>0</v>
      </c>
      <c r="K542" s="503">
        <f t="shared" si="198"/>
        <v>0</v>
      </c>
      <c r="L542" s="503">
        <f t="shared" si="198"/>
        <v>0</v>
      </c>
      <c r="M542" s="511">
        <f t="shared" si="195"/>
        <v>0</v>
      </c>
      <c r="N542" s="503">
        <f t="shared" si="202"/>
        <v>0</v>
      </c>
      <c r="O542" s="503">
        <f t="shared" si="202"/>
        <v>0</v>
      </c>
      <c r="P542" s="504">
        <f t="shared" si="203"/>
        <v>0</v>
      </c>
      <c r="Q542" s="505">
        <f t="shared" si="203"/>
        <v>0</v>
      </c>
      <c r="R542" s="506">
        <f t="shared" si="203"/>
        <v>0</v>
      </c>
      <c r="S542" s="507"/>
      <c r="T542" s="508"/>
      <c r="U542" s="509">
        <f t="shared" si="204"/>
        <v>0</v>
      </c>
      <c r="V542" s="510"/>
      <c r="W542" s="510"/>
    </row>
    <row r="543" spans="1:23" ht="12" customHeight="1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8"/>
        <v>0</v>
      </c>
      <c r="K543" s="503">
        <f t="shared" si="198"/>
        <v>0</v>
      </c>
      <c r="L543" s="503">
        <f t="shared" si="198"/>
        <v>0</v>
      </c>
      <c r="M543" s="511">
        <f t="shared" si="195"/>
        <v>0</v>
      </c>
      <c r="N543" s="503">
        <f t="shared" si="202"/>
        <v>0</v>
      </c>
      <c r="O543" s="503">
        <f t="shared" si="202"/>
        <v>0</v>
      </c>
      <c r="P543" s="504">
        <f t="shared" si="203"/>
        <v>0</v>
      </c>
      <c r="Q543" s="505">
        <f t="shared" si="203"/>
        <v>0</v>
      </c>
      <c r="R543" s="506">
        <f t="shared" si="203"/>
        <v>0</v>
      </c>
      <c r="S543" s="507"/>
      <c r="T543" s="508"/>
      <c r="U543" s="509">
        <f t="shared" si="204"/>
        <v>0</v>
      </c>
      <c r="V543" s="510"/>
      <c r="W543" s="510"/>
    </row>
    <row r="544" spans="1:23" ht="12" customHeight="1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8"/>
        <v>0</v>
      </c>
      <c r="K544" s="503">
        <f t="shared" si="198"/>
        <v>0</v>
      </c>
      <c r="L544" s="503">
        <f t="shared" si="198"/>
        <v>0</v>
      </c>
      <c r="M544" s="511">
        <f t="shared" ref="M544:M609" si="205">SUMIF($A$10:$A$318,$A544,M$10:M$318)</f>
        <v>0</v>
      </c>
      <c r="N544" s="503">
        <f t="shared" si="202"/>
        <v>0</v>
      </c>
      <c r="O544" s="503">
        <f t="shared" si="202"/>
        <v>0</v>
      </c>
      <c r="P544" s="504">
        <f t="shared" si="203"/>
        <v>0</v>
      </c>
      <c r="Q544" s="505">
        <f t="shared" si="203"/>
        <v>0</v>
      </c>
      <c r="R544" s="506">
        <f t="shared" si="203"/>
        <v>0</v>
      </c>
      <c r="S544" s="507"/>
      <c r="T544" s="508"/>
      <c r="U544" s="509">
        <f t="shared" si="204"/>
        <v>0</v>
      </c>
      <c r="V544" s="510"/>
      <c r="W544" s="510"/>
    </row>
    <row r="545" spans="1:23" ht="12" customHeight="1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8"/>
        <v>0</v>
      </c>
      <c r="K545" s="503">
        <f t="shared" si="198"/>
        <v>0</v>
      </c>
      <c r="L545" s="503">
        <f t="shared" si="198"/>
        <v>0</v>
      </c>
      <c r="M545" s="511">
        <f t="shared" si="205"/>
        <v>0</v>
      </c>
      <c r="N545" s="503">
        <f t="shared" si="202"/>
        <v>0</v>
      </c>
      <c r="O545" s="503">
        <f t="shared" si="202"/>
        <v>0</v>
      </c>
      <c r="P545" s="504">
        <f t="shared" si="203"/>
        <v>0</v>
      </c>
      <c r="Q545" s="505">
        <f t="shared" si="203"/>
        <v>0</v>
      </c>
      <c r="R545" s="506">
        <f t="shared" si="203"/>
        <v>0</v>
      </c>
      <c r="S545" s="507"/>
      <c r="T545" s="508"/>
      <c r="U545" s="509">
        <f t="shared" si="204"/>
        <v>0</v>
      </c>
      <c r="V545" s="510"/>
      <c r="W545" s="510"/>
    </row>
    <row r="546" spans="1:23" ht="12" customHeight="1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8"/>
        <v>0</v>
      </c>
      <c r="K546" s="503">
        <f t="shared" si="198"/>
        <v>0</v>
      </c>
      <c r="L546" s="503">
        <f t="shared" si="198"/>
        <v>0</v>
      </c>
      <c r="M546" s="511">
        <f t="shared" si="205"/>
        <v>0</v>
      </c>
      <c r="N546" s="503">
        <f t="shared" si="202"/>
        <v>0</v>
      </c>
      <c r="O546" s="503">
        <f t="shared" si="202"/>
        <v>0</v>
      </c>
      <c r="P546" s="504">
        <f t="shared" si="203"/>
        <v>0</v>
      </c>
      <c r="Q546" s="505">
        <f t="shared" si="203"/>
        <v>0</v>
      </c>
      <c r="R546" s="506">
        <f t="shared" si="203"/>
        <v>0</v>
      </c>
      <c r="S546" s="507"/>
      <c r="T546" s="508"/>
      <c r="U546" s="509">
        <f t="shared" si="204"/>
        <v>0</v>
      </c>
      <c r="V546" s="510"/>
      <c r="W546" s="510"/>
    </row>
    <row r="547" spans="1:23" ht="12" customHeight="1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8"/>
        <v>0</v>
      </c>
      <c r="K547" s="503">
        <f t="shared" si="198"/>
        <v>0</v>
      </c>
      <c r="L547" s="503">
        <f t="shared" si="198"/>
        <v>0</v>
      </c>
      <c r="M547" s="511">
        <f t="shared" si="205"/>
        <v>0</v>
      </c>
      <c r="N547" s="503">
        <f t="shared" si="202"/>
        <v>0</v>
      </c>
      <c r="O547" s="503">
        <f t="shared" si="202"/>
        <v>0</v>
      </c>
      <c r="P547" s="504">
        <f t="shared" si="203"/>
        <v>0</v>
      </c>
      <c r="Q547" s="505">
        <f t="shared" si="203"/>
        <v>64</v>
      </c>
      <c r="R547" s="506">
        <f t="shared" si="203"/>
        <v>64</v>
      </c>
      <c r="S547" s="507"/>
      <c r="T547" s="508"/>
      <c r="U547" s="509">
        <f t="shared" si="204"/>
        <v>64</v>
      </c>
      <c r="V547" s="510"/>
      <c r="W547" s="510"/>
    </row>
    <row r="548" spans="1:23" ht="12" customHeight="1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8"/>
        <v>0</v>
      </c>
      <c r="K548" s="503">
        <f t="shared" si="198"/>
        <v>0</v>
      </c>
      <c r="L548" s="503">
        <f t="shared" si="198"/>
        <v>0</v>
      </c>
      <c r="M548" s="511">
        <f t="shared" si="205"/>
        <v>0</v>
      </c>
      <c r="N548" s="503">
        <f t="shared" si="202"/>
        <v>0</v>
      </c>
      <c r="O548" s="503">
        <f t="shared" si="202"/>
        <v>0</v>
      </c>
      <c r="P548" s="504">
        <f t="shared" si="203"/>
        <v>0</v>
      </c>
      <c r="Q548" s="505">
        <f t="shared" si="203"/>
        <v>0</v>
      </c>
      <c r="R548" s="506">
        <f t="shared" si="203"/>
        <v>0</v>
      </c>
      <c r="S548" s="507"/>
      <c r="T548" s="508"/>
      <c r="U548" s="509">
        <f t="shared" si="204"/>
        <v>0</v>
      </c>
      <c r="V548" s="510"/>
      <c r="W548" s="510"/>
    </row>
    <row r="549" spans="1:23" ht="12" customHeight="1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8"/>
        <v>0</v>
      </c>
      <c r="K549" s="503">
        <f t="shared" si="198"/>
        <v>0</v>
      </c>
      <c r="L549" s="503">
        <f t="shared" si="198"/>
        <v>0</v>
      </c>
      <c r="M549" s="511">
        <f t="shared" si="205"/>
        <v>0</v>
      </c>
      <c r="N549" s="503">
        <f t="shared" si="202"/>
        <v>0</v>
      </c>
      <c r="O549" s="503">
        <f t="shared" si="202"/>
        <v>0</v>
      </c>
      <c r="P549" s="504">
        <f t="shared" si="203"/>
        <v>0</v>
      </c>
      <c r="Q549" s="505">
        <f t="shared" si="203"/>
        <v>0</v>
      </c>
      <c r="R549" s="506">
        <f t="shared" si="203"/>
        <v>0</v>
      </c>
      <c r="S549" s="507"/>
      <c r="T549" s="508"/>
      <c r="U549" s="509">
        <f t="shared" si="204"/>
        <v>0</v>
      </c>
      <c r="V549" s="510"/>
      <c r="W549" s="510"/>
    </row>
    <row r="550" spans="1:23" ht="12" customHeight="1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8"/>
        <v>0</v>
      </c>
      <c r="K550" s="503">
        <f t="shared" si="198"/>
        <v>0</v>
      </c>
      <c r="L550" s="503">
        <f t="shared" si="198"/>
        <v>0</v>
      </c>
      <c r="M550" s="511">
        <f t="shared" si="205"/>
        <v>0</v>
      </c>
      <c r="N550" s="503">
        <f t="shared" si="202"/>
        <v>0</v>
      </c>
      <c r="O550" s="503">
        <f t="shared" si="202"/>
        <v>0</v>
      </c>
      <c r="P550" s="504">
        <f t="shared" si="203"/>
        <v>0</v>
      </c>
      <c r="Q550" s="505">
        <f t="shared" si="203"/>
        <v>0</v>
      </c>
      <c r="R550" s="506">
        <f t="shared" si="203"/>
        <v>0</v>
      </c>
      <c r="S550" s="507"/>
      <c r="T550" s="508"/>
      <c r="U550" s="509">
        <f t="shared" si="204"/>
        <v>0</v>
      </c>
      <c r="V550" s="510"/>
      <c r="W550" s="510"/>
    </row>
    <row r="551" spans="1:23" ht="12" customHeight="1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8"/>
        <v>0</v>
      </c>
      <c r="K551" s="503">
        <f t="shared" si="198"/>
        <v>0</v>
      </c>
      <c r="L551" s="503">
        <f t="shared" si="198"/>
        <v>0</v>
      </c>
      <c r="M551" s="511">
        <f t="shared" si="205"/>
        <v>0</v>
      </c>
      <c r="N551" s="503">
        <f t="shared" si="202"/>
        <v>0</v>
      </c>
      <c r="O551" s="503">
        <f t="shared" si="202"/>
        <v>0</v>
      </c>
      <c r="P551" s="504">
        <f t="shared" si="203"/>
        <v>0</v>
      </c>
      <c r="Q551" s="505">
        <f t="shared" si="203"/>
        <v>0</v>
      </c>
      <c r="R551" s="506">
        <f t="shared" si="203"/>
        <v>0</v>
      </c>
      <c r="S551" s="507"/>
      <c r="T551" s="508"/>
      <c r="U551" s="509">
        <f t="shared" si="204"/>
        <v>0</v>
      </c>
      <c r="V551" s="510"/>
      <c r="W551" s="510"/>
    </row>
    <row r="552" spans="1:23" ht="12" customHeight="1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8"/>
        <v>0</v>
      </c>
      <c r="K552" s="503">
        <f t="shared" si="198"/>
        <v>0</v>
      </c>
      <c r="L552" s="503">
        <f t="shared" si="198"/>
        <v>0</v>
      </c>
      <c r="M552" s="511">
        <f t="shared" si="205"/>
        <v>0</v>
      </c>
      <c r="N552" s="503">
        <f t="shared" si="202"/>
        <v>0</v>
      </c>
      <c r="O552" s="503">
        <f t="shared" si="202"/>
        <v>0</v>
      </c>
      <c r="P552" s="504">
        <f t="shared" si="203"/>
        <v>0</v>
      </c>
      <c r="Q552" s="505">
        <f t="shared" si="203"/>
        <v>0</v>
      </c>
      <c r="R552" s="506">
        <f t="shared" si="203"/>
        <v>0</v>
      </c>
      <c r="S552" s="507"/>
      <c r="T552" s="508"/>
      <c r="U552" s="509">
        <f t="shared" si="204"/>
        <v>0</v>
      </c>
      <c r="V552" s="510"/>
      <c r="W552" s="510"/>
    </row>
    <row r="553" spans="1:23" ht="12" customHeight="1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198"/>
        <v>0</v>
      </c>
      <c r="K553" s="503">
        <f t="shared" si="198"/>
        <v>0</v>
      </c>
      <c r="L553" s="503">
        <f t="shared" si="198"/>
        <v>0</v>
      </c>
      <c r="M553" s="511">
        <f t="shared" si="205"/>
        <v>0</v>
      </c>
      <c r="N553" s="503">
        <f t="shared" ref="N553:O573" si="206">SUMIF($A$10:$A$323,$A553,N$10:N$323)</f>
        <v>0</v>
      </c>
      <c r="O553" s="503">
        <f t="shared" si="206"/>
        <v>0</v>
      </c>
      <c r="P553" s="504">
        <f t="shared" ref="P553:R573" si="207">SUMIF($A$10:$A$318,$A553,P$10:P$318)</f>
        <v>0</v>
      </c>
      <c r="Q553" s="505">
        <f t="shared" si="207"/>
        <v>0</v>
      </c>
      <c r="R553" s="506">
        <f t="shared" si="207"/>
        <v>0</v>
      </c>
      <c r="S553" s="507"/>
      <c r="T553" s="508"/>
      <c r="U553" s="509">
        <f t="shared" si="204"/>
        <v>0</v>
      </c>
      <c r="V553" s="510"/>
      <c r="W553" s="510"/>
    </row>
    <row r="554" spans="1:23" ht="12" customHeight="1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198"/>
        <v>0</v>
      </c>
      <c r="K554" s="503">
        <f t="shared" si="198"/>
        <v>0</v>
      </c>
      <c r="L554" s="503">
        <f t="shared" si="198"/>
        <v>0</v>
      </c>
      <c r="M554" s="511">
        <f t="shared" si="205"/>
        <v>0</v>
      </c>
      <c r="N554" s="503">
        <f t="shared" si="206"/>
        <v>0</v>
      </c>
      <c r="O554" s="503">
        <f t="shared" si="206"/>
        <v>0</v>
      </c>
      <c r="P554" s="504">
        <f t="shared" si="207"/>
        <v>0</v>
      </c>
      <c r="Q554" s="505">
        <f t="shared" si="207"/>
        <v>0</v>
      </c>
      <c r="R554" s="506">
        <f t="shared" si="207"/>
        <v>0</v>
      </c>
      <c r="S554" s="507"/>
      <c r="T554" s="508"/>
      <c r="U554" s="509">
        <f t="shared" si="204"/>
        <v>0</v>
      </c>
      <c r="V554" s="510"/>
      <c r="W554" s="510"/>
    </row>
    <row r="555" spans="1:23" ht="12" customHeight="1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198"/>
        <v>0</v>
      </c>
      <c r="K555" s="503">
        <f t="shared" si="198"/>
        <v>0</v>
      </c>
      <c r="L555" s="503">
        <f t="shared" si="198"/>
        <v>0</v>
      </c>
      <c r="M555" s="511">
        <f t="shared" si="205"/>
        <v>0</v>
      </c>
      <c r="N555" s="503">
        <f t="shared" si="206"/>
        <v>0</v>
      </c>
      <c r="O555" s="503">
        <f t="shared" si="206"/>
        <v>0</v>
      </c>
      <c r="P555" s="504">
        <f t="shared" si="207"/>
        <v>0</v>
      </c>
      <c r="Q555" s="505">
        <f t="shared" si="207"/>
        <v>0</v>
      </c>
      <c r="R555" s="506">
        <f t="shared" si="207"/>
        <v>0</v>
      </c>
      <c r="S555" s="507"/>
      <c r="T555" s="508"/>
      <c r="U555" s="509">
        <f t="shared" si="204"/>
        <v>0</v>
      </c>
      <c r="V555" s="510"/>
      <c r="W555" s="510"/>
    </row>
    <row r="556" spans="1:23" ht="12" customHeight="1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198"/>
        <v>0</v>
      </c>
      <c r="K556" s="503">
        <f t="shared" si="198"/>
        <v>0</v>
      </c>
      <c r="L556" s="503">
        <f t="shared" si="198"/>
        <v>0</v>
      </c>
      <c r="M556" s="511">
        <f t="shared" si="205"/>
        <v>0</v>
      </c>
      <c r="N556" s="503">
        <f t="shared" si="206"/>
        <v>0</v>
      </c>
      <c r="O556" s="503">
        <f t="shared" si="206"/>
        <v>0</v>
      </c>
      <c r="P556" s="504">
        <f t="shared" si="207"/>
        <v>0</v>
      </c>
      <c r="Q556" s="505">
        <f t="shared" si="207"/>
        <v>110</v>
      </c>
      <c r="R556" s="506">
        <f t="shared" si="207"/>
        <v>110</v>
      </c>
      <c r="S556" s="507"/>
      <c r="T556" s="508"/>
      <c r="U556" s="509">
        <f t="shared" si="204"/>
        <v>110</v>
      </c>
      <c r="V556" s="510"/>
      <c r="W556" s="510"/>
    </row>
    <row r="557" spans="1:23" ht="12" customHeight="1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198"/>
        <v>0</v>
      </c>
      <c r="K557" s="503">
        <f t="shared" si="198"/>
        <v>0</v>
      </c>
      <c r="L557" s="503">
        <f t="shared" si="198"/>
        <v>0</v>
      </c>
      <c r="M557" s="511">
        <f t="shared" si="205"/>
        <v>0</v>
      </c>
      <c r="N557" s="503">
        <f t="shared" si="206"/>
        <v>0</v>
      </c>
      <c r="O557" s="503">
        <f t="shared" si="206"/>
        <v>0</v>
      </c>
      <c r="P557" s="504">
        <f t="shared" si="207"/>
        <v>0</v>
      </c>
      <c r="Q557" s="505">
        <f t="shared" si="207"/>
        <v>0</v>
      </c>
      <c r="R557" s="506">
        <f t="shared" si="207"/>
        <v>0</v>
      </c>
      <c r="S557" s="507"/>
      <c r="T557" s="508"/>
      <c r="U557" s="509">
        <f t="shared" si="204"/>
        <v>0</v>
      </c>
      <c r="V557" s="510"/>
      <c r="W557" s="510"/>
    </row>
    <row r="558" spans="1:23" ht="12" customHeight="1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ref="J558:L623" si="208">SUMIF($A$10:$A$323,$A558,J$10:J$323)</f>
        <v>0</v>
      </c>
      <c r="K558" s="503">
        <f t="shared" si="208"/>
        <v>0</v>
      </c>
      <c r="L558" s="503">
        <f t="shared" si="208"/>
        <v>0</v>
      </c>
      <c r="M558" s="511">
        <f t="shared" si="205"/>
        <v>0</v>
      </c>
      <c r="N558" s="503">
        <f t="shared" si="206"/>
        <v>0</v>
      </c>
      <c r="O558" s="503">
        <f t="shared" si="206"/>
        <v>0</v>
      </c>
      <c r="P558" s="504">
        <f t="shared" si="207"/>
        <v>0</v>
      </c>
      <c r="Q558" s="505">
        <f t="shared" si="207"/>
        <v>0</v>
      </c>
      <c r="R558" s="506">
        <f t="shared" si="207"/>
        <v>0</v>
      </c>
      <c r="S558" s="507"/>
      <c r="T558" s="508"/>
      <c r="U558" s="509">
        <f t="shared" si="204"/>
        <v>0</v>
      </c>
      <c r="V558" s="510"/>
      <c r="W558" s="510"/>
    </row>
    <row r="559" spans="1:23" ht="12" customHeight="1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8"/>
        <v>0</v>
      </c>
      <c r="K559" s="503">
        <f t="shared" si="208"/>
        <v>0</v>
      </c>
      <c r="L559" s="503">
        <f t="shared" si="208"/>
        <v>0</v>
      </c>
      <c r="M559" s="511">
        <f t="shared" si="205"/>
        <v>0</v>
      </c>
      <c r="N559" s="503">
        <f t="shared" si="206"/>
        <v>0</v>
      </c>
      <c r="O559" s="503">
        <f t="shared" si="206"/>
        <v>0</v>
      </c>
      <c r="P559" s="504">
        <f t="shared" si="207"/>
        <v>0</v>
      </c>
      <c r="Q559" s="505">
        <f t="shared" si="207"/>
        <v>0</v>
      </c>
      <c r="R559" s="506">
        <f t="shared" si="207"/>
        <v>0</v>
      </c>
      <c r="S559" s="507"/>
      <c r="T559" s="508"/>
      <c r="U559" s="509">
        <f t="shared" si="204"/>
        <v>0</v>
      </c>
      <c r="V559" s="510"/>
      <c r="W559" s="510"/>
    </row>
    <row r="560" spans="1:23" ht="12" customHeight="1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8"/>
        <v>0</v>
      </c>
      <c r="K560" s="503">
        <f t="shared" si="208"/>
        <v>0</v>
      </c>
      <c r="L560" s="503">
        <f t="shared" si="208"/>
        <v>0</v>
      </c>
      <c r="M560" s="511">
        <f t="shared" si="205"/>
        <v>0</v>
      </c>
      <c r="N560" s="503">
        <f t="shared" si="206"/>
        <v>0</v>
      </c>
      <c r="O560" s="503">
        <f t="shared" si="206"/>
        <v>0</v>
      </c>
      <c r="P560" s="504">
        <f t="shared" si="207"/>
        <v>0</v>
      </c>
      <c r="Q560" s="505">
        <f t="shared" si="207"/>
        <v>0</v>
      </c>
      <c r="R560" s="506">
        <f t="shared" si="207"/>
        <v>0</v>
      </c>
      <c r="S560" s="507"/>
      <c r="T560" s="508"/>
      <c r="U560" s="509">
        <f t="shared" si="204"/>
        <v>0</v>
      </c>
      <c r="V560" s="510"/>
      <c r="W560" s="510"/>
    </row>
    <row r="561" spans="1:23" ht="12" customHeight="1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8"/>
        <v>0</v>
      </c>
      <c r="K561" s="503">
        <f t="shared" si="208"/>
        <v>0</v>
      </c>
      <c r="L561" s="503">
        <f t="shared" si="208"/>
        <v>0</v>
      </c>
      <c r="M561" s="511">
        <f t="shared" si="205"/>
        <v>0</v>
      </c>
      <c r="N561" s="503">
        <f t="shared" si="206"/>
        <v>0</v>
      </c>
      <c r="O561" s="503">
        <f t="shared" si="206"/>
        <v>0</v>
      </c>
      <c r="P561" s="504">
        <f t="shared" si="207"/>
        <v>0</v>
      </c>
      <c r="Q561" s="505">
        <f t="shared" si="207"/>
        <v>0</v>
      </c>
      <c r="R561" s="506">
        <f t="shared" si="207"/>
        <v>0</v>
      </c>
      <c r="S561" s="507"/>
      <c r="T561" s="508"/>
      <c r="U561" s="509">
        <f t="shared" si="204"/>
        <v>0</v>
      </c>
      <c r="V561" s="510"/>
      <c r="W561" s="510"/>
    </row>
    <row r="562" spans="1:23" ht="12" customHeight="1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8"/>
        <v>0</v>
      </c>
      <c r="K562" s="503">
        <f t="shared" si="208"/>
        <v>0</v>
      </c>
      <c r="L562" s="503">
        <f t="shared" si="208"/>
        <v>0</v>
      </c>
      <c r="M562" s="511">
        <f t="shared" si="205"/>
        <v>0</v>
      </c>
      <c r="N562" s="503">
        <f t="shared" si="206"/>
        <v>0</v>
      </c>
      <c r="O562" s="503">
        <f t="shared" si="206"/>
        <v>0</v>
      </c>
      <c r="P562" s="504">
        <f t="shared" si="207"/>
        <v>0</v>
      </c>
      <c r="Q562" s="505">
        <f t="shared" si="207"/>
        <v>0</v>
      </c>
      <c r="R562" s="506">
        <f t="shared" si="207"/>
        <v>0</v>
      </c>
      <c r="S562" s="507"/>
      <c r="T562" s="508"/>
      <c r="U562" s="509">
        <f t="shared" si="204"/>
        <v>0</v>
      </c>
      <c r="V562" s="510"/>
      <c r="W562" s="510"/>
    </row>
    <row r="563" spans="1:23" ht="12" customHeight="1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8"/>
        <v>0</v>
      </c>
      <c r="K563" s="503">
        <f t="shared" si="208"/>
        <v>0</v>
      </c>
      <c r="L563" s="503">
        <f t="shared" si="208"/>
        <v>0</v>
      </c>
      <c r="M563" s="511">
        <f t="shared" si="205"/>
        <v>0</v>
      </c>
      <c r="N563" s="503">
        <f t="shared" si="206"/>
        <v>0</v>
      </c>
      <c r="O563" s="503">
        <f t="shared" si="206"/>
        <v>0</v>
      </c>
      <c r="P563" s="504">
        <f t="shared" si="207"/>
        <v>0</v>
      </c>
      <c r="Q563" s="505">
        <f t="shared" si="207"/>
        <v>0</v>
      </c>
      <c r="R563" s="506">
        <f t="shared" si="207"/>
        <v>0</v>
      </c>
      <c r="S563" s="507"/>
      <c r="T563" s="508"/>
      <c r="U563" s="509">
        <f t="shared" si="204"/>
        <v>0</v>
      </c>
      <c r="V563" s="510"/>
      <c r="W563" s="510"/>
    </row>
    <row r="564" spans="1:23" ht="12" customHeight="1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8"/>
        <v>0</v>
      </c>
      <c r="K564" s="503">
        <f t="shared" si="208"/>
        <v>0</v>
      </c>
      <c r="L564" s="503">
        <f t="shared" si="208"/>
        <v>0</v>
      </c>
      <c r="M564" s="511">
        <f t="shared" si="205"/>
        <v>0</v>
      </c>
      <c r="N564" s="503">
        <f t="shared" si="206"/>
        <v>0</v>
      </c>
      <c r="O564" s="503">
        <f t="shared" si="206"/>
        <v>0</v>
      </c>
      <c r="P564" s="504">
        <f t="shared" si="207"/>
        <v>0</v>
      </c>
      <c r="Q564" s="505">
        <f t="shared" si="207"/>
        <v>0</v>
      </c>
      <c r="R564" s="506">
        <f t="shared" si="207"/>
        <v>0</v>
      </c>
      <c r="S564" s="507"/>
      <c r="T564" s="508"/>
      <c r="U564" s="509">
        <f t="shared" si="204"/>
        <v>0</v>
      </c>
      <c r="V564" s="510"/>
      <c r="W564" s="510"/>
    </row>
    <row r="565" spans="1:23" ht="12" customHeight="1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8"/>
        <v>0</v>
      </c>
      <c r="K565" s="503">
        <f t="shared" si="208"/>
        <v>0</v>
      </c>
      <c r="L565" s="503">
        <f t="shared" si="208"/>
        <v>0</v>
      </c>
      <c r="M565" s="511">
        <f t="shared" si="205"/>
        <v>0</v>
      </c>
      <c r="N565" s="503">
        <f t="shared" si="206"/>
        <v>0</v>
      </c>
      <c r="O565" s="503">
        <f t="shared" si="206"/>
        <v>0</v>
      </c>
      <c r="P565" s="504">
        <f t="shared" si="207"/>
        <v>0</v>
      </c>
      <c r="Q565" s="505">
        <f t="shared" si="207"/>
        <v>0</v>
      </c>
      <c r="R565" s="506">
        <f t="shared" si="207"/>
        <v>0</v>
      </c>
      <c r="S565" s="507"/>
      <c r="T565" s="508"/>
      <c r="U565" s="509">
        <f t="shared" si="204"/>
        <v>0</v>
      </c>
      <c r="V565" s="510"/>
      <c r="W565" s="510"/>
    </row>
    <row r="566" spans="1:23" ht="12" customHeight="1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8"/>
        <v>0</v>
      </c>
      <c r="K566" s="503">
        <f t="shared" si="208"/>
        <v>0</v>
      </c>
      <c r="L566" s="503">
        <f t="shared" si="208"/>
        <v>0</v>
      </c>
      <c r="M566" s="511">
        <f t="shared" si="205"/>
        <v>0</v>
      </c>
      <c r="N566" s="503">
        <f t="shared" si="206"/>
        <v>0</v>
      </c>
      <c r="O566" s="503">
        <f t="shared" si="206"/>
        <v>0</v>
      </c>
      <c r="P566" s="504">
        <f t="shared" si="207"/>
        <v>0</v>
      </c>
      <c r="Q566" s="505">
        <f t="shared" si="207"/>
        <v>0</v>
      </c>
      <c r="R566" s="506">
        <f t="shared" si="207"/>
        <v>0</v>
      </c>
      <c r="S566" s="507"/>
      <c r="T566" s="508"/>
      <c r="U566" s="509">
        <f t="shared" si="204"/>
        <v>0</v>
      </c>
      <c r="V566" s="510"/>
      <c r="W566" s="510"/>
    </row>
    <row r="567" spans="1:23" ht="12" customHeight="1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8"/>
        <v>0</v>
      </c>
      <c r="K567" s="503">
        <f t="shared" si="208"/>
        <v>0</v>
      </c>
      <c r="L567" s="503">
        <f t="shared" si="208"/>
        <v>0</v>
      </c>
      <c r="M567" s="511">
        <f t="shared" si="205"/>
        <v>0</v>
      </c>
      <c r="N567" s="503">
        <f t="shared" si="206"/>
        <v>0</v>
      </c>
      <c r="O567" s="503">
        <f t="shared" si="206"/>
        <v>0</v>
      </c>
      <c r="P567" s="504">
        <f t="shared" si="207"/>
        <v>0</v>
      </c>
      <c r="Q567" s="505">
        <f t="shared" si="207"/>
        <v>0</v>
      </c>
      <c r="R567" s="506">
        <f t="shared" si="207"/>
        <v>0</v>
      </c>
      <c r="S567" s="507"/>
      <c r="T567" s="508"/>
      <c r="U567" s="509">
        <f t="shared" si="204"/>
        <v>0</v>
      </c>
      <c r="V567" s="510"/>
      <c r="W567" s="510"/>
    </row>
    <row r="568" spans="1:23" ht="12" customHeight="1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8"/>
        <v>0</v>
      </c>
      <c r="K568" s="503">
        <f t="shared" si="208"/>
        <v>0</v>
      </c>
      <c r="L568" s="503">
        <f t="shared" si="208"/>
        <v>0</v>
      </c>
      <c r="M568" s="511">
        <f t="shared" si="205"/>
        <v>0</v>
      </c>
      <c r="N568" s="503">
        <f t="shared" si="206"/>
        <v>0</v>
      </c>
      <c r="O568" s="503">
        <f t="shared" si="206"/>
        <v>0</v>
      </c>
      <c r="P568" s="504">
        <f t="shared" si="207"/>
        <v>0</v>
      </c>
      <c r="Q568" s="505">
        <f t="shared" si="207"/>
        <v>0</v>
      </c>
      <c r="R568" s="506">
        <f t="shared" si="207"/>
        <v>0</v>
      </c>
      <c r="S568" s="507"/>
      <c r="T568" s="508"/>
      <c r="U568" s="509">
        <f t="shared" si="204"/>
        <v>0</v>
      </c>
      <c r="V568" s="510"/>
      <c r="W568" s="510"/>
    </row>
    <row r="569" spans="1:23" ht="12" customHeight="1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8"/>
        <v>0</v>
      </c>
      <c r="K569" s="503">
        <f t="shared" si="208"/>
        <v>0</v>
      </c>
      <c r="L569" s="503">
        <f t="shared" si="208"/>
        <v>0</v>
      </c>
      <c r="M569" s="511">
        <f t="shared" si="205"/>
        <v>0</v>
      </c>
      <c r="N569" s="503">
        <f t="shared" si="206"/>
        <v>0</v>
      </c>
      <c r="O569" s="503">
        <f t="shared" si="206"/>
        <v>0</v>
      </c>
      <c r="P569" s="504">
        <f t="shared" si="207"/>
        <v>0</v>
      </c>
      <c r="Q569" s="505">
        <f t="shared" si="207"/>
        <v>0</v>
      </c>
      <c r="R569" s="506">
        <f t="shared" si="207"/>
        <v>0</v>
      </c>
      <c r="S569" s="507"/>
      <c r="T569" s="508"/>
      <c r="U569" s="509">
        <f t="shared" si="204"/>
        <v>0</v>
      </c>
      <c r="V569" s="510"/>
      <c r="W569" s="510"/>
    </row>
    <row r="570" spans="1:23" ht="12" customHeight="1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8"/>
        <v>0</v>
      </c>
      <c r="K570" s="503">
        <f t="shared" si="208"/>
        <v>0</v>
      </c>
      <c r="L570" s="503">
        <f t="shared" si="208"/>
        <v>0</v>
      </c>
      <c r="M570" s="511">
        <f t="shared" si="205"/>
        <v>0</v>
      </c>
      <c r="N570" s="503">
        <f t="shared" si="206"/>
        <v>0</v>
      </c>
      <c r="O570" s="503">
        <f t="shared" si="206"/>
        <v>0</v>
      </c>
      <c r="P570" s="504">
        <f t="shared" si="207"/>
        <v>0</v>
      </c>
      <c r="Q570" s="505">
        <f t="shared" si="207"/>
        <v>0</v>
      </c>
      <c r="R570" s="506">
        <f t="shared" si="207"/>
        <v>0</v>
      </c>
      <c r="S570" s="507"/>
      <c r="T570" s="508"/>
      <c r="U570" s="509">
        <f t="shared" si="204"/>
        <v>0</v>
      </c>
      <c r="V570" s="510"/>
      <c r="W570" s="510"/>
    </row>
    <row r="571" spans="1:23" ht="12" customHeight="1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8"/>
        <v>0</v>
      </c>
      <c r="K571" s="503">
        <f t="shared" si="208"/>
        <v>0</v>
      </c>
      <c r="L571" s="503">
        <f t="shared" si="208"/>
        <v>0</v>
      </c>
      <c r="M571" s="511">
        <f t="shared" si="205"/>
        <v>0</v>
      </c>
      <c r="N571" s="503">
        <f t="shared" si="206"/>
        <v>0</v>
      </c>
      <c r="O571" s="503">
        <f t="shared" si="206"/>
        <v>0</v>
      </c>
      <c r="P571" s="504">
        <f t="shared" si="207"/>
        <v>0</v>
      </c>
      <c r="Q571" s="505">
        <f t="shared" si="207"/>
        <v>0</v>
      </c>
      <c r="R571" s="506">
        <f t="shared" si="207"/>
        <v>0</v>
      </c>
      <c r="S571" s="507"/>
      <c r="T571" s="508"/>
      <c r="U571" s="509">
        <f t="shared" si="204"/>
        <v>0</v>
      </c>
      <c r="V571" s="510"/>
      <c r="W571" s="510"/>
    </row>
    <row r="572" spans="1:23" ht="12" customHeight="1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8"/>
        <v>0</v>
      </c>
      <c r="K572" s="503">
        <f t="shared" si="208"/>
        <v>0</v>
      </c>
      <c r="L572" s="503">
        <f t="shared" si="208"/>
        <v>0</v>
      </c>
      <c r="M572" s="511">
        <f t="shared" si="205"/>
        <v>0</v>
      </c>
      <c r="N572" s="503">
        <f t="shared" si="206"/>
        <v>0</v>
      </c>
      <c r="O572" s="503">
        <f t="shared" si="206"/>
        <v>0</v>
      </c>
      <c r="P572" s="504">
        <f t="shared" si="207"/>
        <v>0</v>
      </c>
      <c r="Q572" s="505">
        <f t="shared" si="207"/>
        <v>0</v>
      </c>
      <c r="R572" s="506">
        <f t="shared" si="207"/>
        <v>0</v>
      </c>
      <c r="S572" s="507"/>
      <c r="T572" s="508"/>
      <c r="U572" s="509">
        <f t="shared" si="204"/>
        <v>0</v>
      </c>
      <c r="V572" s="510"/>
      <c r="W572" s="510"/>
    </row>
    <row r="573" spans="1:23" ht="12" customHeight="1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8"/>
        <v>0</v>
      </c>
      <c r="K573" s="503">
        <f t="shared" si="208"/>
        <v>0</v>
      </c>
      <c r="L573" s="503">
        <f t="shared" si="208"/>
        <v>0</v>
      </c>
      <c r="M573" s="511">
        <f t="shared" si="205"/>
        <v>0</v>
      </c>
      <c r="N573" s="503">
        <f t="shared" si="206"/>
        <v>0</v>
      </c>
      <c r="O573" s="503">
        <f t="shared" si="206"/>
        <v>0</v>
      </c>
      <c r="P573" s="504">
        <f t="shared" si="207"/>
        <v>0</v>
      </c>
      <c r="Q573" s="505">
        <f t="shared" si="207"/>
        <v>0</v>
      </c>
      <c r="R573" s="506">
        <f t="shared" si="207"/>
        <v>0</v>
      </c>
      <c r="S573" s="507"/>
      <c r="T573" s="508"/>
      <c r="U573" s="509">
        <f t="shared" si="204"/>
        <v>0</v>
      </c>
      <c r="V573" s="510"/>
      <c r="W573" s="510"/>
    </row>
    <row r="574" spans="1:23" ht="12" customHeight="1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8"/>
        <v>0</v>
      </c>
      <c r="K574" s="503">
        <f t="shared" si="208"/>
        <v>0</v>
      </c>
      <c r="L574" s="503">
        <f t="shared" si="208"/>
        <v>0</v>
      </c>
      <c r="M574" s="511">
        <f t="shared" si="205"/>
        <v>0</v>
      </c>
      <c r="N574" s="503">
        <f t="shared" ref="N574:O593" si="209">SUMIF($A$10:$A$323,$A574,N$10:N$323)</f>
        <v>0</v>
      </c>
      <c r="O574" s="503">
        <f t="shared" si="209"/>
        <v>0</v>
      </c>
      <c r="P574" s="504">
        <f t="shared" ref="P574:R593" si="210">SUMIF($A$10:$A$318,$A574,P$10:P$318)</f>
        <v>0</v>
      </c>
      <c r="Q574" s="505">
        <f t="shared" si="210"/>
        <v>0</v>
      </c>
      <c r="R574" s="506">
        <f t="shared" si="210"/>
        <v>0</v>
      </c>
      <c r="S574" s="507"/>
      <c r="T574" s="508"/>
      <c r="U574" s="509">
        <f t="shared" si="204"/>
        <v>0</v>
      </c>
      <c r="V574" s="510"/>
      <c r="W574" s="510"/>
    </row>
    <row r="575" spans="1:23" ht="12" customHeight="1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8"/>
        <v>0</v>
      </c>
      <c r="K575" s="503">
        <f t="shared" si="208"/>
        <v>0</v>
      </c>
      <c r="L575" s="503">
        <f t="shared" si="208"/>
        <v>0</v>
      </c>
      <c r="M575" s="511">
        <f t="shared" si="205"/>
        <v>0</v>
      </c>
      <c r="N575" s="503">
        <f t="shared" si="209"/>
        <v>0</v>
      </c>
      <c r="O575" s="503">
        <f t="shared" si="209"/>
        <v>0</v>
      </c>
      <c r="P575" s="504">
        <f t="shared" si="210"/>
        <v>0</v>
      </c>
      <c r="Q575" s="505">
        <f t="shared" si="210"/>
        <v>0</v>
      </c>
      <c r="R575" s="506">
        <f t="shared" si="210"/>
        <v>0</v>
      </c>
      <c r="S575" s="507"/>
      <c r="T575" s="508"/>
      <c r="U575" s="509">
        <f t="shared" si="204"/>
        <v>0</v>
      </c>
      <c r="V575" s="510"/>
      <c r="W575" s="510"/>
    </row>
    <row r="576" spans="1:23" ht="12" customHeight="1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8"/>
        <v>0</v>
      </c>
      <c r="K576" s="503">
        <f t="shared" si="208"/>
        <v>0</v>
      </c>
      <c r="L576" s="503">
        <f t="shared" si="208"/>
        <v>0</v>
      </c>
      <c r="M576" s="511">
        <f t="shared" si="205"/>
        <v>0</v>
      </c>
      <c r="N576" s="503">
        <f t="shared" si="209"/>
        <v>0</v>
      </c>
      <c r="O576" s="503">
        <f t="shared" si="209"/>
        <v>0</v>
      </c>
      <c r="P576" s="504">
        <f t="shared" si="210"/>
        <v>0</v>
      </c>
      <c r="Q576" s="505">
        <f t="shared" si="210"/>
        <v>0</v>
      </c>
      <c r="R576" s="506">
        <f t="shared" si="210"/>
        <v>0</v>
      </c>
      <c r="S576" s="507"/>
      <c r="T576" s="508"/>
      <c r="U576" s="509">
        <f t="shared" si="204"/>
        <v>0</v>
      </c>
      <c r="V576" s="510"/>
      <c r="W576" s="510"/>
    </row>
    <row r="577" spans="1:23" ht="12" customHeight="1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8"/>
        <v>0</v>
      </c>
      <c r="K577" s="503">
        <f t="shared" si="208"/>
        <v>0</v>
      </c>
      <c r="L577" s="503">
        <f t="shared" si="208"/>
        <v>0</v>
      </c>
      <c r="M577" s="511">
        <f t="shared" si="205"/>
        <v>0</v>
      </c>
      <c r="N577" s="503">
        <f t="shared" si="209"/>
        <v>0</v>
      </c>
      <c r="O577" s="503">
        <f t="shared" si="209"/>
        <v>0</v>
      </c>
      <c r="P577" s="504">
        <f t="shared" si="210"/>
        <v>0</v>
      </c>
      <c r="Q577" s="505">
        <f t="shared" si="210"/>
        <v>0</v>
      </c>
      <c r="R577" s="506">
        <f t="shared" si="210"/>
        <v>0</v>
      </c>
      <c r="S577" s="507"/>
      <c r="T577" s="508"/>
      <c r="U577" s="509">
        <f t="shared" si="204"/>
        <v>0</v>
      </c>
      <c r="V577" s="510"/>
      <c r="W577" s="510"/>
    </row>
    <row r="578" spans="1:23" ht="12" customHeight="1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8"/>
        <v>0</v>
      </c>
      <c r="K578" s="503">
        <f t="shared" si="208"/>
        <v>0</v>
      </c>
      <c r="L578" s="503">
        <f t="shared" si="208"/>
        <v>0</v>
      </c>
      <c r="M578" s="511">
        <f t="shared" si="205"/>
        <v>0</v>
      </c>
      <c r="N578" s="503">
        <f t="shared" si="209"/>
        <v>0</v>
      </c>
      <c r="O578" s="503">
        <f t="shared" si="209"/>
        <v>0</v>
      </c>
      <c r="P578" s="504">
        <f t="shared" si="210"/>
        <v>0</v>
      </c>
      <c r="Q578" s="505">
        <f t="shared" si="210"/>
        <v>0</v>
      </c>
      <c r="R578" s="506">
        <f t="shared" si="210"/>
        <v>0</v>
      </c>
      <c r="S578" s="507"/>
      <c r="T578" s="508"/>
      <c r="U578" s="509">
        <f t="shared" si="204"/>
        <v>0</v>
      </c>
      <c r="V578" s="510"/>
      <c r="W578" s="510"/>
    </row>
    <row r="579" spans="1:23" ht="12" customHeight="1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8"/>
        <v>0</v>
      </c>
      <c r="K579" s="503">
        <f t="shared" si="208"/>
        <v>0</v>
      </c>
      <c r="L579" s="503">
        <f t="shared" si="208"/>
        <v>112</v>
      </c>
      <c r="M579" s="511">
        <f t="shared" si="205"/>
        <v>0</v>
      </c>
      <c r="N579" s="503">
        <f t="shared" si="209"/>
        <v>0</v>
      </c>
      <c r="O579" s="503">
        <f t="shared" si="209"/>
        <v>112</v>
      </c>
      <c r="P579" s="504">
        <f t="shared" si="210"/>
        <v>0</v>
      </c>
      <c r="Q579" s="505">
        <f t="shared" si="210"/>
        <v>0</v>
      </c>
      <c r="R579" s="506">
        <f t="shared" si="210"/>
        <v>0</v>
      </c>
      <c r="S579" s="507"/>
      <c r="T579" s="508"/>
      <c r="U579" s="509">
        <f t="shared" si="204"/>
        <v>112</v>
      </c>
      <c r="V579" s="510"/>
      <c r="W579" s="510"/>
    </row>
    <row r="580" spans="1:23" ht="12" customHeight="1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8"/>
        <v>0</v>
      </c>
      <c r="K580" s="503">
        <f t="shared" si="208"/>
        <v>0</v>
      </c>
      <c r="L580" s="503">
        <f t="shared" si="208"/>
        <v>0</v>
      </c>
      <c r="M580" s="511">
        <f t="shared" si="205"/>
        <v>0</v>
      </c>
      <c r="N580" s="503">
        <f t="shared" si="209"/>
        <v>0</v>
      </c>
      <c r="O580" s="503">
        <f t="shared" si="209"/>
        <v>0</v>
      </c>
      <c r="P580" s="504">
        <f t="shared" si="210"/>
        <v>0</v>
      </c>
      <c r="Q580" s="505">
        <f t="shared" si="210"/>
        <v>0</v>
      </c>
      <c r="R580" s="506">
        <f t="shared" si="210"/>
        <v>0</v>
      </c>
      <c r="S580" s="507"/>
      <c r="T580" s="508"/>
      <c r="U580" s="509">
        <f t="shared" si="204"/>
        <v>0</v>
      </c>
      <c r="V580" s="510"/>
      <c r="W580" s="510"/>
    </row>
    <row r="581" spans="1:23" ht="12" customHeight="1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8"/>
        <v>0</v>
      </c>
      <c r="K581" s="503">
        <f t="shared" si="208"/>
        <v>0</v>
      </c>
      <c r="L581" s="503">
        <f t="shared" si="208"/>
        <v>0</v>
      </c>
      <c r="M581" s="511">
        <f t="shared" si="205"/>
        <v>0</v>
      </c>
      <c r="N581" s="503">
        <f t="shared" si="209"/>
        <v>0</v>
      </c>
      <c r="O581" s="503">
        <f t="shared" si="209"/>
        <v>0</v>
      </c>
      <c r="P581" s="504">
        <f t="shared" si="210"/>
        <v>0</v>
      </c>
      <c r="Q581" s="505">
        <f t="shared" si="210"/>
        <v>0</v>
      </c>
      <c r="R581" s="506">
        <f t="shared" si="210"/>
        <v>0</v>
      </c>
      <c r="S581" s="507"/>
      <c r="T581" s="508"/>
      <c r="U581" s="509">
        <f t="shared" si="204"/>
        <v>0</v>
      </c>
      <c r="V581" s="510"/>
      <c r="W581" s="510"/>
    </row>
    <row r="582" spans="1:23" ht="12" customHeight="1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8"/>
        <v>0</v>
      </c>
      <c r="K582" s="503">
        <f t="shared" si="208"/>
        <v>0</v>
      </c>
      <c r="L582" s="503">
        <f t="shared" si="208"/>
        <v>0</v>
      </c>
      <c r="M582" s="511">
        <f t="shared" si="205"/>
        <v>0</v>
      </c>
      <c r="N582" s="503">
        <f t="shared" si="209"/>
        <v>0</v>
      </c>
      <c r="O582" s="503">
        <f t="shared" si="209"/>
        <v>0</v>
      </c>
      <c r="P582" s="504">
        <f t="shared" si="210"/>
        <v>0</v>
      </c>
      <c r="Q582" s="505">
        <f t="shared" si="210"/>
        <v>0</v>
      </c>
      <c r="R582" s="506">
        <f t="shared" si="210"/>
        <v>0</v>
      </c>
      <c r="S582" s="507"/>
      <c r="T582" s="508"/>
      <c r="U582" s="509">
        <f t="shared" si="204"/>
        <v>0</v>
      </c>
      <c r="V582" s="510"/>
      <c r="W582" s="510"/>
    </row>
    <row r="583" spans="1:23" ht="12" customHeight="1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8"/>
        <v>0</v>
      </c>
      <c r="K583" s="503">
        <f t="shared" si="208"/>
        <v>0</v>
      </c>
      <c r="L583" s="503">
        <f t="shared" si="208"/>
        <v>0</v>
      </c>
      <c r="M583" s="511">
        <f t="shared" si="205"/>
        <v>0</v>
      </c>
      <c r="N583" s="503">
        <f t="shared" si="209"/>
        <v>0</v>
      </c>
      <c r="O583" s="503">
        <f t="shared" si="209"/>
        <v>0</v>
      </c>
      <c r="P583" s="504">
        <f t="shared" si="210"/>
        <v>0</v>
      </c>
      <c r="Q583" s="505">
        <f t="shared" si="210"/>
        <v>0</v>
      </c>
      <c r="R583" s="506">
        <f t="shared" si="210"/>
        <v>0</v>
      </c>
      <c r="S583" s="507"/>
      <c r="T583" s="508"/>
      <c r="U583" s="509">
        <f t="shared" si="204"/>
        <v>0</v>
      </c>
      <c r="V583" s="510"/>
      <c r="W583" s="510"/>
    </row>
    <row r="584" spans="1:23" ht="12" customHeight="1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8"/>
        <v>0</v>
      </c>
      <c r="K584" s="503">
        <f t="shared" si="208"/>
        <v>0</v>
      </c>
      <c r="L584" s="503">
        <f t="shared" si="208"/>
        <v>0</v>
      </c>
      <c r="M584" s="511">
        <f t="shared" si="205"/>
        <v>0</v>
      </c>
      <c r="N584" s="503">
        <f t="shared" si="209"/>
        <v>0</v>
      </c>
      <c r="O584" s="503">
        <f t="shared" si="209"/>
        <v>0</v>
      </c>
      <c r="P584" s="504">
        <f t="shared" si="210"/>
        <v>0</v>
      </c>
      <c r="Q584" s="505">
        <f t="shared" si="210"/>
        <v>0</v>
      </c>
      <c r="R584" s="506">
        <f t="shared" si="210"/>
        <v>0</v>
      </c>
      <c r="S584" s="507"/>
      <c r="T584" s="508"/>
      <c r="U584" s="509"/>
      <c r="V584" s="510"/>
      <c r="W584" s="510"/>
    </row>
    <row r="585" spans="1:23" ht="12" customHeight="1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8"/>
        <v>0</v>
      </c>
      <c r="K585" s="503">
        <f t="shared" si="208"/>
        <v>0</v>
      </c>
      <c r="L585" s="503">
        <f t="shared" si="208"/>
        <v>0</v>
      </c>
      <c r="M585" s="511">
        <f t="shared" si="205"/>
        <v>0</v>
      </c>
      <c r="N585" s="503">
        <f t="shared" si="209"/>
        <v>0</v>
      </c>
      <c r="O585" s="503">
        <f t="shared" si="209"/>
        <v>0</v>
      </c>
      <c r="P585" s="504">
        <f t="shared" si="210"/>
        <v>0</v>
      </c>
      <c r="Q585" s="505">
        <f t="shared" si="210"/>
        <v>0</v>
      </c>
      <c r="R585" s="506">
        <f t="shared" si="210"/>
        <v>0</v>
      </c>
      <c r="S585" s="507"/>
      <c r="T585" s="508"/>
      <c r="U585" s="509">
        <f t="shared" ref="U585:U648" si="211">SUMIF($A$10:$A$318,$A585,U$10:U$318)</f>
        <v>0</v>
      </c>
      <c r="V585" s="510"/>
      <c r="W585" s="510"/>
    </row>
    <row r="586" spans="1:23" ht="12" customHeight="1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8"/>
        <v>0</v>
      </c>
      <c r="K586" s="503">
        <f t="shared" si="208"/>
        <v>0</v>
      </c>
      <c r="L586" s="503">
        <f t="shared" si="208"/>
        <v>0</v>
      </c>
      <c r="M586" s="511">
        <f t="shared" si="205"/>
        <v>0</v>
      </c>
      <c r="N586" s="503">
        <f t="shared" si="209"/>
        <v>0</v>
      </c>
      <c r="O586" s="503">
        <f t="shared" si="209"/>
        <v>0</v>
      </c>
      <c r="P586" s="504">
        <f t="shared" si="210"/>
        <v>0</v>
      </c>
      <c r="Q586" s="505">
        <f t="shared" si="210"/>
        <v>0</v>
      </c>
      <c r="R586" s="506">
        <f t="shared" si="210"/>
        <v>0</v>
      </c>
      <c r="S586" s="507"/>
      <c r="T586" s="508"/>
      <c r="U586" s="509">
        <f t="shared" si="211"/>
        <v>0</v>
      </c>
      <c r="V586" s="510"/>
      <c r="W586" s="510"/>
    </row>
    <row r="587" spans="1:23" ht="12" customHeight="1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8"/>
        <v>0</v>
      </c>
      <c r="K587" s="503">
        <f t="shared" si="208"/>
        <v>0</v>
      </c>
      <c r="L587" s="503">
        <f t="shared" si="208"/>
        <v>0</v>
      </c>
      <c r="M587" s="511">
        <f t="shared" si="205"/>
        <v>0</v>
      </c>
      <c r="N587" s="503">
        <f t="shared" si="209"/>
        <v>0</v>
      </c>
      <c r="O587" s="503">
        <f t="shared" si="209"/>
        <v>0</v>
      </c>
      <c r="P587" s="504">
        <f t="shared" si="210"/>
        <v>0</v>
      </c>
      <c r="Q587" s="505">
        <f t="shared" si="210"/>
        <v>0</v>
      </c>
      <c r="R587" s="506">
        <f t="shared" si="210"/>
        <v>0</v>
      </c>
      <c r="S587" s="507"/>
      <c r="T587" s="508"/>
      <c r="U587" s="509">
        <f t="shared" si="211"/>
        <v>0</v>
      </c>
      <c r="V587" s="510"/>
      <c r="W587" s="510"/>
    </row>
    <row r="588" spans="1:23" ht="12" customHeight="1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8"/>
        <v>0</v>
      </c>
      <c r="K588" s="503">
        <f t="shared" si="208"/>
        <v>0</v>
      </c>
      <c r="L588" s="503">
        <f t="shared" si="208"/>
        <v>0</v>
      </c>
      <c r="M588" s="511">
        <f t="shared" si="205"/>
        <v>0</v>
      </c>
      <c r="N588" s="503">
        <f t="shared" si="209"/>
        <v>0</v>
      </c>
      <c r="O588" s="503">
        <f t="shared" si="209"/>
        <v>0</v>
      </c>
      <c r="P588" s="504">
        <f t="shared" si="210"/>
        <v>0</v>
      </c>
      <c r="Q588" s="505">
        <f t="shared" si="210"/>
        <v>0</v>
      </c>
      <c r="R588" s="506">
        <f t="shared" si="210"/>
        <v>0</v>
      </c>
      <c r="S588" s="507"/>
      <c r="T588" s="508"/>
      <c r="U588" s="509">
        <f t="shared" si="211"/>
        <v>0</v>
      </c>
      <c r="V588" s="510"/>
      <c r="W588" s="510"/>
    </row>
    <row r="589" spans="1:23" ht="12" customHeight="1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8"/>
        <v>0</v>
      </c>
      <c r="K589" s="503">
        <f t="shared" si="208"/>
        <v>0</v>
      </c>
      <c r="L589" s="503">
        <f t="shared" si="208"/>
        <v>0</v>
      </c>
      <c r="M589" s="511">
        <f t="shared" si="205"/>
        <v>0</v>
      </c>
      <c r="N589" s="503">
        <f t="shared" si="209"/>
        <v>0</v>
      </c>
      <c r="O589" s="503">
        <f t="shared" si="209"/>
        <v>0</v>
      </c>
      <c r="P589" s="504">
        <f t="shared" si="210"/>
        <v>0</v>
      </c>
      <c r="Q589" s="505">
        <f t="shared" si="210"/>
        <v>0</v>
      </c>
      <c r="R589" s="506">
        <f t="shared" si="210"/>
        <v>0</v>
      </c>
      <c r="S589" s="507"/>
      <c r="T589" s="508"/>
      <c r="U589" s="509">
        <f t="shared" si="211"/>
        <v>0</v>
      </c>
      <c r="V589" s="510"/>
      <c r="W589" s="510"/>
    </row>
    <row r="590" spans="1:23" ht="12" customHeight="1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8"/>
        <v>0</v>
      </c>
      <c r="K590" s="503">
        <f t="shared" si="208"/>
        <v>0</v>
      </c>
      <c r="L590" s="503">
        <f t="shared" si="208"/>
        <v>0</v>
      </c>
      <c r="M590" s="511">
        <f t="shared" si="205"/>
        <v>0</v>
      </c>
      <c r="N590" s="503">
        <f t="shared" si="209"/>
        <v>0</v>
      </c>
      <c r="O590" s="503">
        <f t="shared" si="209"/>
        <v>0</v>
      </c>
      <c r="P590" s="504">
        <f t="shared" si="210"/>
        <v>0</v>
      </c>
      <c r="Q590" s="505">
        <f t="shared" si="210"/>
        <v>0</v>
      </c>
      <c r="R590" s="506">
        <f t="shared" si="210"/>
        <v>0</v>
      </c>
      <c r="S590" s="507"/>
      <c r="T590" s="508"/>
      <c r="U590" s="509">
        <f t="shared" si="211"/>
        <v>0</v>
      </c>
      <c r="V590" s="510"/>
      <c r="W590" s="510"/>
    </row>
    <row r="591" spans="1:23" ht="12" customHeight="1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8"/>
        <v>0</v>
      </c>
      <c r="K591" s="503">
        <f t="shared" si="208"/>
        <v>0</v>
      </c>
      <c r="L591" s="503">
        <f t="shared" si="208"/>
        <v>0</v>
      </c>
      <c r="M591" s="511">
        <f t="shared" si="205"/>
        <v>0</v>
      </c>
      <c r="N591" s="503">
        <f t="shared" si="209"/>
        <v>0</v>
      </c>
      <c r="O591" s="503">
        <f t="shared" si="209"/>
        <v>0</v>
      </c>
      <c r="P591" s="504">
        <f t="shared" si="210"/>
        <v>0</v>
      </c>
      <c r="Q591" s="505">
        <f t="shared" si="210"/>
        <v>0</v>
      </c>
      <c r="R591" s="506">
        <f t="shared" si="210"/>
        <v>0</v>
      </c>
      <c r="S591" s="507"/>
      <c r="T591" s="508"/>
      <c r="U591" s="509">
        <f t="shared" si="211"/>
        <v>0</v>
      </c>
      <c r="V591" s="510"/>
      <c r="W591" s="510"/>
    </row>
    <row r="592" spans="1:23" ht="12" customHeight="1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8"/>
        <v>0</v>
      </c>
      <c r="K592" s="503">
        <f t="shared" si="208"/>
        <v>0</v>
      </c>
      <c r="L592" s="503">
        <f t="shared" si="208"/>
        <v>0</v>
      </c>
      <c r="M592" s="511">
        <f t="shared" si="205"/>
        <v>0</v>
      </c>
      <c r="N592" s="503">
        <f t="shared" si="209"/>
        <v>0</v>
      </c>
      <c r="O592" s="503">
        <f t="shared" si="209"/>
        <v>0</v>
      </c>
      <c r="P592" s="504">
        <f t="shared" si="210"/>
        <v>0</v>
      </c>
      <c r="Q592" s="505">
        <f t="shared" si="210"/>
        <v>0</v>
      </c>
      <c r="R592" s="506">
        <f t="shared" si="210"/>
        <v>0</v>
      </c>
      <c r="S592" s="507"/>
      <c r="T592" s="508"/>
      <c r="U592" s="509">
        <f t="shared" si="211"/>
        <v>0</v>
      </c>
      <c r="V592" s="510"/>
      <c r="W592" s="510"/>
    </row>
    <row r="593" spans="1:23" ht="12" customHeight="1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8"/>
        <v>0</v>
      </c>
      <c r="K593" s="503">
        <f t="shared" si="208"/>
        <v>0</v>
      </c>
      <c r="L593" s="503">
        <f t="shared" si="208"/>
        <v>0</v>
      </c>
      <c r="M593" s="511">
        <f t="shared" si="205"/>
        <v>0</v>
      </c>
      <c r="N593" s="503">
        <f t="shared" si="209"/>
        <v>0</v>
      </c>
      <c r="O593" s="503">
        <f t="shared" si="209"/>
        <v>0</v>
      </c>
      <c r="P593" s="504">
        <f t="shared" si="210"/>
        <v>0</v>
      </c>
      <c r="Q593" s="505">
        <f t="shared" si="210"/>
        <v>0</v>
      </c>
      <c r="R593" s="506">
        <f t="shared" si="210"/>
        <v>0</v>
      </c>
      <c r="S593" s="507"/>
      <c r="T593" s="508"/>
      <c r="U593" s="509">
        <f t="shared" si="211"/>
        <v>0</v>
      </c>
      <c r="V593" s="510"/>
      <c r="W593" s="510"/>
    </row>
    <row r="594" spans="1:23" ht="12" customHeight="1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8"/>
        <v>0</v>
      </c>
      <c r="K594" s="503">
        <f t="shared" si="208"/>
        <v>0</v>
      </c>
      <c r="L594" s="503">
        <f t="shared" si="208"/>
        <v>0</v>
      </c>
      <c r="M594" s="511">
        <f t="shared" si="205"/>
        <v>0</v>
      </c>
      <c r="N594" s="503">
        <f t="shared" ref="N594:O613" si="212">SUMIF($A$10:$A$323,$A594,N$10:N$323)</f>
        <v>0</v>
      </c>
      <c r="O594" s="503">
        <f t="shared" si="212"/>
        <v>0</v>
      </c>
      <c r="P594" s="504">
        <f t="shared" ref="P594:R613" si="213">SUMIF($A$10:$A$318,$A594,P$10:P$318)</f>
        <v>0</v>
      </c>
      <c r="Q594" s="505">
        <f t="shared" si="213"/>
        <v>0</v>
      </c>
      <c r="R594" s="506">
        <f t="shared" si="213"/>
        <v>0</v>
      </c>
      <c r="S594" s="507"/>
      <c r="T594" s="508"/>
      <c r="U594" s="509">
        <f t="shared" si="211"/>
        <v>0</v>
      </c>
      <c r="V594" s="510"/>
      <c r="W594" s="510"/>
    </row>
    <row r="595" spans="1:23" ht="12" customHeight="1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8"/>
        <v>0</v>
      </c>
      <c r="K595" s="503">
        <f t="shared" si="208"/>
        <v>0</v>
      </c>
      <c r="L595" s="503">
        <f t="shared" si="208"/>
        <v>0</v>
      </c>
      <c r="M595" s="511">
        <f t="shared" si="205"/>
        <v>0</v>
      </c>
      <c r="N595" s="503">
        <f t="shared" si="212"/>
        <v>0</v>
      </c>
      <c r="O595" s="503">
        <f t="shared" si="212"/>
        <v>0</v>
      </c>
      <c r="P595" s="504">
        <f t="shared" si="213"/>
        <v>0</v>
      </c>
      <c r="Q595" s="505">
        <f t="shared" si="213"/>
        <v>0</v>
      </c>
      <c r="R595" s="506">
        <f t="shared" si="213"/>
        <v>0</v>
      </c>
      <c r="S595" s="507"/>
      <c r="T595" s="508"/>
      <c r="U595" s="509">
        <f t="shared" si="211"/>
        <v>0</v>
      </c>
      <c r="V595" s="510"/>
      <c r="W595" s="510"/>
    </row>
    <row r="596" spans="1:23" ht="12" customHeight="1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8"/>
        <v>0</v>
      </c>
      <c r="K596" s="503">
        <f t="shared" si="208"/>
        <v>0</v>
      </c>
      <c r="L596" s="503">
        <f t="shared" si="208"/>
        <v>0</v>
      </c>
      <c r="M596" s="511">
        <f t="shared" si="205"/>
        <v>0</v>
      </c>
      <c r="N596" s="503">
        <f t="shared" si="212"/>
        <v>0</v>
      </c>
      <c r="O596" s="503">
        <f t="shared" si="212"/>
        <v>0</v>
      </c>
      <c r="P596" s="504">
        <f t="shared" si="213"/>
        <v>0</v>
      </c>
      <c r="Q596" s="505">
        <f t="shared" si="213"/>
        <v>0</v>
      </c>
      <c r="R596" s="506">
        <f t="shared" si="213"/>
        <v>0</v>
      </c>
      <c r="S596" s="507"/>
      <c r="T596" s="508"/>
      <c r="U596" s="509">
        <f t="shared" si="211"/>
        <v>0</v>
      </c>
      <c r="V596" s="510"/>
      <c r="W596" s="510"/>
    </row>
    <row r="597" spans="1:23" ht="12" customHeight="1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8"/>
        <v>0</v>
      </c>
      <c r="K597" s="503">
        <f t="shared" si="208"/>
        <v>0</v>
      </c>
      <c r="L597" s="503">
        <f t="shared" si="208"/>
        <v>0</v>
      </c>
      <c r="M597" s="511">
        <f t="shared" si="205"/>
        <v>0</v>
      </c>
      <c r="N597" s="503">
        <f t="shared" si="212"/>
        <v>0</v>
      </c>
      <c r="O597" s="503">
        <f t="shared" si="212"/>
        <v>0</v>
      </c>
      <c r="P597" s="504">
        <f t="shared" si="213"/>
        <v>0</v>
      </c>
      <c r="Q597" s="505">
        <f t="shared" si="213"/>
        <v>0</v>
      </c>
      <c r="R597" s="506">
        <f t="shared" si="213"/>
        <v>0</v>
      </c>
      <c r="S597" s="507"/>
      <c r="T597" s="508"/>
      <c r="U597" s="509">
        <f t="shared" si="211"/>
        <v>0</v>
      </c>
      <c r="V597" s="510"/>
      <c r="W597" s="510"/>
    </row>
    <row r="598" spans="1:23" ht="12" customHeight="1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8"/>
        <v>0</v>
      </c>
      <c r="K598" s="503">
        <f t="shared" si="208"/>
        <v>0</v>
      </c>
      <c r="L598" s="503">
        <f t="shared" si="208"/>
        <v>0</v>
      </c>
      <c r="M598" s="511">
        <f t="shared" si="205"/>
        <v>0</v>
      </c>
      <c r="N598" s="503">
        <f t="shared" si="212"/>
        <v>0</v>
      </c>
      <c r="O598" s="503">
        <f t="shared" si="212"/>
        <v>0</v>
      </c>
      <c r="P598" s="504">
        <f t="shared" si="213"/>
        <v>0</v>
      </c>
      <c r="Q598" s="505">
        <f t="shared" si="213"/>
        <v>0</v>
      </c>
      <c r="R598" s="506">
        <f t="shared" si="213"/>
        <v>0</v>
      </c>
      <c r="S598" s="507"/>
      <c r="T598" s="508"/>
      <c r="U598" s="509">
        <f t="shared" si="211"/>
        <v>0</v>
      </c>
      <c r="V598" s="510"/>
      <c r="W598" s="510"/>
    </row>
    <row r="599" spans="1:23" ht="12" customHeight="1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8"/>
        <v>0</v>
      </c>
      <c r="K599" s="503">
        <f t="shared" si="208"/>
        <v>0</v>
      </c>
      <c r="L599" s="503">
        <f t="shared" si="208"/>
        <v>0</v>
      </c>
      <c r="M599" s="511">
        <f t="shared" si="205"/>
        <v>0</v>
      </c>
      <c r="N599" s="503">
        <f t="shared" si="212"/>
        <v>0</v>
      </c>
      <c r="O599" s="503">
        <f t="shared" si="212"/>
        <v>0</v>
      </c>
      <c r="P599" s="504">
        <f t="shared" si="213"/>
        <v>0</v>
      </c>
      <c r="Q599" s="505">
        <f t="shared" si="213"/>
        <v>0</v>
      </c>
      <c r="R599" s="506">
        <f t="shared" si="213"/>
        <v>0</v>
      </c>
      <c r="S599" s="507"/>
      <c r="T599" s="508"/>
      <c r="U599" s="509">
        <f t="shared" si="211"/>
        <v>0</v>
      </c>
      <c r="V599" s="510"/>
      <c r="W599" s="510"/>
    </row>
    <row r="600" spans="1:23" ht="12" customHeight="1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8"/>
        <v>0</v>
      </c>
      <c r="K600" s="503">
        <f t="shared" si="208"/>
        <v>0</v>
      </c>
      <c r="L600" s="503">
        <f t="shared" si="208"/>
        <v>0</v>
      </c>
      <c r="M600" s="511">
        <f t="shared" si="205"/>
        <v>0</v>
      </c>
      <c r="N600" s="503">
        <f t="shared" si="212"/>
        <v>0</v>
      </c>
      <c r="O600" s="503">
        <f t="shared" si="212"/>
        <v>0</v>
      </c>
      <c r="P600" s="504">
        <f t="shared" si="213"/>
        <v>0</v>
      </c>
      <c r="Q600" s="505">
        <f t="shared" si="213"/>
        <v>0</v>
      </c>
      <c r="R600" s="506">
        <f t="shared" si="213"/>
        <v>0</v>
      </c>
      <c r="S600" s="507"/>
      <c r="T600" s="508"/>
      <c r="U600" s="509">
        <f t="shared" si="211"/>
        <v>0</v>
      </c>
      <c r="V600" s="510"/>
      <c r="W600" s="510"/>
    </row>
    <row r="601" spans="1:23" ht="12" customHeight="1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8"/>
        <v>0</v>
      </c>
      <c r="K601" s="503">
        <f t="shared" si="208"/>
        <v>0</v>
      </c>
      <c r="L601" s="503">
        <f t="shared" si="208"/>
        <v>0</v>
      </c>
      <c r="M601" s="511">
        <f t="shared" si="205"/>
        <v>0</v>
      </c>
      <c r="N601" s="503">
        <f t="shared" si="212"/>
        <v>0</v>
      </c>
      <c r="O601" s="503">
        <f t="shared" si="212"/>
        <v>0</v>
      </c>
      <c r="P601" s="504">
        <f t="shared" si="213"/>
        <v>0</v>
      </c>
      <c r="Q601" s="505">
        <f t="shared" si="213"/>
        <v>0</v>
      </c>
      <c r="R601" s="506">
        <f t="shared" si="213"/>
        <v>0</v>
      </c>
      <c r="S601" s="507"/>
      <c r="T601" s="508"/>
      <c r="U601" s="509">
        <f t="shared" si="211"/>
        <v>0</v>
      </c>
      <c r="V601" s="510"/>
      <c r="W601" s="510"/>
    </row>
    <row r="602" spans="1:23" ht="12" customHeight="1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8"/>
        <v>0</v>
      </c>
      <c r="K602" s="503">
        <f t="shared" si="208"/>
        <v>0</v>
      </c>
      <c r="L602" s="503">
        <f t="shared" si="208"/>
        <v>0</v>
      </c>
      <c r="M602" s="511">
        <f t="shared" si="205"/>
        <v>0</v>
      </c>
      <c r="N602" s="503">
        <f t="shared" si="212"/>
        <v>0</v>
      </c>
      <c r="O602" s="503">
        <f t="shared" si="212"/>
        <v>0</v>
      </c>
      <c r="P602" s="504">
        <f t="shared" si="213"/>
        <v>0</v>
      </c>
      <c r="Q602" s="505">
        <f t="shared" si="213"/>
        <v>0</v>
      </c>
      <c r="R602" s="506">
        <f t="shared" si="213"/>
        <v>0</v>
      </c>
      <c r="S602" s="507"/>
      <c r="T602" s="508"/>
      <c r="U602" s="509">
        <f t="shared" si="211"/>
        <v>0</v>
      </c>
      <c r="V602" s="510"/>
      <c r="W602" s="510"/>
    </row>
    <row r="603" spans="1:23" ht="12" customHeight="1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8"/>
        <v>0</v>
      </c>
      <c r="K603" s="503">
        <f t="shared" si="208"/>
        <v>0</v>
      </c>
      <c r="L603" s="503">
        <f t="shared" si="208"/>
        <v>0</v>
      </c>
      <c r="M603" s="511">
        <f t="shared" si="205"/>
        <v>0</v>
      </c>
      <c r="N603" s="503">
        <f t="shared" si="212"/>
        <v>0</v>
      </c>
      <c r="O603" s="503">
        <f t="shared" si="212"/>
        <v>0</v>
      </c>
      <c r="P603" s="504">
        <f t="shared" si="213"/>
        <v>0</v>
      </c>
      <c r="Q603" s="505">
        <f t="shared" si="213"/>
        <v>0</v>
      </c>
      <c r="R603" s="506">
        <f t="shared" si="213"/>
        <v>0</v>
      </c>
      <c r="S603" s="507"/>
      <c r="T603" s="508"/>
      <c r="U603" s="509">
        <f t="shared" si="211"/>
        <v>0</v>
      </c>
      <c r="V603" s="510"/>
      <c r="W603" s="510"/>
    </row>
    <row r="604" spans="1:23" ht="12" customHeight="1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8"/>
        <v>0</v>
      </c>
      <c r="K604" s="503">
        <f t="shared" si="208"/>
        <v>0</v>
      </c>
      <c r="L604" s="503">
        <f t="shared" si="208"/>
        <v>0</v>
      </c>
      <c r="M604" s="511">
        <f t="shared" si="205"/>
        <v>0</v>
      </c>
      <c r="N604" s="503">
        <f t="shared" si="212"/>
        <v>0</v>
      </c>
      <c r="O604" s="503">
        <f t="shared" si="212"/>
        <v>0</v>
      </c>
      <c r="P604" s="504">
        <f t="shared" si="213"/>
        <v>0</v>
      </c>
      <c r="Q604" s="505">
        <f t="shared" si="213"/>
        <v>0</v>
      </c>
      <c r="R604" s="506">
        <f t="shared" si="213"/>
        <v>0</v>
      </c>
      <c r="S604" s="507"/>
      <c r="T604" s="508"/>
      <c r="U604" s="509">
        <f t="shared" si="211"/>
        <v>0</v>
      </c>
      <c r="V604" s="510"/>
      <c r="W604" s="510"/>
    </row>
    <row r="605" spans="1:23" ht="12" customHeight="1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8"/>
        <v>0</v>
      </c>
      <c r="K605" s="503">
        <f t="shared" si="208"/>
        <v>0</v>
      </c>
      <c r="L605" s="503">
        <f t="shared" si="208"/>
        <v>0</v>
      </c>
      <c r="M605" s="511">
        <f t="shared" si="205"/>
        <v>0</v>
      </c>
      <c r="N605" s="503">
        <f t="shared" si="212"/>
        <v>0</v>
      </c>
      <c r="O605" s="503">
        <f t="shared" si="212"/>
        <v>0</v>
      </c>
      <c r="P605" s="504">
        <f t="shared" si="213"/>
        <v>0</v>
      </c>
      <c r="Q605" s="505">
        <f t="shared" si="213"/>
        <v>0</v>
      </c>
      <c r="R605" s="506">
        <f t="shared" si="213"/>
        <v>0</v>
      </c>
      <c r="S605" s="507"/>
      <c r="T605" s="508"/>
      <c r="U605" s="509">
        <f t="shared" si="211"/>
        <v>0</v>
      </c>
      <c r="V605" s="510"/>
      <c r="W605" s="510"/>
    </row>
    <row r="606" spans="1:23" ht="12" customHeight="1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8"/>
        <v>0</v>
      </c>
      <c r="K606" s="503">
        <f t="shared" si="208"/>
        <v>0</v>
      </c>
      <c r="L606" s="503">
        <f t="shared" si="208"/>
        <v>0</v>
      </c>
      <c r="M606" s="511">
        <f t="shared" si="205"/>
        <v>0</v>
      </c>
      <c r="N606" s="503">
        <f t="shared" si="212"/>
        <v>0</v>
      </c>
      <c r="O606" s="503">
        <f t="shared" si="212"/>
        <v>0</v>
      </c>
      <c r="P606" s="504">
        <f t="shared" si="213"/>
        <v>0</v>
      </c>
      <c r="Q606" s="505">
        <f t="shared" si="213"/>
        <v>0</v>
      </c>
      <c r="R606" s="506">
        <f t="shared" si="213"/>
        <v>0</v>
      </c>
      <c r="S606" s="507"/>
      <c r="T606" s="508"/>
      <c r="U606" s="509">
        <f t="shared" si="211"/>
        <v>0</v>
      </c>
      <c r="V606" s="510"/>
      <c r="W606" s="510"/>
    </row>
    <row r="607" spans="1:23" ht="12" customHeight="1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8"/>
        <v>0</v>
      </c>
      <c r="K607" s="503">
        <f t="shared" si="208"/>
        <v>0</v>
      </c>
      <c r="L607" s="503">
        <f t="shared" si="208"/>
        <v>0</v>
      </c>
      <c r="M607" s="511">
        <f t="shared" si="205"/>
        <v>0</v>
      </c>
      <c r="N607" s="503">
        <f t="shared" si="212"/>
        <v>0</v>
      </c>
      <c r="O607" s="503">
        <f t="shared" si="212"/>
        <v>0</v>
      </c>
      <c r="P607" s="504">
        <f t="shared" si="213"/>
        <v>0</v>
      </c>
      <c r="Q607" s="505">
        <f t="shared" si="213"/>
        <v>0</v>
      </c>
      <c r="R607" s="506">
        <f t="shared" si="213"/>
        <v>0</v>
      </c>
      <c r="S607" s="507"/>
      <c r="T607" s="508"/>
      <c r="U607" s="509">
        <f t="shared" si="211"/>
        <v>0</v>
      </c>
      <c r="V607" s="510"/>
      <c r="W607" s="510"/>
    </row>
    <row r="608" spans="1:23" ht="12" customHeight="1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8"/>
        <v>0</v>
      </c>
      <c r="K608" s="503">
        <f t="shared" si="208"/>
        <v>0</v>
      </c>
      <c r="L608" s="503">
        <f t="shared" si="208"/>
        <v>0</v>
      </c>
      <c r="M608" s="511">
        <f t="shared" si="205"/>
        <v>0</v>
      </c>
      <c r="N608" s="503">
        <f t="shared" si="212"/>
        <v>0</v>
      </c>
      <c r="O608" s="503">
        <f t="shared" si="212"/>
        <v>0</v>
      </c>
      <c r="P608" s="504">
        <f t="shared" si="213"/>
        <v>0</v>
      </c>
      <c r="Q608" s="505">
        <f t="shared" si="213"/>
        <v>0</v>
      </c>
      <c r="R608" s="506">
        <f t="shared" si="213"/>
        <v>0</v>
      </c>
      <c r="S608" s="507"/>
      <c r="T608" s="508"/>
      <c r="U608" s="509">
        <f t="shared" si="211"/>
        <v>0</v>
      </c>
      <c r="V608" s="510"/>
      <c r="W608" s="510"/>
    </row>
    <row r="609" spans="1:23" ht="12" customHeight="1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8"/>
        <v>0</v>
      </c>
      <c r="K609" s="503">
        <f t="shared" si="208"/>
        <v>0</v>
      </c>
      <c r="L609" s="503">
        <f t="shared" si="208"/>
        <v>0</v>
      </c>
      <c r="M609" s="511">
        <f t="shared" si="205"/>
        <v>0</v>
      </c>
      <c r="N609" s="503">
        <f t="shared" si="212"/>
        <v>0</v>
      </c>
      <c r="O609" s="503">
        <f t="shared" si="212"/>
        <v>0</v>
      </c>
      <c r="P609" s="504">
        <f t="shared" si="213"/>
        <v>0</v>
      </c>
      <c r="Q609" s="505">
        <f t="shared" si="213"/>
        <v>0</v>
      </c>
      <c r="R609" s="506">
        <f t="shared" si="213"/>
        <v>0</v>
      </c>
      <c r="S609" s="507"/>
      <c r="T609" s="508"/>
      <c r="U609" s="509">
        <f t="shared" si="211"/>
        <v>0</v>
      </c>
      <c r="V609" s="510"/>
      <c r="W609" s="510"/>
    </row>
    <row r="610" spans="1:23" ht="12" customHeight="1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8"/>
        <v>0</v>
      </c>
      <c r="K610" s="503">
        <f t="shared" si="208"/>
        <v>0</v>
      </c>
      <c r="L610" s="503">
        <f t="shared" si="208"/>
        <v>0</v>
      </c>
      <c r="M610" s="511">
        <f t="shared" ref="M610:M670" si="214">SUMIF($A$10:$A$318,$A610,M$10:M$318)</f>
        <v>0</v>
      </c>
      <c r="N610" s="503">
        <f t="shared" si="212"/>
        <v>0</v>
      </c>
      <c r="O610" s="503">
        <f t="shared" si="212"/>
        <v>0</v>
      </c>
      <c r="P610" s="504">
        <f t="shared" si="213"/>
        <v>0</v>
      </c>
      <c r="Q610" s="505">
        <f t="shared" si="213"/>
        <v>0</v>
      </c>
      <c r="R610" s="506">
        <f t="shared" si="213"/>
        <v>0</v>
      </c>
      <c r="S610" s="507"/>
      <c r="T610" s="508"/>
      <c r="U610" s="509">
        <f t="shared" si="211"/>
        <v>0</v>
      </c>
      <c r="V610" s="510"/>
      <c r="W610" s="510"/>
    </row>
    <row r="611" spans="1:23" ht="12" customHeight="1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8"/>
        <v>0</v>
      </c>
      <c r="K611" s="503">
        <f t="shared" si="208"/>
        <v>0</v>
      </c>
      <c r="L611" s="503">
        <f t="shared" si="208"/>
        <v>0</v>
      </c>
      <c r="M611" s="511">
        <f t="shared" si="214"/>
        <v>0</v>
      </c>
      <c r="N611" s="503">
        <f t="shared" si="212"/>
        <v>0</v>
      </c>
      <c r="O611" s="503">
        <f t="shared" si="212"/>
        <v>0</v>
      </c>
      <c r="P611" s="504">
        <f t="shared" si="213"/>
        <v>0</v>
      </c>
      <c r="Q611" s="505">
        <f t="shared" si="213"/>
        <v>0</v>
      </c>
      <c r="R611" s="506">
        <f t="shared" si="213"/>
        <v>0</v>
      </c>
      <c r="S611" s="507"/>
      <c r="T611" s="508"/>
      <c r="U611" s="509">
        <f t="shared" si="211"/>
        <v>0</v>
      </c>
      <c r="V611" s="510"/>
      <c r="W611" s="510"/>
    </row>
    <row r="612" spans="1:23" ht="12" customHeight="1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8"/>
        <v>0</v>
      </c>
      <c r="K612" s="503">
        <f t="shared" si="208"/>
        <v>0</v>
      </c>
      <c r="L612" s="503">
        <f t="shared" si="208"/>
        <v>0</v>
      </c>
      <c r="M612" s="511">
        <f t="shared" si="214"/>
        <v>0</v>
      </c>
      <c r="N612" s="503">
        <f t="shared" si="212"/>
        <v>0</v>
      </c>
      <c r="O612" s="503">
        <f t="shared" si="212"/>
        <v>0</v>
      </c>
      <c r="P612" s="504">
        <f t="shared" si="213"/>
        <v>0</v>
      </c>
      <c r="Q612" s="505">
        <f t="shared" si="213"/>
        <v>0</v>
      </c>
      <c r="R612" s="506">
        <f t="shared" si="213"/>
        <v>0</v>
      </c>
      <c r="S612" s="507"/>
      <c r="T612" s="508"/>
      <c r="U612" s="509">
        <f t="shared" si="211"/>
        <v>0</v>
      </c>
      <c r="V612" s="510"/>
      <c r="W612" s="510"/>
    </row>
    <row r="613" spans="1:23" ht="12" customHeight="1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8"/>
        <v>0</v>
      </c>
      <c r="K613" s="503">
        <f t="shared" si="208"/>
        <v>0</v>
      </c>
      <c r="L613" s="503">
        <f t="shared" si="208"/>
        <v>0</v>
      </c>
      <c r="M613" s="511">
        <f t="shared" si="214"/>
        <v>0</v>
      </c>
      <c r="N613" s="503">
        <f t="shared" si="212"/>
        <v>0</v>
      </c>
      <c r="O613" s="503">
        <f t="shared" si="212"/>
        <v>0</v>
      </c>
      <c r="P613" s="504">
        <f t="shared" si="213"/>
        <v>0</v>
      </c>
      <c r="Q613" s="505">
        <f t="shared" si="213"/>
        <v>0</v>
      </c>
      <c r="R613" s="506">
        <f t="shared" si="213"/>
        <v>0</v>
      </c>
      <c r="S613" s="507"/>
      <c r="T613" s="508"/>
      <c r="U613" s="509">
        <f t="shared" si="211"/>
        <v>0</v>
      </c>
      <c r="V613" s="510"/>
      <c r="W613" s="510"/>
    </row>
    <row r="614" spans="1:23" ht="12" customHeight="1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8"/>
        <v>0</v>
      </c>
      <c r="K614" s="503">
        <f t="shared" si="208"/>
        <v>0</v>
      </c>
      <c r="L614" s="503">
        <f t="shared" si="208"/>
        <v>0</v>
      </c>
      <c r="M614" s="511">
        <f t="shared" si="214"/>
        <v>0</v>
      </c>
      <c r="N614" s="503">
        <f t="shared" ref="N614:O633" si="215">SUMIF($A$10:$A$323,$A614,N$10:N$323)</f>
        <v>0</v>
      </c>
      <c r="O614" s="503">
        <f t="shared" si="215"/>
        <v>0</v>
      </c>
      <c r="P614" s="504">
        <f t="shared" ref="P614:R633" si="216">SUMIF($A$10:$A$318,$A614,P$10:P$318)</f>
        <v>0</v>
      </c>
      <c r="Q614" s="505">
        <f t="shared" si="216"/>
        <v>0</v>
      </c>
      <c r="R614" s="506">
        <f t="shared" si="216"/>
        <v>0</v>
      </c>
      <c r="S614" s="507"/>
      <c r="T614" s="508"/>
      <c r="U614" s="509">
        <f t="shared" si="211"/>
        <v>0</v>
      </c>
      <c r="V614" s="510"/>
      <c r="W614" s="510"/>
    </row>
    <row r="615" spans="1:23" ht="12" customHeight="1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8"/>
        <v>0</v>
      </c>
      <c r="K615" s="503">
        <f t="shared" si="208"/>
        <v>0</v>
      </c>
      <c r="L615" s="503">
        <f t="shared" si="208"/>
        <v>0</v>
      </c>
      <c r="M615" s="511">
        <f t="shared" si="214"/>
        <v>0</v>
      </c>
      <c r="N615" s="503">
        <f t="shared" si="215"/>
        <v>0</v>
      </c>
      <c r="O615" s="503">
        <f t="shared" si="215"/>
        <v>0</v>
      </c>
      <c r="P615" s="504">
        <f t="shared" si="216"/>
        <v>0</v>
      </c>
      <c r="Q615" s="505">
        <f t="shared" si="216"/>
        <v>0</v>
      </c>
      <c r="R615" s="506">
        <f t="shared" si="216"/>
        <v>0</v>
      </c>
      <c r="S615" s="507"/>
      <c r="T615" s="508"/>
      <c r="U615" s="509">
        <f t="shared" si="211"/>
        <v>0</v>
      </c>
      <c r="V615" s="510"/>
      <c r="W615" s="510"/>
    </row>
    <row r="616" spans="1:23" ht="12" customHeight="1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8"/>
        <v>0</v>
      </c>
      <c r="K616" s="503">
        <f t="shared" si="208"/>
        <v>0</v>
      </c>
      <c r="L616" s="503">
        <f t="shared" si="208"/>
        <v>0</v>
      </c>
      <c r="M616" s="511">
        <f t="shared" si="214"/>
        <v>0</v>
      </c>
      <c r="N616" s="503">
        <f t="shared" si="215"/>
        <v>0</v>
      </c>
      <c r="O616" s="503">
        <f t="shared" si="215"/>
        <v>0</v>
      </c>
      <c r="P616" s="504">
        <f t="shared" si="216"/>
        <v>0</v>
      </c>
      <c r="Q616" s="505">
        <f t="shared" si="216"/>
        <v>0</v>
      </c>
      <c r="R616" s="506">
        <f t="shared" si="216"/>
        <v>0</v>
      </c>
      <c r="S616" s="507"/>
      <c r="T616" s="508"/>
      <c r="U616" s="509">
        <f t="shared" si="211"/>
        <v>0</v>
      </c>
      <c r="V616" s="510"/>
      <c r="W616" s="510"/>
    </row>
    <row r="617" spans="1:23" ht="12" customHeight="1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8"/>
        <v>0</v>
      </c>
      <c r="K617" s="503">
        <f t="shared" si="208"/>
        <v>0</v>
      </c>
      <c r="L617" s="503">
        <f t="shared" si="208"/>
        <v>0</v>
      </c>
      <c r="M617" s="511">
        <f t="shared" si="214"/>
        <v>0</v>
      </c>
      <c r="N617" s="503">
        <f t="shared" si="215"/>
        <v>0</v>
      </c>
      <c r="O617" s="503">
        <f t="shared" si="215"/>
        <v>0</v>
      </c>
      <c r="P617" s="504">
        <f t="shared" si="216"/>
        <v>0</v>
      </c>
      <c r="Q617" s="505">
        <f t="shared" si="216"/>
        <v>0</v>
      </c>
      <c r="R617" s="506">
        <f t="shared" si="216"/>
        <v>0</v>
      </c>
      <c r="S617" s="507"/>
      <c r="T617" s="508"/>
      <c r="U617" s="509">
        <f t="shared" si="211"/>
        <v>0</v>
      </c>
      <c r="V617" s="510"/>
      <c r="W617" s="510"/>
    </row>
    <row r="618" spans="1:23" ht="12" customHeight="1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08"/>
        <v>0</v>
      </c>
      <c r="K618" s="503">
        <f t="shared" si="208"/>
        <v>0</v>
      </c>
      <c r="L618" s="503">
        <f t="shared" si="208"/>
        <v>0</v>
      </c>
      <c r="M618" s="511">
        <f t="shared" si="214"/>
        <v>0</v>
      </c>
      <c r="N618" s="503">
        <f t="shared" si="215"/>
        <v>0</v>
      </c>
      <c r="O618" s="503">
        <f t="shared" si="215"/>
        <v>0</v>
      </c>
      <c r="P618" s="504">
        <f t="shared" si="216"/>
        <v>0</v>
      </c>
      <c r="Q618" s="505">
        <f t="shared" si="216"/>
        <v>0</v>
      </c>
      <c r="R618" s="506">
        <f t="shared" si="216"/>
        <v>0</v>
      </c>
      <c r="S618" s="507"/>
      <c r="T618" s="508"/>
      <c r="U618" s="509">
        <f t="shared" si="211"/>
        <v>0</v>
      </c>
      <c r="V618" s="510"/>
      <c r="W618" s="510"/>
    </row>
    <row r="619" spans="1:23" ht="12" customHeight="1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08"/>
        <v>0</v>
      </c>
      <c r="K619" s="503">
        <f t="shared" si="208"/>
        <v>0</v>
      </c>
      <c r="L619" s="503">
        <f t="shared" si="208"/>
        <v>0</v>
      </c>
      <c r="M619" s="511">
        <f t="shared" si="214"/>
        <v>0</v>
      </c>
      <c r="N619" s="503">
        <f t="shared" si="215"/>
        <v>0</v>
      </c>
      <c r="O619" s="503">
        <f t="shared" si="215"/>
        <v>0</v>
      </c>
      <c r="P619" s="504">
        <f t="shared" si="216"/>
        <v>0</v>
      </c>
      <c r="Q619" s="505">
        <f t="shared" si="216"/>
        <v>0</v>
      </c>
      <c r="R619" s="506">
        <f t="shared" si="216"/>
        <v>0</v>
      </c>
      <c r="S619" s="507"/>
      <c r="T619" s="508"/>
      <c r="U619" s="509">
        <f t="shared" si="211"/>
        <v>0</v>
      </c>
      <c r="V619" s="510"/>
      <c r="W619" s="510"/>
    </row>
    <row r="620" spans="1:23" ht="12" customHeight="1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08"/>
        <v>0</v>
      </c>
      <c r="K620" s="503">
        <f t="shared" si="208"/>
        <v>0</v>
      </c>
      <c r="L620" s="503">
        <f t="shared" si="208"/>
        <v>0</v>
      </c>
      <c r="M620" s="511">
        <f t="shared" si="214"/>
        <v>0</v>
      </c>
      <c r="N620" s="503">
        <f t="shared" si="215"/>
        <v>0</v>
      </c>
      <c r="O620" s="503">
        <f t="shared" si="215"/>
        <v>0</v>
      </c>
      <c r="P620" s="504">
        <f t="shared" si="216"/>
        <v>0</v>
      </c>
      <c r="Q620" s="505">
        <f t="shared" si="216"/>
        <v>0</v>
      </c>
      <c r="R620" s="506">
        <f t="shared" si="216"/>
        <v>0</v>
      </c>
      <c r="S620" s="507"/>
      <c r="T620" s="508"/>
      <c r="U620" s="509">
        <f t="shared" si="211"/>
        <v>0</v>
      </c>
      <c r="V620" s="510"/>
      <c r="W620" s="510"/>
    </row>
    <row r="621" spans="1:23" ht="12" customHeight="1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08"/>
        <v>0</v>
      </c>
      <c r="K621" s="503">
        <f t="shared" si="208"/>
        <v>0</v>
      </c>
      <c r="L621" s="503">
        <f t="shared" si="208"/>
        <v>0</v>
      </c>
      <c r="M621" s="511">
        <f t="shared" si="214"/>
        <v>0</v>
      </c>
      <c r="N621" s="503">
        <f t="shared" si="215"/>
        <v>0</v>
      </c>
      <c r="O621" s="503">
        <f t="shared" si="215"/>
        <v>0</v>
      </c>
      <c r="P621" s="504">
        <f t="shared" si="216"/>
        <v>0</v>
      </c>
      <c r="Q621" s="505">
        <f t="shared" si="216"/>
        <v>0</v>
      </c>
      <c r="R621" s="506">
        <f t="shared" si="216"/>
        <v>0</v>
      </c>
      <c r="S621" s="507"/>
      <c r="T621" s="508"/>
      <c r="U621" s="509">
        <f t="shared" si="211"/>
        <v>0</v>
      </c>
      <c r="V621" s="510"/>
      <c r="W621" s="510"/>
    </row>
    <row r="622" spans="1:23" ht="12" customHeight="1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08"/>
        <v>0</v>
      </c>
      <c r="K622" s="503">
        <f t="shared" si="208"/>
        <v>0</v>
      </c>
      <c r="L622" s="503">
        <f t="shared" si="208"/>
        <v>0</v>
      </c>
      <c r="M622" s="511">
        <f t="shared" si="214"/>
        <v>0</v>
      </c>
      <c r="N622" s="503">
        <f t="shared" si="215"/>
        <v>0</v>
      </c>
      <c r="O622" s="503">
        <f t="shared" si="215"/>
        <v>0</v>
      </c>
      <c r="P622" s="504">
        <f t="shared" si="216"/>
        <v>160</v>
      </c>
      <c r="Q622" s="505">
        <f t="shared" si="216"/>
        <v>0</v>
      </c>
      <c r="R622" s="506">
        <f t="shared" si="216"/>
        <v>160</v>
      </c>
      <c r="S622" s="507"/>
      <c r="T622" s="508"/>
      <c r="U622" s="509">
        <f t="shared" si="211"/>
        <v>160</v>
      </c>
      <c r="V622" s="510"/>
      <c r="W622" s="510"/>
    </row>
    <row r="623" spans="1:23" ht="12" customHeight="1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08"/>
        <v>0</v>
      </c>
      <c r="K623" s="503">
        <f t="shared" si="208"/>
        <v>0</v>
      </c>
      <c r="L623" s="503">
        <f t="shared" si="208"/>
        <v>0</v>
      </c>
      <c r="M623" s="511">
        <f t="shared" si="214"/>
        <v>0</v>
      </c>
      <c r="N623" s="503">
        <f t="shared" si="215"/>
        <v>0</v>
      </c>
      <c r="O623" s="503">
        <f t="shared" si="215"/>
        <v>0</v>
      </c>
      <c r="P623" s="504">
        <f t="shared" si="216"/>
        <v>500</v>
      </c>
      <c r="Q623" s="505">
        <f t="shared" si="216"/>
        <v>0</v>
      </c>
      <c r="R623" s="506">
        <f t="shared" si="216"/>
        <v>500</v>
      </c>
      <c r="S623" s="507"/>
      <c r="T623" s="508"/>
      <c r="U623" s="509">
        <f t="shared" si="211"/>
        <v>500</v>
      </c>
      <c r="V623" s="510"/>
      <c r="W623" s="510"/>
    </row>
    <row r="624" spans="1:23" ht="12" customHeight="1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ref="J624:L670" si="217">SUMIF($A$10:$A$323,$A624,J$10:J$323)</f>
        <v>0</v>
      </c>
      <c r="K624" s="503">
        <f t="shared" si="217"/>
        <v>0</v>
      </c>
      <c r="L624" s="503">
        <f t="shared" si="217"/>
        <v>0</v>
      </c>
      <c r="M624" s="511">
        <f t="shared" si="214"/>
        <v>0</v>
      </c>
      <c r="N624" s="503">
        <f t="shared" si="215"/>
        <v>0</v>
      </c>
      <c r="O624" s="503">
        <f t="shared" si="215"/>
        <v>0</v>
      </c>
      <c r="P624" s="504">
        <f t="shared" si="216"/>
        <v>0</v>
      </c>
      <c r="Q624" s="505">
        <f t="shared" si="216"/>
        <v>0</v>
      </c>
      <c r="R624" s="506">
        <f t="shared" si="216"/>
        <v>0</v>
      </c>
      <c r="S624" s="507"/>
      <c r="T624" s="508"/>
      <c r="U624" s="509">
        <f t="shared" si="211"/>
        <v>0</v>
      </c>
      <c r="V624" s="510"/>
      <c r="W624" s="510"/>
    </row>
    <row r="625" spans="1:23" ht="12" customHeight="1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7"/>
        <v>0</v>
      </c>
      <c r="K625" s="503">
        <f t="shared" si="217"/>
        <v>0</v>
      </c>
      <c r="L625" s="503">
        <f t="shared" si="217"/>
        <v>0</v>
      </c>
      <c r="M625" s="511">
        <f t="shared" si="214"/>
        <v>0</v>
      </c>
      <c r="N625" s="503">
        <f t="shared" si="215"/>
        <v>0</v>
      </c>
      <c r="O625" s="503">
        <f t="shared" si="215"/>
        <v>0</v>
      </c>
      <c r="P625" s="504">
        <f t="shared" si="216"/>
        <v>0</v>
      </c>
      <c r="Q625" s="505">
        <f t="shared" si="216"/>
        <v>0</v>
      </c>
      <c r="R625" s="506">
        <f t="shared" si="216"/>
        <v>0</v>
      </c>
      <c r="S625" s="507"/>
      <c r="T625" s="508"/>
      <c r="U625" s="509">
        <f t="shared" si="211"/>
        <v>0</v>
      </c>
      <c r="V625" s="510"/>
      <c r="W625" s="510"/>
    </row>
    <row r="626" spans="1:23" ht="12" customHeight="1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7"/>
        <v>0</v>
      </c>
      <c r="K626" s="503">
        <f t="shared" si="217"/>
        <v>0</v>
      </c>
      <c r="L626" s="503">
        <f t="shared" si="217"/>
        <v>0</v>
      </c>
      <c r="M626" s="511">
        <f t="shared" si="214"/>
        <v>0</v>
      </c>
      <c r="N626" s="503">
        <f t="shared" si="215"/>
        <v>0</v>
      </c>
      <c r="O626" s="503">
        <f t="shared" si="215"/>
        <v>0</v>
      </c>
      <c r="P626" s="504">
        <f t="shared" si="216"/>
        <v>0</v>
      </c>
      <c r="Q626" s="505">
        <f t="shared" si="216"/>
        <v>0</v>
      </c>
      <c r="R626" s="506">
        <f t="shared" si="216"/>
        <v>0</v>
      </c>
      <c r="S626" s="507"/>
      <c r="T626" s="508"/>
      <c r="U626" s="509">
        <f t="shared" si="211"/>
        <v>0</v>
      </c>
      <c r="V626" s="510"/>
      <c r="W626" s="510"/>
    </row>
    <row r="627" spans="1:23" ht="12" customHeight="1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7"/>
        <v>0</v>
      </c>
      <c r="K627" s="503">
        <f t="shared" si="217"/>
        <v>0</v>
      </c>
      <c r="L627" s="503">
        <f t="shared" si="217"/>
        <v>0</v>
      </c>
      <c r="M627" s="511">
        <f t="shared" si="214"/>
        <v>0</v>
      </c>
      <c r="N627" s="503">
        <f t="shared" si="215"/>
        <v>0</v>
      </c>
      <c r="O627" s="503">
        <f t="shared" si="215"/>
        <v>0</v>
      </c>
      <c r="P627" s="504">
        <f t="shared" si="216"/>
        <v>32</v>
      </c>
      <c r="Q627" s="505">
        <f t="shared" si="216"/>
        <v>0</v>
      </c>
      <c r="R627" s="506">
        <f t="shared" si="216"/>
        <v>32</v>
      </c>
      <c r="S627" s="507"/>
      <c r="T627" s="508"/>
      <c r="U627" s="509">
        <f t="shared" si="211"/>
        <v>32</v>
      </c>
      <c r="V627" s="510"/>
      <c r="W627" s="510"/>
    </row>
    <row r="628" spans="1:23" ht="12" customHeight="1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7"/>
        <v>0</v>
      </c>
      <c r="K628" s="503">
        <f t="shared" si="217"/>
        <v>0</v>
      </c>
      <c r="L628" s="503">
        <f t="shared" si="217"/>
        <v>0</v>
      </c>
      <c r="M628" s="511">
        <f t="shared" si="214"/>
        <v>0</v>
      </c>
      <c r="N628" s="503">
        <f t="shared" si="215"/>
        <v>0</v>
      </c>
      <c r="O628" s="503">
        <f t="shared" si="215"/>
        <v>0</v>
      </c>
      <c r="P628" s="504">
        <f t="shared" si="216"/>
        <v>28</v>
      </c>
      <c r="Q628" s="505">
        <f t="shared" si="216"/>
        <v>442</v>
      </c>
      <c r="R628" s="506">
        <f t="shared" si="216"/>
        <v>470</v>
      </c>
      <c r="S628" s="507"/>
      <c r="T628" s="508"/>
      <c r="U628" s="509">
        <f t="shared" si="211"/>
        <v>470</v>
      </c>
      <c r="V628" s="510"/>
      <c r="W628" s="510"/>
    </row>
    <row r="629" spans="1:23" ht="12" customHeight="1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17"/>
        <v>0</v>
      </c>
      <c r="K629" s="503">
        <f t="shared" si="217"/>
        <v>0</v>
      </c>
      <c r="L629" s="503">
        <f t="shared" si="217"/>
        <v>0</v>
      </c>
      <c r="M629" s="511">
        <f t="shared" si="214"/>
        <v>0</v>
      </c>
      <c r="N629" s="503">
        <f t="shared" si="215"/>
        <v>0</v>
      </c>
      <c r="O629" s="503">
        <f t="shared" si="215"/>
        <v>0</v>
      </c>
      <c r="P629" s="504">
        <f t="shared" si="216"/>
        <v>60</v>
      </c>
      <c r="Q629" s="505">
        <f t="shared" si="216"/>
        <v>240</v>
      </c>
      <c r="R629" s="506">
        <f t="shared" si="216"/>
        <v>300</v>
      </c>
      <c r="S629" s="507"/>
      <c r="T629" s="508"/>
      <c r="U629" s="509">
        <f t="shared" si="211"/>
        <v>300</v>
      </c>
      <c r="V629" s="510"/>
      <c r="W629" s="510"/>
    </row>
    <row r="630" spans="1:23" ht="12" customHeight="1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7"/>
        <v>0</v>
      </c>
      <c r="K630" s="503">
        <f t="shared" si="217"/>
        <v>0</v>
      </c>
      <c r="L630" s="503">
        <f t="shared" si="217"/>
        <v>0</v>
      </c>
      <c r="M630" s="511">
        <f t="shared" si="214"/>
        <v>0</v>
      </c>
      <c r="N630" s="503">
        <f t="shared" si="215"/>
        <v>0</v>
      </c>
      <c r="O630" s="503">
        <f t="shared" si="215"/>
        <v>0</v>
      </c>
      <c r="P630" s="504">
        <f t="shared" si="216"/>
        <v>40</v>
      </c>
      <c r="Q630" s="505">
        <f t="shared" si="216"/>
        <v>0</v>
      </c>
      <c r="R630" s="506">
        <f t="shared" si="216"/>
        <v>40</v>
      </c>
      <c r="S630" s="507"/>
      <c r="T630" s="508"/>
      <c r="U630" s="509">
        <f t="shared" si="211"/>
        <v>40</v>
      </c>
      <c r="V630" s="510"/>
      <c r="W630" s="510"/>
    </row>
    <row r="631" spans="1:23" ht="12" customHeight="1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7"/>
        <v>0</v>
      </c>
      <c r="K631" s="503">
        <f t="shared" si="217"/>
        <v>0</v>
      </c>
      <c r="L631" s="503">
        <f t="shared" si="217"/>
        <v>0</v>
      </c>
      <c r="M631" s="511">
        <f t="shared" si="214"/>
        <v>0</v>
      </c>
      <c r="N631" s="503">
        <f t="shared" si="215"/>
        <v>0</v>
      </c>
      <c r="O631" s="503">
        <f t="shared" si="215"/>
        <v>0</v>
      </c>
      <c r="P631" s="504">
        <f t="shared" si="216"/>
        <v>190</v>
      </c>
      <c r="Q631" s="505">
        <f t="shared" si="216"/>
        <v>0</v>
      </c>
      <c r="R631" s="506">
        <f t="shared" si="216"/>
        <v>190</v>
      </c>
      <c r="S631" s="507"/>
      <c r="T631" s="508"/>
      <c r="U631" s="509">
        <f t="shared" si="211"/>
        <v>190</v>
      </c>
      <c r="V631" s="510"/>
      <c r="W631" s="510"/>
    </row>
    <row r="632" spans="1:23" ht="12" customHeight="1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7"/>
        <v>0</v>
      </c>
      <c r="K632" s="503">
        <f t="shared" si="217"/>
        <v>0</v>
      </c>
      <c r="L632" s="503">
        <f t="shared" si="217"/>
        <v>0</v>
      </c>
      <c r="M632" s="511">
        <f t="shared" si="214"/>
        <v>0</v>
      </c>
      <c r="N632" s="503">
        <f t="shared" si="215"/>
        <v>0</v>
      </c>
      <c r="O632" s="503">
        <f t="shared" si="215"/>
        <v>0</v>
      </c>
      <c r="P632" s="504">
        <f t="shared" si="216"/>
        <v>190</v>
      </c>
      <c r="Q632" s="505">
        <f t="shared" si="216"/>
        <v>0</v>
      </c>
      <c r="R632" s="506">
        <f t="shared" si="216"/>
        <v>190</v>
      </c>
      <c r="S632" s="507"/>
      <c r="T632" s="508"/>
      <c r="U632" s="509">
        <f t="shared" si="211"/>
        <v>190</v>
      </c>
      <c r="V632" s="510"/>
      <c r="W632" s="510"/>
    </row>
    <row r="633" spans="1:23" ht="12" customHeight="1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7"/>
        <v>0</v>
      </c>
      <c r="K633" s="503">
        <f t="shared" si="217"/>
        <v>0</v>
      </c>
      <c r="L633" s="503">
        <f t="shared" si="217"/>
        <v>0</v>
      </c>
      <c r="M633" s="511">
        <f t="shared" si="214"/>
        <v>0</v>
      </c>
      <c r="N633" s="503">
        <f t="shared" si="215"/>
        <v>0</v>
      </c>
      <c r="O633" s="503">
        <f t="shared" si="215"/>
        <v>0</v>
      </c>
      <c r="P633" s="504">
        <f t="shared" si="216"/>
        <v>0</v>
      </c>
      <c r="Q633" s="505">
        <f t="shared" si="216"/>
        <v>202</v>
      </c>
      <c r="R633" s="506">
        <f t="shared" si="216"/>
        <v>202</v>
      </c>
      <c r="S633" s="507"/>
      <c r="T633" s="508"/>
      <c r="U633" s="509">
        <f t="shared" si="211"/>
        <v>202</v>
      </c>
      <c r="V633" s="510"/>
      <c r="W633" s="510"/>
    </row>
    <row r="634" spans="1:23" ht="12" customHeight="1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7"/>
        <v>0</v>
      </c>
      <c r="K634" s="503">
        <f t="shared" si="217"/>
        <v>0</v>
      </c>
      <c r="L634" s="503">
        <f t="shared" si="217"/>
        <v>0</v>
      </c>
      <c r="M634" s="511">
        <f t="shared" si="214"/>
        <v>0</v>
      </c>
      <c r="N634" s="503">
        <f t="shared" ref="N634:O653" si="218">SUMIF($A$10:$A$323,$A634,N$10:N$323)</f>
        <v>0</v>
      </c>
      <c r="O634" s="503">
        <f t="shared" si="218"/>
        <v>0</v>
      </c>
      <c r="P634" s="504">
        <f t="shared" ref="P634:R653" si="219">SUMIF($A$10:$A$318,$A634,P$10:P$318)</f>
        <v>0</v>
      </c>
      <c r="Q634" s="505">
        <f t="shared" si="219"/>
        <v>0</v>
      </c>
      <c r="R634" s="506">
        <f t="shared" si="219"/>
        <v>0</v>
      </c>
      <c r="S634" s="507"/>
      <c r="T634" s="508"/>
      <c r="U634" s="509">
        <f t="shared" si="211"/>
        <v>0</v>
      </c>
      <c r="V634" s="510"/>
      <c r="W634" s="510"/>
    </row>
    <row r="635" spans="1:23" ht="12" customHeight="1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7"/>
        <v>0</v>
      </c>
      <c r="K635" s="503">
        <f t="shared" si="217"/>
        <v>0</v>
      </c>
      <c r="L635" s="503">
        <f t="shared" si="217"/>
        <v>0</v>
      </c>
      <c r="M635" s="511">
        <f t="shared" si="214"/>
        <v>0</v>
      </c>
      <c r="N635" s="503">
        <f t="shared" si="218"/>
        <v>0</v>
      </c>
      <c r="O635" s="503">
        <f t="shared" si="218"/>
        <v>0</v>
      </c>
      <c r="P635" s="504">
        <f t="shared" si="219"/>
        <v>0</v>
      </c>
      <c r="Q635" s="505">
        <f t="shared" si="219"/>
        <v>0</v>
      </c>
      <c r="R635" s="506">
        <f t="shared" si="219"/>
        <v>0</v>
      </c>
      <c r="S635" s="507"/>
      <c r="T635" s="508"/>
      <c r="U635" s="509">
        <f t="shared" si="211"/>
        <v>0</v>
      </c>
      <c r="V635" s="510"/>
      <c r="W635" s="510"/>
    </row>
    <row r="636" spans="1:23" ht="12" customHeight="1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7"/>
        <v>0</v>
      </c>
      <c r="K636" s="503">
        <f t="shared" si="217"/>
        <v>0</v>
      </c>
      <c r="L636" s="503">
        <f t="shared" si="217"/>
        <v>0</v>
      </c>
      <c r="M636" s="511">
        <f t="shared" si="214"/>
        <v>0</v>
      </c>
      <c r="N636" s="503">
        <f t="shared" si="218"/>
        <v>0</v>
      </c>
      <c r="O636" s="503">
        <f t="shared" si="218"/>
        <v>0</v>
      </c>
      <c r="P636" s="504">
        <f t="shared" si="219"/>
        <v>0</v>
      </c>
      <c r="Q636" s="505">
        <f t="shared" si="219"/>
        <v>0</v>
      </c>
      <c r="R636" s="506">
        <f t="shared" si="219"/>
        <v>0</v>
      </c>
      <c r="S636" s="507"/>
      <c r="T636" s="508"/>
      <c r="U636" s="509">
        <f t="shared" si="211"/>
        <v>0</v>
      </c>
      <c r="V636" s="510"/>
      <c r="W636" s="510"/>
    </row>
    <row r="637" spans="1:23" ht="12" customHeight="1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7"/>
        <v>0</v>
      </c>
      <c r="K637" s="503">
        <f t="shared" si="217"/>
        <v>0</v>
      </c>
      <c r="L637" s="503">
        <f t="shared" si="217"/>
        <v>0</v>
      </c>
      <c r="M637" s="511">
        <f t="shared" si="214"/>
        <v>0</v>
      </c>
      <c r="N637" s="503">
        <f t="shared" si="218"/>
        <v>0</v>
      </c>
      <c r="O637" s="503">
        <f t="shared" si="218"/>
        <v>0</v>
      </c>
      <c r="P637" s="504">
        <f t="shared" si="219"/>
        <v>0</v>
      </c>
      <c r="Q637" s="505">
        <f t="shared" si="219"/>
        <v>0</v>
      </c>
      <c r="R637" s="506">
        <f t="shared" si="219"/>
        <v>0</v>
      </c>
      <c r="S637" s="507"/>
      <c r="T637" s="508"/>
      <c r="U637" s="509">
        <f t="shared" si="211"/>
        <v>0</v>
      </c>
      <c r="V637" s="510"/>
      <c r="W637" s="510"/>
    </row>
    <row r="638" spans="1:23" ht="12" customHeight="1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7"/>
        <v>0</v>
      </c>
      <c r="K638" s="503">
        <f t="shared" si="217"/>
        <v>0</v>
      </c>
      <c r="L638" s="503">
        <f t="shared" si="217"/>
        <v>0</v>
      </c>
      <c r="M638" s="511">
        <f t="shared" si="214"/>
        <v>0</v>
      </c>
      <c r="N638" s="503">
        <f t="shared" si="218"/>
        <v>0</v>
      </c>
      <c r="O638" s="503">
        <f t="shared" si="218"/>
        <v>0</v>
      </c>
      <c r="P638" s="504">
        <f t="shared" si="219"/>
        <v>0</v>
      </c>
      <c r="Q638" s="505">
        <f t="shared" si="219"/>
        <v>0</v>
      </c>
      <c r="R638" s="506">
        <f t="shared" si="219"/>
        <v>0</v>
      </c>
      <c r="S638" s="507"/>
      <c r="T638" s="508"/>
      <c r="U638" s="509">
        <f t="shared" si="211"/>
        <v>0</v>
      </c>
      <c r="V638" s="510"/>
      <c r="W638" s="510"/>
    </row>
    <row r="639" spans="1:23" ht="12" customHeight="1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17"/>
        <v>0</v>
      </c>
      <c r="K639" s="503">
        <f t="shared" si="217"/>
        <v>0</v>
      </c>
      <c r="L639" s="503">
        <f t="shared" si="217"/>
        <v>0</v>
      </c>
      <c r="M639" s="511">
        <f t="shared" si="214"/>
        <v>0</v>
      </c>
      <c r="N639" s="503">
        <f t="shared" si="218"/>
        <v>0</v>
      </c>
      <c r="O639" s="503">
        <f t="shared" si="218"/>
        <v>0</v>
      </c>
      <c r="P639" s="504">
        <f t="shared" si="219"/>
        <v>0</v>
      </c>
      <c r="Q639" s="505">
        <f t="shared" si="219"/>
        <v>0</v>
      </c>
      <c r="R639" s="506">
        <f t="shared" si="219"/>
        <v>0</v>
      </c>
      <c r="S639" s="507"/>
      <c r="T639" s="508"/>
      <c r="U639" s="509">
        <f t="shared" si="211"/>
        <v>0</v>
      </c>
      <c r="V639" s="510"/>
      <c r="W639" s="510"/>
    </row>
    <row r="640" spans="1:23" ht="12" customHeight="1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7"/>
        <v>0</v>
      </c>
      <c r="K640" s="503">
        <f t="shared" si="217"/>
        <v>0</v>
      </c>
      <c r="L640" s="503">
        <f t="shared" si="217"/>
        <v>0</v>
      </c>
      <c r="M640" s="511">
        <f t="shared" si="214"/>
        <v>0</v>
      </c>
      <c r="N640" s="503">
        <f t="shared" si="218"/>
        <v>0</v>
      </c>
      <c r="O640" s="503">
        <f t="shared" si="218"/>
        <v>0</v>
      </c>
      <c r="P640" s="504">
        <f t="shared" si="219"/>
        <v>0</v>
      </c>
      <c r="Q640" s="505">
        <f t="shared" si="219"/>
        <v>0</v>
      </c>
      <c r="R640" s="506">
        <f t="shared" si="219"/>
        <v>0</v>
      </c>
      <c r="S640" s="507"/>
      <c r="T640" s="508"/>
      <c r="U640" s="509">
        <f t="shared" si="211"/>
        <v>0</v>
      </c>
      <c r="V640" s="510"/>
      <c r="W640" s="510"/>
    </row>
    <row r="641" spans="1:23" ht="12" customHeight="1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7"/>
        <v>0</v>
      </c>
      <c r="K641" s="503">
        <f t="shared" si="217"/>
        <v>0</v>
      </c>
      <c r="L641" s="503">
        <f t="shared" si="217"/>
        <v>0</v>
      </c>
      <c r="M641" s="511">
        <f t="shared" si="214"/>
        <v>0</v>
      </c>
      <c r="N641" s="503">
        <f t="shared" si="218"/>
        <v>0</v>
      </c>
      <c r="O641" s="503">
        <f t="shared" si="218"/>
        <v>0</v>
      </c>
      <c r="P641" s="504">
        <f t="shared" si="219"/>
        <v>0</v>
      </c>
      <c r="Q641" s="505">
        <f t="shared" si="219"/>
        <v>0</v>
      </c>
      <c r="R641" s="506">
        <f t="shared" si="219"/>
        <v>0</v>
      </c>
      <c r="S641" s="507"/>
      <c r="T641" s="508"/>
      <c r="U641" s="509">
        <f t="shared" si="211"/>
        <v>0</v>
      </c>
      <c r="V641" s="510"/>
      <c r="W641" s="510"/>
    </row>
    <row r="642" spans="1:23" ht="12" customHeight="1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7"/>
        <v>0</v>
      </c>
      <c r="K642" s="503">
        <f t="shared" si="217"/>
        <v>0</v>
      </c>
      <c r="L642" s="503">
        <f t="shared" si="217"/>
        <v>0</v>
      </c>
      <c r="M642" s="511">
        <f t="shared" si="214"/>
        <v>0</v>
      </c>
      <c r="N642" s="503">
        <f t="shared" si="218"/>
        <v>0</v>
      </c>
      <c r="O642" s="503">
        <f t="shared" si="218"/>
        <v>0</v>
      </c>
      <c r="P642" s="504">
        <f t="shared" si="219"/>
        <v>0</v>
      </c>
      <c r="Q642" s="505">
        <f t="shared" si="219"/>
        <v>0</v>
      </c>
      <c r="R642" s="506">
        <f t="shared" si="219"/>
        <v>0</v>
      </c>
      <c r="S642" s="507"/>
      <c r="T642" s="508"/>
      <c r="U642" s="509">
        <f t="shared" si="211"/>
        <v>0</v>
      </c>
      <c r="V642" s="510"/>
      <c r="W642" s="510"/>
    </row>
    <row r="643" spans="1:23" ht="12" customHeight="1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7"/>
        <v>0</v>
      </c>
      <c r="K643" s="503">
        <f t="shared" si="217"/>
        <v>0</v>
      </c>
      <c r="L643" s="503">
        <f t="shared" si="217"/>
        <v>0</v>
      </c>
      <c r="M643" s="511">
        <f t="shared" si="214"/>
        <v>0</v>
      </c>
      <c r="N643" s="503">
        <f t="shared" si="218"/>
        <v>0</v>
      </c>
      <c r="O643" s="503">
        <f t="shared" si="218"/>
        <v>0</v>
      </c>
      <c r="P643" s="504">
        <f t="shared" si="219"/>
        <v>0</v>
      </c>
      <c r="Q643" s="505">
        <f t="shared" si="219"/>
        <v>0</v>
      </c>
      <c r="R643" s="506">
        <f t="shared" si="219"/>
        <v>0</v>
      </c>
      <c r="S643" s="507"/>
      <c r="T643" s="508"/>
      <c r="U643" s="509">
        <f t="shared" si="211"/>
        <v>0</v>
      </c>
      <c r="V643" s="510"/>
      <c r="W643" s="510"/>
    </row>
    <row r="644" spans="1:23" ht="12" customHeight="1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7"/>
        <v>0</v>
      </c>
      <c r="K644" s="503">
        <f t="shared" si="217"/>
        <v>0</v>
      </c>
      <c r="L644" s="503">
        <f t="shared" si="217"/>
        <v>0</v>
      </c>
      <c r="M644" s="511">
        <f t="shared" si="214"/>
        <v>0</v>
      </c>
      <c r="N644" s="503">
        <f t="shared" si="218"/>
        <v>0</v>
      </c>
      <c r="O644" s="503">
        <f t="shared" si="218"/>
        <v>0</v>
      </c>
      <c r="P644" s="504">
        <f t="shared" si="219"/>
        <v>0</v>
      </c>
      <c r="Q644" s="505">
        <f t="shared" si="219"/>
        <v>0</v>
      </c>
      <c r="R644" s="506">
        <f t="shared" si="219"/>
        <v>0</v>
      </c>
      <c r="S644" s="507"/>
      <c r="T644" s="508"/>
      <c r="U644" s="509">
        <f t="shared" si="211"/>
        <v>0</v>
      </c>
      <c r="V644" s="510"/>
      <c r="W644" s="510"/>
    </row>
    <row r="645" spans="1:23" ht="12" customHeight="1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7"/>
        <v>0</v>
      </c>
      <c r="K645" s="503">
        <f t="shared" si="217"/>
        <v>0</v>
      </c>
      <c r="L645" s="503">
        <f t="shared" si="217"/>
        <v>0</v>
      </c>
      <c r="M645" s="511">
        <f t="shared" si="214"/>
        <v>0</v>
      </c>
      <c r="N645" s="503">
        <f t="shared" si="218"/>
        <v>0</v>
      </c>
      <c r="O645" s="503">
        <f t="shared" si="218"/>
        <v>0</v>
      </c>
      <c r="P645" s="504">
        <f t="shared" si="219"/>
        <v>0</v>
      </c>
      <c r="Q645" s="505">
        <f t="shared" si="219"/>
        <v>0</v>
      </c>
      <c r="R645" s="506">
        <f t="shared" si="219"/>
        <v>0</v>
      </c>
      <c r="S645" s="507"/>
      <c r="T645" s="508"/>
      <c r="U645" s="509">
        <f t="shared" si="211"/>
        <v>0</v>
      </c>
      <c r="V645" s="510"/>
      <c r="W645" s="510"/>
    </row>
    <row r="646" spans="1:23" ht="12" customHeight="1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7"/>
        <v>0</v>
      </c>
      <c r="K646" s="503">
        <f t="shared" si="217"/>
        <v>0</v>
      </c>
      <c r="L646" s="503">
        <f t="shared" si="217"/>
        <v>0</v>
      </c>
      <c r="M646" s="511">
        <f t="shared" si="214"/>
        <v>0</v>
      </c>
      <c r="N646" s="503">
        <f t="shared" si="218"/>
        <v>0</v>
      </c>
      <c r="O646" s="503">
        <f t="shared" si="218"/>
        <v>0</v>
      </c>
      <c r="P646" s="504">
        <f t="shared" si="219"/>
        <v>0</v>
      </c>
      <c r="Q646" s="505">
        <f t="shared" si="219"/>
        <v>0</v>
      </c>
      <c r="R646" s="506">
        <f t="shared" si="219"/>
        <v>0</v>
      </c>
      <c r="S646" s="507"/>
      <c r="T646" s="508"/>
      <c r="U646" s="509">
        <f t="shared" si="211"/>
        <v>0</v>
      </c>
      <c r="V646" s="510"/>
      <c r="W646" s="510"/>
    </row>
    <row r="647" spans="1:23" ht="12" customHeight="1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7"/>
        <v>0</v>
      </c>
      <c r="K647" s="503">
        <f t="shared" si="217"/>
        <v>0</v>
      </c>
      <c r="L647" s="503">
        <f t="shared" si="217"/>
        <v>0</v>
      </c>
      <c r="M647" s="511">
        <f t="shared" si="214"/>
        <v>0</v>
      </c>
      <c r="N647" s="503">
        <f t="shared" si="218"/>
        <v>0</v>
      </c>
      <c r="O647" s="503">
        <f t="shared" si="218"/>
        <v>0</v>
      </c>
      <c r="P647" s="504">
        <f t="shared" si="219"/>
        <v>0</v>
      </c>
      <c r="Q647" s="505">
        <f t="shared" si="219"/>
        <v>0</v>
      </c>
      <c r="R647" s="506">
        <f t="shared" si="219"/>
        <v>0</v>
      </c>
      <c r="S647" s="507"/>
      <c r="T647" s="508"/>
      <c r="U647" s="509">
        <f t="shared" si="211"/>
        <v>0</v>
      </c>
      <c r="V647" s="510"/>
      <c r="W647" s="510"/>
    </row>
    <row r="648" spans="1:23" ht="12" customHeight="1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7"/>
        <v>0</v>
      </c>
      <c r="K648" s="503">
        <f t="shared" si="217"/>
        <v>0</v>
      </c>
      <c r="L648" s="503">
        <f t="shared" si="217"/>
        <v>0</v>
      </c>
      <c r="M648" s="511">
        <f t="shared" si="214"/>
        <v>0</v>
      </c>
      <c r="N648" s="503">
        <f t="shared" si="218"/>
        <v>0</v>
      </c>
      <c r="O648" s="503">
        <f t="shared" si="218"/>
        <v>0</v>
      </c>
      <c r="P648" s="504">
        <f t="shared" si="219"/>
        <v>0</v>
      </c>
      <c r="Q648" s="505">
        <f t="shared" si="219"/>
        <v>0</v>
      </c>
      <c r="R648" s="506">
        <f t="shared" si="219"/>
        <v>0</v>
      </c>
      <c r="S648" s="507"/>
      <c r="T648" s="508"/>
      <c r="U648" s="509">
        <f t="shared" si="211"/>
        <v>0</v>
      </c>
      <c r="V648" s="510"/>
      <c r="W648" s="510"/>
    </row>
    <row r="649" spans="1:23" ht="12" customHeight="1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7"/>
        <v>0</v>
      </c>
      <c r="K649" s="503">
        <f t="shared" si="217"/>
        <v>0</v>
      </c>
      <c r="L649" s="503">
        <f t="shared" si="217"/>
        <v>0</v>
      </c>
      <c r="M649" s="511">
        <f t="shared" si="214"/>
        <v>0</v>
      </c>
      <c r="N649" s="503">
        <f t="shared" si="218"/>
        <v>0</v>
      </c>
      <c r="O649" s="503">
        <f t="shared" si="218"/>
        <v>0</v>
      </c>
      <c r="P649" s="504">
        <f t="shared" si="219"/>
        <v>0</v>
      </c>
      <c r="Q649" s="505">
        <f t="shared" si="219"/>
        <v>0</v>
      </c>
      <c r="R649" s="506">
        <f t="shared" si="219"/>
        <v>0</v>
      </c>
      <c r="S649" s="507"/>
      <c r="T649" s="508"/>
      <c r="U649" s="509">
        <f t="shared" ref="U649:U670" si="220">SUMIF($A$10:$A$318,$A649,U$10:U$318)</f>
        <v>0</v>
      </c>
      <c r="V649" s="510"/>
      <c r="W649" s="510"/>
    </row>
    <row r="650" spans="1:23" ht="12" customHeight="1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7"/>
        <v>0</v>
      </c>
      <c r="K650" s="503">
        <f t="shared" si="217"/>
        <v>0</v>
      </c>
      <c r="L650" s="503">
        <f t="shared" si="217"/>
        <v>0</v>
      </c>
      <c r="M650" s="511">
        <f t="shared" si="214"/>
        <v>0</v>
      </c>
      <c r="N650" s="503">
        <f t="shared" si="218"/>
        <v>0</v>
      </c>
      <c r="O650" s="503">
        <f t="shared" si="218"/>
        <v>0</v>
      </c>
      <c r="P650" s="504">
        <f t="shared" si="219"/>
        <v>0</v>
      </c>
      <c r="Q650" s="505">
        <f t="shared" si="219"/>
        <v>0</v>
      </c>
      <c r="R650" s="506">
        <f t="shared" si="219"/>
        <v>0</v>
      </c>
      <c r="S650" s="507"/>
      <c r="T650" s="508"/>
      <c r="U650" s="509">
        <f t="shared" si="220"/>
        <v>0</v>
      </c>
      <c r="V650" s="510"/>
      <c r="W650" s="510"/>
    </row>
    <row r="651" spans="1:23" ht="12" customHeight="1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7"/>
        <v>0</v>
      </c>
      <c r="K651" s="503">
        <f t="shared" si="217"/>
        <v>0</v>
      </c>
      <c r="L651" s="503">
        <f t="shared" si="217"/>
        <v>0</v>
      </c>
      <c r="M651" s="511">
        <f t="shared" si="214"/>
        <v>0</v>
      </c>
      <c r="N651" s="503">
        <f t="shared" si="218"/>
        <v>0</v>
      </c>
      <c r="O651" s="503">
        <f t="shared" si="218"/>
        <v>0</v>
      </c>
      <c r="P651" s="504">
        <f t="shared" si="219"/>
        <v>0</v>
      </c>
      <c r="Q651" s="505">
        <f t="shared" si="219"/>
        <v>0</v>
      </c>
      <c r="R651" s="506">
        <f t="shared" si="219"/>
        <v>0</v>
      </c>
      <c r="S651" s="507"/>
      <c r="T651" s="508"/>
      <c r="U651" s="509">
        <f t="shared" si="220"/>
        <v>0</v>
      </c>
      <c r="V651" s="510"/>
      <c r="W651" s="510"/>
    </row>
    <row r="652" spans="1:23" ht="12" customHeight="1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7"/>
        <v>0</v>
      </c>
      <c r="K652" s="503">
        <f t="shared" si="217"/>
        <v>0</v>
      </c>
      <c r="L652" s="503">
        <f t="shared" si="217"/>
        <v>0</v>
      </c>
      <c r="M652" s="511">
        <f t="shared" si="214"/>
        <v>0</v>
      </c>
      <c r="N652" s="503">
        <f t="shared" si="218"/>
        <v>0</v>
      </c>
      <c r="O652" s="503">
        <f t="shared" si="218"/>
        <v>0</v>
      </c>
      <c r="P652" s="504">
        <f t="shared" si="219"/>
        <v>0</v>
      </c>
      <c r="Q652" s="505">
        <f t="shared" si="219"/>
        <v>0</v>
      </c>
      <c r="R652" s="506">
        <f t="shared" si="219"/>
        <v>0</v>
      </c>
      <c r="S652" s="507"/>
      <c r="T652" s="508"/>
      <c r="U652" s="509">
        <f t="shared" si="220"/>
        <v>0</v>
      </c>
      <c r="V652" s="510"/>
      <c r="W652" s="510"/>
    </row>
    <row r="653" spans="1:23" ht="12" customHeight="1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7"/>
        <v>0</v>
      </c>
      <c r="K653" s="503">
        <f t="shared" si="217"/>
        <v>0</v>
      </c>
      <c r="L653" s="503">
        <f t="shared" si="217"/>
        <v>0</v>
      </c>
      <c r="M653" s="511">
        <f t="shared" si="214"/>
        <v>0</v>
      </c>
      <c r="N653" s="503">
        <f t="shared" si="218"/>
        <v>0</v>
      </c>
      <c r="O653" s="503">
        <f t="shared" si="218"/>
        <v>0</v>
      </c>
      <c r="P653" s="504">
        <f t="shared" si="219"/>
        <v>0</v>
      </c>
      <c r="Q653" s="505">
        <f t="shared" si="219"/>
        <v>0</v>
      </c>
      <c r="R653" s="506">
        <f t="shared" si="219"/>
        <v>0</v>
      </c>
      <c r="S653" s="507"/>
      <c r="T653" s="508"/>
      <c r="U653" s="509">
        <f t="shared" si="220"/>
        <v>0</v>
      </c>
      <c r="V653" s="510"/>
      <c r="W653" s="510"/>
    </row>
    <row r="654" spans="1:23" ht="12" customHeight="1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7"/>
        <v>0</v>
      </c>
      <c r="K654" s="503">
        <f t="shared" si="217"/>
        <v>0</v>
      </c>
      <c r="L654" s="503">
        <f t="shared" si="217"/>
        <v>0</v>
      </c>
      <c r="M654" s="511">
        <f t="shared" si="214"/>
        <v>0</v>
      </c>
      <c r="N654" s="503">
        <f t="shared" ref="N654:O670" si="221">SUMIF($A$10:$A$323,$A654,N$10:N$323)</f>
        <v>0</v>
      </c>
      <c r="O654" s="503">
        <f t="shared" si="221"/>
        <v>0</v>
      </c>
      <c r="P654" s="504">
        <f t="shared" ref="P654:R670" si="222">SUMIF($A$10:$A$318,$A654,P$10:P$318)</f>
        <v>0</v>
      </c>
      <c r="Q654" s="505">
        <f t="shared" si="222"/>
        <v>0</v>
      </c>
      <c r="R654" s="506">
        <f t="shared" si="222"/>
        <v>0</v>
      </c>
      <c r="S654" s="507"/>
      <c r="T654" s="508"/>
      <c r="U654" s="509">
        <f t="shared" si="220"/>
        <v>0</v>
      </c>
      <c r="V654" s="510"/>
      <c r="W654" s="510"/>
    </row>
    <row r="655" spans="1:23" ht="12" customHeight="1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7"/>
        <v>0</v>
      </c>
      <c r="K655" s="503">
        <f t="shared" si="217"/>
        <v>0</v>
      </c>
      <c r="L655" s="503">
        <f t="shared" si="217"/>
        <v>0</v>
      </c>
      <c r="M655" s="511">
        <f t="shared" si="214"/>
        <v>0</v>
      </c>
      <c r="N655" s="503">
        <f t="shared" si="221"/>
        <v>0</v>
      </c>
      <c r="O655" s="503">
        <f t="shared" si="221"/>
        <v>0</v>
      </c>
      <c r="P655" s="504">
        <f t="shared" si="222"/>
        <v>0</v>
      </c>
      <c r="Q655" s="505">
        <f t="shared" si="222"/>
        <v>0</v>
      </c>
      <c r="R655" s="506">
        <f t="shared" si="222"/>
        <v>0</v>
      </c>
      <c r="S655" s="507"/>
      <c r="T655" s="508"/>
      <c r="U655" s="509">
        <f t="shared" si="220"/>
        <v>0</v>
      </c>
      <c r="V655" s="510"/>
      <c r="W655" s="510"/>
    </row>
    <row r="656" spans="1:23" ht="12" customHeight="1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7"/>
        <v>0</v>
      </c>
      <c r="K656" s="503">
        <f t="shared" si="217"/>
        <v>0</v>
      </c>
      <c r="L656" s="503">
        <f t="shared" si="217"/>
        <v>0</v>
      </c>
      <c r="M656" s="511">
        <f t="shared" si="214"/>
        <v>0</v>
      </c>
      <c r="N656" s="503">
        <f t="shared" si="221"/>
        <v>0</v>
      </c>
      <c r="O656" s="503">
        <f t="shared" si="221"/>
        <v>0</v>
      </c>
      <c r="P656" s="504">
        <f t="shared" si="222"/>
        <v>0</v>
      </c>
      <c r="Q656" s="505">
        <f t="shared" si="222"/>
        <v>0</v>
      </c>
      <c r="R656" s="506">
        <f t="shared" si="222"/>
        <v>0</v>
      </c>
      <c r="S656" s="507"/>
      <c r="T656" s="508"/>
      <c r="U656" s="509">
        <f t="shared" si="220"/>
        <v>0</v>
      </c>
      <c r="V656" s="510"/>
      <c r="W656" s="510"/>
    </row>
    <row r="657" spans="1:23" ht="12" customHeight="1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7"/>
        <v>0</v>
      </c>
      <c r="K657" s="503">
        <f t="shared" si="217"/>
        <v>0</v>
      </c>
      <c r="L657" s="503">
        <f t="shared" si="217"/>
        <v>0</v>
      </c>
      <c r="M657" s="511">
        <f t="shared" si="214"/>
        <v>0</v>
      </c>
      <c r="N657" s="503">
        <f t="shared" si="221"/>
        <v>0</v>
      </c>
      <c r="O657" s="503">
        <f t="shared" si="221"/>
        <v>0</v>
      </c>
      <c r="P657" s="504">
        <f t="shared" si="222"/>
        <v>0</v>
      </c>
      <c r="Q657" s="505">
        <f t="shared" si="222"/>
        <v>0</v>
      </c>
      <c r="R657" s="506">
        <f t="shared" si="222"/>
        <v>0</v>
      </c>
      <c r="S657" s="507"/>
      <c r="T657" s="508"/>
      <c r="U657" s="509">
        <f t="shared" si="220"/>
        <v>0</v>
      </c>
      <c r="V657" s="510"/>
      <c r="W657" s="510"/>
    </row>
    <row r="658" spans="1:23" ht="12" customHeight="1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7"/>
        <v>0</v>
      </c>
      <c r="K658" s="503">
        <f t="shared" si="217"/>
        <v>0</v>
      </c>
      <c r="L658" s="503">
        <f t="shared" si="217"/>
        <v>0</v>
      </c>
      <c r="M658" s="511">
        <f t="shared" si="214"/>
        <v>0</v>
      </c>
      <c r="N658" s="503">
        <f t="shared" si="221"/>
        <v>0</v>
      </c>
      <c r="O658" s="503">
        <f t="shared" si="221"/>
        <v>0</v>
      </c>
      <c r="P658" s="504">
        <f t="shared" si="222"/>
        <v>0</v>
      </c>
      <c r="Q658" s="505">
        <f t="shared" si="222"/>
        <v>0</v>
      </c>
      <c r="R658" s="506">
        <f t="shared" si="222"/>
        <v>0</v>
      </c>
      <c r="S658" s="507"/>
      <c r="T658" s="508"/>
      <c r="U658" s="509">
        <f t="shared" si="220"/>
        <v>0</v>
      </c>
      <c r="V658" s="510"/>
      <c r="W658" s="510"/>
    </row>
    <row r="659" spans="1:23" ht="12" customHeight="1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7"/>
        <v>0</v>
      </c>
      <c r="K659" s="503">
        <f t="shared" si="217"/>
        <v>0</v>
      </c>
      <c r="L659" s="503">
        <f t="shared" si="217"/>
        <v>0</v>
      </c>
      <c r="M659" s="511">
        <f t="shared" si="214"/>
        <v>0</v>
      </c>
      <c r="N659" s="503">
        <f t="shared" si="221"/>
        <v>0</v>
      </c>
      <c r="O659" s="503">
        <f t="shared" si="221"/>
        <v>0</v>
      </c>
      <c r="P659" s="504">
        <f t="shared" si="222"/>
        <v>0</v>
      </c>
      <c r="Q659" s="505">
        <f t="shared" si="222"/>
        <v>0</v>
      </c>
      <c r="R659" s="506">
        <f t="shared" si="222"/>
        <v>0</v>
      </c>
      <c r="S659" s="507"/>
      <c r="T659" s="508"/>
      <c r="U659" s="509">
        <f t="shared" si="220"/>
        <v>0</v>
      </c>
      <c r="V659" s="510"/>
      <c r="W659" s="510"/>
    </row>
    <row r="660" spans="1:23" ht="12" customHeight="1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17"/>
        <v>0</v>
      </c>
      <c r="K660" s="503">
        <f t="shared" si="217"/>
        <v>0</v>
      </c>
      <c r="L660" s="503">
        <f t="shared" si="217"/>
        <v>0</v>
      </c>
      <c r="M660" s="511">
        <f t="shared" si="214"/>
        <v>0</v>
      </c>
      <c r="N660" s="503">
        <f t="shared" si="221"/>
        <v>0</v>
      </c>
      <c r="O660" s="503">
        <f t="shared" si="221"/>
        <v>0</v>
      </c>
      <c r="P660" s="504">
        <f t="shared" si="222"/>
        <v>0</v>
      </c>
      <c r="Q660" s="505">
        <f t="shared" si="222"/>
        <v>0</v>
      </c>
      <c r="R660" s="506">
        <f t="shared" si="222"/>
        <v>0</v>
      </c>
      <c r="S660" s="507"/>
      <c r="T660" s="508"/>
      <c r="U660" s="509">
        <f t="shared" si="220"/>
        <v>0</v>
      </c>
      <c r="V660" s="510"/>
      <c r="W660" s="510"/>
    </row>
    <row r="661" spans="1:23" ht="10.9" customHeight="1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17"/>
        <v>0</v>
      </c>
      <c r="K661" s="503">
        <f t="shared" si="217"/>
        <v>0</v>
      </c>
      <c r="L661" s="503">
        <f t="shared" si="217"/>
        <v>0</v>
      </c>
      <c r="M661" s="511">
        <f t="shared" si="214"/>
        <v>0</v>
      </c>
      <c r="N661" s="503">
        <f t="shared" si="221"/>
        <v>0</v>
      </c>
      <c r="O661" s="503">
        <f t="shared" si="221"/>
        <v>0</v>
      </c>
      <c r="P661" s="504">
        <f t="shared" si="222"/>
        <v>0</v>
      </c>
      <c r="Q661" s="505">
        <f t="shared" si="222"/>
        <v>0</v>
      </c>
      <c r="R661" s="506">
        <f t="shared" si="222"/>
        <v>0</v>
      </c>
      <c r="S661" s="507"/>
      <c r="T661" s="508"/>
      <c r="U661" s="509">
        <f t="shared" si="220"/>
        <v>0</v>
      </c>
      <c r="V661" s="510"/>
      <c r="W661" s="510"/>
    </row>
    <row r="662" spans="1:23" ht="12" customHeight="1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17"/>
        <v>0</v>
      </c>
      <c r="K662" s="503">
        <f t="shared" si="217"/>
        <v>0</v>
      </c>
      <c r="L662" s="503">
        <f t="shared" si="217"/>
        <v>0</v>
      </c>
      <c r="M662" s="511">
        <f t="shared" si="214"/>
        <v>0</v>
      </c>
      <c r="N662" s="503">
        <f t="shared" si="221"/>
        <v>0</v>
      </c>
      <c r="O662" s="503">
        <f t="shared" si="221"/>
        <v>0</v>
      </c>
      <c r="P662" s="504">
        <f t="shared" si="222"/>
        <v>0</v>
      </c>
      <c r="Q662" s="505">
        <f t="shared" si="222"/>
        <v>0</v>
      </c>
      <c r="R662" s="506">
        <f t="shared" si="222"/>
        <v>0</v>
      </c>
      <c r="S662" s="507"/>
      <c r="T662" s="508"/>
      <c r="U662" s="509">
        <f t="shared" si="220"/>
        <v>0</v>
      </c>
      <c r="V662" s="510"/>
      <c r="W662" s="510"/>
    </row>
    <row r="663" spans="1:23" ht="12" customHeight="1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17"/>
        <v>0</v>
      </c>
      <c r="K663" s="503">
        <f t="shared" si="217"/>
        <v>0</v>
      </c>
      <c r="L663" s="503">
        <f t="shared" si="217"/>
        <v>0</v>
      </c>
      <c r="M663" s="511">
        <f t="shared" si="214"/>
        <v>0</v>
      </c>
      <c r="N663" s="503">
        <f t="shared" si="221"/>
        <v>0</v>
      </c>
      <c r="O663" s="503">
        <f t="shared" si="221"/>
        <v>0</v>
      </c>
      <c r="P663" s="504">
        <f t="shared" si="222"/>
        <v>0</v>
      </c>
      <c r="Q663" s="505">
        <f t="shared" si="222"/>
        <v>0</v>
      </c>
      <c r="R663" s="506">
        <f t="shared" si="222"/>
        <v>0</v>
      </c>
      <c r="S663" s="507"/>
      <c r="T663" s="508"/>
      <c r="U663" s="509">
        <f t="shared" si="220"/>
        <v>0</v>
      </c>
      <c r="V663" s="510"/>
      <c r="W663" s="510"/>
    </row>
    <row r="664" spans="1:23" ht="12" customHeight="1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17"/>
        <v>0</v>
      </c>
      <c r="K664" s="503">
        <f t="shared" si="217"/>
        <v>0</v>
      </c>
      <c r="L664" s="503">
        <f t="shared" si="217"/>
        <v>0</v>
      </c>
      <c r="M664" s="511">
        <f t="shared" si="214"/>
        <v>0</v>
      </c>
      <c r="N664" s="503">
        <f t="shared" si="221"/>
        <v>0</v>
      </c>
      <c r="O664" s="503">
        <f t="shared" si="221"/>
        <v>0</v>
      </c>
      <c r="P664" s="504">
        <f t="shared" si="222"/>
        <v>0</v>
      </c>
      <c r="Q664" s="505">
        <f t="shared" si="222"/>
        <v>0</v>
      </c>
      <c r="R664" s="506">
        <f t="shared" si="222"/>
        <v>0</v>
      </c>
      <c r="S664" s="507"/>
      <c r="T664" s="508"/>
      <c r="U664" s="509">
        <f t="shared" si="220"/>
        <v>0</v>
      </c>
      <c r="V664" s="510"/>
      <c r="W664" s="510"/>
    </row>
    <row r="665" spans="1:23" ht="12" customHeight="1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17"/>
        <v>0</v>
      </c>
      <c r="K665" s="503">
        <f t="shared" si="217"/>
        <v>0</v>
      </c>
      <c r="L665" s="503">
        <f t="shared" si="217"/>
        <v>0</v>
      </c>
      <c r="M665" s="511">
        <f t="shared" si="214"/>
        <v>0</v>
      </c>
      <c r="N665" s="503">
        <f t="shared" si="221"/>
        <v>0</v>
      </c>
      <c r="O665" s="503">
        <f t="shared" si="221"/>
        <v>0</v>
      </c>
      <c r="P665" s="504">
        <f t="shared" si="222"/>
        <v>0</v>
      </c>
      <c r="Q665" s="505">
        <f t="shared" si="222"/>
        <v>0</v>
      </c>
      <c r="R665" s="506">
        <f t="shared" si="222"/>
        <v>0</v>
      </c>
      <c r="S665" s="507"/>
      <c r="T665" s="508"/>
      <c r="U665" s="509">
        <f t="shared" si="220"/>
        <v>0</v>
      </c>
      <c r="V665" s="510"/>
      <c r="W665" s="510"/>
    </row>
    <row r="666" spans="1:23" ht="12" customHeight="1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17"/>
        <v>0</v>
      </c>
      <c r="K666" s="503">
        <f t="shared" si="217"/>
        <v>0</v>
      </c>
      <c r="L666" s="503">
        <f t="shared" si="217"/>
        <v>0</v>
      </c>
      <c r="M666" s="511">
        <f t="shared" si="214"/>
        <v>0</v>
      </c>
      <c r="N666" s="503">
        <f t="shared" si="221"/>
        <v>0</v>
      </c>
      <c r="O666" s="503">
        <f t="shared" si="221"/>
        <v>0</v>
      </c>
      <c r="P666" s="504">
        <f t="shared" si="222"/>
        <v>0</v>
      </c>
      <c r="Q666" s="505">
        <f t="shared" si="222"/>
        <v>0</v>
      </c>
      <c r="R666" s="506">
        <f t="shared" si="222"/>
        <v>0</v>
      </c>
      <c r="S666" s="507"/>
      <c r="T666" s="508"/>
      <c r="U666" s="509">
        <f t="shared" si="220"/>
        <v>0</v>
      </c>
      <c r="V666" s="510"/>
      <c r="W666" s="510"/>
    </row>
    <row r="667" spans="1:23" ht="12" customHeight="1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17"/>
        <v>0</v>
      </c>
      <c r="K667" s="503">
        <f t="shared" si="217"/>
        <v>0</v>
      </c>
      <c r="L667" s="503">
        <f t="shared" si="217"/>
        <v>0</v>
      </c>
      <c r="M667" s="511">
        <f t="shared" si="214"/>
        <v>0</v>
      </c>
      <c r="N667" s="503">
        <f t="shared" si="221"/>
        <v>0</v>
      </c>
      <c r="O667" s="503">
        <f t="shared" si="221"/>
        <v>0</v>
      </c>
      <c r="P667" s="504">
        <f t="shared" si="222"/>
        <v>0</v>
      </c>
      <c r="Q667" s="505">
        <f t="shared" si="222"/>
        <v>0</v>
      </c>
      <c r="R667" s="506">
        <f t="shared" si="222"/>
        <v>0</v>
      </c>
      <c r="S667" s="507"/>
      <c r="T667" s="508"/>
      <c r="U667" s="509">
        <f t="shared" si="220"/>
        <v>0</v>
      </c>
      <c r="V667" s="510"/>
      <c r="W667" s="510"/>
    </row>
    <row r="668" spans="1:23" ht="12" customHeight="1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17"/>
        <v>0</v>
      </c>
      <c r="K668" s="503">
        <f t="shared" si="217"/>
        <v>0</v>
      </c>
      <c r="L668" s="503">
        <f t="shared" si="217"/>
        <v>0</v>
      </c>
      <c r="M668" s="511">
        <f t="shared" si="214"/>
        <v>0</v>
      </c>
      <c r="N668" s="503">
        <f t="shared" si="221"/>
        <v>0</v>
      </c>
      <c r="O668" s="503">
        <f t="shared" si="221"/>
        <v>0</v>
      </c>
      <c r="P668" s="504">
        <f t="shared" si="222"/>
        <v>0</v>
      </c>
      <c r="Q668" s="505">
        <f t="shared" si="222"/>
        <v>0</v>
      </c>
      <c r="R668" s="506">
        <f t="shared" si="222"/>
        <v>0</v>
      </c>
      <c r="S668" s="507"/>
      <c r="T668" s="508"/>
      <c r="U668" s="509">
        <f t="shared" si="220"/>
        <v>0</v>
      </c>
      <c r="V668" s="510"/>
      <c r="W668" s="510"/>
    </row>
    <row r="669" spans="1:23" ht="12" customHeight="1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17"/>
        <v>0</v>
      </c>
      <c r="K669" s="503">
        <f t="shared" si="217"/>
        <v>0</v>
      </c>
      <c r="L669" s="503">
        <f t="shared" si="217"/>
        <v>0</v>
      </c>
      <c r="M669" s="511">
        <f t="shared" si="214"/>
        <v>0</v>
      </c>
      <c r="N669" s="503">
        <f t="shared" si="221"/>
        <v>0</v>
      </c>
      <c r="O669" s="503">
        <f t="shared" si="221"/>
        <v>0</v>
      </c>
      <c r="P669" s="504">
        <f t="shared" si="222"/>
        <v>0</v>
      </c>
      <c r="Q669" s="505">
        <f t="shared" si="222"/>
        <v>0</v>
      </c>
      <c r="R669" s="506">
        <f t="shared" si="222"/>
        <v>0</v>
      </c>
      <c r="S669" s="507"/>
      <c r="T669" s="508"/>
      <c r="U669" s="509">
        <f t="shared" si="220"/>
        <v>0</v>
      </c>
      <c r="V669" s="510"/>
      <c r="W669" s="510"/>
    </row>
    <row r="670" spans="1:23" ht="12" customHeight="1" thickBot="1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17"/>
        <v>0</v>
      </c>
      <c r="K670" s="503">
        <f t="shared" si="217"/>
        <v>0</v>
      </c>
      <c r="L670" s="503">
        <f t="shared" si="217"/>
        <v>0</v>
      </c>
      <c r="M670" s="525">
        <f t="shared" si="214"/>
        <v>0</v>
      </c>
      <c r="N670" s="503">
        <f t="shared" si="221"/>
        <v>0</v>
      </c>
      <c r="O670" s="503">
        <f t="shared" si="221"/>
        <v>0</v>
      </c>
      <c r="P670" s="526">
        <f t="shared" si="222"/>
        <v>0</v>
      </c>
      <c r="Q670" s="527">
        <f t="shared" si="222"/>
        <v>0</v>
      </c>
      <c r="R670" s="528">
        <f t="shared" si="222"/>
        <v>0</v>
      </c>
      <c r="S670" s="529"/>
      <c r="T670" s="530"/>
      <c r="U670" s="531">
        <f t="shared" si="220"/>
        <v>0</v>
      </c>
      <c r="V670" s="532"/>
      <c r="W670" s="532"/>
    </row>
    <row r="671" spans="1:23" ht="12" customHeight="1" thickBot="1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2073</v>
      </c>
      <c r="K671" s="539">
        <f t="shared" ref="K671:U671" si="223">SUM(K327:K670)</f>
        <v>117</v>
      </c>
      <c r="L671" s="539">
        <f t="shared" si="223"/>
        <v>354</v>
      </c>
      <c r="M671" s="539">
        <f t="shared" si="223"/>
        <v>0</v>
      </c>
      <c r="N671" s="539">
        <f t="shared" si="223"/>
        <v>80</v>
      </c>
      <c r="O671" s="540">
        <f t="shared" si="223"/>
        <v>2624</v>
      </c>
      <c r="P671" s="538">
        <f t="shared" si="223"/>
        <v>6486</v>
      </c>
      <c r="Q671" s="539">
        <f t="shared" si="223"/>
        <v>5358</v>
      </c>
      <c r="R671" s="528">
        <f t="shared" si="223"/>
        <v>11844</v>
      </c>
      <c r="S671" s="541"/>
      <c r="T671" s="542"/>
      <c r="U671" s="543">
        <f t="shared" si="223"/>
        <v>14468</v>
      </c>
      <c r="V671" s="544"/>
      <c r="W671" s="544"/>
    </row>
    <row r="672" spans="1:23" ht="12" customHeight="1">
      <c r="U672" s="547">
        <f>U671-U325</f>
        <v>0</v>
      </c>
      <c r="V672" s="547"/>
    </row>
    <row r="673" spans="1:31" ht="12" customHeight="1">
      <c r="A673" s="965" t="s">
        <v>365</v>
      </c>
      <c r="B673" s="965"/>
    </row>
    <row r="674" spans="1:31" ht="12" customHeight="1">
      <c r="A674" s="965" t="s">
        <v>366</v>
      </c>
      <c r="B674" s="965"/>
    </row>
    <row r="675" spans="1:31" s="519" customFormat="1" ht="18" customHeight="1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D6A1-8537-437B-82A5-CA4E271B3A9C}">
  <sheetPr codeName="Sheet8"/>
  <dimension ref="A1:AE733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Q305" sqref="Q305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474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3" si="0">SUM(J10:N10)</f>
        <v>0</v>
      </c>
      <c r="P10" s="554"/>
      <c r="Q10" s="45"/>
      <c r="R10" s="339">
        <f t="shared" ref="R10:R20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3" si="2">(J10*1000)/C10</f>
        <v>0</v>
      </c>
      <c r="Y10" s="50">
        <f t="shared" ref="Y10:Y33" si="3">(K10*1000)/C10</f>
        <v>0</v>
      </c>
      <c r="Z10" s="50">
        <f t="shared" ref="Z10:Z33" si="4">(L10*1000)/C10</f>
        <v>0</v>
      </c>
      <c r="AA10" s="50">
        <f t="shared" ref="AA10:AA33" si="5">(M10*1000)/C10</f>
        <v>0</v>
      </c>
      <c r="AB10" s="51">
        <f t="shared" ref="AB10:AB33" si="6">(N10*1000)/C10</f>
        <v>0</v>
      </c>
      <c r="AC10" s="52">
        <f>SUM(X10:AB10)</f>
        <v>0</v>
      </c>
      <c r="AD10" s="53">
        <f t="shared" ref="AD10:AD39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39" si="8">SUM(O11,R11)</f>
        <v>0</v>
      </c>
      <c r="T11" s="45"/>
      <c r="U11" s="46">
        <f t="shared" ref="U11:U98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3" si="10">SUM(X11:AB11)</f>
        <v>0</v>
      </c>
      <c r="AD11" s="53">
        <f t="shared" si="7"/>
        <v>0</v>
      </c>
      <c r="AE11" s="54">
        <f t="shared" ref="AE11:AE39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16</v>
      </c>
      <c r="K14" s="556"/>
      <c r="L14" s="556"/>
      <c r="M14" s="556"/>
      <c r="N14" s="557"/>
      <c r="O14" s="558">
        <f t="shared" si="0"/>
        <v>16</v>
      </c>
      <c r="P14" s="554"/>
      <c r="Q14" s="45"/>
      <c r="R14" s="554"/>
      <c r="S14" s="63">
        <f>SUM(O14,R14)</f>
        <v>16</v>
      </c>
      <c r="T14" s="139"/>
      <c r="U14" s="46">
        <f t="shared" si="9"/>
        <v>16</v>
      </c>
      <c r="V14" s="47">
        <f>O14+R14-U14</f>
        <v>0</v>
      </c>
      <c r="W14" s="48"/>
      <c r="X14" s="49">
        <f t="shared" si="2"/>
        <v>640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640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552"/>
      <c r="J15" s="559">
        <v>28</v>
      </c>
      <c r="K15" s="560"/>
      <c r="L15" s="560"/>
      <c r="M15" s="560"/>
      <c r="N15" s="561"/>
      <c r="O15" s="562">
        <f t="shared" si="0"/>
        <v>28</v>
      </c>
      <c r="P15" s="436"/>
      <c r="Q15" s="139"/>
      <c r="R15" s="554"/>
      <c r="S15" s="63"/>
      <c r="T15" s="139">
        <f>SUM(O15,R15)</f>
        <v>28</v>
      </c>
      <c r="U15" s="46">
        <f t="shared" si="9"/>
        <v>28</v>
      </c>
      <c r="V15" s="47">
        <f t="shared" ref="V15:V79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551" t="s">
        <v>29</v>
      </c>
      <c r="E16" s="34" t="s">
        <v>30</v>
      </c>
      <c r="F16" s="34" t="s">
        <v>31</v>
      </c>
      <c r="G16" s="34" t="s">
        <v>32</v>
      </c>
      <c r="H16" s="35"/>
      <c r="I16" s="552"/>
      <c r="J16" s="116">
        <v>6</v>
      </c>
      <c r="K16" s="563"/>
      <c r="L16" s="563"/>
      <c r="M16" s="563"/>
      <c r="N16" s="557"/>
      <c r="O16" s="558">
        <f t="shared" si="0"/>
        <v>6</v>
      </c>
      <c r="P16" s="436"/>
      <c r="Q16" s="139"/>
      <c r="R16" s="554"/>
      <c r="S16" s="63">
        <f t="shared" si="8"/>
        <v>6</v>
      </c>
      <c r="T16" s="139"/>
      <c r="U16" s="46">
        <f t="shared" si="9"/>
        <v>6</v>
      </c>
      <c r="V16" s="47">
        <f t="shared" si="12"/>
        <v>0</v>
      </c>
      <c r="W16" s="48" t="s">
        <v>369</v>
      </c>
      <c r="X16" s="49">
        <f t="shared" si="2"/>
        <v>240</v>
      </c>
      <c r="Y16" s="50">
        <f t="shared" si="3"/>
        <v>0</v>
      </c>
      <c r="Z16" s="50">
        <f t="shared" si="4"/>
        <v>0</v>
      </c>
      <c r="AA16" s="50">
        <f t="shared" si="5"/>
        <v>0</v>
      </c>
      <c r="AB16" s="51">
        <f t="shared" si="6"/>
        <v>0</v>
      </c>
      <c r="AC16" s="52">
        <f t="shared" si="10"/>
        <v>240</v>
      </c>
      <c r="AD16" s="53">
        <f t="shared" si="7"/>
        <v>0</v>
      </c>
      <c r="AE16" s="54">
        <f t="shared" si="11"/>
        <v>240</v>
      </c>
    </row>
    <row r="17" spans="1:31" ht="18" customHeight="1">
      <c r="A17" s="30">
        <v>312101</v>
      </c>
      <c r="B17" s="31">
        <v>2.5</v>
      </c>
      <c r="C17" s="67" t="s">
        <v>27</v>
      </c>
      <c r="D17" s="551"/>
      <c r="E17" s="34"/>
      <c r="F17" s="34"/>
      <c r="G17" s="34"/>
      <c r="H17" s="35"/>
      <c r="I17" s="568" t="s">
        <v>36</v>
      </c>
      <c r="J17" s="44"/>
      <c r="K17" s="45"/>
      <c r="L17" s="45"/>
      <c r="M17" s="45"/>
      <c r="N17" s="339"/>
      <c r="O17" s="46"/>
      <c r="P17" s="93"/>
      <c r="Q17" s="70"/>
      <c r="R17" s="565">
        <f t="shared" si="1"/>
        <v>0</v>
      </c>
      <c r="S17" s="140"/>
      <c r="T17" s="139">
        <f>SUM(O17,R17)</f>
        <v>0</v>
      </c>
      <c r="U17" s="46">
        <f t="shared" si="9"/>
        <v>0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551"/>
      <c r="E18" s="34"/>
      <c r="F18" s="34"/>
      <c r="G18" s="34"/>
      <c r="H18" s="35"/>
      <c r="I18" s="569" t="s">
        <v>36</v>
      </c>
      <c r="J18" s="570" t="s">
        <v>5</v>
      </c>
      <c r="K18" s="571"/>
      <c r="L18" s="571"/>
      <c r="M18" s="571"/>
      <c r="N18" s="572"/>
      <c r="O18" s="573">
        <f t="shared" si="0"/>
        <v>0</v>
      </c>
      <c r="P18" s="93"/>
      <c r="Q18" s="70"/>
      <c r="R18" s="93">
        <f t="shared" si="1"/>
        <v>0</v>
      </c>
      <c r="S18" s="140">
        <f t="shared" si="8"/>
        <v>0</v>
      </c>
      <c r="T18" s="139"/>
      <c r="U18" s="46">
        <f t="shared" si="9"/>
        <v>0</v>
      </c>
      <c r="V18" s="47">
        <f t="shared" si="12"/>
        <v>0</v>
      </c>
      <c r="W18" s="48"/>
      <c r="X18" s="49">
        <v>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0</v>
      </c>
      <c r="AD18" s="53">
        <f t="shared" si="7"/>
        <v>0</v>
      </c>
      <c r="AE18" s="54">
        <f t="shared" si="11"/>
        <v>0</v>
      </c>
    </row>
    <row r="19" spans="1:31" ht="18" customHeight="1">
      <c r="A19" s="30">
        <v>31210825</v>
      </c>
      <c r="B19" s="31">
        <v>2.5</v>
      </c>
      <c r="C19" s="32">
        <v>50</v>
      </c>
      <c r="D19" s="551"/>
      <c r="E19" s="34"/>
      <c r="F19" s="34"/>
      <c r="G19" s="34"/>
      <c r="H19" s="35"/>
      <c r="I19" s="569" t="s">
        <v>462</v>
      </c>
      <c r="J19" s="570"/>
      <c r="K19" s="571"/>
      <c r="L19" s="571"/>
      <c r="M19" s="571"/>
      <c r="N19" s="572"/>
      <c r="O19" s="573"/>
      <c r="P19" s="93">
        <v>64</v>
      </c>
      <c r="Q19" s="70"/>
      <c r="R19" s="93">
        <f t="shared" si="1"/>
        <v>64</v>
      </c>
      <c r="S19" s="140">
        <f t="shared" si="8"/>
        <v>64</v>
      </c>
      <c r="T19" s="139"/>
      <c r="U19" s="46">
        <f t="shared" si="9"/>
        <v>64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>
        <f t="shared" si="7"/>
        <v>1280</v>
      </c>
      <c r="AE19" s="54">
        <f t="shared" si="11"/>
        <v>1280</v>
      </c>
    </row>
    <row r="20" spans="1:31" ht="18" customHeight="1">
      <c r="A20" s="30">
        <v>31210831</v>
      </c>
      <c r="B20" s="31">
        <v>2.5</v>
      </c>
      <c r="C20" s="32">
        <v>50</v>
      </c>
      <c r="D20" s="574"/>
      <c r="E20" s="73"/>
      <c r="F20" s="73"/>
      <c r="G20" s="73"/>
      <c r="H20" s="36"/>
      <c r="I20" s="552" t="s">
        <v>37</v>
      </c>
      <c r="J20" s="44"/>
      <c r="K20" s="45"/>
      <c r="L20" s="45"/>
      <c r="M20" s="45"/>
      <c r="N20" s="339"/>
      <c r="O20" s="46">
        <f t="shared" si="0"/>
        <v>0</v>
      </c>
      <c r="P20" s="436">
        <v>100</v>
      </c>
      <c r="Q20" s="139"/>
      <c r="R20" s="554">
        <f t="shared" si="1"/>
        <v>100</v>
      </c>
      <c r="S20" s="63">
        <f t="shared" si="8"/>
        <v>100</v>
      </c>
      <c r="T20" s="139"/>
      <c r="U20" s="46">
        <f t="shared" si="9"/>
        <v>100</v>
      </c>
      <c r="V20" s="47">
        <f t="shared" si="12"/>
        <v>0</v>
      </c>
      <c r="W20" s="48"/>
      <c r="X20" s="49">
        <f t="shared" si="2"/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2000</v>
      </c>
      <c r="AE20" s="54">
        <f t="shared" si="11"/>
        <v>2000</v>
      </c>
    </row>
    <row r="21" spans="1:31" ht="18" hidden="1" customHeight="1">
      <c r="A21" s="30">
        <v>314028</v>
      </c>
      <c r="B21" s="31">
        <v>2.8</v>
      </c>
      <c r="C21" s="67" t="s">
        <v>27</v>
      </c>
      <c r="D21" s="575" t="s">
        <v>373</v>
      </c>
      <c r="E21" s="73"/>
      <c r="F21" s="73"/>
      <c r="G21" s="73"/>
      <c r="H21" s="36"/>
      <c r="I21" s="552"/>
      <c r="J21" s="140"/>
      <c r="K21" s="45"/>
      <c r="L21" s="45"/>
      <c r="M21" s="45"/>
      <c r="N21" s="339"/>
      <c r="O21" s="576">
        <f t="shared" si="0"/>
        <v>0</v>
      </c>
      <c r="P21" s="436"/>
      <c r="Q21" s="139"/>
      <c r="R21" s="554"/>
      <c r="S21" s="63"/>
      <c r="T21" s="139">
        <f t="shared" ref="T21" si="13">SUM(O21,R21)</f>
        <v>0</v>
      </c>
      <c r="U21" s="46">
        <f t="shared" si="9"/>
        <v>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/>
      <c r="AE21" s="54"/>
    </row>
    <row r="22" spans="1:31" ht="18" customHeight="1">
      <c r="A22" s="30">
        <v>314021</v>
      </c>
      <c r="B22" s="31">
        <v>2.8</v>
      </c>
      <c r="C22" s="32">
        <v>25</v>
      </c>
      <c r="D22" s="574" t="s">
        <v>39</v>
      </c>
      <c r="E22" s="73"/>
      <c r="F22" s="73"/>
      <c r="G22" s="73"/>
      <c r="H22" s="36"/>
      <c r="I22" s="552"/>
      <c r="J22" s="116">
        <v>8</v>
      </c>
      <c r="K22" s="45"/>
      <c r="L22" s="45"/>
      <c r="M22" s="45"/>
      <c r="N22" s="339"/>
      <c r="O22" s="558">
        <f t="shared" si="0"/>
        <v>8</v>
      </c>
      <c r="P22" s="436"/>
      <c r="Q22" s="139"/>
      <c r="R22" s="554"/>
      <c r="S22" s="63">
        <f t="shared" si="8"/>
        <v>8</v>
      </c>
      <c r="T22" s="139"/>
      <c r="U22" s="46">
        <f t="shared" si="9"/>
        <v>8</v>
      </c>
      <c r="V22" s="47">
        <f t="shared" si="12"/>
        <v>0</v>
      </c>
      <c r="W22" s="48"/>
      <c r="X22" s="49">
        <f t="shared" si="2"/>
        <v>320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320</v>
      </c>
      <c r="AD22" s="53"/>
      <c r="AE22" s="54"/>
    </row>
    <row r="23" spans="1:31" ht="18" customHeight="1">
      <c r="A23" s="82">
        <v>314081</v>
      </c>
      <c r="B23" s="31">
        <v>2.8</v>
      </c>
      <c r="C23" s="32">
        <v>25</v>
      </c>
      <c r="D23" s="574"/>
      <c r="E23" s="73"/>
      <c r="F23" s="73"/>
      <c r="G23" s="73"/>
      <c r="H23" s="36">
        <v>6951</v>
      </c>
      <c r="I23" s="552"/>
      <c r="J23" s="116"/>
      <c r="K23" s="45"/>
      <c r="L23" s="45"/>
      <c r="M23" s="45"/>
      <c r="N23" s="339">
        <v>8</v>
      </c>
      <c r="O23" s="558">
        <f t="shared" si="0"/>
        <v>8</v>
      </c>
      <c r="P23" s="436"/>
      <c r="Q23" s="139"/>
      <c r="R23" s="554"/>
      <c r="S23" s="63">
        <f t="shared" si="8"/>
        <v>8</v>
      </c>
      <c r="T23" s="139"/>
      <c r="U23" s="46">
        <f t="shared" si="9"/>
        <v>8</v>
      </c>
      <c r="V23" s="47">
        <f t="shared" si="12"/>
        <v>0</v>
      </c>
      <c r="W23" s="48"/>
      <c r="X23" s="49"/>
      <c r="Y23" s="50"/>
      <c r="Z23" s="50"/>
      <c r="AA23" s="50"/>
      <c r="AB23" s="51">
        <f t="shared" si="6"/>
        <v>320</v>
      </c>
      <c r="AC23" s="52">
        <f t="shared" si="10"/>
        <v>320</v>
      </c>
      <c r="AD23" s="53"/>
      <c r="AE23" s="54"/>
    </row>
    <row r="24" spans="1:31" ht="18" customHeight="1">
      <c r="A24" s="30">
        <v>314001</v>
      </c>
      <c r="B24" s="31">
        <v>2.8</v>
      </c>
      <c r="C24" s="67" t="s">
        <v>27</v>
      </c>
      <c r="D24" s="68">
        <v>551</v>
      </c>
      <c r="E24" s="73"/>
      <c r="F24" s="73"/>
      <c r="G24" s="73"/>
      <c r="H24" s="36"/>
      <c r="I24" s="552"/>
      <c r="J24" s="559">
        <v>14</v>
      </c>
      <c r="K24" s="577"/>
      <c r="L24" s="577"/>
      <c r="M24" s="577"/>
      <c r="N24" s="578"/>
      <c r="O24" s="562">
        <f t="shared" si="0"/>
        <v>14</v>
      </c>
      <c r="P24" s="436"/>
      <c r="Q24" s="139"/>
      <c r="R24" s="554"/>
      <c r="S24" s="63"/>
      <c r="T24" s="139">
        <f>SUM(O24,R24)</f>
        <v>14</v>
      </c>
      <c r="U24" s="46">
        <f t="shared" si="9"/>
        <v>14</v>
      </c>
      <c r="V24" s="47">
        <f t="shared" si="12"/>
        <v>0</v>
      </c>
      <c r="W24" s="48"/>
      <c r="X24" s="49"/>
      <c r="Y24" s="50"/>
      <c r="Z24" s="50"/>
      <c r="AA24" s="50"/>
      <c r="AB24" s="51"/>
      <c r="AC24" s="52"/>
      <c r="AD24" s="53"/>
      <c r="AE24" s="54"/>
    </row>
    <row r="25" spans="1:31" ht="18" customHeight="1">
      <c r="A25" s="30">
        <v>314001</v>
      </c>
      <c r="B25" s="31">
        <v>2.8</v>
      </c>
      <c r="C25" s="32">
        <v>25</v>
      </c>
      <c r="D25" s="72">
        <v>551</v>
      </c>
      <c r="E25" s="73">
        <v>951</v>
      </c>
      <c r="F25" s="73" t="s">
        <v>38</v>
      </c>
      <c r="G25" s="73">
        <v>9651</v>
      </c>
      <c r="H25" s="36"/>
      <c r="I25" s="552"/>
      <c r="J25" s="116">
        <v>40</v>
      </c>
      <c r="K25" s="563">
        <v>3</v>
      </c>
      <c r="L25" s="563"/>
      <c r="M25" s="563"/>
      <c r="N25" s="557"/>
      <c r="O25" s="558">
        <f t="shared" si="0"/>
        <v>43</v>
      </c>
      <c r="P25" s="436"/>
      <c r="Q25" s="139"/>
      <c r="R25" s="554"/>
      <c r="S25" s="63">
        <f t="shared" si="8"/>
        <v>43</v>
      </c>
      <c r="T25" s="139"/>
      <c r="U25" s="46">
        <f t="shared" si="9"/>
        <v>43</v>
      </c>
      <c r="V25" s="47">
        <f t="shared" si="12"/>
        <v>0</v>
      </c>
      <c r="W25" s="579" t="s">
        <v>374</v>
      </c>
      <c r="X25" s="49">
        <f t="shared" si="2"/>
        <v>1600</v>
      </c>
      <c r="Y25" s="50">
        <f t="shared" si="3"/>
        <v>120</v>
      </c>
      <c r="Z25" s="50">
        <f t="shared" si="4"/>
        <v>0</v>
      </c>
      <c r="AA25" s="50">
        <f t="shared" si="5"/>
        <v>0</v>
      </c>
      <c r="AB25" s="51">
        <f t="shared" si="6"/>
        <v>0</v>
      </c>
      <c r="AC25" s="52">
        <f t="shared" si="10"/>
        <v>1720</v>
      </c>
      <c r="AD25" s="53">
        <f t="shared" si="7"/>
        <v>0</v>
      </c>
      <c r="AE25" s="54">
        <f t="shared" si="11"/>
        <v>1720</v>
      </c>
    </row>
    <row r="26" spans="1:31" ht="18" customHeight="1">
      <c r="A26" s="30">
        <v>31410825</v>
      </c>
      <c r="B26" s="31">
        <v>2.8</v>
      </c>
      <c r="C26" s="32">
        <v>50</v>
      </c>
      <c r="D26" s="72"/>
      <c r="E26" s="73"/>
      <c r="F26" s="73"/>
      <c r="G26" s="73"/>
      <c r="H26" s="36"/>
      <c r="I26" s="905" t="s">
        <v>43</v>
      </c>
      <c r="J26" s="116"/>
      <c r="K26" s="563"/>
      <c r="L26" s="563"/>
      <c r="M26" s="563"/>
      <c r="N26" s="557"/>
      <c r="O26" s="558"/>
      <c r="P26" s="436"/>
      <c r="Q26" s="139"/>
      <c r="R26" s="436">
        <f t="shared" ref="R26:R35" si="14">SUM(P26:Q26)</f>
        <v>0</v>
      </c>
      <c r="S26" s="63">
        <f t="shared" si="8"/>
        <v>0</v>
      </c>
      <c r="T26" s="436"/>
      <c r="U26" s="46">
        <f t="shared" si="9"/>
        <v>0</v>
      </c>
      <c r="V26" s="47">
        <f t="shared" si="12"/>
        <v>0</v>
      </c>
      <c r="W26" s="579"/>
      <c r="X26" s="49"/>
      <c r="Y26" s="50"/>
      <c r="Z26" s="50"/>
      <c r="AA26" s="50"/>
      <c r="AB26" s="51"/>
      <c r="AC26" s="52"/>
      <c r="AD26" s="53">
        <f t="shared" si="7"/>
        <v>0</v>
      </c>
      <c r="AE26" s="54">
        <f t="shared" si="11"/>
        <v>0</v>
      </c>
    </row>
    <row r="27" spans="1:31" ht="18" customHeight="1">
      <c r="A27" s="30">
        <v>31410854</v>
      </c>
      <c r="B27" s="31">
        <v>2.8</v>
      </c>
      <c r="C27" s="67" t="s">
        <v>27</v>
      </c>
      <c r="D27" s="574"/>
      <c r="E27" s="73"/>
      <c r="F27" s="73"/>
      <c r="G27" s="73"/>
      <c r="H27" s="36"/>
      <c r="I27" s="89" t="s">
        <v>42</v>
      </c>
      <c r="J27" s="580"/>
      <c r="K27" s="581"/>
      <c r="L27" s="581"/>
      <c r="M27" s="581"/>
      <c r="N27" s="582"/>
      <c r="O27" s="583">
        <f t="shared" si="0"/>
        <v>0</v>
      </c>
      <c r="P27" s="415"/>
      <c r="Q27" s="584"/>
      <c r="R27" s="415">
        <f t="shared" si="14"/>
        <v>0</v>
      </c>
      <c r="S27" s="580"/>
      <c r="T27" s="436">
        <f>SUM(R27:S27)</f>
        <v>0</v>
      </c>
      <c r="U27" s="46">
        <f t="shared" si="9"/>
        <v>0</v>
      </c>
      <c r="V27" s="47">
        <f t="shared" si="12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11"/>
        <v>0</v>
      </c>
    </row>
    <row r="28" spans="1:31" ht="18" customHeight="1">
      <c r="A28" s="30">
        <v>31410831</v>
      </c>
      <c r="B28" s="31">
        <v>2.8</v>
      </c>
      <c r="C28" s="390" t="s">
        <v>27</v>
      </c>
      <c r="D28" s="574"/>
      <c r="E28" s="73"/>
      <c r="F28" s="73"/>
      <c r="G28" s="73"/>
      <c r="H28" s="36"/>
      <c r="I28" s="89" t="s">
        <v>463</v>
      </c>
      <c r="J28" s="580"/>
      <c r="K28" s="581"/>
      <c r="L28" s="581"/>
      <c r="M28" s="581"/>
      <c r="N28" s="582"/>
      <c r="O28" s="583"/>
      <c r="P28" s="415"/>
      <c r="Q28" s="584"/>
      <c r="R28" s="415">
        <f t="shared" si="14"/>
        <v>0</v>
      </c>
      <c r="S28" s="580"/>
      <c r="T28" s="436">
        <f>SUM(R28:S28)</f>
        <v>0</v>
      </c>
      <c r="U28" s="46">
        <f t="shared" si="9"/>
        <v>0</v>
      </c>
      <c r="V28" s="47">
        <f t="shared" si="12"/>
        <v>0</v>
      </c>
      <c r="W28" s="48"/>
      <c r="X28" s="49"/>
      <c r="Y28" s="50"/>
      <c r="Z28" s="50"/>
      <c r="AA28" s="50"/>
      <c r="AB28" s="51"/>
      <c r="AC28" s="52"/>
      <c r="AD28" s="53"/>
      <c r="AE28" s="54"/>
    </row>
    <row r="29" spans="1:31" ht="18" customHeight="1">
      <c r="A29" s="30">
        <v>31410831</v>
      </c>
      <c r="B29" s="31">
        <v>2.8</v>
      </c>
      <c r="C29" s="94">
        <v>50</v>
      </c>
      <c r="D29" s="574"/>
      <c r="E29" s="73"/>
      <c r="F29" s="73"/>
      <c r="G29" s="73"/>
      <c r="H29" s="36"/>
      <c r="I29" s="904" t="s">
        <v>463</v>
      </c>
      <c r="J29" s="580"/>
      <c r="K29" s="581"/>
      <c r="L29" s="581"/>
      <c r="M29" s="581"/>
      <c r="N29" s="582"/>
      <c r="O29" s="583"/>
      <c r="P29" s="902">
        <v>24</v>
      </c>
      <c r="Q29" s="581"/>
      <c r="R29" s="436">
        <f t="shared" si="14"/>
        <v>24</v>
      </c>
      <c r="S29" s="63">
        <f t="shared" si="8"/>
        <v>24</v>
      </c>
      <c r="T29" s="436"/>
      <c r="U29" s="46">
        <f t="shared" si="9"/>
        <v>24</v>
      </c>
      <c r="V29" s="47">
        <f t="shared" si="12"/>
        <v>0</v>
      </c>
      <c r="W29" s="48"/>
      <c r="X29" s="49"/>
      <c r="Y29" s="50"/>
      <c r="Z29" s="50"/>
      <c r="AA29" s="50"/>
      <c r="AB29" s="51"/>
      <c r="AC29" s="52"/>
      <c r="AD29" s="53">
        <f t="shared" si="7"/>
        <v>480</v>
      </c>
      <c r="AE29" s="54">
        <f t="shared" si="11"/>
        <v>480</v>
      </c>
    </row>
    <row r="30" spans="1:31" ht="18" customHeight="1">
      <c r="A30" s="30">
        <v>31410854</v>
      </c>
      <c r="B30" s="31">
        <v>2.8</v>
      </c>
      <c r="C30" s="96">
        <v>50</v>
      </c>
      <c r="D30" s="574"/>
      <c r="E30" s="73"/>
      <c r="F30" s="73"/>
      <c r="G30" s="73"/>
      <c r="H30" s="36"/>
      <c r="I30" s="904" t="s">
        <v>42</v>
      </c>
      <c r="J30" s="580"/>
      <c r="K30" s="581"/>
      <c r="L30" s="581"/>
      <c r="M30" s="581"/>
      <c r="N30" s="582"/>
      <c r="O30" s="583"/>
      <c r="P30" s="436"/>
      <c r="Q30" s="139">
        <v>24</v>
      </c>
      <c r="R30" s="436">
        <f t="shared" si="14"/>
        <v>24</v>
      </c>
      <c r="S30" s="63">
        <f t="shared" si="8"/>
        <v>24</v>
      </c>
      <c r="T30" s="139"/>
      <c r="U30" s="46">
        <f t="shared" si="9"/>
        <v>24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customHeight="1">
      <c r="A31" s="30">
        <v>31400126</v>
      </c>
      <c r="B31" s="31">
        <v>2.5</v>
      </c>
      <c r="C31" s="32">
        <v>25</v>
      </c>
      <c r="D31" s="585" t="s">
        <v>41</v>
      </c>
      <c r="E31" s="73"/>
      <c r="F31" s="73"/>
      <c r="G31" s="73"/>
      <c r="H31" s="73"/>
      <c r="I31" s="568"/>
      <c r="J31" s="140"/>
      <c r="K31" s="70"/>
      <c r="L31" s="70"/>
      <c r="M31" s="70"/>
      <c r="N31" s="586"/>
      <c r="O31" s="587">
        <f t="shared" si="0"/>
        <v>0</v>
      </c>
      <c r="P31" s="93"/>
      <c r="Q31" s="70"/>
      <c r="R31" s="567">
        <f t="shared" si="14"/>
        <v>0</v>
      </c>
      <c r="S31" s="140">
        <f t="shared" si="8"/>
        <v>0</v>
      </c>
      <c r="T31" s="139"/>
      <c r="U31" s="46">
        <f t="shared" si="9"/>
        <v>0</v>
      </c>
      <c r="V31" s="47">
        <f t="shared" si="12"/>
        <v>0</v>
      </c>
      <c r="W31" s="48"/>
      <c r="X31" s="49">
        <f t="shared" si="2"/>
        <v>0</v>
      </c>
      <c r="Y31" s="50">
        <f t="shared" si="3"/>
        <v>0</v>
      </c>
      <c r="Z31" s="50">
        <f t="shared" si="4"/>
        <v>0</v>
      </c>
      <c r="AA31" s="50">
        <f t="shared" si="5"/>
        <v>0</v>
      </c>
      <c r="AB31" s="51">
        <f t="shared" si="6"/>
        <v>0</v>
      </c>
      <c r="AC31" s="52">
        <f t="shared" si="10"/>
        <v>0</v>
      </c>
      <c r="AD31" s="53">
        <f t="shared" si="7"/>
        <v>0</v>
      </c>
      <c r="AE31" s="54">
        <f t="shared" si="11"/>
        <v>0</v>
      </c>
    </row>
    <row r="32" spans="1:31" ht="18" customHeight="1">
      <c r="A32" s="100">
        <v>314011</v>
      </c>
      <c r="B32" s="101">
        <v>2.8</v>
      </c>
      <c r="C32" s="67" t="s">
        <v>27</v>
      </c>
      <c r="D32" s="102" t="s">
        <v>46</v>
      </c>
      <c r="E32" s="103"/>
      <c r="F32" s="103"/>
      <c r="G32" s="103"/>
      <c r="H32" s="104"/>
      <c r="I32" s="588"/>
      <c r="J32" s="559"/>
      <c r="K32" s="589"/>
      <c r="L32" s="589"/>
      <c r="M32" s="589"/>
      <c r="N32" s="590"/>
      <c r="O32" s="591">
        <f t="shared" si="0"/>
        <v>0</v>
      </c>
      <c r="P32" s="93"/>
      <c r="Q32" s="70"/>
      <c r="R32" s="93"/>
      <c r="S32" s="140"/>
      <c r="T32" s="139">
        <f>SUM(O32,R32)</f>
        <v>0</v>
      </c>
      <c r="U32" s="46">
        <f t="shared" si="9"/>
        <v>0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314011</v>
      </c>
      <c r="B33" s="31">
        <v>2.8</v>
      </c>
      <c r="C33" s="106">
        <v>25</v>
      </c>
      <c r="D33" s="574" t="s">
        <v>46</v>
      </c>
      <c r="E33" s="73" t="s">
        <v>47</v>
      </c>
      <c r="F33" s="73" t="s">
        <v>48</v>
      </c>
      <c r="G33" s="73"/>
      <c r="H33" s="36"/>
      <c r="I33" s="552"/>
      <c r="J33" s="116"/>
      <c r="K33" s="563"/>
      <c r="L33" s="592"/>
      <c r="M33" s="563"/>
      <c r="N33" s="557"/>
      <c r="O33" s="558">
        <f t="shared" si="0"/>
        <v>0</v>
      </c>
      <c r="P33" s="436"/>
      <c r="Q33" s="139"/>
      <c r="R33" s="554"/>
      <c r="S33" s="63">
        <f t="shared" si="8"/>
        <v>0</v>
      </c>
      <c r="T33" s="139"/>
      <c r="U33" s="46">
        <f t="shared" si="9"/>
        <v>0</v>
      </c>
      <c r="V33" s="47">
        <f t="shared" si="12"/>
        <v>0</v>
      </c>
      <c r="W33" s="579" t="s">
        <v>375</v>
      </c>
      <c r="X33" s="49">
        <f t="shared" si="2"/>
        <v>0</v>
      </c>
      <c r="Y33" s="50">
        <f t="shared" si="3"/>
        <v>0</v>
      </c>
      <c r="Z33" s="50">
        <f t="shared" si="4"/>
        <v>0</v>
      </c>
      <c r="AA33" s="50">
        <f t="shared" si="5"/>
        <v>0</v>
      </c>
      <c r="AB33" s="51">
        <f t="shared" si="6"/>
        <v>0</v>
      </c>
      <c r="AC33" s="52">
        <f t="shared" si="10"/>
        <v>0</v>
      </c>
      <c r="AD33" s="53">
        <f t="shared" si="7"/>
        <v>0</v>
      </c>
      <c r="AE33" s="54">
        <f t="shared" si="11"/>
        <v>0</v>
      </c>
    </row>
    <row r="34" spans="1:31" ht="18" customHeight="1">
      <c r="A34" s="30">
        <v>31411854</v>
      </c>
      <c r="B34" s="108">
        <v>4</v>
      </c>
      <c r="C34" s="67" t="s">
        <v>27</v>
      </c>
      <c r="D34" s="574"/>
      <c r="E34" s="73"/>
      <c r="F34" s="73"/>
      <c r="G34" s="73"/>
      <c r="H34" s="36"/>
      <c r="I34" s="89" t="s">
        <v>50</v>
      </c>
      <c r="J34" s="140"/>
      <c r="K34" s="70"/>
      <c r="L34" s="70"/>
      <c r="M34" s="70"/>
      <c r="N34" s="586"/>
      <c r="O34" s="587"/>
      <c r="P34" s="415"/>
      <c r="Q34" s="117">
        <v>16</v>
      </c>
      <c r="R34" s="415">
        <f>SUM(P34:Q34)</f>
        <v>16</v>
      </c>
      <c r="S34" s="580"/>
      <c r="T34" s="139">
        <f>SUM(O34,R34)</f>
        <v>16</v>
      </c>
      <c r="U34" s="46">
        <f t="shared" si="9"/>
        <v>16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/>
      <c r="AE34" s="54"/>
    </row>
    <row r="35" spans="1:31" ht="18" hidden="1" customHeight="1">
      <c r="A35" s="30">
        <v>31411811</v>
      </c>
      <c r="B35" s="31">
        <v>2.5</v>
      </c>
      <c r="C35" s="67" t="s">
        <v>27</v>
      </c>
      <c r="D35" s="574"/>
      <c r="E35" s="73"/>
      <c r="F35" s="73"/>
      <c r="G35" s="73"/>
      <c r="H35" s="36"/>
      <c r="I35" s="564" t="s">
        <v>376</v>
      </c>
      <c r="J35" s="140"/>
      <c r="K35" s="70"/>
      <c r="L35" s="70"/>
      <c r="M35" s="70"/>
      <c r="N35" s="586"/>
      <c r="O35" s="587"/>
      <c r="P35" s="415"/>
      <c r="Q35" s="117"/>
      <c r="R35" s="415">
        <f t="shared" si="14"/>
        <v>0</v>
      </c>
      <c r="S35" s="58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>
      <c r="A36" s="30">
        <v>31411813</v>
      </c>
      <c r="B36" s="108">
        <v>4</v>
      </c>
      <c r="C36" s="96">
        <v>50</v>
      </c>
      <c r="D36" s="574"/>
      <c r="E36" s="73"/>
      <c r="F36" s="73"/>
      <c r="G36" s="73"/>
      <c r="H36" s="36"/>
      <c r="I36" s="904" t="s">
        <v>52</v>
      </c>
      <c r="J36" s="140"/>
      <c r="K36" s="70"/>
      <c r="L36" s="70"/>
      <c r="M36" s="70"/>
      <c r="N36" s="586"/>
      <c r="O36" s="587"/>
      <c r="P36" s="436"/>
      <c r="Q36" s="139">
        <v>32</v>
      </c>
      <c r="R36" s="436">
        <f>SUM(P36:Q36)</f>
        <v>32</v>
      </c>
      <c r="S36" s="63">
        <f t="shared" si="8"/>
        <v>32</v>
      </c>
      <c r="T36" s="139"/>
      <c r="U36" s="46">
        <f t="shared" si="9"/>
        <v>32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>
        <f t="shared" si="7"/>
        <v>640</v>
      </c>
      <c r="AE36" s="54">
        <f t="shared" si="11"/>
        <v>640</v>
      </c>
    </row>
    <row r="37" spans="1:31" ht="18" customHeight="1">
      <c r="A37" s="30">
        <v>31411825</v>
      </c>
      <c r="B37" s="108">
        <v>4</v>
      </c>
      <c r="C37" s="96">
        <v>50</v>
      </c>
      <c r="D37" s="574"/>
      <c r="E37" s="73"/>
      <c r="F37" s="73"/>
      <c r="G37" s="73"/>
      <c r="H37" s="36"/>
      <c r="I37" s="904" t="s">
        <v>53</v>
      </c>
      <c r="J37" s="140"/>
      <c r="K37" s="70"/>
      <c r="L37" s="70"/>
      <c r="M37" s="70"/>
      <c r="N37" s="586"/>
      <c r="O37" s="587"/>
      <c r="P37" s="436"/>
      <c r="Q37" s="139"/>
      <c r="R37" s="436">
        <f>SUM(P37:Q37)</f>
        <v>0</v>
      </c>
      <c r="S37" s="63">
        <f t="shared" si="8"/>
        <v>0</v>
      </c>
      <c r="T37" s="139"/>
      <c r="U37" s="46">
        <f t="shared" si="9"/>
        <v>0</v>
      </c>
      <c r="V37" s="47">
        <f t="shared" si="12"/>
        <v>0</v>
      </c>
      <c r="W37" s="48"/>
      <c r="X37" s="49"/>
      <c r="Y37" s="50"/>
      <c r="Z37" s="50"/>
      <c r="AA37" s="50"/>
      <c r="AB37" s="51"/>
      <c r="AC37" s="52"/>
      <c r="AD37" s="53">
        <f t="shared" si="7"/>
        <v>0</v>
      </c>
      <c r="AE37" s="54">
        <f t="shared" si="11"/>
        <v>0</v>
      </c>
    </row>
    <row r="38" spans="1:31" ht="18" customHeight="1">
      <c r="A38" s="30">
        <v>31411831</v>
      </c>
      <c r="B38" s="108">
        <v>4</v>
      </c>
      <c r="C38" s="96">
        <v>50</v>
      </c>
      <c r="D38" s="574"/>
      <c r="E38" s="73"/>
      <c r="F38" s="73"/>
      <c r="G38" s="73"/>
      <c r="H38" s="36"/>
      <c r="I38" s="904" t="s">
        <v>464</v>
      </c>
      <c r="J38" s="140"/>
      <c r="K38" s="70"/>
      <c r="L38" s="70"/>
      <c r="M38" s="70"/>
      <c r="N38" s="586"/>
      <c r="O38" s="587"/>
      <c r="P38" s="436">
        <v>16</v>
      </c>
      <c r="Q38" s="139"/>
      <c r="R38" s="436">
        <f>SUM(P38:Q38)</f>
        <v>16</v>
      </c>
      <c r="S38" s="63">
        <f t="shared" si="8"/>
        <v>16</v>
      </c>
      <c r="T38" s="139"/>
      <c r="U38" s="46">
        <f t="shared" si="9"/>
        <v>16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>
        <f t="shared" si="7"/>
        <v>320</v>
      </c>
      <c r="AE38" s="54">
        <f t="shared" si="11"/>
        <v>320</v>
      </c>
    </row>
    <row r="39" spans="1:31" ht="18" customHeight="1">
      <c r="A39" s="30">
        <v>31411854</v>
      </c>
      <c r="B39" s="108">
        <v>4</v>
      </c>
      <c r="C39" s="96">
        <v>50</v>
      </c>
      <c r="D39" s="574"/>
      <c r="E39" s="73"/>
      <c r="F39" s="73"/>
      <c r="G39" s="73"/>
      <c r="H39" s="36"/>
      <c r="I39" s="904" t="s">
        <v>50</v>
      </c>
      <c r="J39" s="140"/>
      <c r="K39" s="70"/>
      <c r="L39" s="70"/>
      <c r="M39" s="70"/>
      <c r="N39" s="586"/>
      <c r="O39" s="587"/>
      <c r="P39" s="436"/>
      <c r="Q39" s="139">
        <v>16</v>
      </c>
      <c r="R39" s="436">
        <f>SUM(P39:Q39)</f>
        <v>16</v>
      </c>
      <c r="S39" s="63">
        <f t="shared" si="8"/>
        <v>16</v>
      </c>
      <c r="T39" s="139"/>
      <c r="U39" s="46">
        <f t="shared" si="9"/>
        <v>16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>
        <f t="shared" si="7"/>
        <v>320</v>
      </c>
      <c r="AE39" s="54">
        <f t="shared" si="11"/>
        <v>320</v>
      </c>
    </row>
    <row r="40" spans="1:31" ht="18" customHeight="1">
      <c r="A40" s="119" t="s">
        <v>56</v>
      </c>
      <c r="B40" s="120"/>
      <c r="C40" s="595"/>
      <c r="D40" s="596"/>
      <c r="E40" s="120"/>
      <c r="F40" s="120"/>
      <c r="G40" s="120"/>
      <c r="H40" s="120"/>
      <c r="I40" s="596"/>
      <c r="J40" s="129">
        <f t="shared" ref="J40:U40" si="15">SUM(J10:J39)</f>
        <v>112</v>
      </c>
      <c r="K40" s="129">
        <f t="shared" si="15"/>
        <v>3</v>
      </c>
      <c r="L40" s="129">
        <f t="shared" si="15"/>
        <v>0</v>
      </c>
      <c r="M40" s="129">
        <f t="shared" si="15"/>
        <v>0</v>
      </c>
      <c r="N40" s="129">
        <f t="shared" si="15"/>
        <v>8</v>
      </c>
      <c r="O40" s="130">
        <f t="shared" si="15"/>
        <v>123</v>
      </c>
      <c r="P40" s="133">
        <f t="shared" si="15"/>
        <v>204</v>
      </c>
      <c r="Q40" s="129">
        <f t="shared" si="15"/>
        <v>88</v>
      </c>
      <c r="R40" s="133">
        <f t="shared" si="15"/>
        <v>292</v>
      </c>
      <c r="S40" s="128">
        <f t="shared" si="15"/>
        <v>357</v>
      </c>
      <c r="T40" s="129">
        <f t="shared" si="15"/>
        <v>58</v>
      </c>
      <c r="U40" s="130">
        <f t="shared" si="15"/>
        <v>415</v>
      </c>
      <c r="V40" s="47">
        <f t="shared" si="12"/>
        <v>0</v>
      </c>
      <c r="W40" s="131"/>
      <c r="X40" s="132">
        <f t="shared" ref="X40:AE40" si="16">SUM(X10:X39)</f>
        <v>2800</v>
      </c>
      <c r="Y40" s="129">
        <f t="shared" si="16"/>
        <v>120</v>
      </c>
      <c r="Z40" s="129">
        <f t="shared" si="16"/>
        <v>0</v>
      </c>
      <c r="AA40" s="129">
        <f t="shared" si="16"/>
        <v>0</v>
      </c>
      <c r="AB40" s="133">
        <f t="shared" si="16"/>
        <v>320</v>
      </c>
      <c r="AC40" s="130">
        <f t="shared" si="16"/>
        <v>3240</v>
      </c>
      <c r="AD40" s="133">
        <f t="shared" si="16"/>
        <v>5520</v>
      </c>
      <c r="AE40" s="134">
        <f t="shared" si="16"/>
        <v>7480</v>
      </c>
    </row>
    <row r="41" spans="1:31" ht="18" hidden="1" customHeight="1">
      <c r="A41" s="30">
        <v>320000</v>
      </c>
      <c r="B41" s="31" t="s">
        <v>57</v>
      </c>
      <c r="C41" s="32">
        <v>25</v>
      </c>
      <c r="D41" s="574" t="s">
        <v>58</v>
      </c>
      <c r="E41" s="73" t="s">
        <v>59</v>
      </c>
      <c r="F41" s="73"/>
      <c r="G41" s="73" t="s">
        <v>60</v>
      </c>
      <c r="H41" s="36" t="s">
        <v>61</v>
      </c>
      <c r="I41" s="552"/>
      <c r="J41" s="553"/>
      <c r="K41" s="467"/>
      <c r="L41" s="467"/>
      <c r="M41" s="467"/>
      <c r="N41" s="339"/>
      <c r="O41" s="46">
        <f t="shared" ref="O41:O98" si="17">SUM(J41:N41)</f>
        <v>0</v>
      </c>
      <c r="P41" s="554"/>
      <c r="Q41" s="45"/>
      <c r="R41" s="554">
        <f t="shared" ref="R41:R98" si="18">SUM(P41:Q41)</f>
        <v>0</v>
      </c>
      <c r="S41" s="44">
        <f>SUM(O41,R41)</f>
        <v>0</v>
      </c>
      <c r="T41" s="45"/>
      <c r="U41" s="46">
        <f t="shared" si="9"/>
        <v>0</v>
      </c>
      <c r="V41" s="47">
        <f t="shared" si="12"/>
        <v>0</v>
      </c>
      <c r="W41" s="48"/>
      <c r="X41" s="49">
        <f>(J41*1000)/C41</f>
        <v>0</v>
      </c>
      <c r="Y41" s="50">
        <f t="shared" ref="Y41:Y98" si="19">(K41*1000)/C41</f>
        <v>0</v>
      </c>
      <c r="Z41" s="50">
        <f t="shared" ref="Z41:Z98" si="20">(L41*1000)/C41</f>
        <v>0</v>
      </c>
      <c r="AA41" s="50">
        <f t="shared" ref="AA41:AA98" si="21">(M41*1000)/C41</f>
        <v>0</v>
      </c>
      <c r="AB41" s="51">
        <f t="shared" ref="AB41:AB98" si="22">(N41*1000)/C41</f>
        <v>0</v>
      </c>
      <c r="AC41" s="52">
        <f t="shared" ref="AC41:AC98" si="23">SUM(X41:AB41)</f>
        <v>0</v>
      </c>
      <c r="AD41" s="53">
        <f t="shared" ref="AD41:AD98" si="24">(R41*1000)/C41</f>
        <v>0</v>
      </c>
      <c r="AE41" s="54">
        <f t="shared" ref="AE41:AE98" si="25">SUM(AC41:AD41)</f>
        <v>0</v>
      </c>
    </row>
    <row r="42" spans="1:31" ht="18" hidden="1" customHeight="1">
      <c r="A42" s="30">
        <v>32000890</v>
      </c>
      <c r="B42" s="31">
        <v>2.5</v>
      </c>
      <c r="C42" s="32">
        <v>25</v>
      </c>
      <c r="D42" s="575" t="s">
        <v>64</v>
      </c>
      <c r="E42" s="135" t="s">
        <v>63</v>
      </c>
      <c r="F42" s="73"/>
      <c r="G42" s="73"/>
      <c r="H42" s="36"/>
      <c r="I42" s="552"/>
      <c r="J42" s="597"/>
      <c r="K42" s="598"/>
      <c r="L42" s="467"/>
      <c r="M42" s="467"/>
      <c r="N42" s="339"/>
      <c r="O42" s="46">
        <f t="shared" ref="O42:O48" si="26">SUM(J42:N42)</f>
        <v>0</v>
      </c>
      <c r="P42" s="554"/>
      <c r="Q42" s="45"/>
      <c r="R42" s="554"/>
      <c r="S42" s="44">
        <f>SUM(O42,R42)</f>
        <v>0</v>
      </c>
      <c r="T42" s="45"/>
      <c r="U42" s="46">
        <f t="shared" si="9"/>
        <v>0</v>
      </c>
      <c r="V42" s="47">
        <f t="shared" si="12"/>
        <v>0</v>
      </c>
      <c r="W42" s="48"/>
      <c r="X42" s="49">
        <f>(J42*1000)/C42</f>
        <v>0</v>
      </c>
      <c r="Y42" s="50"/>
      <c r="Z42" s="50"/>
      <c r="AA42" s="50"/>
      <c r="AB42" s="51"/>
      <c r="AC42" s="52">
        <f t="shared" si="23"/>
        <v>0</v>
      </c>
      <c r="AD42" s="53"/>
      <c r="AE42" s="54">
        <f t="shared" si="25"/>
        <v>0</v>
      </c>
    </row>
    <row r="43" spans="1:31" ht="18" customHeight="1">
      <c r="A43" s="30">
        <v>320008</v>
      </c>
      <c r="B43" s="31">
        <v>2.8</v>
      </c>
      <c r="C43" s="32">
        <v>25</v>
      </c>
      <c r="D43" s="599" t="s">
        <v>64</v>
      </c>
      <c r="E43" s="138" t="s">
        <v>65</v>
      </c>
      <c r="F43" s="138" t="s">
        <v>66</v>
      </c>
      <c r="G43" s="73"/>
      <c r="H43" s="36"/>
      <c r="I43" s="552"/>
      <c r="J43" s="116"/>
      <c r="K43" s="563"/>
      <c r="L43" s="563"/>
      <c r="M43" s="556"/>
      <c r="N43" s="557"/>
      <c r="O43" s="558">
        <f>SUM(J43:N43)</f>
        <v>0</v>
      </c>
      <c r="P43" s="554"/>
      <c r="Q43" s="45"/>
      <c r="R43" s="554"/>
      <c r="S43" s="63">
        <f>SUM(O43,R43)</f>
        <v>0</v>
      </c>
      <c r="T43" s="139"/>
      <c r="U43" s="46">
        <f t="shared" si="9"/>
        <v>0</v>
      </c>
      <c r="V43" s="47">
        <f t="shared" si="12"/>
        <v>0</v>
      </c>
      <c r="W43" s="48"/>
      <c r="X43" s="49">
        <f>(J43*1000)/C43</f>
        <v>0</v>
      </c>
      <c r="Y43" s="50">
        <f>(K43*1000)/C43</f>
        <v>0</v>
      </c>
      <c r="Z43" s="50"/>
      <c r="AA43" s="50"/>
      <c r="AB43" s="51"/>
      <c r="AC43" s="52">
        <f t="shared" si="23"/>
        <v>0</v>
      </c>
      <c r="AD43" s="53"/>
      <c r="AE43" s="54">
        <f t="shared" si="25"/>
        <v>0</v>
      </c>
    </row>
    <row r="44" spans="1:31" ht="18" hidden="1" customHeight="1">
      <c r="A44" s="30">
        <v>32000846</v>
      </c>
      <c r="B44" s="31">
        <v>2.8</v>
      </c>
      <c r="C44" s="67" t="s">
        <v>27</v>
      </c>
      <c r="D44" s="575" t="s">
        <v>380</v>
      </c>
      <c r="E44" s="138"/>
      <c r="F44" s="138"/>
      <c r="G44" s="73"/>
      <c r="H44" s="36"/>
      <c r="I44" s="552"/>
      <c r="J44" s="600"/>
      <c r="K44" s="601"/>
      <c r="L44" s="601"/>
      <c r="M44" s="560"/>
      <c r="N44" s="561"/>
      <c r="O44" s="562">
        <f t="shared" si="26"/>
        <v>0</v>
      </c>
      <c r="P44" s="554"/>
      <c r="Q44" s="45"/>
      <c r="R44" s="554"/>
      <c r="S44" s="63"/>
      <c r="T44" s="143">
        <f>SUM(O44,R44)</f>
        <v>0</v>
      </c>
      <c r="U44" s="46">
        <f>SUM(S44:T44)</f>
        <v>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/>
      <c r="AE44" s="54"/>
    </row>
    <row r="45" spans="1:31" ht="18" hidden="1" customHeight="1">
      <c r="A45" s="30">
        <v>320021</v>
      </c>
      <c r="B45" s="31">
        <v>2.8</v>
      </c>
      <c r="C45" s="67" t="s">
        <v>27</v>
      </c>
      <c r="D45" s="68" t="s">
        <v>64</v>
      </c>
      <c r="E45" s="409"/>
      <c r="F45" s="409"/>
      <c r="G45" s="73"/>
      <c r="H45" s="36"/>
      <c r="I45" s="552"/>
      <c r="J45" s="559"/>
      <c r="K45" s="560"/>
      <c r="L45" s="560"/>
      <c r="M45" s="560"/>
      <c r="N45" s="561"/>
      <c r="O45" s="562">
        <f t="shared" si="26"/>
        <v>0</v>
      </c>
      <c r="P45" s="554"/>
      <c r="Q45" s="45"/>
      <c r="R45" s="554"/>
      <c r="S45" s="63"/>
      <c r="T45" s="143">
        <f>SUM(O45,R45)</f>
        <v>0</v>
      </c>
      <c r="U45" s="46">
        <f>SUM(S45:T45)</f>
        <v>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/>
      <c r="AE45" s="54"/>
    </row>
    <row r="46" spans="1:31" ht="18" customHeight="1">
      <c r="A46" s="30">
        <v>320021</v>
      </c>
      <c r="B46" s="31">
        <v>2.8</v>
      </c>
      <c r="C46" s="32">
        <v>25</v>
      </c>
      <c r="D46" s="602" t="s">
        <v>68</v>
      </c>
      <c r="E46" s="409"/>
      <c r="F46" s="409"/>
      <c r="G46" s="73"/>
      <c r="H46" s="36"/>
      <c r="I46" s="552"/>
      <c r="J46" s="63">
        <v>24</v>
      </c>
      <c r="K46" s="603"/>
      <c r="L46" s="603"/>
      <c r="M46" s="603"/>
      <c r="N46" s="339"/>
      <c r="O46" s="46">
        <f t="shared" si="26"/>
        <v>24</v>
      </c>
      <c r="P46" s="554"/>
      <c r="Q46" s="45"/>
      <c r="R46" s="554"/>
      <c r="S46" s="63">
        <f>SUM(O46,R46)</f>
        <v>24</v>
      </c>
      <c r="T46" s="143"/>
      <c r="U46" s="46">
        <f t="shared" si="9"/>
        <v>24</v>
      </c>
      <c r="V46" s="47">
        <f t="shared" si="12"/>
        <v>0</v>
      </c>
      <c r="W46" s="48"/>
      <c r="X46" s="49">
        <f>(J46*1000)/C46</f>
        <v>960</v>
      </c>
      <c r="Y46" s="50"/>
      <c r="Z46" s="50"/>
      <c r="AA46" s="50"/>
      <c r="AB46" s="51"/>
      <c r="AC46" s="52">
        <f t="shared" si="23"/>
        <v>960</v>
      </c>
      <c r="AD46" s="53"/>
      <c r="AE46" s="54">
        <f t="shared" si="25"/>
        <v>960</v>
      </c>
    </row>
    <row r="47" spans="1:31" ht="18" hidden="1" customHeight="1">
      <c r="A47" s="30">
        <v>320021</v>
      </c>
      <c r="B47" s="31">
        <v>2.8</v>
      </c>
      <c r="C47" s="67" t="s">
        <v>27</v>
      </c>
      <c r="D47" s="604" t="s">
        <v>69</v>
      </c>
      <c r="E47" s="409"/>
      <c r="F47" s="73"/>
      <c r="G47" s="73"/>
      <c r="H47" s="36"/>
      <c r="I47" s="552"/>
      <c r="J47" s="605"/>
      <c r="K47" s="467"/>
      <c r="L47" s="467"/>
      <c r="M47" s="467"/>
      <c r="N47" s="339"/>
      <c r="O47" s="46">
        <f t="shared" si="26"/>
        <v>0</v>
      </c>
      <c r="P47" s="554"/>
      <c r="Q47" s="45"/>
      <c r="R47" s="554"/>
      <c r="S47" s="63"/>
      <c r="T47" s="63">
        <f>SUM(O47,R47)</f>
        <v>0</v>
      </c>
      <c r="U47" s="46">
        <f>SUM(S47:T47)</f>
        <v>0</v>
      </c>
      <c r="V47" s="47">
        <f t="shared" si="12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customHeight="1">
      <c r="A48" s="30">
        <v>320001</v>
      </c>
      <c r="B48" s="31">
        <v>2.8</v>
      </c>
      <c r="C48" s="67" t="s">
        <v>27</v>
      </c>
      <c r="D48" s="146" t="s">
        <v>70</v>
      </c>
      <c r="E48" s="409"/>
      <c r="F48" s="73"/>
      <c r="G48" s="73"/>
      <c r="H48" s="36"/>
      <c r="I48" s="552"/>
      <c r="J48" s="559">
        <v>5</v>
      </c>
      <c r="K48" s="560"/>
      <c r="L48" s="560"/>
      <c r="M48" s="560"/>
      <c r="N48" s="561"/>
      <c r="O48" s="562">
        <f t="shared" si="26"/>
        <v>5</v>
      </c>
      <c r="P48" s="554"/>
      <c r="Q48" s="45"/>
      <c r="R48" s="554"/>
      <c r="S48" s="63"/>
      <c r="T48" s="63">
        <f>SUM(O48,R48)</f>
        <v>5</v>
      </c>
      <c r="U48" s="46">
        <f>SUM(S48:T48)</f>
        <v>5</v>
      </c>
      <c r="V48" s="47">
        <f t="shared" si="12"/>
        <v>0</v>
      </c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148">
        <v>320001</v>
      </c>
      <c r="B49" s="31">
        <v>2.8</v>
      </c>
      <c r="C49" s="32">
        <v>25</v>
      </c>
      <c r="D49" s="574" t="s">
        <v>70</v>
      </c>
      <c r="E49" s="73" t="s">
        <v>71</v>
      </c>
      <c r="F49" s="73" t="s">
        <v>72</v>
      </c>
      <c r="G49" s="73" t="s">
        <v>73</v>
      </c>
      <c r="H49" s="149"/>
      <c r="I49" s="606"/>
      <c r="J49" s="116">
        <v>72</v>
      </c>
      <c r="K49" s="563">
        <v>5</v>
      </c>
      <c r="L49" s="563"/>
      <c r="M49" s="563"/>
      <c r="N49" s="607"/>
      <c r="O49" s="558">
        <f>SUM(J49:N49)</f>
        <v>77</v>
      </c>
      <c r="P49" s="339"/>
      <c r="Q49" s="467"/>
      <c r="R49" s="339"/>
      <c r="S49" s="63">
        <f>SUM(O49,R49)</f>
        <v>77</v>
      </c>
      <c r="T49" s="139"/>
      <c r="U49" s="608">
        <f t="shared" si="9"/>
        <v>77</v>
      </c>
      <c r="V49" s="47">
        <f t="shared" si="12"/>
        <v>0</v>
      </c>
      <c r="W49" s="48"/>
      <c r="X49" s="49">
        <f>(J49*1000)/C49</f>
        <v>2880</v>
      </c>
      <c r="Y49" s="50">
        <f t="shared" si="19"/>
        <v>200</v>
      </c>
      <c r="Z49" s="50">
        <f t="shared" si="20"/>
        <v>0</v>
      </c>
      <c r="AA49" s="50">
        <f t="shared" si="21"/>
        <v>0</v>
      </c>
      <c r="AB49" s="51">
        <f t="shared" si="22"/>
        <v>0</v>
      </c>
      <c r="AC49" s="154">
        <f t="shared" si="23"/>
        <v>3080</v>
      </c>
      <c r="AD49" s="51">
        <f t="shared" si="24"/>
        <v>0</v>
      </c>
      <c r="AE49" s="155">
        <f t="shared" si="25"/>
        <v>3080</v>
      </c>
    </row>
    <row r="50" spans="1:31" ht="18" hidden="1" customHeight="1">
      <c r="A50" s="156">
        <v>320001</v>
      </c>
      <c r="B50" s="157">
        <v>2.5</v>
      </c>
      <c r="C50" s="83" t="s">
        <v>75</v>
      </c>
      <c r="D50" s="609" t="s">
        <v>70</v>
      </c>
      <c r="E50" s="159"/>
      <c r="F50" s="159"/>
      <c r="G50" s="159"/>
      <c r="H50" s="159"/>
      <c r="I50" s="610"/>
      <c r="J50" s="553"/>
      <c r="K50" s="467"/>
      <c r="L50" s="467"/>
      <c r="M50" s="467"/>
      <c r="N50" s="339"/>
      <c r="O50" s="608">
        <f t="shared" si="17"/>
        <v>0</v>
      </c>
      <c r="P50" s="339"/>
      <c r="Q50" s="467"/>
      <c r="R50" s="339">
        <f t="shared" si="18"/>
        <v>0</v>
      </c>
      <c r="S50" s="63"/>
      <c r="T50" s="139">
        <f>SUM(O50,R50)</f>
        <v>0</v>
      </c>
      <c r="U50" s="608">
        <f t="shared" si="9"/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154">
        <f t="shared" si="23"/>
        <v>0</v>
      </c>
      <c r="AD50" s="51"/>
      <c r="AE50" s="155">
        <f t="shared" si="25"/>
        <v>0</v>
      </c>
    </row>
    <row r="51" spans="1:31" ht="18" customHeight="1">
      <c r="A51" s="161">
        <v>32010890</v>
      </c>
      <c r="B51" s="108">
        <v>4</v>
      </c>
      <c r="C51" s="67" t="s">
        <v>27</v>
      </c>
      <c r="D51" s="611"/>
      <c r="E51" s="163"/>
      <c r="F51" s="163"/>
      <c r="G51" s="163"/>
      <c r="H51" s="163"/>
      <c r="I51" s="166" t="s">
        <v>77</v>
      </c>
      <c r="J51" s="612"/>
      <c r="K51" s="603"/>
      <c r="L51" s="603"/>
      <c r="M51" s="603"/>
      <c r="N51" s="613"/>
      <c r="O51" s="153"/>
      <c r="P51" s="415">
        <v>272</v>
      </c>
      <c r="Q51" s="117"/>
      <c r="R51" s="415">
        <f t="shared" si="18"/>
        <v>272</v>
      </c>
      <c r="S51" s="145"/>
      <c r="T51" s="139">
        <f>SUM(O51,R51)</f>
        <v>272</v>
      </c>
      <c r="U51" s="608">
        <f t="shared" si="9"/>
        <v>272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154">
        <f t="shared" si="23"/>
        <v>0</v>
      </c>
      <c r="AD51" s="51"/>
      <c r="AE51" s="155">
        <f t="shared" si="25"/>
        <v>0</v>
      </c>
    </row>
    <row r="52" spans="1:31" ht="18" hidden="1" customHeight="1">
      <c r="A52" s="161">
        <v>32010813</v>
      </c>
      <c r="B52" s="108">
        <v>4</v>
      </c>
      <c r="C52" s="94">
        <v>50</v>
      </c>
      <c r="D52" s="611"/>
      <c r="E52" s="163"/>
      <c r="F52" s="163"/>
      <c r="G52" s="163"/>
      <c r="H52" s="906"/>
      <c r="I52" s="907" t="s">
        <v>465</v>
      </c>
      <c r="J52" s="612"/>
      <c r="K52" s="603"/>
      <c r="L52" s="603"/>
      <c r="M52" s="603"/>
      <c r="N52" s="613"/>
      <c r="O52" s="153"/>
      <c r="P52" s="908"/>
      <c r="Q52" s="117"/>
      <c r="R52" s="637">
        <f t="shared" si="18"/>
        <v>0</v>
      </c>
      <c r="S52" s="63">
        <f t="shared" ref="S52:S98" si="27">SUM(O52,R52)</f>
        <v>0</v>
      </c>
      <c r="T52" s="139"/>
      <c r="U52" s="46">
        <f t="shared" si="9"/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154"/>
      <c r="AD52" s="53">
        <f t="shared" si="24"/>
        <v>0</v>
      </c>
      <c r="AE52" s="54">
        <f t="shared" si="25"/>
        <v>0</v>
      </c>
    </row>
    <row r="53" spans="1:31" ht="18" customHeight="1">
      <c r="A53" s="100">
        <v>32010890</v>
      </c>
      <c r="B53" s="108">
        <v>4</v>
      </c>
      <c r="C53" s="96">
        <v>50</v>
      </c>
      <c r="D53" s="614"/>
      <c r="E53" s="103"/>
      <c r="F53" s="103"/>
      <c r="G53" s="103"/>
      <c r="H53" s="104"/>
      <c r="I53" s="566" t="s">
        <v>77</v>
      </c>
      <c r="J53" s="615"/>
      <c r="K53" s="616"/>
      <c r="L53" s="616"/>
      <c r="M53" s="616"/>
      <c r="N53" s="586"/>
      <c r="O53" s="587"/>
      <c r="P53" s="436">
        <v>60</v>
      </c>
      <c r="Q53" s="139">
        <v>100</v>
      </c>
      <c r="R53" s="436">
        <f t="shared" si="18"/>
        <v>160</v>
      </c>
      <c r="S53" s="63">
        <f t="shared" si="27"/>
        <v>160</v>
      </c>
      <c r="T53" s="139"/>
      <c r="U53" s="46">
        <f t="shared" si="9"/>
        <v>160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>
        <f t="shared" si="24"/>
        <v>3200</v>
      </c>
      <c r="AE53" s="54">
        <f t="shared" si="25"/>
        <v>3200</v>
      </c>
    </row>
    <row r="54" spans="1:31" ht="18" customHeight="1">
      <c r="A54" s="30">
        <v>320041</v>
      </c>
      <c r="B54" s="108">
        <v>4</v>
      </c>
      <c r="C54" s="32">
        <v>25</v>
      </c>
      <c r="D54" s="574"/>
      <c r="E54" s="73"/>
      <c r="F54" s="73"/>
      <c r="G54" s="73"/>
      <c r="H54" s="89">
        <v>6952</v>
      </c>
      <c r="I54" s="552"/>
      <c r="J54" s="116"/>
      <c r="K54" s="563"/>
      <c r="L54" s="563"/>
      <c r="M54" s="563"/>
      <c r="N54" s="607">
        <v>8</v>
      </c>
      <c r="O54" s="558">
        <f t="shared" si="17"/>
        <v>8</v>
      </c>
      <c r="P54" s="554"/>
      <c r="Q54" s="45"/>
      <c r="R54" s="554"/>
      <c r="S54" s="63">
        <f t="shared" si="27"/>
        <v>8</v>
      </c>
      <c r="T54" s="139"/>
      <c r="U54" s="46">
        <f t="shared" si="9"/>
        <v>8</v>
      </c>
      <c r="V54" s="47">
        <f t="shared" si="12"/>
        <v>0</v>
      </c>
      <c r="W54" s="48"/>
      <c r="X54" s="49">
        <f t="shared" ref="X54:X62" si="28">(J54*1000)/C54</f>
        <v>0</v>
      </c>
      <c r="Y54" s="50">
        <f t="shared" si="19"/>
        <v>0</v>
      </c>
      <c r="Z54" s="50">
        <f t="shared" si="20"/>
        <v>0</v>
      </c>
      <c r="AA54" s="50">
        <f t="shared" si="21"/>
        <v>0</v>
      </c>
      <c r="AB54" s="51">
        <f t="shared" si="22"/>
        <v>320</v>
      </c>
      <c r="AC54" s="52">
        <f t="shared" si="23"/>
        <v>320</v>
      </c>
      <c r="AD54" s="53"/>
      <c r="AE54" s="54"/>
    </row>
    <row r="55" spans="1:31" ht="18" customHeight="1">
      <c r="A55" s="30">
        <v>321072</v>
      </c>
      <c r="B55" s="108">
        <v>2.8</v>
      </c>
      <c r="C55" s="32">
        <v>25</v>
      </c>
      <c r="D55" s="617" t="s">
        <v>83</v>
      </c>
      <c r="E55" s="73"/>
      <c r="F55" s="73"/>
      <c r="G55" s="73"/>
      <c r="H55" s="89"/>
      <c r="I55" s="552"/>
      <c r="J55" s="618"/>
      <c r="K55" s="563"/>
      <c r="L55" s="563"/>
      <c r="M55" s="563"/>
      <c r="N55" s="607"/>
      <c r="O55" s="619">
        <f t="shared" si="17"/>
        <v>0</v>
      </c>
      <c r="P55" s="45"/>
      <c r="Q55" s="620"/>
      <c r="R55" s="554"/>
      <c r="S55" s="63">
        <f t="shared" si="27"/>
        <v>0</v>
      </c>
      <c r="T55" s="139"/>
      <c r="U55" s="46">
        <f t="shared" si="9"/>
        <v>0</v>
      </c>
      <c r="V55" s="47"/>
      <c r="W55" s="48"/>
      <c r="X55" s="49">
        <f t="shared" si="28"/>
        <v>0</v>
      </c>
      <c r="Y55" s="50"/>
      <c r="Z55" s="50"/>
      <c r="AA55" s="50"/>
      <c r="AB55" s="51"/>
      <c r="AC55" s="52">
        <f t="shared" si="23"/>
        <v>0</v>
      </c>
      <c r="AD55" s="53"/>
      <c r="AE55" s="54">
        <f t="shared" si="25"/>
        <v>0</v>
      </c>
    </row>
    <row r="56" spans="1:31" ht="18" customHeight="1">
      <c r="A56" s="30">
        <v>321000</v>
      </c>
      <c r="B56" s="31" t="s">
        <v>57</v>
      </c>
      <c r="C56" s="32">
        <v>25</v>
      </c>
      <c r="D56" s="574">
        <v>352</v>
      </c>
      <c r="E56" s="73">
        <v>852</v>
      </c>
      <c r="F56" s="73" t="s">
        <v>84</v>
      </c>
      <c r="G56" s="73">
        <v>9452</v>
      </c>
      <c r="H56" s="36"/>
      <c r="I56" s="552"/>
      <c r="J56" s="116">
        <v>8</v>
      </c>
      <c r="K56" s="467"/>
      <c r="L56" s="467"/>
      <c r="M56" s="467"/>
      <c r="N56" s="339"/>
      <c r="O56" s="46">
        <f t="shared" si="17"/>
        <v>8</v>
      </c>
      <c r="P56" s="554"/>
      <c r="Q56" s="45"/>
      <c r="R56" s="554"/>
      <c r="S56" s="63">
        <f>SUM(O56,R56)</f>
        <v>8</v>
      </c>
      <c r="T56" s="139"/>
      <c r="U56" s="46">
        <f t="shared" si="9"/>
        <v>8</v>
      </c>
      <c r="V56" s="47">
        <f t="shared" si="12"/>
        <v>0</v>
      </c>
      <c r="W56" s="48"/>
      <c r="X56" s="49">
        <f t="shared" si="28"/>
        <v>320</v>
      </c>
      <c r="Y56" s="50">
        <f t="shared" si="19"/>
        <v>0</v>
      </c>
      <c r="Z56" s="50">
        <f t="shared" si="20"/>
        <v>0</v>
      </c>
      <c r="AA56" s="50">
        <f t="shared" si="21"/>
        <v>0</v>
      </c>
      <c r="AB56" s="51">
        <f t="shared" si="22"/>
        <v>0</v>
      </c>
      <c r="AC56" s="52">
        <f t="shared" si="23"/>
        <v>320</v>
      </c>
      <c r="AD56" s="53">
        <f t="shared" si="24"/>
        <v>0</v>
      </c>
      <c r="AE56" s="54">
        <f t="shared" si="25"/>
        <v>320</v>
      </c>
    </row>
    <row r="57" spans="1:31" ht="18" customHeight="1">
      <c r="A57" s="30">
        <v>321021</v>
      </c>
      <c r="B57" s="108">
        <v>4</v>
      </c>
      <c r="C57" s="32">
        <v>25</v>
      </c>
      <c r="D57" s="574" t="s">
        <v>86</v>
      </c>
      <c r="E57" s="73"/>
      <c r="F57" s="73"/>
      <c r="G57" s="73"/>
      <c r="H57" s="36"/>
      <c r="I57" s="552"/>
      <c r="J57" s="621"/>
      <c r="K57" s="467"/>
      <c r="L57" s="467"/>
      <c r="M57" s="467"/>
      <c r="N57" s="339"/>
      <c r="O57" s="46">
        <f t="shared" si="17"/>
        <v>0</v>
      </c>
      <c r="P57" s="554"/>
      <c r="Q57" s="45"/>
      <c r="R57" s="554"/>
      <c r="S57" s="63">
        <f t="shared" si="27"/>
        <v>0</v>
      </c>
      <c r="T57" s="143"/>
      <c r="U57" s="46">
        <f t="shared" si="9"/>
        <v>0</v>
      </c>
      <c r="V57" s="47">
        <f t="shared" si="12"/>
        <v>0</v>
      </c>
      <c r="W57" s="48"/>
      <c r="X57" s="49">
        <f t="shared" si="28"/>
        <v>0</v>
      </c>
      <c r="Y57" s="50"/>
      <c r="Z57" s="50"/>
      <c r="AA57" s="50"/>
      <c r="AB57" s="51"/>
      <c r="AC57" s="52">
        <f t="shared" si="23"/>
        <v>0</v>
      </c>
      <c r="AD57" s="53"/>
      <c r="AE57" s="54">
        <f t="shared" si="25"/>
        <v>0</v>
      </c>
    </row>
    <row r="58" spans="1:31" ht="18" customHeight="1">
      <c r="A58" s="30">
        <v>321001</v>
      </c>
      <c r="B58" s="108">
        <v>4</v>
      </c>
      <c r="C58" s="67" t="s">
        <v>27</v>
      </c>
      <c r="D58" s="68">
        <v>552</v>
      </c>
      <c r="E58" s="73"/>
      <c r="F58" s="73"/>
      <c r="G58" s="73"/>
      <c r="H58" s="36"/>
      <c r="I58" s="552"/>
      <c r="J58" s="328"/>
      <c r="K58" s="467"/>
      <c r="L58" s="467"/>
      <c r="M58" s="467"/>
      <c r="N58" s="339"/>
      <c r="O58" s="46">
        <f>SUM(J58:N58)</f>
        <v>0</v>
      </c>
      <c r="P58" s="554"/>
      <c r="Q58" s="45"/>
      <c r="R58" s="554"/>
      <c r="S58" s="63"/>
      <c r="T58" s="143">
        <f>SUM(O58,R58)</f>
        <v>0</v>
      </c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321001</v>
      </c>
      <c r="B59" s="108">
        <v>4</v>
      </c>
      <c r="C59" s="32">
        <v>25</v>
      </c>
      <c r="D59" s="574">
        <v>552</v>
      </c>
      <c r="E59" s="73">
        <v>952</v>
      </c>
      <c r="F59" s="73" t="s">
        <v>87</v>
      </c>
      <c r="G59" s="73">
        <v>9652</v>
      </c>
      <c r="H59" s="36"/>
      <c r="I59" s="552"/>
      <c r="J59" s="116">
        <v>30</v>
      </c>
      <c r="K59" s="563">
        <v>5</v>
      </c>
      <c r="L59" s="563"/>
      <c r="M59" s="563"/>
      <c r="N59" s="607"/>
      <c r="O59" s="558">
        <f t="shared" si="17"/>
        <v>35</v>
      </c>
      <c r="P59" s="554"/>
      <c r="Q59" s="45"/>
      <c r="R59" s="554"/>
      <c r="S59" s="63">
        <f t="shared" si="27"/>
        <v>35</v>
      </c>
      <c r="T59" s="139"/>
      <c r="U59" s="46">
        <f t="shared" si="9"/>
        <v>35</v>
      </c>
      <c r="V59" s="47">
        <f t="shared" si="12"/>
        <v>0</v>
      </c>
      <c r="W59" s="48"/>
      <c r="X59" s="49">
        <f t="shared" si="28"/>
        <v>1200</v>
      </c>
      <c r="Y59" s="50">
        <f t="shared" si="19"/>
        <v>200</v>
      </c>
      <c r="Z59" s="50">
        <f t="shared" si="20"/>
        <v>0</v>
      </c>
      <c r="AA59" s="50">
        <f t="shared" si="21"/>
        <v>0</v>
      </c>
      <c r="AB59" s="51">
        <f t="shared" si="22"/>
        <v>0</v>
      </c>
      <c r="AC59" s="52">
        <f t="shared" si="23"/>
        <v>1400</v>
      </c>
      <c r="AD59" s="53">
        <f t="shared" si="24"/>
        <v>0</v>
      </c>
      <c r="AE59" s="54">
        <f t="shared" si="25"/>
        <v>1400</v>
      </c>
    </row>
    <row r="60" spans="1:31" ht="15.75" hidden="1" customHeight="1">
      <c r="A60" s="148">
        <v>321001</v>
      </c>
      <c r="B60" s="108">
        <v>4</v>
      </c>
      <c r="C60" s="78">
        <v>40</v>
      </c>
      <c r="D60" s="622">
        <v>552</v>
      </c>
      <c r="E60" s="180">
        <v>952</v>
      </c>
      <c r="F60" s="180" t="s">
        <v>87</v>
      </c>
      <c r="G60" s="180">
        <v>9652</v>
      </c>
      <c r="H60" s="149">
        <v>8652</v>
      </c>
      <c r="I60" s="623"/>
      <c r="J60" s="553"/>
      <c r="K60" s="467"/>
      <c r="L60" s="467"/>
      <c r="M60" s="467"/>
      <c r="N60" s="339"/>
      <c r="O60" s="608">
        <f t="shared" si="17"/>
        <v>0</v>
      </c>
      <c r="P60" s="339"/>
      <c r="Q60" s="467"/>
      <c r="R60" s="339">
        <f t="shared" si="18"/>
        <v>0</v>
      </c>
      <c r="S60" s="63">
        <f t="shared" si="27"/>
        <v>0</v>
      </c>
      <c r="T60" s="139"/>
      <c r="U60" s="608">
        <f t="shared" si="9"/>
        <v>0</v>
      </c>
      <c r="V60" s="47">
        <f t="shared" si="12"/>
        <v>0</v>
      </c>
      <c r="W60" s="48"/>
      <c r="X60" s="49">
        <f t="shared" si="28"/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0</v>
      </c>
      <c r="AC60" s="154">
        <f t="shared" si="23"/>
        <v>0</v>
      </c>
      <c r="AD60" s="51">
        <f t="shared" si="24"/>
        <v>0</v>
      </c>
      <c r="AE60" s="155">
        <f t="shared" si="25"/>
        <v>0</v>
      </c>
    </row>
    <row r="61" spans="1:31" ht="18" customHeight="1">
      <c r="A61" s="182">
        <v>32110813</v>
      </c>
      <c r="B61" s="183">
        <v>4</v>
      </c>
      <c r="C61" s="83">
        <v>50</v>
      </c>
      <c r="D61" s="609"/>
      <c r="E61" s="159"/>
      <c r="F61" s="159"/>
      <c r="G61" s="159"/>
      <c r="H61" s="159"/>
      <c r="I61" s="566" t="s">
        <v>381</v>
      </c>
      <c r="J61" s="624"/>
      <c r="K61" s="625"/>
      <c r="L61" s="625"/>
      <c r="M61" s="625"/>
      <c r="N61" s="626"/>
      <c r="O61" s="608"/>
      <c r="P61" s="436"/>
      <c r="Q61" s="139"/>
      <c r="R61" s="436">
        <f t="shared" si="18"/>
        <v>0</v>
      </c>
      <c r="S61" s="63">
        <f t="shared" si="27"/>
        <v>0</v>
      </c>
      <c r="T61" s="139"/>
      <c r="U61" s="608">
        <f t="shared" si="9"/>
        <v>0</v>
      </c>
      <c r="V61" s="47">
        <f t="shared" si="12"/>
        <v>0</v>
      </c>
      <c r="W61" s="48"/>
      <c r="X61" s="49">
        <f t="shared" si="28"/>
        <v>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154">
        <f t="shared" si="23"/>
        <v>0</v>
      </c>
      <c r="AD61" s="51">
        <f t="shared" si="24"/>
        <v>0</v>
      </c>
      <c r="AE61" s="155">
        <f t="shared" si="25"/>
        <v>0</v>
      </c>
    </row>
    <row r="62" spans="1:31" ht="18" customHeight="1">
      <c r="A62" s="182">
        <v>321101</v>
      </c>
      <c r="B62" s="183">
        <v>4</v>
      </c>
      <c r="C62" s="331">
        <v>50</v>
      </c>
      <c r="D62" s="627"/>
      <c r="E62" s="628"/>
      <c r="F62" s="628"/>
      <c r="G62" s="628"/>
      <c r="H62" s="628"/>
      <c r="I62" s="566" t="s">
        <v>93</v>
      </c>
      <c r="J62" s="629"/>
      <c r="K62" s="625"/>
      <c r="L62" s="625"/>
      <c r="M62" s="625"/>
      <c r="N62" s="626"/>
      <c r="O62" s="608"/>
      <c r="P62" s="436">
        <v>40</v>
      </c>
      <c r="Q62" s="139">
        <v>24</v>
      </c>
      <c r="R62" s="436">
        <f t="shared" si="18"/>
        <v>64</v>
      </c>
      <c r="S62" s="63">
        <f t="shared" si="27"/>
        <v>64</v>
      </c>
      <c r="T62" s="139"/>
      <c r="U62" s="608">
        <f t="shared" si="9"/>
        <v>64</v>
      </c>
      <c r="V62" s="47">
        <f t="shared" si="12"/>
        <v>0</v>
      </c>
      <c r="W62" s="48"/>
      <c r="X62" s="49">
        <f t="shared" si="28"/>
        <v>0</v>
      </c>
      <c r="Y62" s="50"/>
      <c r="Z62" s="50"/>
      <c r="AA62" s="50"/>
      <c r="AB62" s="51"/>
      <c r="AC62" s="154"/>
      <c r="AD62" s="51">
        <f t="shared" si="24"/>
        <v>1280</v>
      </c>
      <c r="AE62" s="155">
        <f t="shared" si="25"/>
        <v>1280</v>
      </c>
    </row>
    <row r="63" spans="1:31" ht="18" customHeight="1">
      <c r="A63" s="182">
        <v>321101</v>
      </c>
      <c r="B63" s="183">
        <v>4</v>
      </c>
      <c r="C63" s="188" t="s">
        <v>27</v>
      </c>
      <c r="D63" s="630"/>
      <c r="E63" s="103"/>
      <c r="F63" s="103"/>
      <c r="G63" s="103"/>
      <c r="H63" s="103"/>
      <c r="I63" s="261" t="s">
        <v>93</v>
      </c>
      <c r="J63" s="631"/>
      <c r="K63" s="632"/>
      <c r="L63" s="632"/>
      <c r="M63" s="632"/>
      <c r="N63" s="633"/>
      <c r="O63" s="65"/>
      <c r="P63" s="415">
        <v>15</v>
      </c>
      <c r="Q63" s="117"/>
      <c r="R63" s="415">
        <f t="shared" si="18"/>
        <v>15</v>
      </c>
      <c r="S63" s="63"/>
      <c r="T63" s="139">
        <f>SUM(O63,R63)</f>
        <v>15</v>
      </c>
      <c r="U63" s="46">
        <f t="shared" si="9"/>
        <v>15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>
      <c r="A64" s="190">
        <v>32110890</v>
      </c>
      <c r="B64" s="108">
        <v>4</v>
      </c>
      <c r="C64" s="188" t="s">
        <v>27</v>
      </c>
      <c r="D64" s="630"/>
      <c r="E64" s="103"/>
      <c r="F64" s="103"/>
      <c r="G64" s="103"/>
      <c r="H64" s="103"/>
      <c r="I64" s="261" t="s">
        <v>91</v>
      </c>
      <c r="J64" s="631"/>
      <c r="K64" s="632"/>
      <c r="L64" s="632"/>
      <c r="M64" s="632"/>
      <c r="N64" s="633"/>
      <c r="O64" s="65"/>
      <c r="P64" s="415">
        <v>120</v>
      </c>
      <c r="Q64" s="117"/>
      <c r="R64" s="415">
        <f t="shared" si="18"/>
        <v>120</v>
      </c>
      <c r="S64" s="63"/>
      <c r="T64" s="139">
        <f>SUM(O64,R64)</f>
        <v>120</v>
      </c>
      <c r="U64" s="46">
        <f t="shared" si="9"/>
        <v>120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.75" customHeight="1">
      <c r="A65" s="190">
        <v>32110890</v>
      </c>
      <c r="B65" s="191">
        <v>4</v>
      </c>
      <c r="C65" s="163">
        <v>50</v>
      </c>
      <c r="D65" s="630"/>
      <c r="E65" s="103"/>
      <c r="F65" s="103"/>
      <c r="G65" s="103"/>
      <c r="H65" s="103"/>
      <c r="I65" s="634" t="s">
        <v>91</v>
      </c>
      <c r="J65" s="616"/>
      <c r="K65" s="616"/>
      <c r="L65" s="616"/>
      <c r="M65" s="616"/>
      <c r="N65" s="616"/>
      <c r="O65" s="587"/>
      <c r="P65" s="436">
        <v>20</v>
      </c>
      <c r="Q65" s="139">
        <v>180</v>
      </c>
      <c r="R65" s="436">
        <f t="shared" si="18"/>
        <v>200</v>
      </c>
      <c r="S65" s="63">
        <f t="shared" si="27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>(J65*1000)/C65</f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0</v>
      </c>
      <c r="AD65" s="53">
        <f t="shared" si="24"/>
        <v>4000</v>
      </c>
      <c r="AE65" s="54">
        <f t="shared" si="25"/>
        <v>4000</v>
      </c>
    </row>
    <row r="66" spans="1:31" ht="18" customHeight="1">
      <c r="A66" s="30">
        <v>321012</v>
      </c>
      <c r="B66" s="108">
        <v>2.8</v>
      </c>
      <c r="C66" s="106">
        <v>25</v>
      </c>
      <c r="D66" s="574" t="s">
        <v>95</v>
      </c>
      <c r="E66" s="73" t="s">
        <v>96</v>
      </c>
      <c r="F66" s="73" t="s">
        <v>97</v>
      </c>
      <c r="G66" s="73" t="s">
        <v>98</v>
      </c>
      <c r="H66" s="36"/>
      <c r="I66" s="552"/>
      <c r="J66" s="116">
        <v>32</v>
      </c>
      <c r="K66" s="563"/>
      <c r="L66" s="563"/>
      <c r="M66" s="563"/>
      <c r="N66" s="557"/>
      <c r="O66" s="558">
        <f t="shared" si="17"/>
        <v>32</v>
      </c>
      <c r="P66" s="554"/>
      <c r="Q66" s="45"/>
      <c r="R66" s="554"/>
      <c r="S66" s="63">
        <f t="shared" si="27"/>
        <v>32</v>
      </c>
      <c r="T66" s="139"/>
      <c r="U66" s="46">
        <f t="shared" si="9"/>
        <v>32</v>
      </c>
      <c r="V66" s="47">
        <f t="shared" si="12"/>
        <v>0</v>
      </c>
      <c r="W66" s="48"/>
      <c r="X66" s="49">
        <f t="shared" ref="X66:X70" si="29">(J66*1000)/C66</f>
        <v>1280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52">
        <f t="shared" si="23"/>
        <v>1280</v>
      </c>
      <c r="AD66" s="53">
        <f t="shared" si="24"/>
        <v>0</v>
      </c>
      <c r="AE66" s="54">
        <f t="shared" si="25"/>
        <v>1280</v>
      </c>
    </row>
    <row r="67" spans="1:31" ht="18" hidden="1" customHeight="1">
      <c r="A67" s="30">
        <v>32101870</v>
      </c>
      <c r="B67" s="108">
        <v>2.8</v>
      </c>
      <c r="C67" s="106">
        <v>25</v>
      </c>
      <c r="D67" s="74" t="s">
        <v>99</v>
      </c>
      <c r="E67" s="73"/>
      <c r="F67" s="73"/>
      <c r="G67" s="73"/>
      <c r="H67" s="36"/>
      <c r="I67" s="552"/>
      <c r="J67" s="116"/>
      <c r="K67" s="563"/>
      <c r="L67" s="563"/>
      <c r="M67" s="563"/>
      <c r="N67" s="557"/>
      <c r="O67" s="558"/>
      <c r="P67" s="554"/>
      <c r="Q67" s="45"/>
      <c r="R67" s="554"/>
      <c r="S67" s="63"/>
      <c r="T67" s="139"/>
      <c r="U67" s="46"/>
      <c r="V67" s="47"/>
      <c r="W67" s="48"/>
      <c r="X67" s="49"/>
      <c r="Y67" s="50"/>
      <c r="Z67" s="50"/>
      <c r="AA67" s="50"/>
      <c r="AB67" s="51"/>
      <c r="AC67" s="52"/>
      <c r="AD67" s="53"/>
      <c r="AE67" s="54"/>
    </row>
    <row r="68" spans="1:31" ht="18" customHeight="1">
      <c r="A68" s="30">
        <v>321018</v>
      </c>
      <c r="B68" s="108">
        <v>2.8</v>
      </c>
      <c r="C68" s="106">
        <v>25</v>
      </c>
      <c r="D68" s="575" t="s">
        <v>100</v>
      </c>
      <c r="E68" s="135" t="s">
        <v>101</v>
      </c>
      <c r="F68" s="73"/>
      <c r="G68" s="73"/>
      <c r="H68" s="36"/>
      <c r="I68" s="552"/>
      <c r="J68" s="116"/>
      <c r="K68" s="571"/>
      <c r="L68" s="563"/>
      <c r="M68" s="563"/>
      <c r="N68" s="557"/>
      <c r="O68" s="558">
        <f t="shared" si="17"/>
        <v>0</v>
      </c>
      <c r="P68" s="554"/>
      <c r="Q68" s="45"/>
      <c r="R68" s="554"/>
      <c r="S68" s="63">
        <f t="shared" si="27"/>
        <v>0</v>
      </c>
      <c r="T68" s="139"/>
      <c r="U68" s="46">
        <f t="shared" si="9"/>
        <v>0</v>
      </c>
      <c r="V68" s="47">
        <f t="shared" si="12"/>
        <v>0</v>
      </c>
      <c r="W68" s="48" t="s">
        <v>102</v>
      </c>
      <c r="X68" s="49">
        <f t="shared" si="29"/>
        <v>0</v>
      </c>
      <c r="Y68" s="50">
        <f t="shared" si="19"/>
        <v>0</v>
      </c>
      <c r="Z68" s="50">
        <f t="shared" si="20"/>
        <v>0</v>
      </c>
      <c r="AA68" s="50">
        <f t="shared" si="21"/>
        <v>0</v>
      </c>
      <c r="AB68" s="51">
        <f t="shared" si="22"/>
        <v>0</v>
      </c>
      <c r="AC68" s="52">
        <f t="shared" si="23"/>
        <v>0</v>
      </c>
      <c r="AD68" s="53">
        <f t="shared" si="24"/>
        <v>0</v>
      </c>
      <c r="AE68" s="54">
        <f t="shared" si="25"/>
        <v>0</v>
      </c>
    </row>
    <row r="69" spans="1:31" ht="18" customHeight="1">
      <c r="A69" s="30">
        <v>332101</v>
      </c>
      <c r="B69" s="108">
        <v>4</v>
      </c>
      <c r="C69" s="67" t="s">
        <v>27</v>
      </c>
      <c r="D69" s="68" t="s">
        <v>382</v>
      </c>
      <c r="E69" s="73"/>
      <c r="F69" s="73"/>
      <c r="G69" s="73"/>
      <c r="H69" s="36"/>
      <c r="I69" s="552"/>
      <c r="J69" s="559"/>
      <c r="K69" s="601"/>
      <c r="L69" s="601"/>
      <c r="M69" s="601"/>
      <c r="N69" s="561"/>
      <c r="O69" s="562">
        <f>SUM(J69:N69)</f>
        <v>0</v>
      </c>
      <c r="P69" s="554"/>
      <c r="Q69" s="45"/>
      <c r="R69" s="554"/>
      <c r="S69" s="63"/>
      <c r="T69" s="143">
        <f>SUM(O69,R69)</f>
        <v>0</v>
      </c>
      <c r="U69" s="46">
        <f>SUM(S69:T69)</f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30">
        <v>332101</v>
      </c>
      <c r="B70" s="108">
        <v>4</v>
      </c>
      <c r="C70" s="32">
        <v>25</v>
      </c>
      <c r="D70" s="574" t="s">
        <v>103</v>
      </c>
      <c r="E70" s="73" t="s">
        <v>104</v>
      </c>
      <c r="F70" s="73" t="s">
        <v>105</v>
      </c>
      <c r="G70" s="73" t="s">
        <v>106</v>
      </c>
      <c r="H70" s="36"/>
      <c r="I70" s="552"/>
      <c r="J70" s="116"/>
      <c r="K70" s="563"/>
      <c r="L70" s="563"/>
      <c r="M70" s="563"/>
      <c r="N70" s="557"/>
      <c r="O70" s="558">
        <f t="shared" si="17"/>
        <v>0</v>
      </c>
      <c r="P70" s="554"/>
      <c r="Q70" s="45"/>
      <c r="R70" s="554"/>
      <c r="S70" s="63">
        <f t="shared" si="27"/>
        <v>0</v>
      </c>
      <c r="T70" s="139"/>
      <c r="U70" s="46">
        <f t="shared" si="9"/>
        <v>0</v>
      </c>
      <c r="V70" s="47">
        <f t="shared" si="12"/>
        <v>0</v>
      </c>
      <c r="W70" s="48"/>
      <c r="X70" s="49">
        <f t="shared" si="29"/>
        <v>0</v>
      </c>
      <c r="Y70" s="50">
        <f t="shared" si="19"/>
        <v>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0</v>
      </c>
      <c r="AD70" s="53">
        <f t="shared" si="24"/>
        <v>0</v>
      </c>
      <c r="AE70" s="54">
        <f t="shared" si="25"/>
        <v>0</v>
      </c>
    </row>
    <row r="71" spans="1:31" ht="18" hidden="1" customHeight="1">
      <c r="A71" s="30">
        <v>332211</v>
      </c>
      <c r="B71" s="191">
        <v>3.5</v>
      </c>
      <c r="C71" s="67" t="s">
        <v>27</v>
      </c>
      <c r="D71" s="635"/>
      <c r="E71" s="103"/>
      <c r="F71" s="103"/>
      <c r="G71" s="103"/>
      <c r="H71" s="104"/>
      <c r="I71" s="89" t="s">
        <v>108</v>
      </c>
      <c r="J71" s="636"/>
      <c r="K71" s="603"/>
      <c r="L71" s="603"/>
      <c r="M71" s="603"/>
      <c r="N71" s="613"/>
      <c r="O71" s="65"/>
      <c r="P71" s="637"/>
      <c r="Q71" s="117"/>
      <c r="R71" s="415">
        <f>SUM(P71:Q71)</f>
        <v>0</v>
      </c>
      <c r="S71" s="140"/>
      <c r="T71" s="139">
        <f>SUM(O71,R71)</f>
        <v>0</v>
      </c>
      <c r="U71" s="46">
        <f t="shared" si="9"/>
        <v>0</v>
      </c>
      <c r="V71" s="47">
        <f t="shared" si="12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" hidden="1" customHeight="1">
      <c r="A72" s="30">
        <v>332211</v>
      </c>
      <c r="B72" s="191">
        <v>4</v>
      </c>
      <c r="C72" s="32">
        <v>50</v>
      </c>
      <c r="D72" s="574"/>
      <c r="E72" s="73"/>
      <c r="F72" s="73"/>
      <c r="G72" s="73"/>
      <c r="H72" s="36"/>
      <c r="I72" s="568" t="s">
        <v>108</v>
      </c>
      <c r="J72" s="615"/>
      <c r="K72" s="616"/>
      <c r="L72" s="616"/>
      <c r="M72" s="616"/>
      <c r="N72" s="586"/>
      <c r="O72" s="587">
        <f t="shared" si="17"/>
        <v>0</v>
      </c>
      <c r="P72" s="436"/>
      <c r="Q72" s="139"/>
      <c r="R72" s="436">
        <f>SUM(P72:Q72)</f>
        <v>0</v>
      </c>
      <c r="S72" s="140">
        <f>SUM(O72,R72)</f>
        <v>0</v>
      </c>
      <c r="T72" s="139"/>
      <c r="U72" s="46">
        <f t="shared" si="9"/>
        <v>0</v>
      </c>
      <c r="V72" s="47">
        <f t="shared" si="12"/>
        <v>0</v>
      </c>
      <c r="W72" s="48"/>
      <c r="X72" s="49">
        <f>(J72*1000)/C72</f>
        <v>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0</v>
      </c>
      <c r="AD72" s="53">
        <f>(R72*1000)/C72</f>
        <v>0</v>
      </c>
      <c r="AE72" s="54">
        <f t="shared" si="25"/>
        <v>0</v>
      </c>
    </row>
    <row r="73" spans="1:31" ht="18.75" customHeight="1">
      <c r="A73" s="30">
        <v>332301</v>
      </c>
      <c r="B73" s="108">
        <v>4</v>
      </c>
      <c r="C73" s="67" t="s">
        <v>27</v>
      </c>
      <c r="E73" s="73"/>
      <c r="F73" s="73"/>
      <c r="G73" s="73"/>
      <c r="H73" s="36"/>
      <c r="I73" s="552"/>
      <c r="J73" s="553"/>
      <c r="K73" s="467"/>
      <c r="L73" s="467"/>
      <c r="M73" s="467"/>
      <c r="N73" s="339"/>
      <c r="O73" s="46">
        <f>SUM(J73:N73)</f>
        <v>0</v>
      </c>
      <c r="P73" s="554"/>
      <c r="Q73" s="45"/>
      <c r="R73" s="554"/>
      <c r="S73" s="63"/>
      <c r="T73" s="63">
        <f>SUM(O73,R73)</f>
        <v>0</v>
      </c>
      <c r="U73" s="46">
        <f>SUM(S73:T73)</f>
        <v>0</v>
      </c>
      <c r="V73" s="47">
        <f t="shared" si="12"/>
        <v>0</v>
      </c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hidden="1" customHeight="1">
      <c r="A74" s="30">
        <v>332121</v>
      </c>
      <c r="B74" s="108">
        <v>4</v>
      </c>
      <c r="C74" s="32">
        <v>25</v>
      </c>
      <c r="D74" s="575" t="s">
        <v>112</v>
      </c>
      <c r="E74" s="73"/>
      <c r="F74" s="73"/>
      <c r="G74" s="73"/>
      <c r="H74" s="36"/>
      <c r="I74" s="552"/>
      <c r="J74" s="116"/>
      <c r="K74" s="467"/>
      <c r="L74" s="467"/>
      <c r="M74" s="467"/>
      <c r="N74" s="339"/>
      <c r="O74" s="46">
        <f t="shared" si="17"/>
        <v>0</v>
      </c>
      <c r="P74" s="554"/>
      <c r="Q74" s="45"/>
      <c r="R74" s="554"/>
      <c r="S74" s="63">
        <f t="shared" si="27"/>
        <v>0</v>
      </c>
      <c r="T74" s="143"/>
      <c r="U74" s="46">
        <f t="shared" si="9"/>
        <v>0</v>
      </c>
      <c r="V74" s="47">
        <f t="shared" si="12"/>
        <v>0</v>
      </c>
      <c r="W74" s="48"/>
      <c r="X74" s="49">
        <f t="shared" ref="X74:X98" si="30">(J74*1000)/C74</f>
        <v>0</v>
      </c>
      <c r="Y74" s="50"/>
      <c r="Z74" s="50"/>
      <c r="AA74" s="50"/>
      <c r="AB74" s="51"/>
      <c r="AC74" s="52">
        <f t="shared" si="23"/>
        <v>0</v>
      </c>
      <c r="AD74" s="53"/>
      <c r="AE74" s="54">
        <f t="shared" si="25"/>
        <v>0</v>
      </c>
    </row>
    <row r="75" spans="1:31" ht="18" hidden="1" customHeight="1">
      <c r="A75" s="30">
        <v>332301</v>
      </c>
      <c r="B75" s="108">
        <v>4</v>
      </c>
      <c r="C75" s="67" t="s">
        <v>27</v>
      </c>
      <c r="D75" s="639" t="s">
        <v>111</v>
      </c>
      <c r="E75" s="73"/>
      <c r="F75" s="73"/>
      <c r="G75" s="73"/>
      <c r="H75" s="36"/>
      <c r="I75" s="552"/>
      <c r="J75" s="640"/>
      <c r="K75" s="467"/>
      <c r="L75" s="467"/>
      <c r="M75" s="467"/>
      <c r="N75" s="339"/>
      <c r="O75" s="46">
        <f>SUM(J75:N75)</f>
        <v>0</v>
      </c>
      <c r="P75" s="554"/>
      <c r="Q75" s="45"/>
      <c r="R75" s="554"/>
      <c r="S75" s="63"/>
      <c r="T75" s="63">
        <f>SUM(O75,R75)</f>
        <v>0</v>
      </c>
      <c r="U75" s="46">
        <f t="shared" si="9"/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332301</v>
      </c>
      <c r="B76" s="108">
        <v>4</v>
      </c>
      <c r="C76" s="106">
        <v>25</v>
      </c>
      <c r="D76" s="574">
        <v>553</v>
      </c>
      <c r="E76" s="73">
        <v>953</v>
      </c>
      <c r="F76" s="73" t="s">
        <v>113</v>
      </c>
      <c r="G76" s="73">
        <v>9653</v>
      </c>
      <c r="H76" s="36"/>
      <c r="I76" s="552"/>
      <c r="J76" s="116">
        <v>24</v>
      </c>
      <c r="K76" s="563"/>
      <c r="L76" s="563"/>
      <c r="M76" s="563"/>
      <c r="N76" s="557"/>
      <c r="O76" s="558">
        <f t="shared" si="17"/>
        <v>24</v>
      </c>
      <c r="P76" s="554"/>
      <c r="Q76" s="45"/>
      <c r="R76" s="554"/>
      <c r="S76" s="63">
        <f t="shared" si="27"/>
        <v>24</v>
      </c>
      <c r="T76" s="139"/>
      <c r="U76" s="46">
        <f t="shared" si="9"/>
        <v>24</v>
      </c>
      <c r="V76" s="47">
        <f t="shared" si="12"/>
        <v>0</v>
      </c>
      <c r="W76" s="48"/>
      <c r="X76" s="49">
        <f t="shared" si="30"/>
        <v>960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960</v>
      </c>
      <c r="AD76" s="53">
        <f t="shared" si="24"/>
        <v>0</v>
      </c>
      <c r="AE76" s="54">
        <f t="shared" si="25"/>
        <v>960</v>
      </c>
    </row>
    <row r="77" spans="1:31" ht="18" hidden="1" customHeight="1">
      <c r="A77" s="30">
        <v>332301</v>
      </c>
      <c r="B77" s="108">
        <v>4</v>
      </c>
      <c r="C77" s="106">
        <v>40</v>
      </c>
      <c r="D77" s="574">
        <v>553</v>
      </c>
      <c r="E77" s="73">
        <v>953</v>
      </c>
      <c r="F77" s="73" t="s">
        <v>113</v>
      </c>
      <c r="G77" s="73">
        <v>9653</v>
      </c>
      <c r="H77" s="36"/>
      <c r="I77" s="552"/>
      <c r="J77" s="44"/>
      <c r="K77" s="45"/>
      <c r="L77" s="45"/>
      <c r="M77" s="45"/>
      <c r="N77" s="339"/>
      <c r="O77" s="46">
        <f t="shared" si="17"/>
        <v>0</v>
      </c>
      <c r="P77" s="554"/>
      <c r="Q77" s="45"/>
      <c r="R77" s="554">
        <f t="shared" si="18"/>
        <v>0</v>
      </c>
      <c r="S77" s="63">
        <f t="shared" si="27"/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 t="shared" si="30"/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 t="shared" si="24"/>
        <v>0</v>
      </c>
      <c r="AE77" s="54">
        <f t="shared" si="25"/>
        <v>0</v>
      </c>
    </row>
    <row r="78" spans="1:31" ht="18" hidden="1" customHeight="1">
      <c r="A78" s="30">
        <v>321041</v>
      </c>
      <c r="B78" s="108">
        <v>4</v>
      </c>
      <c r="C78" s="32">
        <v>25</v>
      </c>
      <c r="D78" s="574"/>
      <c r="E78" s="73"/>
      <c r="F78" s="73"/>
      <c r="G78" s="73"/>
      <c r="H78" s="89">
        <v>6953</v>
      </c>
      <c r="I78" s="552" t="s">
        <v>383</v>
      </c>
      <c r="J78" s="44"/>
      <c r="K78" s="45"/>
      <c r="L78" s="45"/>
      <c r="M78" s="45"/>
      <c r="N78" s="641"/>
      <c r="O78" s="46">
        <f t="shared" si="17"/>
        <v>0</v>
      </c>
      <c r="P78" s="554"/>
      <c r="Q78" s="45" t="s">
        <v>383</v>
      </c>
      <c r="R78" s="554"/>
      <c r="S78" s="63">
        <f t="shared" si="27"/>
        <v>0</v>
      </c>
      <c r="T78" s="139"/>
      <c r="U78" s="46">
        <f t="shared" si="9"/>
        <v>0</v>
      </c>
      <c r="V78" s="47">
        <f t="shared" si="12"/>
        <v>0</v>
      </c>
      <c r="W78" s="48"/>
      <c r="X78" s="49">
        <f t="shared" si="30"/>
        <v>0</v>
      </c>
      <c r="Y78" s="50"/>
      <c r="Z78" s="50"/>
      <c r="AA78" s="50"/>
      <c r="AB78" s="51">
        <f t="shared" si="22"/>
        <v>0</v>
      </c>
      <c r="AC78" s="52">
        <f t="shared" si="23"/>
        <v>0</v>
      </c>
      <c r="AD78" s="53"/>
      <c r="AE78" s="54">
        <f t="shared" si="25"/>
        <v>0</v>
      </c>
    </row>
    <row r="79" spans="1:31" ht="18" hidden="1" customHeight="1">
      <c r="A79" s="30">
        <v>332341</v>
      </c>
      <c r="B79" s="108">
        <v>4</v>
      </c>
      <c r="C79" s="32">
        <v>25</v>
      </c>
      <c r="D79" s="574"/>
      <c r="E79" s="73"/>
      <c r="F79" s="73"/>
      <c r="G79" s="73"/>
      <c r="H79" s="89">
        <v>6954</v>
      </c>
      <c r="I79" s="552"/>
      <c r="J79" s="553"/>
      <c r="K79" s="467"/>
      <c r="L79" s="467"/>
      <c r="M79" s="467"/>
      <c r="N79" s="642"/>
      <c r="O79" s="46">
        <f t="shared" si="17"/>
        <v>0</v>
      </c>
      <c r="P79" s="554"/>
      <c r="Q79" s="45"/>
      <c r="R79" s="554"/>
      <c r="S79" s="63">
        <f t="shared" si="27"/>
        <v>0</v>
      </c>
      <c r="T79" s="139"/>
      <c r="U79" s="46">
        <f t="shared" si="9"/>
        <v>0</v>
      </c>
      <c r="V79" s="47">
        <f t="shared" si="12"/>
        <v>0</v>
      </c>
      <c r="W79" s="48"/>
      <c r="X79" s="49">
        <f t="shared" si="30"/>
        <v>0</v>
      </c>
      <c r="Y79" s="50">
        <f t="shared" si="19"/>
        <v>0</v>
      </c>
      <c r="Z79" s="50">
        <f t="shared" si="20"/>
        <v>0</v>
      </c>
      <c r="AA79" s="50">
        <f t="shared" si="21"/>
        <v>0</v>
      </c>
      <c r="AB79" s="51">
        <f t="shared" si="22"/>
        <v>0</v>
      </c>
      <c r="AC79" s="52">
        <f t="shared" si="23"/>
        <v>0</v>
      </c>
      <c r="AD79" s="53">
        <f t="shared" si="24"/>
        <v>0</v>
      </c>
      <c r="AE79" s="54">
        <f t="shared" si="25"/>
        <v>0</v>
      </c>
    </row>
    <row r="80" spans="1:31" ht="18" hidden="1" customHeight="1">
      <c r="A80" s="30">
        <v>300010</v>
      </c>
      <c r="B80" s="31" t="s">
        <v>114</v>
      </c>
      <c r="C80" s="32">
        <v>5</v>
      </c>
      <c r="D80" s="574" t="s">
        <v>115</v>
      </c>
      <c r="E80" s="73" t="s">
        <v>116</v>
      </c>
      <c r="F80" s="73" t="s">
        <v>117</v>
      </c>
      <c r="G80" s="73" t="s">
        <v>118</v>
      </c>
      <c r="H80" s="36" t="s">
        <v>119</v>
      </c>
      <c r="I80" s="552"/>
      <c r="J80" s="553"/>
      <c r="K80" s="467"/>
      <c r="L80" s="467"/>
      <c r="M80" s="467"/>
      <c r="N80" s="339"/>
      <c r="O80" s="46">
        <f t="shared" si="17"/>
        <v>0</v>
      </c>
      <c r="P80" s="554"/>
      <c r="Q80" s="45"/>
      <c r="R80" s="554">
        <f t="shared" si="18"/>
        <v>0</v>
      </c>
      <c r="S80" s="44">
        <f t="shared" si="27"/>
        <v>0</v>
      </c>
      <c r="T80" s="45"/>
      <c r="U80" s="46">
        <f t="shared" si="9"/>
        <v>0</v>
      </c>
      <c r="V80" s="47">
        <f t="shared" ref="V80:V143" si="31">O80+R80-U80</f>
        <v>0</v>
      </c>
      <c r="W80" s="48"/>
      <c r="X80" s="49">
        <f t="shared" si="30"/>
        <v>0</v>
      </c>
      <c r="Y80" s="50">
        <f t="shared" si="19"/>
        <v>0</v>
      </c>
      <c r="Z80" s="50">
        <f t="shared" si="20"/>
        <v>0</v>
      </c>
      <c r="AA80" s="50">
        <f t="shared" si="21"/>
        <v>0</v>
      </c>
      <c r="AB80" s="51">
        <f t="shared" si="22"/>
        <v>0</v>
      </c>
      <c r="AC80" s="52">
        <f t="shared" si="23"/>
        <v>0</v>
      </c>
      <c r="AD80" s="53">
        <f t="shared" si="24"/>
        <v>0</v>
      </c>
      <c r="AE80" s="54">
        <f t="shared" si="25"/>
        <v>0</v>
      </c>
    </row>
    <row r="81" spans="1:31" ht="18" hidden="1" customHeight="1">
      <c r="A81" s="77">
        <v>300010</v>
      </c>
      <c r="B81" s="229" t="s">
        <v>114</v>
      </c>
      <c r="C81" s="78">
        <v>25</v>
      </c>
      <c r="D81" s="643" t="s">
        <v>115</v>
      </c>
      <c r="E81" s="73" t="s">
        <v>116</v>
      </c>
      <c r="F81" s="73" t="s">
        <v>117</v>
      </c>
      <c r="G81" s="73" t="s">
        <v>118</v>
      </c>
      <c r="H81" s="36" t="s">
        <v>119</v>
      </c>
      <c r="I81" s="644"/>
      <c r="J81" s="553"/>
      <c r="K81" s="467"/>
      <c r="L81" s="467"/>
      <c r="M81" s="467"/>
      <c r="N81" s="339"/>
      <c r="O81" s="46">
        <f t="shared" si="17"/>
        <v>0</v>
      </c>
      <c r="P81" s="554"/>
      <c r="Q81" s="45"/>
      <c r="R81" s="554">
        <f t="shared" si="18"/>
        <v>0</v>
      </c>
      <c r="S81" s="44">
        <f t="shared" si="27"/>
        <v>0</v>
      </c>
      <c r="T81" s="45"/>
      <c r="U81" s="46">
        <f t="shared" si="9"/>
        <v>0</v>
      </c>
      <c r="V81" s="47">
        <f t="shared" si="31"/>
        <v>0</v>
      </c>
      <c r="W81" s="48"/>
      <c r="X81" s="49">
        <f t="shared" si="30"/>
        <v>0</v>
      </c>
      <c r="Y81" s="50">
        <f t="shared" si="19"/>
        <v>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0</v>
      </c>
      <c r="AD81" s="53">
        <f t="shared" si="24"/>
        <v>0</v>
      </c>
      <c r="AE81" s="54">
        <f t="shared" si="25"/>
        <v>0</v>
      </c>
    </row>
    <row r="82" spans="1:31" ht="18" hidden="1" customHeight="1">
      <c r="A82" s="30">
        <v>300000</v>
      </c>
      <c r="B82" s="31" t="s">
        <v>114</v>
      </c>
      <c r="C82" s="32">
        <v>5</v>
      </c>
      <c r="D82" s="574">
        <v>150</v>
      </c>
      <c r="E82" s="73">
        <v>750</v>
      </c>
      <c r="F82" s="73" t="s">
        <v>120</v>
      </c>
      <c r="G82" s="73">
        <v>9250</v>
      </c>
      <c r="H82" s="36">
        <v>8250</v>
      </c>
      <c r="I82" s="552"/>
      <c r="J82" s="553"/>
      <c r="K82" s="467"/>
      <c r="L82" s="467"/>
      <c r="M82" s="467"/>
      <c r="N82" s="339"/>
      <c r="O82" s="46">
        <f t="shared" si="17"/>
        <v>0</v>
      </c>
      <c r="P82" s="554"/>
      <c r="Q82" s="45"/>
      <c r="R82" s="554">
        <f t="shared" si="18"/>
        <v>0</v>
      </c>
      <c r="S82" s="44">
        <f t="shared" si="27"/>
        <v>0</v>
      </c>
      <c r="T82" s="45"/>
      <c r="U82" s="46">
        <f t="shared" si="9"/>
        <v>0</v>
      </c>
      <c r="V82" s="47">
        <f t="shared" si="31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>
      <c r="A83" s="30">
        <v>300000</v>
      </c>
      <c r="B83" s="31" t="s">
        <v>114</v>
      </c>
      <c r="C83" s="32">
        <v>25</v>
      </c>
      <c r="D83" s="574">
        <v>150</v>
      </c>
      <c r="E83" s="73">
        <v>750</v>
      </c>
      <c r="F83" s="73" t="s">
        <v>120</v>
      </c>
      <c r="G83" s="73">
        <v>9250</v>
      </c>
      <c r="H83" s="36">
        <v>8250</v>
      </c>
      <c r="I83" s="552"/>
      <c r="J83" s="553"/>
      <c r="K83" s="467"/>
      <c r="L83" s="467"/>
      <c r="M83" s="467"/>
      <c r="N83" s="339"/>
      <c r="O83" s="46">
        <f t="shared" si="17"/>
        <v>0</v>
      </c>
      <c r="P83" s="554"/>
      <c r="Q83" s="45"/>
      <c r="R83" s="554">
        <f t="shared" si="18"/>
        <v>0</v>
      </c>
      <c r="S83" s="44">
        <f t="shared" si="27"/>
        <v>0</v>
      </c>
      <c r="T83" s="45"/>
      <c r="U83" s="46">
        <f t="shared" si="9"/>
        <v>0</v>
      </c>
      <c r="V83" s="47">
        <f t="shared" si="31"/>
        <v>0</v>
      </c>
      <c r="W83" s="48"/>
      <c r="X83" s="49">
        <f t="shared" si="30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172">
        <v>300030</v>
      </c>
      <c r="B84" s="31" t="s">
        <v>114</v>
      </c>
      <c r="C84" s="96">
        <v>5</v>
      </c>
      <c r="D84" s="614" t="s">
        <v>121</v>
      </c>
      <c r="E84" s="103" t="s">
        <v>122</v>
      </c>
      <c r="F84" s="103" t="s">
        <v>123</v>
      </c>
      <c r="G84" s="103" t="s">
        <v>124</v>
      </c>
      <c r="H84" s="103" t="s">
        <v>125</v>
      </c>
      <c r="I84" s="645"/>
      <c r="J84" s="553"/>
      <c r="K84" s="467"/>
      <c r="L84" s="467"/>
      <c r="M84" s="467"/>
      <c r="N84" s="339"/>
      <c r="O84" s="46">
        <f t="shared" si="17"/>
        <v>0</v>
      </c>
      <c r="P84" s="554"/>
      <c r="Q84" s="45"/>
      <c r="R84" s="554">
        <f t="shared" si="18"/>
        <v>0</v>
      </c>
      <c r="S84" s="44">
        <f t="shared" si="27"/>
        <v>0</v>
      </c>
      <c r="T84" s="45"/>
      <c r="U84" s="46">
        <f t="shared" si="9"/>
        <v>0</v>
      </c>
      <c r="V84" s="47">
        <f t="shared" si="31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>
      <c r="A85" s="172">
        <v>300030</v>
      </c>
      <c r="B85" s="31" t="s">
        <v>114</v>
      </c>
      <c r="C85" s="96">
        <v>25</v>
      </c>
      <c r="D85" s="614" t="s">
        <v>121</v>
      </c>
      <c r="E85" s="103" t="s">
        <v>122</v>
      </c>
      <c r="F85" s="103" t="s">
        <v>123</v>
      </c>
      <c r="G85" s="103" t="s">
        <v>124</v>
      </c>
      <c r="H85" s="103" t="s">
        <v>125</v>
      </c>
      <c r="I85" s="645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si="31"/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172">
        <v>300400</v>
      </c>
      <c r="B86" s="31" t="s">
        <v>114</v>
      </c>
      <c r="C86" s="96">
        <v>5</v>
      </c>
      <c r="D86" s="614" t="s">
        <v>126</v>
      </c>
      <c r="E86" s="103"/>
      <c r="F86" s="103"/>
      <c r="G86" s="103"/>
      <c r="H86" s="103"/>
      <c r="I86" s="645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172">
        <v>300400</v>
      </c>
      <c r="B87" s="31" t="s">
        <v>114</v>
      </c>
      <c r="C87" s="96">
        <v>25</v>
      </c>
      <c r="D87" s="614" t="s">
        <v>126</v>
      </c>
      <c r="E87" s="103"/>
      <c r="F87" s="103"/>
      <c r="G87" s="103"/>
      <c r="H87" s="103"/>
      <c r="I87" s="645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300400</v>
      </c>
      <c r="B88" s="31" t="s">
        <v>114</v>
      </c>
      <c r="C88" s="32">
        <v>5</v>
      </c>
      <c r="D88" s="574">
        <v>151</v>
      </c>
      <c r="E88" s="73">
        <v>751</v>
      </c>
      <c r="F88" s="73" t="s">
        <v>127</v>
      </c>
      <c r="G88" s="73">
        <v>9251</v>
      </c>
      <c r="H88" s="36">
        <v>8251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339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300400</v>
      </c>
      <c r="B89" s="31" t="s">
        <v>114</v>
      </c>
      <c r="C89" s="32">
        <v>25</v>
      </c>
      <c r="D89" s="574">
        <v>151</v>
      </c>
      <c r="E89" s="73">
        <v>751</v>
      </c>
      <c r="F89" s="73" t="s">
        <v>127</v>
      </c>
      <c r="G89" s="73">
        <v>9251</v>
      </c>
      <c r="H89" s="36">
        <v>8251</v>
      </c>
      <c r="I89" s="552"/>
      <c r="J89" s="553"/>
      <c r="K89" s="467"/>
      <c r="L89" s="467"/>
      <c r="M89" s="467"/>
      <c r="N89" s="339"/>
      <c r="O89" s="46">
        <f>SUM(J89:N89)</f>
        <v>0</v>
      </c>
      <c r="P89" s="554"/>
      <c r="Q89" s="45"/>
      <c r="R89" s="554">
        <f>SUM(P89:Q89)</f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>SUM(X89:AB89)</f>
        <v>0</v>
      </c>
      <c r="AD89" s="53">
        <f>(R89*1000)/C89</f>
        <v>0</v>
      </c>
      <c r="AE89" s="54">
        <f>SUM(AC89:AD89)</f>
        <v>0</v>
      </c>
    </row>
    <row r="90" spans="1:31" ht="18" hidden="1" customHeight="1">
      <c r="A90" s="30">
        <v>300410</v>
      </c>
      <c r="B90" s="31" t="s">
        <v>114</v>
      </c>
      <c r="C90" s="32">
        <v>5</v>
      </c>
      <c r="D90" s="574" t="s">
        <v>128</v>
      </c>
      <c r="E90" s="73"/>
      <c r="F90" s="73"/>
      <c r="G90" s="73"/>
      <c r="H90" s="36"/>
      <c r="I90" s="552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339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30">
        <v>300410</v>
      </c>
      <c r="B91" s="31" t="s">
        <v>114</v>
      </c>
      <c r="C91" s="32">
        <v>25</v>
      </c>
      <c r="D91" s="574" t="s">
        <v>128</v>
      </c>
      <c r="E91" s="73"/>
      <c r="F91" s="73"/>
      <c r="G91" s="73"/>
      <c r="H91" s="36"/>
      <c r="I91" s="552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339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230">
        <v>300300</v>
      </c>
      <c r="B92" s="31" t="s">
        <v>114</v>
      </c>
      <c r="C92" s="219">
        <v>5</v>
      </c>
      <c r="D92" s="646">
        <v>155</v>
      </c>
      <c r="E92" s="232"/>
      <c r="F92" s="232"/>
      <c r="G92" s="232"/>
      <c r="H92" s="232"/>
      <c r="I92" s="647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30">
        <v>300700</v>
      </c>
      <c r="B93" s="31" t="s">
        <v>114</v>
      </c>
      <c r="C93" s="32">
        <v>5</v>
      </c>
      <c r="D93" s="574">
        <v>157</v>
      </c>
      <c r="E93" s="73">
        <v>757</v>
      </c>
      <c r="F93" s="73" t="s">
        <v>129</v>
      </c>
      <c r="G93" s="73">
        <v>9257</v>
      </c>
      <c r="H93" s="36">
        <v>8257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300700</v>
      </c>
      <c r="B94" s="31" t="s">
        <v>114</v>
      </c>
      <c r="C94" s="32">
        <v>25</v>
      </c>
      <c r="D94" s="574">
        <v>157</v>
      </c>
      <c r="E94" s="73">
        <v>757</v>
      </c>
      <c r="F94" s="73" t="s">
        <v>129</v>
      </c>
      <c r="G94" s="73">
        <v>9257</v>
      </c>
      <c r="H94" s="36">
        <v>8257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554">
        <f t="shared" si="18"/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300700</v>
      </c>
      <c r="B95" s="31" t="s">
        <v>114</v>
      </c>
      <c r="C95" s="32">
        <v>5</v>
      </c>
      <c r="D95" s="574" t="s">
        <v>130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>
      <c r="A96" s="30">
        <v>300700</v>
      </c>
      <c r="B96" s="31" t="s">
        <v>114</v>
      </c>
      <c r="C96" s="32">
        <v>25</v>
      </c>
      <c r="D96" s="574" t="s">
        <v>130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300710</v>
      </c>
      <c r="B97" s="31" t="s">
        <v>114</v>
      </c>
      <c r="C97" s="32">
        <v>5</v>
      </c>
      <c r="D97" s="574" t="s">
        <v>131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30">
        <v>300710</v>
      </c>
      <c r="B98" s="31" t="s">
        <v>114</v>
      </c>
      <c r="C98" s="32">
        <v>25</v>
      </c>
      <c r="D98" s="574" t="s">
        <v>131</v>
      </c>
      <c r="E98" s="73"/>
      <c r="F98" s="73"/>
      <c r="G98" s="73"/>
      <c r="H98" s="36"/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customHeight="1">
      <c r="A99" s="119" t="s">
        <v>132</v>
      </c>
      <c r="B99" s="120"/>
      <c r="C99" s="595"/>
      <c r="D99" s="596"/>
      <c r="E99" s="120"/>
      <c r="F99" s="120"/>
      <c r="G99" s="120"/>
      <c r="H99" s="120"/>
      <c r="I99" s="596"/>
      <c r="J99" s="129">
        <f t="shared" ref="J99:U99" si="32">SUM(J41:J98)</f>
        <v>195</v>
      </c>
      <c r="K99" s="129">
        <f t="shared" si="32"/>
        <v>10</v>
      </c>
      <c r="L99" s="129">
        <f t="shared" si="32"/>
        <v>0</v>
      </c>
      <c r="M99" s="129">
        <f t="shared" si="32"/>
        <v>0</v>
      </c>
      <c r="N99" s="129">
        <f t="shared" si="32"/>
        <v>8</v>
      </c>
      <c r="O99" s="648">
        <f t="shared" si="32"/>
        <v>213</v>
      </c>
      <c r="P99" s="129">
        <f t="shared" si="32"/>
        <v>527</v>
      </c>
      <c r="Q99" s="129">
        <f t="shared" si="32"/>
        <v>304</v>
      </c>
      <c r="R99" s="133">
        <f t="shared" si="32"/>
        <v>831</v>
      </c>
      <c r="S99" s="128">
        <f t="shared" si="32"/>
        <v>632</v>
      </c>
      <c r="T99" s="129">
        <f t="shared" si="32"/>
        <v>412</v>
      </c>
      <c r="U99" s="130">
        <f t="shared" si="32"/>
        <v>1044</v>
      </c>
      <c r="V99" s="47">
        <f t="shared" si="31"/>
        <v>0</v>
      </c>
      <c r="W99" s="131"/>
      <c r="X99" s="132">
        <f t="shared" ref="X99:AE99" si="33">SUM(X41:X98)</f>
        <v>7600</v>
      </c>
      <c r="Y99" s="129">
        <f t="shared" si="33"/>
        <v>400</v>
      </c>
      <c r="Z99" s="129">
        <f t="shared" si="33"/>
        <v>0</v>
      </c>
      <c r="AA99" s="129">
        <f t="shared" si="33"/>
        <v>0</v>
      </c>
      <c r="AB99" s="133">
        <f t="shared" si="33"/>
        <v>320</v>
      </c>
      <c r="AC99" s="130">
        <f t="shared" si="33"/>
        <v>8320</v>
      </c>
      <c r="AD99" s="133">
        <f t="shared" si="33"/>
        <v>8480</v>
      </c>
      <c r="AE99" s="134">
        <f t="shared" si="33"/>
        <v>16480</v>
      </c>
    </row>
    <row r="100" spans="1:31" ht="18" customHeight="1">
      <c r="A100" s="30">
        <v>362001</v>
      </c>
      <c r="B100" s="108">
        <v>4</v>
      </c>
      <c r="C100" s="32">
        <v>25</v>
      </c>
      <c r="D100" s="574">
        <v>562</v>
      </c>
      <c r="E100" s="73"/>
      <c r="F100" s="73"/>
      <c r="G100" s="73"/>
      <c r="H100" s="36"/>
      <c r="I100" s="552"/>
      <c r="J100" s="328">
        <v>16</v>
      </c>
      <c r="K100" s="556"/>
      <c r="L100" s="556"/>
      <c r="M100" s="556"/>
      <c r="N100" s="557"/>
      <c r="O100" s="558">
        <f t="shared" ref="O100:O124" si="34">SUM(J100:N100)</f>
        <v>16</v>
      </c>
      <c r="P100" s="554"/>
      <c r="Q100" s="45"/>
      <c r="R100" s="554"/>
      <c r="S100" s="63">
        <f t="shared" ref="S100:S123" si="35">SUM(O100,R100)</f>
        <v>16</v>
      </c>
      <c r="T100" s="139"/>
      <c r="U100" s="46">
        <f t="shared" ref="U100:U176" si="36">SUM(S100:T100)</f>
        <v>16</v>
      </c>
      <c r="V100" s="47">
        <f t="shared" si="31"/>
        <v>0</v>
      </c>
      <c r="W100" s="48"/>
      <c r="X100" s="49">
        <f t="shared" ref="X100:X128" si="37">(J100*1000)/C100</f>
        <v>640</v>
      </c>
      <c r="Y100" s="50">
        <f t="shared" ref="Y100:Y128" si="38">(K100*1000)/C100</f>
        <v>0</v>
      </c>
      <c r="Z100" s="50">
        <f t="shared" ref="Z100:Z128" si="39">(L100*1000)/C100</f>
        <v>0</v>
      </c>
      <c r="AA100" s="50">
        <f t="shared" ref="AA100:AA128" si="40">(M100*1000)/C100</f>
        <v>0</v>
      </c>
      <c r="AB100" s="51">
        <f t="shared" ref="AB100:AB128" si="41">(N100*1000)/C100</f>
        <v>0</v>
      </c>
      <c r="AC100" s="52">
        <f t="shared" ref="AC100:AC128" si="42">SUM(X100:AB100)</f>
        <v>640</v>
      </c>
      <c r="AD100" s="53">
        <f t="shared" ref="AD100:AD128" si="43">(R100*1000)/C100</f>
        <v>0</v>
      </c>
      <c r="AE100" s="54">
        <f t="shared" ref="AE100:AE128" si="44">SUM(AC100:AD100)</f>
        <v>640</v>
      </c>
    </row>
    <row r="101" spans="1:31" ht="18" hidden="1" customHeight="1">
      <c r="A101" s="30">
        <v>36210831</v>
      </c>
      <c r="B101" s="108">
        <v>3.5</v>
      </c>
      <c r="C101" s="649" t="s">
        <v>75</v>
      </c>
      <c r="D101" s="650"/>
      <c r="E101" s="651"/>
      <c r="F101" s="651"/>
      <c r="G101" s="651"/>
      <c r="H101" s="651"/>
      <c r="I101" s="652" t="s">
        <v>384</v>
      </c>
      <c r="J101" s="653"/>
      <c r="K101" s="654"/>
      <c r="L101" s="654"/>
      <c r="M101" s="654"/>
      <c r="N101" s="655"/>
      <c r="O101" s="656"/>
      <c r="P101" s="415"/>
      <c r="Q101" s="117"/>
      <c r="R101" s="415">
        <f t="shared" ref="R101:R127" si="45">SUM(P101:Q101)</f>
        <v>0</v>
      </c>
      <c r="S101" s="145"/>
      <c r="T101" s="63">
        <f>SUM(O101,R101)</f>
        <v>0</v>
      </c>
      <c r="U101" s="46">
        <f t="shared" si="36"/>
        <v>0</v>
      </c>
      <c r="V101" s="47">
        <f t="shared" si="31"/>
        <v>0</v>
      </c>
      <c r="W101" s="48"/>
      <c r="X101" s="49"/>
      <c r="Y101" s="50"/>
      <c r="Z101" s="50"/>
      <c r="AA101" s="50"/>
      <c r="AB101" s="51"/>
      <c r="AC101" s="52"/>
      <c r="AD101" s="53"/>
      <c r="AE101" s="54"/>
    </row>
    <row r="102" spans="1:31" ht="18" hidden="1" customHeight="1">
      <c r="A102" s="30">
        <v>36210890</v>
      </c>
      <c r="B102" s="108">
        <v>3.5</v>
      </c>
      <c r="C102" s="657">
        <v>50</v>
      </c>
      <c r="D102" s="658"/>
      <c r="E102" s="659"/>
      <c r="F102" s="659"/>
      <c r="G102" s="659"/>
      <c r="H102" s="659"/>
      <c r="I102" s="911" t="s">
        <v>473</v>
      </c>
      <c r="J102" s="593"/>
      <c r="K102" s="594"/>
      <c r="L102" s="594"/>
      <c r="M102" s="594"/>
      <c r="N102" s="572"/>
      <c r="O102" s="573"/>
      <c r="P102" s="743"/>
      <c r="Q102" s="571"/>
      <c r="R102" s="743">
        <f t="shared" si="45"/>
        <v>0</v>
      </c>
      <c r="S102" s="621">
        <f t="shared" si="35"/>
        <v>0</v>
      </c>
      <c r="T102" s="143"/>
      <c r="U102" s="46">
        <f t="shared" si="36"/>
        <v>0</v>
      </c>
      <c r="V102" s="47">
        <f t="shared" si="31"/>
        <v>0</v>
      </c>
      <c r="W102" s="48"/>
      <c r="X102" s="49"/>
      <c r="Y102" s="50"/>
      <c r="Z102" s="50"/>
      <c r="AA102" s="50"/>
      <c r="AB102" s="51"/>
      <c r="AC102" s="52"/>
      <c r="AD102" s="53">
        <f t="shared" si="43"/>
        <v>0</v>
      </c>
      <c r="AE102" s="54">
        <f t="shared" si="44"/>
        <v>0</v>
      </c>
    </row>
    <row r="103" spans="1:31" ht="18" hidden="1" customHeight="1">
      <c r="A103" s="30">
        <v>362101</v>
      </c>
      <c r="B103" s="108">
        <v>3.5</v>
      </c>
      <c r="C103" s="649" t="s">
        <v>75</v>
      </c>
      <c r="D103" s="658"/>
      <c r="E103" s="659"/>
      <c r="F103" s="659"/>
      <c r="G103" s="659"/>
      <c r="H103" s="659"/>
      <c r="I103" s="660" t="s">
        <v>386</v>
      </c>
      <c r="J103" s="593"/>
      <c r="K103" s="594"/>
      <c r="L103" s="594"/>
      <c r="M103" s="594"/>
      <c r="N103" s="572"/>
      <c r="O103" s="573"/>
      <c r="P103" s="415"/>
      <c r="Q103" s="661"/>
      <c r="R103" s="415">
        <f t="shared" si="45"/>
        <v>0</v>
      </c>
      <c r="S103" s="140"/>
      <c r="T103" s="63">
        <f>SUM(O103,R103)</f>
        <v>0</v>
      </c>
      <c r="U103" s="46">
        <f t="shared" si="36"/>
        <v>0</v>
      </c>
      <c r="V103" s="47">
        <f t="shared" si="31"/>
        <v>0</v>
      </c>
      <c r="W103" s="48"/>
      <c r="X103" s="49"/>
      <c r="Y103" s="50"/>
      <c r="Z103" s="50"/>
      <c r="AA103" s="50"/>
      <c r="AB103" s="51"/>
      <c r="AC103" s="52"/>
      <c r="AD103" s="53"/>
      <c r="AE103" s="54"/>
    </row>
    <row r="104" spans="1:31" ht="18" hidden="1" customHeight="1">
      <c r="A104" s="30">
        <v>362101</v>
      </c>
      <c r="B104" s="108">
        <v>4</v>
      </c>
      <c r="C104" s="32">
        <v>50</v>
      </c>
      <c r="D104" s="574"/>
      <c r="E104" s="73"/>
      <c r="F104" s="73"/>
      <c r="G104" s="73"/>
      <c r="H104" s="36"/>
      <c r="I104" s="566" t="s">
        <v>133</v>
      </c>
      <c r="J104" s="615"/>
      <c r="K104" s="616"/>
      <c r="L104" s="616"/>
      <c r="M104" s="616"/>
      <c r="N104" s="586"/>
      <c r="O104" s="587"/>
      <c r="P104" s="436"/>
      <c r="Q104" s="139"/>
      <c r="R104" s="436">
        <f t="shared" si="45"/>
        <v>0</v>
      </c>
      <c r="S104" s="63">
        <f t="shared" si="35"/>
        <v>0</v>
      </c>
      <c r="T104" s="139"/>
      <c r="U104" s="46">
        <f t="shared" si="36"/>
        <v>0</v>
      </c>
      <c r="V104" s="47">
        <f t="shared" si="31"/>
        <v>0</v>
      </c>
      <c r="W104" s="48"/>
      <c r="X104" s="49">
        <f t="shared" si="37"/>
        <v>0</v>
      </c>
      <c r="Y104" s="50">
        <f t="shared" si="38"/>
        <v>0</v>
      </c>
      <c r="Z104" s="50">
        <f t="shared" si="39"/>
        <v>0</v>
      </c>
      <c r="AA104" s="50">
        <f t="shared" si="40"/>
        <v>0</v>
      </c>
      <c r="AB104" s="51">
        <f t="shared" si="41"/>
        <v>0</v>
      </c>
      <c r="AC104" s="52">
        <f t="shared" si="42"/>
        <v>0</v>
      </c>
      <c r="AD104" s="53">
        <f t="shared" si="43"/>
        <v>0</v>
      </c>
      <c r="AE104" s="54">
        <f t="shared" si="44"/>
        <v>0</v>
      </c>
    </row>
    <row r="105" spans="1:31" ht="18" hidden="1" customHeight="1">
      <c r="A105" s="77">
        <v>36420872</v>
      </c>
      <c r="B105" s="108">
        <v>4</v>
      </c>
      <c r="C105" s="67" t="s">
        <v>27</v>
      </c>
      <c r="D105" s="574" t="s">
        <v>134</v>
      </c>
      <c r="E105" s="80"/>
      <c r="F105" s="80"/>
      <c r="G105" s="80"/>
      <c r="H105" s="81"/>
      <c r="I105" s="662"/>
      <c r="J105" s="615"/>
      <c r="K105" s="616"/>
      <c r="L105" s="616"/>
      <c r="M105" s="616"/>
      <c r="N105" s="586"/>
      <c r="O105" s="65">
        <f>SUM(J105:N105)</f>
        <v>0</v>
      </c>
      <c r="P105" s="436"/>
      <c r="Q105" s="139"/>
      <c r="R105" s="436"/>
      <c r="S105" s="63"/>
      <c r="T105" s="143">
        <f>SUM(O105,R105)</f>
        <v>0</v>
      </c>
      <c r="U105" s="46">
        <f>SUM(S105:T105)</f>
        <v>0</v>
      </c>
      <c r="V105" s="47">
        <f>O105+R105-U105</f>
        <v>0</v>
      </c>
      <c r="W105" s="48"/>
      <c r="X105" s="49"/>
      <c r="Y105" s="50"/>
      <c r="Z105" s="50"/>
      <c r="AA105" s="50"/>
      <c r="AB105" s="51"/>
      <c r="AC105" s="52"/>
      <c r="AD105" s="53"/>
      <c r="AE105" s="54"/>
    </row>
    <row r="106" spans="1:31" ht="18" customHeight="1">
      <c r="A106" s="236">
        <v>364201</v>
      </c>
      <c r="B106" s="108">
        <v>4</v>
      </c>
      <c r="C106" s="67" t="s">
        <v>27</v>
      </c>
      <c r="D106" s="68" t="s">
        <v>135</v>
      </c>
      <c r="E106" s="170"/>
      <c r="F106" s="170"/>
      <c r="G106" s="170"/>
      <c r="H106" s="171"/>
      <c r="I106" s="663"/>
      <c r="J106" s="140"/>
      <c r="K106" s="616"/>
      <c r="L106" s="616"/>
      <c r="M106" s="616"/>
      <c r="N106" s="586"/>
      <c r="O106" s="65">
        <f>SUM(J106:N106)</f>
        <v>0</v>
      </c>
      <c r="P106" s="664"/>
      <c r="Q106" s="665"/>
      <c r="R106" s="664"/>
      <c r="S106" s="140"/>
      <c r="T106" s="143">
        <f>SUM(O106,R106)</f>
        <v>0</v>
      </c>
      <c r="U106" s="46">
        <f>SUM(S106:T106)</f>
        <v>0</v>
      </c>
      <c r="V106" s="47">
        <f>O106+R106-U106</f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customHeight="1">
      <c r="A107" s="30">
        <v>364201</v>
      </c>
      <c r="B107" s="108">
        <v>4</v>
      </c>
      <c r="C107" s="32">
        <v>25</v>
      </c>
      <c r="D107" s="574" t="s">
        <v>135</v>
      </c>
      <c r="E107" s="73"/>
      <c r="F107" s="73"/>
      <c r="G107" s="73"/>
      <c r="H107" s="36"/>
      <c r="I107" s="666"/>
      <c r="J107" s="116"/>
      <c r="K107" s="556"/>
      <c r="L107" s="556"/>
      <c r="M107" s="556"/>
      <c r="N107" s="557"/>
      <c r="O107" s="558">
        <f t="shared" si="34"/>
        <v>0</v>
      </c>
      <c r="P107" s="554"/>
      <c r="Q107" s="45"/>
      <c r="R107" s="554"/>
      <c r="S107" s="63">
        <f t="shared" si="35"/>
        <v>0</v>
      </c>
      <c r="T107" s="139"/>
      <c r="U107" s="46">
        <f t="shared" si="36"/>
        <v>0</v>
      </c>
      <c r="V107" s="47">
        <f t="shared" si="31"/>
        <v>0</v>
      </c>
      <c r="W107" s="48"/>
      <c r="X107" s="49">
        <f t="shared" si="37"/>
        <v>0</v>
      </c>
      <c r="Y107" s="50">
        <f t="shared" si="38"/>
        <v>0</v>
      </c>
      <c r="Z107" s="50">
        <f t="shared" si="39"/>
        <v>0</v>
      </c>
      <c r="AA107" s="50">
        <f t="shared" si="40"/>
        <v>0</v>
      </c>
      <c r="AB107" s="51">
        <f t="shared" si="41"/>
        <v>0</v>
      </c>
      <c r="AC107" s="52">
        <f t="shared" si="42"/>
        <v>0</v>
      </c>
      <c r="AD107" s="53">
        <f t="shared" si="43"/>
        <v>0</v>
      </c>
      <c r="AE107" s="54">
        <f t="shared" si="44"/>
        <v>0</v>
      </c>
    </row>
    <row r="108" spans="1:31" ht="18" hidden="1" customHeight="1">
      <c r="A108" s="218">
        <v>364301</v>
      </c>
      <c r="B108" s="193">
        <v>4</v>
      </c>
      <c r="C108" s="238">
        <v>40</v>
      </c>
      <c r="D108" s="551"/>
      <c r="E108" s="34"/>
      <c r="F108" s="34"/>
      <c r="G108" s="34"/>
      <c r="H108" s="35"/>
      <c r="I108" s="667" t="s">
        <v>137</v>
      </c>
      <c r="J108" s="593"/>
      <c r="K108" s="594"/>
      <c r="L108" s="594"/>
      <c r="M108" s="594"/>
      <c r="N108" s="572"/>
      <c r="O108" s="573"/>
      <c r="P108" s="567"/>
      <c r="Q108" s="571"/>
      <c r="R108" s="567">
        <f t="shared" si="45"/>
        <v>0</v>
      </c>
      <c r="S108" s="140">
        <f t="shared" si="35"/>
        <v>0</v>
      </c>
      <c r="T108" s="139"/>
      <c r="U108" s="46">
        <f t="shared" si="36"/>
        <v>0</v>
      </c>
      <c r="V108" s="47">
        <f t="shared" si="31"/>
        <v>0</v>
      </c>
      <c r="W108" s="48"/>
      <c r="X108" s="49">
        <f t="shared" si="37"/>
        <v>0</v>
      </c>
      <c r="Y108" s="50">
        <f t="shared" si="38"/>
        <v>0</v>
      </c>
      <c r="Z108" s="50">
        <f t="shared" si="39"/>
        <v>0</v>
      </c>
      <c r="AA108" s="50">
        <f t="shared" si="40"/>
        <v>0</v>
      </c>
      <c r="AB108" s="51">
        <f t="shared" si="41"/>
        <v>0</v>
      </c>
      <c r="AC108" s="52">
        <f t="shared" si="42"/>
        <v>0</v>
      </c>
      <c r="AD108" s="53">
        <f t="shared" si="43"/>
        <v>0</v>
      </c>
      <c r="AE108" s="54">
        <f t="shared" si="44"/>
        <v>0</v>
      </c>
    </row>
    <row r="109" spans="1:31" ht="17.25" hidden="1" customHeight="1">
      <c r="A109" s="236">
        <v>36430890</v>
      </c>
      <c r="B109" s="193">
        <v>4</v>
      </c>
      <c r="C109" s="668" t="s">
        <v>75</v>
      </c>
      <c r="D109" s="555"/>
      <c r="E109" s="242"/>
      <c r="F109" s="242"/>
      <c r="G109" s="242"/>
      <c r="H109" s="243"/>
      <c r="I109" s="89" t="s">
        <v>387</v>
      </c>
      <c r="J109" s="615"/>
      <c r="K109" s="616"/>
      <c r="L109" s="616"/>
      <c r="M109" s="616"/>
      <c r="N109" s="586"/>
      <c r="O109" s="587"/>
      <c r="P109" s="415"/>
      <c r="Q109" s="661"/>
      <c r="R109" s="415">
        <f t="shared" si="45"/>
        <v>0</v>
      </c>
      <c r="S109" s="140"/>
      <c r="T109" s="63">
        <f>SUM(O109,R109)</f>
        <v>0</v>
      </c>
      <c r="U109" s="46">
        <f t="shared" si="36"/>
        <v>0</v>
      </c>
      <c r="V109" s="47">
        <f t="shared" si="31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7.25" hidden="1" customHeight="1">
      <c r="A110" s="236">
        <v>36420837</v>
      </c>
      <c r="B110" s="669">
        <v>4</v>
      </c>
      <c r="C110" s="670">
        <v>50</v>
      </c>
      <c r="D110" s="671"/>
      <c r="E110" s="242"/>
      <c r="F110" s="242"/>
      <c r="G110" s="242"/>
      <c r="H110" s="243"/>
      <c r="I110" s="672" t="s">
        <v>388</v>
      </c>
      <c r="J110" s="615"/>
      <c r="K110" s="616"/>
      <c r="L110" s="616"/>
      <c r="M110" s="616"/>
      <c r="N110" s="586"/>
      <c r="O110" s="587"/>
      <c r="P110" s="673"/>
      <c r="Q110" s="674"/>
      <c r="R110" s="673">
        <f t="shared" si="45"/>
        <v>0</v>
      </c>
      <c r="S110" s="145">
        <f t="shared" si="35"/>
        <v>0</v>
      </c>
      <c r="T110" s="143"/>
      <c r="U110" s="46">
        <f t="shared" si="36"/>
        <v>0</v>
      </c>
      <c r="V110" s="47">
        <f t="shared" si="31"/>
        <v>0</v>
      </c>
      <c r="W110" s="48"/>
      <c r="X110" s="49"/>
      <c r="Y110" s="50"/>
      <c r="Z110" s="50"/>
      <c r="AA110" s="50"/>
      <c r="AB110" s="51"/>
      <c r="AC110" s="52"/>
      <c r="AD110" s="53">
        <f t="shared" si="43"/>
        <v>0</v>
      </c>
      <c r="AE110" s="54">
        <f t="shared" si="44"/>
        <v>0</v>
      </c>
    </row>
    <row r="111" spans="1:31" ht="18" customHeight="1">
      <c r="A111" s="236">
        <v>36430890</v>
      </c>
      <c r="B111" s="193">
        <v>4</v>
      </c>
      <c r="C111" s="168">
        <v>50</v>
      </c>
      <c r="D111" s="551"/>
      <c r="E111" s="34"/>
      <c r="F111" s="34"/>
      <c r="G111" s="34"/>
      <c r="H111" s="35"/>
      <c r="I111" s="566" t="s">
        <v>387</v>
      </c>
      <c r="J111" s="553"/>
      <c r="K111" s="467"/>
      <c r="L111" s="467"/>
      <c r="M111" s="467"/>
      <c r="N111" s="339"/>
      <c r="O111" s="46"/>
      <c r="P111" s="436"/>
      <c r="Q111" s="139"/>
      <c r="R111" s="436">
        <f t="shared" si="45"/>
        <v>0</v>
      </c>
      <c r="S111" s="63">
        <f t="shared" si="35"/>
        <v>0</v>
      </c>
      <c r="T111" s="143"/>
      <c r="U111" s="46">
        <f t="shared" si="36"/>
        <v>0</v>
      </c>
      <c r="V111" s="47">
        <f t="shared" si="31"/>
        <v>0</v>
      </c>
      <c r="W111" s="48"/>
      <c r="X111" s="49"/>
      <c r="Y111" s="50"/>
      <c r="Z111" s="50"/>
      <c r="AA111" s="50"/>
      <c r="AB111" s="51"/>
      <c r="AC111" s="52"/>
      <c r="AD111" s="53">
        <f t="shared" si="43"/>
        <v>0</v>
      </c>
      <c r="AE111" s="54">
        <f t="shared" si="44"/>
        <v>0</v>
      </c>
    </row>
    <row r="112" spans="1:31" ht="18" hidden="1" customHeight="1">
      <c r="A112" s="30">
        <v>366208</v>
      </c>
      <c r="B112" s="193">
        <v>4</v>
      </c>
      <c r="C112" s="67" t="s">
        <v>27</v>
      </c>
      <c r="D112" s="675" t="s">
        <v>140</v>
      </c>
      <c r="E112" s="34"/>
      <c r="F112" s="34"/>
      <c r="G112" s="34"/>
      <c r="H112" s="35"/>
      <c r="I112" s="566"/>
      <c r="J112" s="553"/>
      <c r="K112" s="467"/>
      <c r="L112" s="467"/>
      <c r="M112" s="467"/>
      <c r="N112" s="339"/>
      <c r="O112" s="562">
        <f>SUM(J112:N112)</f>
        <v>0</v>
      </c>
      <c r="P112" s="436"/>
      <c r="Q112" s="139"/>
      <c r="R112" s="436"/>
      <c r="S112" s="63"/>
      <c r="T112" s="143">
        <f>SUM(O112,R112)</f>
        <v>0</v>
      </c>
      <c r="U112" s="46">
        <f t="shared" si="36"/>
        <v>0</v>
      </c>
      <c r="V112" s="47">
        <f t="shared" si="31"/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366201</v>
      </c>
      <c r="B113" s="193">
        <v>4</v>
      </c>
      <c r="C113" s="67" t="s">
        <v>27</v>
      </c>
      <c r="D113" s="68">
        <v>566</v>
      </c>
      <c r="E113" s="73"/>
      <c r="F113" s="73"/>
      <c r="G113" s="73"/>
      <c r="H113" s="36"/>
      <c r="I113" s="666"/>
      <c r="J113" s="559"/>
      <c r="K113" s="560"/>
      <c r="L113" s="560"/>
      <c r="M113" s="560"/>
      <c r="N113" s="561"/>
      <c r="O113" s="562">
        <f>SUM(J113:N113)</f>
        <v>0</v>
      </c>
      <c r="P113" s="554"/>
      <c r="Q113" s="45"/>
      <c r="R113" s="436"/>
      <c r="S113" s="63"/>
      <c r="T113" s="143">
        <f>SUM(O113,R113)</f>
        <v>0</v>
      </c>
      <c r="U113" s="46">
        <f t="shared" si="36"/>
        <v>0</v>
      </c>
      <c r="V113" s="47">
        <f t="shared" si="31"/>
        <v>0</v>
      </c>
      <c r="W113" s="48"/>
      <c r="X113" s="49"/>
      <c r="Y113" s="50"/>
      <c r="Z113" s="50"/>
      <c r="AA113" s="50"/>
      <c r="AB113" s="51"/>
      <c r="AC113" s="52"/>
      <c r="AD113" s="53"/>
      <c r="AE113" s="54"/>
    </row>
    <row r="114" spans="1:31" ht="18" customHeight="1">
      <c r="A114" s="30">
        <v>366201</v>
      </c>
      <c r="B114" s="108">
        <v>4</v>
      </c>
      <c r="C114" s="32">
        <v>25</v>
      </c>
      <c r="D114" s="72">
        <v>566</v>
      </c>
      <c r="E114" s="73">
        <v>966</v>
      </c>
      <c r="F114" s="73" t="s">
        <v>141</v>
      </c>
      <c r="G114" s="73">
        <v>9666</v>
      </c>
      <c r="H114" s="36"/>
      <c r="I114" s="676"/>
      <c r="J114" s="677">
        <v>72</v>
      </c>
      <c r="K114" s="678">
        <v>6</v>
      </c>
      <c r="L114" s="563">
        <v>2</v>
      </c>
      <c r="M114" s="679"/>
      <c r="N114" s="680"/>
      <c r="O114" s="681">
        <f t="shared" si="34"/>
        <v>80</v>
      </c>
      <c r="P114" s="682"/>
      <c r="Q114" s="683"/>
      <c r="R114" s="682"/>
      <c r="S114" s="621">
        <f t="shared" si="35"/>
        <v>80</v>
      </c>
      <c r="T114" s="139"/>
      <c r="U114" s="46">
        <f t="shared" si="36"/>
        <v>80</v>
      </c>
      <c r="V114" s="47">
        <f t="shared" si="31"/>
        <v>0</v>
      </c>
      <c r="W114" s="48" t="s">
        <v>389</v>
      </c>
      <c r="X114" s="49">
        <f t="shared" si="37"/>
        <v>2880</v>
      </c>
      <c r="Y114" s="50">
        <f t="shared" si="38"/>
        <v>240</v>
      </c>
      <c r="Z114" s="50">
        <f t="shared" si="39"/>
        <v>80</v>
      </c>
      <c r="AA114" s="50">
        <f t="shared" si="40"/>
        <v>0</v>
      </c>
      <c r="AB114" s="51">
        <f t="shared" si="41"/>
        <v>0</v>
      </c>
      <c r="AC114" s="52">
        <f t="shared" si="42"/>
        <v>3200</v>
      </c>
      <c r="AD114" s="53">
        <f t="shared" si="43"/>
        <v>0</v>
      </c>
      <c r="AE114" s="54">
        <f t="shared" si="44"/>
        <v>3200</v>
      </c>
    </row>
    <row r="115" spans="1:31" ht="18" customHeight="1">
      <c r="A115" s="230">
        <v>36630831</v>
      </c>
      <c r="B115" s="108">
        <v>4</v>
      </c>
      <c r="C115" s="168">
        <v>50</v>
      </c>
      <c r="D115" s="684"/>
      <c r="E115" s="170"/>
      <c r="F115" s="170"/>
      <c r="G115" s="170"/>
      <c r="H115" s="171"/>
      <c r="I115" s="685" t="s">
        <v>390</v>
      </c>
      <c r="J115" s="686"/>
      <c r="K115" s="70"/>
      <c r="L115" s="70"/>
      <c r="M115" s="616"/>
      <c r="N115" s="586"/>
      <c r="O115" s="587"/>
      <c r="P115" s="436"/>
      <c r="Q115" s="139"/>
      <c r="R115" s="436">
        <f t="shared" si="45"/>
        <v>0</v>
      </c>
      <c r="S115" s="63">
        <f t="shared" si="35"/>
        <v>0</v>
      </c>
      <c r="T115" s="143"/>
      <c r="U115" s="46">
        <f t="shared" si="36"/>
        <v>0</v>
      </c>
      <c r="V115" s="47">
        <f t="shared" si="31"/>
        <v>0</v>
      </c>
      <c r="W115" s="48"/>
      <c r="X115" s="49">
        <f t="shared" si="37"/>
        <v>0</v>
      </c>
      <c r="Y115" s="50">
        <f t="shared" si="38"/>
        <v>0</v>
      </c>
      <c r="Z115" s="50">
        <f t="shared" si="39"/>
        <v>0</v>
      </c>
      <c r="AA115" s="50">
        <f t="shared" si="40"/>
        <v>0</v>
      </c>
      <c r="AB115" s="51">
        <f t="shared" si="41"/>
        <v>0</v>
      </c>
      <c r="AC115" s="52">
        <f t="shared" si="42"/>
        <v>0</v>
      </c>
      <c r="AD115" s="53">
        <f t="shared" si="43"/>
        <v>0</v>
      </c>
      <c r="AE115" s="54">
        <f t="shared" si="44"/>
        <v>0</v>
      </c>
    </row>
    <row r="116" spans="1:31" ht="18" customHeight="1">
      <c r="A116" s="230">
        <v>36630831</v>
      </c>
      <c r="B116" s="249">
        <v>4</v>
      </c>
      <c r="C116" s="687" t="s">
        <v>27</v>
      </c>
      <c r="D116" s="630"/>
      <c r="E116" s="103"/>
      <c r="F116" s="103"/>
      <c r="G116" s="103"/>
      <c r="H116" s="103"/>
      <c r="I116" s="261" t="s">
        <v>390</v>
      </c>
      <c r="J116" s="686"/>
      <c r="K116" s="70"/>
      <c r="L116" s="70"/>
      <c r="M116" s="70"/>
      <c r="N116" s="93"/>
      <c r="O116" s="587"/>
      <c r="P116" s="415">
        <v>43</v>
      </c>
      <c r="Q116" s="117"/>
      <c r="R116" s="415">
        <f t="shared" si="45"/>
        <v>43</v>
      </c>
      <c r="S116" s="140"/>
      <c r="T116" s="143">
        <f>SUM(O116,R116)</f>
        <v>43</v>
      </c>
      <c r="U116" s="46">
        <f t="shared" si="36"/>
        <v>43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/>
      <c r="AE116" s="54"/>
    </row>
    <row r="117" spans="1:31" ht="18" customHeight="1">
      <c r="A117" s="230">
        <v>36630825</v>
      </c>
      <c r="B117" s="108">
        <v>4</v>
      </c>
      <c r="C117" s="668" t="s">
        <v>27</v>
      </c>
      <c r="D117" s="688"/>
      <c r="E117" s="252"/>
      <c r="F117" s="252"/>
      <c r="G117" s="252"/>
      <c r="H117" s="253"/>
      <c r="I117" s="257" t="s">
        <v>391</v>
      </c>
      <c r="J117" s="266"/>
      <c r="K117" s="117"/>
      <c r="L117" s="117"/>
      <c r="M117" s="117"/>
      <c r="N117" s="415"/>
      <c r="O117" s="656"/>
      <c r="P117" s="415">
        <v>14</v>
      </c>
      <c r="Q117" s="117"/>
      <c r="R117" s="415">
        <f t="shared" si="45"/>
        <v>14</v>
      </c>
      <c r="S117" s="145"/>
      <c r="T117" s="63">
        <f>SUM(O117,R117)</f>
        <v>14</v>
      </c>
      <c r="U117" s="46">
        <f t="shared" si="36"/>
        <v>14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>
      <c r="A118" s="230">
        <v>36630825</v>
      </c>
      <c r="B118" s="108">
        <v>4</v>
      </c>
      <c r="C118" s="32">
        <v>50</v>
      </c>
      <c r="D118" s="574"/>
      <c r="E118" s="73"/>
      <c r="F118" s="73"/>
      <c r="G118" s="73"/>
      <c r="H118" s="36"/>
      <c r="I118" s="569" t="s">
        <v>391</v>
      </c>
      <c r="J118" s="570"/>
      <c r="K118" s="571"/>
      <c r="L118" s="571"/>
      <c r="M118" s="571"/>
      <c r="N118" s="567"/>
      <c r="O118" s="573"/>
      <c r="P118" s="93"/>
      <c r="Q118" s="70"/>
      <c r="R118" s="93">
        <f t="shared" si="45"/>
        <v>0</v>
      </c>
      <c r="S118" s="140">
        <f t="shared" si="35"/>
        <v>0</v>
      </c>
      <c r="T118" s="139"/>
      <c r="U118" s="46">
        <f t="shared" si="36"/>
        <v>0</v>
      </c>
      <c r="V118" s="47">
        <f t="shared" si="31"/>
        <v>0</v>
      </c>
      <c r="W118" s="48"/>
      <c r="X118" s="49">
        <f t="shared" si="37"/>
        <v>0</v>
      </c>
      <c r="Y118" s="50">
        <f t="shared" si="38"/>
        <v>0</v>
      </c>
      <c r="Z118" s="50">
        <f t="shared" si="39"/>
        <v>0</v>
      </c>
      <c r="AA118" s="50">
        <f t="shared" si="40"/>
        <v>0</v>
      </c>
      <c r="AB118" s="51">
        <f t="shared" si="41"/>
        <v>0</v>
      </c>
      <c r="AC118" s="52">
        <f t="shared" si="42"/>
        <v>0</v>
      </c>
      <c r="AD118" s="53">
        <f t="shared" si="43"/>
        <v>0</v>
      </c>
      <c r="AE118" s="54">
        <f t="shared" si="44"/>
        <v>0</v>
      </c>
    </row>
    <row r="119" spans="1:31" ht="18" customHeight="1">
      <c r="A119" s="30">
        <v>367200</v>
      </c>
      <c r="B119" s="31" t="s">
        <v>57</v>
      </c>
      <c r="C119" s="32">
        <v>25</v>
      </c>
      <c r="D119" s="574">
        <v>367</v>
      </c>
      <c r="E119" s="73">
        <v>867</v>
      </c>
      <c r="F119" s="73" t="s">
        <v>149</v>
      </c>
      <c r="G119" s="73">
        <v>9467</v>
      </c>
      <c r="H119" s="36">
        <v>8467</v>
      </c>
      <c r="I119" s="552"/>
      <c r="J119" s="44"/>
      <c r="K119" s="45"/>
      <c r="L119" s="45"/>
      <c r="M119" s="45"/>
      <c r="N119" s="554"/>
      <c r="O119" s="46">
        <f t="shared" si="34"/>
        <v>0</v>
      </c>
      <c r="P119" s="554"/>
      <c r="Q119" s="45"/>
      <c r="R119" s="554">
        <f t="shared" si="45"/>
        <v>0</v>
      </c>
      <c r="S119" s="63">
        <f t="shared" si="35"/>
        <v>0</v>
      </c>
      <c r="T119" s="139"/>
      <c r="U119" s="46">
        <f t="shared" si="36"/>
        <v>0</v>
      </c>
      <c r="V119" s="47">
        <f t="shared" si="31"/>
        <v>0</v>
      </c>
      <c r="W119" s="48"/>
      <c r="X119" s="49">
        <f t="shared" si="37"/>
        <v>0</v>
      </c>
      <c r="Y119" s="50">
        <f t="shared" si="38"/>
        <v>0</v>
      </c>
      <c r="Z119" s="50">
        <f t="shared" si="39"/>
        <v>0</v>
      </c>
      <c r="AA119" s="50">
        <f t="shared" si="40"/>
        <v>0</v>
      </c>
      <c r="AB119" s="51">
        <f t="shared" si="41"/>
        <v>0</v>
      </c>
      <c r="AC119" s="52">
        <f t="shared" si="42"/>
        <v>0</v>
      </c>
      <c r="AD119" s="53">
        <f t="shared" si="43"/>
        <v>0</v>
      </c>
      <c r="AE119" s="54">
        <f t="shared" si="44"/>
        <v>0</v>
      </c>
    </row>
    <row r="120" spans="1:31" ht="18" customHeight="1">
      <c r="A120" s="30">
        <v>367201</v>
      </c>
      <c r="B120" s="108">
        <v>4</v>
      </c>
      <c r="C120" s="32">
        <v>25</v>
      </c>
      <c r="D120" s="574">
        <v>567</v>
      </c>
      <c r="E120" s="73">
        <v>967</v>
      </c>
      <c r="F120" s="73" t="s">
        <v>150</v>
      </c>
      <c r="G120" s="73">
        <v>9667</v>
      </c>
      <c r="H120" s="36"/>
      <c r="I120" s="552"/>
      <c r="J120" s="116">
        <v>14</v>
      </c>
      <c r="K120" s="563">
        <v>2</v>
      </c>
      <c r="L120" s="563"/>
      <c r="M120" s="563"/>
      <c r="N120" s="607"/>
      <c r="O120" s="558">
        <f t="shared" si="34"/>
        <v>16</v>
      </c>
      <c r="P120" s="554"/>
      <c r="Q120" s="45"/>
      <c r="R120" s="554"/>
      <c r="S120" s="63">
        <f t="shared" si="35"/>
        <v>16</v>
      </c>
      <c r="T120" s="139"/>
      <c r="U120" s="46">
        <f t="shared" si="36"/>
        <v>16</v>
      </c>
      <c r="V120" s="47">
        <f t="shared" si="31"/>
        <v>0</v>
      </c>
      <c r="W120" s="48"/>
      <c r="X120" s="49">
        <f t="shared" si="37"/>
        <v>560</v>
      </c>
      <c r="Y120" s="50">
        <f t="shared" si="38"/>
        <v>80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640</v>
      </c>
      <c r="AD120" s="53">
        <f t="shared" si="43"/>
        <v>0</v>
      </c>
      <c r="AE120" s="54">
        <f t="shared" si="44"/>
        <v>640</v>
      </c>
    </row>
    <row r="121" spans="1:31" ht="18" hidden="1" customHeight="1">
      <c r="A121" s="82">
        <v>367108</v>
      </c>
      <c r="B121" s="108">
        <v>4</v>
      </c>
      <c r="C121" s="67" t="s">
        <v>27</v>
      </c>
      <c r="D121" s="574" t="s">
        <v>156</v>
      </c>
      <c r="E121" s="73"/>
      <c r="F121" s="73"/>
      <c r="G121" s="73"/>
      <c r="H121" s="36"/>
      <c r="I121" s="552"/>
      <c r="J121" s="116"/>
      <c r="K121" s="563"/>
      <c r="L121" s="563"/>
      <c r="M121" s="563"/>
      <c r="N121" s="607"/>
      <c r="O121" s="690">
        <f>SUM(J121:N121)</f>
        <v>0</v>
      </c>
      <c r="P121" s="554"/>
      <c r="Q121" s="45"/>
      <c r="R121" s="554"/>
      <c r="S121" s="63"/>
      <c r="T121" s="143">
        <f>SUM(O121,R121)</f>
        <v>0</v>
      </c>
      <c r="U121" s="46">
        <f t="shared" si="36"/>
        <v>0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30">
        <v>367101</v>
      </c>
      <c r="B122" s="108">
        <v>4</v>
      </c>
      <c r="C122" s="67" t="s">
        <v>27</v>
      </c>
      <c r="D122" s="68" t="s">
        <v>151</v>
      </c>
      <c r="E122" s="73"/>
      <c r="F122" s="73"/>
      <c r="G122" s="73"/>
      <c r="H122" s="36"/>
      <c r="I122" s="552"/>
      <c r="J122" s="691">
        <v>14</v>
      </c>
      <c r="K122" s="692"/>
      <c r="L122" s="692"/>
      <c r="M122" s="692"/>
      <c r="N122" s="693"/>
      <c r="O122" s="690">
        <f>SUM(J122:N122)</f>
        <v>14</v>
      </c>
      <c r="P122" s="554"/>
      <c r="Q122" s="45"/>
      <c r="R122" s="554"/>
      <c r="S122" s="63"/>
      <c r="T122" s="143">
        <f>SUM(O122,R122)</f>
        <v>14</v>
      </c>
      <c r="U122" s="46">
        <f t="shared" si="36"/>
        <v>14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367101</v>
      </c>
      <c r="B123" s="108">
        <v>4</v>
      </c>
      <c r="C123" s="32">
        <v>25</v>
      </c>
      <c r="D123" s="574" t="s">
        <v>151</v>
      </c>
      <c r="E123" s="73" t="s">
        <v>152</v>
      </c>
      <c r="F123" s="73" t="s">
        <v>153</v>
      </c>
      <c r="G123" s="73" t="s">
        <v>154</v>
      </c>
      <c r="H123" s="36"/>
      <c r="I123" s="552"/>
      <c r="J123" s="116">
        <v>40</v>
      </c>
      <c r="K123" s="563"/>
      <c r="L123" s="563"/>
      <c r="M123" s="563"/>
      <c r="N123" s="607"/>
      <c r="O123" s="558">
        <f t="shared" si="34"/>
        <v>40</v>
      </c>
      <c r="P123" s="554"/>
      <c r="Q123" s="45"/>
      <c r="R123" s="554"/>
      <c r="S123" s="63">
        <f t="shared" si="35"/>
        <v>40</v>
      </c>
      <c r="T123" s="139"/>
      <c r="U123" s="46">
        <f t="shared" si="36"/>
        <v>40</v>
      </c>
      <c r="V123" s="47">
        <f t="shared" si="31"/>
        <v>0</v>
      </c>
      <c r="W123" s="48" t="s">
        <v>392</v>
      </c>
      <c r="X123" s="49">
        <f t="shared" si="37"/>
        <v>1600</v>
      </c>
      <c r="Y123" s="50">
        <f t="shared" si="38"/>
        <v>0</v>
      </c>
      <c r="Z123" s="50">
        <f t="shared" si="39"/>
        <v>0</v>
      </c>
      <c r="AA123" s="50">
        <f t="shared" si="40"/>
        <v>0</v>
      </c>
      <c r="AB123" s="51">
        <f t="shared" si="41"/>
        <v>0</v>
      </c>
      <c r="AC123" s="52">
        <f t="shared" si="42"/>
        <v>1600</v>
      </c>
      <c r="AD123" s="53">
        <f t="shared" si="43"/>
        <v>0</v>
      </c>
      <c r="AE123" s="54">
        <f t="shared" si="44"/>
        <v>1600</v>
      </c>
    </row>
    <row r="124" spans="1:31" ht="18" hidden="1" customHeight="1">
      <c r="A124" s="82">
        <v>367108</v>
      </c>
      <c r="B124" s="108">
        <v>4</v>
      </c>
      <c r="C124" s="101" t="s">
        <v>75</v>
      </c>
      <c r="D124" s="694" t="s">
        <v>393</v>
      </c>
      <c r="E124" s="85"/>
      <c r="F124" s="85"/>
      <c r="G124" s="85"/>
      <c r="H124" s="85"/>
      <c r="I124" s="695"/>
      <c r="J124" s="640"/>
      <c r="K124" s="467"/>
      <c r="L124" s="467"/>
      <c r="M124" s="467"/>
      <c r="N124" s="339"/>
      <c r="O124" s="46">
        <f t="shared" si="34"/>
        <v>0</v>
      </c>
      <c r="P124" s="554"/>
      <c r="Q124" s="45"/>
      <c r="R124" s="554">
        <f t="shared" si="45"/>
        <v>0</v>
      </c>
      <c r="S124" s="63"/>
      <c r="T124" s="139">
        <f>SUM(O124,R124)</f>
        <v>0</v>
      </c>
      <c r="U124" s="46">
        <f t="shared" si="36"/>
        <v>0</v>
      </c>
      <c r="V124" s="47">
        <f t="shared" si="31"/>
        <v>0</v>
      </c>
      <c r="W124" s="48"/>
      <c r="X124" s="49"/>
      <c r="Y124" s="50"/>
      <c r="Z124" s="50"/>
      <c r="AA124" s="50"/>
      <c r="AB124" s="51"/>
      <c r="AC124" s="52">
        <f t="shared" si="42"/>
        <v>0</v>
      </c>
      <c r="AD124" s="53"/>
      <c r="AE124" s="54">
        <f t="shared" si="44"/>
        <v>0</v>
      </c>
    </row>
    <row r="125" spans="1:31" ht="18" customHeight="1">
      <c r="A125" s="236">
        <v>36730825</v>
      </c>
      <c r="B125" s="249">
        <v>4</v>
      </c>
      <c r="C125" s="67" t="s">
        <v>27</v>
      </c>
      <c r="D125" s="696"/>
      <c r="E125" s="170"/>
      <c r="F125" s="170"/>
      <c r="G125" s="170"/>
      <c r="H125" s="170"/>
      <c r="I125" s="699" t="s">
        <v>394</v>
      </c>
      <c r="J125" s="636"/>
      <c r="K125" s="603"/>
      <c r="L125" s="603"/>
      <c r="M125" s="603"/>
      <c r="N125" s="613"/>
      <c r="O125" s="65"/>
      <c r="P125" s="415">
        <v>115</v>
      </c>
      <c r="Q125" s="901"/>
      <c r="R125" s="415">
        <f t="shared" si="45"/>
        <v>115</v>
      </c>
      <c r="S125" s="63"/>
      <c r="T125" s="63">
        <f>SUM(O125,R125)</f>
        <v>115</v>
      </c>
      <c r="U125" s="46">
        <f t="shared" si="36"/>
        <v>115</v>
      </c>
      <c r="V125" s="47">
        <f t="shared" si="31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>
      <c r="A126" s="30">
        <v>36730831</v>
      </c>
      <c r="B126" s="249">
        <v>4</v>
      </c>
      <c r="C126" s="67" t="s">
        <v>27</v>
      </c>
      <c r="D126" s="697"/>
      <c r="E126" s="324"/>
      <c r="F126" s="324"/>
      <c r="G126" s="324"/>
      <c r="H126" s="324"/>
      <c r="I126" s="261" t="s">
        <v>395</v>
      </c>
      <c r="J126" s="636"/>
      <c r="K126" s="603"/>
      <c r="L126" s="603"/>
      <c r="M126" s="603"/>
      <c r="N126" s="613"/>
      <c r="O126" s="65"/>
      <c r="P126" s="415">
        <v>115</v>
      </c>
      <c r="Q126" s="117"/>
      <c r="R126" s="415">
        <f t="shared" si="45"/>
        <v>115</v>
      </c>
      <c r="S126" s="145"/>
      <c r="T126" s="143">
        <f>SUM(O126,R126)</f>
        <v>115</v>
      </c>
      <c r="U126" s="46">
        <f t="shared" si="36"/>
        <v>115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30">
        <v>36730831</v>
      </c>
      <c r="B127" s="108">
        <v>4</v>
      </c>
      <c r="C127" s="657">
        <v>50</v>
      </c>
      <c r="D127" s="698"/>
      <c r="E127" s="699"/>
      <c r="F127" s="699"/>
      <c r="G127" s="699"/>
      <c r="H127" s="699"/>
      <c r="I127" s="700" t="s">
        <v>395</v>
      </c>
      <c r="J127" s="701"/>
      <c r="K127" s="616"/>
      <c r="L127" s="616"/>
      <c r="M127" s="616"/>
      <c r="N127" s="586"/>
      <c r="O127" s="587"/>
      <c r="P127" s="143"/>
      <c r="Q127" s="139"/>
      <c r="R127" s="702">
        <f t="shared" si="45"/>
        <v>0</v>
      </c>
      <c r="S127" s="702">
        <f t="shared" ref="S127:S128" si="46">SUM(O127,R127)</f>
        <v>0</v>
      </c>
      <c r="T127" s="139"/>
      <c r="U127" s="65">
        <f t="shared" si="36"/>
        <v>0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>
        <f t="shared" si="43"/>
        <v>0</v>
      </c>
      <c r="AE127" s="54">
        <f t="shared" si="44"/>
        <v>0</v>
      </c>
    </row>
    <row r="128" spans="1:31" ht="18" customHeight="1">
      <c r="A128" s="30">
        <v>36730825</v>
      </c>
      <c r="B128" s="108">
        <v>4</v>
      </c>
      <c r="C128" s="32">
        <v>50</v>
      </c>
      <c r="D128" s="574"/>
      <c r="E128" s="73"/>
      <c r="F128" s="73"/>
      <c r="G128" s="73"/>
      <c r="H128" s="36"/>
      <c r="I128" s="347" t="s">
        <v>394</v>
      </c>
      <c r="J128" s="593"/>
      <c r="K128" s="594"/>
      <c r="L128" s="594"/>
      <c r="M128" s="594"/>
      <c r="N128" s="572"/>
      <c r="O128" s="573"/>
      <c r="P128" s="902"/>
      <c r="Q128" s="70"/>
      <c r="R128" s="903">
        <f>SUM(P128:Q128)</f>
        <v>0</v>
      </c>
      <c r="S128" s="703">
        <f t="shared" si="46"/>
        <v>0</v>
      </c>
      <c r="T128" s="139"/>
      <c r="U128" s="46">
        <f t="shared" si="36"/>
        <v>0</v>
      </c>
      <c r="V128" s="47">
        <f t="shared" si="31"/>
        <v>0</v>
      </c>
      <c r="W128" s="48"/>
      <c r="X128" s="49">
        <f t="shared" si="37"/>
        <v>0</v>
      </c>
      <c r="Y128" s="50">
        <f t="shared" si="38"/>
        <v>0</v>
      </c>
      <c r="Z128" s="50">
        <f t="shared" si="39"/>
        <v>0</v>
      </c>
      <c r="AA128" s="50">
        <f t="shared" si="40"/>
        <v>0</v>
      </c>
      <c r="AB128" s="51">
        <f t="shared" si="41"/>
        <v>0</v>
      </c>
      <c r="AC128" s="52">
        <f t="shared" si="42"/>
        <v>0</v>
      </c>
      <c r="AD128" s="53">
        <f t="shared" si="43"/>
        <v>0</v>
      </c>
      <c r="AE128" s="54">
        <f t="shared" si="44"/>
        <v>0</v>
      </c>
    </row>
    <row r="129" spans="1:31" ht="18" customHeight="1">
      <c r="A129" s="119" t="s">
        <v>161</v>
      </c>
      <c r="B129" s="120"/>
      <c r="C129" s="595"/>
      <c r="D129" s="596"/>
      <c r="E129" s="120"/>
      <c r="F129" s="120"/>
      <c r="G129" s="120"/>
      <c r="H129" s="120"/>
      <c r="I129" s="596"/>
      <c r="J129" s="129">
        <f t="shared" ref="J129:U129" si="47">SUM(J100:J128)</f>
        <v>156</v>
      </c>
      <c r="K129" s="129">
        <f t="shared" si="47"/>
        <v>8</v>
      </c>
      <c r="L129" s="129">
        <f t="shared" si="47"/>
        <v>2</v>
      </c>
      <c r="M129" s="129">
        <f t="shared" si="47"/>
        <v>0</v>
      </c>
      <c r="N129" s="129">
        <f t="shared" si="47"/>
        <v>0</v>
      </c>
      <c r="O129" s="130">
        <f t="shared" si="47"/>
        <v>166</v>
      </c>
      <c r="P129" s="133">
        <f t="shared" si="47"/>
        <v>287</v>
      </c>
      <c r="Q129" s="129">
        <f t="shared" si="47"/>
        <v>0</v>
      </c>
      <c r="R129" s="648">
        <f t="shared" si="47"/>
        <v>287</v>
      </c>
      <c r="S129" s="648">
        <f t="shared" si="47"/>
        <v>152</v>
      </c>
      <c r="T129" s="129">
        <f t="shared" si="47"/>
        <v>301</v>
      </c>
      <c r="U129" s="130">
        <f t="shared" si="47"/>
        <v>453</v>
      </c>
      <c r="V129" s="47">
        <f t="shared" si="31"/>
        <v>0</v>
      </c>
      <c r="W129" s="131"/>
      <c r="X129" s="132">
        <f t="shared" ref="X129:AE129" si="48">SUM(X100:X128)</f>
        <v>5680</v>
      </c>
      <c r="Y129" s="129">
        <f t="shared" si="48"/>
        <v>320</v>
      </c>
      <c r="Z129" s="129">
        <f t="shared" si="48"/>
        <v>80</v>
      </c>
      <c r="AA129" s="129">
        <f t="shared" si="48"/>
        <v>0</v>
      </c>
      <c r="AB129" s="133">
        <f t="shared" si="48"/>
        <v>0</v>
      </c>
      <c r="AC129" s="130">
        <f t="shared" si="48"/>
        <v>6080</v>
      </c>
      <c r="AD129" s="133">
        <f t="shared" si="48"/>
        <v>0</v>
      </c>
      <c r="AE129" s="134">
        <f t="shared" si="48"/>
        <v>6080</v>
      </c>
    </row>
    <row r="130" spans="1:31" ht="18" hidden="1" customHeight="1">
      <c r="A130" s="30">
        <v>321030</v>
      </c>
      <c r="B130" s="31" t="s">
        <v>57</v>
      </c>
      <c r="C130" s="32">
        <v>25</v>
      </c>
      <c r="D130" s="574" t="s">
        <v>162</v>
      </c>
      <c r="E130" s="73" t="s">
        <v>163</v>
      </c>
      <c r="F130" s="73" t="s">
        <v>164</v>
      </c>
      <c r="G130" s="73" t="s">
        <v>165</v>
      </c>
      <c r="H130" s="36" t="s">
        <v>166</v>
      </c>
      <c r="I130" s="552"/>
      <c r="J130" s="553"/>
      <c r="K130" s="467"/>
      <c r="L130" s="467"/>
      <c r="M130" s="467"/>
      <c r="N130" s="339"/>
      <c r="O130" s="46">
        <f t="shared" ref="O130:O140" si="49">SUM(J130:N130)</f>
        <v>0</v>
      </c>
      <c r="P130" s="554"/>
      <c r="Q130" s="301"/>
      <c r="R130" s="705">
        <f t="shared" ref="R130:R140" si="50">SUM(P130:Q130)</f>
        <v>0</v>
      </c>
      <c r="S130" s="334">
        <f t="shared" ref="S130:S139" si="51">SUM(O130,R130)</f>
        <v>0</v>
      </c>
      <c r="T130" s="45"/>
      <c r="U130" s="46">
        <f t="shared" si="36"/>
        <v>0</v>
      </c>
      <c r="V130" s="47">
        <f t="shared" si="31"/>
        <v>0</v>
      </c>
      <c r="W130" s="48"/>
      <c r="X130" s="49">
        <f t="shared" ref="X130:X140" si="52">(J130*1000)/C130</f>
        <v>0</v>
      </c>
      <c r="Y130" s="50">
        <f t="shared" ref="Y130:Y140" si="53">(K130*1000)/C130</f>
        <v>0</v>
      </c>
      <c r="Z130" s="50">
        <f t="shared" ref="Z130:Z140" si="54">(L130*1000)/C130</f>
        <v>0</v>
      </c>
      <c r="AA130" s="50">
        <f t="shared" ref="AA130:AA140" si="55">(M130*1000)/C130</f>
        <v>0</v>
      </c>
      <c r="AB130" s="51">
        <f t="shared" ref="AB130:AB140" si="56">(N130*1000)/C130</f>
        <v>0</v>
      </c>
      <c r="AC130" s="52">
        <f t="shared" ref="AC130:AC140" si="57">SUM(X130:AB130)</f>
        <v>0</v>
      </c>
      <c r="AD130" s="53">
        <f t="shared" ref="AD130:AD140" si="58">(R130*1000)/C130</f>
        <v>0</v>
      </c>
      <c r="AE130" s="54">
        <f t="shared" ref="AE130:AE140" si="59">SUM(AC130:AD130)</f>
        <v>0</v>
      </c>
    </row>
    <row r="131" spans="1:31" ht="18" hidden="1" customHeight="1">
      <c r="A131" s="30">
        <v>321031</v>
      </c>
      <c r="B131" s="108">
        <v>4</v>
      </c>
      <c r="C131" s="32">
        <v>25</v>
      </c>
      <c r="D131" s="574" t="s">
        <v>167</v>
      </c>
      <c r="E131" s="73" t="s">
        <v>168</v>
      </c>
      <c r="F131" s="73" t="s">
        <v>169</v>
      </c>
      <c r="G131" s="73" t="s">
        <v>170</v>
      </c>
      <c r="H131" s="36" t="s">
        <v>171</v>
      </c>
      <c r="I131" s="552"/>
      <c r="J131" s="553"/>
      <c r="K131" s="467"/>
      <c r="L131" s="467"/>
      <c r="M131" s="467"/>
      <c r="N131" s="339"/>
      <c r="O131" s="46">
        <f t="shared" si="49"/>
        <v>0</v>
      </c>
      <c r="P131" s="554"/>
      <c r="Q131" s="45"/>
      <c r="R131" s="705">
        <f t="shared" si="50"/>
        <v>0</v>
      </c>
      <c r="S131" s="334">
        <f t="shared" si="51"/>
        <v>0</v>
      </c>
      <c r="T131" s="45"/>
      <c r="U131" s="46">
        <f t="shared" si="36"/>
        <v>0</v>
      </c>
      <c r="V131" s="47">
        <f t="shared" si="31"/>
        <v>0</v>
      </c>
      <c r="W131" s="48"/>
      <c r="X131" s="49">
        <f t="shared" si="52"/>
        <v>0</v>
      </c>
      <c r="Y131" s="50">
        <f t="shared" si="53"/>
        <v>0</v>
      </c>
      <c r="Z131" s="50">
        <f t="shared" si="54"/>
        <v>0</v>
      </c>
      <c r="AA131" s="50">
        <f t="shared" si="55"/>
        <v>0</v>
      </c>
      <c r="AB131" s="51">
        <f t="shared" si="56"/>
        <v>0</v>
      </c>
      <c r="AC131" s="52">
        <f t="shared" si="57"/>
        <v>0</v>
      </c>
      <c r="AD131" s="53">
        <f t="shared" si="58"/>
        <v>0</v>
      </c>
      <c r="AE131" s="54">
        <f t="shared" si="59"/>
        <v>0</v>
      </c>
    </row>
    <row r="132" spans="1:31" ht="18" hidden="1" customHeight="1">
      <c r="A132" s="30">
        <v>332330</v>
      </c>
      <c r="B132" s="31" t="s">
        <v>57</v>
      </c>
      <c r="C132" s="32">
        <v>25</v>
      </c>
      <c r="D132" s="574" t="s">
        <v>172</v>
      </c>
      <c r="E132" s="73" t="s">
        <v>173</v>
      </c>
      <c r="F132" s="73" t="s">
        <v>174</v>
      </c>
      <c r="G132" s="73" t="s">
        <v>175</v>
      </c>
      <c r="H132" s="36" t="s">
        <v>176</v>
      </c>
      <c r="I132" s="552"/>
      <c r="J132" s="553"/>
      <c r="K132" s="467"/>
      <c r="L132" s="467"/>
      <c r="M132" s="467"/>
      <c r="N132" s="339"/>
      <c r="O132" s="46">
        <f t="shared" si="49"/>
        <v>0</v>
      </c>
      <c r="P132" s="554"/>
      <c r="Q132" s="45"/>
      <c r="R132" s="705">
        <f t="shared" si="50"/>
        <v>0</v>
      </c>
      <c r="S132" s="334">
        <f t="shared" si="51"/>
        <v>0</v>
      </c>
      <c r="T132" s="45"/>
      <c r="U132" s="46">
        <f t="shared" si="36"/>
        <v>0</v>
      </c>
      <c r="V132" s="47">
        <f t="shared" si="31"/>
        <v>0</v>
      </c>
      <c r="W132" s="48"/>
      <c r="X132" s="49">
        <f t="shared" si="52"/>
        <v>0</v>
      </c>
      <c r="Y132" s="50">
        <f t="shared" si="53"/>
        <v>0</v>
      </c>
      <c r="Z132" s="50">
        <f t="shared" si="54"/>
        <v>0</v>
      </c>
      <c r="AA132" s="50">
        <f t="shared" si="55"/>
        <v>0</v>
      </c>
      <c r="AB132" s="51">
        <f t="shared" si="56"/>
        <v>0</v>
      </c>
      <c r="AC132" s="52">
        <f t="shared" si="57"/>
        <v>0</v>
      </c>
      <c r="AD132" s="53">
        <f t="shared" si="58"/>
        <v>0</v>
      </c>
      <c r="AE132" s="54">
        <f t="shared" si="59"/>
        <v>0</v>
      </c>
    </row>
    <row r="133" spans="1:31" ht="18" hidden="1" customHeight="1">
      <c r="A133" s="30">
        <v>332331</v>
      </c>
      <c r="B133" s="108">
        <v>4</v>
      </c>
      <c r="C133" s="32">
        <v>25</v>
      </c>
      <c r="D133" s="574" t="s">
        <v>177</v>
      </c>
      <c r="E133" s="73" t="s">
        <v>178</v>
      </c>
      <c r="F133" s="73" t="s">
        <v>179</v>
      </c>
      <c r="G133" s="73" t="s">
        <v>180</v>
      </c>
      <c r="H133" s="36" t="s">
        <v>181</v>
      </c>
      <c r="I133" s="552"/>
      <c r="J133" s="553"/>
      <c r="K133" s="467"/>
      <c r="L133" s="467"/>
      <c r="M133" s="467"/>
      <c r="N133" s="339"/>
      <c r="O133" s="46">
        <f t="shared" si="49"/>
        <v>0</v>
      </c>
      <c r="P133" s="554"/>
      <c r="Q133" s="45"/>
      <c r="R133" s="705">
        <f t="shared" si="50"/>
        <v>0</v>
      </c>
      <c r="S133" s="334">
        <f t="shared" si="51"/>
        <v>0</v>
      </c>
      <c r="T133" s="45"/>
      <c r="U133" s="46">
        <f t="shared" si="36"/>
        <v>0</v>
      </c>
      <c r="V133" s="47">
        <f t="shared" si="31"/>
        <v>0</v>
      </c>
      <c r="W133" s="48"/>
      <c r="X133" s="49">
        <f t="shared" si="52"/>
        <v>0</v>
      </c>
      <c r="Y133" s="50">
        <f t="shared" si="53"/>
        <v>0</v>
      </c>
      <c r="Z133" s="50">
        <f t="shared" si="54"/>
        <v>0</v>
      </c>
      <c r="AA133" s="50">
        <f t="shared" si="55"/>
        <v>0</v>
      </c>
      <c r="AB133" s="51">
        <f t="shared" si="56"/>
        <v>0</v>
      </c>
      <c r="AC133" s="52">
        <f t="shared" si="57"/>
        <v>0</v>
      </c>
      <c r="AD133" s="53">
        <f t="shared" si="58"/>
        <v>0</v>
      </c>
      <c r="AE133" s="54">
        <f t="shared" si="59"/>
        <v>0</v>
      </c>
    </row>
    <row r="134" spans="1:31" ht="18" hidden="1" customHeight="1">
      <c r="A134" s="30">
        <v>341130</v>
      </c>
      <c r="B134" s="31" t="s">
        <v>57</v>
      </c>
      <c r="C134" s="32">
        <v>25</v>
      </c>
      <c r="D134" s="574" t="s">
        <v>182</v>
      </c>
      <c r="E134" s="73" t="s">
        <v>183</v>
      </c>
      <c r="F134" s="73" t="s">
        <v>184</v>
      </c>
      <c r="G134" s="73" t="s">
        <v>185</v>
      </c>
      <c r="H134" s="36" t="s">
        <v>186</v>
      </c>
      <c r="I134" s="552"/>
      <c r="J134" s="553"/>
      <c r="K134" s="467"/>
      <c r="L134" s="467"/>
      <c r="M134" s="467"/>
      <c r="N134" s="339"/>
      <c r="O134" s="46">
        <f t="shared" si="49"/>
        <v>0</v>
      </c>
      <c r="P134" s="554"/>
      <c r="Q134" s="45"/>
      <c r="R134" s="705">
        <f t="shared" si="50"/>
        <v>0</v>
      </c>
      <c r="S134" s="334">
        <f t="shared" si="51"/>
        <v>0</v>
      </c>
      <c r="T134" s="45"/>
      <c r="U134" s="46">
        <f t="shared" si="36"/>
        <v>0</v>
      </c>
      <c r="V134" s="47">
        <f t="shared" si="31"/>
        <v>0</v>
      </c>
      <c r="W134" s="48"/>
      <c r="X134" s="49">
        <f t="shared" si="52"/>
        <v>0</v>
      </c>
      <c r="Y134" s="50">
        <f t="shared" si="53"/>
        <v>0</v>
      </c>
      <c r="Z134" s="50">
        <f t="shared" si="54"/>
        <v>0</v>
      </c>
      <c r="AA134" s="50">
        <f t="shared" si="55"/>
        <v>0</v>
      </c>
      <c r="AB134" s="51">
        <f t="shared" si="56"/>
        <v>0</v>
      </c>
      <c r="AC134" s="52">
        <f t="shared" si="57"/>
        <v>0</v>
      </c>
      <c r="AD134" s="53">
        <f t="shared" si="58"/>
        <v>0</v>
      </c>
      <c r="AE134" s="54">
        <f t="shared" si="59"/>
        <v>0</v>
      </c>
    </row>
    <row r="135" spans="1:31" ht="18" hidden="1" customHeight="1">
      <c r="A135" s="30">
        <v>341131</v>
      </c>
      <c r="B135" s="108">
        <v>4</v>
      </c>
      <c r="C135" s="32">
        <v>25</v>
      </c>
      <c r="D135" s="574" t="s">
        <v>187</v>
      </c>
      <c r="E135" s="73" t="s">
        <v>188</v>
      </c>
      <c r="F135" s="73" t="s">
        <v>189</v>
      </c>
      <c r="G135" s="73" t="s">
        <v>190</v>
      </c>
      <c r="H135" s="36" t="s">
        <v>191</v>
      </c>
      <c r="I135" s="552"/>
      <c r="J135" s="553"/>
      <c r="K135" s="467"/>
      <c r="L135" s="467"/>
      <c r="M135" s="467"/>
      <c r="N135" s="339"/>
      <c r="O135" s="46">
        <f t="shared" si="49"/>
        <v>0</v>
      </c>
      <c r="P135" s="554"/>
      <c r="Q135" s="45"/>
      <c r="R135" s="705">
        <f t="shared" si="50"/>
        <v>0</v>
      </c>
      <c r="S135" s="334">
        <f t="shared" si="51"/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si="52"/>
        <v>0</v>
      </c>
      <c r="Y135" s="50">
        <f t="shared" si="53"/>
        <v>0</v>
      </c>
      <c r="Z135" s="50">
        <f t="shared" si="54"/>
        <v>0</v>
      </c>
      <c r="AA135" s="50">
        <f t="shared" si="55"/>
        <v>0</v>
      </c>
      <c r="AB135" s="51">
        <f t="shared" si="56"/>
        <v>0</v>
      </c>
      <c r="AC135" s="52">
        <f t="shared" si="57"/>
        <v>0</v>
      </c>
      <c r="AD135" s="53">
        <f t="shared" si="58"/>
        <v>0</v>
      </c>
      <c r="AE135" s="54">
        <f t="shared" si="59"/>
        <v>0</v>
      </c>
    </row>
    <row r="136" spans="1:31" ht="18" hidden="1" customHeight="1">
      <c r="A136" s="172">
        <v>332341</v>
      </c>
      <c r="B136" s="108">
        <v>4</v>
      </c>
      <c r="C136" s="267">
        <v>25</v>
      </c>
      <c r="D136" s="614" t="s">
        <v>192</v>
      </c>
      <c r="E136" s="103"/>
      <c r="F136" s="103"/>
      <c r="G136" s="103"/>
      <c r="H136" s="103"/>
      <c r="I136" s="645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>
      <c r="A137" s="172">
        <v>341141</v>
      </c>
      <c r="B137" s="108">
        <v>4</v>
      </c>
      <c r="C137" s="96">
        <v>25</v>
      </c>
      <c r="D137" s="614" t="s">
        <v>193</v>
      </c>
      <c r="E137" s="103"/>
      <c r="F137" s="103"/>
      <c r="G137" s="103"/>
      <c r="H137" s="103"/>
      <c r="I137" s="645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>
      <c r="A138" s="172">
        <v>342101</v>
      </c>
      <c r="B138" s="108">
        <v>4</v>
      </c>
      <c r="C138" s="96">
        <v>25</v>
      </c>
      <c r="D138" s="614">
        <v>555</v>
      </c>
      <c r="E138" s="103"/>
      <c r="F138" s="103"/>
      <c r="G138" s="103"/>
      <c r="H138" s="103"/>
      <c r="I138" s="645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>
      <c r="A139" s="30">
        <v>341131</v>
      </c>
      <c r="B139" s="31" t="s">
        <v>57</v>
      </c>
      <c r="C139" s="32">
        <v>25</v>
      </c>
      <c r="D139" s="574" t="s">
        <v>194</v>
      </c>
      <c r="E139" s="73" t="s">
        <v>195</v>
      </c>
      <c r="F139" s="73" t="s">
        <v>196</v>
      </c>
      <c r="G139" s="73" t="s">
        <v>197</v>
      </c>
      <c r="H139" s="36" t="s">
        <v>198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>
      <c r="A140" s="30">
        <v>341131</v>
      </c>
      <c r="B140" s="31" t="s">
        <v>57</v>
      </c>
      <c r="C140" s="32">
        <v>25</v>
      </c>
      <c r="D140" s="574" t="s">
        <v>199</v>
      </c>
      <c r="E140" s="73" t="s">
        <v>200</v>
      </c>
      <c r="F140" s="73" t="s">
        <v>201</v>
      </c>
      <c r="G140" s="73" t="s">
        <v>202</v>
      </c>
      <c r="H140" s="36" t="s">
        <v>203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>SUM(O140,R140)</f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>
      <c r="A141" s="119" t="s">
        <v>204</v>
      </c>
      <c r="B141" s="120"/>
      <c r="C141" s="595"/>
      <c r="D141" s="596"/>
      <c r="E141" s="120"/>
      <c r="F141" s="120"/>
      <c r="G141" s="120"/>
      <c r="H141" s="120"/>
      <c r="I141" s="596"/>
      <c r="J141" s="274">
        <f>SUM(J130:J140)</f>
        <v>0</v>
      </c>
      <c r="K141" s="275">
        <f t="shared" ref="K141:U141" si="60">SUM(K130:K140)</f>
        <v>0</v>
      </c>
      <c r="L141" s="275">
        <f t="shared" si="60"/>
        <v>0</v>
      </c>
      <c r="M141" s="275">
        <f t="shared" si="60"/>
        <v>0</v>
      </c>
      <c r="N141" s="279">
        <f t="shared" si="60"/>
        <v>0</v>
      </c>
      <c r="O141" s="276">
        <f t="shared" si="60"/>
        <v>0</v>
      </c>
      <c r="P141" s="279">
        <f>SUM(P130:P140)</f>
        <v>0</v>
      </c>
      <c r="Q141" s="275">
        <f>SUM(Q130:Q140)</f>
        <v>0</v>
      </c>
      <c r="R141" s="706">
        <f t="shared" si="60"/>
        <v>0</v>
      </c>
      <c r="S141" s="707">
        <f t="shared" si="60"/>
        <v>0</v>
      </c>
      <c r="T141" s="275">
        <f t="shared" si="60"/>
        <v>0</v>
      </c>
      <c r="U141" s="276">
        <f t="shared" si="60"/>
        <v>0</v>
      </c>
      <c r="V141" s="47">
        <f t="shared" si="31"/>
        <v>0</v>
      </c>
      <c r="W141" s="277"/>
      <c r="X141" s="278">
        <f t="shared" ref="X141:AE141" si="61">SUM(X130:X140)</f>
        <v>0</v>
      </c>
      <c r="Y141" s="275">
        <f t="shared" si="61"/>
        <v>0</v>
      </c>
      <c r="Z141" s="275">
        <f t="shared" si="61"/>
        <v>0</v>
      </c>
      <c r="AA141" s="275">
        <f t="shared" si="61"/>
        <v>0</v>
      </c>
      <c r="AB141" s="279">
        <f t="shared" si="61"/>
        <v>0</v>
      </c>
      <c r="AC141" s="276">
        <f t="shared" si="61"/>
        <v>0</v>
      </c>
      <c r="AD141" s="279">
        <f t="shared" si="61"/>
        <v>0</v>
      </c>
      <c r="AE141" s="280">
        <f t="shared" si="61"/>
        <v>0</v>
      </c>
    </row>
    <row r="142" spans="1:31" ht="18" customHeight="1" thickBot="1">
      <c r="A142" s="281" t="s">
        <v>205</v>
      </c>
      <c r="B142" s="282"/>
      <c r="C142" s="708"/>
      <c r="D142" s="709"/>
      <c r="E142" s="282"/>
      <c r="F142" s="282"/>
      <c r="G142" s="282"/>
      <c r="H142" s="282"/>
      <c r="I142" s="709"/>
      <c r="J142" s="290">
        <f t="shared" ref="J142:U142" si="62">SUM(J141,J129,J99,J40)</f>
        <v>463</v>
      </c>
      <c r="K142" s="291">
        <f t="shared" si="62"/>
        <v>21</v>
      </c>
      <c r="L142" s="291">
        <f t="shared" si="62"/>
        <v>2</v>
      </c>
      <c r="M142" s="291">
        <f t="shared" si="62"/>
        <v>0</v>
      </c>
      <c r="N142" s="295">
        <f t="shared" si="62"/>
        <v>16</v>
      </c>
      <c r="O142" s="292">
        <f t="shared" si="62"/>
        <v>502</v>
      </c>
      <c r="P142" s="295">
        <f t="shared" si="62"/>
        <v>1018</v>
      </c>
      <c r="Q142" s="295">
        <f t="shared" si="62"/>
        <v>392</v>
      </c>
      <c r="R142" s="710">
        <f t="shared" si="62"/>
        <v>1410</v>
      </c>
      <c r="S142" s="711">
        <f t="shared" si="62"/>
        <v>1141</v>
      </c>
      <c r="T142" s="291">
        <f t="shared" si="62"/>
        <v>771</v>
      </c>
      <c r="U142" s="292">
        <f t="shared" si="62"/>
        <v>1912</v>
      </c>
      <c r="V142" s="47">
        <f t="shared" si="31"/>
        <v>0</v>
      </c>
      <c r="W142" s="293"/>
      <c r="X142" s="294">
        <f t="shared" ref="X142:AE142" si="63">SUM(X141,X129,X99,X40)</f>
        <v>16080</v>
      </c>
      <c r="Y142" s="291">
        <f t="shared" si="63"/>
        <v>840</v>
      </c>
      <c r="Z142" s="291">
        <f t="shared" si="63"/>
        <v>80</v>
      </c>
      <c r="AA142" s="291">
        <f t="shared" si="63"/>
        <v>0</v>
      </c>
      <c r="AB142" s="295">
        <f t="shared" si="63"/>
        <v>640</v>
      </c>
      <c r="AC142" s="292">
        <f t="shared" si="63"/>
        <v>17640</v>
      </c>
      <c r="AD142" s="295">
        <f t="shared" si="63"/>
        <v>14000</v>
      </c>
      <c r="AE142" s="296">
        <f t="shared" si="63"/>
        <v>30040</v>
      </c>
    </row>
    <row r="143" spans="1:31" ht="18" customHeight="1">
      <c r="A143" s="192">
        <v>112001</v>
      </c>
      <c r="B143" s="297" t="s">
        <v>206</v>
      </c>
      <c r="C143" s="238">
        <v>25</v>
      </c>
      <c r="D143" s="551">
        <v>510</v>
      </c>
      <c r="E143" s="34">
        <v>910</v>
      </c>
      <c r="F143" s="34"/>
      <c r="G143" s="34">
        <v>9610</v>
      </c>
      <c r="H143" s="35"/>
      <c r="I143" s="712"/>
      <c r="J143" s="713">
        <v>40</v>
      </c>
      <c r="K143" s="714"/>
      <c r="L143" s="714"/>
      <c r="M143" s="714"/>
      <c r="N143" s="715"/>
      <c r="O143" s="716">
        <f t="shared" ref="O143:O188" si="64">SUM(J143:N143)</f>
        <v>40</v>
      </c>
      <c r="P143" s="554"/>
      <c r="Q143" s="301"/>
      <c r="R143" s="717"/>
      <c r="S143" s="63">
        <f t="shared" ref="S143:S188" si="65">SUM(O143,R143)</f>
        <v>40</v>
      </c>
      <c r="T143" s="430"/>
      <c r="U143" s="302">
        <f t="shared" si="36"/>
        <v>40</v>
      </c>
      <c r="V143" s="47">
        <f t="shared" si="31"/>
        <v>0</v>
      </c>
      <c r="W143" s="303"/>
      <c r="X143" s="304">
        <f t="shared" ref="X143:X188" si="66">(J143*1000)/C143</f>
        <v>1600</v>
      </c>
      <c r="Y143" s="305">
        <f t="shared" ref="Y143:Y188" si="67">(K143*1000)/C143</f>
        <v>0</v>
      </c>
      <c r="Z143" s="305">
        <f t="shared" ref="Z143:Z188" si="68">(L143*1000)/C143</f>
        <v>0</v>
      </c>
      <c r="AA143" s="305">
        <f t="shared" ref="AA143:AA188" si="69">(M143*1000)/C143</f>
        <v>0</v>
      </c>
      <c r="AB143" s="306">
        <f t="shared" ref="AB143:AB188" si="70">(N143*1000)/C143</f>
        <v>0</v>
      </c>
      <c r="AC143" s="307">
        <f t="shared" ref="AC143:AC188" si="71">SUM(X143:AB143)</f>
        <v>1600</v>
      </c>
      <c r="AD143" s="308">
        <f t="shared" ref="AD143:AD188" si="72">(R143*1000)/C143</f>
        <v>0</v>
      </c>
      <c r="AE143" s="309">
        <f t="shared" ref="AE143:AE188" si="73">SUM(AC143:AD143)</f>
        <v>1600</v>
      </c>
    </row>
    <row r="144" spans="1:31" ht="18" hidden="1" customHeight="1">
      <c r="A144" s="192">
        <v>112801</v>
      </c>
      <c r="B144" s="718">
        <v>2.5</v>
      </c>
      <c r="C144" s="719" t="s">
        <v>27</v>
      </c>
      <c r="D144" s="551"/>
      <c r="E144" s="34"/>
      <c r="F144" s="314" t="s">
        <v>209</v>
      </c>
      <c r="G144" s="34"/>
      <c r="H144" s="35"/>
      <c r="I144" s="712"/>
      <c r="J144" s="713"/>
      <c r="K144" s="714"/>
      <c r="L144" s="714"/>
      <c r="M144" s="714"/>
      <c r="N144" s="715"/>
      <c r="O144" s="716">
        <f t="shared" si="64"/>
        <v>0</v>
      </c>
      <c r="P144" s="554"/>
      <c r="Q144" s="301"/>
      <c r="R144" s="717"/>
      <c r="S144" s="63">
        <f t="shared" si="65"/>
        <v>0</v>
      </c>
      <c r="T144" s="720"/>
      <c r="U144" s="302">
        <f t="shared" si="36"/>
        <v>0</v>
      </c>
      <c r="V144" s="47">
        <f t="shared" ref="V144:V207" si="74">O144+R144-U144</f>
        <v>0</v>
      </c>
      <c r="W144" s="303"/>
      <c r="X144" s="304"/>
      <c r="Y144" s="305"/>
      <c r="Z144" s="305"/>
      <c r="AA144" s="305"/>
      <c r="AB144" s="306"/>
      <c r="AC144" s="307">
        <f t="shared" si="71"/>
        <v>0</v>
      </c>
      <c r="AD144" s="308"/>
      <c r="AE144" s="309">
        <f t="shared" si="73"/>
        <v>0</v>
      </c>
    </row>
    <row r="145" spans="1:31" ht="18" hidden="1" customHeight="1">
      <c r="A145" s="192">
        <v>112801</v>
      </c>
      <c r="B145" s="297" t="s">
        <v>206</v>
      </c>
      <c r="C145" s="238">
        <v>25</v>
      </c>
      <c r="D145" s="551"/>
      <c r="E145" s="34"/>
      <c r="F145" s="34" t="s">
        <v>209</v>
      </c>
      <c r="G145" s="34"/>
      <c r="H145" s="35"/>
      <c r="I145" s="712"/>
      <c r="J145" s="713"/>
      <c r="K145" s="714"/>
      <c r="L145" s="714"/>
      <c r="M145" s="714"/>
      <c r="N145" s="715"/>
      <c r="O145" s="716">
        <f t="shared" si="64"/>
        <v>0</v>
      </c>
      <c r="P145" s="554"/>
      <c r="Q145" s="301"/>
      <c r="R145" s="717"/>
      <c r="S145" s="63">
        <f t="shared" si="65"/>
        <v>0</v>
      </c>
      <c r="T145" s="720"/>
      <c r="U145" s="302">
        <f t="shared" si="36"/>
        <v>0</v>
      </c>
      <c r="V145" s="47">
        <f t="shared" si="74"/>
        <v>0</v>
      </c>
      <c r="W145" s="303"/>
      <c r="X145" s="304">
        <f t="shared" si="66"/>
        <v>0</v>
      </c>
      <c r="Y145" s="305"/>
      <c r="Z145" s="305">
        <f t="shared" si="68"/>
        <v>0</v>
      </c>
      <c r="AA145" s="305"/>
      <c r="AB145" s="306"/>
      <c r="AC145" s="307">
        <f t="shared" si="71"/>
        <v>0</v>
      </c>
      <c r="AD145" s="308"/>
      <c r="AE145" s="309">
        <f t="shared" si="73"/>
        <v>0</v>
      </c>
    </row>
    <row r="146" spans="1:31" ht="18" hidden="1" customHeight="1">
      <c r="A146" s="192">
        <v>112601</v>
      </c>
      <c r="B146" s="297" t="s">
        <v>206</v>
      </c>
      <c r="C146" s="721">
        <v>25</v>
      </c>
      <c r="D146" s="551"/>
      <c r="E146" s="34"/>
      <c r="F146" s="722" t="s">
        <v>208</v>
      </c>
      <c r="G146" s="34"/>
      <c r="H146" s="35"/>
      <c r="I146" s="712"/>
      <c r="J146" s="713"/>
      <c r="K146" s="714"/>
      <c r="L146" s="714"/>
      <c r="M146" s="714"/>
      <c r="N146" s="715"/>
      <c r="O146" s="716">
        <f t="shared" si="64"/>
        <v>0</v>
      </c>
      <c r="P146" s="554"/>
      <c r="Q146" s="301"/>
      <c r="R146" s="717"/>
      <c r="S146" s="63">
        <f t="shared" si="65"/>
        <v>0</v>
      </c>
      <c r="T146" s="143"/>
      <c r="U146" s="302">
        <f t="shared" si="36"/>
        <v>0</v>
      </c>
      <c r="V146" s="47">
        <f t="shared" si="74"/>
        <v>0</v>
      </c>
      <c r="W146" s="303"/>
      <c r="X146" s="304"/>
      <c r="Y146" s="305"/>
      <c r="Z146" s="305"/>
      <c r="AA146" s="305"/>
      <c r="AB146" s="306"/>
      <c r="AC146" s="307"/>
      <c r="AD146" s="308"/>
      <c r="AE146" s="309"/>
    </row>
    <row r="147" spans="1:31" ht="18" customHeight="1">
      <c r="A147" s="192">
        <v>112601</v>
      </c>
      <c r="B147" s="297" t="s">
        <v>206</v>
      </c>
      <c r="C147" s="238">
        <v>25</v>
      </c>
      <c r="D147" s="551"/>
      <c r="E147" s="34"/>
      <c r="F147" s="723" t="s">
        <v>207</v>
      </c>
      <c r="G147" s="34"/>
      <c r="H147" s="35"/>
      <c r="I147" s="712"/>
      <c r="J147" s="713"/>
      <c r="K147" s="714"/>
      <c r="L147" s="724"/>
      <c r="M147" s="714"/>
      <c r="N147" s="715"/>
      <c r="O147" s="716">
        <f t="shared" si="64"/>
        <v>0</v>
      </c>
      <c r="P147" s="554"/>
      <c r="Q147" s="301"/>
      <c r="R147" s="717"/>
      <c r="S147" s="63">
        <f t="shared" si="65"/>
        <v>0</v>
      </c>
      <c r="T147" s="430"/>
      <c r="U147" s="302">
        <f t="shared" si="36"/>
        <v>0</v>
      </c>
      <c r="V147" s="47">
        <f t="shared" si="74"/>
        <v>0</v>
      </c>
      <c r="W147" s="303"/>
      <c r="X147" s="304"/>
      <c r="Y147" s="305"/>
      <c r="Z147" s="50">
        <f t="shared" si="68"/>
        <v>0</v>
      </c>
      <c r="AA147" s="305"/>
      <c r="AB147" s="306"/>
      <c r="AC147" s="52">
        <f t="shared" si="71"/>
        <v>0</v>
      </c>
      <c r="AD147" s="308"/>
      <c r="AE147" s="54">
        <f t="shared" si="73"/>
        <v>0</v>
      </c>
    </row>
    <row r="148" spans="1:31" ht="18" hidden="1" customHeight="1">
      <c r="A148" s="192">
        <v>112601</v>
      </c>
      <c r="B148" s="297" t="s">
        <v>206</v>
      </c>
      <c r="C148" s="238">
        <v>25</v>
      </c>
      <c r="D148" s="551"/>
      <c r="E148" s="34"/>
      <c r="F148" s="314" t="s">
        <v>396</v>
      </c>
      <c r="G148" s="34"/>
      <c r="H148" s="35"/>
      <c r="I148" s="712"/>
      <c r="J148" s="725"/>
      <c r="K148" s="714"/>
      <c r="L148" s="726"/>
      <c r="M148" s="714"/>
      <c r="N148" s="715"/>
      <c r="O148" s="716">
        <f t="shared" si="64"/>
        <v>0</v>
      </c>
      <c r="P148" s="554"/>
      <c r="Q148" s="301"/>
      <c r="R148" s="717"/>
      <c r="S148" s="63">
        <f t="shared" si="65"/>
        <v>0</v>
      </c>
      <c r="T148" s="430"/>
      <c r="U148" s="302">
        <f t="shared" si="36"/>
        <v>0</v>
      </c>
      <c r="V148" s="47">
        <f t="shared" si="74"/>
        <v>0</v>
      </c>
      <c r="W148" s="303"/>
      <c r="X148" s="304"/>
      <c r="Y148" s="305"/>
      <c r="Z148" s="50">
        <f t="shared" si="68"/>
        <v>0</v>
      </c>
      <c r="AA148" s="305"/>
      <c r="AB148" s="306"/>
      <c r="AC148" s="52">
        <f t="shared" si="71"/>
        <v>0</v>
      </c>
      <c r="AD148" s="308"/>
      <c r="AE148" s="54">
        <f t="shared" si="73"/>
        <v>0</v>
      </c>
    </row>
    <row r="149" spans="1:31" ht="18" customHeight="1">
      <c r="A149" s="192">
        <v>112801</v>
      </c>
      <c r="B149" s="297" t="s">
        <v>206</v>
      </c>
      <c r="C149" s="238">
        <v>25</v>
      </c>
      <c r="D149" s="551"/>
      <c r="E149" s="34"/>
      <c r="F149" s="314" t="s">
        <v>209</v>
      </c>
      <c r="G149" s="34"/>
      <c r="H149" s="35"/>
      <c r="I149" s="712"/>
      <c r="J149" s="725"/>
      <c r="K149" s="714"/>
      <c r="L149" s="726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430"/>
      <c r="U149" s="302">
        <f t="shared" si="36"/>
        <v>0</v>
      </c>
      <c r="V149" s="47">
        <f t="shared" si="74"/>
        <v>0</v>
      </c>
      <c r="W149" s="303"/>
      <c r="X149" s="304"/>
      <c r="Y149" s="305"/>
      <c r="Z149" s="50">
        <f t="shared" si="68"/>
        <v>0</v>
      </c>
      <c r="AA149" s="305"/>
      <c r="AB149" s="306"/>
      <c r="AC149" s="52">
        <f t="shared" si="71"/>
        <v>0</v>
      </c>
      <c r="AD149" s="308"/>
      <c r="AE149" s="54">
        <f t="shared" si="73"/>
        <v>0</v>
      </c>
    </row>
    <row r="150" spans="1:31" ht="18" customHeight="1">
      <c r="A150" s="192">
        <v>112031</v>
      </c>
      <c r="B150" s="297" t="s">
        <v>206</v>
      </c>
      <c r="C150" s="238">
        <v>25</v>
      </c>
      <c r="D150" s="727" t="s">
        <v>210</v>
      </c>
      <c r="E150" s="34"/>
      <c r="F150" s="34"/>
      <c r="G150" s="34"/>
      <c r="H150" s="35"/>
      <c r="I150" s="712"/>
      <c r="J150" s="728"/>
      <c r="K150" s="729"/>
      <c r="L150" s="729"/>
      <c r="M150" s="729"/>
      <c r="N150" s="730"/>
      <c r="O150" s="302">
        <f t="shared" si="64"/>
        <v>0</v>
      </c>
      <c r="P150" s="554"/>
      <c r="Q150" s="301"/>
      <c r="R150" s="717"/>
      <c r="S150" s="63">
        <f t="shared" si="65"/>
        <v>0</v>
      </c>
      <c r="T150" s="430"/>
      <c r="U150" s="302">
        <f t="shared" si="36"/>
        <v>0</v>
      </c>
      <c r="V150" s="47">
        <f t="shared" si="74"/>
        <v>0</v>
      </c>
      <c r="W150" s="303"/>
      <c r="X150" s="304">
        <f t="shared" si="66"/>
        <v>0</v>
      </c>
      <c r="Y150" s="305"/>
      <c r="Z150" s="305"/>
      <c r="AA150" s="305"/>
      <c r="AB150" s="306"/>
      <c r="AC150" s="307">
        <f t="shared" si="71"/>
        <v>0</v>
      </c>
      <c r="AD150" s="308"/>
      <c r="AE150" s="309">
        <f t="shared" si="73"/>
        <v>0</v>
      </c>
    </row>
    <row r="151" spans="1:31" ht="18" hidden="1" customHeight="1">
      <c r="A151" s="182">
        <v>112591</v>
      </c>
      <c r="B151" s="331" t="s">
        <v>206</v>
      </c>
      <c r="C151" s="731">
        <v>50</v>
      </c>
      <c r="D151" s="630"/>
      <c r="E151" s="103"/>
      <c r="F151" s="103"/>
      <c r="G151" s="103"/>
      <c r="H151" s="103"/>
      <c r="I151" s="732" t="s">
        <v>211</v>
      </c>
      <c r="J151" s="733"/>
      <c r="K151" s="467"/>
      <c r="L151" s="467"/>
      <c r="M151" s="467"/>
      <c r="N151" s="339"/>
      <c r="O151" s="46"/>
      <c r="P151" s="637"/>
      <c r="Q151" s="661"/>
      <c r="R151" s="734">
        <f t="shared" ref="R151:R188" si="75">SUM(P151:Q151)</f>
        <v>0</v>
      </c>
      <c r="S151" s="63">
        <f t="shared" si="65"/>
        <v>0</v>
      </c>
      <c r="T151" s="227"/>
      <c r="U151" s="46">
        <f t="shared" si="36"/>
        <v>0</v>
      </c>
      <c r="V151" s="47">
        <f t="shared" si="74"/>
        <v>0</v>
      </c>
      <c r="W151" s="48"/>
      <c r="X151" s="49"/>
      <c r="Y151" s="50"/>
      <c r="Z151" s="50"/>
      <c r="AA151" s="50"/>
      <c r="AB151" s="51"/>
      <c r="AC151" s="52"/>
      <c r="AD151" s="53">
        <f t="shared" si="72"/>
        <v>0</v>
      </c>
      <c r="AE151" s="54">
        <f t="shared" si="73"/>
        <v>0</v>
      </c>
    </row>
    <row r="152" spans="1:31" ht="18" customHeight="1">
      <c r="A152" s="190">
        <v>11252892</v>
      </c>
      <c r="B152" s="168" t="s">
        <v>206</v>
      </c>
      <c r="C152" s="331">
        <v>50</v>
      </c>
      <c r="D152" s="630"/>
      <c r="E152" s="103"/>
      <c r="F152" s="103"/>
      <c r="G152" s="103"/>
      <c r="H152" s="103"/>
      <c r="I152" s="735" t="s">
        <v>470</v>
      </c>
      <c r="J152" s="733"/>
      <c r="K152" s="467"/>
      <c r="L152" s="467"/>
      <c r="M152" s="467"/>
      <c r="N152" s="339"/>
      <c r="O152" s="46"/>
      <c r="P152" s="436"/>
      <c r="Q152" s="139"/>
      <c r="R152" s="436">
        <f t="shared" si="75"/>
        <v>0</v>
      </c>
      <c r="S152" s="63">
        <f t="shared" si="65"/>
        <v>0</v>
      </c>
      <c r="T152" s="139"/>
      <c r="U152" s="46">
        <f t="shared" si="36"/>
        <v>0</v>
      </c>
      <c r="V152" s="47">
        <f t="shared" si="74"/>
        <v>0</v>
      </c>
      <c r="W152" s="48"/>
      <c r="X152" s="49"/>
      <c r="Y152" s="50"/>
      <c r="Z152" s="50"/>
      <c r="AA152" s="50"/>
      <c r="AB152" s="51"/>
      <c r="AC152" s="52"/>
      <c r="AD152" s="53">
        <f t="shared" si="72"/>
        <v>0</v>
      </c>
      <c r="AE152" s="54">
        <f t="shared" si="73"/>
        <v>0</v>
      </c>
    </row>
    <row r="153" spans="1:31" ht="18" hidden="1" customHeight="1">
      <c r="A153" s="236">
        <v>114001</v>
      </c>
      <c r="B153" s="108">
        <v>3.5</v>
      </c>
      <c r="C153" s="736" t="s">
        <v>75</v>
      </c>
      <c r="D153" s="737" t="s">
        <v>397</v>
      </c>
      <c r="E153" s="170"/>
      <c r="F153" s="170"/>
      <c r="G153" s="170"/>
      <c r="H153" s="171"/>
      <c r="I153" s="738"/>
      <c r="J153" s="553"/>
      <c r="K153" s="467"/>
      <c r="L153" s="467"/>
      <c r="M153" s="467"/>
      <c r="N153" s="339"/>
      <c r="O153" s="46">
        <f t="shared" si="64"/>
        <v>0</v>
      </c>
      <c r="P153" s="554"/>
      <c r="Q153" s="739"/>
      <c r="R153" s="740"/>
      <c r="S153" s="63"/>
      <c r="T153" s="63">
        <f>SUM(O153,R153)</f>
        <v>0</v>
      </c>
      <c r="U153" s="46">
        <f t="shared" si="36"/>
        <v>0</v>
      </c>
      <c r="V153" s="47">
        <f t="shared" si="74"/>
        <v>0</v>
      </c>
      <c r="W153" s="48"/>
      <c r="X153" s="49"/>
      <c r="Y153" s="50"/>
      <c r="Z153" s="50"/>
      <c r="AA153" s="50"/>
      <c r="AB153" s="51"/>
      <c r="AC153" s="52"/>
      <c r="AD153" s="53"/>
      <c r="AE153" s="54"/>
    </row>
    <row r="154" spans="1:31" ht="18" hidden="1" customHeight="1">
      <c r="A154" s="236">
        <v>115701</v>
      </c>
      <c r="B154" s="741">
        <v>2.5</v>
      </c>
      <c r="C154" s="32">
        <v>25</v>
      </c>
      <c r="D154" s="737"/>
      <c r="E154" s="170"/>
      <c r="F154" s="170"/>
      <c r="G154" s="170"/>
      <c r="H154" s="254">
        <v>6911</v>
      </c>
      <c r="I154" s="738"/>
      <c r="J154" s="742"/>
      <c r="K154" s="556"/>
      <c r="L154" s="556"/>
      <c r="M154" s="556"/>
      <c r="N154" s="743"/>
      <c r="O154" s="716">
        <f t="shared" si="64"/>
        <v>0</v>
      </c>
      <c r="P154" s="554"/>
      <c r="Q154" s="739"/>
      <c r="R154" s="740"/>
      <c r="S154" s="63">
        <f t="shared" si="65"/>
        <v>0</v>
      </c>
      <c r="T154" s="143"/>
      <c r="U154" s="46">
        <f t="shared" si="36"/>
        <v>0</v>
      </c>
      <c r="V154" s="47">
        <f t="shared" si="74"/>
        <v>0</v>
      </c>
      <c r="W154" s="48" t="s">
        <v>102</v>
      </c>
      <c r="X154" s="49">
        <f t="shared" si="66"/>
        <v>0</v>
      </c>
      <c r="Y154" s="49"/>
      <c r="Z154" s="50">
        <f t="shared" si="68"/>
        <v>0</v>
      </c>
      <c r="AA154" s="49"/>
      <c r="AB154" s="51">
        <f t="shared" si="70"/>
        <v>0</v>
      </c>
      <c r="AC154" s="52">
        <f t="shared" si="71"/>
        <v>0</v>
      </c>
      <c r="AD154" s="53"/>
      <c r="AE154" s="54">
        <f t="shared" si="73"/>
        <v>0</v>
      </c>
    </row>
    <row r="155" spans="1:31" ht="18" hidden="1" customHeight="1">
      <c r="A155" s="182">
        <v>114601</v>
      </c>
      <c r="B155" s="744">
        <v>4</v>
      </c>
      <c r="C155" s="745" t="s">
        <v>27</v>
      </c>
      <c r="D155" s="746"/>
      <c r="E155" s="170"/>
      <c r="F155" s="170" t="s">
        <v>398</v>
      </c>
      <c r="G155" s="170"/>
      <c r="H155" s="747"/>
      <c r="I155" s="738"/>
      <c r="J155" s="742"/>
      <c r="K155" s="556"/>
      <c r="L155" s="563"/>
      <c r="M155" s="556"/>
      <c r="N155" s="743"/>
      <c r="O155" s="302">
        <f t="shared" si="64"/>
        <v>0</v>
      </c>
      <c r="P155" s="554"/>
      <c r="Q155" s="739"/>
      <c r="R155" s="740"/>
      <c r="S155" s="63"/>
      <c r="T155" s="143">
        <f>SUM(O155,R155)</f>
        <v>0</v>
      </c>
      <c r="U155" s="302">
        <f t="shared" si="36"/>
        <v>0</v>
      </c>
      <c r="V155" s="47">
        <f t="shared" si="74"/>
        <v>0</v>
      </c>
      <c r="W155" s="339"/>
      <c r="X155" s="51"/>
      <c r="Y155" s="51"/>
      <c r="Z155" s="50"/>
      <c r="AA155" s="51"/>
      <c r="AB155" s="51"/>
      <c r="AC155" s="52"/>
      <c r="AD155" s="53"/>
      <c r="AE155" s="54"/>
    </row>
    <row r="156" spans="1:31" ht="18" hidden="1" customHeight="1">
      <c r="A156" s="190">
        <v>114601</v>
      </c>
      <c r="B156" s="744">
        <v>3.5</v>
      </c>
      <c r="C156" s="225">
        <v>25</v>
      </c>
      <c r="D156" s="748"/>
      <c r="E156" s="103"/>
      <c r="F156" s="261" t="s">
        <v>215</v>
      </c>
      <c r="G156" s="103"/>
      <c r="H156" s="103"/>
      <c r="I156" s="738"/>
      <c r="J156" s="553"/>
      <c r="K156" s="467"/>
      <c r="L156" s="749"/>
      <c r="M156" s="467"/>
      <c r="N156" s="339"/>
      <c r="O156" s="302">
        <f t="shared" si="64"/>
        <v>0</v>
      </c>
      <c r="P156" s="554"/>
      <c r="Q156" s="739"/>
      <c r="R156" s="740"/>
      <c r="S156" s="63">
        <f t="shared" si="65"/>
        <v>0</v>
      </c>
      <c r="T156" s="143"/>
      <c r="U156" s="302">
        <f t="shared" si="36"/>
        <v>0</v>
      </c>
      <c r="V156" s="47">
        <f t="shared" si="74"/>
        <v>0</v>
      </c>
      <c r="W156" s="339"/>
      <c r="X156" s="50"/>
      <c r="Y156" s="50"/>
      <c r="Z156" s="50">
        <f t="shared" si="68"/>
        <v>0</v>
      </c>
      <c r="AA156" s="50"/>
      <c r="AB156" s="50"/>
      <c r="AC156" s="52">
        <f t="shared" si="71"/>
        <v>0</v>
      </c>
      <c r="AD156" s="53"/>
      <c r="AE156" s="54">
        <f t="shared" si="73"/>
        <v>0</v>
      </c>
    </row>
    <row r="157" spans="1:31" ht="18" hidden="1" customHeight="1">
      <c r="A157" s="190">
        <v>114701</v>
      </c>
      <c r="B157" s="750">
        <v>3.5</v>
      </c>
      <c r="C157" s="225">
        <v>25</v>
      </c>
      <c r="D157" s="748"/>
      <c r="E157" s="103"/>
      <c r="F157" s="751" t="s">
        <v>214</v>
      </c>
      <c r="G157" s="103"/>
      <c r="H157" s="104"/>
      <c r="I157" s="738"/>
      <c r="J157" s="553"/>
      <c r="K157" s="467"/>
      <c r="L157" s="749"/>
      <c r="M157" s="467"/>
      <c r="N157" s="339"/>
      <c r="O157" s="302">
        <f t="shared" si="64"/>
        <v>0</v>
      </c>
      <c r="P157" s="554"/>
      <c r="Q157" s="739"/>
      <c r="R157" s="740"/>
      <c r="S157" s="63">
        <f t="shared" si="65"/>
        <v>0</v>
      </c>
      <c r="T157" s="143"/>
      <c r="U157" s="302">
        <f t="shared" si="36"/>
        <v>0</v>
      </c>
      <c r="V157" s="47">
        <f t="shared" si="74"/>
        <v>0</v>
      </c>
      <c r="W157" s="339"/>
      <c r="X157" s="51"/>
      <c r="Y157" s="51"/>
      <c r="Z157" s="50">
        <f t="shared" si="68"/>
        <v>0</v>
      </c>
      <c r="AA157" s="51"/>
      <c r="AB157" s="51"/>
      <c r="AC157" s="52">
        <f t="shared" si="71"/>
        <v>0</v>
      </c>
      <c r="AD157" s="53"/>
      <c r="AE157" s="54">
        <f t="shared" si="73"/>
        <v>0</v>
      </c>
    </row>
    <row r="158" spans="1:31" ht="18" customHeight="1">
      <c r="A158" s="190">
        <v>114301</v>
      </c>
      <c r="B158" s="752">
        <v>3.5</v>
      </c>
      <c r="C158" s="180">
        <v>25</v>
      </c>
      <c r="D158" s="753" t="s">
        <v>213</v>
      </c>
      <c r="E158" s="103"/>
      <c r="F158" s="261"/>
      <c r="G158" s="103"/>
      <c r="H158" s="104"/>
      <c r="I158" s="738"/>
      <c r="J158" s="44"/>
      <c r="K158" s="467"/>
      <c r="L158" s="749"/>
      <c r="M158" s="467"/>
      <c r="N158" s="339"/>
      <c r="O158" s="302">
        <f t="shared" si="64"/>
        <v>0</v>
      </c>
      <c r="P158" s="554"/>
      <c r="Q158" s="739"/>
      <c r="R158" s="740"/>
      <c r="S158" s="63">
        <f t="shared" si="65"/>
        <v>0</v>
      </c>
      <c r="T158" s="143"/>
      <c r="U158" s="302">
        <f t="shared" si="36"/>
        <v>0</v>
      </c>
      <c r="V158" s="47">
        <f t="shared" si="74"/>
        <v>0</v>
      </c>
      <c r="W158" s="339"/>
      <c r="X158" s="49">
        <f t="shared" si="66"/>
        <v>0</v>
      </c>
      <c r="Y158" s="49"/>
      <c r="Z158" s="49"/>
      <c r="AA158" s="49"/>
      <c r="AB158" s="51"/>
      <c r="AC158" s="52">
        <f t="shared" si="71"/>
        <v>0</v>
      </c>
      <c r="AD158" s="53"/>
      <c r="AE158" s="54">
        <f t="shared" si="73"/>
        <v>0</v>
      </c>
    </row>
    <row r="159" spans="1:31" ht="18.75" customHeight="1">
      <c r="A159" s="30">
        <v>114001</v>
      </c>
      <c r="B159" s="108">
        <v>3.5</v>
      </c>
      <c r="C159" s="32">
        <v>25</v>
      </c>
      <c r="D159" s="574">
        <v>511</v>
      </c>
      <c r="E159" s="73">
        <v>911</v>
      </c>
      <c r="F159" s="73"/>
      <c r="G159" s="73">
        <v>9611</v>
      </c>
      <c r="H159" s="36"/>
      <c r="I159" s="552"/>
      <c r="J159" s="116">
        <v>8</v>
      </c>
      <c r="K159" s="563"/>
      <c r="L159" s="563"/>
      <c r="M159" s="563"/>
      <c r="N159" s="607"/>
      <c r="O159" s="716">
        <f t="shared" si="64"/>
        <v>8</v>
      </c>
      <c r="P159" s="554"/>
      <c r="Q159" s="45"/>
      <c r="R159" s="554">
        <f t="shared" si="75"/>
        <v>0</v>
      </c>
      <c r="S159" s="63">
        <f t="shared" si="65"/>
        <v>8</v>
      </c>
      <c r="T159" s="139"/>
      <c r="U159" s="46">
        <f t="shared" si="36"/>
        <v>8</v>
      </c>
      <c r="V159" s="47">
        <f t="shared" si="74"/>
        <v>0</v>
      </c>
      <c r="W159" s="48"/>
      <c r="X159" s="49">
        <f t="shared" si="66"/>
        <v>320</v>
      </c>
      <c r="Y159" s="50">
        <f t="shared" si="67"/>
        <v>0</v>
      </c>
      <c r="Z159" s="50">
        <f t="shared" si="68"/>
        <v>0</v>
      </c>
      <c r="AA159" s="50">
        <f t="shared" si="69"/>
        <v>0</v>
      </c>
      <c r="AB159" s="51">
        <f t="shared" si="70"/>
        <v>0</v>
      </c>
      <c r="AC159" s="52">
        <f t="shared" si="71"/>
        <v>320</v>
      </c>
      <c r="AD159" s="53">
        <f t="shared" si="72"/>
        <v>0</v>
      </c>
      <c r="AE159" s="54">
        <f t="shared" si="73"/>
        <v>320</v>
      </c>
    </row>
    <row r="160" spans="1:31" ht="15.6" hidden="1" customHeight="1">
      <c r="A160" s="30">
        <v>114591</v>
      </c>
      <c r="B160" s="108">
        <v>3.5</v>
      </c>
      <c r="C160" s="754">
        <v>50</v>
      </c>
      <c r="D160" s="599"/>
      <c r="E160" s="138"/>
      <c r="F160" s="138"/>
      <c r="G160" s="138"/>
      <c r="H160" s="73"/>
      <c r="I160" s="569" t="s">
        <v>216</v>
      </c>
      <c r="J160" s="755"/>
      <c r="K160" s="756"/>
      <c r="L160" s="756"/>
      <c r="M160" s="756"/>
      <c r="N160" s="757"/>
      <c r="O160" s="758"/>
      <c r="P160" s="565"/>
      <c r="Q160" s="661"/>
      <c r="R160" s="734">
        <f t="shared" si="75"/>
        <v>0</v>
      </c>
      <c r="S160" s="63">
        <f t="shared" si="65"/>
        <v>0</v>
      </c>
      <c r="T160" s="143"/>
      <c r="U160" s="46">
        <f t="shared" si="36"/>
        <v>0</v>
      </c>
      <c r="V160" s="47">
        <f t="shared" si="74"/>
        <v>0</v>
      </c>
      <c r="W160" s="48"/>
      <c r="X160" s="49"/>
      <c r="Y160" s="50"/>
      <c r="Z160" s="50"/>
      <c r="AA160" s="50"/>
      <c r="AB160" s="51"/>
      <c r="AC160" s="52"/>
      <c r="AD160" s="53">
        <f t="shared" si="72"/>
        <v>0</v>
      </c>
      <c r="AE160" s="54">
        <f t="shared" si="73"/>
        <v>0</v>
      </c>
    </row>
    <row r="161" spans="1:31" ht="17.25" customHeight="1">
      <c r="A161" s="30">
        <v>11452833</v>
      </c>
      <c r="B161" s="108">
        <v>3.5</v>
      </c>
      <c r="C161" s="32">
        <v>50</v>
      </c>
      <c r="D161" s="574"/>
      <c r="E161" s="73"/>
      <c r="F161" s="73"/>
      <c r="G161" s="73"/>
      <c r="H161" s="36"/>
      <c r="I161" s="566" t="s">
        <v>399</v>
      </c>
      <c r="J161" s="615"/>
      <c r="K161" s="616"/>
      <c r="L161" s="616"/>
      <c r="M161" s="616"/>
      <c r="N161" s="586"/>
      <c r="O161" s="587"/>
      <c r="P161" s="436"/>
      <c r="Q161" s="139"/>
      <c r="R161" s="436">
        <f t="shared" si="75"/>
        <v>0</v>
      </c>
      <c r="S161" s="63">
        <f t="shared" si="65"/>
        <v>0</v>
      </c>
      <c r="T161" s="143"/>
      <c r="U161" s="46">
        <f t="shared" si="36"/>
        <v>0</v>
      </c>
      <c r="V161" s="47">
        <f t="shared" si="74"/>
        <v>0</v>
      </c>
      <c r="W161" s="48"/>
      <c r="X161" s="49"/>
      <c r="Y161" s="50"/>
      <c r="Z161" s="50"/>
      <c r="AA161" s="50"/>
      <c r="AB161" s="51"/>
      <c r="AC161" s="52"/>
      <c r="AD161" s="53">
        <f t="shared" si="72"/>
        <v>0</v>
      </c>
      <c r="AE161" s="54">
        <f t="shared" si="73"/>
        <v>0</v>
      </c>
    </row>
    <row r="162" spans="1:31" ht="16.5" hidden="1" customHeight="1">
      <c r="A162" s="30">
        <v>114521</v>
      </c>
      <c r="B162" s="108">
        <v>3.5</v>
      </c>
      <c r="C162" s="736" t="s">
        <v>75</v>
      </c>
      <c r="D162" s="759"/>
      <c r="E162" s="760"/>
      <c r="F162" s="760"/>
      <c r="G162" s="760"/>
      <c r="H162" s="761"/>
      <c r="I162" s="689" t="s">
        <v>400</v>
      </c>
      <c r="J162" s="762"/>
      <c r="K162" s="763"/>
      <c r="L162" s="763"/>
      <c r="M162" s="763"/>
      <c r="N162" s="764"/>
      <c r="O162" s="765"/>
      <c r="P162" s="565"/>
      <c r="Q162" s="117"/>
      <c r="R162" s="415">
        <f t="shared" si="75"/>
        <v>0</v>
      </c>
      <c r="S162" s="63"/>
      <c r="T162" s="63">
        <f>SUM(O162,R162)</f>
        <v>0</v>
      </c>
      <c r="U162" s="46">
        <f t="shared" si="36"/>
        <v>0</v>
      </c>
      <c r="V162" s="47">
        <f t="shared" si="74"/>
        <v>0</v>
      </c>
      <c r="W162" s="48"/>
      <c r="X162" s="49"/>
      <c r="Y162" s="50"/>
      <c r="Z162" s="50"/>
      <c r="AA162" s="50"/>
      <c r="AB162" s="51"/>
      <c r="AC162" s="52"/>
      <c r="AD162" s="53"/>
      <c r="AE162" s="54"/>
    </row>
    <row r="163" spans="1:31" ht="18" hidden="1" customHeight="1">
      <c r="A163" s="30">
        <v>114521</v>
      </c>
      <c r="B163" s="108">
        <v>3.5</v>
      </c>
      <c r="C163" s="32">
        <v>50</v>
      </c>
      <c r="D163" s="574"/>
      <c r="E163" s="73"/>
      <c r="F163" s="73"/>
      <c r="H163" s="36"/>
      <c r="I163" s="568" t="s">
        <v>217</v>
      </c>
      <c r="J163" s="593"/>
      <c r="K163" s="594"/>
      <c r="L163" s="594"/>
      <c r="M163" s="594"/>
      <c r="N163" s="572"/>
      <c r="O163" s="573"/>
      <c r="P163" s="567"/>
      <c r="Q163" s="571"/>
      <c r="R163" s="567">
        <f t="shared" si="75"/>
        <v>0</v>
      </c>
      <c r="S163" s="63">
        <f t="shared" si="65"/>
        <v>0</v>
      </c>
      <c r="T163" s="139"/>
      <c r="U163" s="46">
        <f t="shared" si="36"/>
        <v>0</v>
      </c>
      <c r="V163" s="47">
        <f t="shared" si="74"/>
        <v>0</v>
      </c>
      <c r="W163" s="48"/>
      <c r="X163" s="49">
        <f t="shared" si="66"/>
        <v>0</v>
      </c>
      <c r="Y163" s="50">
        <f t="shared" si="67"/>
        <v>0</v>
      </c>
      <c r="Z163" s="305">
        <f t="shared" si="68"/>
        <v>0</v>
      </c>
      <c r="AA163" s="50">
        <f t="shared" si="69"/>
        <v>0</v>
      </c>
      <c r="AB163" s="51">
        <f t="shared" si="70"/>
        <v>0</v>
      </c>
      <c r="AC163" s="52">
        <f t="shared" si="71"/>
        <v>0</v>
      </c>
      <c r="AD163" s="53">
        <f t="shared" si="72"/>
        <v>0</v>
      </c>
      <c r="AE163" s="54">
        <f t="shared" si="73"/>
        <v>0</v>
      </c>
    </row>
    <row r="164" spans="1:31" ht="18" customHeight="1">
      <c r="A164" s="77">
        <v>113301</v>
      </c>
      <c r="B164" s="108">
        <v>2.5</v>
      </c>
      <c r="C164" s="78">
        <v>25</v>
      </c>
      <c r="D164" s="766" t="s">
        <v>219</v>
      </c>
      <c r="E164" s="80"/>
      <c r="F164" s="80"/>
      <c r="G164" s="81"/>
      <c r="H164" s="81"/>
      <c r="I164" s="767"/>
      <c r="J164" s="768"/>
      <c r="K164" s="594"/>
      <c r="L164" s="594"/>
      <c r="M164" s="594"/>
      <c r="N164" s="572"/>
      <c r="O164" s="716">
        <f t="shared" si="64"/>
        <v>0</v>
      </c>
      <c r="P164" s="567"/>
      <c r="Q164" s="571"/>
      <c r="R164" s="567"/>
      <c r="S164" s="63">
        <f t="shared" si="65"/>
        <v>0</v>
      </c>
      <c r="T164" s="139"/>
      <c r="U164" s="302">
        <f t="shared" si="36"/>
        <v>0</v>
      </c>
      <c r="V164" s="47"/>
      <c r="W164" s="48"/>
      <c r="X164" s="49">
        <f t="shared" si="66"/>
        <v>0</v>
      </c>
      <c r="Y164" s="50"/>
      <c r="Z164" s="305"/>
      <c r="AA164" s="50"/>
      <c r="AB164" s="51"/>
      <c r="AC164" s="52">
        <f t="shared" si="71"/>
        <v>0</v>
      </c>
      <c r="AD164" s="53"/>
      <c r="AE164" s="54">
        <f t="shared" si="73"/>
        <v>0</v>
      </c>
    </row>
    <row r="165" spans="1:31" ht="18" customHeight="1">
      <c r="A165" s="77">
        <v>113801</v>
      </c>
      <c r="B165" s="249" t="s">
        <v>220</v>
      </c>
      <c r="C165" s="180">
        <v>25</v>
      </c>
      <c r="D165" s="769"/>
      <c r="E165" s="73"/>
      <c r="F165" s="135" t="s">
        <v>221</v>
      </c>
      <c r="G165" s="770" t="s">
        <v>401</v>
      </c>
      <c r="H165" s="73"/>
      <c r="I165" s="771"/>
      <c r="J165" s="594"/>
      <c r="K165" s="594"/>
      <c r="L165" s="772"/>
      <c r="M165" s="594"/>
      <c r="N165" s="572"/>
      <c r="O165" s="716">
        <f t="shared" si="64"/>
        <v>0</v>
      </c>
      <c r="P165" s="567"/>
      <c r="Q165" s="571"/>
      <c r="R165" s="567"/>
      <c r="S165" s="63">
        <f t="shared" si="65"/>
        <v>0</v>
      </c>
      <c r="T165" s="139"/>
      <c r="U165" s="302">
        <f t="shared" si="36"/>
        <v>0</v>
      </c>
      <c r="V165" s="47">
        <f t="shared" si="74"/>
        <v>0</v>
      </c>
      <c r="W165" s="48"/>
      <c r="X165" s="304"/>
      <c r="Y165" s="50"/>
      <c r="Z165" s="50">
        <f t="shared" si="68"/>
        <v>0</v>
      </c>
      <c r="AA165" s="50"/>
      <c r="AB165" s="51"/>
      <c r="AC165" s="52">
        <f t="shared" si="71"/>
        <v>0</v>
      </c>
      <c r="AD165" s="53"/>
      <c r="AE165" s="54">
        <f t="shared" si="73"/>
        <v>0</v>
      </c>
    </row>
    <row r="166" spans="1:31" ht="17.25" customHeight="1">
      <c r="A166" s="236">
        <v>113601</v>
      </c>
      <c r="B166" s="249">
        <v>2.5</v>
      </c>
      <c r="C166" s="163">
        <v>25</v>
      </c>
      <c r="D166" s="630"/>
      <c r="E166" s="103"/>
      <c r="F166" s="770" t="s">
        <v>402</v>
      </c>
      <c r="G166" s="180" t="s">
        <v>224</v>
      </c>
      <c r="H166" s="773"/>
      <c r="I166" s="774"/>
      <c r="J166" s="775"/>
      <c r="K166" s="776"/>
      <c r="L166" s="775"/>
      <c r="M166" s="776"/>
      <c r="N166" s="777"/>
      <c r="O166" s="778">
        <f t="shared" si="64"/>
        <v>0</v>
      </c>
      <c r="P166" s="567"/>
      <c r="Q166" s="571"/>
      <c r="R166" s="567"/>
      <c r="S166" s="63">
        <f t="shared" si="65"/>
        <v>0</v>
      </c>
      <c r="T166" s="139"/>
      <c r="U166" s="302">
        <f t="shared" si="36"/>
        <v>0</v>
      </c>
      <c r="V166" s="47">
        <f t="shared" si="74"/>
        <v>0</v>
      </c>
      <c r="W166" s="48"/>
      <c r="X166" s="304">
        <f t="shared" si="66"/>
        <v>0</v>
      </c>
      <c r="Y166" s="50">
        <f t="shared" si="67"/>
        <v>0</v>
      </c>
      <c r="Z166" s="50">
        <f t="shared" si="68"/>
        <v>0</v>
      </c>
      <c r="AA166" s="50">
        <f t="shared" si="69"/>
        <v>0</v>
      </c>
      <c r="AB166" s="51">
        <f t="shared" si="70"/>
        <v>0</v>
      </c>
      <c r="AC166" s="52">
        <f t="shared" si="71"/>
        <v>0</v>
      </c>
      <c r="AD166" s="53"/>
      <c r="AE166" s="54">
        <f t="shared" si="73"/>
        <v>0</v>
      </c>
    </row>
    <row r="167" spans="1:31" ht="17.25" hidden="1" customHeight="1">
      <c r="A167" s="779">
        <v>113601</v>
      </c>
      <c r="B167" s="249">
        <v>2.5</v>
      </c>
      <c r="C167" s="780" t="s">
        <v>27</v>
      </c>
      <c r="D167" s="630"/>
      <c r="E167" s="103"/>
      <c r="F167" s="781" t="s">
        <v>402</v>
      </c>
      <c r="G167" s="261" t="s">
        <v>224</v>
      </c>
      <c r="H167" s="773"/>
      <c r="I167" s="774"/>
      <c r="J167" s="775"/>
      <c r="K167" s="776"/>
      <c r="L167" s="661"/>
      <c r="M167" s="776"/>
      <c r="N167" s="777"/>
      <c r="O167" s="782">
        <f t="shared" si="64"/>
        <v>0</v>
      </c>
      <c r="P167" s="567"/>
      <c r="Q167" s="571"/>
      <c r="R167" s="567"/>
      <c r="S167" s="63"/>
      <c r="T167" s="143">
        <f>SUM(O167,R167)</f>
        <v>0</v>
      </c>
      <c r="U167" s="302">
        <f t="shared" si="36"/>
        <v>0</v>
      </c>
      <c r="V167" s="47"/>
      <c r="W167" s="48"/>
      <c r="X167" s="304"/>
      <c r="Y167" s="306"/>
      <c r="Z167" s="50"/>
      <c r="AA167" s="306"/>
      <c r="AB167" s="306"/>
      <c r="AC167" s="52"/>
      <c r="AD167" s="53"/>
      <c r="AE167" s="54"/>
    </row>
    <row r="168" spans="1:31" ht="16.5" hidden="1" customHeight="1">
      <c r="A168" s="779">
        <v>113601</v>
      </c>
      <c r="B168" s="783">
        <v>2.5</v>
      </c>
      <c r="C168" s="261">
        <v>25</v>
      </c>
      <c r="D168" s="784"/>
      <c r="E168" s="184"/>
      <c r="F168" s="261" t="s">
        <v>223</v>
      </c>
      <c r="G168" s="261" t="s">
        <v>224</v>
      </c>
      <c r="H168" s="261"/>
      <c r="I168" s="785"/>
      <c r="J168" s="594"/>
      <c r="K168" s="594"/>
      <c r="L168" s="563"/>
      <c r="M168" s="594"/>
      <c r="N168" s="572"/>
      <c r="O168" s="716">
        <f t="shared" si="64"/>
        <v>0</v>
      </c>
      <c r="P168" s="93"/>
      <c r="Q168" s="70"/>
      <c r="R168" s="93"/>
      <c r="S168" s="63">
        <f t="shared" si="65"/>
        <v>0</v>
      </c>
      <c r="T168" s="139"/>
      <c r="U168" s="302">
        <f t="shared" si="36"/>
        <v>0</v>
      </c>
      <c r="V168" s="47">
        <f t="shared" si="74"/>
        <v>0</v>
      </c>
      <c r="W168" s="48"/>
      <c r="X168" s="304"/>
      <c r="Y168" s="304"/>
      <c r="Z168" s="50">
        <f t="shared" si="68"/>
        <v>0</v>
      </c>
      <c r="AA168" s="304"/>
      <c r="AB168" s="304"/>
      <c r="AC168" s="52">
        <f t="shared" si="71"/>
        <v>0</v>
      </c>
      <c r="AD168" s="53"/>
      <c r="AE168" s="54">
        <f t="shared" si="73"/>
        <v>0</v>
      </c>
    </row>
    <row r="169" spans="1:31" ht="18" hidden="1" customHeight="1">
      <c r="A169" s="30">
        <v>113001</v>
      </c>
      <c r="B169" s="249" t="s">
        <v>220</v>
      </c>
      <c r="C169" s="180">
        <v>25</v>
      </c>
      <c r="D169" s="769" t="s">
        <v>225</v>
      </c>
      <c r="E169" s="73" t="s">
        <v>226</v>
      </c>
      <c r="F169" s="73" t="s">
        <v>227</v>
      </c>
      <c r="G169" s="73" t="s">
        <v>228</v>
      </c>
      <c r="H169" s="73" t="s">
        <v>229</v>
      </c>
      <c r="I169" s="786"/>
      <c r="J169" s="70"/>
      <c r="K169" s="616"/>
      <c r="L169" s="616"/>
      <c r="M169" s="616"/>
      <c r="N169" s="586"/>
      <c r="O169" s="587">
        <f t="shared" si="64"/>
        <v>0</v>
      </c>
      <c r="P169" s="740"/>
      <c r="Q169" s="739"/>
      <c r="R169" s="740">
        <f t="shared" si="75"/>
        <v>0</v>
      </c>
      <c r="S169" s="63">
        <f t="shared" si="65"/>
        <v>0</v>
      </c>
      <c r="T169" s="139"/>
      <c r="U169" s="46">
        <f t="shared" si="36"/>
        <v>0</v>
      </c>
      <c r="V169" s="47">
        <f t="shared" si="74"/>
        <v>0</v>
      </c>
      <c r="W169" s="48"/>
      <c r="X169" s="49">
        <f t="shared" si="66"/>
        <v>0</v>
      </c>
      <c r="Y169" s="50">
        <f t="shared" si="67"/>
        <v>0</v>
      </c>
      <c r="Z169" s="50">
        <f t="shared" si="68"/>
        <v>0</v>
      </c>
      <c r="AA169" s="50">
        <f t="shared" si="69"/>
        <v>0</v>
      </c>
      <c r="AB169" s="51">
        <f t="shared" si="70"/>
        <v>0</v>
      </c>
      <c r="AC169" s="52">
        <f t="shared" si="71"/>
        <v>0</v>
      </c>
      <c r="AD169" s="53">
        <f t="shared" si="72"/>
        <v>0</v>
      </c>
      <c r="AE169" s="54">
        <f t="shared" si="73"/>
        <v>0</v>
      </c>
    </row>
    <row r="170" spans="1:31" ht="18" hidden="1" customHeight="1">
      <c r="A170" s="100">
        <v>113591</v>
      </c>
      <c r="B170" s="787" t="s">
        <v>220</v>
      </c>
      <c r="C170" s="731">
        <v>50</v>
      </c>
      <c r="D170" s="788"/>
      <c r="E170" s="138"/>
      <c r="F170" s="138"/>
      <c r="G170" s="138"/>
      <c r="H170" s="138"/>
      <c r="I170" s="732" t="s">
        <v>230</v>
      </c>
      <c r="J170" s="616"/>
      <c r="K170" s="616"/>
      <c r="L170" s="616"/>
      <c r="M170" s="616"/>
      <c r="N170" s="586"/>
      <c r="O170" s="587"/>
      <c r="P170" s="565"/>
      <c r="Q170" s="661"/>
      <c r="R170" s="734">
        <f t="shared" si="75"/>
        <v>0</v>
      </c>
      <c r="S170" s="63">
        <f t="shared" si="65"/>
        <v>0</v>
      </c>
      <c r="T170" s="143"/>
      <c r="U170" s="46">
        <f t="shared" si="36"/>
        <v>0</v>
      </c>
      <c r="V170" s="47">
        <f t="shared" si="74"/>
        <v>0</v>
      </c>
      <c r="W170" s="48"/>
      <c r="X170" s="49"/>
      <c r="Y170" s="50"/>
      <c r="Z170" s="50"/>
      <c r="AA170" s="50"/>
      <c r="AB170" s="51"/>
      <c r="AC170" s="52"/>
      <c r="AD170" s="53"/>
      <c r="AE170" s="54"/>
    </row>
    <row r="171" spans="1:31" ht="18" customHeight="1">
      <c r="A171" s="30">
        <v>11352892</v>
      </c>
      <c r="B171" s="31" t="s">
        <v>220</v>
      </c>
      <c r="C171" s="32">
        <v>50</v>
      </c>
      <c r="D171" s="574"/>
      <c r="E171" s="73"/>
      <c r="F171" s="73"/>
      <c r="G171" s="374"/>
      <c r="H171" s="36"/>
      <c r="I171" s="566" t="s">
        <v>471</v>
      </c>
      <c r="J171" s="615"/>
      <c r="K171" s="616"/>
      <c r="L171" s="616"/>
      <c r="M171" s="616"/>
      <c r="N171" s="586"/>
      <c r="O171" s="587"/>
      <c r="P171" s="436"/>
      <c r="Q171" s="139"/>
      <c r="R171" s="436">
        <f t="shared" si="75"/>
        <v>0</v>
      </c>
      <c r="S171" s="63">
        <f t="shared" si="65"/>
        <v>0</v>
      </c>
      <c r="T171" s="143"/>
      <c r="U171" s="46">
        <f t="shared" si="36"/>
        <v>0</v>
      </c>
      <c r="V171" s="47">
        <f t="shared" si="74"/>
        <v>0</v>
      </c>
      <c r="W171" s="48"/>
      <c r="X171" s="49"/>
      <c r="Y171" s="50"/>
      <c r="Z171" s="50"/>
      <c r="AA171" s="50"/>
      <c r="AB171" s="51"/>
      <c r="AC171" s="52"/>
      <c r="AD171" s="53">
        <f t="shared" si="72"/>
        <v>0</v>
      </c>
      <c r="AE171" s="54">
        <f t="shared" si="73"/>
        <v>0</v>
      </c>
    </row>
    <row r="172" spans="1:31" ht="20.25" hidden="1" customHeight="1">
      <c r="A172" s="30">
        <v>113521</v>
      </c>
      <c r="B172" s="31" t="s">
        <v>220</v>
      </c>
      <c r="C172" s="32">
        <v>50</v>
      </c>
      <c r="D172" s="574"/>
      <c r="E172" s="73"/>
      <c r="F172" s="73"/>
      <c r="G172" s="374"/>
      <c r="H172" s="36"/>
      <c r="I172" s="568" t="s">
        <v>231</v>
      </c>
      <c r="J172" s="593"/>
      <c r="K172" s="594"/>
      <c r="L172" s="594"/>
      <c r="M172" s="594"/>
      <c r="N172" s="572"/>
      <c r="O172" s="573"/>
      <c r="P172" s="567"/>
      <c r="Q172" s="571"/>
      <c r="R172" s="567">
        <f t="shared" si="75"/>
        <v>0</v>
      </c>
      <c r="S172" s="63">
        <f t="shared" si="65"/>
        <v>0</v>
      </c>
      <c r="T172" s="139"/>
      <c r="U172" s="46">
        <f t="shared" si="36"/>
        <v>0</v>
      </c>
      <c r="V172" s="47">
        <f t="shared" si="74"/>
        <v>0</v>
      </c>
      <c r="W172" s="48"/>
      <c r="X172" s="49">
        <f t="shared" si="66"/>
        <v>0</v>
      </c>
      <c r="Y172" s="50">
        <f t="shared" si="67"/>
        <v>0</v>
      </c>
      <c r="Z172" s="50">
        <f t="shared" si="68"/>
        <v>0</v>
      </c>
      <c r="AA172" s="50">
        <f t="shared" si="69"/>
        <v>0</v>
      </c>
      <c r="AB172" s="51">
        <f t="shared" si="70"/>
        <v>0</v>
      </c>
      <c r="AC172" s="52">
        <f t="shared" si="71"/>
        <v>0</v>
      </c>
      <c r="AD172" s="53">
        <f t="shared" si="72"/>
        <v>0</v>
      </c>
      <c r="AE172" s="54">
        <f t="shared" si="73"/>
        <v>0</v>
      </c>
    </row>
    <row r="173" spans="1:31" ht="20.25" customHeight="1">
      <c r="A173" s="30" t="s">
        <v>232</v>
      </c>
      <c r="B173" s="31">
        <v>2.5</v>
      </c>
      <c r="C173" s="32">
        <v>25</v>
      </c>
      <c r="D173" s="574"/>
      <c r="E173" s="73"/>
      <c r="F173" s="80" t="s">
        <v>233</v>
      </c>
      <c r="G173" s="374"/>
      <c r="H173" s="36"/>
      <c r="I173" s="568"/>
      <c r="J173" s="593"/>
      <c r="K173" s="594"/>
      <c r="L173" s="571"/>
      <c r="M173" s="594"/>
      <c r="N173" s="572"/>
      <c r="O173" s="716">
        <f t="shared" si="64"/>
        <v>0</v>
      </c>
      <c r="P173" s="567"/>
      <c r="Q173" s="571"/>
      <c r="R173" s="567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49"/>
      <c r="Y173" s="50"/>
      <c r="Z173" s="50">
        <f t="shared" si="68"/>
        <v>0</v>
      </c>
      <c r="AA173" s="50"/>
      <c r="AB173" s="51"/>
      <c r="AC173" s="52">
        <f t="shared" si="71"/>
        <v>0</v>
      </c>
      <c r="AD173" s="53"/>
      <c r="AE173" s="54">
        <f t="shared" si="73"/>
        <v>0</v>
      </c>
    </row>
    <row r="174" spans="1:31" ht="18" customHeight="1">
      <c r="A174" s="30" t="s">
        <v>234</v>
      </c>
      <c r="B174" s="31">
        <v>2.5</v>
      </c>
      <c r="C174" s="32">
        <v>25</v>
      </c>
      <c r="D174" s="574"/>
      <c r="E174" s="73"/>
      <c r="F174" s="337" t="s">
        <v>235</v>
      </c>
      <c r="G174" s="73"/>
      <c r="H174" s="36"/>
      <c r="I174" s="552"/>
      <c r="J174" s="742"/>
      <c r="K174" s="556"/>
      <c r="L174" s="678"/>
      <c r="M174" s="556"/>
      <c r="N174" s="557"/>
      <c r="O174" s="716">
        <f t="shared" si="64"/>
        <v>0</v>
      </c>
      <c r="P174" s="554"/>
      <c r="Q174" s="45"/>
      <c r="R174" s="554"/>
      <c r="S174" s="63">
        <f t="shared" si="65"/>
        <v>0</v>
      </c>
      <c r="T174" s="139"/>
      <c r="U174" s="302">
        <f t="shared" si="36"/>
        <v>0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0</v>
      </c>
      <c r="AD174" s="53"/>
      <c r="AE174" s="54">
        <f t="shared" si="73"/>
        <v>0</v>
      </c>
    </row>
    <row r="175" spans="1:31" ht="18" customHeight="1">
      <c r="A175" s="30" t="s">
        <v>236</v>
      </c>
      <c r="B175" s="31">
        <v>2.5</v>
      </c>
      <c r="C175" s="106">
        <v>25</v>
      </c>
      <c r="D175" s="574" t="s">
        <v>237</v>
      </c>
      <c r="E175" s="73" t="s">
        <v>238</v>
      </c>
      <c r="F175" s="73"/>
      <c r="G175" s="73"/>
      <c r="H175" s="36"/>
      <c r="I175" s="552"/>
      <c r="J175" s="116">
        <v>72</v>
      </c>
      <c r="K175" s="563"/>
      <c r="L175" s="563"/>
      <c r="M175" s="563"/>
      <c r="N175" s="607"/>
      <c r="O175" s="558">
        <f t="shared" si="64"/>
        <v>72</v>
      </c>
      <c r="P175" s="554"/>
      <c r="Q175" s="45"/>
      <c r="R175" s="554"/>
      <c r="S175" s="63">
        <f t="shared" si="65"/>
        <v>72</v>
      </c>
      <c r="T175" s="139"/>
      <c r="U175" s="46">
        <f t="shared" si="36"/>
        <v>72</v>
      </c>
      <c r="V175" s="47">
        <f t="shared" si="74"/>
        <v>0</v>
      </c>
      <c r="W175" s="48"/>
      <c r="X175" s="49">
        <f t="shared" si="66"/>
        <v>2880</v>
      </c>
      <c r="Y175" s="50">
        <f t="shared" si="67"/>
        <v>0</v>
      </c>
      <c r="Z175" s="50">
        <f t="shared" si="68"/>
        <v>0</v>
      </c>
      <c r="AA175" s="50">
        <f t="shared" si="69"/>
        <v>0</v>
      </c>
      <c r="AB175" s="51">
        <f t="shared" si="70"/>
        <v>0</v>
      </c>
      <c r="AC175" s="52">
        <f t="shared" si="71"/>
        <v>2880</v>
      </c>
      <c r="AD175" s="53"/>
      <c r="AE175" s="54">
        <f t="shared" si="73"/>
        <v>2880</v>
      </c>
    </row>
    <row r="176" spans="1:31" ht="18" hidden="1" customHeight="1">
      <c r="A176" s="30">
        <v>114001</v>
      </c>
      <c r="B176" s="31" t="s">
        <v>239</v>
      </c>
      <c r="C176" s="32">
        <v>25</v>
      </c>
      <c r="D176" s="574" t="s">
        <v>240</v>
      </c>
      <c r="E176" s="73" t="s">
        <v>241</v>
      </c>
      <c r="F176" s="73" t="s">
        <v>242</v>
      </c>
      <c r="G176" s="36" t="s">
        <v>243</v>
      </c>
      <c r="H176" s="73" t="s">
        <v>244</v>
      </c>
      <c r="I176" s="552"/>
      <c r="J176" s="553"/>
      <c r="K176" s="467"/>
      <c r="L176" s="467"/>
      <c r="M176" s="467"/>
      <c r="N176" s="339"/>
      <c r="O176" s="558">
        <f t="shared" si="64"/>
        <v>0</v>
      </c>
      <c r="P176" s="554"/>
      <c r="Q176" s="45"/>
      <c r="R176" s="554">
        <f t="shared" si="75"/>
        <v>0</v>
      </c>
      <c r="S176" s="63">
        <f t="shared" si="65"/>
        <v>0</v>
      </c>
      <c r="T176" s="139"/>
      <c r="U176" s="46">
        <f t="shared" si="36"/>
        <v>0</v>
      </c>
      <c r="V176" s="47">
        <f t="shared" si="74"/>
        <v>0</v>
      </c>
      <c r="W176" s="48"/>
      <c r="X176" s="49">
        <f t="shared" si="66"/>
        <v>0</v>
      </c>
      <c r="Y176" s="50">
        <f t="shared" si="67"/>
        <v>0</v>
      </c>
      <c r="Z176" s="50">
        <f t="shared" si="68"/>
        <v>0</v>
      </c>
      <c r="AA176" s="50">
        <f t="shared" si="69"/>
        <v>0</v>
      </c>
      <c r="AB176" s="51">
        <f t="shared" si="70"/>
        <v>0</v>
      </c>
      <c r="AC176" s="52">
        <f t="shared" si="71"/>
        <v>0</v>
      </c>
      <c r="AD176" s="53">
        <f t="shared" si="72"/>
        <v>0</v>
      </c>
      <c r="AE176" s="54">
        <f t="shared" si="73"/>
        <v>0</v>
      </c>
    </row>
    <row r="177" spans="1:31" ht="18" hidden="1" customHeight="1">
      <c r="A177" s="172">
        <v>114501</v>
      </c>
      <c r="B177" s="31" t="s">
        <v>239</v>
      </c>
      <c r="C177" s="96">
        <v>40</v>
      </c>
      <c r="D177" s="614"/>
      <c r="E177" s="103"/>
      <c r="F177" s="103"/>
      <c r="G177" s="103"/>
      <c r="H177" s="103"/>
      <c r="I177" s="645" t="s">
        <v>403</v>
      </c>
      <c r="J177" s="553"/>
      <c r="K177" s="467"/>
      <c r="L177" s="467"/>
      <c r="M177" s="467"/>
      <c r="N177" s="339"/>
      <c r="O177" s="558">
        <f t="shared" si="64"/>
        <v>0</v>
      </c>
      <c r="P177" s="554"/>
      <c r="Q177" s="45"/>
      <c r="R177" s="554">
        <f t="shared" si="75"/>
        <v>0</v>
      </c>
      <c r="S177" s="63">
        <f t="shared" si="65"/>
        <v>0</v>
      </c>
      <c r="T177" s="139"/>
      <c r="U177" s="46">
        <f t="shared" ref="U177:U240" si="76">SUM(S177:T177)</f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18" hidden="1" customHeight="1">
      <c r="A178" s="100">
        <v>114101</v>
      </c>
      <c r="B178" s="101">
        <v>3.5</v>
      </c>
      <c r="C178" s="96">
        <v>25</v>
      </c>
      <c r="D178" s="614">
        <v>512</v>
      </c>
      <c r="E178" s="103">
        <v>912</v>
      </c>
      <c r="F178" s="103"/>
      <c r="G178" s="103"/>
      <c r="H178" s="103"/>
      <c r="I178" s="645"/>
      <c r="J178" s="553"/>
      <c r="K178" s="467"/>
      <c r="L178" s="467"/>
      <c r="M178" s="467"/>
      <c r="N178" s="339"/>
      <c r="O178" s="558">
        <f t="shared" si="64"/>
        <v>0</v>
      </c>
      <c r="P178" s="554"/>
      <c r="Q178" s="45"/>
      <c r="R178" s="554">
        <f t="shared" si="75"/>
        <v>0</v>
      </c>
      <c r="S178" s="63">
        <f t="shared" si="65"/>
        <v>0</v>
      </c>
      <c r="T178" s="139"/>
      <c r="U178" s="46">
        <f t="shared" si="76"/>
        <v>0</v>
      </c>
      <c r="V178" s="47">
        <f t="shared" si="74"/>
        <v>0</v>
      </c>
      <c r="W178" s="48"/>
      <c r="X178" s="49">
        <f t="shared" si="66"/>
        <v>0</v>
      </c>
      <c r="Y178" s="50">
        <f t="shared" si="67"/>
        <v>0</v>
      </c>
      <c r="Z178" s="50">
        <f t="shared" si="68"/>
        <v>0</v>
      </c>
      <c r="AA178" s="50">
        <f t="shared" si="69"/>
        <v>0</v>
      </c>
      <c r="AB178" s="51">
        <f t="shared" si="70"/>
        <v>0</v>
      </c>
      <c r="AC178" s="52">
        <f t="shared" si="71"/>
        <v>0</v>
      </c>
      <c r="AD178" s="53">
        <f t="shared" si="72"/>
        <v>0</v>
      </c>
      <c r="AE178" s="54">
        <f t="shared" si="73"/>
        <v>0</v>
      </c>
    </row>
    <row r="179" spans="1:31" ht="18" hidden="1" customHeight="1">
      <c r="A179" s="100">
        <v>115001</v>
      </c>
      <c r="B179" s="101">
        <v>3.5</v>
      </c>
      <c r="C179" s="96" t="s">
        <v>27</v>
      </c>
      <c r="D179" s="614"/>
      <c r="E179" s="103"/>
      <c r="F179" s="261" t="s">
        <v>245</v>
      </c>
      <c r="G179" s="103"/>
      <c r="H179" s="104"/>
      <c r="I179" s="645"/>
      <c r="J179" s="553"/>
      <c r="K179" s="467"/>
      <c r="L179" s="790"/>
      <c r="M179" s="467"/>
      <c r="N179" s="339"/>
      <c r="O179" s="791">
        <f t="shared" si="64"/>
        <v>0</v>
      </c>
      <c r="P179" s="554"/>
      <c r="Q179" s="45"/>
      <c r="R179" s="554"/>
      <c r="S179" s="63"/>
      <c r="T179" s="143">
        <f>SUM(O179,R179)</f>
        <v>0</v>
      </c>
      <c r="U179" s="46">
        <f t="shared" si="76"/>
        <v>0</v>
      </c>
      <c r="V179" s="47">
        <f t="shared" si="74"/>
        <v>0</v>
      </c>
      <c r="W179" s="48"/>
      <c r="X179" s="49"/>
      <c r="Y179" s="50"/>
      <c r="Z179" s="50"/>
      <c r="AA179" s="50"/>
      <c r="AB179" s="51"/>
      <c r="AC179" s="52"/>
      <c r="AD179" s="53"/>
      <c r="AE179" s="54"/>
    </row>
    <row r="180" spans="1:31" ht="18" hidden="1" customHeight="1">
      <c r="A180" s="30">
        <v>115001</v>
      </c>
      <c r="B180" s="108">
        <v>3.5</v>
      </c>
      <c r="C180" s="32">
        <v>25</v>
      </c>
      <c r="D180" s="574">
        <v>513</v>
      </c>
      <c r="E180" s="73">
        <v>913</v>
      </c>
      <c r="F180" s="73" t="s">
        <v>245</v>
      </c>
      <c r="G180" s="73">
        <v>9613</v>
      </c>
      <c r="H180" s="36">
        <v>8613</v>
      </c>
      <c r="I180" s="552"/>
      <c r="J180" s="553"/>
      <c r="K180" s="467"/>
      <c r="L180" s="467"/>
      <c r="M180" s="467"/>
      <c r="N180" s="339"/>
      <c r="O180" s="558">
        <f t="shared" si="64"/>
        <v>0</v>
      </c>
      <c r="P180" s="554"/>
      <c r="Q180" s="45"/>
      <c r="R180" s="554">
        <f t="shared" si="75"/>
        <v>0</v>
      </c>
      <c r="S180" s="63">
        <f t="shared" si="65"/>
        <v>0</v>
      </c>
      <c r="T180" s="139"/>
      <c r="U180" s="46">
        <f t="shared" si="76"/>
        <v>0</v>
      </c>
      <c r="V180" s="47">
        <f t="shared" si="74"/>
        <v>0</v>
      </c>
      <c r="W180" s="48"/>
      <c r="X180" s="49">
        <f t="shared" si="66"/>
        <v>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0</v>
      </c>
      <c r="AD180" s="53">
        <f t="shared" si="72"/>
        <v>0</v>
      </c>
      <c r="AE180" s="54">
        <f t="shared" si="73"/>
        <v>0</v>
      </c>
    </row>
    <row r="181" spans="1:31" ht="18" hidden="1" customHeight="1">
      <c r="A181" s="82">
        <v>115501</v>
      </c>
      <c r="B181" s="157">
        <v>3.5</v>
      </c>
      <c r="C181" s="83">
        <v>25</v>
      </c>
      <c r="D181" s="704"/>
      <c r="E181" s="170"/>
      <c r="F181" s="85"/>
      <c r="G181" s="170"/>
      <c r="H181" s="170"/>
      <c r="I181" s="792" t="s">
        <v>247</v>
      </c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7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>
      <c r="A182" s="172">
        <v>115501</v>
      </c>
      <c r="B182" s="101">
        <v>3.5</v>
      </c>
      <c r="C182" s="96">
        <v>40</v>
      </c>
      <c r="D182" s="614"/>
      <c r="E182" s="103"/>
      <c r="F182" s="103"/>
      <c r="G182" s="103"/>
      <c r="H182" s="103"/>
      <c r="I182" s="645" t="s">
        <v>247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si="76"/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>
      <c r="A183" s="30">
        <v>115591</v>
      </c>
      <c r="B183" s="108">
        <v>3.5</v>
      </c>
      <c r="C183" s="96">
        <v>50</v>
      </c>
      <c r="D183" s="614"/>
      <c r="E183" s="103"/>
      <c r="F183" s="103"/>
      <c r="G183" s="103"/>
      <c r="H183" s="104"/>
      <c r="I183" s="793" t="s">
        <v>404</v>
      </c>
      <c r="J183" s="553"/>
      <c r="K183" s="467"/>
      <c r="L183" s="467"/>
      <c r="M183" s="467"/>
      <c r="N183" s="339"/>
      <c r="O183" s="46"/>
      <c r="P183" s="567"/>
      <c r="Q183" s="571"/>
      <c r="R183" s="567">
        <f t="shared" si="75"/>
        <v>0</v>
      </c>
      <c r="S183" s="63">
        <f t="shared" si="65"/>
        <v>0</v>
      </c>
      <c r="T183" s="143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/>
      <c r="AE183" s="54"/>
    </row>
    <row r="184" spans="1:31" ht="18" hidden="1" customHeight="1">
      <c r="A184" s="30">
        <v>115501</v>
      </c>
      <c r="B184" s="108">
        <v>3.5</v>
      </c>
      <c r="C184" s="736" t="s">
        <v>75</v>
      </c>
      <c r="D184" s="794"/>
      <c r="E184" s="184"/>
      <c r="F184" s="184"/>
      <c r="G184" s="184"/>
      <c r="H184" s="164"/>
      <c r="I184" s="564" t="s">
        <v>405</v>
      </c>
      <c r="J184" s="653"/>
      <c r="K184" s="654"/>
      <c r="L184" s="654"/>
      <c r="M184" s="654"/>
      <c r="N184" s="655"/>
      <c r="O184" s="656"/>
      <c r="P184" s="415"/>
      <c r="Q184" s="661"/>
      <c r="R184" s="415">
        <f t="shared" si="75"/>
        <v>0</v>
      </c>
      <c r="S184" s="63"/>
      <c r="T184" s="6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customHeight="1">
      <c r="A185" s="30">
        <v>115501</v>
      </c>
      <c r="B185" s="108">
        <v>3.5</v>
      </c>
      <c r="C185" s="32">
        <v>50</v>
      </c>
      <c r="D185" s="574"/>
      <c r="E185" s="73"/>
      <c r="F185" s="73"/>
      <c r="G185" s="73"/>
      <c r="H185" s="36"/>
      <c r="I185" s="566" t="s">
        <v>247</v>
      </c>
      <c r="J185" s="615"/>
      <c r="K185" s="616"/>
      <c r="L185" s="616"/>
      <c r="M185" s="616"/>
      <c r="N185" s="586"/>
      <c r="O185" s="587"/>
      <c r="P185" s="436"/>
      <c r="Q185" s="139">
        <v>80</v>
      </c>
      <c r="R185" s="436">
        <f t="shared" si="75"/>
        <v>80</v>
      </c>
      <c r="S185" s="63">
        <f t="shared" si="65"/>
        <v>80</v>
      </c>
      <c r="T185" s="139"/>
      <c r="U185" s="46">
        <f t="shared" si="76"/>
        <v>80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1600</v>
      </c>
      <c r="AE185" s="54">
        <f t="shared" si="73"/>
        <v>1600</v>
      </c>
    </row>
    <row r="186" spans="1:31" ht="18" hidden="1" customHeight="1">
      <c r="A186" s="30">
        <v>11550130</v>
      </c>
      <c r="B186" s="108">
        <v>4</v>
      </c>
      <c r="C186" s="32">
        <v>50</v>
      </c>
      <c r="D186" s="574"/>
      <c r="E186" s="73"/>
      <c r="F186" s="73"/>
      <c r="G186" s="73"/>
      <c r="H186" s="36"/>
      <c r="I186" s="552" t="s">
        <v>406</v>
      </c>
      <c r="J186" s="553"/>
      <c r="K186" s="467"/>
      <c r="L186" s="467"/>
      <c r="M186" s="467"/>
      <c r="N186" s="339"/>
      <c r="O186" s="46">
        <f t="shared" si="64"/>
        <v>0</v>
      </c>
      <c r="P186" s="554"/>
      <c r="Q186" s="45"/>
      <c r="R186" s="554">
        <f t="shared" si="75"/>
        <v>0</v>
      </c>
      <c r="S186" s="44">
        <f t="shared" si="65"/>
        <v>0</v>
      </c>
      <c r="T186" s="45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>
      <c r="A187" s="172">
        <v>190100</v>
      </c>
      <c r="B187" s="101" t="s">
        <v>114</v>
      </c>
      <c r="C187" s="96">
        <v>5</v>
      </c>
      <c r="D187" s="614">
        <v>113</v>
      </c>
      <c r="E187" s="103"/>
      <c r="F187" s="103"/>
      <c r="G187" s="103"/>
      <c r="H187" s="103"/>
      <c r="I187" s="645"/>
      <c r="J187" s="553"/>
      <c r="K187" s="467"/>
      <c r="L187" s="467"/>
      <c r="M187" s="467"/>
      <c r="N187" s="339"/>
      <c r="O187" s="46">
        <f t="shared" si="64"/>
        <v>0</v>
      </c>
      <c r="P187" s="554"/>
      <c r="Q187" s="45"/>
      <c r="R187" s="554">
        <f t="shared" si="75"/>
        <v>0</v>
      </c>
      <c r="S187" s="44">
        <f t="shared" si="65"/>
        <v>0</v>
      </c>
      <c r="T187" s="45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>
      <c r="A188" s="218">
        <v>190100</v>
      </c>
      <c r="B188" s="795" t="s">
        <v>114</v>
      </c>
      <c r="C188" s="796">
        <v>25</v>
      </c>
      <c r="D188" s="797">
        <v>113</v>
      </c>
      <c r="E188" s="221">
        <v>713</v>
      </c>
      <c r="F188" s="221" t="s">
        <v>407</v>
      </c>
      <c r="G188" s="221"/>
      <c r="H188" s="221">
        <v>9213</v>
      </c>
      <c r="I188" s="798"/>
      <c r="J188" s="553"/>
      <c r="K188" s="467"/>
      <c r="L188" s="467"/>
      <c r="M188" s="467"/>
      <c r="N188" s="339"/>
      <c r="O188" s="46">
        <f t="shared" si="64"/>
        <v>0</v>
      </c>
      <c r="P188" s="554"/>
      <c r="Q188" s="45"/>
      <c r="R188" s="554">
        <f t="shared" si="75"/>
        <v>0</v>
      </c>
      <c r="S188" s="44">
        <f t="shared" si="65"/>
        <v>0</v>
      </c>
      <c r="T188" s="45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>
        <f t="shared" si="72"/>
        <v>0</v>
      </c>
      <c r="AE188" s="54">
        <f t="shared" si="73"/>
        <v>0</v>
      </c>
    </row>
    <row r="189" spans="1:31" ht="18" customHeight="1">
      <c r="A189" s="119" t="s">
        <v>248</v>
      </c>
      <c r="B189" s="120"/>
      <c r="C189" s="595"/>
      <c r="D189" s="596"/>
      <c r="E189" s="120"/>
      <c r="F189" s="120"/>
      <c r="G189" s="120"/>
      <c r="H189" s="120"/>
      <c r="I189" s="596"/>
      <c r="J189" s="128">
        <f t="shared" ref="J189:U189" si="77">SUM(J143:J188)</f>
        <v>120</v>
      </c>
      <c r="K189" s="128">
        <f t="shared" si="77"/>
        <v>0</v>
      </c>
      <c r="L189" s="128">
        <f t="shared" si="77"/>
        <v>0</v>
      </c>
      <c r="M189" s="128">
        <f t="shared" si="77"/>
        <v>0</v>
      </c>
      <c r="N189" s="128">
        <f t="shared" si="77"/>
        <v>0</v>
      </c>
      <c r="O189" s="130">
        <f t="shared" si="77"/>
        <v>120</v>
      </c>
      <c r="P189" s="133">
        <f t="shared" si="77"/>
        <v>0</v>
      </c>
      <c r="Q189" s="129">
        <f t="shared" si="77"/>
        <v>80</v>
      </c>
      <c r="R189" s="133">
        <f t="shared" si="77"/>
        <v>80</v>
      </c>
      <c r="S189" s="128">
        <f t="shared" si="77"/>
        <v>200</v>
      </c>
      <c r="T189" s="129">
        <f t="shared" si="77"/>
        <v>0</v>
      </c>
      <c r="U189" s="130">
        <f t="shared" si="77"/>
        <v>200</v>
      </c>
      <c r="V189" s="47">
        <f t="shared" si="74"/>
        <v>0</v>
      </c>
      <c r="W189" s="131"/>
      <c r="X189" s="132">
        <f t="shared" ref="X189:AE189" si="78">SUM(X143:X188)</f>
        <v>4800</v>
      </c>
      <c r="Y189" s="129">
        <f t="shared" si="78"/>
        <v>0</v>
      </c>
      <c r="Z189" s="129">
        <f t="shared" si="78"/>
        <v>0</v>
      </c>
      <c r="AA189" s="129">
        <f t="shared" si="78"/>
        <v>0</v>
      </c>
      <c r="AB189" s="133">
        <f t="shared" si="78"/>
        <v>0</v>
      </c>
      <c r="AC189" s="130">
        <f t="shared" si="78"/>
        <v>4800</v>
      </c>
      <c r="AD189" s="133">
        <f t="shared" si="78"/>
        <v>1600</v>
      </c>
      <c r="AE189" s="134">
        <f t="shared" si="78"/>
        <v>6400</v>
      </c>
    </row>
    <row r="190" spans="1:31" ht="18" hidden="1" customHeight="1">
      <c r="A190" s="77">
        <v>161001</v>
      </c>
      <c r="B190" s="31" t="s">
        <v>206</v>
      </c>
      <c r="C190" s="78">
        <v>25</v>
      </c>
      <c r="D190" s="643" t="s">
        <v>249</v>
      </c>
      <c r="E190" s="80" t="s">
        <v>250</v>
      </c>
      <c r="F190" s="80" t="s">
        <v>251</v>
      </c>
      <c r="G190" s="80" t="s">
        <v>252</v>
      </c>
      <c r="H190" s="81" t="s">
        <v>253</v>
      </c>
      <c r="I190" s="644"/>
      <c r="J190" s="553"/>
      <c r="K190" s="467"/>
      <c r="L190" s="467"/>
      <c r="M190" s="467"/>
      <c r="N190" s="339"/>
      <c r="O190" s="46">
        <f t="shared" ref="O190:O200" si="79">SUM(J190:N190)</f>
        <v>0</v>
      </c>
      <c r="P190" s="554"/>
      <c r="Q190" s="45"/>
      <c r="R190" s="554">
        <f t="shared" ref="R190:R200" si="80">SUM(P190:Q190)</f>
        <v>0</v>
      </c>
      <c r="S190" s="44">
        <f t="shared" ref="S190:S200" si="81">SUM(O190,R190)</f>
        <v>0</v>
      </c>
      <c r="T190" s="45"/>
      <c r="U190" s="46">
        <f t="shared" si="76"/>
        <v>0</v>
      </c>
      <c r="V190" s="47">
        <f t="shared" si="74"/>
        <v>0</v>
      </c>
      <c r="W190" s="48"/>
      <c r="X190" s="49">
        <f t="shared" ref="X190:X200" si="82">(J190*1000)/C190</f>
        <v>0</v>
      </c>
      <c r="Y190" s="50">
        <f t="shared" ref="Y190:Y200" si="83">(K190*1000)/C190</f>
        <v>0</v>
      </c>
      <c r="Z190" s="50">
        <f t="shared" ref="Z190:Z200" si="84">(L190*1000)/C190</f>
        <v>0</v>
      </c>
      <c r="AA190" s="50">
        <f t="shared" ref="AA190:AA200" si="85">(M190*1000)/C190</f>
        <v>0</v>
      </c>
      <c r="AB190" s="51">
        <f t="shared" ref="AB190:AB200" si="86">(N190*1000)/C190</f>
        <v>0</v>
      </c>
      <c r="AC190" s="52">
        <f t="shared" ref="AC190:AC200" si="87">SUM(X190:AB190)</f>
        <v>0</v>
      </c>
      <c r="AD190" s="53">
        <f t="shared" ref="AD190:AD200" si="88">(R190*1000)/C190</f>
        <v>0</v>
      </c>
      <c r="AE190" s="54">
        <f t="shared" ref="AE190:AE200" si="89">SUM(AC190:AD190)</f>
        <v>0</v>
      </c>
    </row>
    <row r="191" spans="1:31" ht="18" customHeight="1">
      <c r="A191" s="30">
        <v>162001</v>
      </c>
      <c r="B191" s="31">
        <v>2.5</v>
      </c>
      <c r="C191" s="32">
        <v>25</v>
      </c>
      <c r="D191" s="574" t="s">
        <v>254</v>
      </c>
      <c r="E191" s="73"/>
      <c r="F191" s="73"/>
      <c r="G191" s="73"/>
      <c r="H191" s="36"/>
      <c r="I191" s="552"/>
      <c r="J191" s="116">
        <v>8</v>
      </c>
      <c r="K191" s="556"/>
      <c r="L191" s="556"/>
      <c r="M191" s="556"/>
      <c r="N191" s="557"/>
      <c r="O191" s="558">
        <f t="shared" si="79"/>
        <v>8</v>
      </c>
      <c r="P191" s="554"/>
      <c r="Q191" s="45"/>
      <c r="R191" s="554"/>
      <c r="S191" s="44">
        <f t="shared" si="81"/>
        <v>8</v>
      </c>
      <c r="T191" s="45"/>
      <c r="U191" s="46">
        <f t="shared" si="76"/>
        <v>8</v>
      </c>
      <c r="V191" s="47">
        <f t="shared" si="74"/>
        <v>0</v>
      </c>
      <c r="W191" s="48"/>
      <c r="X191" s="49">
        <f t="shared" si="82"/>
        <v>320</v>
      </c>
      <c r="Y191" s="50">
        <f t="shared" si="83"/>
        <v>0</v>
      </c>
      <c r="Z191" s="50">
        <f t="shared" si="84"/>
        <v>0</v>
      </c>
      <c r="AA191" s="50">
        <f t="shared" si="85"/>
        <v>0</v>
      </c>
      <c r="AB191" s="51">
        <f t="shared" si="86"/>
        <v>0</v>
      </c>
      <c r="AC191" s="52">
        <f t="shared" si="87"/>
        <v>320</v>
      </c>
      <c r="AD191" s="53">
        <f t="shared" si="88"/>
        <v>0</v>
      </c>
      <c r="AE191" s="54">
        <f t="shared" si="89"/>
        <v>320</v>
      </c>
    </row>
    <row r="192" spans="1:31" ht="18" hidden="1" customHeight="1">
      <c r="A192" s="30">
        <v>162001</v>
      </c>
      <c r="B192" s="31">
        <v>2.5</v>
      </c>
      <c r="C192" s="32">
        <v>40</v>
      </c>
      <c r="D192" s="574" t="s">
        <v>254</v>
      </c>
      <c r="E192" s="73" t="s">
        <v>255</v>
      </c>
      <c r="F192" s="73" t="s">
        <v>256</v>
      </c>
      <c r="G192" s="73" t="s">
        <v>257</v>
      </c>
      <c r="H192" s="36" t="s">
        <v>258</v>
      </c>
      <c r="I192" s="552" t="s">
        <v>259</v>
      </c>
      <c r="J192" s="553"/>
      <c r="K192" s="467"/>
      <c r="L192" s="467"/>
      <c r="M192" s="467"/>
      <c r="N192" s="339"/>
      <c r="O192" s="46">
        <f t="shared" si="79"/>
        <v>0</v>
      </c>
      <c r="P192" s="554"/>
      <c r="Q192" s="45"/>
      <c r="R192" s="554">
        <f t="shared" si="80"/>
        <v>0</v>
      </c>
      <c r="S192" s="44">
        <f t="shared" si="81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82"/>
        <v>0</v>
      </c>
      <c r="Y192" s="50">
        <f t="shared" si="83"/>
        <v>0</v>
      </c>
      <c r="Z192" s="50">
        <f t="shared" si="84"/>
        <v>0</v>
      </c>
      <c r="AA192" s="50">
        <f t="shared" si="85"/>
        <v>0</v>
      </c>
      <c r="AB192" s="51">
        <f t="shared" si="86"/>
        <v>0</v>
      </c>
      <c r="AC192" s="52">
        <f t="shared" si="87"/>
        <v>0</v>
      </c>
      <c r="AD192" s="53">
        <f t="shared" si="88"/>
        <v>0</v>
      </c>
      <c r="AE192" s="54">
        <f t="shared" si="89"/>
        <v>0</v>
      </c>
    </row>
    <row r="193" spans="1:31" ht="18" hidden="1" customHeight="1">
      <c r="A193" s="30">
        <v>163001</v>
      </c>
      <c r="B193" s="31">
        <v>3.5</v>
      </c>
      <c r="C193" s="32">
        <v>25</v>
      </c>
      <c r="D193" s="574" t="s">
        <v>260</v>
      </c>
      <c r="E193" s="73" t="s">
        <v>261</v>
      </c>
      <c r="F193" s="73" t="s">
        <v>262</v>
      </c>
      <c r="G193" s="73" t="s">
        <v>263</v>
      </c>
      <c r="H193" s="36" t="s">
        <v>264</v>
      </c>
      <c r="I193" s="552" t="s">
        <v>265</v>
      </c>
      <c r="J193" s="553"/>
      <c r="K193" s="467"/>
      <c r="L193" s="467"/>
      <c r="M193" s="467"/>
      <c r="N193" s="339"/>
      <c r="O193" s="46">
        <f t="shared" si="79"/>
        <v>0</v>
      </c>
      <c r="P193" s="554"/>
      <c r="Q193" s="45"/>
      <c r="R193" s="554">
        <f t="shared" si="80"/>
        <v>0</v>
      </c>
      <c r="S193" s="44">
        <f t="shared" si="81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82"/>
        <v>0</v>
      </c>
      <c r="Y193" s="50">
        <f t="shared" si="83"/>
        <v>0</v>
      </c>
      <c r="Z193" s="50">
        <f t="shared" si="84"/>
        <v>0</v>
      </c>
      <c r="AA193" s="50">
        <f t="shared" si="85"/>
        <v>0</v>
      </c>
      <c r="AB193" s="51">
        <f t="shared" si="86"/>
        <v>0</v>
      </c>
      <c r="AC193" s="52">
        <f t="shared" si="87"/>
        <v>0</v>
      </c>
      <c r="AD193" s="53">
        <f t="shared" si="88"/>
        <v>0</v>
      </c>
      <c r="AE193" s="54">
        <f t="shared" si="89"/>
        <v>0</v>
      </c>
    </row>
    <row r="194" spans="1:31" ht="18" hidden="1" customHeight="1">
      <c r="A194" s="30">
        <v>161201</v>
      </c>
      <c r="B194" s="31" t="s">
        <v>206</v>
      </c>
      <c r="C194" s="32">
        <v>5</v>
      </c>
      <c r="D194" s="574" t="s">
        <v>266</v>
      </c>
      <c r="E194" s="73" t="s">
        <v>267</v>
      </c>
      <c r="F194" s="73"/>
      <c r="G194" s="73"/>
      <c r="H194" s="36"/>
      <c r="I194" s="552"/>
      <c r="J194" s="553"/>
      <c r="K194" s="467"/>
      <c r="L194" s="467"/>
      <c r="M194" s="467"/>
      <c r="N194" s="339"/>
      <c r="O194" s="46">
        <f t="shared" si="79"/>
        <v>0</v>
      </c>
      <c r="P194" s="554"/>
      <c r="Q194" s="45"/>
      <c r="R194" s="554">
        <f t="shared" si="80"/>
        <v>0</v>
      </c>
      <c r="S194" s="44">
        <f t="shared" si="81"/>
        <v>0</v>
      </c>
      <c r="T194" s="45"/>
      <c r="U194" s="46">
        <f t="shared" si="76"/>
        <v>0</v>
      </c>
      <c r="V194" s="47">
        <f t="shared" si="74"/>
        <v>0</v>
      </c>
      <c r="W194" s="48"/>
      <c r="X194" s="49">
        <f t="shared" si="82"/>
        <v>0</v>
      </c>
      <c r="Y194" s="50">
        <f t="shared" si="83"/>
        <v>0</v>
      </c>
      <c r="Z194" s="50">
        <f t="shared" si="84"/>
        <v>0</v>
      </c>
      <c r="AA194" s="50">
        <f t="shared" si="85"/>
        <v>0</v>
      </c>
      <c r="AB194" s="51">
        <f t="shared" si="86"/>
        <v>0</v>
      </c>
      <c r="AC194" s="52">
        <f t="shared" si="87"/>
        <v>0</v>
      </c>
      <c r="AD194" s="53">
        <f t="shared" si="88"/>
        <v>0</v>
      </c>
      <c r="AE194" s="54">
        <f t="shared" si="89"/>
        <v>0</v>
      </c>
    </row>
    <row r="195" spans="1:31" ht="18" customHeight="1">
      <c r="A195" s="30">
        <v>161201</v>
      </c>
      <c r="B195" s="31" t="s">
        <v>206</v>
      </c>
      <c r="C195" s="32">
        <v>25</v>
      </c>
      <c r="D195" s="574" t="s">
        <v>266</v>
      </c>
      <c r="E195" s="73" t="s">
        <v>267</v>
      </c>
      <c r="F195" s="73"/>
      <c r="G195" s="73"/>
      <c r="H195" s="36"/>
      <c r="I195" s="552"/>
      <c r="J195" s="116">
        <v>8</v>
      </c>
      <c r="K195" s="556"/>
      <c r="L195" s="556"/>
      <c r="M195" s="556"/>
      <c r="N195" s="557"/>
      <c r="O195" s="558">
        <f t="shared" si="79"/>
        <v>8</v>
      </c>
      <c r="P195" s="554"/>
      <c r="Q195" s="45"/>
      <c r="R195" s="554"/>
      <c r="S195" s="44">
        <f t="shared" si="81"/>
        <v>8</v>
      </c>
      <c r="T195" s="45"/>
      <c r="U195" s="46">
        <f t="shared" si="76"/>
        <v>8</v>
      </c>
      <c r="V195" s="47">
        <f t="shared" si="74"/>
        <v>0</v>
      </c>
      <c r="W195" s="48"/>
      <c r="X195" s="49">
        <f t="shared" si="82"/>
        <v>320</v>
      </c>
      <c r="Y195" s="50">
        <f t="shared" si="83"/>
        <v>0</v>
      </c>
      <c r="Z195" s="50">
        <f t="shared" si="84"/>
        <v>0</v>
      </c>
      <c r="AA195" s="50">
        <f t="shared" si="85"/>
        <v>0</v>
      </c>
      <c r="AB195" s="51">
        <f t="shared" si="86"/>
        <v>0</v>
      </c>
      <c r="AC195" s="52">
        <f t="shared" si="87"/>
        <v>320</v>
      </c>
      <c r="AD195" s="53">
        <f t="shared" si="88"/>
        <v>0</v>
      </c>
      <c r="AE195" s="54">
        <f t="shared" si="89"/>
        <v>320</v>
      </c>
    </row>
    <row r="196" spans="1:31" ht="18" customHeight="1">
      <c r="A196" s="30">
        <v>162201</v>
      </c>
      <c r="B196" s="31">
        <v>2.5</v>
      </c>
      <c r="C196" s="32">
        <v>25</v>
      </c>
      <c r="D196" s="574" t="s">
        <v>268</v>
      </c>
      <c r="E196" s="73" t="s">
        <v>269</v>
      </c>
      <c r="F196" s="73"/>
      <c r="G196" s="73"/>
      <c r="H196" s="36"/>
      <c r="I196" s="552"/>
      <c r="J196" s="116">
        <v>24</v>
      </c>
      <c r="K196" s="556"/>
      <c r="L196" s="556"/>
      <c r="M196" s="556"/>
      <c r="N196" s="557"/>
      <c r="O196" s="558">
        <f t="shared" si="79"/>
        <v>24</v>
      </c>
      <c r="P196" s="554" t="s">
        <v>5</v>
      </c>
      <c r="Q196" s="45"/>
      <c r="R196" s="554"/>
      <c r="S196" s="44">
        <f t="shared" si="81"/>
        <v>24</v>
      </c>
      <c r="T196" s="45"/>
      <c r="U196" s="46">
        <f t="shared" si="76"/>
        <v>24</v>
      </c>
      <c r="V196" s="47">
        <f t="shared" si="74"/>
        <v>0</v>
      </c>
      <c r="W196" s="48"/>
      <c r="X196" s="49">
        <f t="shared" si="82"/>
        <v>960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960</v>
      </c>
      <c r="AD196" s="53">
        <f t="shared" si="88"/>
        <v>0</v>
      </c>
      <c r="AE196" s="54">
        <f t="shared" si="89"/>
        <v>960</v>
      </c>
    </row>
    <row r="197" spans="1:31" ht="18" hidden="1" customHeight="1">
      <c r="A197" s="30">
        <v>162301</v>
      </c>
      <c r="B197" s="108">
        <v>4</v>
      </c>
      <c r="C197" s="32">
        <v>25</v>
      </c>
      <c r="D197" s="574" t="s">
        <v>270</v>
      </c>
      <c r="E197" s="73" t="s">
        <v>271</v>
      </c>
      <c r="F197" s="73"/>
      <c r="G197" s="73"/>
      <c r="H197" s="36"/>
      <c r="I197" s="552"/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>
      <c r="A198" s="30">
        <v>163201</v>
      </c>
      <c r="B198" s="108">
        <v>4</v>
      </c>
      <c r="C198" s="32">
        <v>25</v>
      </c>
      <c r="D198" s="574" t="s">
        <v>272</v>
      </c>
      <c r="E198" s="73" t="s">
        <v>273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>
      <c r="A199" s="30">
        <v>161101</v>
      </c>
      <c r="B199" s="31" t="s">
        <v>220</v>
      </c>
      <c r="C199" s="32">
        <v>5</v>
      </c>
      <c r="D199" s="574">
        <v>6514</v>
      </c>
      <c r="E199" s="73">
        <v>8914</v>
      </c>
      <c r="F199" s="73" t="s">
        <v>274</v>
      </c>
      <c r="G199" s="73">
        <v>9614</v>
      </c>
      <c r="H199" s="36">
        <v>8614</v>
      </c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hidden="1" customHeight="1">
      <c r="A200" s="77">
        <v>161101</v>
      </c>
      <c r="B200" s="229" t="s">
        <v>220</v>
      </c>
      <c r="C200" s="78">
        <v>25</v>
      </c>
      <c r="D200" s="643">
        <v>6514</v>
      </c>
      <c r="E200" s="80">
        <v>8914</v>
      </c>
      <c r="F200" s="80" t="s">
        <v>274</v>
      </c>
      <c r="G200" s="80">
        <v>9614</v>
      </c>
      <c r="H200" s="81">
        <v>8614</v>
      </c>
      <c r="I200" s="644"/>
      <c r="J200" s="553"/>
      <c r="K200" s="467"/>
      <c r="L200" s="467"/>
      <c r="M200" s="467"/>
      <c r="N200" s="339"/>
      <c r="O200" s="46">
        <f t="shared" si="79"/>
        <v>0</v>
      </c>
      <c r="P200" s="554"/>
      <c r="Q200" s="45"/>
      <c r="R200" s="554">
        <f t="shared" si="80"/>
        <v>0</v>
      </c>
      <c r="S200" s="44">
        <f t="shared" si="81"/>
        <v>0</v>
      </c>
      <c r="T200" s="45"/>
      <c r="U200" s="46">
        <f t="shared" si="76"/>
        <v>0</v>
      </c>
      <c r="V200" s="47">
        <f t="shared" si="74"/>
        <v>0</v>
      </c>
      <c r="W200" s="48"/>
      <c r="X200" s="49">
        <f t="shared" si="82"/>
        <v>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0</v>
      </c>
      <c r="AD200" s="53">
        <f t="shared" si="88"/>
        <v>0</v>
      </c>
      <c r="AE200" s="54">
        <f t="shared" si="89"/>
        <v>0</v>
      </c>
    </row>
    <row r="201" spans="1:31" ht="18" customHeight="1">
      <c r="A201" s="119" t="s">
        <v>275</v>
      </c>
      <c r="B201" s="378"/>
      <c r="C201" s="799"/>
      <c r="D201" s="800"/>
      <c r="E201" s="123"/>
      <c r="F201" s="123"/>
      <c r="G201" s="123"/>
      <c r="H201" s="380"/>
      <c r="I201" s="801"/>
      <c r="J201" s="129">
        <f>SUM(J190:J200)</f>
        <v>40</v>
      </c>
      <c r="K201" s="129">
        <f t="shared" ref="K201:U201" si="90">SUM(K190:K200)</f>
        <v>0</v>
      </c>
      <c r="L201" s="129">
        <f t="shared" si="90"/>
        <v>0</v>
      </c>
      <c r="M201" s="129">
        <f t="shared" si="90"/>
        <v>0</v>
      </c>
      <c r="N201" s="133">
        <f t="shared" si="90"/>
        <v>0</v>
      </c>
      <c r="O201" s="130">
        <f t="shared" si="90"/>
        <v>40</v>
      </c>
      <c r="P201" s="133">
        <f t="shared" si="90"/>
        <v>0</v>
      </c>
      <c r="Q201" s="129">
        <f t="shared" si="90"/>
        <v>0</v>
      </c>
      <c r="R201" s="133">
        <f t="shared" si="90"/>
        <v>0</v>
      </c>
      <c r="S201" s="128">
        <f t="shared" si="90"/>
        <v>40</v>
      </c>
      <c r="T201" s="129">
        <f t="shared" si="90"/>
        <v>0</v>
      </c>
      <c r="U201" s="130">
        <f t="shared" si="90"/>
        <v>40</v>
      </c>
      <c r="V201" s="47">
        <f t="shared" si="74"/>
        <v>0</v>
      </c>
      <c r="W201" s="131"/>
      <c r="X201" s="132">
        <f t="shared" ref="X201:AE201" si="91">SUM(X190:X200)</f>
        <v>1600</v>
      </c>
      <c r="Y201" s="129">
        <f t="shared" si="91"/>
        <v>0</v>
      </c>
      <c r="Z201" s="129">
        <f t="shared" si="91"/>
        <v>0</v>
      </c>
      <c r="AA201" s="129">
        <f t="shared" si="91"/>
        <v>0</v>
      </c>
      <c r="AB201" s="133">
        <f t="shared" si="91"/>
        <v>0</v>
      </c>
      <c r="AC201" s="130">
        <f t="shared" si="91"/>
        <v>1600</v>
      </c>
      <c r="AD201" s="133">
        <f t="shared" si="91"/>
        <v>0</v>
      </c>
      <c r="AE201" s="134">
        <f t="shared" si="91"/>
        <v>1600</v>
      </c>
    </row>
    <row r="202" spans="1:31" ht="18" hidden="1" customHeight="1">
      <c r="A202" s="30">
        <v>132011</v>
      </c>
      <c r="B202" s="31" t="s">
        <v>206</v>
      </c>
      <c r="C202" s="32">
        <v>25</v>
      </c>
      <c r="D202" s="574">
        <v>531</v>
      </c>
      <c r="E202" s="73"/>
      <c r="F202" s="73"/>
      <c r="G202" s="73"/>
      <c r="H202" s="36"/>
      <c r="I202" s="552" t="s">
        <v>408</v>
      </c>
      <c r="J202" s="553"/>
      <c r="K202" s="467"/>
      <c r="L202" s="467"/>
      <c r="M202" s="467"/>
      <c r="N202" s="339"/>
      <c r="O202" s="46">
        <f t="shared" ref="O202:O251" si="92">SUM(J202:N202)</f>
        <v>0</v>
      </c>
      <c r="P202" s="554"/>
      <c r="Q202" s="45"/>
      <c r="R202" s="554">
        <f t="shared" ref="R202:R251" si="93">SUM(P202:Q202)</f>
        <v>0</v>
      </c>
      <c r="S202" s="44">
        <f t="shared" ref="S202:S251" si="94">SUM(O202,R202)</f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ref="X202:X212" si="95">(J202*1000)/C202</f>
        <v>0</v>
      </c>
      <c r="Y202" s="50">
        <f t="shared" ref="Y202:Y212" si="96">(K202*1000)/C202</f>
        <v>0</v>
      </c>
      <c r="Z202" s="50">
        <f t="shared" ref="Z202:Z212" si="97">(L202*1000)/C202</f>
        <v>0</v>
      </c>
      <c r="AA202" s="50">
        <f t="shared" ref="AA202:AA212" si="98">(M202*1000)/C202</f>
        <v>0</v>
      </c>
      <c r="AB202" s="51">
        <f t="shared" ref="AB202:AB212" si="99">(N202*1000)/C202</f>
        <v>0</v>
      </c>
      <c r="AC202" s="52">
        <f t="shared" ref="AC202:AC251" si="100">SUM(X202:AB202)</f>
        <v>0</v>
      </c>
      <c r="AD202" s="53">
        <f t="shared" ref="AD202:AD212" si="101">(R202*1000)/C202</f>
        <v>0</v>
      </c>
      <c r="AE202" s="54">
        <f t="shared" ref="AE202:AE251" si="102">SUM(AC202:AD202)</f>
        <v>0</v>
      </c>
    </row>
    <row r="203" spans="1:31" ht="18" hidden="1" customHeight="1">
      <c r="A203" s="218">
        <v>13201130</v>
      </c>
      <c r="B203" s="31" t="s">
        <v>206</v>
      </c>
      <c r="C203" s="219">
        <v>40</v>
      </c>
      <c r="D203" s="646"/>
      <c r="E203" s="232"/>
      <c r="F203" s="232"/>
      <c r="G203" s="232"/>
      <c r="H203" s="232"/>
      <c r="I203" s="647" t="s">
        <v>409</v>
      </c>
      <c r="J203" s="553"/>
      <c r="K203" s="467"/>
      <c r="L203" s="467"/>
      <c r="M203" s="467"/>
      <c r="N203" s="339"/>
      <c r="O203" s="46">
        <f t="shared" si="92"/>
        <v>0</v>
      </c>
      <c r="P203" s="554"/>
      <c r="Q203" s="45"/>
      <c r="R203" s="554">
        <f t="shared" si="93"/>
        <v>0</v>
      </c>
      <c r="S203" s="44">
        <f t="shared" si="94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95"/>
        <v>0</v>
      </c>
      <c r="Y203" s="50">
        <f t="shared" si="96"/>
        <v>0</v>
      </c>
      <c r="Z203" s="50">
        <f t="shared" si="97"/>
        <v>0</v>
      </c>
      <c r="AA203" s="50">
        <f t="shared" si="98"/>
        <v>0</v>
      </c>
      <c r="AB203" s="51">
        <f t="shared" si="99"/>
        <v>0</v>
      </c>
      <c r="AC203" s="52">
        <f t="shared" si="100"/>
        <v>0</v>
      </c>
      <c r="AD203" s="53">
        <f t="shared" si="101"/>
        <v>0</v>
      </c>
      <c r="AE203" s="54">
        <f t="shared" si="102"/>
        <v>0</v>
      </c>
    </row>
    <row r="204" spans="1:31" ht="18" hidden="1" customHeight="1">
      <c r="A204" s="30">
        <v>132031</v>
      </c>
      <c r="B204" s="31" t="s">
        <v>206</v>
      </c>
      <c r="C204" s="32">
        <v>25</v>
      </c>
      <c r="D204" s="574"/>
      <c r="E204" s="73"/>
      <c r="F204" s="73"/>
      <c r="G204" s="73"/>
      <c r="H204" s="36"/>
      <c r="I204" s="552" t="s">
        <v>410</v>
      </c>
      <c r="J204" s="553"/>
      <c r="K204" s="467"/>
      <c r="L204" s="467"/>
      <c r="M204" s="467"/>
      <c r="N204" s="339"/>
      <c r="O204" s="46">
        <f t="shared" si="92"/>
        <v>0</v>
      </c>
      <c r="P204" s="554"/>
      <c r="Q204" s="45"/>
      <c r="R204" s="554">
        <f t="shared" si="93"/>
        <v>0</v>
      </c>
      <c r="S204" s="44">
        <f t="shared" si="94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95"/>
        <v>0</v>
      </c>
      <c r="Y204" s="50">
        <f t="shared" si="96"/>
        <v>0</v>
      </c>
      <c r="Z204" s="50">
        <f t="shared" si="97"/>
        <v>0</v>
      </c>
      <c r="AA204" s="50">
        <f t="shared" si="98"/>
        <v>0</v>
      </c>
      <c r="AB204" s="51">
        <f t="shared" si="99"/>
        <v>0</v>
      </c>
      <c r="AC204" s="52">
        <f t="shared" si="100"/>
        <v>0</v>
      </c>
      <c r="AD204" s="53">
        <f t="shared" si="101"/>
        <v>0</v>
      </c>
      <c r="AE204" s="54">
        <f t="shared" si="102"/>
        <v>0</v>
      </c>
    </row>
    <row r="205" spans="1:31" ht="18" hidden="1" customHeight="1">
      <c r="A205" s="172">
        <v>132011</v>
      </c>
      <c r="B205" s="31" t="s">
        <v>206</v>
      </c>
      <c r="C205" s="96">
        <v>40</v>
      </c>
      <c r="D205" s="614">
        <v>531</v>
      </c>
      <c r="E205" s="103"/>
      <c r="F205" s="103"/>
      <c r="G205" s="103"/>
      <c r="H205" s="103"/>
      <c r="I205" s="645" t="s">
        <v>408</v>
      </c>
      <c r="J205" s="553"/>
      <c r="K205" s="467"/>
      <c r="L205" s="467"/>
      <c r="M205" s="467"/>
      <c r="N205" s="339"/>
      <c r="O205" s="46">
        <f t="shared" si="92"/>
        <v>0</v>
      </c>
      <c r="P205" s="554"/>
      <c r="Q205" s="45"/>
      <c r="R205" s="554">
        <f t="shared" si="93"/>
        <v>0</v>
      </c>
      <c r="S205" s="44">
        <f t="shared" si="94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95"/>
        <v>0</v>
      </c>
      <c r="Y205" s="50">
        <f t="shared" si="96"/>
        <v>0</v>
      </c>
      <c r="Z205" s="50">
        <f t="shared" si="97"/>
        <v>0</v>
      </c>
      <c r="AA205" s="50">
        <f t="shared" si="98"/>
        <v>0</v>
      </c>
      <c r="AB205" s="51">
        <f t="shared" si="99"/>
        <v>0</v>
      </c>
      <c r="AC205" s="52">
        <f t="shared" si="100"/>
        <v>0</v>
      </c>
      <c r="AD205" s="53">
        <f t="shared" si="101"/>
        <v>0</v>
      </c>
      <c r="AE205" s="54">
        <f t="shared" si="102"/>
        <v>0</v>
      </c>
    </row>
    <row r="206" spans="1:31" ht="18" hidden="1" customHeight="1">
      <c r="A206" s="172">
        <v>13201109</v>
      </c>
      <c r="B206" s="31" t="s">
        <v>206</v>
      </c>
      <c r="C206" s="96">
        <v>40</v>
      </c>
      <c r="D206" s="614"/>
      <c r="E206" s="103"/>
      <c r="F206" s="103"/>
      <c r="G206" s="103"/>
      <c r="H206" s="103"/>
      <c r="I206" s="645" t="s">
        <v>411</v>
      </c>
      <c r="J206" s="553"/>
      <c r="K206" s="467"/>
      <c r="L206" s="467"/>
      <c r="M206" s="467"/>
      <c r="N206" s="339"/>
      <c r="O206" s="46">
        <f t="shared" si="92"/>
        <v>0</v>
      </c>
      <c r="P206" s="554"/>
      <c r="Q206" s="45"/>
      <c r="R206" s="554">
        <f t="shared" si="93"/>
        <v>0</v>
      </c>
      <c r="S206" s="44">
        <f t="shared" si="94"/>
        <v>0</v>
      </c>
      <c r="T206" s="45"/>
      <c r="U206" s="46">
        <f t="shared" si="76"/>
        <v>0</v>
      </c>
      <c r="V206" s="47">
        <f t="shared" si="74"/>
        <v>0</v>
      </c>
      <c r="W206" s="48"/>
      <c r="X206" s="49">
        <f t="shared" si="95"/>
        <v>0</v>
      </c>
      <c r="Y206" s="50">
        <f t="shared" si="96"/>
        <v>0</v>
      </c>
      <c r="Z206" s="50">
        <f t="shared" si="97"/>
        <v>0</v>
      </c>
      <c r="AA206" s="50">
        <f t="shared" si="98"/>
        <v>0</v>
      </c>
      <c r="AB206" s="51">
        <f t="shared" si="99"/>
        <v>0</v>
      </c>
      <c r="AC206" s="52">
        <f t="shared" si="100"/>
        <v>0</v>
      </c>
      <c r="AD206" s="53">
        <f t="shared" si="101"/>
        <v>0</v>
      </c>
      <c r="AE206" s="54">
        <f t="shared" si="102"/>
        <v>0</v>
      </c>
    </row>
    <row r="207" spans="1:31" ht="18" hidden="1" customHeight="1">
      <c r="A207" s="172">
        <v>132021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412</v>
      </c>
      <c r="J207" s="553"/>
      <c r="K207" s="467"/>
      <c r="L207" s="467"/>
      <c r="M207" s="467"/>
      <c r="N207" s="339"/>
      <c r="O207" s="46">
        <f t="shared" si="92"/>
        <v>0</v>
      </c>
      <c r="P207" s="554"/>
      <c r="Q207" s="45"/>
      <c r="R207" s="554">
        <f t="shared" si="93"/>
        <v>0</v>
      </c>
      <c r="S207" s="44">
        <f t="shared" si="94"/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si="95"/>
        <v>0</v>
      </c>
      <c r="Y207" s="50">
        <f t="shared" si="96"/>
        <v>0</v>
      </c>
      <c r="Z207" s="50">
        <f t="shared" si="97"/>
        <v>0</v>
      </c>
      <c r="AA207" s="50">
        <f t="shared" si="98"/>
        <v>0</v>
      </c>
      <c r="AB207" s="51">
        <f t="shared" si="99"/>
        <v>0</v>
      </c>
      <c r="AC207" s="52">
        <f t="shared" si="100"/>
        <v>0</v>
      </c>
      <c r="AD207" s="53">
        <f t="shared" si="101"/>
        <v>0</v>
      </c>
      <c r="AE207" s="54">
        <f t="shared" si="102"/>
        <v>0</v>
      </c>
    </row>
    <row r="208" spans="1:31" ht="18" hidden="1" customHeight="1">
      <c r="A208" s="172">
        <v>13202130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413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ref="V208:V273" si="103">O208+R208-U208</f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>
      <c r="A209" s="30">
        <v>133011</v>
      </c>
      <c r="B209" s="31" t="s">
        <v>220</v>
      </c>
      <c r="C209" s="32">
        <v>25</v>
      </c>
      <c r="D209" s="574">
        <v>532</v>
      </c>
      <c r="E209" s="73"/>
      <c r="F209" s="73"/>
      <c r="G209" s="73"/>
      <c r="H209" s="36"/>
      <c r="I209" s="552" t="s">
        <v>414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103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>
      <c r="A210" s="30">
        <v>133031</v>
      </c>
      <c r="B210" s="31" t="s">
        <v>220</v>
      </c>
      <c r="C210" s="32">
        <v>25</v>
      </c>
      <c r="D210" s="574"/>
      <c r="E210" s="73"/>
      <c r="F210" s="73"/>
      <c r="G210" s="73"/>
      <c r="H210" s="36"/>
      <c r="I210" s="552" t="s">
        <v>415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103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>
      <c r="A211" s="172">
        <v>133011</v>
      </c>
      <c r="B211" s="31" t="s">
        <v>220</v>
      </c>
      <c r="C211" s="96">
        <v>30</v>
      </c>
      <c r="D211" s="614"/>
      <c r="E211" s="103"/>
      <c r="F211" s="103"/>
      <c r="G211" s="103"/>
      <c r="H211" s="103"/>
      <c r="I211" s="645" t="s">
        <v>414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103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>
      <c r="A212" s="172">
        <v>133011</v>
      </c>
      <c r="B212" s="31" t="s">
        <v>220</v>
      </c>
      <c r="C212" s="96">
        <v>40</v>
      </c>
      <c r="D212" s="614">
        <v>532</v>
      </c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103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>
      <c r="A213" s="30">
        <v>133011</v>
      </c>
      <c r="B213" s="31" t="s">
        <v>220</v>
      </c>
      <c r="C213" s="736" t="s">
        <v>75</v>
      </c>
      <c r="D213" s="797"/>
      <c r="E213" s="221"/>
      <c r="F213" s="221"/>
      <c r="G213" s="221"/>
      <c r="H213" s="221"/>
      <c r="I213" s="667" t="s">
        <v>414</v>
      </c>
      <c r="J213" s="593"/>
      <c r="K213" s="594"/>
      <c r="L213" s="594"/>
      <c r="M213" s="594"/>
      <c r="N213" s="572"/>
      <c r="O213" s="573">
        <f t="shared" si="92"/>
        <v>0</v>
      </c>
      <c r="P213" s="567"/>
      <c r="Q213" s="571"/>
      <c r="R213" s="567">
        <f t="shared" si="93"/>
        <v>0</v>
      </c>
      <c r="S213" s="570"/>
      <c r="T213" s="570">
        <f>SUM(O213,R213)</f>
        <v>0</v>
      </c>
      <c r="U213" s="46">
        <f t="shared" si="76"/>
        <v>0</v>
      </c>
      <c r="V213" s="47">
        <f t="shared" si="103"/>
        <v>0</v>
      </c>
      <c r="W213" s="48"/>
      <c r="X213" s="49">
        <v>0</v>
      </c>
      <c r="Y213" s="50"/>
      <c r="Z213" s="50"/>
      <c r="AA213" s="50"/>
      <c r="AB213" s="51"/>
      <c r="AC213" s="52">
        <f t="shared" si="100"/>
        <v>0</v>
      </c>
      <c r="AD213" s="53"/>
      <c r="AE213" s="54">
        <f t="shared" si="102"/>
        <v>0</v>
      </c>
    </row>
    <row r="214" spans="1:31" ht="18" hidden="1" customHeight="1">
      <c r="A214" s="30">
        <v>135011</v>
      </c>
      <c r="B214" s="31" t="s">
        <v>220</v>
      </c>
      <c r="C214" s="32">
        <v>25</v>
      </c>
      <c r="D214" s="574"/>
      <c r="E214" s="73"/>
      <c r="F214" s="73"/>
      <c r="G214" s="73"/>
      <c r="H214" s="36"/>
      <c r="I214" s="568" t="s">
        <v>416</v>
      </c>
      <c r="J214" s="593"/>
      <c r="K214" s="594"/>
      <c r="L214" s="594"/>
      <c r="M214" s="594"/>
      <c r="N214" s="572"/>
      <c r="O214" s="573">
        <f t="shared" si="92"/>
        <v>0</v>
      </c>
      <c r="P214" s="567"/>
      <c r="Q214" s="571"/>
      <c r="R214" s="567">
        <f t="shared" si="93"/>
        <v>0</v>
      </c>
      <c r="S214" s="570">
        <f t="shared" si="94"/>
        <v>0</v>
      </c>
      <c r="T214" s="570">
        <f>SUM(O214,R214)</f>
        <v>0</v>
      </c>
      <c r="U214" s="46">
        <f t="shared" si="76"/>
        <v>0</v>
      </c>
      <c r="V214" s="47">
        <f t="shared" si="103"/>
        <v>0</v>
      </c>
      <c r="W214" s="48"/>
      <c r="X214" s="49">
        <f t="shared" ref="X214:X221" si="104">(J214*1000)/C214</f>
        <v>0</v>
      </c>
      <c r="Y214" s="50">
        <f t="shared" ref="Y214:Y221" si="105">(K214*1000)/C214</f>
        <v>0</v>
      </c>
      <c r="Z214" s="50">
        <f t="shared" ref="Z214:Z221" si="106">(L214*1000)/C214</f>
        <v>0</v>
      </c>
      <c r="AA214" s="50">
        <f t="shared" ref="AA214:AA221" si="107">(M214*1000)/C214</f>
        <v>0</v>
      </c>
      <c r="AB214" s="51">
        <f t="shared" ref="AB214:AB221" si="108">(N214*1000)/C214</f>
        <v>0</v>
      </c>
      <c r="AC214" s="52">
        <f t="shared" si="100"/>
        <v>0</v>
      </c>
      <c r="AD214" s="53">
        <f t="shared" ref="AD214:AD221" si="109">(R214*1000)/C214</f>
        <v>0</v>
      </c>
      <c r="AE214" s="54">
        <f t="shared" si="102"/>
        <v>0</v>
      </c>
    </row>
    <row r="215" spans="1:31" ht="18" hidden="1" customHeight="1">
      <c r="A215" s="30">
        <v>13301145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417</v>
      </c>
      <c r="J215" s="593"/>
      <c r="K215" s="594"/>
      <c r="L215" s="594"/>
      <c r="M215" s="594"/>
      <c r="N215" s="572"/>
      <c r="O215" s="573">
        <f t="shared" si="92"/>
        <v>0</v>
      </c>
      <c r="P215" s="567"/>
      <c r="Q215" s="571"/>
      <c r="R215" s="567">
        <f t="shared" si="93"/>
        <v>0</v>
      </c>
      <c r="S215" s="570">
        <f t="shared" si="94"/>
        <v>0</v>
      </c>
      <c r="T215" s="570">
        <f>SUM(O215,R215)</f>
        <v>0</v>
      </c>
      <c r="U215" s="46">
        <f t="shared" si="76"/>
        <v>0</v>
      </c>
      <c r="V215" s="47">
        <f t="shared" si="103"/>
        <v>0</v>
      </c>
      <c r="W215" s="48"/>
      <c r="X215" s="49">
        <f t="shared" si="104"/>
        <v>0</v>
      </c>
      <c r="Y215" s="50">
        <f t="shared" si="105"/>
        <v>0</v>
      </c>
      <c r="Z215" s="50">
        <f t="shared" si="106"/>
        <v>0</v>
      </c>
      <c r="AA215" s="50">
        <f t="shared" si="107"/>
        <v>0</v>
      </c>
      <c r="AB215" s="51">
        <f t="shared" si="108"/>
        <v>0</v>
      </c>
      <c r="AC215" s="52">
        <f t="shared" si="100"/>
        <v>0</v>
      </c>
      <c r="AD215" s="53">
        <f t="shared" si="109"/>
        <v>0</v>
      </c>
      <c r="AE215" s="54">
        <f t="shared" si="102"/>
        <v>0</v>
      </c>
    </row>
    <row r="216" spans="1:31" ht="18" hidden="1" customHeight="1">
      <c r="A216" s="802">
        <v>13301808</v>
      </c>
      <c r="B216" s="31" t="s">
        <v>220</v>
      </c>
      <c r="C216" s="736" t="s">
        <v>75</v>
      </c>
      <c r="D216" s="614"/>
      <c r="E216" s="103"/>
      <c r="F216" s="103"/>
      <c r="G216" s="103"/>
      <c r="H216" s="103"/>
      <c r="I216" s="793" t="s">
        <v>418</v>
      </c>
      <c r="J216" s="593"/>
      <c r="K216" s="594"/>
      <c r="L216" s="594"/>
      <c r="M216" s="594"/>
      <c r="N216" s="572"/>
      <c r="O216" s="573">
        <f t="shared" si="92"/>
        <v>0</v>
      </c>
      <c r="P216" s="567"/>
      <c r="Q216" s="571"/>
      <c r="R216" s="567">
        <f t="shared" si="93"/>
        <v>0</v>
      </c>
      <c r="S216" s="570"/>
      <c r="T216" s="570">
        <f>SUM(O216,R216)</f>
        <v>0</v>
      </c>
      <c r="U216" s="46">
        <f t="shared" si="76"/>
        <v>0</v>
      </c>
      <c r="V216" s="47">
        <f t="shared" si="103"/>
        <v>0</v>
      </c>
      <c r="W216" s="48"/>
      <c r="X216" s="49"/>
      <c r="Y216" s="50"/>
      <c r="Z216" s="50"/>
      <c r="AA216" s="50"/>
      <c r="AB216" s="51"/>
      <c r="AC216" s="52">
        <f t="shared" si="100"/>
        <v>0</v>
      </c>
      <c r="AD216" s="53"/>
      <c r="AE216" s="54">
        <f t="shared" si="102"/>
        <v>0</v>
      </c>
    </row>
    <row r="217" spans="1:31" ht="18" hidden="1" customHeight="1">
      <c r="A217" s="172">
        <v>13301844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419</v>
      </c>
      <c r="J217" s="593"/>
      <c r="K217" s="594"/>
      <c r="L217" s="594"/>
      <c r="M217" s="594"/>
      <c r="N217" s="572"/>
      <c r="O217" s="573"/>
      <c r="P217" s="567"/>
      <c r="Q217" s="571"/>
      <c r="R217" s="567">
        <f t="shared" si="93"/>
        <v>0</v>
      </c>
      <c r="S217" s="570"/>
      <c r="T217" s="567">
        <f>SUM(R217:S217)</f>
        <v>0</v>
      </c>
      <c r="U217" s="46">
        <f t="shared" si="76"/>
        <v>0</v>
      </c>
      <c r="V217" s="47">
        <f t="shared" si="103"/>
        <v>0</v>
      </c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hidden="1" customHeight="1">
      <c r="A218" s="172">
        <v>13301130</v>
      </c>
      <c r="B218" s="31" t="s">
        <v>220</v>
      </c>
      <c r="C218" s="96">
        <v>40</v>
      </c>
      <c r="D218" s="614"/>
      <c r="E218" s="103"/>
      <c r="F218" s="103"/>
      <c r="G218" s="103"/>
      <c r="H218" s="103"/>
      <c r="I218" s="803" t="s">
        <v>420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>
        <f t="shared" si="94"/>
        <v>0</v>
      </c>
      <c r="T218" s="570">
        <f t="shared" ref="T218:T249" si="110"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f t="shared" si="104"/>
        <v>0</v>
      </c>
      <c r="Y218" s="50">
        <f t="shared" si="105"/>
        <v>0</v>
      </c>
      <c r="Z218" s="50">
        <f t="shared" si="106"/>
        <v>0</v>
      </c>
      <c r="AA218" s="50">
        <f t="shared" si="107"/>
        <v>0</v>
      </c>
      <c r="AB218" s="51">
        <f t="shared" si="108"/>
        <v>0</v>
      </c>
      <c r="AC218" s="52">
        <f t="shared" si="100"/>
        <v>0</v>
      </c>
      <c r="AD218" s="53">
        <f t="shared" si="109"/>
        <v>0</v>
      </c>
      <c r="AE218" s="54">
        <f t="shared" si="102"/>
        <v>0</v>
      </c>
    </row>
    <row r="219" spans="1:31" ht="18" hidden="1" customHeight="1">
      <c r="A219" s="172">
        <v>13301140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421</v>
      </c>
      <c r="J219" s="593"/>
      <c r="K219" s="594"/>
      <c r="L219" s="594"/>
      <c r="M219" s="594"/>
      <c r="N219" s="572"/>
      <c r="O219" s="573">
        <f>SUM(J219:N219)</f>
        <v>0</v>
      </c>
      <c r="P219" s="567"/>
      <c r="Q219" s="571"/>
      <c r="R219" s="567">
        <f>SUM(P219:Q219)</f>
        <v>0</v>
      </c>
      <c r="S219" s="570">
        <f t="shared" si="94"/>
        <v>0</v>
      </c>
      <c r="T219" s="570">
        <f t="shared" si="110"/>
        <v>0</v>
      </c>
      <c r="U219" s="46">
        <f t="shared" si="76"/>
        <v>0</v>
      </c>
      <c r="V219" s="47">
        <f t="shared" si="103"/>
        <v>0</v>
      </c>
      <c r="W219" s="48"/>
      <c r="X219" s="49">
        <f t="shared" si="104"/>
        <v>0</v>
      </c>
      <c r="Y219" s="50">
        <f t="shared" si="105"/>
        <v>0</v>
      </c>
      <c r="Z219" s="50">
        <f t="shared" si="106"/>
        <v>0</v>
      </c>
      <c r="AA219" s="50">
        <f t="shared" si="107"/>
        <v>0</v>
      </c>
      <c r="AB219" s="51">
        <f t="shared" si="108"/>
        <v>0</v>
      </c>
      <c r="AC219" s="52">
        <f>SUM(X219:AB219)</f>
        <v>0</v>
      </c>
      <c r="AD219" s="53">
        <f t="shared" si="109"/>
        <v>0</v>
      </c>
      <c r="AE219" s="54">
        <f>SUM(AC219:AD219)</f>
        <v>0</v>
      </c>
    </row>
    <row r="220" spans="1:31" ht="18" hidden="1" customHeight="1">
      <c r="A220" s="381">
        <v>13301144</v>
      </c>
      <c r="B220" s="31" t="s">
        <v>220</v>
      </c>
      <c r="C220" s="32">
        <v>25</v>
      </c>
      <c r="D220" s="574"/>
      <c r="E220" s="73"/>
      <c r="F220" s="73"/>
      <c r="G220" s="73"/>
      <c r="H220" s="73"/>
      <c r="I220" s="568" t="s">
        <v>422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 t="shared" si="110"/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>
      <c r="A221" s="172">
        <v>133021</v>
      </c>
      <c r="B221" s="31" t="s">
        <v>220</v>
      </c>
      <c r="C221" s="96">
        <v>40</v>
      </c>
      <c r="D221" s="614"/>
      <c r="E221" s="103"/>
      <c r="F221" s="103"/>
      <c r="G221" s="103"/>
      <c r="H221" s="103"/>
      <c r="I221" s="803" t="s">
        <v>423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>
        <f t="shared" si="94"/>
        <v>0</v>
      </c>
      <c r="T221" s="570">
        <f t="shared" si="110"/>
        <v>0</v>
      </c>
      <c r="U221" s="46">
        <f t="shared" si="76"/>
        <v>0</v>
      </c>
      <c r="V221" s="47">
        <f t="shared" si="103"/>
        <v>0</v>
      </c>
      <c r="W221" s="48"/>
      <c r="X221" s="49">
        <f t="shared" si="104"/>
        <v>0</v>
      </c>
      <c r="Y221" s="50">
        <f t="shared" si="105"/>
        <v>0</v>
      </c>
      <c r="Z221" s="50">
        <f t="shared" si="106"/>
        <v>0</v>
      </c>
      <c r="AA221" s="50">
        <f t="shared" si="107"/>
        <v>0</v>
      </c>
      <c r="AB221" s="51">
        <f t="shared" si="108"/>
        <v>0</v>
      </c>
      <c r="AC221" s="52">
        <f t="shared" si="100"/>
        <v>0</v>
      </c>
      <c r="AD221" s="53">
        <f t="shared" si="109"/>
        <v>0</v>
      </c>
      <c r="AE221" s="54">
        <f t="shared" si="102"/>
        <v>0</v>
      </c>
    </row>
    <row r="222" spans="1:31" ht="18" hidden="1" customHeight="1">
      <c r="A222" s="172">
        <v>133021</v>
      </c>
      <c r="B222" s="31" t="s">
        <v>220</v>
      </c>
      <c r="C222" s="96" t="s">
        <v>75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2"/>
        <v>0</v>
      </c>
      <c r="P222" s="567"/>
      <c r="Q222" s="571"/>
      <c r="R222" s="567">
        <f t="shared" si="93"/>
        <v>0</v>
      </c>
      <c r="S222" s="570">
        <f t="shared" si="94"/>
        <v>0</v>
      </c>
      <c r="T222" s="570">
        <f t="shared" si="110"/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>
        <f t="shared" si="100"/>
        <v>0</v>
      </c>
      <c r="AD222" s="53"/>
      <c r="AE222" s="54">
        <f t="shared" si="102"/>
        <v>0</v>
      </c>
    </row>
    <row r="223" spans="1:31" ht="18" hidden="1" customHeight="1">
      <c r="A223" s="172">
        <v>13302109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424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si="110"/>
        <v>0</v>
      </c>
      <c r="U223" s="46">
        <f t="shared" si="76"/>
        <v>0</v>
      </c>
      <c r="V223" s="47">
        <f t="shared" si="103"/>
        <v>0</v>
      </c>
      <c r="W223" s="48"/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00"/>
        <v>0</v>
      </c>
      <c r="AD223" s="53">
        <f>(R223*1000)/C223</f>
        <v>0</v>
      </c>
      <c r="AE223" s="54">
        <f t="shared" si="102"/>
        <v>0</v>
      </c>
    </row>
    <row r="224" spans="1:31" ht="18" hidden="1" customHeight="1">
      <c r="A224" s="172">
        <v>13302130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425</v>
      </c>
      <c r="J224" s="593"/>
      <c r="K224" s="594"/>
      <c r="L224" s="594"/>
      <c r="M224" s="594"/>
      <c r="N224" s="572"/>
      <c r="O224" s="573">
        <f t="shared" si="92"/>
        <v>0</v>
      </c>
      <c r="P224" s="567"/>
      <c r="Q224" s="571"/>
      <c r="R224" s="567">
        <f t="shared" si="93"/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00"/>
        <v>0</v>
      </c>
      <c r="AD224" s="53">
        <f>(R224*1000)/C224</f>
        <v>0</v>
      </c>
      <c r="AE224" s="54">
        <f t="shared" si="102"/>
        <v>0</v>
      </c>
    </row>
    <row r="225" spans="1:31" ht="18" hidden="1" customHeight="1">
      <c r="A225" s="30">
        <v>136071</v>
      </c>
      <c r="B225" s="31" t="s">
        <v>239</v>
      </c>
      <c r="C225" s="32">
        <v>25</v>
      </c>
      <c r="D225" s="574">
        <v>534</v>
      </c>
      <c r="E225" s="73"/>
      <c r="F225" s="73"/>
      <c r="G225" s="73"/>
      <c r="H225" s="36"/>
      <c r="I225" s="803" t="s">
        <v>426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100"/>
        <v>0</v>
      </c>
      <c r="AD225" s="53">
        <f>(R225*1000)/C225</f>
        <v>0</v>
      </c>
      <c r="AE225" s="54">
        <f t="shared" si="102"/>
        <v>0</v>
      </c>
    </row>
    <row r="226" spans="1:31" ht="18" hidden="1" customHeight="1">
      <c r="A226" s="172">
        <v>136071</v>
      </c>
      <c r="B226" s="31" t="s">
        <v>239</v>
      </c>
      <c r="C226" s="96">
        <v>40</v>
      </c>
      <c r="D226" s="614"/>
      <c r="E226" s="103"/>
      <c r="F226" s="103"/>
      <c r="G226" s="103"/>
      <c r="H226" s="103"/>
      <c r="I226" s="803" t="s">
        <v>426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100"/>
        <v>0</v>
      </c>
      <c r="AD226" s="53">
        <f>(R226*1000)/C226</f>
        <v>0</v>
      </c>
      <c r="AE226" s="54">
        <f t="shared" si="102"/>
        <v>0</v>
      </c>
    </row>
    <row r="227" spans="1:31" ht="18" hidden="1" customHeight="1">
      <c r="A227" s="172">
        <v>136071</v>
      </c>
      <c r="B227" s="31" t="s">
        <v>239</v>
      </c>
      <c r="C227" s="736" t="s">
        <v>75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/>
      <c r="T227" s="567">
        <f>SUM(R227:S227)</f>
        <v>0</v>
      </c>
      <c r="U227" s="46">
        <f t="shared" si="76"/>
        <v>0</v>
      </c>
      <c r="V227" s="47">
        <f t="shared" si="103"/>
        <v>0</v>
      </c>
      <c r="W227" s="48"/>
      <c r="X227" s="49">
        <v>0</v>
      </c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>
      <c r="A228" s="172">
        <v>136271</v>
      </c>
      <c r="B228" s="108">
        <v>4</v>
      </c>
      <c r="C228" s="96">
        <v>40</v>
      </c>
      <c r="D228" s="614"/>
      <c r="E228" s="103"/>
      <c r="F228" s="103"/>
      <c r="G228" s="103"/>
      <c r="H228" s="103"/>
      <c r="I228" s="803" t="s">
        <v>427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 t="shared" ref="X228:X237" si="111">(J228*1000)/C228</f>
        <v>0</v>
      </c>
      <c r="Y228" s="50">
        <f t="shared" ref="Y228:Y237" si="112">(K228*1000)/C228</f>
        <v>0</v>
      </c>
      <c r="Z228" s="50">
        <f t="shared" ref="Z228:Z237" si="113">(L228*1000)/C228</f>
        <v>0</v>
      </c>
      <c r="AA228" s="50">
        <f t="shared" ref="AA228:AA237" si="114">(M228*1000)/C228</f>
        <v>0</v>
      </c>
      <c r="AB228" s="51">
        <f t="shared" ref="AB228:AB237" si="115">(N228*1000)/C228</f>
        <v>0</v>
      </c>
      <c r="AC228" s="52">
        <f t="shared" si="100"/>
        <v>0</v>
      </c>
      <c r="AD228" s="53">
        <f t="shared" ref="AD228:AD237" si="116">(R228*1000)/C228</f>
        <v>0</v>
      </c>
      <c r="AE228" s="54">
        <f t="shared" si="102"/>
        <v>0</v>
      </c>
    </row>
    <row r="229" spans="1:31" ht="18" hidden="1" customHeight="1">
      <c r="A229" s="30">
        <v>136271</v>
      </c>
      <c r="B229" s="108">
        <v>4</v>
      </c>
      <c r="C229" s="32">
        <v>25</v>
      </c>
      <c r="D229" s="574"/>
      <c r="E229" s="73"/>
      <c r="F229" s="73"/>
      <c r="G229" s="73"/>
      <c r="H229" s="36"/>
      <c r="I229" s="568" t="s">
        <v>427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 t="shared" si="111"/>
        <v>0</v>
      </c>
      <c r="Y229" s="50">
        <f t="shared" si="112"/>
        <v>0</v>
      </c>
      <c r="Z229" s="50">
        <f t="shared" si="113"/>
        <v>0</v>
      </c>
      <c r="AA229" s="50">
        <f t="shared" si="114"/>
        <v>0</v>
      </c>
      <c r="AB229" s="51">
        <f t="shared" si="115"/>
        <v>0</v>
      </c>
      <c r="AC229" s="52">
        <f t="shared" si="100"/>
        <v>0</v>
      </c>
      <c r="AD229" s="53">
        <f t="shared" si="116"/>
        <v>0</v>
      </c>
      <c r="AE229" s="54">
        <f t="shared" si="102"/>
        <v>0</v>
      </c>
    </row>
    <row r="230" spans="1:31" ht="18" hidden="1" customHeight="1">
      <c r="A230" s="30">
        <v>13627109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428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 t="shared" si="111"/>
        <v>0</v>
      </c>
      <c r="Y230" s="50">
        <f t="shared" si="112"/>
        <v>0</v>
      </c>
      <c r="Z230" s="50">
        <f t="shared" si="113"/>
        <v>0</v>
      </c>
      <c r="AA230" s="50">
        <f t="shared" si="114"/>
        <v>0</v>
      </c>
      <c r="AB230" s="51">
        <f t="shared" si="115"/>
        <v>0</v>
      </c>
      <c r="AC230" s="52">
        <f t="shared" si="100"/>
        <v>0</v>
      </c>
      <c r="AD230" s="53">
        <f t="shared" si="116"/>
        <v>0</v>
      </c>
      <c r="AE230" s="54">
        <f t="shared" si="102"/>
        <v>0</v>
      </c>
    </row>
    <row r="231" spans="1:31" ht="18" hidden="1" customHeight="1">
      <c r="A231" s="172">
        <v>13627109</v>
      </c>
      <c r="B231" s="108">
        <v>4</v>
      </c>
      <c r="C231" s="96">
        <v>40</v>
      </c>
      <c r="D231" s="614"/>
      <c r="E231" s="103"/>
      <c r="F231" s="103"/>
      <c r="G231" s="103"/>
      <c r="H231" s="103"/>
      <c r="I231" s="803" t="s">
        <v>428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 t="shared" si="111"/>
        <v>0</v>
      </c>
      <c r="Y231" s="50">
        <f t="shared" si="112"/>
        <v>0</v>
      </c>
      <c r="Z231" s="50">
        <f t="shared" si="113"/>
        <v>0</v>
      </c>
      <c r="AA231" s="50">
        <f t="shared" si="114"/>
        <v>0</v>
      </c>
      <c r="AB231" s="51">
        <f t="shared" si="115"/>
        <v>0</v>
      </c>
      <c r="AC231" s="52">
        <f t="shared" si="100"/>
        <v>0</v>
      </c>
      <c r="AD231" s="53">
        <f t="shared" si="116"/>
        <v>0</v>
      </c>
      <c r="AE231" s="54">
        <f t="shared" si="102"/>
        <v>0</v>
      </c>
    </row>
    <row r="232" spans="1:31" ht="18" hidden="1" customHeight="1">
      <c r="A232" s="30">
        <v>13627130</v>
      </c>
      <c r="B232" s="108">
        <v>4</v>
      </c>
      <c r="C232" s="32">
        <v>25</v>
      </c>
      <c r="D232" s="574"/>
      <c r="E232" s="73"/>
      <c r="F232" s="73"/>
      <c r="G232" s="73"/>
      <c r="H232" s="36"/>
      <c r="I232" s="568" t="s">
        <v>429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>
        <f t="shared" si="94"/>
        <v>0</v>
      </c>
      <c r="T232" s="570">
        <f t="shared" si="110"/>
        <v>0</v>
      </c>
      <c r="U232" s="46">
        <f t="shared" si="76"/>
        <v>0</v>
      </c>
      <c r="V232" s="47">
        <f t="shared" si="103"/>
        <v>0</v>
      </c>
      <c r="W232" s="48"/>
      <c r="X232" s="49">
        <f t="shared" si="111"/>
        <v>0</v>
      </c>
      <c r="Y232" s="50">
        <f t="shared" si="112"/>
        <v>0</v>
      </c>
      <c r="Z232" s="50">
        <f t="shared" si="113"/>
        <v>0</v>
      </c>
      <c r="AA232" s="50">
        <f t="shared" si="114"/>
        <v>0</v>
      </c>
      <c r="AB232" s="51">
        <f t="shared" si="115"/>
        <v>0</v>
      </c>
      <c r="AC232" s="52">
        <f t="shared" si="100"/>
        <v>0</v>
      </c>
      <c r="AD232" s="53">
        <f t="shared" si="116"/>
        <v>0</v>
      </c>
      <c r="AE232" s="54">
        <f t="shared" si="102"/>
        <v>0</v>
      </c>
    </row>
    <row r="233" spans="1:31" ht="18" hidden="1" customHeight="1">
      <c r="A233" s="30">
        <v>13627145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430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si="111"/>
        <v>0</v>
      </c>
      <c r="Y233" s="50">
        <f t="shared" si="112"/>
        <v>0</v>
      </c>
      <c r="Z233" s="50">
        <f t="shared" si="113"/>
        <v>0</v>
      </c>
      <c r="AA233" s="50">
        <f t="shared" si="114"/>
        <v>0</v>
      </c>
      <c r="AB233" s="51">
        <f t="shared" si="115"/>
        <v>0</v>
      </c>
      <c r="AC233" s="52">
        <f t="shared" si="100"/>
        <v>0</v>
      </c>
      <c r="AD233" s="53">
        <f t="shared" si="116"/>
        <v>0</v>
      </c>
      <c r="AE233" s="54">
        <f t="shared" si="102"/>
        <v>0</v>
      </c>
    </row>
    <row r="234" spans="1:31" ht="18" hidden="1" customHeight="1">
      <c r="A234" s="172">
        <v>13627145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430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>
      <c r="A235" s="30">
        <v>13607109</v>
      </c>
      <c r="B235" s="31" t="s">
        <v>239</v>
      </c>
      <c r="C235" s="32">
        <v>25</v>
      </c>
      <c r="D235" s="574"/>
      <c r="E235" s="73"/>
      <c r="F235" s="73"/>
      <c r="G235" s="73"/>
      <c r="H235" s="36"/>
      <c r="I235" s="568" t="s">
        <v>431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>
      <c r="A236" s="381">
        <v>13607145</v>
      </c>
      <c r="B236" s="31" t="s">
        <v>239</v>
      </c>
      <c r="C236" s="32">
        <v>25</v>
      </c>
      <c r="D236" s="574"/>
      <c r="E236" s="73"/>
      <c r="F236" s="73"/>
      <c r="G236" s="73"/>
      <c r="H236" s="73"/>
      <c r="I236" s="568" t="s">
        <v>432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>
      <c r="A237" s="172">
        <v>13607109</v>
      </c>
      <c r="B237" s="31" t="s">
        <v>239</v>
      </c>
      <c r="C237" s="96">
        <v>40</v>
      </c>
      <c r="D237" s="614"/>
      <c r="E237" s="103"/>
      <c r="F237" s="103"/>
      <c r="G237" s="103"/>
      <c r="H237" s="103"/>
      <c r="I237" s="645" t="s">
        <v>431</v>
      </c>
      <c r="J237" s="553"/>
      <c r="K237" s="467"/>
      <c r="L237" s="467"/>
      <c r="M237" s="467"/>
      <c r="N237" s="339"/>
      <c r="O237" s="46">
        <f t="shared" si="92"/>
        <v>0</v>
      </c>
      <c r="P237" s="554"/>
      <c r="Q237" s="45"/>
      <c r="R237" s="554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>
      <c r="A238" s="172">
        <v>13607109</v>
      </c>
      <c r="B238" s="31" t="s">
        <v>239</v>
      </c>
      <c r="C238" s="96" t="s">
        <v>75</v>
      </c>
      <c r="D238" s="614"/>
      <c r="E238" s="103"/>
      <c r="F238" s="103"/>
      <c r="G238" s="103"/>
      <c r="H238" s="103"/>
      <c r="I238" s="803" t="s">
        <v>431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/>
      <c r="Y238" s="50"/>
      <c r="Z238" s="50"/>
      <c r="AA238" s="50"/>
      <c r="AB238" s="51"/>
      <c r="AC238" s="52">
        <f t="shared" si="100"/>
        <v>0</v>
      </c>
      <c r="AD238" s="53"/>
      <c r="AE238" s="54">
        <f t="shared" si="102"/>
        <v>0</v>
      </c>
    </row>
    <row r="239" spans="1:31" ht="18" hidden="1" customHeight="1">
      <c r="A239" s="172">
        <v>13607127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433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/>
      <c r="Y239" s="50"/>
      <c r="Z239" s="50"/>
      <c r="AA239" s="50"/>
      <c r="AB239" s="51"/>
      <c r="AC239" s="52">
        <f t="shared" si="100"/>
        <v>0</v>
      </c>
      <c r="AD239" s="53"/>
      <c r="AE239" s="54">
        <f t="shared" si="102"/>
        <v>0</v>
      </c>
    </row>
    <row r="240" spans="1:31" ht="18" hidden="1" customHeight="1">
      <c r="A240" s="172">
        <v>13607130</v>
      </c>
      <c r="B240" s="31" t="s">
        <v>239</v>
      </c>
      <c r="C240" s="96">
        <v>40</v>
      </c>
      <c r="D240" s="614"/>
      <c r="E240" s="103"/>
      <c r="F240" s="103"/>
      <c r="G240" s="103"/>
      <c r="H240" s="103"/>
      <c r="I240" s="803" t="s">
        <v>434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00"/>
        <v>0</v>
      </c>
      <c r="AD240" s="53">
        <f>(R240*1000)/C240</f>
        <v>0</v>
      </c>
      <c r="AE240" s="54">
        <f t="shared" si="102"/>
        <v>0</v>
      </c>
    </row>
    <row r="241" spans="1:31" ht="18" hidden="1" customHeight="1">
      <c r="A241" s="172">
        <v>13607143</v>
      </c>
      <c r="B241" s="31" t="s">
        <v>239</v>
      </c>
      <c r="C241" s="96" t="s">
        <v>75</v>
      </c>
      <c r="D241" s="614"/>
      <c r="E241" s="103"/>
      <c r="F241" s="103"/>
      <c r="G241" s="103"/>
      <c r="H241" s="103"/>
      <c r="I241" s="803" t="s">
        <v>435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ref="U241:U248" si="117">SUM(S241:T241)</f>
        <v>0</v>
      </c>
      <c r="V241" s="47">
        <f t="shared" si="103"/>
        <v>0</v>
      </c>
      <c r="W241" s="48"/>
      <c r="X241" s="49"/>
      <c r="Y241" s="50"/>
      <c r="Z241" s="50"/>
      <c r="AA241" s="50"/>
      <c r="AB241" s="51"/>
      <c r="AC241" s="52">
        <f t="shared" si="100"/>
        <v>0</v>
      </c>
      <c r="AD241" s="53"/>
      <c r="AE241" s="54">
        <f t="shared" si="102"/>
        <v>0</v>
      </c>
    </row>
    <row r="242" spans="1:31" ht="18" hidden="1" customHeight="1">
      <c r="A242" s="172">
        <v>13607145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436</v>
      </c>
      <c r="J242" s="593"/>
      <c r="K242" s="594"/>
      <c r="L242" s="594"/>
      <c r="M242" s="594"/>
      <c r="N242" s="572"/>
      <c r="O242" s="573">
        <f t="shared" si="92"/>
        <v>0</v>
      </c>
      <c r="P242" s="567"/>
      <c r="Q242" s="571"/>
      <c r="R242" s="567">
        <f t="shared" si="93"/>
        <v>0</v>
      </c>
      <c r="S242" s="570"/>
      <c r="T242" s="570">
        <f t="shared" si="110"/>
        <v>0</v>
      </c>
      <c r="U242" s="46">
        <f t="shared" si="117"/>
        <v>0</v>
      </c>
      <c r="V242" s="47">
        <f t="shared" si="103"/>
        <v>0</v>
      </c>
      <c r="W242" s="48"/>
      <c r="X242" s="49"/>
      <c r="Y242" s="50"/>
      <c r="Z242" s="50"/>
      <c r="AA242" s="50"/>
      <c r="AB242" s="51"/>
      <c r="AC242" s="52">
        <f t="shared" si="100"/>
        <v>0</v>
      </c>
      <c r="AD242" s="53"/>
      <c r="AE242" s="54">
        <f t="shared" si="102"/>
        <v>0</v>
      </c>
    </row>
    <row r="243" spans="1:31" ht="18" hidden="1" customHeight="1">
      <c r="A243" s="100">
        <v>13607808</v>
      </c>
      <c r="B243" s="31" t="s">
        <v>239</v>
      </c>
      <c r="C243" s="736" t="s">
        <v>75</v>
      </c>
      <c r="D243" s="614"/>
      <c r="E243" s="103"/>
      <c r="F243" s="103"/>
      <c r="G243" s="103"/>
      <c r="H243" s="103"/>
      <c r="I243" s="803" t="s">
        <v>437</v>
      </c>
      <c r="J243" s="593"/>
      <c r="K243" s="594"/>
      <c r="L243" s="594"/>
      <c r="M243" s="594"/>
      <c r="N243" s="572"/>
      <c r="O243" s="573"/>
      <c r="P243" s="567"/>
      <c r="Q243" s="571"/>
      <c r="R243" s="567">
        <f t="shared" si="93"/>
        <v>0</v>
      </c>
      <c r="S243" s="570"/>
      <c r="T243" s="570">
        <f t="shared" si="110"/>
        <v>0</v>
      </c>
      <c r="U243" s="46">
        <f t="shared" si="117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/>
      <c r="AD243" s="53"/>
      <c r="AE243" s="54"/>
    </row>
    <row r="244" spans="1:31" ht="18" hidden="1" customHeight="1">
      <c r="A244" s="100">
        <v>13607844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438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3"/>
        <v>0</v>
      </c>
      <c r="S244" s="570"/>
      <c r="T244" s="567">
        <f>SUM(R244:S244)</f>
        <v>0</v>
      </c>
      <c r="U244" s="46">
        <f t="shared" si="117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>
      <c r="A245" s="100">
        <v>138011</v>
      </c>
      <c r="B245" s="31" t="s">
        <v>239</v>
      </c>
      <c r="C245" s="736" t="s">
        <v>27</v>
      </c>
      <c r="D245" s="614"/>
      <c r="E245" s="103"/>
      <c r="F245" s="103"/>
      <c r="G245" s="103"/>
      <c r="H245" s="103"/>
      <c r="I245" s="804" t="s">
        <v>439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3"/>
        <v>0</v>
      </c>
      <c r="S245" s="570"/>
      <c r="T245" s="567">
        <f>SUM(R245:S245)</f>
        <v>0</v>
      </c>
      <c r="U245" s="46">
        <f t="shared" si="117"/>
        <v>0</v>
      </c>
      <c r="V245" s="47">
        <f t="shared" si="103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>
      <c r="A246" s="30">
        <v>13801808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5" t="s">
        <v>440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3"/>
        <v>0</v>
      </c>
      <c r="S246" s="570"/>
      <c r="T246" s="570">
        <f t="shared" si="110"/>
        <v>0</v>
      </c>
      <c r="U246" s="46">
        <f t="shared" si="117"/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>
      <c r="A247" s="100">
        <v>138611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441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3"/>
        <v>0</v>
      </c>
      <c r="S247" s="570"/>
      <c r="T247" s="567">
        <f>SUM(R247:S247)</f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>
      <c r="A248" s="100">
        <v>13861808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793" t="s">
        <v>442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>
      <c r="A249" s="30">
        <v>139011</v>
      </c>
      <c r="B249" s="31" t="s">
        <v>239</v>
      </c>
      <c r="C249" s="736" t="s">
        <v>75</v>
      </c>
      <c r="D249" s="574"/>
      <c r="E249" s="73"/>
      <c r="F249" s="73"/>
      <c r="G249" s="73"/>
      <c r="H249" s="73"/>
      <c r="I249" s="564" t="s">
        <v>443</v>
      </c>
      <c r="J249" s="553"/>
      <c r="K249" s="467"/>
      <c r="L249" s="467"/>
      <c r="M249" s="467"/>
      <c r="N249" s="339"/>
      <c r="O249" s="46">
        <f t="shared" si="92"/>
        <v>0</v>
      </c>
      <c r="P249" s="554"/>
      <c r="Q249" s="571"/>
      <c r="R249" s="567">
        <f t="shared" si="93"/>
        <v>0</v>
      </c>
      <c r="S249" s="44"/>
      <c r="T249" s="570">
        <f t="shared" si="110"/>
        <v>0</v>
      </c>
      <c r="U249" s="46">
        <f>SUM(S249:T249)</f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>
        <f t="shared" si="100"/>
        <v>0</v>
      </c>
      <c r="AD249" s="53"/>
      <c r="AE249" s="54">
        <f t="shared" si="102"/>
        <v>0</v>
      </c>
    </row>
    <row r="250" spans="1:31" ht="18" hidden="1" customHeight="1">
      <c r="A250" s="381">
        <v>13901109</v>
      </c>
      <c r="B250" s="31" t="s">
        <v>239</v>
      </c>
      <c r="C250" s="32">
        <v>25</v>
      </c>
      <c r="D250" s="574"/>
      <c r="E250" s="73"/>
      <c r="F250" s="73"/>
      <c r="G250" s="73"/>
      <c r="H250" s="73"/>
      <c r="I250" s="552" t="s">
        <v>276</v>
      </c>
      <c r="J250" s="553"/>
      <c r="K250" s="467"/>
      <c r="L250" s="467"/>
      <c r="M250" s="467"/>
      <c r="N250" s="339"/>
      <c r="O250" s="46">
        <f t="shared" si="92"/>
        <v>0</v>
      </c>
      <c r="P250" s="554"/>
      <c r="Q250" s="45"/>
      <c r="R250" s="554">
        <f t="shared" si="93"/>
        <v>0</v>
      </c>
      <c r="S250" s="44">
        <f t="shared" si="94"/>
        <v>0</v>
      </c>
      <c r="T250" s="45"/>
      <c r="U250" s="46">
        <f>SUM(S250:T250)</f>
        <v>0</v>
      </c>
      <c r="V250" s="47">
        <f t="shared" si="103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00"/>
        <v>0</v>
      </c>
      <c r="AD250" s="53">
        <f>(R250*1000)/C250</f>
        <v>0</v>
      </c>
      <c r="AE250" s="54">
        <f t="shared" si="102"/>
        <v>0</v>
      </c>
    </row>
    <row r="251" spans="1:31" ht="18" hidden="1" customHeight="1">
      <c r="A251" s="381">
        <v>13901145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277</v>
      </c>
      <c r="J251" s="553"/>
      <c r="K251" s="467"/>
      <c r="L251" s="467"/>
      <c r="M251" s="467"/>
      <c r="N251" s="339"/>
      <c r="O251" s="46">
        <f t="shared" si="92"/>
        <v>0</v>
      </c>
      <c r="P251" s="554"/>
      <c r="Q251" s="45"/>
      <c r="R251" s="554">
        <f t="shared" si="93"/>
        <v>0</v>
      </c>
      <c r="S251" s="44">
        <f t="shared" si="94"/>
        <v>0</v>
      </c>
      <c r="T251" s="45"/>
      <c r="U251" s="46">
        <f t="shared" ref="U251:U317" si="118">SUM(S251:T251)</f>
        <v>0</v>
      </c>
      <c r="V251" s="47">
        <f t="shared" si="103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00"/>
        <v>0</v>
      </c>
      <c r="AD251" s="53">
        <f>(R251*1000)/C251</f>
        <v>0</v>
      </c>
      <c r="AE251" s="54">
        <f t="shared" si="102"/>
        <v>0</v>
      </c>
    </row>
    <row r="252" spans="1:31" ht="16.5" hidden="1" customHeight="1">
      <c r="A252" s="119" t="s">
        <v>278</v>
      </c>
      <c r="B252" s="120"/>
      <c r="C252" s="595"/>
      <c r="D252" s="596"/>
      <c r="E252" s="120"/>
      <c r="F252" s="120"/>
      <c r="G252" s="120"/>
      <c r="H252" s="120"/>
      <c r="I252" s="596"/>
      <c r="J252" s="274">
        <f>SUM(J202:J251)</f>
        <v>0</v>
      </c>
      <c r="K252" s="275">
        <f t="shared" ref="K252:U252" si="119">SUM(K202:K251)</f>
        <v>0</v>
      </c>
      <c r="L252" s="275">
        <f t="shared" si="119"/>
        <v>0</v>
      </c>
      <c r="M252" s="275">
        <f t="shared" si="119"/>
        <v>0</v>
      </c>
      <c r="N252" s="279">
        <f t="shared" si="119"/>
        <v>0</v>
      </c>
      <c r="O252" s="276">
        <f t="shared" si="119"/>
        <v>0</v>
      </c>
      <c r="P252" s="279">
        <f>SUM(P202:P251)</f>
        <v>0</v>
      </c>
      <c r="Q252" s="275">
        <f>SUM(Q202:Q251)</f>
        <v>0</v>
      </c>
      <c r="R252" s="279">
        <f t="shared" si="119"/>
        <v>0</v>
      </c>
      <c r="S252" s="274">
        <f t="shared" si="119"/>
        <v>0</v>
      </c>
      <c r="T252" s="275">
        <f t="shared" si="119"/>
        <v>0</v>
      </c>
      <c r="U252" s="276">
        <f t="shared" si="119"/>
        <v>0</v>
      </c>
      <c r="V252" s="47">
        <f t="shared" si="103"/>
        <v>0</v>
      </c>
      <c r="W252" s="277"/>
      <c r="X252" s="278"/>
      <c r="Y252" s="275"/>
      <c r="Z252" s="275"/>
      <c r="AA252" s="275"/>
      <c r="AB252" s="279"/>
      <c r="AC252" s="276"/>
      <c r="AD252" s="279"/>
      <c r="AE252" s="280"/>
    </row>
    <row r="253" spans="1:31" ht="18" customHeight="1" thickBot="1">
      <c r="A253" s="281" t="s">
        <v>279</v>
      </c>
      <c r="B253" s="282"/>
      <c r="C253" s="708"/>
      <c r="D253" s="709"/>
      <c r="E253" s="282"/>
      <c r="F253" s="282"/>
      <c r="G253" s="282"/>
      <c r="H253" s="282"/>
      <c r="I253" s="709"/>
      <c r="J253" s="290">
        <f>SUM(J252,J201,J189)</f>
        <v>160</v>
      </c>
      <c r="K253" s="291">
        <f t="shared" ref="K253:U253" si="120">SUM(K252,K201,K189)</f>
        <v>0</v>
      </c>
      <c r="L253" s="291">
        <f t="shared" si="120"/>
        <v>0</v>
      </c>
      <c r="M253" s="291">
        <f t="shared" si="120"/>
        <v>0</v>
      </c>
      <c r="N253" s="295">
        <f t="shared" si="120"/>
        <v>0</v>
      </c>
      <c r="O253" s="292">
        <f t="shared" si="120"/>
        <v>160</v>
      </c>
      <c r="P253" s="295">
        <f t="shared" si="120"/>
        <v>0</v>
      </c>
      <c r="Q253" s="291">
        <f>SUM(Q252,Q201,Q189)</f>
        <v>80</v>
      </c>
      <c r="R253" s="295">
        <f t="shared" si="120"/>
        <v>80</v>
      </c>
      <c r="S253" s="290">
        <f t="shared" si="120"/>
        <v>240</v>
      </c>
      <c r="T253" s="291">
        <f t="shared" si="120"/>
        <v>0</v>
      </c>
      <c r="U253" s="292">
        <f t="shared" si="120"/>
        <v>240</v>
      </c>
      <c r="V253" s="47">
        <f t="shared" si="103"/>
        <v>0</v>
      </c>
      <c r="W253" s="382"/>
      <c r="X253" s="294">
        <f t="shared" ref="X253:AE253" si="121">SUM(X252,X201,X189)</f>
        <v>6400</v>
      </c>
      <c r="Y253" s="291">
        <f t="shared" si="121"/>
        <v>0</v>
      </c>
      <c r="Z253" s="291">
        <f t="shared" si="121"/>
        <v>0</v>
      </c>
      <c r="AA253" s="291">
        <f t="shared" si="121"/>
        <v>0</v>
      </c>
      <c r="AB253" s="295">
        <f t="shared" si="121"/>
        <v>0</v>
      </c>
      <c r="AC253" s="292">
        <f t="shared" si="121"/>
        <v>6400</v>
      </c>
      <c r="AD253" s="295">
        <f t="shared" si="121"/>
        <v>1600</v>
      </c>
      <c r="AE253" s="296">
        <f t="shared" si="121"/>
        <v>8000</v>
      </c>
    </row>
    <row r="254" spans="1:31" ht="18" customHeight="1">
      <c r="A254" s="192">
        <v>122001</v>
      </c>
      <c r="B254" s="297" t="s">
        <v>206</v>
      </c>
      <c r="C254" s="238">
        <v>25</v>
      </c>
      <c r="D254" s="551">
        <v>521</v>
      </c>
      <c r="E254" s="34">
        <v>921</v>
      </c>
      <c r="F254" s="34" t="s">
        <v>280</v>
      </c>
      <c r="G254" s="34">
        <v>9621</v>
      </c>
      <c r="H254" s="35">
        <v>8621</v>
      </c>
      <c r="I254" s="712"/>
      <c r="J254" s="806"/>
      <c r="K254" s="714"/>
      <c r="L254" s="714"/>
      <c r="M254" s="714"/>
      <c r="N254" s="715"/>
      <c r="O254" s="716">
        <f t="shared" ref="O254:O292" si="122">SUM(J254:N254)</f>
        <v>0</v>
      </c>
      <c r="P254" s="554"/>
      <c r="Q254" s="301"/>
      <c r="R254" s="717"/>
      <c r="S254" s="44">
        <f>SUM(O254,R254)</f>
        <v>0</v>
      </c>
      <c r="T254" s="301"/>
      <c r="U254" s="302">
        <f t="shared" si="118"/>
        <v>0</v>
      </c>
      <c r="V254" s="47">
        <f t="shared" si="103"/>
        <v>0</v>
      </c>
      <c r="W254" s="303"/>
      <c r="X254" s="304">
        <f t="shared" ref="X254:X292" si="123">(J254*1000)/C254</f>
        <v>0</v>
      </c>
      <c r="Y254" s="305">
        <f t="shared" ref="Y254:Y292" si="124">(K254*1000)/C254</f>
        <v>0</v>
      </c>
      <c r="Z254" s="305">
        <f t="shared" ref="Z254:Z292" si="125">(L254*1000)/C254</f>
        <v>0</v>
      </c>
      <c r="AA254" s="305">
        <f t="shared" ref="AA254:AA292" si="126">(M254*1000)/C254</f>
        <v>0</v>
      </c>
      <c r="AB254" s="306">
        <f t="shared" ref="AB254:AB292" si="127">(N254*1000)/C254</f>
        <v>0</v>
      </c>
      <c r="AC254" s="307">
        <f t="shared" ref="AC254:AC292" si="128">SUM(X254:AB254)</f>
        <v>0</v>
      </c>
      <c r="AD254" s="308">
        <f t="shared" ref="AD254:AD292" si="129">(R254*1000)/C254</f>
        <v>0</v>
      </c>
      <c r="AE254" s="309">
        <f t="shared" ref="AE254:AE292" si="130">SUM(AC254:AD254)</f>
        <v>0</v>
      </c>
    </row>
    <row r="255" spans="1:31" ht="18" hidden="1" customHeight="1">
      <c r="A255" s="192">
        <v>122001</v>
      </c>
      <c r="B255" s="297" t="s">
        <v>206</v>
      </c>
      <c r="C255" s="736" t="s">
        <v>75</v>
      </c>
      <c r="D255" s="575"/>
      <c r="E255" s="34"/>
      <c r="F255" s="314" t="s">
        <v>444</v>
      </c>
      <c r="G255" s="34"/>
      <c r="H255" s="35"/>
      <c r="I255" s="712"/>
      <c r="J255" s="807"/>
      <c r="K255" s="729"/>
      <c r="L255" s="726"/>
      <c r="M255" s="729"/>
      <c r="N255" s="730"/>
      <c r="O255" s="791">
        <f t="shared" si="122"/>
        <v>0</v>
      </c>
      <c r="P255" s="554"/>
      <c r="Q255" s="301"/>
      <c r="R255" s="717"/>
      <c r="S255" s="44"/>
      <c r="T255" s="265">
        <f>SUM(O255,R255)</f>
        <v>0</v>
      </c>
      <c r="U255" s="46">
        <f t="shared" si="118"/>
        <v>0</v>
      </c>
      <c r="V255" s="47">
        <f t="shared" si="103"/>
        <v>0</v>
      </c>
      <c r="W255" s="303"/>
      <c r="X255" s="304"/>
      <c r="Y255" s="305"/>
      <c r="Z255" s="305"/>
      <c r="AA255" s="305"/>
      <c r="AB255" s="306"/>
      <c r="AC255" s="307"/>
      <c r="AD255" s="308"/>
      <c r="AE255" s="309"/>
    </row>
    <row r="256" spans="1:31" ht="18" hidden="1" customHeight="1">
      <c r="A256" s="395">
        <v>123701</v>
      </c>
      <c r="B256" s="297">
        <v>2.5</v>
      </c>
      <c r="C256" s="67" t="s">
        <v>27</v>
      </c>
      <c r="D256" s="575" t="s">
        <v>445</v>
      </c>
      <c r="E256" s="34"/>
      <c r="F256" s="314"/>
      <c r="G256" s="34"/>
      <c r="H256" s="35"/>
      <c r="I256" s="712"/>
      <c r="J256" s="807"/>
      <c r="K256" s="729"/>
      <c r="L256" s="726"/>
      <c r="M256" s="729"/>
      <c r="N256" s="730"/>
      <c r="O256" s="558">
        <f t="shared" si="122"/>
        <v>0</v>
      </c>
      <c r="P256" s="554"/>
      <c r="Q256" s="301"/>
      <c r="R256" s="717"/>
      <c r="S256" s="44"/>
      <c r="T256" s="808">
        <f>SUM(O256,R256)</f>
        <v>0</v>
      </c>
      <c r="U256" s="46">
        <f t="shared" si="118"/>
        <v>0</v>
      </c>
      <c r="V256" s="47"/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customHeight="1">
      <c r="A257" s="30">
        <v>123701</v>
      </c>
      <c r="B257" s="31" t="s">
        <v>220</v>
      </c>
      <c r="C257" s="32">
        <v>25</v>
      </c>
      <c r="D257" s="809" t="s">
        <v>285</v>
      </c>
      <c r="E257" s="73"/>
      <c r="F257" s="73"/>
      <c r="G257" s="73"/>
      <c r="H257" s="36"/>
      <c r="I257" s="552"/>
      <c r="J257" s="328"/>
      <c r="K257" s="467"/>
      <c r="L257" s="467"/>
      <c r="M257" s="467"/>
      <c r="N257" s="339"/>
      <c r="O257" s="46">
        <f t="shared" si="122"/>
        <v>0</v>
      </c>
      <c r="P257" s="554"/>
      <c r="Q257" s="45"/>
      <c r="R257" s="554"/>
      <c r="S257" s="44">
        <f t="shared" ref="S257:S277" si="131">SUM(O257,R257)</f>
        <v>0</v>
      </c>
      <c r="T257" s="334"/>
      <c r="U257" s="46">
        <f t="shared" si="118"/>
        <v>0</v>
      </c>
      <c r="V257" s="47">
        <f t="shared" si="103"/>
        <v>0</v>
      </c>
      <c r="W257" s="48"/>
      <c r="X257" s="49">
        <f t="shared" si="123"/>
        <v>0</v>
      </c>
      <c r="Y257" s="50">
        <f t="shared" si="124"/>
        <v>0</v>
      </c>
      <c r="Z257" s="50">
        <f t="shared" si="125"/>
        <v>0</v>
      </c>
      <c r="AA257" s="50">
        <f t="shared" si="126"/>
        <v>0</v>
      </c>
      <c r="AB257" s="51">
        <f t="shared" si="127"/>
        <v>0</v>
      </c>
      <c r="AC257" s="52">
        <f t="shared" si="128"/>
        <v>0</v>
      </c>
      <c r="AD257" s="53"/>
      <c r="AE257" s="54">
        <f t="shared" si="130"/>
        <v>0</v>
      </c>
    </row>
    <row r="258" spans="1:31" ht="18" hidden="1" customHeight="1">
      <c r="A258" s="30">
        <v>123001</v>
      </c>
      <c r="B258" s="31" t="s">
        <v>220</v>
      </c>
      <c r="C258" s="736" t="s">
        <v>75</v>
      </c>
      <c r="D258" s="810"/>
      <c r="E258" s="73"/>
      <c r="F258" s="135" t="s">
        <v>446</v>
      </c>
      <c r="G258" s="73"/>
      <c r="H258" s="36"/>
      <c r="I258" s="552"/>
      <c r="J258" s="328"/>
      <c r="K258" s="467"/>
      <c r="L258" s="563"/>
      <c r="M258" s="467"/>
      <c r="N258" s="339"/>
      <c r="O258" s="46">
        <f t="shared" si="122"/>
        <v>0</v>
      </c>
      <c r="P258" s="554"/>
      <c r="Q258" s="45"/>
      <c r="R258" s="554"/>
      <c r="S258" s="44"/>
      <c r="T258" s="265">
        <f>SUM(O258,R258)</f>
        <v>0</v>
      </c>
      <c r="U258" s="46">
        <f t="shared" si="118"/>
        <v>0</v>
      </c>
      <c r="V258" s="47">
        <f t="shared" si="103"/>
        <v>0</v>
      </c>
      <c r="W258" s="48"/>
      <c r="X258" s="49"/>
      <c r="Y258" s="50"/>
      <c r="Z258" s="50"/>
      <c r="AA258" s="50"/>
      <c r="AB258" s="51"/>
      <c r="AC258" s="52"/>
      <c r="AD258" s="53"/>
      <c r="AE258" s="54"/>
    </row>
    <row r="259" spans="1:31" ht="18" hidden="1" customHeight="1">
      <c r="A259" s="30">
        <v>122701</v>
      </c>
      <c r="B259" s="31" t="s">
        <v>206</v>
      </c>
      <c r="C259" s="736">
        <v>25</v>
      </c>
      <c r="D259" s="810" t="s">
        <v>447</v>
      </c>
      <c r="E259" s="73"/>
      <c r="F259" s="135"/>
      <c r="G259" s="73"/>
      <c r="H259" s="36"/>
      <c r="I259" s="552"/>
      <c r="J259" s="328"/>
      <c r="K259" s="467"/>
      <c r="L259" s="563"/>
      <c r="M259" s="467"/>
      <c r="N259" s="339"/>
      <c r="O259" s="558">
        <f t="shared" si="122"/>
        <v>0</v>
      </c>
      <c r="P259" s="554"/>
      <c r="Q259" s="45"/>
      <c r="R259" s="554"/>
      <c r="S259" s="44">
        <f t="shared" si="131"/>
        <v>0</v>
      </c>
      <c r="T259" s="811"/>
      <c r="U259" s="46">
        <f t="shared" si="118"/>
        <v>0</v>
      </c>
      <c r="V259" s="47"/>
      <c r="W259" s="48"/>
      <c r="X259" s="49">
        <f t="shared" si="123"/>
        <v>0</v>
      </c>
      <c r="Y259" s="50"/>
      <c r="Z259" s="50"/>
      <c r="AA259" s="50"/>
      <c r="AB259" s="51"/>
      <c r="AC259" s="52">
        <f t="shared" si="128"/>
        <v>0</v>
      </c>
      <c r="AD259" s="53"/>
      <c r="AE259" s="54">
        <f t="shared" si="130"/>
        <v>0</v>
      </c>
    </row>
    <row r="260" spans="1:31" ht="18" hidden="1" customHeight="1">
      <c r="A260" s="30">
        <v>121701</v>
      </c>
      <c r="B260" s="31" t="s">
        <v>206</v>
      </c>
      <c r="C260" s="736">
        <v>25</v>
      </c>
      <c r="D260" s="810" t="s">
        <v>282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2"/>
        <v>0</v>
      </c>
      <c r="P260" s="554"/>
      <c r="Q260" s="45"/>
      <c r="R260" s="554"/>
      <c r="S260" s="44">
        <f t="shared" si="131"/>
        <v>0</v>
      </c>
      <c r="T260" s="811"/>
      <c r="U260" s="46">
        <f t="shared" si="118"/>
        <v>0</v>
      </c>
      <c r="V260" s="47"/>
      <c r="W260" s="48"/>
      <c r="X260" s="49">
        <f t="shared" si="123"/>
        <v>0</v>
      </c>
      <c r="Y260" s="50"/>
      <c r="Z260" s="50"/>
      <c r="AA260" s="50"/>
      <c r="AB260" s="51"/>
      <c r="AC260" s="52">
        <f t="shared" si="128"/>
        <v>0</v>
      </c>
      <c r="AD260" s="53"/>
      <c r="AE260" s="54">
        <f t="shared" si="130"/>
        <v>0</v>
      </c>
    </row>
    <row r="261" spans="1:31" ht="18" customHeight="1">
      <c r="A261" s="30">
        <v>123001</v>
      </c>
      <c r="B261" s="31">
        <v>2.5</v>
      </c>
      <c r="C261" s="32">
        <v>25</v>
      </c>
      <c r="D261" s="574">
        <v>522</v>
      </c>
      <c r="E261" s="73"/>
      <c r="F261" s="73"/>
      <c r="G261" s="73"/>
      <c r="H261" s="36"/>
      <c r="I261" s="552"/>
      <c r="J261" s="677"/>
      <c r="K261" s="563"/>
      <c r="L261" s="563"/>
      <c r="M261" s="563"/>
      <c r="N261" s="607"/>
      <c r="O261" s="558">
        <f t="shared" si="122"/>
        <v>0</v>
      </c>
      <c r="P261" s="554"/>
      <c r="Q261" s="45"/>
      <c r="R261" s="554"/>
      <c r="S261" s="44">
        <f t="shared" si="131"/>
        <v>0</v>
      </c>
      <c r="T261" s="45"/>
      <c r="U261" s="46">
        <f t="shared" si="118"/>
        <v>0</v>
      </c>
      <c r="V261" s="47">
        <f t="shared" si="103"/>
        <v>0</v>
      </c>
      <c r="W261" s="48" t="s">
        <v>288</v>
      </c>
      <c r="X261" s="49">
        <f t="shared" si="123"/>
        <v>0</v>
      </c>
      <c r="Y261" s="50">
        <f t="shared" si="124"/>
        <v>0</v>
      </c>
      <c r="Z261" s="50">
        <f t="shared" si="125"/>
        <v>0</v>
      </c>
      <c r="AA261" s="50">
        <f t="shared" si="126"/>
        <v>0</v>
      </c>
      <c r="AB261" s="51">
        <f t="shared" si="127"/>
        <v>0</v>
      </c>
      <c r="AC261" s="52">
        <f t="shared" si="128"/>
        <v>0</v>
      </c>
      <c r="AD261" s="53">
        <f t="shared" si="129"/>
        <v>0</v>
      </c>
      <c r="AE261" s="54">
        <f t="shared" si="130"/>
        <v>0</v>
      </c>
    </row>
    <row r="262" spans="1:31" ht="18" hidden="1" customHeight="1">
      <c r="A262" s="30">
        <v>127000</v>
      </c>
      <c r="B262" s="31" t="s">
        <v>57</v>
      </c>
      <c r="C262" s="32">
        <v>25</v>
      </c>
      <c r="D262" s="574">
        <v>324</v>
      </c>
      <c r="E262" s="73">
        <v>824</v>
      </c>
      <c r="F262" s="73" t="s">
        <v>448</v>
      </c>
      <c r="G262" s="73"/>
      <c r="H262" s="36"/>
      <c r="I262" s="552"/>
      <c r="J262" s="618"/>
      <c r="K262" s="563"/>
      <c r="L262" s="592"/>
      <c r="M262" s="563"/>
      <c r="N262" s="607"/>
      <c r="O262" s="558">
        <f t="shared" si="122"/>
        <v>0</v>
      </c>
      <c r="P262" s="554"/>
      <c r="Q262" s="45"/>
      <c r="R262" s="554"/>
      <c r="S262" s="44">
        <f t="shared" si="131"/>
        <v>0</v>
      </c>
      <c r="T262" s="45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>
        <f t="shared" si="129"/>
        <v>0</v>
      </c>
      <c r="AE262" s="54">
        <f t="shared" si="130"/>
        <v>0</v>
      </c>
    </row>
    <row r="263" spans="1:31" ht="18" hidden="1" customHeight="1">
      <c r="A263" s="30">
        <v>127800</v>
      </c>
      <c r="B263" s="31" t="s">
        <v>57</v>
      </c>
      <c r="C263" s="736" t="s">
        <v>75</v>
      </c>
      <c r="D263" s="574"/>
      <c r="E263" s="73"/>
      <c r="F263" s="374"/>
      <c r="G263" s="73"/>
      <c r="H263" s="89">
        <v>6824</v>
      </c>
      <c r="I263" s="552"/>
      <c r="J263" s="116"/>
      <c r="K263" s="563"/>
      <c r="L263" s="563"/>
      <c r="M263" s="563"/>
      <c r="N263" s="607"/>
      <c r="O263" s="558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>
      <c r="A264" s="30">
        <v>127800</v>
      </c>
      <c r="B264" s="31" t="s">
        <v>57</v>
      </c>
      <c r="C264" s="812">
        <v>25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265"/>
      <c r="U264" s="46">
        <f t="shared" si="118"/>
        <v>0</v>
      </c>
      <c r="V264" s="47">
        <f t="shared" si="103"/>
        <v>0</v>
      </c>
      <c r="W264" s="48"/>
      <c r="X264" s="49"/>
      <c r="Y264" s="50"/>
      <c r="Z264" s="50"/>
      <c r="AA264" s="50"/>
      <c r="AB264" s="51">
        <f t="shared" si="127"/>
        <v>0</v>
      </c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>
      <c r="A265" s="30">
        <v>127060</v>
      </c>
      <c r="B265" s="31" t="s">
        <v>57</v>
      </c>
      <c r="C265" s="736" t="s">
        <v>75</v>
      </c>
      <c r="D265" s="813"/>
      <c r="E265" s="73"/>
      <c r="F265" s="399" t="s">
        <v>291</v>
      </c>
      <c r="G265" s="73"/>
      <c r="H265" s="36"/>
      <c r="I265" s="552"/>
      <c r="J265" s="116"/>
      <c r="K265" s="563"/>
      <c r="L265" s="563"/>
      <c r="M265" s="563"/>
      <c r="N265" s="607"/>
      <c r="O265" s="558">
        <f t="shared" si="122"/>
        <v>0</v>
      </c>
      <c r="P265" s="554"/>
      <c r="Q265" s="45"/>
      <c r="R265" s="554">
        <f t="shared" ref="R265" si="132">SUM(P265:Q265)</f>
        <v>0</v>
      </c>
      <c r="S265" s="44"/>
      <c r="T265" s="265">
        <f>SUM(O265,R265)</f>
        <v>0</v>
      </c>
      <c r="U265" s="46">
        <f t="shared" si="118"/>
        <v>0</v>
      </c>
      <c r="V265" s="47">
        <f t="shared" si="103"/>
        <v>0</v>
      </c>
      <c r="W265" s="48"/>
      <c r="X265" s="49"/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>
      <c r="A266" s="30">
        <v>127801</v>
      </c>
      <c r="B266" s="31">
        <v>3.5</v>
      </c>
      <c r="C266" s="812">
        <v>25</v>
      </c>
      <c r="D266" s="813"/>
      <c r="E266" s="73"/>
      <c r="F266" s="404"/>
      <c r="G266" s="73"/>
      <c r="H266" s="89">
        <v>6924</v>
      </c>
      <c r="I266" s="552"/>
      <c r="J266" s="116"/>
      <c r="K266" s="563"/>
      <c r="L266" s="563"/>
      <c r="M266" s="563"/>
      <c r="N266" s="642"/>
      <c r="O266" s="558">
        <f t="shared" si="122"/>
        <v>0</v>
      </c>
      <c r="P266" s="554"/>
      <c r="Q266" s="45"/>
      <c r="R266" s="554"/>
      <c r="S266" s="44">
        <f t="shared" si="131"/>
        <v>0</v>
      </c>
      <c r="T266" s="143"/>
      <c r="U266" s="46">
        <f t="shared" si="118"/>
        <v>0</v>
      </c>
      <c r="V266" s="47">
        <f t="shared" si="103"/>
        <v>0</v>
      </c>
      <c r="W266" s="48"/>
      <c r="X266" s="49"/>
      <c r="Y266" s="50"/>
      <c r="Z266" s="50"/>
      <c r="AA266" s="50"/>
      <c r="AB266" s="51">
        <f t="shared" si="127"/>
        <v>0</v>
      </c>
      <c r="AC266" s="52">
        <f t="shared" si="128"/>
        <v>0</v>
      </c>
      <c r="AD266" s="53"/>
      <c r="AE266" s="54">
        <f t="shared" si="130"/>
        <v>0</v>
      </c>
    </row>
    <row r="267" spans="1:31" ht="18" hidden="1" customHeight="1">
      <c r="A267" s="30">
        <v>127001</v>
      </c>
      <c r="B267" s="31" t="s">
        <v>220</v>
      </c>
      <c r="C267" s="812">
        <v>25</v>
      </c>
      <c r="D267" s="813"/>
      <c r="E267" s="73"/>
      <c r="F267" s="404"/>
      <c r="G267" s="135">
        <v>9624</v>
      </c>
      <c r="H267" s="347"/>
      <c r="I267" s="552"/>
      <c r="J267" s="593"/>
      <c r="K267" s="556"/>
      <c r="L267" s="594"/>
      <c r="M267" s="661"/>
      <c r="N267" s="55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143"/>
      <c r="U267" s="46">
        <f t="shared" si="118"/>
        <v>0</v>
      </c>
      <c r="V267" s="47">
        <f t="shared" si="103"/>
        <v>0</v>
      </c>
      <c r="W267" s="48"/>
      <c r="X267" s="49"/>
      <c r="Y267" s="50"/>
      <c r="Z267" s="50"/>
      <c r="AA267" s="50">
        <f t="shared" si="126"/>
        <v>0</v>
      </c>
      <c r="AB267" s="51"/>
      <c r="AC267" s="52">
        <f t="shared" si="128"/>
        <v>0</v>
      </c>
      <c r="AD267" s="53"/>
      <c r="AE267" s="54">
        <f t="shared" si="130"/>
        <v>0</v>
      </c>
    </row>
    <row r="268" spans="1:31" ht="18" customHeight="1">
      <c r="A268" s="30">
        <v>12706832</v>
      </c>
      <c r="B268" s="108">
        <v>4</v>
      </c>
      <c r="C268" s="67" t="s">
        <v>27</v>
      </c>
      <c r="D268" s="814"/>
      <c r="E268" s="73"/>
      <c r="F268" s="404" t="s">
        <v>449</v>
      </c>
      <c r="G268" s="815"/>
      <c r="H268" s="347"/>
      <c r="I268" s="552"/>
      <c r="J268" s="593"/>
      <c r="K268" s="556"/>
      <c r="L268" s="594">
        <v>28</v>
      </c>
      <c r="M268" s="571"/>
      <c r="N268" s="557"/>
      <c r="O268" s="558">
        <f t="shared" si="122"/>
        <v>28</v>
      </c>
      <c r="P268" s="554"/>
      <c r="Q268" s="45"/>
      <c r="R268" s="554"/>
      <c r="S268" s="44"/>
      <c r="T268" s="808">
        <f>SUM(O268,R268)</f>
        <v>28</v>
      </c>
      <c r="U268" s="46">
        <f t="shared" si="118"/>
        <v>28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>
      <c r="A269" s="30">
        <v>127001</v>
      </c>
      <c r="B269" s="816" t="s">
        <v>220</v>
      </c>
      <c r="C269" s="67" t="s">
        <v>27</v>
      </c>
      <c r="D269" s="814"/>
      <c r="E269" s="73"/>
      <c r="F269" s="817" t="s">
        <v>295</v>
      </c>
      <c r="G269" s="815"/>
      <c r="H269" s="347"/>
      <c r="I269" s="552"/>
      <c r="J269" s="593"/>
      <c r="K269" s="556"/>
      <c r="L269" s="563"/>
      <c r="M269" s="571"/>
      <c r="N269" s="557"/>
      <c r="O269" s="558">
        <f t="shared" si="122"/>
        <v>0</v>
      </c>
      <c r="P269" s="554"/>
      <c r="Q269" s="45"/>
      <c r="R269" s="554"/>
      <c r="S269" s="44"/>
      <c r="T269" s="808">
        <f>SUM(O269,R269)</f>
        <v>0</v>
      </c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customHeight="1">
      <c r="A270" s="818">
        <v>127001</v>
      </c>
      <c r="B270" s="816" t="s">
        <v>220</v>
      </c>
      <c r="C270" s="819">
        <v>25</v>
      </c>
      <c r="D270" s="639">
        <v>524</v>
      </c>
      <c r="E270" s="73"/>
      <c r="F270" s="820" t="s">
        <v>450</v>
      </c>
      <c r="G270" s="147"/>
      <c r="H270" s="347"/>
      <c r="I270" s="552"/>
      <c r="J270" s="570"/>
      <c r="K270" s="556"/>
      <c r="L270" s="571"/>
      <c r="M270" s="571"/>
      <c r="N270" s="557"/>
      <c r="O270" s="558">
        <f t="shared" si="122"/>
        <v>0</v>
      </c>
      <c r="P270" s="554"/>
      <c r="Q270" s="45"/>
      <c r="R270" s="554"/>
      <c r="S270" s="44">
        <f t="shared" si="131"/>
        <v>0</v>
      </c>
      <c r="T270" s="143"/>
      <c r="U270" s="46">
        <f t="shared" si="118"/>
        <v>0</v>
      </c>
      <c r="V270" s="47">
        <f t="shared" si="103"/>
        <v>0</v>
      </c>
      <c r="W270" s="48"/>
      <c r="X270" s="49">
        <f t="shared" si="123"/>
        <v>0</v>
      </c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hidden="1" customHeight="1">
      <c r="A271" s="818">
        <v>127008</v>
      </c>
      <c r="B271" s="816">
        <v>3.5</v>
      </c>
      <c r="C271" s="819">
        <v>25</v>
      </c>
      <c r="D271" s="639"/>
      <c r="E271" s="73"/>
      <c r="F271" s="820" t="s">
        <v>295</v>
      </c>
      <c r="G271" s="147"/>
      <c r="H271" s="347"/>
      <c r="I271" s="552"/>
      <c r="J271" s="328"/>
      <c r="K271" s="556"/>
      <c r="L271" s="571"/>
      <c r="M271" s="571"/>
      <c r="N271" s="557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/>
      <c r="W271" s="48"/>
      <c r="X271" s="49">
        <f t="shared" si="123"/>
        <v>0</v>
      </c>
      <c r="Y271" s="50"/>
      <c r="Z271" s="50"/>
      <c r="AA271" s="50"/>
      <c r="AB271" s="51"/>
      <c r="AC271" s="52">
        <f t="shared" si="128"/>
        <v>0</v>
      </c>
      <c r="AD271" s="53"/>
      <c r="AE271" s="54">
        <f t="shared" si="130"/>
        <v>0</v>
      </c>
    </row>
    <row r="272" spans="1:31" ht="18" customHeight="1">
      <c r="A272" s="30">
        <v>127001</v>
      </c>
      <c r="B272" s="108">
        <v>3.5</v>
      </c>
      <c r="C272" s="32">
        <v>25</v>
      </c>
      <c r="D272" s="574">
        <v>524</v>
      </c>
      <c r="E272" s="73">
        <v>924</v>
      </c>
      <c r="F272" s="73" t="s">
        <v>450</v>
      </c>
      <c r="G272" s="73"/>
      <c r="H272" s="36"/>
      <c r="I272" s="552"/>
      <c r="J272" s="116">
        <v>64</v>
      </c>
      <c r="K272" s="563"/>
      <c r="L272" s="563"/>
      <c r="M272" s="563"/>
      <c r="N272" s="607"/>
      <c r="O272" s="558">
        <f t="shared" si="122"/>
        <v>64</v>
      </c>
      <c r="P272" s="554"/>
      <c r="Q272" s="45"/>
      <c r="R272" s="554"/>
      <c r="S272" s="44">
        <f t="shared" si="131"/>
        <v>64</v>
      </c>
      <c r="T272" s="45"/>
      <c r="U272" s="46">
        <f t="shared" si="118"/>
        <v>64</v>
      </c>
      <c r="V272" s="47">
        <f t="shared" si="103"/>
        <v>0</v>
      </c>
      <c r="W272" s="48"/>
      <c r="X272" s="49">
        <f t="shared" si="123"/>
        <v>2560</v>
      </c>
      <c r="Y272" s="50">
        <f t="shared" si="124"/>
        <v>0</v>
      </c>
      <c r="Z272" s="50">
        <f t="shared" si="125"/>
        <v>0</v>
      </c>
      <c r="AA272" s="50">
        <f t="shared" si="126"/>
        <v>0</v>
      </c>
      <c r="AB272" s="51">
        <f t="shared" si="127"/>
        <v>0</v>
      </c>
      <c r="AC272" s="52">
        <f t="shared" si="128"/>
        <v>2560</v>
      </c>
      <c r="AD272" s="53">
        <f t="shared" si="129"/>
        <v>0</v>
      </c>
      <c r="AE272" s="54">
        <f t="shared" si="130"/>
        <v>2560</v>
      </c>
    </row>
    <row r="273" spans="1:31" ht="18" hidden="1" customHeight="1">
      <c r="A273" s="30">
        <v>128001</v>
      </c>
      <c r="B273" s="108">
        <v>3.5</v>
      </c>
      <c r="C273" s="32">
        <v>25</v>
      </c>
      <c r="D273" s="574"/>
      <c r="E273" s="73"/>
      <c r="F273" s="409" t="s">
        <v>451</v>
      </c>
      <c r="G273" s="73"/>
      <c r="H273" s="36"/>
      <c r="I273" s="552"/>
      <c r="J273" s="116"/>
      <c r="K273" s="563"/>
      <c r="L273" s="571"/>
      <c r="M273" s="563"/>
      <c r="N273" s="607"/>
      <c r="O273" s="558">
        <f t="shared" si="122"/>
        <v>0</v>
      </c>
      <c r="P273" s="554"/>
      <c r="Q273" s="45"/>
      <c r="R273" s="554"/>
      <c r="S273" s="44">
        <f t="shared" si="131"/>
        <v>0</v>
      </c>
      <c r="T273" s="45"/>
      <c r="U273" s="46">
        <f t="shared" si="118"/>
        <v>0</v>
      </c>
      <c r="V273" s="47">
        <f t="shared" si="103"/>
        <v>0</v>
      </c>
      <c r="W273" s="48"/>
      <c r="X273" s="49"/>
      <c r="Y273" s="50"/>
      <c r="Z273" s="50">
        <f t="shared" si="125"/>
        <v>0</v>
      </c>
      <c r="AA273" s="50"/>
      <c r="AB273" s="51"/>
      <c r="AC273" s="52">
        <f t="shared" si="128"/>
        <v>0</v>
      </c>
      <c r="AD273" s="53"/>
      <c r="AE273" s="54">
        <f t="shared" si="130"/>
        <v>0</v>
      </c>
    </row>
    <row r="274" spans="1:31" ht="18" hidden="1" customHeight="1">
      <c r="A274" s="30">
        <v>127061</v>
      </c>
      <c r="B274" s="108">
        <v>3.5</v>
      </c>
      <c r="C274" s="32">
        <v>25</v>
      </c>
      <c r="D274" s="574" t="s">
        <v>452</v>
      </c>
      <c r="E274" s="73"/>
      <c r="F274" s="73"/>
      <c r="G274" s="73"/>
      <c r="H274" s="36"/>
      <c r="I274" s="552"/>
      <c r="J274" s="553"/>
      <c r="K274" s="467"/>
      <c r="L274" s="467"/>
      <c r="M274" s="467"/>
      <c r="N274" s="339"/>
      <c r="O274" s="46">
        <f>SUM(J274:N274)</f>
        <v>0</v>
      </c>
      <c r="P274" s="554"/>
      <c r="Q274" s="45"/>
      <c r="R274" s="554"/>
      <c r="S274" s="44"/>
      <c r="T274" s="45"/>
      <c r="U274" s="46"/>
      <c r="V274" s="47">
        <f>O274+R274-U274</f>
        <v>0</v>
      </c>
      <c r="W274" s="48"/>
      <c r="X274" s="49">
        <f>(J274*1000)/C274</f>
        <v>0</v>
      </c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127001</v>
      </c>
      <c r="B275" s="108">
        <v>3.5</v>
      </c>
      <c r="C275" s="736" t="s">
        <v>75</v>
      </c>
      <c r="D275" s="575" t="s">
        <v>296</v>
      </c>
      <c r="E275" s="73"/>
      <c r="F275" s="73"/>
      <c r="G275" s="73"/>
      <c r="H275" s="36"/>
      <c r="I275" s="552"/>
      <c r="J275" s="640"/>
      <c r="K275" s="467"/>
      <c r="L275" s="467"/>
      <c r="M275" s="467"/>
      <c r="N275" s="339"/>
      <c r="O275" s="46">
        <f t="shared" si="122"/>
        <v>0</v>
      </c>
      <c r="P275" s="554"/>
      <c r="Q275" s="45"/>
      <c r="R275" s="554"/>
      <c r="S275" s="44">
        <f t="shared" si="131"/>
        <v>0</v>
      </c>
      <c r="T275" s="45"/>
      <c r="U275" s="46">
        <f t="shared" si="118"/>
        <v>0</v>
      </c>
      <c r="V275" s="47">
        <f t="shared" ref="V275:V331" si="133">O275+R275-U275</f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hidden="1" customHeight="1">
      <c r="A276" s="30">
        <v>127020</v>
      </c>
      <c r="B276" s="31" t="s">
        <v>57</v>
      </c>
      <c r="C276" s="106">
        <v>25</v>
      </c>
      <c r="D276" s="574"/>
      <c r="E276" s="73"/>
      <c r="F276" s="73"/>
      <c r="G276" s="73"/>
      <c r="H276" s="36"/>
      <c r="I276" s="552" t="s">
        <v>453</v>
      </c>
      <c r="J276" s="553"/>
      <c r="K276" s="467"/>
      <c r="L276" s="467"/>
      <c r="M276" s="467"/>
      <c r="N276" s="339"/>
      <c r="O276" s="46">
        <f t="shared" si="122"/>
        <v>0</v>
      </c>
      <c r="P276" s="554"/>
      <c r="Q276" s="45"/>
      <c r="R276" s="554">
        <f t="shared" ref="R276:R292" si="134">SUM(P276:Q276)</f>
        <v>0</v>
      </c>
      <c r="S276" s="44">
        <f t="shared" si="131"/>
        <v>0</v>
      </c>
      <c r="T276" s="45"/>
      <c r="U276" s="46">
        <f t="shared" si="118"/>
        <v>0</v>
      </c>
      <c r="V276" s="47">
        <f t="shared" si="133"/>
        <v>0</v>
      </c>
      <c r="W276" s="48"/>
      <c r="X276" s="49">
        <f t="shared" si="123"/>
        <v>0</v>
      </c>
      <c r="Y276" s="50">
        <f t="shared" si="124"/>
        <v>0</v>
      </c>
      <c r="Z276" s="50">
        <f t="shared" si="125"/>
        <v>0</v>
      </c>
      <c r="AA276" s="50">
        <f t="shared" si="126"/>
        <v>0</v>
      </c>
      <c r="AB276" s="51">
        <f t="shared" si="127"/>
        <v>0</v>
      </c>
      <c r="AC276" s="52">
        <f t="shared" si="128"/>
        <v>0</v>
      </c>
      <c r="AD276" s="53">
        <f t="shared" si="129"/>
        <v>0</v>
      </c>
      <c r="AE276" s="54">
        <f t="shared" si="130"/>
        <v>0</v>
      </c>
    </row>
    <row r="277" spans="1:31" ht="18" hidden="1" customHeight="1">
      <c r="A277" s="172">
        <v>127020</v>
      </c>
      <c r="B277" s="31" t="s">
        <v>57</v>
      </c>
      <c r="C277" s="96">
        <v>40</v>
      </c>
      <c r="D277" s="614"/>
      <c r="E277" s="103"/>
      <c r="F277" s="103"/>
      <c r="G277" s="103"/>
      <c r="H277" s="103"/>
      <c r="I277" s="645" t="s">
        <v>453</v>
      </c>
      <c r="J277" s="553"/>
      <c r="K277" s="467"/>
      <c r="L277" s="467"/>
      <c r="M277" s="467"/>
      <c r="N277" s="339"/>
      <c r="O277" s="46">
        <f t="shared" si="122"/>
        <v>0</v>
      </c>
      <c r="P277" s="554"/>
      <c r="Q277" s="45"/>
      <c r="R277" s="554">
        <f t="shared" si="134"/>
        <v>0</v>
      </c>
      <c r="S277" s="44">
        <f t="shared" si="131"/>
        <v>0</v>
      </c>
      <c r="T277" s="45"/>
      <c r="U277" s="46">
        <f t="shared" si="118"/>
        <v>0</v>
      </c>
      <c r="V277" s="47">
        <f t="shared" si="133"/>
        <v>0</v>
      </c>
      <c r="W277" s="48"/>
      <c r="X277" s="49">
        <f t="shared" si="123"/>
        <v>0</v>
      </c>
      <c r="Y277" s="50">
        <f t="shared" si="124"/>
        <v>0</v>
      </c>
      <c r="Z277" s="50">
        <f t="shared" si="125"/>
        <v>0</v>
      </c>
      <c r="AA277" s="50">
        <f t="shared" si="126"/>
        <v>0</v>
      </c>
      <c r="AB277" s="51">
        <f t="shared" si="127"/>
        <v>0</v>
      </c>
      <c r="AC277" s="52">
        <f t="shared" si="128"/>
        <v>0</v>
      </c>
      <c r="AD277" s="53">
        <f t="shared" si="129"/>
        <v>0</v>
      </c>
      <c r="AE277" s="54">
        <f t="shared" si="130"/>
        <v>0</v>
      </c>
    </row>
    <row r="278" spans="1:31" ht="18" hidden="1" customHeight="1">
      <c r="A278" s="30">
        <v>127020</v>
      </c>
      <c r="B278" s="31" t="s">
        <v>57</v>
      </c>
      <c r="C278" s="736" t="s">
        <v>75</v>
      </c>
      <c r="D278" s="794"/>
      <c r="E278" s="184"/>
      <c r="F278" s="184"/>
      <c r="G278" s="184"/>
      <c r="H278" s="164"/>
      <c r="I278" s="564" t="s">
        <v>454</v>
      </c>
      <c r="J278" s="653"/>
      <c r="K278" s="654"/>
      <c r="L278" s="654"/>
      <c r="M278" s="654"/>
      <c r="N278" s="655"/>
      <c r="O278" s="656"/>
      <c r="P278" s="415"/>
      <c r="Q278" s="117"/>
      <c r="R278" s="415">
        <f t="shared" si="134"/>
        <v>0</v>
      </c>
      <c r="S278" s="266"/>
      <c r="T278" s="415">
        <f>SUM(R278:S278)</f>
        <v>0</v>
      </c>
      <c r="U278" s="46">
        <f t="shared" si="118"/>
        <v>0</v>
      </c>
      <c r="V278" s="47">
        <f t="shared" si="133"/>
        <v>0</v>
      </c>
      <c r="W278" s="48"/>
      <c r="X278" s="49"/>
      <c r="Y278" s="50"/>
      <c r="Z278" s="50"/>
      <c r="AA278" s="50"/>
      <c r="AB278" s="51"/>
      <c r="AC278" s="52"/>
      <c r="AD278" s="53"/>
      <c r="AE278" s="54"/>
    </row>
    <row r="279" spans="1:31" ht="18" hidden="1" customHeight="1">
      <c r="A279" s="30">
        <v>127020</v>
      </c>
      <c r="B279" s="31" t="s">
        <v>57</v>
      </c>
      <c r="C279" s="32">
        <v>50</v>
      </c>
      <c r="D279" s="574"/>
      <c r="E279" s="73"/>
      <c r="F279" s="73"/>
      <c r="G279" s="73"/>
      <c r="H279" s="36"/>
      <c r="I279" s="568" t="s">
        <v>453</v>
      </c>
      <c r="J279" s="593"/>
      <c r="K279" s="594"/>
      <c r="L279" s="594"/>
      <c r="M279" s="594"/>
      <c r="N279" s="572"/>
      <c r="O279" s="573">
        <f t="shared" si="122"/>
        <v>0</v>
      </c>
      <c r="P279" s="567"/>
      <c r="Q279" s="571"/>
      <c r="R279" s="567">
        <f t="shared" si="134"/>
        <v>0</v>
      </c>
      <c r="S279" s="570">
        <f t="shared" ref="S279:S292" si="135">SUM(O279,R279)</f>
        <v>0</v>
      </c>
      <c r="T279" s="45"/>
      <c r="U279" s="46">
        <f t="shared" si="118"/>
        <v>0</v>
      </c>
      <c r="V279" s="47">
        <f t="shared" si="133"/>
        <v>0</v>
      </c>
      <c r="W279" s="48"/>
      <c r="X279" s="49">
        <f t="shared" si="123"/>
        <v>0</v>
      </c>
      <c r="Y279" s="50">
        <f t="shared" si="124"/>
        <v>0</v>
      </c>
      <c r="Z279" s="50">
        <f t="shared" si="125"/>
        <v>0</v>
      </c>
      <c r="AA279" s="50">
        <f t="shared" si="126"/>
        <v>0</v>
      </c>
      <c r="AB279" s="51">
        <f t="shared" si="127"/>
        <v>0</v>
      </c>
      <c r="AC279" s="52">
        <f t="shared" si="128"/>
        <v>0</v>
      </c>
      <c r="AD279" s="53">
        <f t="shared" si="129"/>
        <v>0</v>
      </c>
      <c r="AE279" s="54">
        <f t="shared" si="130"/>
        <v>0</v>
      </c>
    </row>
    <row r="280" spans="1:31" ht="18" hidden="1" customHeight="1">
      <c r="A280" s="172">
        <v>12702009</v>
      </c>
      <c r="B280" s="31" t="s">
        <v>57</v>
      </c>
      <c r="C280" s="96">
        <v>40</v>
      </c>
      <c r="D280" s="614"/>
      <c r="E280" s="103"/>
      <c r="F280" s="103"/>
      <c r="G280" s="103"/>
      <c r="H280" s="103"/>
      <c r="I280" s="645" t="s">
        <v>455</v>
      </c>
      <c r="J280" s="553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>
        <f t="shared" si="134"/>
        <v>0</v>
      </c>
      <c r="S280" s="44">
        <f t="shared" si="135"/>
        <v>0</v>
      </c>
      <c r="T280" s="45"/>
      <c r="U280" s="46">
        <f t="shared" si="118"/>
        <v>0</v>
      </c>
      <c r="V280" s="47">
        <f t="shared" si="133"/>
        <v>0</v>
      </c>
      <c r="W280" s="48"/>
      <c r="X280" s="49">
        <f t="shared" si="123"/>
        <v>0</v>
      </c>
      <c r="Y280" s="50">
        <f t="shared" si="124"/>
        <v>0</v>
      </c>
      <c r="Z280" s="50">
        <f t="shared" si="125"/>
        <v>0</v>
      </c>
      <c r="AA280" s="50">
        <f t="shared" si="126"/>
        <v>0</v>
      </c>
      <c r="AB280" s="51">
        <f t="shared" si="127"/>
        <v>0</v>
      </c>
      <c r="AC280" s="52">
        <f t="shared" si="128"/>
        <v>0</v>
      </c>
      <c r="AD280" s="53">
        <f t="shared" si="129"/>
        <v>0</v>
      </c>
      <c r="AE280" s="54">
        <f t="shared" si="130"/>
        <v>0</v>
      </c>
    </row>
    <row r="281" spans="1:31" ht="18" hidden="1" customHeight="1">
      <c r="A281" s="30">
        <v>12702018</v>
      </c>
      <c r="B281" s="31" t="s">
        <v>57</v>
      </c>
      <c r="C281" s="32">
        <v>50</v>
      </c>
      <c r="D281" s="574"/>
      <c r="E281" s="73"/>
      <c r="F281" s="73"/>
      <c r="G281" s="73"/>
      <c r="H281" s="36"/>
      <c r="I281" s="552" t="s">
        <v>456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si="134"/>
        <v>0</v>
      </c>
      <c r="S281" s="44">
        <f t="shared" si="135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>
      <c r="A282" s="30">
        <v>12702022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457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5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>
      <c r="A283" s="30">
        <v>127021</v>
      </c>
      <c r="B283" s="108">
        <v>4</v>
      </c>
      <c r="C283" s="32">
        <v>25</v>
      </c>
      <c r="D283" s="574"/>
      <c r="E283" s="73"/>
      <c r="F283" s="73"/>
      <c r="G283" s="73"/>
      <c r="H283" s="36"/>
      <c r="I283" s="552" t="s">
        <v>458</v>
      </c>
      <c r="J283" s="553"/>
      <c r="K283" s="467"/>
      <c r="L283" s="467"/>
      <c r="M283" s="467"/>
      <c r="N283" s="339"/>
      <c r="O283" s="46">
        <f t="shared" si="122"/>
        <v>0</v>
      </c>
      <c r="P283" s="554"/>
      <c r="Q283" s="45"/>
      <c r="R283" s="554">
        <f t="shared" si="134"/>
        <v>0</v>
      </c>
      <c r="S283" s="44">
        <f t="shared" si="135"/>
        <v>0</v>
      </c>
      <c r="T283" s="45"/>
      <c r="U283" s="46">
        <f t="shared" si="118"/>
        <v>0</v>
      </c>
      <c r="V283" s="47">
        <f t="shared" si="133"/>
        <v>0</v>
      </c>
      <c r="W283" s="48"/>
      <c r="X283" s="49">
        <f t="shared" si="123"/>
        <v>0</v>
      </c>
      <c r="Y283" s="50">
        <f t="shared" si="124"/>
        <v>0</v>
      </c>
      <c r="Z283" s="50">
        <f t="shared" si="125"/>
        <v>0</v>
      </c>
      <c r="AA283" s="50">
        <f t="shared" si="126"/>
        <v>0</v>
      </c>
      <c r="AB283" s="51">
        <f t="shared" si="127"/>
        <v>0</v>
      </c>
      <c r="AC283" s="52">
        <f t="shared" si="128"/>
        <v>0</v>
      </c>
      <c r="AD283" s="53">
        <f t="shared" si="129"/>
        <v>0</v>
      </c>
      <c r="AE283" s="54">
        <f t="shared" si="130"/>
        <v>0</v>
      </c>
    </row>
    <row r="284" spans="1:31" ht="18" hidden="1" customHeight="1">
      <c r="A284" s="172">
        <v>127021</v>
      </c>
      <c r="B284" s="108">
        <v>4</v>
      </c>
      <c r="C284" s="96">
        <v>40</v>
      </c>
      <c r="D284" s="821"/>
      <c r="E284" s="822"/>
      <c r="F284" s="103"/>
      <c r="G284" s="822"/>
      <c r="H284" s="822"/>
      <c r="I284" s="645" t="s">
        <v>458</v>
      </c>
      <c r="J284" s="553"/>
      <c r="K284" s="467"/>
      <c r="L284" s="467"/>
      <c r="M284" s="467"/>
      <c r="N284" s="339"/>
      <c r="O284" s="46">
        <f t="shared" si="122"/>
        <v>0</v>
      </c>
      <c r="P284" s="554"/>
      <c r="Q284" s="45"/>
      <c r="R284" s="554">
        <f t="shared" si="134"/>
        <v>0</v>
      </c>
      <c r="S284" s="44">
        <f t="shared" si="135"/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>
      <c r="A285" s="30">
        <v>127001</v>
      </c>
      <c r="B285" s="108" t="s">
        <v>239</v>
      </c>
      <c r="C285" s="32">
        <v>25</v>
      </c>
      <c r="D285" s="574"/>
      <c r="E285" s="73"/>
      <c r="F285" s="73"/>
      <c r="G285" s="73"/>
      <c r="H285" s="36"/>
      <c r="I285" s="552" t="s">
        <v>298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>
      <c r="A286" s="30">
        <v>127031</v>
      </c>
      <c r="B286" s="31" t="s">
        <v>220</v>
      </c>
      <c r="C286" s="106">
        <v>25</v>
      </c>
      <c r="D286" s="574" t="s">
        <v>299</v>
      </c>
      <c r="E286" s="73"/>
      <c r="F286" s="73"/>
      <c r="G286" s="73"/>
      <c r="H286" s="36"/>
      <c r="I286" s="552"/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>
      <c r="A287" s="30">
        <v>128000</v>
      </c>
      <c r="B287" s="108" t="s">
        <v>57</v>
      </c>
      <c r="C287" s="32">
        <v>25</v>
      </c>
      <c r="D287" s="574">
        <v>325</v>
      </c>
      <c r="E287" s="73"/>
      <c r="F287" s="73" t="s">
        <v>300</v>
      </c>
      <c r="G287" s="73"/>
      <c r="H287" s="36"/>
      <c r="I287" s="552"/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>
      <c r="A288" s="172">
        <v>129051</v>
      </c>
      <c r="B288" s="108" t="s">
        <v>239</v>
      </c>
      <c r="C288" s="96">
        <v>25</v>
      </c>
      <c r="D288" s="821" t="s">
        <v>302</v>
      </c>
      <c r="E288" s="103"/>
      <c r="F288" s="103"/>
      <c r="G288" s="103"/>
      <c r="H288" s="103"/>
      <c r="I288" s="645"/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>
      <c r="A289" s="30">
        <v>120000</v>
      </c>
      <c r="B289" s="31" t="s">
        <v>114</v>
      </c>
      <c r="C289" s="106">
        <v>25</v>
      </c>
      <c r="D289" s="574">
        <v>121</v>
      </c>
      <c r="E289" s="73"/>
      <c r="F289" s="73"/>
      <c r="G289" s="73"/>
      <c r="H289" s="36"/>
      <c r="I289" s="552"/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>
      <c r="A290" s="30">
        <v>120100</v>
      </c>
      <c r="B290" s="31" t="s">
        <v>114</v>
      </c>
      <c r="C290" s="32">
        <v>25</v>
      </c>
      <c r="D290" s="574">
        <v>124</v>
      </c>
      <c r="E290" s="73">
        <v>724</v>
      </c>
      <c r="F290" s="73" t="s">
        <v>303</v>
      </c>
      <c r="G290" s="73">
        <v>9224</v>
      </c>
      <c r="H290" s="36">
        <v>8224</v>
      </c>
      <c r="I290" s="552"/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>
      <c r="A291" s="30">
        <v>120110</v>
      </c>
      <c r="B291" s="31" t="s">
        <v>114</v>
      </c>
      <c r="C291" s="32">
        <v>25</v>
      </c>
      <c r="D291" s="574">
        <v>125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>
      <c r="A292" s="77">
        <v>120500</v>
      </c>
      <c r="B292" s="229" t="s">
        <v>114</v>
      </c>
      <c r="C292" s="78">
        <v>25</v>
      </c>
      <c r="D292" s="643">
        <v>126</v>
      </c>
      <c r="E292" s="80">
        <v>726</v>
      </c>
      <c r="F292" s="80" t="s">
        <v>304</v>
      </c>
      <c r="G292" s="80">
        <v>9226</v>
      </c>
      <c r="H292" s="81">
        <v>8226</v>
      </c>
      <c r="I292" s="644"/>
      <c r="J292" s="624"/>
      <c r="K292" s="625"/>
      <c r="L292" s="625"/>
      <c r="M292" s="625"/>
      <c r="N292" s="626"/>
      <c r="O292" s="46">
        <f t="shared" si="122"/>
        <v>0</v>
      </c>
      <c r="P292" s="554"/>
      <c r="Q292" s="422"/>
      <c r="R292" s="823">
        <f t="shared" si="134"/>
        <v>0</v>
      </c>
      <c r="S292" s="44">
        <f t="shared" si="135"/>
        <v>0</v>
      </c>
      <c r="T292" s="422"/>
      <c r="U292" s="423">
        <f t="shared" si="118"/>
        <v>0</v>
      </c>
      <c r="V292" s="47">
        <f t="shared" si="133"/>
        <v>0</v>
      </c>
      <c r="W292" s="424"/>
      <c r="X292" s="425">
        <f t="shared" si="123"/>
        <v>0</v>
      </c>
      <c r="Y292" s="426">
        <f t="shared" si="124"/>
        <v>0</v>
      </c>
      <c r="Z292" s="426">
        <f t="shared" si="125"/>
        <v>0</v>
      </c>
      <c r="AA292" s="426">
        <f t="shared" si="126"/>
        <v>0</v>
      </c>
      <c r="AB292" s="427">
        <f t="shared" si="127"/>
        <v>0</v>
      </c>
      <c r="AC292" s="428">
        <f t="shared" si="128"/>
        <v>0</v>
      </c>
      <c r="AD292" s="429">
        <f t="shared" si="129"/>
        <v>0</v>
      </c>
      <c r="AE292" s="437">
        <f t="shared" si="130"/>
        <v>0</v>
      </c>
    </row>
    <row r="293" spans="1:31" ht="18" customHeight="1" thickBot="1">
      <c r="A293" s="281" t="s">
        <v>305</v>
      </c>
      <c r="B293" s="282"/>
      <c r="C293" s="708"/>
      <c r="D293" s="709"/>
      <c r="E293" s="282"/>
      <c r="F293" s="282"/>
      <c r="G293" s="282"/>
      <c r="H293" s="282"/>
      <c r="I293" s="709"/>
      <c r="J293" s="290">
        <f t="shared" ref="J293:U293" si="136">SUM(J254:J292)</f>
        <v>64</v>
      </c>
      <c r="K293" s="290">
        <f t="shared" si="136"/>
        <v>0</v>
      </c>
      <c r="L293" s="290">
        <f t="shared" si="136"/>
        <v>28</v>
      </c>
      <c r="M293" s="290">
        <f t="shared" si="136"/>
        <v>0</v>
      </c>
      <c r="N293" s="290">
        <f t="shared" si="136"/>
        <v>0</v>
      </c>
      <c r="O293" s="292">
        <f t="shared" si="136"/>
        <v>92</v>
      </c>
      <c r="P293" s="295">
        <f t="shared" si="136"/>
        <v>0</v>
      </c>
      <c r="Q293" s="291">
        <f t="shared" si="136"/>
        <v>0</v>
      </c>
      <c r="R293" s="291">
        <f t="shared" si="136"/>
        <v>0</v>
      </c>
      <c r="S293" s="290">
        <f t="shared" si="136"/>
        <v>64</v>
      </c>
      <c r="T293" s="291">
        <f t="shared" si="136"/>
        <v>28</v>
      </c>
      <c r="U293" s="292">
        <f t="shared" si="136"/>
        <v>92</v>
      </c>
      <c r="V293" s="47">
        <f t="shared" si="133"/>
        <v>0</v>
      </c>
      <c r="W293" s="382"/>
      <c r="X293" s="294">
        <f t="shared" ref="X293:AE293" si="137">SUM(X254:X292)</f>
        <v>2560</v>
      </c>
      <c r="Y293" s="291">
        <f t="shared" si="137"/>
        <v>0</v>
      </c>
      <c r="Z293" s="291">
        <f t="shared" si="137"/>
        <v>0</v>
      </c>
      <c r="AA293" s="291">
        <f t="shared" si="137"/>
        <v>0</v>
      </c>
      <c r="AB293" s="295">
        <f t="shared" si="137"/>
        <v>0</v>
      </c>
      <c r="AC293" s="292">
        <f t="shared" si="137"/>
        <v>2560</v>
      </c>
      <c r="AD293" s="295">
        <f t="shared" si="137"/>
        <v>0</v>
      </c>
      <c r="AE293" s="296">
        <f t="shared" si="137"/>
        <v>2560</v>
      </c>
    </row>
    <row r="294" spans="1:31" ht="18" customHeight="1">
      <c r="A294" s="192">
        <v>201101</v>
      </c>
      <c r="B294" s="193">
        <v>2.5</v>
      </c>
      <c r="C294" s="238">
        <v>25</v>
      </c>
      <c r="D294" s="551">
        <v>548</v>
      </c>
      <c r="E294" s="34">
        <v>948</v>
      </c>
      <c r="F294" s="34" t="s">
        <v>306</v>
      </c>
      <c r="G294" s="34">
        <v>9648</v>
      </c>
      <c r="H294" s="35"/>
      <c r="I294" s="712"/>
      <c r="J294" s="824"/>
      <c r="K294" s="714"/>
      <c r="L294" s="726"/>
      <c r="M294" s="714"/>
      <c r="N294" s="715"/>
      <c r="O294" s="716">
        <f t="shared" ref="O294:O323" si="138">SUM(J294:N294)</f>
        <v>0</v>
      </c>
      <c r="P294" s="554"/>
      <c r="Q294" s="301"/>
      <c r="R294" s="717"/>
      <c r="S294" s="44">
        <f t="shared" ref="S294:S323" si="139">SUM(O294,R294)</f>
        <v>0</v>
      </c>
      <c r="T294" s="301"/>
      <c r="U294" s="302">
        <f t="shared" si="118"/>
        <v>0</v>
      </c>
      <c r="V294" s="47">
        <f t="shared" si="133"/>
        <v>0</v>
      </c>
      <c r="W294" s="303"/>
      <c r="X294" s="304">
        <f t="shared" ref="X294:X323" si="140">(J294*1000)/C294</f>
        <v>0</v>
      </c>
      <c r="Y294" s="305">
        <f t="shared" ref="Y294:Y323" si="141">(K294*1000)/C294</f>
        <v>0</v>
      </c>
      <c r="Z294" s="305">
        <f t="shared" ref="Z294:Z323" si="142">(L294*1000)/C294</f>
        <v>0</v>
      </c>
      <c r="AA294" s="305">
        <f t="shared" ref="AA294:AA323" si="143">(M294*1000)/C294</f>
        <v>0</v>
      </c>
      <c r="AB294" s="306">
        <f t="shared" ref="AB294:AB323" si="144">(N294*1000)/C294</f>
        <v>0</v>
      </c>
      <c r="AC294" s="307">
        <f t="shared" ref="AC294:AC323" si="145">SUM(X294:AB294)</f>
        <v>0</v>
      </c>
      <c r="AD294" s="308">
        <f t="shared" ref="AD294:AD323" si="146">(R294*1000)/C294</f>
        <v>0</v>
      </c>
      <c r="AE294" s="309">
        <f t="shared" ref="AE294:AE323" si="147">SUM(AC294:AD294)</f>
        <v>0</v>
      </c>
    </row>
    <row r="295" spans="1:31" ht="18" hidden="1" customHeight="1">
      <c r="A295" s="192">
        <v>201201</v>
      </c>
      <c r="B295" s="193">
        <v>2.5</v>
      </c>
      <c r="C295" s="238">
        <v>25</v>
      </c>
      <c r="D295" s="825" t="s">
        <v>307</v>
      </c>
      <c r="E295" s="34"/>
      <c r="F295" s="34"/>
      <c r="G295" s="34"/>
      <c r="H295" s="35"/>
      <c r="I295" s="712"/>
      <c r="J295" s="826"/>
      <c r="K295" s="729"/>
      <c r="L295" s="729"/>
      <c r="M295" s="729"/>
      <c r="N295" s="730"/>
      <c r="O295" s="302">
        <f t="shared" si="138"/>
        <v>0</v>
      </c>
      <c r="P295" s="554"/>
      <c r="Q295" s="301"/>
      <c r="R295" s="717"/>
      <c r="S295" s="44">
        <f t="shared" si="139"/>
        <v>0</v>
      </c>
      <c r="T295" s="717"/>
      <c r="U295" s="302">
        <f t="shared" si="118"/>
        <v>0</v>
      </c>
      <c r="V295" s="47">
        <f t="shared" si="133"/>
        <v>0</v>
      </c>
      <c r="W295" s="303"/>
      <c r="X295" s="304">
        <f t="shared" si="140"/>
        <v>0</v>
      </c>
      <c r="Y295" s="304"/>
      <c r="Z295" s="304"/>
      <c r="AA295" s="304"/>
      <c r="AB295" s="304"/>
      <c r="AC295" s="307">
        <f t="shared" si="145"/>
        <v>0</v>
      </c>
      <c r="AD295" s="308"/>
      <c r="AE295" s="309">
        <f t="shared" si="147"/>
        <v>0</v>
      </c>
    </row>
    <row r="296" spans="1:31" ht="18" customHeight="1">
      <c r="A296" s="192">
        <v>201501</v>
      </c>
      <c r="B296" s="193">
        <v>2.5</v>
      </c>
      <c r="C296" s="67" t="s">
        <v>27</v>
      </c>
      <c r="D296" s="825"/>
      <c r="E296" s="34"/>
      <c r="F296" s="34"/>
      <c r="G296" s="34"/>
      <c r="H296" s="35"/>
      <c r="I296" s="434" t="s">
        <v>308</v>
      </c>
      <c r="J296" s="826"/>
      <c r="K296" s="729"/>
      <c r="L296" s="729"/>
      <c r="M296" s="729"/>
      <c r="N296" s="730"/>
      <c r="O296" s="302"/>
      <c r="P296" s="637"/>
      <c r="Q296" s="117"/>
      <c r="R296" s="415">
        <f>SUM(P296:Q296)</f>
        <v>0</v>
      </c>
      <c r="S296" s="44"/>
      <c r="T296" s="827">
        <f>SUM(R296:S296)</f>
        <v>0</v>
      </c>
      <c r="U296" s="46">
        <f t="shared" si="118"/>
        <v>0</v>
      </c>
      <c r="V296" s="47">
        <f t="shared" si="133"/>
        <v>0</v>
      </c>
      <c r="W296" s="303"/>
      <c r="X296" s="304"/>
      <c r="Y296" s="306"/>
      <c r="Z296" s="306"/>
      <c r="AA296" s="306"/>
      <c r="AB296" s="306"/>
      <c r="AC296" s="307"/>
      <c r="AD296" s="308"/>
      <c r="AE296" s="309"/>
    </row>
    <row r="297" spans="1:31" ht="18" hidden="1" customHeight="1">
      <c r="A297" s="192">
        <v>20150835</v>
      </c>
      <c r="B297" s="193">
        <v>2.5</v>
      </c>
      <c r="C297" s="736" t="s">
        <v>75</v>
      </c>
      <c r="D297" s="551"/>
      <c r="E297" s="34"/>
      <c r="F297" s="34"/>
      <c r="G297" s="34"/>
      <c r="H297" s="35"/>
      <c r="I297" s="564" t="s">
        <v>309</v>
      </c>
      <c r="J297" s="826"/>
      <c r="K297" s="729"/>
      <c r="L297" s="729"/>
      <c r="M297" s="729"/>
      <c r="N297" s="730"/>
      <c r="O297" s="828"/>
      <c r="P297" s="584"/>
      <c r="Q297" s="117"/>
      <c r="R297" s="829">
        <f>SUM(P297:Q297)</f>
        <v>0</v>
      </c>
      <c r="S297" s="830"/>
      <c r="T297" s="415">
        <f>SUM(R297:S297)</f>
        <v>0</v>
      </c>
      <c r="U297" s="46">
        <f t="shared" si="118"/>
        <v>0</v>
      </c>
      <c r="V297" s="47">
        <f t="shared" si="133"/>
        <v>0</v>
      </c>
      <c r="W297" s="303"/>
      <c r="X297" s="304"/>
      <c r="Y297" s="305"/>
      <c r="Z297" s="305"/>
      <c r="AA297" s="305"/>
      <c r="AB297" s="306"/>
      <c r="AC297" s="307"/>
      <c r="AD297" s="308"/>
      <c r="AE297" s="309"/>
    </row>
    <row r="298" spans="1:31" ht="18" customHeight="1">
      <c r="A298" s="30">
        <v>201501</v>
      </c>
      <c r="B298" s="31">
        <v>2.5</v>
      </c>
      <c r="C298" s="32">
        <v>50</v>
      </c>
      <c r="D298" s="574"/>
      <c r="E298" s="73"/>
      <c r="F298" s="73"/>
      <c r="G298" s="73"/>
      <c r="H298" s="36"/>
      <c r="I298" s="566" t="s">
        <v>308</v>
      </c>
      <c r="J298" s="612"/>
      <c r="K298" s="603"/>
      <c r="L298" s="603"/>
      <c r="M298" s="603"/>
      <c r="N298" s="613"/>
      <c r="O298" s="702"/>
      <c r="P298" s="563"/>
      <c r="Q298" s="563"/>
      <c r="R298" s="831">
        <f t="shared" ref="R298:R323" si="148">SUM(P298:Q298)</f>
        <v>0</v>
      </c>
      <c r="S298" s="63">
        <f t="shared" si="139"/>
        <v>0</v>
      </c>
      <c r="T298" s="139"/>
      <c r="U298" s="65">
        <f t="shared" si="118"/>
        <v>0</v>
      </c>
      <c r="V298" s="47">
        <f t="shared" si="133"/>
        <v>0</v>
      </c>
      <c r="W298" s="48"/>
      <c r="X298" s="49">
        <f>(J298*1000)/C298</f>
        <v>0</v>
      </c>
      <c r="Y298" s="50">
        <f t="shared" si="141"/>
        <v>0</v>
      </c>
      <c r="Z298" s="50">
        <f t="shared" si="142"/>
        <v>0</v>
      </c>
      <c r="AA298" s="50">
        <f t="shared" si="143"/>
        <v>0</v>
      </c>
      <c r="AB298" s="51">
        <f t="shared" si="144"/>
        <v>0</v>
      </c>
      <c r="AC298" s="52">
        <f t="shared" si="145"/>
        <v>0</v>
      </c>
      <c r="AD298" s="53">
        <f t="shared" si="146"/>
        <v>0</v>
      </c>
      <c r="AE298" s="54">
        <f t="shared" si="147"/>
        <v>0</v>
      </c>
    </row>
    <row r="299" spans="1:31" ht="18" customHeight="1">
      <c r="A299" s="30">
        <v>203701</v>
      </c>
      <c r="B299" s="108">
        <v>4</v>
      </c>
      <c r="C299" s="32">
        <v>25</v>
      </c>
      <c r="D299" s="574"/>
      <c r="E299" s="73"/>
      <c r="F299" s="73"/>
      <c r="G299" s="73"/>
      <c r="H299" s="89">
        <v>6949</v>
      </c>
      <c r="I299" s="566"/>
      <c r="J299" s="742"/>
      <c r="K299" s="556"/>
      <c r="L299" s="556"/>
      <c r="M299" s="556"/>
      <c r="N299" s="607"/>
      <c r="O299" s="619">
        <f t="shared" si="138"/>
        <v>0</v>
      </c>
      <c r="P299" s="70"/>
      <c r="Q299" s="70"/>
      <c r="R299" s="93"/>
      <c r="S299" s="63">
        <f t="shared" si="139"/>
        <v>0</v>
      </c>
      <c r="T299" s="139"/>
      <c r="U299" s="65">
        <f t="shared" si="118"/>
        <v>0</v>
      </c>
      <c r="V299" s="47">
        <f t="shared" si="133"/>
        <v>0</v>
      </c>
      <c r="W299" s="48"/>
      <c r="X299" s="49"/>
      <c r="Y299" s="50"/>
      <c r="Z299" s="50"/>
      <c r="AA299" s="50"/>
      <c r="AB299" s="51">
        <f t="shared" si="144"/>
        <v>0</v>
      </c>
      <c r="AC299" s="52">
        <f t="shared" si="145"/>
        <v>0</v>
      </c>
      <c r="AD299" s="53"/>
      <c r="AE299" s="54">
        <f t="shared" si="147"/>
        <v>0</v>
      </c>
    </row>
    <row r="300" spans="1:31" ht="18" customHeight="1">
      <c r="A300" s="30">
        <v>203101</v>
      </c>
      <c r="B300" s="108">
        <v>4</v>
      </c>
      <c r="C300" s="32">
        <v>25</v>
      </c>
      <c r="D300" s="574">
        <v>549</v>
      </c>
      <c r="E300" s="73">
        <v>949</v>
      </c>
      <c r="F300" s="73" t="s">
        <v>310</v>
      </c>
      <c r="G300" s="73">
        <v>9649</v>
      </c>
      <c r="H300" s="36"/>
      <c r="I300" s="552"/>
      <c r="J300" s="116"/>
      <c r="K300" s="563"/>
      <c r="L300" s="678"/>
      <c r="M300" s="556"/>
      <c r="N300" s="557"/>
      <c r="O300" s="619">
        <f t="shared" si="138"/>
        <v>0</v>
      </c>
      <c r="P300" s="45"/>
      <c r="Q300" s="45"/>
      <c r="R300" s="554"/>
      <c r="S300" s="63">
        <f t="shared" si="139"/>
        <v>0</v>
      </c>
      <c r="T300" s="139"/>
      <c r="U300" s="65">
        <f t="shared" si="118"/>
        <v>0</v>
      </c>
      <c r="V300" s="47">
        <f t="shared" si="133"/>
        <v>0</v>
      </c>
      <c r="W300" s="48"/>
      <c r="X300" s="49">
        <f t="shared" si="140"/>
        <v>0</v>
      </c>
      <c r="Y300" s="50">
        <f t="shared" si="141"/>
        <v>0</v>
      </c>
      <c r="Z300" s="50">
        <f t="shared" si="142"/>
        <v>0</v>
      </c>
      <c r="AA300" s="50">
        <f t="shared" si="143"/>
        <v>0</v>
      </c>
      <c r="AB300" s="51">
        <f t="shared" si="144"/>
        <v>0</v>
      </c>
      <c r="AC300" s="52">
        <f t="shared" si="145"/>
        <v>0</v>
      </c>
      <c r="AD300" s="53">
        <f t="shared" si="146"/>
        <v>0</v>
      </c>
      <c r="AE300" s="54">
        <f t="shared" si="147"/>
        <v>0</v>
      </c>
    </row>
    <row r="301" spans="1:31" ht="18" hidden="1" customHeight="1">
      <c r="A301" s="30">
        <v>203201</v>
      </c>
      <c r="B301" s="108">
        <v>4</v>
      </c>
      <c r="C301" s="32">
        <v>25</v>
      </c>
      <c r="D301" s="832" t="s">
        <v>311</v>
      </c>
      <c r="E301" s="73"/>
      <c r="F301" s="73"/>
      <c r="G301" s="73"/>
      <c r="H301" s="36"/>
      <c r="I301" s="552"/>
      <c r="J301" s="618"/>
      <c r="K301" s="467"/>
      <c r="L301" s="467"/>
      <c r="M301" s="467"/>
      <c r="N301" s="339"/>
      <c r="O301" s="828">
        <f t="shared" si="138"/>
        <v>0</v>
      </c>
      <c r="P301" s="45"/>
      <c r="Q301" s="45"/>
      <c r="R301" s="554"/>
      <c r="S301" s="63">
        <f t="shared" si="139"/>
        <v>0</v>
      </c>
      <c r="T301" s="436"/>
      <c r="U301" s="65">
        <f t="shared" si="118"/>
        <v>0</v>
      </c>
      <c r="V301" s="47">
        <f t="shared" si="133"/>
        <v>0</v>
      </c>
      <c r="W301" s="48"/>
      <c r="X301" s="49">
        <f t="shared" si="140"/>
        <v>0</v>
      </c>
      <c r="Y301" s="50"/>
      <c r="Z301" s="50"/>
      <c r="AA301" s="50"/>
      <c r="AB301" s="51"/>
      <c r="AC301" s="52">
        <f t="shared" si="145"/>
        <v>0</v>
      </c>
      <c r="AD301" s="53"/>
      <c r="AE301" s="54">
        <f t="shared" si="147"/>
        <v>0</v>
      </c>
    </row>
    <row r="302" spans="1:31" ht="18" customHeight="1">
      <c r="A302" s="30">
        <v>203501</v>
      </c>
      <c r="B302" s="108">
        <v>4</v>
      </c>
      <c r="C302" s="67" t="s">
        <v>27</v>
      </c>
      <c r="D302" s="574"/>
      <c r="E302" s="73"/>
      <c r="F302" s="73"/>
      <c r="G302" s="73"/>
      <c r="H302" s="36"/>
      <c r="I302" s="89" t="s">
        <v>312</v>
      </c>
      <c r="J302" s="833"/>
      <c r="K302" s="834"/>
      <c r="L302" s="834"/>
      <c r="M302" s="834"/>
      <c r="N302" s="582"/>
      <c r="O302" s="835"/>
      <c r="P302" s="117"/>
      <c r="Q302" s="117">
        <v>14</v>
      </c>
      <c r="R302" s="415">
        <f>SUM(P302:Q302)</f>
        <v>14</v>
      </c>
      <c r="S302" s="63"/>
      <c r="T302" s="827">
        <f>SUM(R302:S302)</f>
        <v>14</v>
      </c>
      <c r="U302" s="65">
        <f t="shared" si="118"/>
        <v>14</v>
      </c>
      <c r="V302" s="47">
        <f t="shared" si="133"/>
        <v>0</v>
      </c>
      <c r="W302" s="48"/>
      <c r="X302" s="49"/>
      <c r="Y302" s="50"/>
      <c r="Z302" s="50"/>
      <c r="AA302" s="50"/>
      <c r="AB302" s="51"/>
      <c r="AC302" s="52"/>
      <c r="AD302" s="53"/>
      <c r="AE302" s="54"/>
    </row>
    <row r="303" spans="1:31" ht="18" customHeight="1">
      <c r="A303" s="30">
        <v>203501</v>
      </c>
      <c r="B303" s="108">
        <v>4</v>
      </c>
      <c r="C303" s="32">
        <v>50</v>
      </c>
      <c r="D303" s="574"/>
      <c r="E303" s="73"/>
      <c r="F303" s="73"/>
      <c r="G303" s="73"/>
      <c r="H303" s="36"/>
      <c r="I303" s="566" t="s">
        <v>312</v>
      </c>
      <c r="J303" s="615"/>
      <c r="K303" s="616"/>
      <c r="L303" s="616"/>
      <c r="M303" s="616"/>
      <c r="N303" s="586"/>
      <c r="O303" s="703"/>
      <c r="P303" s="563"/>
      <c r="Q303" s="563"/>
      <c r="R303" s="607">
        <f t="shared" si="148"/>
        <v>0</v>
      </c>
      <c r="S303" s="63">
        <f t="shared" si="139"/>
        <v>0</v>
      </c>
      <c r="T303" s="143"/>
      <c r="U303" s="65">
        <f t="shared" si="118"/>
        <v>0</v>
      </c>
      <c r="V303" s="47">
        <f t="shared" si="133"/>
        <v>0</v>
      </c>
      <c r="W303" s="48"/>
      <c r="X303" s="49">
        <f t="shared" si="140"/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0</v>
      </c>
      <c r="AE303" s="54">
        <f t="shared" si="147"/>
        <v>0</v>
      </c>
    </row>
    <row r="304" spans="1:31" ht="18" customHeight="1">
      <c r="A304" s="30">
        <v>204501</v>
      </c>
      <c r="B304" s="108">
        <v>4</v>
      </c>
      <c r="C304" s="67" t="s">
        <v>27</v>
      </c>
      <c r="D304" s="574"/>
      <c r="E304" s="73"/>
      <c r="F304" s="73"/>
      <c r="G304" s="73"/>
      <c r="H304" s="36"/>
      <c r="I304" s="89" t="s">
        <v>313</v>
      </c>
      <c r="J304" s="615"/>
      <c r="K304" s="616"/>
      <c r="L304" s="616"/>
      <c r="M304" s="616"/>
      <c r="N304" s="586"/>
      <c r="O304" s="703"/>
      <c r="P304" s="117"/>
      <c r="Q304" s="117">
        <v>28</v>
      </c>
      <c r="R304" s="415">
        <f>SUM(P304:Q304)</f>
        <v>28</v>
      </c>
      <c r="S304" s="63"/>
      <c r="T304" s="227">
        <f>SUM(O304,R304)</f>
        <v>28</v>
      </c>
      <c r="U304" s="65">
        <f t="shared" si="118"/>
        <v>28</v>
      </c>
      <c r="V304" s="47">
        <f t="shared" si="133"/>
        <v>0</v>
      </c>
      <c r="W304" s="48"/>
      <c r="X304" s="49"/>
      <c r="Y304" s="50"/>
      <c r="Z304" s="50"/>
      <c r="AA304" s="50"/>
      <c r="AB304" s="51"/>
      <c r="AC304" s="52"/>
      <c r="AD304" s="53"/>
      <c r="AE304" s="54"/>
    </row>
    <row r="305" spans="1:31" ht="18" customHeight="1">
      <c r="A305" s="30">
        <v>204501</v>
      </c>
      <c r="B305" s="108">
        <v>4</v>
      </c>
      <c r="C305" s="32">
        <v>50</v>
      </c>
      <c r="D305" s="574"/>
      <c r="E305" s="73"/>
      <c r="F305" s="73"/>
      <c r="G305" s="73"/>
      <c r="H305" s="36"/>
      <c r="I305" s="566" t="s">
        <v>313</v>
      </c>
      <c r="J305" s="836"/>
      <c r="K305" s="837"/>
      <c r="L305" s="837"/>
      <c r="M305" s="837"/>
      <c r="N305" s="838"/>
      <c r="O305" s="839"/>
      <c r="P305" s="563"/>
      <c r="Q305" s="563"/>
      <c r="R305" s="607">
        <f t="shared" si="148"/>
        <v>0</v>
      </c>
      <c r="S305" s="63">
        <f t="shared" si="139"/>
        <v>0</v>
      </c>
      <c r="T305" s="227"/>
      <c r="U305" s="65">
        <f t="shared" si="118"/>
        <v>0</v>
      </c>
      <c r="V305" s="47">
        <f t="shared" si="133"/>
        <v>0</v>
      </c>
      <c r="W305" s="48"/>
      <c r="X305" s="49"/>
      <c r="Y305" s="50"/>
      <c r="Z305" s="50"/>
      <c r="AA305" s="50"/>
      <c r="AB305" s="51"/>
      <c r="AC305" s="52"/>
      <c r="AD305" s="53">
        <f t="shared" si="146"/>
        <v>0</v>
      </c>
      <c r="AE305" s="54">
        <f t="shared" si="147"/>
        <v>0</v>
      </c>
    </row>
    <row r="306" spans="1:31" ht="18" customHeight="1">
      <c r="A306" s="30">
        <v>204101</v>
      </c>
      <c r="B306" s="108">
        <v>4</v>
      </c>
      <c r="C306" s="32">
        <v>25</v>
      </c>
      <c r="D306" s="574">
        <v>540</v>
      </c>
      <c r="E306" s="73"/>
      <c r="F306" s="73" t="s">
        <v>314</v>
      </c>
      <c r="G306" s="73"/>
      <c r="H306" s="36"/>
      <c r="I306" s="568"/>
      <c r="J306" s="116"/>
      <c r="K306" s="563"/>
      <c r="L306" s="563"/>
      <c r="M306" s="563"/>
      <c r="N306" s="607"/>
      <c r="O306" s="558">
        <f t="shared" si="138"/>
        <v>0</v>
      </c>
      <c r="P306" s="554"/>
      <c r="Q306" s="840"/>
      <c r="R306" s="841"/>
      <c r="S306" s="63">
        <f t="shared" si="139"/>
        <v>0</v>
      </c>
      <c r="T306" s="139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>
        <f t="shared" si="141"/>
        <v>0</v>
      </c>
      <c r="Z306" s="50">
        <f t="shared" si="142"/>
        <v>0</v>
      </c>
      <c r="AA306" s="50">
        <f t="shared" si="143"/>
        <v>0</v>
      </c>
      <c r="AB306" s="51">
        <f t="shared" si="144"/>
        <v>0</v>
      </c>
      <c r="AC306" s="52">
        <f t="shared" si="145"/>
        <v>0</v>
      </c>
      <c r="AD306" s="53">
        <f t="shared" si="146"/>
        <v>0</v>
      </c>
      <c r="AE306" s="54">
        <f t="shared" si="147"/>
        <v>0</v>
      </c>
    </row>
    <row r="307" spans="1:31" ht="18" hidden="1" customHeight="1">
      <c r="A307" s="30">
        <v>204501</v>
      </c>
      <c r="B307" s="108">
        <v>4</v>
      </c>
      <c r="C307" s="32">
        <v>50</v>
      </c>
      <c r="D307" s="574" t="s">
        <v>313</v>
      </c>
      <c r="E307" s="73"/>
      <c r="F307" s="73"/>
      <c r="G307" s="73"/>
      <c r="H307" s="36"/>
      <c r="I307" s="552"/>
      <c r="J307" s="116"/>
      <c r="K307" s="563"/>
      <c r="L307" s="563"/>
      <c r="M307" s="563"/>
      <c r="N307" s="607"/>
      <c r="O307" s="558">
        <f t="shared" si="138"/>
        <v>0</v>
      </c>
      <c r="P307" s="554"/>
      <c r="Q307" s="45"/>
      <c r="R307" s="554">
        <f t="shared" si="148"/>
        <v>0</v>
      </c>
      <c r="S307" s="63">
        <f t="shared" si="139"/>
        <v>0</v>
      </c>
      <c r="T307" s="139"/>
      <c r="U307" s="65">
        <f t="shared" si="118"/>
        <v>0</v>
      </c>
      <c r="V307" s="47">
        <f t="shared" si="133"/>
        <v>0</v>
      </c>
      <c r="W307" s="48"/>
      <c r="X307" s="49">
        <f t="shared" si="140"/>
        <v>0</v>
      </c>
      <c r="Y307" s="50">
        <f t="shared" si="141"/>
        <v>0</v>
      </c>
      <c r="Z307" s="50">
        <f t="shared" si="142"/>
        <v>0</v>
      </c>
      <c r="AA307" s="50">
        <f t="shared" si="143"/>
        <v>0</v>
      </c>
      <c r="AB307" s="51">
        <f t="shared" si="144"/>
        <v>0</v>
      </c>
      <c r="AC307" s="52">
        <f t="shared" si="145"/>
        <v>0</v>
      </c>
      <c r="AD307" s="53">
        <f t="shared" si="146"/>
        <v>0</v>
      </c>
      <c r="AE307" s="54">
        <f t="shared" si="147"/>
        <v>0</v>
      </c>
    </row>
    <row r="308" spans="1:31" ht="18" hidden="1" customHeight="1">
      <c r="A308" s="172">
        <v>202301</v>
      </c>
      <c r="B308" s="101">
        <v>2.5</v>
      </c>
      <c r="C308" s="96">
        <v>25</v>
      </c>
      <c r="D308" s="614" t="s">
        <v>315</v>
      </c>
      <c r="E308" s="103"/>
      <c r="F308" s="103"/>
      <c r="G308" s="103"/>
      <c r="H308" s="103"/>
      <c r="I308" s="645"/>
      <c r="J308" s="116"/>
      <c r="K308" s="563"/>
      <c r="L308" s="563"/>
      <c r="M308" s="563"/>
      <c r="N308" s="607"/>
      <c r="O308" s="558">
        <f t="shared" si="138"/>
        <v>0</v>
      </c>
      <c r="P308" s="554"/>
      <c r="Q308" s="45"/>
      <c r="R308" s="554">
        <f t="shared" si="148"/>
        <v>0</v>
      </c>
      <c r="S308" s="63">
        <f t="shared" si="139"/>
        <v>0</v>
      </c>
      <c r="T308" s="139"/>
      <c r="U308" s="65">
        <f t="shared" si="118"/>
        <v>0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0</v>
      </c>
      <c r="AE308" s="54">
        <f t="shared" si="147"/>
        <v>0</v>
      </c>
    </row>
    <row r="309" spans="1:31" ht="18" hidden="1" customHeight="1">
      <c r="A309" s="172">
        <v>204101</v>
      </c>
      <c r="B309" s="101">
        <v>3.5</v>
      </c>
      <c r="C309" s="96">
        <v>25</v>
      </c>
      <c r="D309" s="614" t="s">
        <v>316</v>
      </c>
      <c r="E309" s="103" t="s">
        <v>317</v>
      </c>
      <c r="F309" s="103" t="s">
        <v>318</v>
      </c>
      <c r="G309" s="103" t="s">
        <v>319</v>
      </c>
      <c r="H309" s="103" t="s">
        <v>320</v>
      </c>
      <c r="I309" s="645"/>
      <c r="J309" s="116"/>
      <c r="K309" s="563"/>
      <c r="L309" s="563"/>
      <c r="M309" s="563"/>
      <c r="N309" s="607"/>
      <c r="O309" s="558">
        <f t="shared" si="138"/>
        <v>0</v>
      </c>
      <c r="P309" s="554"/>
      <c r="Q309" s="45"/>
      <c r="R309" s="554">
        <f t="shared" si="148"/>
        <v>0</v>
      </c>
      <c r="S309" s="63">
        <f t="shared" si="139"/>
        <v>0</v>
      </c>
      <c r="T309" s="139"/>
      <c r="U309" s="65">
        <f t="shared" si="118"/>
        <v>0</v>
      </c>
      <c r="V309" s="47">
        <f t="shared" si="133"/>
        <v>0</v>
      </c>
      <c r="W309" s="48"/>
      <c r="X309" s="49">
        <f t="shared" si="140"/>
        <v>0</v>
      </c>
      <c r="Y309" s="50">
        <f t="shared" si="141"/>
        <v>0</v>
      </c>
      <c r="Z309" s="50">
        <f t="shared" si="142"/>
        <v>0</v>
      </c>
      <c r="AA309" s="50">
        <f t="shared" si="143"/>
        <v>0</v>
      </c>
      <c r="AB309" s="51">
        <f t="shared" si="144"/>
        <v>0</v>
      </c>
      <c r="AC309" s="52">
        <f t="shared" si="145"/>
        <v>0</v>
      </c>
      <c r="AD309" s="53">
        <f t="shared" si="146"/>
        <v>0</v>
      </c>
      <c r="AE309" s="54">
        <f t="shared" si="147"/>
        <v>0</v>
      </c>
    </row>
    <row r="310" spans="1:31" ht="18" hidden="1" customHeight="1">
      <c r="A310" s="30">
        <v>202101</v>
      </c>
      <c r="B310" s="31">
        <v>2.5</v>
      </c>
      <c r="C310" s="32">
        <v>25</v>
      </c>
      <c r="D310" s="574">
        <v>6548</v>
      </c>
      <c r="E310" s="73">
        <v>8948</v>
      </c>
      <c r="F310" s="73" t="s">
        <v>321</v>
      </c>
      <c r="G310" s="73" t="s">
        <v>322</v>
      </c>
      <c r="H310" s="36" t="s">
        <v>323</v>
      </c>
      <c r="I310" s="552"/>
      <c r="J310" s="116"/>
      <c r="K310" s="563"/>
      <c r="L310" s="563"/>
      <c r="M310" s="563"/>
      <c r="N310" s="607"/>
      <c r="O310" s="558">
        <f t="shared" si="138"/>
        <v>0</v>
      </c>
      <c r="P310" s="554"/>
      <c r="Q310" s="45"/>
      <c r="R310" s="554">
        <f t="shared" si="148"/>
        <v>0</v>
      </c>
      <c r="S310" s="63">
        <f t="shared" si="139"/>
        <v>0</v>
      </c>
      <c r="T310" s="139"/>
      <c r="U310" s="65">
        <f t="shared" si="118"/>
        <v>0</v>
      </c>
      <c r="V310" s="47">
        <f t="shared" si="133"/>
        <v>0</v>
      </c>
      <c r="W310" s="48"/>
      <c r="X310" s="49">
        <f t="shared" si="140"/>
        <v>0</v>
      </c>
      <c r="Y310" s="50">
        <f t="shared" si="141"/>
        <v>0</v>
      </c>
      <c r="Z310" s="50">
        <f t="shared" si="142"/>
        <v>0</v>
      </c>
      <c r="AA310" s="50">
        <f t="shared" si="143"/>
        <v>0</v>
      </c>
      <c r="AB310" s="51">
        <f t="shared" si="144"/>
        <v>0</v>
      </c>
      <c r="AC310" s="52">
        <f t="shared" si="145"/>
        <v>0</v>
      </c>
      <c r="AD310" s="53">
        <f t="shared" si="146"/>
        <v>0</v>
      </c>
      <c r="AE310" s="54">
        <f t="shared" si="147"/>
        <v>0</v>
      </c>
    </row>
    <row r="311" spans="1:31" ht="18" hidden="1" customHeight="1">
      <c r="A311" s="30">
        <v>211001</v>
      </c>
      <c r="B311" s="108">
        <v>2.5</v>
      </c>
      <c r="C311" s="32">
        <v>25</v>
      </c>
      <c r="D311" s="574">
        <v>541</v>
      </c>
      <c r="E311" s="73"/>
      <c r="F311" s="73"/>
      <c r="G311" s="73"/>
      <c r="H311" s="36"/>
      <c r="I311" s="552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45"/>
      <c r="R311" s="554">
        <f t="shared" si="148"/>
        <v>0</v>
      </c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>
      <c r="A312" s="30">
        <v>212003</v>
      </c>
      <c r="B312" s="108">
        <v>4</v>
      </c>
      <c r="C312" s="32">
        <v>25</v>
      </c>
      <c r="D312" s="574">
        <v>542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>
      <c r="A313" s="172">
        <v>213001</v>
      </c>
      <c r="B313" s="108">
        <v>4</v>
      </c>
      <c r="C313" s="96">
        <v>25</v>
      </c>
      <c r="D313" s="614" t="s">
        <v>324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>
      <c r="A314" s="30">
        <v>226001</v>
      </c>
      <c r="B314" s="108">
        <v>3.5</v>
      </c>
      <c r="C314" s="32">
        <v>25</v>
      </c>
      <c r="D314" s="574">
        <v>543</v>
      </c>
      <c r="E314" s="73"/>
      <c r="F314" s="73"/>
      <c r="G314" s="73"/>
      <c r="H314" s="36"/>
      <c r="I314" s="552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>
      <c r="A315" s="30">
        <v>226001</v>
      </c>
      <c r="B315" s="108">
        <v>4</v>
      </c>
      <c r="C315" s="32">
        <v>40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customHeight="1">
      <c r="A316" s="30">
        <v>216201</v>
      </c>
      <c r="B316" s="108">
        <v>4</v>
      </c>
      <c r="C316" s="32">
        <v>25</v>
      </c>
      <c r="D316" s="574">
        <v>544</v>
      </c>
      <c r="E316" s="73">
        <v>944</v>
      </c>
      <c r="F316" s="73" t="s">
        <v>325</v>
      </c>
      <c r="G316" s="73">
        <v>9644</v>
      </c>
      <c r="H316" s="36"/>
      <c r="I316" s="552"/>
      <c r="J316" s="116">
        <v>16</v>
      </c>
      <c r="K316" s="563"/>
      <c r="L316" s="563"/>
      <c r="M316" s="563"/>
      <c r="N316" s="607"/>
      <c r="O316" s="558">
        <f>SUM(J316:N316)</f>
        <v>16</v>
      </c>
      <c r="P316" s="554"/>
      <c r="Q316" s="45"/>
      <c r="R316" s="554"/>
      <c r="S316" s="63">
        <f t="shared" si="139"/>
        <v>16</v>
      </c>
      <c r="T316" s="139"/>
      <c r="U316" s="65">
        <f t="shared" si="118"/>
        <v>16</v>
      </c>
      <c r="V316" s="47">
        <f t="shared" si="133"/>
        <v>0</v>
      </c>
      <c r="W316" s="48"/>
      <c r="X316" s="49">
        <v>16</v>
      </c>
      <c r="Y316" s="49">
        <f>(K316*1000)/B316</f>
        <v>0</v>
      </c>
      <c r="Z316" s="49">
        <f>(L316*1000)/C316</f>
        <v>0</v>
      </c>
      <c r="AA316" s="50">
        <f t="shared" si="143"/>
        <v>0</v>
      </c>
      <c r="AB316" s="51">
        <f t="shared" si="144"/>
        <v>0</v>
      </c>
      <c r="AC316" s="52">
        <f t="shared" si="145"/>
        <v>16</v>
      </c>
      <c r="AD316" s="53">
        <f t="shared" si="146"/>
        <v>0</v>
      </c>
      <c r="AE316" s="54">
        <f t="shared" si="147"/>
        <v>16</v>
      </c>
    </row>
    <row r="317" spans="1:31" ht="18" hidden="1" customHeight="1">
      <c r="A317" s="30">
        <v>216201</v>
      </c>
      <c r="B317" s="108">
        <v>4</v>
      </c>
      <c r="C317" s="32">
        <v>40</v>
      </c>
      <c r="D317" s="551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/>
      <c r="K317" s="563"/>
      <c r="L317" s="842"/>
      <c r="M317" s="563"/>
      <c r="N317" s="607"/>
      <c r="O317" s="558">
        <f t="shared" si="138"/>
        <v>0</v>
      </c>
      <c r="P317" s="554"/>
      <c r="Q317" s="45"/>
      <c r="R317" s="554"/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v>12</v>
      </c>
      <c r="Y317" s="50">
        <f t="shared" si="141"/>
        <v>0</v>
      </c>
      <c r="Z317" s="50"/>
      <c r="AA317" s="50">
        <f t="shared" si="143"/>
        <v>0</v>
      </c>
      <c r="AB317" s="51">
        <f t="shared" si="144"/>
        <v>0</v>
      </c>
      <c r="AC317" s="52">
        <f t="shared" si="145"/>
        <v>12</v>
      </c>
      <c r="AD317" s="53">
        <f t="shared" si="146"/>
        <v>0</v>
      </c>
      <c r="AE317" s="54">
        <f t="shared" si="147"/>
        <v>12</v>
      </c>
    </row>
    <row r="318" spans="1:31" ht="18" hidden="1" customHeight="1">
      <c r="A318" s="30">
        <v>216251</v>
      </c>
      <c r="B318" s="108">
        <v>4</v>
      </c>
      <c r="C318" s="32">
        <v>25</v>
      </c>
      <c r="D318" s="551">
        <v>545</v>
      </c>
      <c r="E318" s="73"/>
      <c r="F318" s="73"/>
      <c r="G318" s="73"/>
      <c r="H318" s="36"/>
      <c r="I318" s="552"/>
      <c r="J318" s="553"/>
      <c r="K318" s="467"/>
      <c r="L318" s="467"/>
      <c r="M318" s="467"/>
      <c r="N318" s="339"/>
      <c r="O318" s="46">
        <f t="shared" si="138"/>
        <v>0</v>
      </c>
      <c r="P318" s="554"/>
      <c r="Q318" s="45"/>
      <c r="R318" s="554">
        <f t="shared" si="148"/>
        <v>0</v>
      </c>
      <c r="S318" s="44">
        <f t="shared" si="139"/>
        <v>0</v>
      </c>
      <c r="T318" s="45"/>
      <c r="U318" s="46">
        <f t="shared" ref="U318:U374" si="149">SUM(S318:T318)</f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>
      <c r="A319" s="30">
        <v>216251</v>
      </c>
      <c r="B319" s="108">
        <v>4</v>
      </c>
      <c r="C319" s="32">
        <v>40</v>
      </c>
      <c r="D319" s="551">
        <v>545</v>
      </c>
      <c r="E319" s="73">
        <v>945</v>
      </c>
      <c r="F319" s="73" t="s">
        <v>326</v>
      </c>
      <c r="G319" s="73">
        <v>9645</v>
      </c>
      <c r="H319" s="36"/>
      <c r="I319" s="552"/>
      <c r="J319" s="553"/>
      <c r="K319" s="467"/>
      <c r="L319" s="467"/>
      <c r="M319" s="467"/>
      <c r="N319" s="339"/>
      <c r="O319" s="46">
        <f t="shared" si="138"/>
        <v>0</v>
      </c>
      <c r="P319" s="554"/>
      <c r="Q319" s="45"/>
      <c r="R319" s="554">
        <f t="shared" si="148"/>
        <v>0</v>
      </c>
      <c r="S319" s="44">
        <f t="shared" si="139"/>
        <v>0</v>
      </c>
      <c r="T319" s="45"/>
      <c r="U319" s="46">
        <f t="shared" si="149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>
      <c r="A320" s="30">
        <v>221001</v>
      </c>
      <c r="B320" s="108">
        <v>2.5</v>
      </c>
      <c r="C320" s="32">
        <v>40</v>
      </c>
      <c r="D320" s="574" t="s">
        <v>327</v>
      </c>
      <c r="E320" s="73"/>
      <c r="F320" s="73"/>
      <c r="G320" s="73"/>
      <c r="H320" s="36"/>
      <c r="I320" s="552" t="s">
        <v>327</v>
      </c>
      <c r="J320" s="553"/>
      <c r="K320" s="467"/>
      <c r="L320" s="467"/>
      <c r="M320" s="467"/>
      <c r="N320" s="339"/>
      <c r="O320" s="46">
        <f t="shared" si="138"/>
        <v>0</v>
      </c>
      <c r="P320" s="554"/>
      <c r="Q320" s="45"/>
      <c r="R320" s="554">
        <f t="shared" si="148"/>
        <v>0</v>
      </c>
      <c r="S320" s="44">
        <f t="shared" si="139"/>
        <v>0</v>
      </c>
      <c r="T320" s="45"/>
      <c r="U320" s="46">
        <f t="shared" si="149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hidden="1" customHeight="1">
      <c r="A321" s="30">
        <v>222001</v>
      </c>
      <c r="B321" s="108">
        <v>4</v>
      </c>
      <c r="C321" s="32">
        <v>40</v>
      </c>
      <c r="D321" s="574" t="s">
        <v>328</v>
      </c>
      <c r="E321" s="73"/>
      <c r="F321" s="73"/>
      <c r="G321" s="73"/>
      <c r="H321" s="36"/>
      <c r="I321" s="552" t="s">
        <v>328</v>
      </c>
      <c r="J321" s="553"/>
      <c r="K321" s="467"/>
      <c r="L321" s="467"/>
      <c r="M321" s="467"/>
      <c r="N321" s="339"/>
      <c r="O321" s="46">
        <f t="shared" si="138"/>
        <v>0</v>
      </c>
      <c r="P321" s="554"/>
      <c r="Q321" s="45"/>
      <c r="R321" s="554">
        <f t="shared" si="148"/>
        <v>0</v>
      </c>
      <c r="S321" s="44">
        <f t="shared" si="139"/>
        <v>0</v>
      </c>
      <c r="T321" s="45"/>
      <c r="U321" s="46">
        <f t="shared" si="149"/>
        <v>0</v>
      </c>
      <c r="V321" s="47">
        <f t="shared" si="133"/>
        <v>0</v>
      </c>
      <c r="W321" s="48"/>
      <c r="X321" s="49">
        <f t="shared" si="140"/>
        <v>0</v>
      </c>
      <c r="Y321" s="50">
        <f t="shared" si="141"/>
        <v>0</v>
      </c>
      <c r="Z321" s="50">
        <f t="shared" si="142"/>
        <v>0</v>
      </c>
      <c r="AA321" s="50">
        <f t="shared" si="143"/>
        <v>0</v>
      </c>
      <c r="AB321" s="51">
        <f t="shared" si="144"/>
        <v>0</v>
      </c>
      <c r="AC321" s="52">
        <f t="shared" si="145"/>
        <v>0</v>
      </c>
      <c r="AD321" s="53">
        <f t="shared" si="146"/>
        <v>0</v>
      </c>
      <c r="AE321" s="54">
        <f t="shared" si="147"/>
        <v>0</v>
      </c>
    </row>
    <row r="322" spans="1:31" ht="18" hidden="1" customHeight="1">
      <c r="A322" s="30">
        <v>226501</v>
      </c>
      <c r="B322" s="108">
        <v>4</v>
      </c>
      <c r="C322" s="32">
        <v>25</v>
      </c>
      <c r="D322" s="843" t="s">
        <v>329</v>
      </c>
      <c r="E322" s="73"/>
      <c r="F322" s="73"/>
      <c r="G322" s="73"/>
      <c r="H322" s="36"/>
      <c r="I322" s="552"/>
      <c r="J322" s="844"/>
      <c r="K322" s="467"/>
      <c r="L322" s="467"/>
      <c r="M322" s="467"/>
      <c r="N322" s="339"/>
      <c r="O322" s="845">
        <f t="shared" si="138"/>
        <v>0</v>
      </c>
      <c r="P322" s="554"/>
      <c r="Q322" s="45"/>
      <c r="R322" s="554">
        <f t="shared" si="148"/>
        <v>0</v>
      </c>
      <c r="S322" s="44">
        <f t="shared" si="139"/>
        <v>0</v>
      </c>
      <c r="T322" s="45"/>
      <c r="U322" s="46">
        <f t="shared" si="149"/>
        <v>0</v>
      </c>
      <c r="V322" s="47">
        <f t="shared" si="133"/>
        <v>0</v>
      </c>
      <c r="W322" s="48"/>
      <c r="X322" s="49">
        <f t="shared" si="140"/>
        <v>0</v>
      </c>
      <c r="Y322" s="50">
        <f t="shared" si="141"/>
        <v>0</v>
      </c>
      <c r="Z322" s="50">
        <f t="shared" si="142"/>
        <v>0</v>
      </c>
      <c r="AA322" s="50">
        <f t="shared" si="143"/>
        <v>0</v>
      </c>
      <c r="AB322" s="51">
        <f t="shared" si="144"/>
        <v>0</v>
      </c>
      <c r="AC322" s="52">
        <f t="shared" si="145"/>
        <v>0</v>
      </c>
      <c r="AD322" s="53">
        <f t="shared" si="146"/>
        <v>0</v>
      </c>
      <c r="AE322" s="54">
        <f t="shared" si="147"/>
        <v>0</v>
      </c>
    </row>
    <row r="323" spans="1:31" ht="18" hidden="1" customHeight="1">
      <c r="A323" s="82">
        <v>200100</v>
      </c>
      <c r="B323" s="157">
        <v>2.5</v>
      </c>
      <c r="C323" s="168">
        <v>25</v>
      </c>
      <c r="D323" s="704">
        <v>144</v>
      </c>
      <c r="E323" s="85">
        <v>744</v>
      </c>
      <c r="F323" s="85" t="s">
        <v>330</v>
      </c>
      <c r="G323" s="85">
        <v>8244</v>
      </c>
      <c r="H323" s="85"/>
      <c r="I323" s="792"/>
      <c r="J323" s="624"/>
      <c r="K323" s="625"/>
      <c r="L323" s="625"/>
      <c r="M323" s="625"/>
      <c r="N323" s="626"/>
      <c r="O323" s="423">
        <f t="shared" si="138"/>
        <v>0</v>
      </c>
      <c r="P323" s="554"/>
      <c r="Q323" s="422"/>
      <c r="R323" s="823">
        <f t="shared" si="148"/>
        <v>0</v>
      </c>
      <c r="S323" s="44">
        <f t="shared" si="139"/>
        <v>0</v>
      </c>
      <c r="T323" s="422"/>
      <c r="U323" s="423">
        <f t="shared" si="149"/>
        <v>0</v>
      </c>
      <c r="V323" s="47">
        <f t="shared" si="133"/>
        <v>0</v>
      </c>
      <c r="W323" s="424"/>
      <c r="X323" s="425">
        <f t="shared" si="140"/>
        <v>0</v>
      </c>
      <c r="Y323" s="426">
        <f t="shared" si="141"/>
        <v>0</v>
      </c>
      <c r="Z323" s="426">
        <f t="shared" si="142"/>
        <v>0</v>
      </c>
      <c r="AA323" s="426">
        <f t="shared" si="143"/>
        <v>0</v>
      </c>
      <c r="AB323" s="427">
        <f t="shared" si="144"/>
        <v>0</v>
      </c>
      <c r="AC323" s="428">
        <f t="shared" si="145"/>
        <v>0</v>
      </c>
      <c r="AD323" s="429">
        <f t="shared" si="146"/>
        <v>0</v>
      </c>
      <c r="AE323" s="437">
        <f t="shared" si="147"/>
        <v>0</v>
      </c>
    </row>
    <row r="324" spans="1:31" ht="18" customHeight="1" thickBot="1">
      <c r="A324" s="281" t="s">
        <v>331</v>
      </c>
      <c r="B324" s="282"/>
      <c r="C324" s="708"/>
      <c r="D324" s="709"/>
      <c r="E324" s="282"/>
      <c r="F324" s="282"/>
      <c r="G324" s="282"/>
      <c r="H324" s="282"/>
      <c r="I324" s="709"/>
      <c r="J324" s="291">
        <f t="shared" ref="J324:U324" si="150">SUM(J294:J323)</f>
        <v>16</v>
      </c>
      <c r="K324" s="291">
        <f t="shared" si="150"/>
        <v>0</v>
      </c>
      <c r="L324" s="291">
        <f t="shared" si="150"/>
        <v>0</v>
      </c>
      <c r="M324" s="291">
        <f t="shared" si="150"/>
        <v>0</v>
      </c>
      <c r="N324" s="291">
        <f t="shared" si="150"/>
        <v>0</v>
      </c>
      <c r="O324" s="292">
        <f>SUM(O294:O323)</f>
        <v>16</v>
      </c>
      <c r="P324" s="295">
        <f t="shared" si="150"/>
        <v>0</v>
      </c>
      <c r="Q324" s="291">
        <f>SUM(Q294:Q323)</f>
        <v>42</v>
      </c>
      <c r="R324" s="295">
        <f t="shared" si="150"/>
        <v>42</v>
      </c>
      <c r="S324" s="290">
        <f t="shared" si="150"/>
        <v>16</v>
      </c>
      <c r="T324" s="291">
        <f>SUM(T294:T323)</f>
        <v>42</v>
      </c>
      <c r="U324" s="292">
        <f t="shared" si="150"/>
        <v>58</v>
      </c>
      <c r="V324" s="47">
        <f t="shared" si="133"/>
        <v>0</v>
      </c>
      <c r="W324" s="382"/>
      <c r="X324" s="294">
        <f t="shared" ref="X324:AE324" si="151">SUM(X294:X323)</f>
        <v>28</v>
      </c>
      <c r="Y324" s="291">
        <f t="shared" si="151"/>
        <v>0</v>
      </c>
      <c r="Z324" s="291">
        <f t="shared" si="151"/>
        <v>0</v>
      </c>
      <c r="AA324" s="291">
        <f t="shared" si="151"/>
        <v>0</v>
      </c>
      <c r="AB324" s="295">
        <f t="shared" si="151"/>
        <v>0</v>
      </c>
      <c r="AC324" s="292">
        <f t="shared" si="151"/>
        <v>28</v>
      </c>
      <c r="AD324" s="295">
        <f t="shared" si="151"/>
        <v>0</v>
      </c>
      <c r="AE324" s="296">
        <f t="shared" si="151"/>
        <v>28</v>
      </c>
    </row>
    <row r="325" spans="1:31" ht="18" customHeight="1">
      <c r="A325" s="77">
        <v>542000</v>
      </c>
      <c r="B325" s="229" t="s">
        <v>57</v>
      </c>
      <c r="C325" s="78">
        <v>25</v>
      </c>
      <c r="D325" s="643">
        <v>301</v>
      </c>
      <c r="E325" s="80">
        <v>801</v>
      </c>
      <c r="F325" s="80" t="s">
        <v>332</v>
      </c>
      <c r="G325" s="80">
        <v>9401</v>
      </c>
      <c r="H325" s="81"/>
      <c r="I325" s="644"/>
      <c r="J325" s="713"/>
      <c r="K325" s="846"/>
      <c r="L325" s="846"/>
      <c r="M325" s="846"/>
      <c r="N325" s="847"/>
      <c r="O325" s="716">
        <f>SUM(J325:N325)</f>
        <v>0</v>
      </c>
      <c r="P325" s="554"/>
      <c r="Q325" s="301"/>
      <c r="R325" s="717"/>
      <c r="S325" s="44">
        <f>SUM(O325,R325)</f>
        <v>0</v>
      </c>
      <c r="T325" s="301"/>
      <c r="U325" s="302">
        <f t="shared" si="149"/>
        <v>0</v>
      </c>
      <c r="V325" s="47">
        <f t="shared" si="133"/>
        <v>0</v>
      </c>
      <c r="W325" s="303"/>
      <c r="X325" s="304">
        <f>(J325*1000)/C325</f>
        <v>0</v>
      </c>
      <c r="Y325" s="305">
        <f>(K325*1000)/C325</f>
        <v>0</v>
      </c>
      <c r="Z325" s="305">
        <f>(L325*1000)/C325</f>
        <v>0</v>
      </c>
      <c r="AA325" s="305">
        <f>(M325*1000)/C325</f>
        <v>0</v>
      </c>
      <c r="AB325" s="306">
        <f>(N325*1000)/C325</f>
        <v>0</v>
      </c>
      <c r="AC325" s="307">
        <f>SUM(X325:AB325)</f>
        <v>0</v>
      </c>
      <c r="AD325" s="308">
        <f>(R325*1000)/C325</f>
        <v>0</v>
      </c>
      <c r="AE325" s="309">
        <f>SUM(AC325:AD325)</f>
        <v>0</v>
      </c>
    </row>
    <row r="326" spans="1:31" ht="18" customHeight="1">
      <c r="A326" s="77">
        <v>546001</v>
      </c>
      <c r="B326" s="229" t="s">
        <v>206</v>
      </c>
      <c r="C326" s="67" t="s">
        <v>27</v>
      </c>
      <c r="D326" s="848">
        <v>502</v>
      </c>
      <c r="E326" s="80"/>
      <c r="F326" s="80"/>
      <c r="G326" s="80"/>
      <c r="H326" s="81"/>
      <c r="I326" s="644"/>
      <c r="J326" s="728"/>
      <c r="K326" s="846"/>
      <c r="L326" s="846"/>
      <c r="M326" s="846"/>
      <c r="N326" s="847"/>
      <c r="O326" s="849">
        <f t="shared" ref="O326:O327" si="152">SUM(J326:N326)</f>
        <v>0</v>
      </c>
      <c r="P326" s="554"/>
      <c r="Q326" s="301"/>
      <c r="R326" s="717"/>
      <c r="S326" s="44"/>
      <c r="T326" s="143">
        <f>SUM(O326,R326)</f>
        <v>0</v>
      </c>
      <c r="U326" s="302">
        <f t="shared" si="149"/>
        <v>0</v>
      </c>
      <c r="V326" s="47">
        <f t="shared" si="133"/>
        <v>0</v>
      </c>
      <c r="W326" s="303"/>
      <c r="X326" s="304"/>
      <c r="Y326" s="305"/>
      <c r="Z326" s="305"/>
      <c r="AA326" s="305"/>
      <c r="AB326" s="306"/>
      <c r="AC326" s="307"/>
      <c r="AD326" s="308"/>
      <c r="AE326" s="309"/>
    </row>
    <row r="327" spans="1:31" ht="18" customHeight="1">
      <c r="A327" s="77">
        <v>546001</v>
      </c>
      <c r="B327" s="229" t="s">
        <v>206</v>
      </c>
      <c r="C327" s="78">
        <v>25</v>
      </c>
      <c r="D327" s="643">
        <v>502</v>
      </c>
      <c r="E327" s="80"/>
      <c r="F327" s="80"/>
      <c r="G327" s="80"/>
      <c r="H327" s="81"/>
      <c r="I327" s="644"/>
      <c r="J327" s="851"/>
      <c r="K327" s="729"/>
      <c r="L327" s="729"/>
      <c r="M327" s="729"/>
      <c r="N327" s="730"/>
      <c r="O327" s="716">
        <f t="shared" si="152"/>
        <v>0</v>
      </c>
      <c r="P327" s="554"/>
      <c r="Q327" s="301"/>
      <c r="R327" s="717"/>
      <c r="S327" s="44">
        <f>SUM(O327,R327)</f>
        <v>0</v>
      </c>
      <c r="T327" s="301"/>
      <c r="U327" s="302">
        <f t="shared" si="149"/>
        <v>0</v>
      </c>
      <c r="V327" s="47">
        <f t="shared" si="133"/>
        <v>0</v>
      </c>
      <c r="W327" s="303"/>
      <c r="X327" s="304">
        <f>(J327*1000)/C327</f>
        <v>0</v>
      </c>
      <c r="Y327" s="305">
        <f>(K327*1000)/C327</f>
        <v>0</v>
      </c>
      <c r="Z327" s="305">
        <f>(L327*1000)/C327</f>
        <v>0</v>
      </c>
      <c r="AA327" s="305">
        <f>(M327*1000)/C327</f>
        <v>0</v>
      </c>
      <c r="AB327" s="306">
        <f>(N327*1000)/C327</f>
        <v>0</v>
      </c>
      <c r="AC327" s="307">
        <f>SUM(X327:AB327)</f>
        <v>0</v>
      </c>
      <c r="AD327" s="308"/>
      <c r="AE327" s="309">
        <f>SUM(AC327:AD327)</f>
        <v>0</v>
      </c>
    </row>
    <row r="328" spans="1:31" ht="18" customHeight="1">
      <c r="A328" s="30">
        <v>546000</v>
      </c>
      <c r="B328" s="31" t="s">
        <v>57</v>
      </c>
      <c r="C328" s="32">
        <v>25</v>
      </c>
      <c r="D328" s="574">
        <v>302</v>
      </c>
      <c r="E328" s="73">
        <v>802</v>
      </c>
      <c r="F328" s="73" t="s">
        <v>333</v>
      </c>
      <c r="G328" s="73">
        <v>9402</v>
      </c>
      <c r="H328" s="36"/>
      <c r="I328" s="552"/>
      <c r="J328" s="116">
        <v>16</v>
      </c>
      <c r="K328" s="563"/>
      <c r="L328" s="563"/>
      <c r="M328" s="563"/>
      <c r="N328" s="607"/>
      <c r="O328" s="558">
        <f>SUM(J328:N328)</f>
        <v>16</v>
      </c>
      <c r="P328" s="554"/>
      <c r="Q328" s="45"/>
      <c r="R328" s="554"/>
      <c r="S328" s="44">
        <f>SUM(O328,R328)</f>
        <v>16</v>
      </c>
      <c r="T328" s="45"/>
      <c r="U328" s="46">
        <f t="shared" si="149"/>
        <v>16</v>
      </c>
      <c r="V328" s="47">
        <f t="shared" si="133"/>
        <v>0</v>
      </c>
      <c r="W328" s="48"/>
      <c r="X328" s="49">
        <f>(J328*1000)/C328</f>
        <v>640</v>
      </c>
      <c r="Y328" s="50">
        <f>(K328*1000)/C328</f>
        <v>0</v>
      </c>
      <c r="Z328" s="50">
        <f>(L328*1000)/C328</f>
        <v>0</v>
      </c>
      <c r="AA328" s="50">
        <f>(M328*1000)/C328</f>
        <v>0</v>
      </c>
      <c r="AB328" s="51">
        <f>(N328*1000)/C328</f>
        <v>0</v>
      </c>
      <c r="AC328" s="52">
        <f>SUM(X328:AB328)</f>
        <v>640</v>
      </c>
      <c r="AD328" s="53">
        <f>(R328*1000)/C328</f>
        <v>0</v>
      </c>
      <c r="AE328" s="54">
        <f>SUM(AC328:AD328)</f>
        <v>640</v>
      </c>
    </row>
    <row r="329" spans="1:31" ht="0.75" customHeight="1">
      <c r="A329" s="440">
        <v>546030</v>
      </c>
      <c r="B329" s="441" t="s">
        <v>57</v>
      </c>
      <c r="C329" s="168">
        <v>25</v>
      </c>
      <c r="D329" s="684" t="s">
        <v>334</v>
      </c>
      <c r="E329" s="170"/>
      <c r="F329" s="170"/>
      <c r="G329" s="170"/>
      <c r="H329" s="170"/>
      <c r="I329" s="792"/>
      <c r="J329" s="624"/>
      <c r="K329" s="625"/>
      <c r="L329" s="625"/>
      <c r="M329" s="625"/>
      <c r="N329" s="626"/>
      <c r="O329" s="423">
        <f>SUM(J329:N329)</f>
        <v>0</v>
      </c>
      <c r="P329" s="554"/>
      <c r="Q329" s="422"/>
      <c r="R329" s="823">
        <f>SUM(P329:Q329)</f>
        <v>0</v>
      </c>
      <c r="S329" s="44">
        <f>SUM(O329,R329)</f>
        <v>0</v>
      </c>
      <c r="T329" s="422"/>
      <c r="U329" s="423">
        <f t="shared" si="149"/>
        <v>0</v>
      </c>
      <c r="V329" s="47">
        <f t="shared" si="133"/>
        <v>0</v>
      </c>
      <c r="W329" s="424"/>
      <c r="X329" s="425">
        <f>(J329*1000)/C329</f>
        <v>0</v>
      </c>
      <c r="Y329" s="426">
        <f>(K329*1000)/C329</f>
        <v>0</v>
      </c>
      <c r="Z329" s="426">
        <f>(L329*1000)/C329</f>
        <v>0</v>
      </c>
      <c r="AA329" s="426">
        <f>(M329*1000)/C329</f>
        <v>0</v>
      </c>
      <c r="AB329" s="427">
        <f>(N329*1000)/C329</f>
        <v>0</v>
      </c>
      <c r="AC329" s="428">
        <f>SUM(X329:AB329)</f>
        <v>0</v>
      </c>
      <c r="AD329" s="429">
        <f>(R329*1000)/C329</f>
        <v>0</v>
      </c>
      <c r="AE329" s="437">
        <f>SUM(AC329:AD329)</f>
        <v>0</v>
      </c>
    </row>
    <row r="330" spans="1:31" ht="18" customHeight="1" thickBot="1">
      <c r="A330" s="281" t="s">
        <v>335</v>
      </c>
      <c r="B330" s="282"/>
      <c r="C330" s="708"/>
      <c r="D330" s="709"/>
      <c r="E330" s="282"/>
      <c r="F330" s="282"/>
      <c r="G330" s="282"/>
      <c r="H330" s="282"/>
      <c r="I330" s="709"/>
      <c r="J330" s="290">
        <f>SUM(J325:J329)</f>
        <v>16</v>
      </c>
      <c r="K330" s="290">
        <f t="shared" ref="K330:U330" si="153">SUM(K325:K329)</f>
        <v>0</v>
      </c>
      <c r="L330" s="290">
        <f t="shared" si="153"/>
        <v>0</v>
      </c>
      <c r="M330" s="290">
        <f t="shared" si="153"/>
        <v>0</v>
      </c>
      <c r="N330" s="290">
        <f t="shared" si="153"/>
        <v>0</v>
      </c>
      <c r="O330" s="292">
        <f t="shared" si="153"/>
        <v>16</v>
      </c>
      <c r="P330" s="295">
        <f t="shared" si="153"/>
        <v>0</v>
      </c>
      <c r="Q330" s="291">
        <f t="shared" si="153"/>
        <v>0</v>
      </c>
      <c r="R330" s="295">
        <f t="shared" si="153"/>
        <v>0</v>
      </c>
      <c r="S330" s="290">
        <f t="shared" si="153"/>
        <v>16</v>
      </c>
      <c r="T330" s="291">
        <f t="shared" si="153"/>
        <v>0</v>
      </c>
      <c r="U330" s="292">
        <f t="shared" si="153"/>
        <v>16</v>
      </c>
      <c r="V330" s="47">
        <f t="shared" si="133"/>
        <v>0</v>
      </c>
      <c r="W330" s="382"/>
      <c r="X330" s="294">
        <f t="shared" ref="X330:AE330" si="154">SUM(X325:X329)</f>
        <v>640</v>
      </c>
      <c r="Y330" s="291">
        <f t="shared" si="154"/>
        <v>0</v>
      </c>
      <c r="Z330" s="291">
        <f t="shared" si="154"/>
        <v>0</v>
      </c>
      <c r="AA330" s="291">
        <f t="shared" si="154"/>
        <v>0</v>
      </c>
      <c r="AB330" s="295">
        <f t="shared" si="154"/>
        <v>0</v>
      </c>
      <c r="AC330" s="292">
        <f t="shared" si="154"/>
        <v>640</v>
      </c>
      <c r="AD330" s="295">
        <f t="shared" si="154"/>
        <v>0</v>
      </c>
      <c r="AE330" s="296">
        <f t="shared" si="154"/>
        <v>640</v>
      </c>
    </row>
    <row r="331" spans="1:31" ht="18" customHeight="1">
      <c r="A331" s="443">
        <v>433000</v>
      </c>
      <c r="B331" s="193" t="s">
        <v>57</v>
      </c>
      <c r="C331" s="238">
        <v>25</v>
      </c>
      <c r="D331" s="551">
        <v>384</v>
      </c>
      <c r="E331" s="34">
        <v>884</v>
      </c>
      <c r="F331" s="314"/>
      <c r="G331" s="34"/>
      <c r="H331" s="35"/>
      <c r="I331" s="712"/>
      <c r="J331" s="851">
        <v>3</v>
      </c>
      <c r="K331" s="430">
        <v>5</v>
      </c>
      <c r="L331" s="726"/>
      <c r="M331" s="430"/>
      <c r="N331" s="433"/>
      <c r="O331" s="431">
        <f t="shared" ref="O331:O374" si="155">SUM(J331:N331)</f>
        <v>8</v>
      </c>
      <c r="P331" s="554"/>
      <c r="Q331" s="301"/>
      <c r="R331" s="717"/>
      <c r="S331" s="44">
        <f t="shared" ref="S331:S361" si="156">SUM(O331,R331)</f>
        <v>8</v>
      </c>
      <c r="T331" s="301"/>
      <c r="U331" s="302">
        <f t="shared" si="149"/>
        <v>8</v>
      </c>
      <c r="V331" s="47">
        <f t="shared" si="133"/>
        <v>0</v>
      </c>
      <c r="W331" s="303"/>
      <c r="X331" s="304">
        <f t="shared" ref="X331:X369" si="157">(J331*1000)/C331</f>
        <v>120</v>
      </c>
      <c r="Y331" s="305">
        <f t="shared" ref="Y331:Y369" si="158">(K331*1000)/C331</f>
        <v>200</v>
      </c>
      <c r="Z331" s="305">
        <f t="shared" ref="Z331:Z369" si="159">(L331*1000)/C331</f>
        <v>0</v>
      </c>
      <c r="AA331" s="305">
        <f t="shared" ref="AA331:AA369" si="160">(M331*1000)/C331</f>
        <v>0</v>
      </c>
      <c r="AB331" s="306">
        <f t="shared" ref="AB331:AB369" si="161">(N331*1000)/C331</f>
        <v>0</v>
      </c>
      <c r="AC331" s="307">
        <f t="shared" ref="AC331:AC374" si="162">SUM(X331:AB331)</f>
        <v>320</v>
      </c>
      <c r="AD331" s="308">
        <f t="shared" ref="AD331:AD369" si="163">(R331*1000)/C331</f>
        <v>0</v>
      </c>
      <c r="AE331" s="309">
        <f t="shared" ref="AE331:AE374" si="164">SUM(AC331:AD331)</f>
        <v>320</v>
      </c>
    </row>
    <row r="332" spans="1:31" ht="18" customHeight="1">
      <c r="A332" s="443">
        <v>433060</v>
      </c>
      <c r="B332" s="445" t="s">
        <v>57</v>
      </c>
      <c r="C332" s="238">
        <v>25</v>
      </c>
      <c r="D332" s="551"/>
      <c r="E332" s="34"/>
      <c r="F332" s="314" t="s">
        <v>336</v>
      </c>
      <c r="G332" s="34"/>
      <c r="H332" s="35"/>
      <c r="I332" s="712"/>
      <c r="J332" s="851"/>
      <c r="K332" s="430"/>
      <c r="L332" s="726"/>
      <c r="M332" s="430"/>
      <c r="N332" s="433"/>
      <c r="O332" s="431">
        <f t="shared" si="155"/>
        <v>0</v>
      </c>
      <c r="P332" s="554"/>
      <c r="Q332" s="301"/>
      <c r="R332" s="717"/>
      <c r="S332" s="44">
        <f t="shared" si="156"/>
        <v>0</v>
      </c>
      <c r="T332" s="301"/>
      <c r="U332" s="302">
        <f>SUM(S332:T332)</f>
        <v>0</v>
      </c>
      <c r="V332" s="47">
        <f>O332+R332-U332</f>
        <v>0</v>
      </c>
      <c r="W332" s="303"/>
      <c r="X332" s="304"/>
      <c r="Y332" s="305"/>
      <c r="Z332" s="305">
        <f t="shared" si="159"/>
        <v>0</v>
      </c>
      <c r="AA332" s="305">
        <f t="shared" si="160"/>
        <v>0</v>
      </c>
      <c r="AB332" s="306">
        <f t="shared" si="161"/>
        <v>0</v>
      </c>
      <c r="AC332" s="307"/>
      <c r="AD332" s="308"/>
      <c r="AE332" s="309"/>
    </row>
    <row r="333" spans="1:31" ht="18" customHeight="1">
      <c r="A333" s="443">
        <v>433760</v>
      </c>
      <c r="B333" s="445" t="s">
        <v>57</v>
      </c>
      <c r="C333" s="238">
        <v>25</v>
      </c>
      <c r="D333" s="551"/>
      <c r="E333" s="34"/>
      <c r="F333" s="314" t="s">
        <v>337</v>
      </c>
      <c r="G333" s="34"/>
      <c r="H333" s="35"/>
      <c r="I333" s="712"/>
      <c r="J333" s="851"/>
      <c r="K333" s="430"/>
      <c r="L333" s="726"/>
      <c r="M333" s="430"/>
      <c r="N333" s="433"/>
      <c r="O333" s="431">
        <f t="shared" si="155"/>
        <v>0</v>
      </c>
      <c r="P333" s="554"/>
      <c r="Q333" s="301"/>
      <c r="R333" s="717"/>
      <c r="S333" s="44">
        <f t="shared" si="156"/>
        <v>0</v>
      </c>
      <c r="T333" s="301"/>
      <c r="U333" s="302">
        <f>SUM(S333:T333)</f>
        <v>0</v>
      </c>
      <c r="V333" s="47">
        <f>O333+R333-U333</f>
        <v>0</v>
      </c>
      <c r="W333" s="303"/>
      <c r="X333" s="304"/>
      <c r="Y333" s="305"/>
      <c r="Z333" s="305">
        <f t="shared" si="159"/>
        <v>0</v>
      </c>
      <c r="AA333" s="305">
        <f t="shared" si="160"/>
        <v>0</v>
      </c>
      <c r="AB333" s="306">
        <f t="shared" si="161"/>
        <v>0</v>
      </c>
      <c r="AC333" s="307">
        <f t="shared" si="162"/>
        <v>0</v>
      </c>
      <c r="AD333" s="308"/>
      <c r="AE333" s="309">
        <f t="shared" si="164"/>
        <v>0</v>
      </c>
    </row>
    <row r="334" spans="1:31" s="865" customFormat="1" ht="18" customHeight="1">
      <c r="A334" s="443">
        <v>433700</v>
      </c>
      <c r="B334" s="852" t="s">
        <v>57</v>
      </c>
      <c r="C334" s="853">
        <v>25</v>
      </c>
      <c r="D334" s="555"/>
      <c r="E334" s="242"/>
      <c r="F334" s="242"/>
      <c r="G334" s="242"/>
      <c r="H334" s="854">
        <v>6884</v>
      </c>
      <c r="I334" s="855"/>
      <c r="J334" s="856"/>
      <c r="K334" s="857"/>
      <c r="L334" s="857"/>
      <c r="M334" s="857"/>
      <c r="N334" s="717"/>
      <c r="O334" s="431">
        <f t="shared" si="155"/>
        <v>0</v>
      </c>
      <c r="P334" s="436"/>
      <c r="Q334" s="430"/>
      <c r="R334" s="433"/>
      <c r="S334" s="63">
        <f t="shared" si="156"/>
        <v>0</v>
      </c>
      <c r="T334" s="430"/>
      <c r="U334" s="431">
        <f t="shared" si="149"/>
        <v>0</v>
      </c>
      <c r="V334" s="47">
        <f>O334+R334-U334</f>
        <v>0</v>
      </c>
      <c r="W334" s="858"/>
      <c r="X334" s="859"/>
      <c r="Y334" s="860"/>
      <c r="Z334" s="860">
        <f t="shared" si="159"/>
        <v>0</v>
      </c>
      <c r="AA334" s="860">
        <f t="shared" si="160"/>
        <v>0</v>
      </c>
      <c r="AB334" s="861">
        <f t="shared" si="161"/>
        <v>0</v>
      </c>
      <c r="AC334" s="862">
        <f t="shared" si="162"/>
        <v>0</v>
      </c>
      <c r="AD334" s="863"/>
      <c r="AE334" s="864">
        <f t="shared" si="164"/>
        <v>0</v>
      </c>
    </row>
    <row r="335" spans="1:31" s="865" customFormat="1" ht="18" hidden="1" customHeight="1">
      <c r="A335" s="443">
        <v>433701</v>
      </c>
      <c r="B335" s="852">
        <v>4</v>
      </c>
      <c r="C335" s="853">
        <v>25</v>
      </c>
      <c r="D335" s="555"/>
      <c r="E335" s="242"/>
      <c r="F335" s="242"/>
      <c r="G335" s="242"/>
      <c r="H335" s="854">
        <v>6984</v>
      </c>
      <c r="I335" s="855"/>
      <c r="J335" s="851"/>
      <c r="K335" s="430"/>
      <c r="L335" s="430"/>
      <c r="M335" s="430"/>
      <c r="N335" s="866"/>
      <c r="O335" s="431">
        <f t="shared" si="155"/>
        <v>0</v>
      </c>
      <c r="P335" s="436"/>
      <c r="Q335" s="430"/>
      <c r="R335" s="433"/>
      <c r="S335" s="63">
        <f t="shared" si="156"/>
        <v>0</v>
      </c>
      <c r="T335" s="430"/>
      <c r="U335" s="431">
        <f t="shared" si="149"/>
        <v>0</v>
      </c>
      <c r="V335" s="47">
        <f t="shared" ref="V335:V399" si="165">O335+R335-U335</f>
        <v>0</v>
      </c>
      <c r="W335" s="858"/>
      <c r="X335" s="859"/>
      <c r="Y335" s="860"/>
      <c r="Z335" s="860">
        <f t="shared" si="159"/>
        <v>0</v>
      </c>
      <c r="AA335" s="860">
        <f t="shared" si="160"/>
        <v>0</v>
      </c>
      <c r="AB335" s="861">
        <f t="shared" si="161"/>
        <v>0</v>
      </c>
      <c r="AC335" s="862">
        <f t="shared" si="162"/>
        <v>0</v>
      </c>
      <c r="AD335" s="863"/>
      <c r="AE335" s="864">
        <f t="shared" si="164"/>
        <v>0</v>
      </c>
    </row>
    <row r="336" spans="1:31" ht="18" customHeight="1">
      <c r="A336" s="443">
        <v>433001</v>
      </c>
      <c r="B336" s="445">
        <v>4</v>
      </c>
      <c r="C336" s="238">
        <v>25</v>
      </c>
      <c r="D336" s="551">
        <v>584</v>
      </c>
      <c r="E336" s="34">
        <v>984</v>
      </c>
      <c r="F336" s="34"/>
      <c r="G336" s="34"/>
      <c r="H336" s="35"/>
      <c r="I336" s="712"/>
      <c r="J336" s="44">
        <v>10</v>
      </c>
      <c r="K336" s="139">
        <v>6</v>
      </c>
      <c r="L336" s="139"/>
      <c r="M336" s="139"/>
      <c r="N336" s="436"/>
      <c r="O336" s="65">
        <f t="shared" si="155"/>
        <v>16</v>
      </c>
      <c r="P336" s="554"/>
      <c r="Q336" s="45"/>
      <c r="R336" s="554"/>
      <c r="S336" s="44">
        <f t="shared" si="156"/>
        <v>16</v>
      </c>
      <c r="T336" s="45"/>
      <c r="U336" s="46">
        <f t="shared" si="149"/>
        <v>16</v>
      </c>
      <c r="V336" s="47">
        <f t="shared" si="165"/>
        <v>0</v>
      </c>
      <c r="W336" s="48"/>
      <c r="X336" s="49">
        <f t="shared" si="157"/>
        <v>400</v>
      </c>
      <c r="Y336" s="50">
        <f t="shared" si="158"/>
        <v>240</v>
      </c>
      <c r="Z336" s="50">
        <f t="shared" si="159"/>
        <v>0</v>
      </c>
      <c r="AA336" s="50">
        <f t="shared" si="160"/>
        <v>0</v>
      </c>
      <c r="AB336" s="51">
        <f t="shared" si="161"/>
        <v>0</v>
      </c>
      <c r="AC336" s="52">
        <f t="shared" si="162"/>
        <v>640</v>
      </c>
      <c r="AD336" s="53">
        <f t="shared" si="163"/>
        <v>0</v>
      </c>
      <c r="AE336" s="54">
        <f t="shared" si="164"/>
        <v>640</v>
      </c>
    </row>
    <row r="337" spans="1:31" ht="18" hidden="1" customHeight="1">
      <c r="A337" s="443">
        <v>434000</v>
      </c>
      <c r="B337" s="445" t="s">
        <v>57</v>
      </c>
      <c r="C337" s="238">
        <v>25</v>
      </c>
      <c r="D337" s="551">
        <v>385</v>
      </c>
      <c r="E337" s="34"/>
      <c r="F337" s="34"/>
      <c r="G337" s="34"/>
      <c r="H337" s="35"/>
      <c r="I337" s="712"/>
      <c r="J337" s="553"/>
      <c r="K337" s="467"/>
      <c r="L337" s="467"/>
      <c r="M337" s="467"/>
      <c r="N337" s="339"/>
      <c r="O337" s="46">
        <f t="shared" si="155"/>
        <v>0</v>
      </c>
      <c r="P337" s="554"/>
      <c r="Q337" s="45"/>
      <c r="R337" s="554"/>
      <c r="S337" s="44">
        <f t="shared" si="156"/>
        <v>0</v>
      </c>
      <c r="T337" s="45"/>
      <c r="U337" s="46">
        <f t="shared" si="149"/>
        <v>0</v>
      </c>
      <c r="V337" s="47">
        <f t="shared" si="165"/>
        <v>0</v>
      </c>
      <c r="W337" s="48"/>
      <c r="X337" s="49">
        <f t="shared" si="157"/>
        <v>0</v>
      </c>
      <c r="Y337" s="50">
        <f t="shared" si="158"/>
        <v>0</v>
      </c>
      <c r="Z337" s="50">
        <f t="shared" si="159"/>
        <v>0</v>
      </c>
      <c r="AA337" s="50">
        <f t="shared" si="160"/>
        <v>0</v>
      </c>
      <c r="AB337" s="51">
        <f t="shared" si="161"/>
        <v>0</v>
      </c>
      <c r="AC337" s="52">
        <f t="shared" si="162"/>
        <v>0</v>
      </c>
      <c r="AD337" s="53">
        <f t="shared" si="163"/>
        <v>0</v>
      </c>
      <c r="AE337" s="54">
        <f t="shared" si="164"/>
        <v>0</v>
      </c>
    </row>
    <row r="338" spans="1:31" ht="18" hidden="1" customHeight="1">
      <c r="A338" s="443">
        <v>434001</v>
      </c>
      <c r="B338" s="445">
        <v>3.5</v>
      </c>
      <c r="C338" s="238">
        <v>25</v>
      </c>
      <c r="D338" s="551">
        <v>585</v>
      </c>
      <c r="E338" s="34"/>
      <c r="F338" s="34"/>
      <c r="G338" s="34"/>
      <c r="H338" s="35"/>
      <c r="I338" s="712"/>
      <c r="J338" s="640"/>
      <c r="K338" s="467"/>
      <c r="L338" s="467"/>
      <c r="M338" s="467"/>
      <c r="N338" s="339"/>
      <c r="O338" s="46">
        <f t="shared" si="155"/>
        <v>0</v>
      </c>
      <c r="P338" s="554"/>
      <c r="Q338" s="45"/>
      <c r="R338" s="554"/>
      <c r="S338" s="44">
        <f t="shared" si="156"/>
        <v>0</v>
      </c>
      <c r="T338" s="45"/>
      <c r="U338" s="46">
        <f t="shared" si="149"/>
        <v>0</v>
      </c>
      <c r="V338" s="47">
        <f t="shared" si="165"/>
        <v>0</v>
      </c>
      <c r="W338" s="48"/>
      <c r="X338" s="49">
        <f t="shared" si="157"/>
        <v>0</v>
      </c>
      <c r="Y338" s="50">
        <f t="shared" si="158"/>
        <v>0</v>
      </c>
      <c r="Z338" s="50">
        <f t="shared" si="159"/>
        <v>0</v>
      </c>
      <c r="AA338" s="50">
        <f t="shared" si="160"/>
        <v>0</v>
      </c>
      <c r="AB338" s="51">
        <f t="shared" si="161"/>
        <v>0</v>
      </c>
      <c r="AC338" s="52">
        <f t="shared" si="162"/>
        <v>0</v>
      </c>
      <c r="AD338" s="53">
        <f t="shared" si="163"/>
        <v>0</v>
      </c>
      <c r="AE338" s="54">
        <f t="shared" si="164"/>
        <v>0</v>
      </c>
    </row>
    <row r="339" spans="1:31" ht="18" customHeight="1">
      <c r="A339" s="443">
        <v>433010</v>
      </c>
      <c r="B339" s="445" t="s">
        <v>57</v>
      </c>
      <c r="C339" s="238">
        <v>25</v>
      </c>
      <c r="D339" s="551" t="s">
        <v>338</v>
      </c>
      <c r="E339" s="34" t="s">
        <v>339</v>
      </c>
      <c r="F339" s="34"/>
      <c r="G339" s="34"/>
      <c r="H339" s="35"/>
      <c r="I339" s="712"/>
      <c r="J339" s="63"/>
      <c r="K339" s="139"/>
      <c r="L339" s="603"/>
      <c r="M339" s="603"/>
      <c r="N339" s="613"/>
      <c r="O339" s="65">
        <f t="shared" si="155"/>
        <v>0</v>
      </c>
      <c r="P339" s="554"/>
      <c r="Q339" s="45"/>
      <c r="R339" s="554"/>
      <c r="S339" s="44">
        <f t="shared" si="156"/>
        <v>0</v>
      </c>
      <c r="T339" s="45"/>
      <c r="U339" s="46">
        <f t="shared" si="149"/>
        <v>0</v>
      </c>
      <c r="V339" s="47">
        <f t="shared" si="165"/>
        <v>0</v>
      </c>
      <c r="W339" s="48" t="s">
        <v>459</v>
      </c>
      <c r="X339" s="49">
        <f t="shared" si="157"/>
        <v>0</v>
      </c>
      <c r="Y339" s="50">
        <f t="shared" si="158"/>
        <v>0</v>
      </c>
      <c r="Z339" s="50">
        <f t="shared" si="159"/>
        <v>0</v>
      </c>
      <c r="AA339" s="50">
        <f t="shared" si="160"/>
        <v>0</v>
      </c>
      <c r="AB339" s="51">
        <f t="shared" si="161"/>
        <v>0</v>
      </c>
      <c r="AC339" s="52">
        <f t="shared" si="162"/>
        <v>0</v>
      </c>
      <c r="AD339" s="53">
        <f t="shared" si="163"/>
        <v>0</v>
      </c>
      <c r="AE339" s="54">
        <f t="shared" si="164"/>
        <v>0</v>
      </c>
    </row>
    <row r="340" spans="1:31" ht="18" hidden="1" customHeight="1">
      <c r="A340" s="443">
        <v>433011</v>
      </c>
      <c r="B340" s="445">
        <v>4</v>
      </c>
      <c r="C340" s="238">
        <v>25</v>
      </c>
      <c r="D340" s="551" t="s">
        <v>340</v>
      </c>
      <c r="E340" s="34" t="s">
        <v>341</v>
      </c>
      <c r="F340" s="34"/>
      <c r="G340" s="34"/>
      <c r="H340" s="35"/>
      <c r="I340" s="712"/>
      <c r="J340" s="553"/>
      <c r="K340" s="467"/>
      <c r="L340" s="467"/>
      <c r="M340" s="467"/>
      <c r="N340" s="339"/>
      <c r="O340" s="46">
        <f t="shared" si="155"/>
        <v>0</v>
      </c>
      <c r="P340" s="554"/>
      <c r="Q340" s="45"/>
      <c r="R340" s="554"/>
      <c r="S340" s="44">
        <f t="shared" si="156"/>
        <v>0</v>
      </c>
      <c r="T340" s="45"/>
      <c r="U340" s="46">
        <f t="shared" si="149"/>
        <v>0</v>
      </c>
      <c r="V340" s="47">
        <f t="shared" si="165"/>
        <v>0</v>
      </c>
      <c r="W340" s="48"/>
      <c r="X340" s="49">
        <f t="shared" si="157"/>
        <v>0</v>
      </c>
      <c r="Y340" s="50">
        <f t="shared" si="158"/>
        <v>0</v>
      </c>
      <c r="Z340" s="50">
        <f t="shared" si="159"/>
        <v>0</v>
      </c>
      <c r="AA340" s="50">
        <f t="shared" si="160"/>
        <v>0</v>
      </c>
      <c r="AB340" s="51">
        <f t="shared" si="161"/>
        <v>0</v>
      </c>
      <c r="AC340" s="52">
        <f t="shared" si="162"/>
        <v>0</v>
      </c>
      <c r="AD340" s="53">
        <f t="shared" si="163"/>
        <v>0</v>
      </c>
      <c r="AE340" s="54">
        <f t="shared" si="164"/>
        <v>0</v>
      </c>
    </row>
    <row r="341" spans="1:31" ht="18" hidden="1" customHeight="1">
      <c r="A341" s="443">
        <v>411001</v>
      </c>
      <c r="B341" s="445">
        <v>4</v>
      </c>
      <c r="C341" s="238">
        <v>25</v>
      </c>
      <c r="D341" s="551">
        <v>571</v>
      </c>
      <c r="E341" s="34"/>
      <c r="F341" s="34"/>
      <c r="G341" s="34"/>
      <c r="H341" s="35"/>
      <c r="I341" s="712"/>
      <c r="J341" s="553"/>
      <c r="K341" s="467"/>
      <c r="L341" s="467"/>
      <c r="M341" s="467"/>
      <c r="N341" s="339"/>
      <c r="O341" s="46">
        <f t="shared" si="155"/>
        <v>0</v>
      </c>
      <c r="P341" s="554"/>
      <c r="Q341" s="45"/>
      <c r="R341" s="554"/>
      <c r="S341" s="44">
        <f t="shared" si="156"/>
        <v>0</v>
      </c>
      <c r="T341" s="45"/>
      <c r="U341" s="46">
        <f t="shared" si="149"/>
        <v>0</v>
      </c>
      <c r="V341" s="47">
        <f t="shared" si="165"/>
        <v>0</v>
      </c>
      <c r="W341" s="48"/>
      <c r="X341" s="49">
        <f t="shared" si="157"/>
        <v>0</v>
      </c>
      <c r="Y341" s="50">
        <f t="shared" si="158"/>
        <v>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0</v>
      </c>
      <c r="AD341" s="53">
        <f t="shared" si="163"/>
        <v>0</v>
      </c>
      <c r="AE341" s="54">
        <f t="shared" si="164"/>
        <v>0</v>
      </c>
    </row>
    <row r="342" spans="1:31" ht="18" hidden="1" customHeight="1">
      <c r="A342" s="443">
        <v>411001</v>
      </c>
      <c r="B342" s="445">
        <v>4</v>
      </c>
      <c r="C342" s="238">
        <v>5</v>
      </c>
      <c r="D342" s="551">
        <v>571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>
      <c r="A343" s="443">
        <v>412001</v>
      </c>
      <c r="B343" s="445">
        <v>4</v>
      </c>
      <c r="C343" s="238">
        <v>5</v>
      </c>
      <c r="D343" s="551">
        <v>572</v>
      </c>
      <c r="E343" s="34"/>
      <c r="F343" s="34"/>
      <c r="G343" s="34"/>
      <c r="H343" s="35"/>
      <c r="I343" s="712"/>
      <c r="J343" s="553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hidden="1" customHeight="1">
      <c r="A344" s="443">
        <v>412001</v>
      </c>
      <c r="B344" s="445">
        <v>4</v>
      </c>
      <c r="C344" s="238">
        <v>25</v>
      </c>
      <c r="D344" s="551">
        <v>572</v>
      </c>
      <c r="E344" s="34"/>
      <c r="F344" s="34"/>
      <c r="G344" s="34"/>
      <c r="H344" s="35"/>
      <c r="I344" s="712"/>
      <c r="J344" s="553"/>
      <c r="K344" s="467"/>
      <c r="L344" s="467"/>
      <c r="M344" s="467"/>
      <c r="N344" s="339"/>
      <c r="O344" s="46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/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>
      <c r="A345" s="443">
        <v>431001</v>
      </c>
      <c r="B345" s="445">
        <v>3.5</v>
      </c>
      <c r="C345" s="238">
        <v>25</v>
      </c>
      <c r="D345" s="551">
        <v>581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customHeight="1">
      <c r="A346" s="443">
        <v>422001</v>
      </c>
      <c r="B346" s="445">
        <v>4</v>
      </c>
      <c r="C346" s="238">
        <v>25</v>
      </c>
      <c r="D346" s="551">
        <v>594</v>
      </c>
      <c r="E346" s="34">
        <v>994</v>
      </c>
      <c r="F346" s="34"/>
      <c r="G346" s="34"/>
      <c r="H346" s="35"/>
      <c r="I346" s="712"/>
      <c r="J346" s="63">
        <v>8</v>
      </c>
      <c r="K346" s="467"/>
      <c r="L346" s="467"/>
      <c r="M346" s="467"/>
      <c r="N346" s="339"/>
      <c r="O346" s="46">
        <f t="shared" si="155"/>
        <v>8</v>
      </c>
      <c r="P346" s="554"/>
      <c r="Q346" s="45"/>
      <c r="R346" s="554"/>
      <c r="S346" s="44">
        <f t="shared" si="156"/>
        <v>8</v>
      </c>
      <c r="T346" s="45"/>
      <c r="U346" s="46">
        <f t="shared" si="149"/>
        <v>8</v>
      </c>
      <c r="V346" s="47">
        <f t="shared" si="165"/>
        <v>0</v>
      </c>
      <c r="W346" s="48"/>
      <c r="X346" s="49">
        <f t="shared" si="157"/>
        <v>320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320</v>
      </c>
      <c r="AD346" s="53"/>
      <c r="AE346" s="54">
        <f t="shared" si="164"/>
        <v>320</v>
      </c>
    </row>
    <row r="347" spans="1:31" ht="18" customHeight="1">
      <c r="A347" s="381">
        <v>423001</v>
      </c>
      <c r="B347" s="448">
        <v>4</v>
      </c>
      <c r="C347" s="32">
        <v>25</v>
      </c>
      <c r="D347" s="574">
        <v>595</v>
      </c>
      <c r="E347" s="73">
        <v>995</v>
      </c>
      <c r="F347" s="73"/>
      <c r="G347" s="73"/>
      <c r="H347" s="36"/>
      <c r="I347" s="552"/>
      <c r="J347" s="116">
        <v>24</v>
      </c>
      <c r="K347" s="556"/>
      <c r="L347" s="556"/>
      <c r="M347" s="556"/>
      <c r="N347" s="557"/>
      <c r="O347" s="558">
        <f>SUM(J347:N347)</f>
        <v>24</v>
      </c>
      <c r="P347" s="554"/>
      <c r="Q347" s="45"/>
      <c r="R347" s="554"/>
      <c r="S347" s="44">
        <f t="shared" si="156"/>
        <v>24</v>
      </c>
      <c r="T347" s="45"/>
      <c r="U347" s="46">
        <f t="shared" si="149"/>
        <v>24</v>
      </c>
      <c r="V347" s="47">
        <f t="shared" si="165"/>
        <v>0</v>
      </c>
      <c r="W347" s="48"/>
      <c r="X347" s="49">
        <f t="shared" si="157"/>
        <v>960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960</v>
      </c>
      <c r="AD347" s="53">
        <f t="shared" si="163"/>
        <v>0</v>
      </c>
      <c r="AE347" s="54">
        <f t="shared" si="164"/>
        <v>960</v>
      </c>
    </row>
    <row r="348" spans="1:31" ht="18" customHeight="1">
      <c r="A348" s="381">
        <v>423700</v>
      </c>
      <c r="B348" s="448" t="s">
        <v>57</v>
      </c>
      <c r="C348" s="32">
        <v>25</v>
      </c>
      <c r="D348" s="574"/>
      <c r="E348" s="73"/>
      <c r="F348" s="73"/>
      <c r="G348" s="73"/>
      <c r="H348" s="89">
        <v>6895</v>
      </c>
      <c r="I348" s="569"/>
      <c r="J348" s="742"/>
      <c r="K348" s="556"/>
      <c r="L348" s="556"/>
      <c r="M348" s="556"/>
      <c r="N348" s="743"/>
      <c r="O348" s="558">
        <f>SUM(J348:N348)</f>
        <v>0</v>
      </c>
      <c r="P348" s="554"/>
      <c r="Q348" s="45"/>
      <c r="R348" s="554"/>
      <c r="S348" s="44">
        <f t="shared" si="156"/>
        <v>0</v>
      </c>
      <c r="T348" s="45"/>
      <c r="U348" s="46">
        <f t="shared" si="149"/>
        <v>0</v>
      </c>
      <c r="V348" s="47">
        <f t="shared" si="165"/>
        <v>0</v>
      </c>
      <c r="W348" s="48"/>
      <c r="X348" s="49"/>
      <c r="Y348" s="50"/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0</v>
      </c>
      <c r="AD348" s="53"/>
      <c r="AE348" s="54">
        <f t="shared" si="164"/>
        <v>0</v>
      </c>
    </row>
    <row r="349" spans="1:31" ht="18" customHeight="1">
      <c r="A349" s="381">
        <v>423701</v>
      </c>
      <c r="B349" s="448">
        <v>4</v>
      </c>
      <c r="C349" s="32">
        <v>25</v>
      </c>
      <c r="D349" s="574"/>
      <c r="E349" s="73"/>
      <c r="F349" s="73"/>
      <c r="G349" s="73"/>
      <c r="H349" s="89">
        <v>6995</v>
      </c>
      <c r="I349" s="569"/>
      <c r="J349" s="742"/>
      <c r="K349" s="556"/>
      <c r="L349" s="556"/>
      <c r="M349" s="556"/>
      <c r="N349" s="607"/>
      <c r="O349" s="558">
        <f>SUM(J349:N349)</f>
        <v>0</v>
      </c>
      <c r="P349" s="554"/>
      <c r="Q349" s="45"/>
      <c r="R349" s="554"/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/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/>
      <c r="AE349" s="54">
        <f t="shared" si="164"/>
        <v>0</v>
      </c>
    </row>
    <row r="350" spans="1:31" ht="18" hidden="1" customHeight="1">
      <c r="A350" s="381">
        <v>424001</v>
      </c>
      <c r="B350" s="448">
        <v>4</v>
      </c>
      <c r="C350" s="32">
        <v>25</v>
      </c>
      <c r="D350" s="617">
        <v>596</v>
      </c>
      <c r="E350" s="394">
        <v>996</v>
      </c>
      <c r="F350" s="73"/>
      <c r="G350" s="73"/>
      <c r="H350" s="36"/>
      <c r="I350" s="55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>
        <f t="shared" ref="R350:R369" si="166">SUM(P350:Q350)</f>
        <v>0</v>
      </c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/>
      <c r="AE350" s="54">
        <f t="shared" si="164"/>
        <v>0</v>
      </c>
    </row>
    <row r="351" spans="1:31" ht="18" hidden="1" customHeight="1">
      <c r="A351" s="381">
        <v>423001</v>
      </c>
      <c r="B351" s="448" t="s">
        <v>57</v>
      </c>
      <c r="C351" s="32">
        <v>25</v>
      </c>
      <c r="D351" s="574">
        <v>395</v>
      </c>
      <c r="E351" s="73"/>
      <c r="F351" s="73"/>
      <c r="G351" s="73"/>
      <c r="H351" s="36"/>
      <c r="I351" s="552"/>
      <c r="J351" s="553"/>
      <c r="K351" s="467"/>
      <c r="L351" s="467"/>
      <c r="M351" s="467"/>
      <c r="N351" s="339"/>
      <c r="O351" s="46">
        <f t="shared" si="155"/>
        <v>0</v>
      </c>
      <c r="P351" s="554"/>
      <c r="Q351" s="45"/>
      <c r="R351" s="554">
        <f t="shared" si="166"/>
        <v>0</v>
      </c>
      <c r="S351" s="44">
        <f t="shared" si="156"/>
        <v>0</v>
      </c>
      <c r="T351" s="45"/>
      <c r="U351" s="46">
        <f t="shared" si="149"/>
        <v>0</v>
      </c>
      <c r="V351" s="47">
        <f t="shared" si="165"/>
        <v>0</v>
      </c>
      <c r="W351" s="48"/>
      <c r="X351" s="49">
        <f t="shared" si="157"/>
        <v>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0</v>
      </c>
      <c r="AD351" s="53">
        <f t="shared" si="163"/>
        <v>0</v>
      </c>
      <c r="AE351" s="54">
        <f t="shared" si="164"/>
        <v>0</v>
      </c>
    </row>
    <row r="352" spans="1:31" ht="18" hidden="1" customHeight="1">
      <c r="A352" s="172">
        <v>433000</v>
      </c>
      <c r="B352" s="448">
        <v>4</v>
      </c>
      <c r="C352" s="96">
        <v>25</v>
      </c>
      <c r="D352" s="821" t="s">
        <v>342</v>
      </c>
      <c r="E352" s="103"/>
      <c r="F352" s="103"/>
      <c r="G352" s="103"/>
      <c r="H352" s="103"/>
      <c r="I352" s="645"/>
      <c r="J352" s="553"/>
      <c r="K352" s="467"/>
      <c r="L352" s="467"/>
      <c r="M352" s="467"/>
      <c r="N352" s="339"/>
      <c r="O352" s="46">
        <f t="shared" si="155"/>
        <v>0</v>
      </c>
      <c r="P352" s="554"/>
      <c r="Q352" s="45"/>
      <c r="R352" s="554">
        <f t="shared" si="166"/>
        <v>0</v>
      </c>
      <c r="S352" s="44">
        <f t="shared" si="156"/>
        <v>0</v>
      </c>
      <c r="T352" s="45"/>
      <c r="U352" s="46">
        <f t="shared" si="149"/>
        <v>0</v>
      </c>
      <c r="V352" s="47">
        <f t="shared" si="165"/>
        <v>0</v>
      </c>
      <c r="W352" s="48"/>
      <c r="X352" s="49">
        <f t="shared" si="157"/>
        <v>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0</v>
      </c>
      <c r="AD352" s="53">
        <f t="shared" si="163"/>
        <v>0</v>
      </c>
      <c r="AE352" s="54">
        <f t="shared" si="164"/>
        <v>0</v>
      </c>
    </row>
    <row r="353" spans="1:31" ht="18" hidden="1" customHeight="1">
      <c r="A353" s="172">
        <v>433000</v>
      </c>
      <c r="B353" s="448">
        <v>4</v>
      </c>
      <c r="C353" s="96">
        <v>40</v>
      </c>
      <c r="D353" s="821" t="s">
        <v>342</v>
      </c>
      <c r="E353" s="103"/>
      <c r="F353" s="103"/>
      <c r="G353" s="103"/>
      <c r="H353" s="103"/>
      <c r="I353" s="645"/>
      <c r="J353" s="553"/>
      <c r="K353" s="467"/>
      <c r="L353" s="467"/>
      <c r="M353" s="467"/>
      <c r="N353" s="339"/>
      <c r="O353" s="46">
        <f t="shared" si="155"/>
        <v>0</v>
      </c>
      <c r="P353" s="554"/>
      <c r="Q353" s="45"/>
      <c r="R353" s="554">
        <f t="shared" si="166"/>
        <v>0</v>
      </c>
      <c r="S353" s="44">
        <f t="shared" si="156"/>
        <v>0</v>
      </c>
      <c r="T353" s="45"/>
      <c r="U353" s="46">
        <f t="shared" si="149"/>
        <v>0</v>
      </c>
      <c r="V353" s="47">
        <f t="shared" si="165"/>
        <v>0</v>
      </c>
      <c r="W353" s="48"/>
      <c r="X353" s="49">
        <f t="shared" si="157"/>
        <v>0</v>
      </c>
      <c r="Y353" s="50">
        <f t="shared" si="158"/>
        <v>0</v>
      </c>
      <c r="Z353" s="50">
        <f t="shared" si="159"/>
        <v>0</v>
      </c>
      <c r="AA353" s="50">
        <f t="shared" si="160"/>
        <v>0</v>
      </c>
      <c r="AB353" s="51">
        <f t="shared" si="161"/>
        <v>0</v>
      </c>
      <c r="AC353" s="52">
        <f t="shared" si="162"/>
        <v>0</v>
      </c>
      <c r="AD353" s="53">
        <f t="shared" si="163"/>
        <v>0</v>
      </c>
      <c r="AE353" s="54">
        <f t="shared" si="164"/>
        <v>0</v>
      </c>
    </row>
    <row r="354" spans="1:31" ht="18" hidden="1" customHeight="1">
      <c r="A354" s="172">
        <v>433051</v>
      </c>
      <c r="B354" s="101" t="s">
        <v>57</v>
      </c>
      <c r="C354" s="96">
        <v>40</v>
      </c>
      <c r="D354" s="614" t="s">
        <v>343</v>
      </c>
      <c r="E354" s="103"/>
      <c r="F354" s="103"/>
      <c r="G354" s="103"/>
      <c r="H354" s="103"/>
      <c r="I354" s="645"/>
      <c r="J354" s="553"/>
      <c r="K354" s="467"/>
      <c r="L354" s="467"/>
      <c r="M354" s="467"/>
      <c r="N354" s="339"/>
      <c r="O354" s="46">
        <f t="shared" si="155"/>
        <v>0</v>
      </c>
      <c r="P354" s="554"/>
      <c r="Q354" s="45"/>
      <c r="R354" s="554">
        <f t="shared" si="166"/>
        <v>0</v>
      </c>
      <c r="S354" s="44">
        <f t="shared" si="156"/>
        <v>0</v>
      </c>
      <c r="T354" s="45"/>
      <c r="U354" s="46">
        <f t="shared" si="149"/>
        <v>0</v>
      </c>
      <c r="V354" s="47">
        <f t="shared" si="165"/>
        <v>0</v>
      </c>
      <c r="W354" s="48"/>
      <c r="X354" s="49">
        <f t="shared" si="157"/>
        <v>0</v>
      </c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0</v>
      </c>
      <c r="AC354" s="52">
        <f t="shared" si="162"/>
        <v>0</v>
      </c>
      <c r="AD354" s="53">
        <f t="shared" si="163"/>
        <v>0</v>
      </c>
      <c r="AE354" s="54">
        <f t="shared" si="164"/>
        <v>0</v>
      </c>
    </row>
    <row r="355" spans="1:31" ht="18" hidden="1" customHeight="1">
      <c r="A355" s="172">
        <v>433064</v>
      </c>
      <c r="B355" s="101" t="s">
        <v>57</v>
      </c>
      <c r="C355" s="96">
        <v>40</v>
      </c>
      <c r="D355" s="614" t="s">
        <v>344</v>
      </c>
      <c r="E355" s="103"/>
      <c r="F355" s="103"/>
      <c r="G355" s="103"/>
      <c r="H355" s="103"/>
      <c r="I355" s="645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si="166"/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>
        <f t="shared" si="163"/>
        <v>0</v>
      </c>
      <c r="AE355" s="54">
        <f t="shared" si="164"/>
        <v>0</v>
      </c>
    </row>
    <row r="356" spans="1:31" ht="18" hidden="1" customHeight="1">
      <c r="A356" s="172">
        <v>433051</v>
      </c>
      <c r="B356" s="101" t="s">
        <v>57</v>
      </c>
      <c r="C356" s="96">
        <v>40</v>
      </c>
      <c r="D356" s="614" t="s">
        <v>345</v>
      </c>
      <c r="E356" s="103"/>
      <c r="F356" s="103"/>
      <c r="G356" s="103"/>
      <c r="H356" s="103"/>
      <c r="I356" s="645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>
      <c r="A357" s="172">
        <v>411041</v>
      </c>
      <c r="B357" s="101" t="s">
        <v>57</v>
      </c>
      <c r="C357" s="96">
        <v>40</v>
      </c>
      <c r="D357" s="614" t="s">
        <v>346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>
      <c r="A358" s="172">
        <v>400100</v>
      </c>
      <c r="B358" s="101" t="s">
        <v>57</v>
      </c>
      <c r="C358" s="96">
        <v>40</v>
      </c>
      <c r="D358" s="614" t="s">
        <v>347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>
      <c r="A359" s="172">
        <v>400200</v>
      </c>
      <c r="B359" s="101" t="s">
        <v>57</v>
      </c>
      <c r="C359" s="96">
        <v>40</v>
      </c>
      <c r="D359" s="614" t="s">
        <v>348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>
      <c r="A360" s="172">
        <v>400300</v>
      </c>
      <c r="B360" s="101" t="s">
        <v>57</v>
      </c>
      <c r="C360" s="96">
        <v>40</v>
      </c>
      <c r="D360" s="614" t="s">
        <v>349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>
      <c r="A361" s="172">
        <v>433060</v>
      </c>
      <c r="B361" s="101" t="s">
        <v>57</v>
      </c>
      <c r="C361" s="96">
        <v>40</v>
      </c>
      <c r="D361" s="614" t="s">
        <v>350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>
      <c r="A362" s="172">
        <v>433091</v>
      </c>
      <c r="B362" s="101" t="s">
        <v>57</v>
      </c>
      <c r="C362" s="96" t="s">
        <v>75</v>
      </c>
      <c r="D362" s="614" t="s">
        <v>351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/>
      <c r="T362" s="45">
        <f>SUM(O362,R362)</f>
        <v>0</v>
      </c>
      <c r="U362" s="46">
        <f t="shared" si="149"/>
        <v>0</v>
      </c>
      <c r="V362" s="47">
        <f t="shared" si="165"/>
        <v>0</v>
      </c>
      <c r="W362" s="48"/>
      <c r="X362" s="49"/>
      <c r="Y362" s="50"/>
      <c r="Z362" s="50"/>
      <c r="AA362" s="50"/>
      <c r="AB362" s="51"/>
      <c r="AC362" s="52">
        <f t="shared" si="162"/>
        <v>0</v>
      </c>
      <c r="AD362" s="53"/>
      <c r="AE362" s="54">
        <f t="shared" si="164"/>
        <v>0</v>
      </c>
    </row>
    <row r="363" spans="1:31" ht="18" hidden="1" customHeight="1">
      <c r="A363" s="172">
        <v>433092</v>
      </c>
      <c r="B363" s="101" t="s">
        <v>57</v>
      </c>
      <c r="C363" s="96" t="s">
        <v>75</v>
      </c>
      <c r="D363" s="614" t="s">
        <v>352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/>
      <c r="T363" s="45">
        <f>SUM(O363,R363)</f>
        <v>0</v>
      </c>
      <c r="U363" s="46">
        <f t="shared" si="149"/>
        <v>0</v>
      </c>
      <c r="V363" s="47">
        <f t="shared" si="165"/>
        <v>0</v>
      </c>
      <c r="W363" s="48"/>
      <c r="X363" s="49"/>
      <c r="Y363" s="50"/>
      <c r="Z363" s="50"/>
      <c r="AA363" s="50"/>
      <c r="AB363" s="51"/>
      <c r="AC363" s="52">
        <f t="shared" si="162"/>
        <v>0</v>
      </c>
      <c r="AD363" s="53"/>
      <c r="AE363" s="54">
        <f t="shared" si="164"/>
        <v>0</v>
      </c>
    </row>
    <row r="364" spans="1:31" ht="18" hidden="1" customHeight="1">
      <c r="A364" s="172">
        <v>433094</v>
      </c>
      <c r="B364" s="101" t="s">
        <v>57</v>
      </c>
      <c r="C364" s="96" t="s">
        <v>75</v>
      </c>
      <c r="D364" s="614" t="s">
        <v>353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/>
      <c r="T364" s="45">
        <f>SUM(O364,R364)</f>
        <v>0</v>
      </c>
      <c r="U364" s="46">
        <f t="shared" si="149"/>
        <v>0</v>
      </c>
      <c r="V364" s="47">
        <f t="shared" si="165"/>
        <v>0</v>
      </c>
      <c r="W364" s="48"/>
      <c r="X364" s="49"/>
      <c r="Y364" s="50"/>
      <c r="Z364" s="50"/>
      <c r="AA364" s="50"/>
      <c r="AB364" s="51"/>
      <c r="AC364" s="52">
        <f t="shared" si="162"/>
        <v>0</v>
      </c>
      <c r="AD364" s="53"/>
      <c r="AE364" s="54">
        <f t="shared" si="164"/>
        <v>0</v>
      </c>
    </row>
    <row r="365" spans="1:31" ht="18" hidden="1" customHeight="1">
      <c r="A365" s="172">
        <v>433093</v>
      </c>
      <c r="B365" s="101" t="s">
        <v>57</v>
      </c>
      <c r="C365" s="96">
        <v>40</v>
      </c>
      <c r="D365" s="614" t="s">
        <v>354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>SUM(O365,R365)</f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>
      <c r="A366" s="172">
        <v>433081</v>
      </c>
      <c r="B366" s="101" t="s">
        <v>57</v>
      </c>
      <c r="C366" s="96">
        <v>40</v>
      </c>
      <c r="D366" s="614" t="s">
        <v>355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>SUM(O366,R366)</f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>
      <c r="A367" s="172">
        <v>433071</v>
      </c>
      <c r="B367" s="101" t="s">
        <v>57</v>
      </c>
      <c r="C367" s="96">
        <v>40</v>
      </c>
      <c r="D367" s="614" t="s">
        <v>356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>
        <f>SUM(O367,R367)</f>
        <v>0</v>
      </c>
      <c r="T367" s="45"/>
      <c r="U367" s="46">
        <f t="shared" si="149"/>
        <v>0</v>
      </c>
      <c r="V367" s="47">
        <f t="shared" si="165"/>
        <v>0</v>
      </c>
      <c r="W367" s="48"/>
      <c r="X367" s="49">
        <f t="shared" si="157"/>
        <v>0</v>
      </c>
      <c r="Y367" s="50">
        <f t="shared" si="158"/>
        <v>0</v>
      </c>
      <c r="Z367" s="50">
        <f t="shared" si="159"/>
        <v>0</v>
      </c>
      <c r="AA367" s="50">
        <f t="shared" si="160"/>
        <v>0</v>
      </c>
      <c r="AB367" s="51">
        <f t="shared" si="161"/>
        <v>0</v>
      </c>
      <c r="AC367" s="52">
        <f t="shared" si="162"/>
        <v>0</v>
      </c>
      <c r="AD367" s="53">
        <f t="shared" si="163"/>
        <v>0</v>
      </c>
      <c r="AE367" s="54">
        <f t="shared" si="164"/>
        <v>0</v>
      </c>
    </row>
    <row r="368" spans="1:31" ht="18" hidden="1" customHeight="1">
      <c r="A368" s="172">
        <v>433061</v>
      </c>
      <c r="B368" s="101" t="s">
        <v>57</v>
      </c>
      <c r="C368" s="96" t="s">
        <v>75</v>
      </c>
      <c r="D368" s="614" t="s">
        <v>357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>
      <c r="A369" s="172">
        <v>433061</v>
      </c>
      <c r="B369" s="101" t="s">
        <v>57</v>
      </c>
      <c r="C369" s="96">
        <v>40</v>
      </c>
      <c r="D369" s="614" t="s">
        <v>358</v>
      </c>
      <c r="E369" s="103"/>
      <c r="F369" s="103"/>
      <c r="G369" s="103"/>
      <c r="H369" s="103"/>
      <c r="I369" s="645"/>
      <c r="J369" s="624"/>
      <c r="K369" s="625"/>
      <c r="L369" s="625"/>
      <c r="M369" s="625"/>
      <c r="N369" s="626"/>
      <c r="O369" s="423">
        <f t="shared" si="155"/>
        <v>0</v>
      </c>
      <c r="P369" s="554"/>
      <c r="Q369" s="422"/>
      <c r="R369" s="823">
        <f t="shared" si="166"/>
        <v>0</v>
      </c>
      <c r="S369" s="44">
        <f>SUM(O369,R369)</f>
        <v>0</v>
      </c>
      <c r="T369" s="422"/>
      <c r="U369" s="423">
        <f t="shared" si="149"/>
        <v>0</v>
      </c>
      <c r="V369" s="47">
        <f t="shared" si="165"/>
        <v>0</v>
      </c>
      <c r="W369" s="424"/>
      <c r="X369" s="425">
        <f t="shared" si="157"/>
        <v>0</v>
      </c>
      <c r="Y369" s="426">
        <f t="shared" si="158"/>
        <v>0</v>
      </c>
      <c r="Z369" s="426">
        <f t="shared" si="159"/>
        <v>0</v>
      </c>
      <c r="AA369" s="426">
        <f t="shared" si="160"/>
        <v>0</v>
      </c>
      <c r="AB369" s="427">
        <f t="shared" si="161"/>
        <v>0</v>
      </c>
      <c r="AC369" s="428">
        <f t="shared" si="162"/>
        <v>0</v>
      </c>
      <c r="AD369" s="429">
        <f t="shared" si="163"/>
        <v>0</v>
      </c>
      <c r="AE369" s="437">
        <f t="shared" si="164"/>
        <v>0</v>
      </c>
    </row>
    <row r="370" spans="1:31" ht="18" customHeight="1">
      <c r="A370" s="449" t="s">
        <v>359</v>
      </c>
      <c r="B370" s="450"/>
      <c r="C370" s="867"/>
      <c r="D370" s="868"/>
      <c r="E370" s="450"/>
      <c r="F370" s="450"/>
      <c r="G370" s="450"/>
      <c r="H370" s="450"/>
      <c r="I370" s="868"/>
      <c r="J370" s="458">
        <f>SUM(J331:J369)</f>
        <v>45</v>
      </c>
      <c r="K370" s="458">
        <f t="shared" ref="K370:N370" si="167">SUM(K331:K369)</f>
        <v>11</v>
      </c>
      <c r="L370" s="458">
        <f t="shared" si="167"/>
        <v>0</v>
      </c>
      <c r="M370" s="458">
        <f t="shared" si="167"/>
        <v>0</v>
      </c>
      <c r="N370" s="458">
        <f t="shared" si="167"/>
        <v>0</v>
      </c>
      <c r="O370" s="458">
        <f>SUM(O331:O369)</f>
        <v>56</v>
      </c>
      <c r="P370" s="463">
        <f t="shared" ref="P370:T370" si="168">SUM(P331:P369)</f>
        <v>0</v>
      </c>
      <c r="Q370" s="459">
        <f t="shared" si="168"/>
        <v>0</v>
      </c>
      <c r="R370" s="463">
        <f t="shared" si="168"/>
        <v>0</v>
      </c>
      <c r="S370" s="458">
        <f t="shared" si="168"/>
        <v>56</v>
      </c>
      <c r="T370" s="459">
        <f t="shared" si="168"/>
        <v>0</v>
      </c>
      <c r="U370" s="460">
        <f>SUM(U331:U369)</f>
        <v>56</v>
      </c>
      <c r="V370" s="47">
        <f t="shared" si="165"/>
        <v>0</v>
      </c>
      <c r="W370" s="461"/>
      <c r="X370" s="462">
        <f t="shared" ref="X370:AE370" si="169">SUM(X331:X369)</f>
        <v>1800</v>
      </c>
      <c r="Y370" s="459">
        <f t="shared" si="169"/>
        <v>440</v>
      </c>
      <c r="Z370" s="459">
        <f t="shared" si="169"/>
        <v>0</v>
      </c>
      <c r="AA370" s="459">
        <f t="shared" si="169"/>
        <v>0</v>
      </c>
      <c r="AB370" s="463">
        <f t="shared" si="169"/>
        <v>0</v>
      </c>
      <c r="AC370" s="460">
        <f t="shared" si="169"/>
        <v>2240</v>
      </c>
      <c r="AD370" s="463">
        <f t="shared" si="169"/>
        <v>0</v>
      </c>
      <c r="AE370" s="464">
        <f t="shared" si="169"/>
        <v>2240</v>
      </c>
    </row>
    <row r="371" spans="1:31" ht="18" customHeight="1">
      <c r="A371" s="381">
        <v>513001</v>
      </c>
      <c r="B371" s="448">
        <v>4</v>
      </c>
      <c r="C371" s="238">
        <v>25</v>
      </c>
      <c r="D371" s="769"/>
      <c r="E371" s="465" t="s">
        <v>360</v>
      </c>
      <c r="F371" s="465"/>
      <c r="G371" s="465"/>
      <c r="H371" s="465"/>
      <c r="I371" s="769"/>
      <c r="J371" s="45"/>
      <c r="K371" s="789"/>
      <c r="L371" s="45"/>
      <c r="M371" s="45"/>
      <c r="N371" s="45"/>
      <c r="O371" s="46">
        <f t="shared" si="155"/>
        <v>0</v>
      </c>
      <c r="P371" s="45"/>
      <c r="Q371" s="45"/>
      <c r="R371" s="45"/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67" t="s">
        <v>102</v>
      </c>
      <c r="X371" s="45"/>
      <c r="Y371" s="50">
        <f>(K371*1000)/C371</f>
        <v>0</v>
      </c>
      <c r="Z371" s="45"/>
      <c r="AA371" s="45"/>
      <c r="AB371" s="45"/>
      <c r="AC371" s="52">
        <f t="shared" si="162"/>
        <v>0</v>
      </c>
      <c r="AD371" s="45"/>
      <c r="AE371" s="54">
        <f t="shared" si="164"/>
        <v>0</v>
      </c>
    </row>
    <row r="372" spans="1:31" ht="18" hidden="1" customHeight="1">
      <c r="A372" s="381">
        <v>512001</v>
      </c>
      <c r="B372" s="448">
        <v>3.5</v>
      </c>
      <c r="C372" s="238">
        <v>25</v>
      </c>
      <c r="D372" s="769"/>
      <c r="E372" s="465" t="s">
        <v>361</v>
      </c>
      <c r="F372" s="465"/>
      <c r="G372" s="465"/>
      <c r="H372" s="465"/>
      <c r="I372" s="769"/>
      <c r="J372" s="45"/>
      <c r="K372" s="45"/>
      <c r="L372" s="45"/>
      <c r="M372" s="45"/>
      <c r="N372" s="45"/>
      <c r="O372" s="46">
        <f t="shared" si="155"/>
        <v>0</v>
      </c>
      <c r="P372" s="45"/>
      <c r="Q372" s="45"/>
      <c r="R372" s="45"/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67"/>
      <c r="X372" s="45"/>
      <c r="Y372" s="50">
        <f>(K372*1000)/C372</f>
        <v>0</v>
      </c>
      <c r="Z372" s="45"/>
      <c r="AA372" s="45"/>
      <c r="AB372" s="45"/>
      <c r="AC372" s="52">
        <f t="shared" si="162"/>
        <v>0</v>
      </c>
      <c r="AD372" s="45"/>
      <c r="AE372" s="54">
        <f t="shared" si="164"/>
        <v>0</v>
      </c>
    </row>
    <row r="373" spans="1:31" ht="18" customHeight="1">
      <c r="A373" s="381">
        <v>513021</v>
      </c>
      <c r="B373" s="448">
        <v>4</v>
      </c>
      <c r="C373" s="238">
        <v>25</v>
      </c>
      <c r="D373" s="769"/>
      <c r="E373" s="465"/>
      <c r="F373" s="465"/>
      <c r="G373" s="465"/>
      <c r="H373" s="135">
        <v>6991</v>
      </c>
      <c r="I373" s="769"/>
      <c r="J373" s="563"/>
      <c r="K373" s="563"/>
      <c r="L373" s="563"/>
      <c r="M373" s="563"/>
      <c r="N373" s="789"/>
      <c r="O373" s="558">
        <f t="shared" si="155"/>
        <v>0</v>
      </c>
      <c r="P373" s="45"/>
      <c r="Q373" s="45"/>
      <c r="R373" s="45"/>
      <c r="S373" s="44">
        <f>SUM(O373,R373)</f>
        <v>0</v>
      </c>
      <c r="T373" s="45"/>
      <c r="U373" s="46">
        <f t="shared" si="149"/>
        <v>0</v>
      </c>
      <c r="V373" s="47">
        <f t="shared" si="165"/>
        <v>0</v>
      </c>
      <c r="W373" s="467" t="s">
        <v>102</v>
      </c>
      <c r="X373" s="45"/>
      <c r="Y373" s="45"/>
      <c r="Z373" s="45"/>
      <c r="AA373" s="45"/>
      <c r="AB373" s="51">
        <f t="shared" ref="AB373" si="170">(N373*1000)/C373</f>
        <v>0</v>
      </c>
      <c r="AC373" s="52">
        <f t="shared" si="162"/>
        <v>0</v>
      </c>
      <c r="AD373" s="45"/>
      <c r="AE373" s="54">
        <f t="shared" si="164"/>
        <v>0</v>
      </c>
    </row>
    <row r="374" spans="1:31" ht="18" customHeight="1">
      <c r="A374" s="381">
        <v>511001</v>
      </c>
      <c r="B374" s="448">
        <v>4</v>
      </c>
      <c r="C374" s="238">
        <v>25</v>
      </c>
      <c r="D374" s="769"/>
      <c r="E374" s="465" t="s">
        <v>362</v>
      </c>
      <c r="F374" s="465"/>
      <c r="G374" s="465"/>
      <c r="H374" s="465"/>
      <c r="I374" s="769"/>
      <c r="J374" s="45"/>
      <c r="K374" s="592"/>
      <c r="L374" s="45"/>
      <c r="M374" s="45"/>
      <c r="N374" s="869"/>
      <c r="O374" s="46">
        <f t="shared" si="155"/>
        <v>0</v>
      </c>
      <c r="P374" s="45"/>
      <c r="Q374" s="45"/>
      <c r="R374" s="45"/>
      <c r="S374" s="44">
        <f>SUM(O374,R374)</f>
        <v>0</v>
      </c>
      <c r="T374" s="45"/>
      <c r="U374" s="46">
        <f t="shared" si="149"/>
        <v>0</v>
      </c>
      <c r="V374" s="47">
        <f t="shared" si="165"/>
        <v>0</v>
      </c>
      <c r="W374" s="467"/>
      <c r="X374" s="45"/>
      <c r="Y374" s="50">
        <f>(K374*1000)/C374</f>
        <v>0</v>
      </c>
      <c r="Z374" s="45"/>
      <c r="AA374" s="45"/>
      <c r="AB374" s="45"/>
      <c r="AC374" s="52">
        <f t="shared" si="162"/>
        <v>0</v>
      </c>
      <c r="AD374" s="45"/>
      <c r="AE374" s="54">
        <f t="shared" si="164"/>
        <v>0</v>
      </c>
    </row>
    <row r="375" spans="1:31" ht="18" customHeight="1">
      <c r="A375" s="870" t="s">
        <v>363</v>
      </c>
      <c r="B375" s="868"/>
      <c r="C375" s="871"/>
      <c r="D375" s="872"/>
      <c r="E375" s="873"/>
      <c r="F375" s="873"/>
      <c r="G375" s="873"/>
      <c r="H375" s="873"/>
      <c r="I375" s="872"/>
      <c r="J375" s="458">
        <f t="shared" ref="J375:O375" si="171">SUM(J371:J374)</f>
        <v>0</v>
      </c>
      <c r="K375" s="458">
        <f t="shared" si="171"/>
        <v>0</v>
      </c>
      <c r="L375" s="458">
        <f>SUM(L371:L374)</f>
        <v>0</v>
      </c>
      <c r="M375" s="458">
        <f t="shared" si="171"/>
        <v>0</v>
      </c>
      <c r="N375" s="458">
        <f t="shared" si="171"/>
        <v>0</v>
      </c>
      <c r="O375" s="458">
        <f t="shared" si="171"/>
        <v>0</v>
      </c>
      <c r="P375" s="459"/>
      <c r="Q375" s="459"/>
      <c r="R375" s="459"/>
      <c r="S375" s="458">
        <f>SUM(S371:S374)</f>
        <v>0</v>
      </c>
      <c r="T375" s="459"/>
      <c r="U375" s="460">
        <f>SUM(U371:U374)</f>
        <v>0</v>
      </c>
      <c r="V375" s="47">
        <f t="shared" si="165"/>
        <v>0</v>
      </c>
      <c r="W375" s="472"/>
      <c r="X375" s="471"/>
      <c r="Y375" s="459">
        <f>SUM(Y371:Y374)</f>
        <v>0</v>
      </c>
      <c r="Z375" s="471"/>
      <c r="AA375" s="471"/>
      <c r="AB375" s="471"/>
      <c r="AC375" s="460">
        <f>SUM(AC371:AC374)</f>
        <v>0</v>
      </c>
      <c r="AD375" s="471"/>
      <c r="AE375" s="460">
        <f>SUM(AE371:AE374)</f>
        <v>0</v>
      </c>
    </row>
    <row r="376" spans="1:31" ht="18" customHeight="1" thickBot="1">
      <c r="A376" s="874" t="s">
        <v>15</v>
      </c>
      <c r="B376" s="875"/>
      <c r="C376" s="876"/>
      <c r="D376" s="877"/>
      <c r="E376" s="875"/>
      <c r="F376" s="875"/>
      <c r="G376" s="875"/>
      <c r="H376" s="875"/>
      <c r="I376" s="877"/>
      <c r="J376" s="878">
        <f t="shared" ref="J376:O376" si="172">SUM(J370,J330,J324,J293,J253,J142,J375)</f>
        <v>764</v>
      </c>
      <c r="K376" s="878">
        <f t="shared" si="172"/>
        <v>32</v>
      </c>
      <c r="L376" s="878">
        <f t="shared" si="172"/>
        <v>30</v>
      </c>
      <c r="M376" s="878">
        <f t="shared" si="172"/>
        <v>0</v>
      </c>
      <c r="N376" s="878">
        <f t="shared" si="172"/>
        <v>16</v>
      </c>
      <c r="O376" s="878">
        <f t="shared" si="172"/>
        <v>842</v>
      </c>
      <c r="P376" s="879">
        <f>SUM(P370,P330,P324,P293,P253,P142)</f>
        <v>1018</v>
      </c>
      <c r="Q376" s="880">
        <f>SUM(Q370,Q330,Q324,Q293,Q253,Q142)</f>
        <v>514</v>
      </c>
      <c r="R376" s="881">
        <f>SUM(R370,R330,R324,R293,R253,R142)</f>
        <v>1532</v>
      </c>
      <c r="S376" s="882">
        <f>SUM(S370,S330,S324,S293,S253,S142,S375)</f>
        <v>1533</v>
      </c>
      <c r="T376" s="878">
        <f>SUM(T370,T330,T324,T293,T253,T142)</f>
        <v>841</v>
      </c>
      <c r="U376" s="883">
        <f>SUM(U370,U330,U324,U293,U253,U142,U375)</f>
        <v>2374</v>
      </c>
      <c r="V376" s="47">
        <f t="shared" si="165"/>
        <v>0</v>
      </c>
      <c r="W376" s="481"/>
      <c r="X376" s="482">
        <f t="shared" ref="X376:AC376" si="173">SUM(X370,X330,X324,X293,X253,X142,X375)</f>
        <v>27508</v>
      </c>
      <c r="Y376" s="482">
        <f t="shared" si="173"/>
        <v>1280</v>
      </c>
      <c r="Z376" s="482">
        <f t="shared" si="173"/>
        <v>80</v>
      </c>
      <c r="AA376" s="482">
        <f t="shared" si="173"/>
        <v>0</v>
      </c>
      <c r="AB376" s="482">
        <f t="shared" si="173"/>
        <v>640</v>
      </c>
      <c r="AC376" s="482">
        <f t="shared" si="173"/>
        <v>29508</v>
      </c>
      <c r="AD376" s="483">
        <f>SUM(AD370,AD330,AD324,AD293,AD253,AD142)</f>
        <v>15600</v>
      </c>
      <c r="AE376" s="484">
        <f>SUM(AE370,AE330,AE324,AE293,AE253,AE142,AE375)</f>
        <v>43508</v>
      </c>
    </row>
    <row r="377" spans="1:31" ht="18">
      <c r="A377" s="485" t="s">
        <v>364</v>
      </c>
      <c r="B377" s="486"/>
      <c r="C377" s="487"/>
      <c r="D377" s="884"/>
      <c r="E377" s="488"/>
      <c r="F377" s="488"/>
      <c r="G377" s="488"/>
      <c r="H377" s="488"/>
      <c r="I377" s="884"/>
      <c r="J377" s="885"/>
      <c r="K377" s="487"/>
      <c r="L377" s="487"/>
      <c r="M377" s="487"/>
      <c r="N377" s="487"/>
      <c r="O377" s="497"/>
      <c r="P377" s="885"/>
      <c r="Q377" s="487"/>
      <c r="R377" s="487"/>
      <c r="S377" s="494"/>
      <c r="T377" s="495"/>
      <c r="U377" s="496"/>
      <c r="V377" s="47">
        <f t="shared" si="165"/>
        <v>0</v>
      </c>
      <c r="W377" s="497"/>
    </row>
    <row r="378" spans="1:31" ht="12" customHeight="1">
      <c r="A378" s="498">
        <v>112001</v>
      </c>
      <c r="B378" s="499"/>
      <c r="C378" s="500"/>
      <c r="D378" s="886"/>
      <c r="E378" s="501"/>
      <c r="F378" s="501"/>
      <c r="G378" s="501"/>
      <c r="H378" s="501"/>
      <c r="I378" s="887"/>
      <c r="J378" s="515">
        <f t="shared" ref="J378:M441" si="174">SUMIF($A$10:$A$374,$A378,J$10:J$374)</f>
        <v>40</v>
      </c>
      <c r="K378" s="888">
        <f t="shared" ref="K378:M393" si="175">SUMIF($A$10:$A$369,$A378,K$10:K$369)</f>
        <v>0</v>
      </c>
      <c r="L378" s="888">
        <f t="shared" si="175"/>
        <v>0</v>
      </c>
      <c r="M378" s="888">
        <f t="shared" si="175"/>
        <v>0</v>
      </c>
      <c r="N378" s="515">
        <f t="shared" ref="N378:O397" si="176">SUMIF($A$10:$A$374,$A378,N$10:N$374)</f>
        <v>0</v>
      </c>
      <c r="O378" s="509">
        <f t="shared" si="176"/>
        <v>40</v>
      </c>
      <c r="P378" s="515">
        <f t="shared" ref="P378:R399" si="177">SUMIF($A$10:$A$369,$A378,P$10:P$369)</f>
        <v>0</v>
      </c>
      <c r="Q378" s="888">
        <f t="shared" si="177"/>
        <v>0</v>
      </c>
      <c r="R378" s="889">
        <f t="shared" si="177"/>
        <v>0</v>
      </c>
      <c r="S378" s="507"/>
      <c r="T378" s="508"/>
      <c r="U378" s="509">
        <f t="shared" ref="U378:U441" si="178">SUMIF($A$10:$A$369,$A378,U$10:U$369)</f>
        <v>40</v>
      </c>
      <c r="V378" s="47">
        <f t="shared" si="165"/>
        <v>0</v>
      </c>
      <c r="W378" s="510"/>
    </row>
    <row r="379" spans="1:31" ht="12" customHeight="1">
      <c r="A379" s="498">
        <v>112031</v>
      </c>
      <c r="B379" s="499"/>
      <c r="C379" s="500"/>
      <c r="D379" s="886"/>
      <c r="E379" s="501"/>
      <c r="F379" s="501"/>
      <c r="G379" s="501"/>
      <c r="H379" s="501"/>
      <c r="I379" s="887"/>
      <c r="J379" s="515">
        <f t="shared" si="174"/>
        <v>0</v>
      </c>
      <c r="K379" s="888">
        <f t="shared" si="175"/>
        <v>0</v>
      </c>
      <c r="L379" s="515">
        <f t="shared" si="175"/>
        <v>0</v>
      </c>
      <c r="M379" s="515">
        <f t="shared" si="175"/>
        <v>0</v>
      </c>
      <c r="N379" s="515">
        <f t="shared" si="176"/>
        <v>0</v>
      </c>
      <c r="O379" s="509">
        <f t="shared" si="176"/>
        <v>0</v>
      </c>
      <c r="P379" s="515">
        <f t="shared" si="177"/>
        <v>0</v>
      </c>
      <c r="Q379" s="515">
        <f t="shared" si="177"/>
        <v>0</v>
      </c>
      <c r="R379" s="515">
        <f t="shared" si="177"/>
        <v>0</v>
      </c>
      <c r="S379" s="507"/>
      <c r="T379" s="508"/>
      <c r="U379" s="509">
        <f t="shared" si="178"/>
        <v>0</v>
      </c>
      <c r="V379" s="47">
        <f t="shared" si="165"/>
        <v>0</v>
      </c>
      <c r="W379" s="510"/>
    </row>
    <row r="380" spans="1:31" ht="12" customHeight="1">
      <c r="A380" s="498">
        <v>112501</v>
      </c>
      <c r="B380" s="499"/>
      <c r="C380" s="500"/>
      <c r="D380" s="886"/>
      <c r="E380" s="501"/>
      <c r="F380" s="501"/>
      <c r="G380" s="501"/>
      <c r="H380" s="501"/>
      <c r="I380" s="887"/>
      <c r="J380" s="515">
        <f t="shared" si="174"/>
        <v>0</v>
      </c>
      <c r="K380" s="888">
        <f t="shared" si="175"/>
        <v>0</v>
      </c>
      <c r="L380" s="888">
        <f t="shared" si="175"/>
        <v>0</v>
      </c>
      <c r="M380" s="888">
        <f t="shared" si="175"/>
        <v>0</v>
      </c>
      <c r="N380" s="515">
        <f t="shared" si="176"/>
        <v>0</v>
      </c>
      <c r="O380" s="509">
        <f t="shared" si="176"/>
        <v>0</v>
      </c>
      <c r="P380" s="515">
        <f t="shared" si="177"/>
        <v>0</v>
      </c>
      <c r="Q380" s="888">
        <f t="shared" si="177"/>
        <v>0</v>
      </c>
      <c r="R380" s="889">
        <f t="shared" si="177"/>
        <v>0</v>
      </c>
      <c r="S380" s="507"/>
      <c r="T380" s="508"/>
      <c r="U380" s="509">
        <f t="shared" si="178"/>
        <v>0</v>
      </c>
      <c r="V380" s="47">
        <f t="shared" si="165"/>
        <v>0</v>
      </c>
      <c r="W380" s="510"/>
    </row>
    <row r="381" spans="1:31" ht="12" customHeight="1">
      <c r="A381" s="498">
        <v>112521</v>
      </c>
      <c r="B381" s="499"/>
      <c r="C381" s="500"/>
      <c r="D381" s="886"/>
      <c r="E381" s="501"/>
      <c r="F381" s="501"/>
      <c r="G381" s="501"/>
      <c r="H381" s="501"/>
      <c r="I381" s="887"/>
      <c r="J381" s="515">
        <f t="shared" si="174"/>
        <v>0</v>
      </c>
      <c r="K381" s="888">
        <f t="shared" si="175"/>
        <v>0</v>
      </c>
      <c r="L381" s="888"/>
      <c r="M381" s="888"/>
      <c r="N381" s="515">
        <f t="shared" si="176"/>
        <v>0</v>
      </c>
      <c r="O381" s="509">
        <f t="shared" si="176"/>
        <v>0</v>
      </c>
      <c r="P381" s="515">
        <f t="shared" si="177"/>
        <v>0</v>
      </c>
      <c r="Q381" s="888">
        <f t="shared" si="177"/>
        <v>0</v>
      </c>
      <c r="R381" s="889">
        <f t="shared" si="177"/>
        <v>0</v>
      </c>
      <c r="S381" s="507"/>
      <c r="T381" s="508"/>
      <c r="U381" s="509">
        <f t="shared" si="178"/>
        <v>0</v>
      </c>
      <c r="V381" s="47">
        <f t="shared" si="165"/>
        <v>0</v>
      </c>
      <c r="W381" s="510"/>
    </row>
    <row r="382" spans="1:31" ht="12" customHeight="1">
      <c r="A382" s="498">
        <v>112591</v>
      </c>
      <c r="B382" s="499"/>
      <c r="C382" s="500"/>
      <c r="D382" s="886"/>
      <c r="E382" s="501"/>
      <c r="F382" s="501"/>
      <c r="G382" s="501"/>
      <c r="H382" s="501"/>
      <c r="I382" s="887"/>
      <c r="J382" s="515">
        <f t="shared" si="174"/>
        <v>0</v>
      </c>
      <c r="K382" s="888">
        <f t="shared" si="175"/>
        <v>0</v>
      </c>
      <c r="L382" s="888"/>
      <c r="M382" s="888"/>
      <c r="N382" s="515">
        <f t="shared" si="176"/>
        <v>0</v>
      </c>
      <c r="O382" s="509">
        <f t="shared" si="176"/>
        <v>0</v>
      </c>
      <c r="P382" s="515">
        <f t="shared" si="177"/>
        <v>0</v>
      </c>
      <c r="Q382" s="888">
        <f t="shared" si="177"/>
        <v>0</v>
      </c>
      <c r="R382" s="889">
        <f t="shared" si="177"/>
        <v>0</v>
      </c>
      <c r="S382" s="507"/>
      <c r="T382" s="508"/>
      <c r="U382" s="509">
        <f t="shared" si="178"/>
        <v>0</v>
      </c>
      <c r="V382" s="47">
        <f t="shared" si="165"/>
        <v>0</v>
      </c>
      <c r="W382" s="510"/>
    </row>
    <row r="383" spans="1:31" ht="12" customHeight="1">
      <c r="A383" s="498">
        <v>112601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si="174"/>
        <v>0</v>
      </c>
      <c r="K383" s="888">
        <f t="shared" si="175"/>
        <v>0</v>
      </c>
      <c r="L383" s="888">
        <f>SUMIF($A$10:$A$369,$A383,L$10:L$369)</f>
        <v>0</v>
      </c>
      <c r="M383" s="888"/>
      <c r="N383" s="515">
        <f t="shared" si="176"/>
        <v>0</v>
      </c>
      <c r="O383" s="509">
        <f t="shared" si="176"/>
        <v>0</v>
      </c>
      <c r="P383" s="515">
        <f t="shared" si="177"/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si="178"/>
        <v>0</v>
      </c>
      <c r="V383" s="47">
        <f t="shared" si="165"/>
        <v>0</v>
      </c>
      <c r="W383" s="510"/>
    </row>
    <row r="384" spans="1:31" ht="12" customHeight="1">
      <c r="A384" s="498">
        <v>112801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5"/>
        <v>0</v>
      </c>
      <c r="L384" s="888">
        <f>SUMIF($A$10:$A$369,$A384,L$10:L$369)</f>
        <v>0</v>
      </c>
      <c r="M384" s="888">
        <f>SUMIF($A$10:$A$369,$A384,M$10:M$369)</f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888">
        <f t="shared" si="177"/>
        <v>0</v>
      </c>
      <c r="R384" s="889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.75" customHeight="1">
      <c r="A385" s="498">
        <v>113001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5"/>
        <v>0</v>
      </c>
      <c r="L385" s="888">
        <f>SUMIF($A$10:$A$369,$A385,L$10:L$369)</f>
        <v>0</v>
      </c>
      <c r="M385" s="888">
        <f>SUMIF($A$10:$A$369,$A385,M$10:M$369)</f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.75" customHeight="1">
      <c r="A386" s="498">
        <v>113301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si="175"/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>
      <c r="A387" s="498">
        <v>113501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5"/>
        <v>0</v>
      </c>
      <c r="L387" s="888">
        <f>SUMIF($A$10:$A$369,$A387,L$10:L$369)</f>
        <v>0</v>
      </c>
      <c r="M387" s="888">
        <f>SUMIF($A$10:$A$369,$A387,M$10:M$369)</f>
        <v>0</v>
      </c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>
      <c r="A388" s="498">
        <v>113521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5"/>
        <v>0</v>
      </c>
      <c r="L388" s="888">
        <f>SUMIF($A$10:$A$369,$A388,L$10:L$369)</f>
        <v>0</v>
      </c>
      <c r="M388" s="888">
        <f>SUMIF($A$10:$A$369,$A388,M$10:M$369)</f>
        <v>0</v>
      </c>
      <c r="N388" s="515">
        <f t="shared" si="176"/>
        <v>0</v>
      </c>
      <c r="O388" s="509">
        <f t="shared" si="176"/>
        <v>0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0</v>
      </c>
      <c r="V388" s="47">
        <f t="shared" si="165"/>
        <v>0</v>
      </c>
      <c r="W388" s="510"/>
    </row>
    <row r="389" spans="1:23" ht="12" customHeight="1">
      <c r="A389" s="498">
        <v>113591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5"/>
        <v>0</v>
      </c>
      <c r="L389" s="888"/>
      <c r="M389" s="888"/>
      <c r="N389" s="515">
        <f t="shared" si="176"/>
        <v>0</v>
      </c>
      <c r="O389" s="509">
        <f t="shared" si="176"/>
        <v>0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0</v>
      </c>
      <c r="V389" s="47">
        <f t="shared" si="165"/>
        <v>0</v>
      </c>
      <c r="W389" s="510"/>
    </row>
    <row r="390" spans="1:23" ht="12" customHeight="1">
      <c r="A390" s="498">
        <v>113601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5"/>
        <v>0</v>
      </c>
      <c r="L390" s="888">
        <f t="shared" si="175"/>
        <v>0</v>
      </c>
      <c r="M390" s="888">
        <f t="shared" si="175"/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" customHeight="1">
      <c r="A391" s="498">
        <v>113801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0</v>
      </c>
      <c r="K391" s="888">
        <f t="shared" si="175"/>
        <v>0</v>
      </c>
      <c r="L391" s="888">
        <f t="shared" si="175"/>
        <v>0</v>
      </c>
      <c r="M391" s="888">
        <f t="shared" si="175"/>
        <v>0</v>
      </c>
      <c r="N391" s="515">
        <f t="shared" si="176"/>
        <v>0</v>
      </c>
      <c r="O391" s="509">
        <f t="shared" si="176"/>
        <v>0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0</v>
      </c>
      <c r="V391" s="47">
        <f t="shared" si="165"/>
        <v>0</v>
      </c>
      <c r="W391" s="510"/>
    </row>
    <row r="392" spans="1:23" ht="12" customHeight="1">
      <c r="A392" s="498">
        <v>114001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8</v>
      </c>
      <c r="K392" s="888">
        <f t="shared" si="175"/>
        <v>0</v>
      </c>
      <c r="L392" s="888">
        <f t="shared" si="175"/>
        <v>0</v>
      </c>
      <c r="M392" s="888">
        <f t="shared" si="175"/>
        <v>0</v>
      </c>
      <c r="N392" s="515">
        <f t="shared" si="176"/>
        <v>0</v>
      </c>
      <c r="O392" s="509">
        <f t="shared" si="176"/>
        <v>8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8</v>
      </c>
      <c r="V392" s="47">
        <f t="shared" si="165"/>
        <v>0</v>
      </c>
      <c r="W392" s="510"/>
    </row>
    <row r="393" spans="1:23" ht="12" customHeight="1">
      <c r="A393" s="498" t="s">
        <v>236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72</v>
      </c>
      <c r="K393" s="888">
        <f t="shared" si="175"/>
        <v>0</v>
      </c>
      <c r="L393" s="888"/>
      <c r="M393" s="888"/>
      <c r="N393" s="515">
        <f t="shared" si="176"/>
        <v>0</v>
      </c>
      <c r="O393" s="509">
        <f t="shared" si="176"/>
        <v>72</v>
      </c>
      <c r="P393" s="515">
        <f t="shared" si="177"/>
        <v>0</v>
      </c>
      <c r="Q393" s="515">
        <f t="shared" si="177"/>
        <v>0</v>
      </c>
      <c r="R393" s="515">
        <f t="shared" si="177"/>
        <v>0</v>
      </c>
      <c r="S393" s="507"/>
      <c r="T393" s="507"/>
      <c r="U393" s="515">
        <f t="shared" si="178"/>
        <v>72</v>
      </c>
      <c r="V393" s="47">
        <f t="shared" si="165"/>
        <v>0</v>
      </c>
      <c r="W393" s="510"/>
    </row>
    <row r="394" spans="1:23" ht="12" customHeight="1">
      <c r="A394" s="498">
        <v>114101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ref="K394:M400" si="179">SUMIF($A$10:$A$369,$A394,K$10:K$369)</f>
        <v>0</v>
      </c>
      <c r="L394" s="888">
        <f>SUMIF($A$10:$A$369,$A394,L$10:L$369)</f>
        <v>0</v>
      </c>
      <c r="M394" s="888">
        <f>SUMIF($A$10:$A$369,$A394,M$10:M$369)</f>
        <v>0</v>
      </c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>
      <c r="A395" s="498">
        <v>114301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/>
      <c r="M395" s="888"/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>
      <c r="A396" s="498">
        <v>114501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79"/>
        <v>0</v>
      </c>
      <c r="M396" s="888">
        <f t="shared" si="179"/>
        <v>0</v>
      </c>
      <c r="N396" s="515">
        <f t="shared" si="176"/>
        <v>0</v>
      </c>
      <c r="O396" s="509">
        <f t="shared" si="176"/>
        <v>0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0</v>
      </c>
      <c r="V396" s="47">
        <f t="shared" si="165"/>
        <v>0</v>
      </c>
      <c r="W396" s="510"/>
    </row>
    <row r="397" spans="1:23" ht="12" customHeight="1">
      <c r="A397" s="498">
        <v>114521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0</v>
      </c>
      <c r="K397" s="888">
        <f t="shared" si="179"/>
        <v>0</v>
      </c>
      <c r="L397" s="888">
        <f t="shared" si="179"/>
        <v>0</v>
      </c>
      <c r="M397" s="888">
        <f t="shared" si="179"/>
        <v>0</v>
      </c>
      <c r="N397" s="515">
        <f t="shared" si="176"/>
        <v>0</v>
      </c>
      <c r="O397" s="509">
        <f t="shared" si="176"/>
        <v>0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0</v>
      </c>
      <c r="V397" s="47">
        <f t="shared" si="165"/>
        <v>0</v>
      </c>
      <c r="W397" s="510"/>
    </row>
    <row r="398" spans="1:23" ht="12" customHeight="1">
      <c r="A398" s="498">
        <v>114591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0</v>
      </c>
      <c r="K398" s="888">
        <f t="shared" si="179"/>
        <v>0</v>
      </c>
      <c r="L398" s="888">
        <f t="shared" si="179"/>
        <v>0</v>
      </c>
      <c r="M398" s="888">
        <f t="shared" si="179"/>
        <v>0</v>
      </c>
      <c r="N398" s="515">
        <f t="shared" ref="N398:O417" si="180">SUMIF($A$10:$A$374,$A398,N$10:N$374)</f>
        <v>0</v>
      </c>
      <c r="O398" s="509">
        <f t="shared" si="180"/>
        <v>0</v>
      </c>
      <c r="P398" s="515">
        <f t="shared" si="177"/>
        <v>0</v>
      </c>
      <c r="Q398" s="888">
        <f t="shared" si="177"/>
        <v>0</v>
      </c>
      <c r="R398" s="889">
        <f t="shared" si="177"/>
        <v>0</v>
      </c>
      <c r="S398" s="507"/>
      <c r="T398" s="508"/>
      <c r="U398" s="509">
        <f t="shared" si="178"/>
        <v>0</v>
      </c>
      <c r="V398" s="47">
        <f t="shared" si="165"/>
        <v>0</v>
      </c>
      <c r="W398" s="510"/>
    </row>
    <row r="399" spans="1:23" ht="12" customHeight="1">
      <c r="A399" s="498">
        <v>114601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 t="shared" si="179"/>
        <v>0</v>
      </c>
      <c r="M399" s="888">
        <f t="shared" si="179"/>
        <v>0</v>
      </c>
      <c r="N399" s="515">
        <f t="shared" si="180"/>
        <v>0</v>
      </c>
      <c r="O399" s="509">
        <f t="shared" si="180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>
      <c r="A400" s="498" t="s">
        <v>234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>
        <f t="shared" si="179"/>
        <v>0</v>
      </c>
      <c r="M400" s="888">
        <f t="shared" si="179"/>
        <v>0</v>
      </c>
      <c r="N400" s="515">
        <f t="shared" si="180"/>
        <v>0</v>
      </c>
      <c r="O400" s="509">
        <f t="shared" si="180"/>
        <v>0</v>
      </c>
      <c r="P400" s="515"/>
      <c r="Q400" s="888"/>
      <c r="R400" s="889">
        <f t="shared" ref="R400:R463" si="181">SUMIF($A$10:$A$369,$A400,R$10:R$369)</f>
        <v>0</v>
      </c>
      <c r="S400" s="507"/>
      <c r="T400" s="508"/>
      <c r="U400" s="509">
        <f t="shared" si="178"/>
        <v>0</v>
      </c>
      <c r="V400" s="47">
        <f t="shared" ref="V400:V472" si="182">O400+R400-U400</f>
        <v>0</v>
      </c>
      <c r="W400" s="510"/>
    </row>
    <row r="401" spans="1:23" ht="12" customHeight="1">
      <c r="A401" s="498">
        <v>114701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515">
        <f t="shared" si="174"/>
        <v>0</v>
      </c>
      <c r="L401" s="515">
        <f t="shared" si="174"/>
        <v>0</v>
      </c>
      <c r="M401" s="515">
        <f t="shared" si="174"/>
        <v>0</v>
      </c>
      <c r="N401" s="515">
        <f t="shared" si="180"/>
        <v>0</v>
      </c>
      <c r="O401" s="509">
        <f t="shared" si="180"/>
        <v>0</v>
      </c>
      <c r="P401" s="515"/>
      <c r="Q401" s="888">
        <f>SUMIF($A$10:$A$369,$A401,Q$10:Q$369)</f>
        <v>0</v>
      </c>
      <c r="R401" s="889">
        <f t="shared" si="181"/>
        <v>0</v>
      </c>
      <c r="S401" s="507"/>
      <c r="T401" s="508"/>
      <c r="U401" s="509">
        <f t="shared" si="178"/>
        <v>0</v>
      </c>
      <c r="V401" s="47">
        <f t="shared" si="182"/>
        <v>0</v>
      </c>
      <c r="W401" s="510"/>
    </row>
    <row r="402" spans="1:23" ht="12" customHeight="1">
      <c r="A402" s="498" t="s">
        <v>232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515">
        <f t="shared" si="174"/>
        <v>0</v>
      </c>
      <c r="L402" s="515">
        <f t="shared" si="174"/>
        <v>0</v>
      </c>
      <c r="M402" s="515">
        <f t="shared" si="174"/>
        <v>0</v>
      </c>
      <c r="N402" s="515">
        <f t="shared" si="180"/>
        <v>0</v>
      </c>
      <c r="O402" s="515">
        <f t="shared" si="180"/>
        <v>0</v>
      </c>
      <c r="P402" s="515"/>
      <c r="Q402" s="888"/>
      <c r="R402" s="889">
        <f t="shared" si="181"/>
        <v>0</v>
      </c>
      <c r="S402" s="507"/>
      <c r="T402" s="508"/>
      <c r="U402" s="509">
        <f t="shared" si="178"/>
        <v>0</v>
      </c>
      <c r="V402" s="47">
        <f t="shared" si="182"/>
        <v>0</v>
      </c>
      <c r="W402" s="510"/>
    </row>
    <row r="403" spans="1:23" ht="12" customHeight="1">
      <c r="A403" s="498">
        <v>115001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ref="K403:M421" si="183">SUMIF($A$10:$A$369,$A403,K$10:K$369)</f>
        <v>0</v>
      </c>
      <c r="L403" s="888">
        <f t="shared" si="183"/>
        <v>0</v>
      </c>
      <c r="M403" s="888">
        <f t="shared" si="183"/>
        <v>0</v>
      </c>
      <c r="N403" s="515">
        <f t="shared" si="180"/>
        <v>0</v>
      </c>
      <c r="O403" s="509">
        <f t="shared" si="180"/>
        <v>0</v>
      </c>
      <c r="P403" s="515">
        <f t="shared" ref="P403:Q422" si="184">SUMIF($A$10:$A$369,$A403,P$10:P$369)</f>
        <v>0</v>
      </c>
      <c r="Q403" s="888">
        <f t="shared" si="184"/>
        <v>0</v>
      </c>
      <c r="R403" s="889">
        <f t="shared" si="181"/>
        <v>0</v>
      </c>
      <c r="S403" s="507"/>
      <c r="T403" s="508"/>
      <c r="U403" s="509">
        <f t="shared" si="178"/>
        <v>0</v>
      </c>
      <c r="V403" s="47">
        <f t="shared" si="182"/>
        <v>0</v>
      </c>
      <c r="W403" s="510"/>
    </row>
    <row r="404" spans="1:23" ht="12" customHeight="1">
      <c r="A404" s="498">
        <v>115501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83"/>
        <v>0</v>
      </c>
      <c r="L404" s="888">
        <f t="shared" si="183"/>
        <v>0</v>
      </c>
      <c r="M404" s="888">
        <f t="shared" si="183"/>
        <v>0</v>
      </c>
      <c r="N404" s="515">
        <f t="shared" si="180"/>
        <v>0</v>
      </c>
      <c r="O404" s="509">
        <f t="shared" si="180"/>
        <v>0</v>
      </c>
      <c r="P404" s="515">
        <f t="shared" si="184"/>
        <v>0</v>
      </c>
      <c r="Q404" s="888">
        <f t="shared" si="184"/>
        <v>80</v>
      </c>
      <c r="R404" s="889">
        <f t="shared" si="181"/>
        <v>80</v>
      </c>
      <c r="S404" s="507"/>
      <c r="T404" s="508"/>
      <c r="U404" s="509">
        <f t="shared" si="178"/>
        <v>80</v>
      </c>
      <c r="V404" s="47">
        <f t="shared" si="182"/>
        <v>0</v>
      </c>
      <c r="W404" s="510"/>
    </row>
    <row r="405" spans="1:23" ht="12" customHeight="1">
      <c r="A405" s="498">
        <v>115591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83"/>
        <v>0</v>
      </c>
      <c r="L405" s="888">
        <f t="shared" si="183"/>
        <v>0</v>
      </c>
      <c r="M405" s="888">
        <f t="shared" si="183"/>
        <v>0</v>
      </c>
      <c r="N405" s="515">
        <f t="shared" si="180"/>
        <v>0</v>
      </c>
      <c r="O405" s="509">
        <f t="shared" si="180"/>
        <v>0</v>
      </c>
      <c r="P405" s="515">
        <f t="shared" si="184"/>
        <v>0</v>
      </c>
      <c r="Q405" s="888">
        <f t="shared" si="184"/>
        <v>0</v>
      </c>
      <c r="R405" s="889">
        <f t="shared" si="181"/>
        <v>0</v>
      </c>
      <c r="S405" s="507"/>
      <c r="T405" s="508"/>
      <c r="U405" s="509">
        <f t="shared" si="178"/>
        <v>0</v>
      </c>
      <c r="V405" s="47">
        <f t="shared" si="182"/>
        <v>0</v>
      </c>
      <c r="W405" s="510"/>
    </row>
    <row r="406" spans="1:23" ht="12" customHeight="1">
      <c r="A406" s="498">
        <v>115701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888">
        <f t="shared" si="183"/>
        <v>0</v>
      </c>
      <c r="L406" s="888">
        <f t="shared" si="183"/>
        <v>0</v>
      </c>
      <c r="M406" s="888">
        <f t="shared" si="183"/>
        <v>0</v>
      </c>
      <c r="N406" s="515">
        <f t="shared" si="180"/>
        <v>0</v>
      </c>
      <c r="O406" s="509">
        <f t="shared" si="180"/>
        <v>0</v>
      </c>
      <c r="P406" s="515">
        <f t="shared" si="184"/>
        <v>0</v>
      </c>
      <c r="Q406" s="888">
        <f t="shared" si="184"/>
        <v>0</v>
      </c>
      <c r="R406" s="889">
        <f t="shared" si="181"/>
        <v>0</v>
      </c>
      <c r="S406" s="507"/>
      <c r="T406" s="508"/>
      <c r="U406" s="509">
        <f t="shared" si="178"/>
        <v>0</v>
      </c>
      <c r="V406" s="47">
        <f t="shared" si="182"/>
        <v>0</v>
      </c>
      <c r="W406" s="510"/>
    </row>
    <row r="407" spans="1:23" ht="12" customHeight="1">
      <c r="A407" s="498">
        <v>120000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888">
        <f t="shared" si="183"/>
        <v>0</v>
      </c>
      <c r="L407" s="888">
        <f t="shared" si="183"/>
        <v>0</v>
      </c>
      <c r="M407" s="888">
        <f t="shared" si="183"/>
        <v>0</v>
      </c>
      <c r="N407" s="515">
        <f t="shared" si="180"/>
        <v>0</v>
      </c>
      <c r="O407" s="509">
        <f t="shared" si="180"/>
        <v>0</v>
      </c>
      <c r="P407" s="515">
        <f t="shared" si="184"/>
        <v>0</v>
      </c>
      <c r="Q407" s="888">
        <f t="shared" si="184"/>
        <v>0</v>
      </c>
      <c r="R407" s="889">
        <f t="shared" si="181"/>
        <v>0</v>
      </c>
      <c r="S407" s="507"/>
      <c r="T407" s="508"/>
      <c r="U407" s="509">
        <f t="shared" si="178"/>
        <v>0</v>
      </c>
      <c r="V407" s="47">
        <f t="shared" si="182"/>
        <v>0</v>
      </c>
      <c r="W407" s="510"/>
    </row>
    <row r="408" spans="1:23" ht="12" customHeight="1">
      <c r="A408" s="498">
        <v>120100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si="183"/>
        <v>0</v>
      </c>
      <c r="L408" s="888">
        <f t="shared" si="183"/>
        <v>0</v>
      </c>
      <c r="M408" s="888">
        <f t="shared" si="183"/>
        <v>0</v>
      </c>
      <c r="N408" s="515">
        <f t="shared" si="180"/>
        <v>0</v>
      </c>
      <c r="O408" s="509">
        <f t="shared" si="180"/>
        <v>0</v>
      </c>
      <c r="P408" s="515">
        <f t="shared" si="184"/>
        <v>0</v>
      </c>
      <c r="Q408" s="888">
        <f t="shared" si="184"/>
        <v>0</v>
      </c>
      <c r="R408" s="889">
        <f t="shared" si="181"/>
        <v>0</v>
      </c>
      <c r="S408" s="507"/>
      <c r="T408" s="508"/>
      <c r="U408" s="509">
        <f t="shared" si="178"/>
        <v>0</v>
      </c>
      <c r="V408" s="47">
        <f t="shared" si="182"/>
        <v>0</v>
      </c>
      <c r="W408" s="510"/>
    </row>
    <row r="409" spans="1:23" ht="12" customHeight="1">
      <c r="A409" s="498">
        <v>120110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3"/>
        <v>0</v>
      </c>
      <c r="L409" s="888">
        <f t="shared" si="183"/>
        <v>0</v>
      </c>
      <c r="M409" s="888">
        <f t="shared" si="183"/>
        <v>0</v>
      </c>
      <c r="N409" s="515">
        <f t="shared" si="180"/>
        <v>0</v>
      </c>
      <c r="O409" s="509">
        <f t="shared" si="180"/>
        <v>0</v>
      </c>
      <c r="P409" s="515">
        <f t="shared" si="184"/>
        <v>0</v>
      </c>
      <c r="Q409" s="888">
        <f t="shared" si="184"/>
        <v>0</v>
      </c>
      <c r="R409" s="889">
        <f t="shared" si="181"/>
        <v>0</v>
      </c>
      <c r="S409" s="507"/>
      <c r="T409" s="508"/>
      <c r="U409" s="509">
        <f t="shared" si="178"/>
        <v>0</v>
      </c>
      <c r="V409" s="47">
        <f t="shared" si="182"/>
        <v>0</v>
      </c>
      <c r="W409" s="510"/>
    </row>
    <row r="410" spans="1:23" ht="12" customHeight="1">
      <c r="A410" s="498">
        <v>120500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3"/>
        <v>0</v>
      </c>
      <c r="L410" s="888">
        <f t="shared" si="183"/>
        <v>0</v>
      </c>
      <c r="M410" s="888">
        <f t="shared" si="183"/>
        <v>0</v>
      </c>
      <c r="N410" s="515">
        <f t="shared" si="180"/>
        <v>0</v>
      </c>
      <c r="O410" s="509">
        <f t="shared" si="180"/>
        <v>0</v>
      </c>
      <c r="P410" s="515">
        <f t="shared" si="184"/>
        <v>0</v>
      </c>
      <c r="Q410" s="888">
        <f t="shared" si="184"/>
        <v>0</v>
      </c>
      <c r="R410" s="889">
        <f t="shared" si="181"/>
        <v>0</v>
      </c>
      <c r="S410" s="507"/>
      <c r="T410" s="508"/>
      <c r="U410" s="509">
        <f t="shared" si="178"/>
        <v>0</v>
      </c>
      <c r="V410" s="47">
        <f t="shared" si="182"/>
        <v>0</v>
      </c>
      <c r="W410" s="510"/>
    </row>
    <row r="411" spans="1:23" ht="12" customHeight="1">
      <c r="A411" s="498">
        <v>121701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3"/>
        <v>0</v>
      </c>
      <c r="L411" s="888">
        <f t="shared" si="183"/>
        <v>0</v>
      </c>
      <c r="M411" s="888">
        <f t="shared" si="183"/>
        <v>0</v>
      </c>
      <c r="N411" s="515">
        <f t="shared" si="180"/>
        <v>0</v>
      </c>
      <c r="O411" s="509">
        <f t="shared" si="180"/>
        <v>0</v>
      </c>
      <c r="P411" s="515">
        <f t="shared" si="184"/>
        <v>0</v>
      </c>
      <c r="Q411" s="888">
        <f t="shared" si="184"/>
        <v>0</v>
      </c>
      <c r="R411" s="889">
        <f t="shared" si="181"/>
        <v>0</v>
      </c>
      <c r="S411" s="507"/>
      <c r="T411" s="508"/>
      <c r="U411" s="509">
        <f t="shared" si="178"/>
        <v>0</v>
      </c>
      <c r="V411" s="47">
        <f t="shared" si="182"/>
        <v>0</v>
      </c>
      <c r="W411" s="510"/>
    </row>
    <row r="412" spans="1:23" ht="12" customHeight="1">
      <c r="A412" s="498">
        <v>122001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3"/>
        <v>0</v>
      </c>
      <c r="L412" s="888">
        <f t="shared" si="183"/>
        <v>0</v>
      </c>
      <c r="M412" s="888">
        <f t="shared" si="183"/>
        <v>0</v>
      </c>
      <c r="N412" s="515">
        <f t="shared" si="180"/>
        <v>0</v>
      </c>
      <c r="O412" s="509">
        <f t="shared" si="180"/>
        <v>0</v>
      </c>
      <c r="P412" s="515">
        <f t="shared" si="184"/>
        <v>0</v>
      </c>
      <c r="Q412" s="888">
        <f t="shared" si="184"/>
        <v>0</v>
      </c>
      <c r="R412" s="889">
        <f t="shared" si="181"/>
        <v>0</v>
      </c>
      <c r="S412" s="507"/>
      <c r="T412" s="508"/>
      <c r="U412" s="509">
        <f t="shared" si="178"/>
        <v>0</v>
      </c>
      <c r="V412" s="47">
        <f t="shared" si="182"/>
        <v>0</v>
      </c>
      <c r="W412" s="510"/>
    </row>
    <row r="413" spans="1:23" ht="12" customHeight="1">
      <c r="A413" s="498">
        <v>122021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3"/>
        <v>0</v>
      </c>
      <c r="L413" s="888">
        <f t="shared" si="183"/>
        <v>0</v>
      </c>
      <c r="M413" s="888">
        <f t="shared" si="183"/>
        <v>0</v>
      </c>
      <c r="N413" s="515">
        <f t="shared" si="180"/>
        <v>0</v>
      </c>
      <c r="O413" s="509">
        <f t="shared" si="180"/>
        <v>0</v>
      </c>
      <c r="P413" s="515">
        <f t="shared" si="184"/>
        <v>0</v>
      </c>
      <c r="Q413" s="888">
        <f t="shared" si="184"/>
        <v>0</v>
      </c>
      <c r="R413" s="889">
        <f t="shared" si="181"/>
        <v>0</v>
      </c>
      <c r="S413" s="507"/>
      <c r="T413" s="508"/>
      <c r="U413" s="509">
        <f t="shared" si="178"/>
        <v>0</v>
      </c>
      <c r="V413" s="47">
        <f t="shared" si="182"/>
        <v>0</v>
      </c>
      <c r="W413" s="510"/>
    </row>
    <row r="414" spans="1:23" ht="12" customHeight="1">
      <c r="A414" s="498">
        <v>122031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3"/>
        <v>0</v>
      </c>
      <c r="L414" s="888">
        <f t="shared" si="183"/>
        <v>0</v>
      </c>
      <c r="M414" s="888">
        <f t="shared" si="183"/>
        <v>0</v>
      </c>
      <c r="N414" s="515">
        <f t="shared" si="180"/>
        <v>0</v>
      </c>
      <c r="O414" s="509">
        <f t="shared" si="180"/>
        <v>0</v>
      </c>
      <c r="P414" s="515">
        <f t="shared" si="184"/>
        <v>0</v>
      </c>
      <c r="Q414" s="888">
        <f t="shared" si="184"/>
        <v>0</v>
      </c>
      <c r="R414" s="889">
        <f t="shared" si="181"/>
        <v>0</v>
      </c>
      <c r="S414" s="507"/>
      <c r="T414" s="508"/>
      <c r="U414" s="509">
        <f t="shared" si="178"/>
        <v>0</v>
      </c>
      <c r="V414" s="47">
        <f t="shared" si="182"/>
        <v>0</v>
      </c>
      <c r="W414" s="510"/>
    </row>
    <row r="415" spans="1:23" ht="12" customHeight="1">
      <c r="A415" s="498">
        <v>122121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3"/>
        <v>0</v>
      </c>
      <c r="L415" s="888">
        <f t="shared" si="183"/>
        <v>0</v>
      </c>
      <c r="M415" s="888">
        <f t="shared" si="183"/>
        <v>0</v>
      </c>
      <c r="N415" s="515">
        <f t="shared" si="180"/>
        <v>0</v>
      </c>
      <c r="O415" s="509">
        <f t="shared" si="180"/>
        <v>0</v>
      </c>
      <c r="P415" s="515">
        <f t="shared" si="184"/>
        <v>0</v>
      </c>
      <c r="Q415" s="888">
        <f t="shared" si="184"/>
        <v>0</v>
      </c>
      <c r="R415" s="889">
        <f t="shared" si="181"/>
        <v>0</v>
      </c>
      <c r="S415" s="507"/>
      <c r="T415" s="508"/>
      <c r="U415" s="509">
        <f t="shared" si="178"/>
        <v>0</v>
      </c>
      <c r="V415" s="47">
        <f t="shared" si="182"/>
        <v>0</v>
      </c>
      <c r="W415" s="510"/>
    </row>
    <row r="416" spans="1:23" ht="12" customHeight="1">
      <c r="A416" s="498">
        <v>122131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3"/>
        <v>0</v>
      </c>
      <c r="L416" s="888">
        <f t="shared" si="183"/>
        <v>0</v>
      </c>
      <c r="M416" s="888">
        <f t="shared" si="183"/>
        <v>0</v>
      </c>
      <c r="N416" s="515">
        <f t="shared" si="180"/>
        <v>0</v>
      </c>
      <c r="O416" s="509">
        <f t="shared" si="180"/>
        <v>0</v>
      </c>
      <c r="P416" s="515">
        <f t="shared" si="184"/>
        <v>0</v>
      </c>
      <c r="Q416" s="888">
        <f t="shared" si="184"/>
        <v>0</v>
      </c>
      <c r="R416" s="889">
        <f t="shared" si="181"/>
        <v>0</v>
      </c>
      <c r="S416" s="507"/>
      <c r="T416" s="508"/>
      <c r="U416" s="509">
        <f t="shared" si="178"/>
        <v>0</v>
      </c>
      <c r="V416" s="47">
        <f t="shared" si="182"/>
        <v>0</v>
      </c>
      <c r="W416" s="510"/>
    </row>
    <row r="417" spans="1:23" ht="12" customHeight="1">
      <c r="A417" s="498">
        <v>122701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3"/>
        <v>0</v>
      </c>
      <c r="L417" s="888">
        <f t="shared" si="183"/>
        <v>0</v>
      </c>
      <c r="M417" s="888">
        <f t="shared" si="183"/>
        <v>0</v>
      </c>
      <c r="N417" s="515">
        <f t="shared" si="180"/>
        <v>0</v>
      </c>
      <c r="O417" s="509">
        <f t="shared" si="180"/>
        <v>0</v>
      </c>
      <c r="P417" s="515">
        <f t="shared" si="184"/>
        <v>0</v>
      </c>
      <c r="Q417" s="888">
        <f t="shared" si="184"/>
        <v>0</v>
      </c>
      <c r="R417" s="889">
        <f t="shared" si="181"/>
        <v>0</v>
      </c>
      <c r="S417" s="507"/>
      <c r="T417" s="508"/>
      <c r="U417" s="509">
        <f t="shared" si="178"/>
        <v>0</v>
      </c>
      <c r="V417" s="47">
        <f t="shared" si="182"/>
        <v>0</v>
      </c>
      <c r="W417" s="510"/>
    </row>
    <row r="418" spans="1:23" ht="12" customHeight="1">
      <c r="A418" s="498">
        <v>123001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3"/>
        <v>0</v>
      </c>
      <c r="L418" s="888">
        <f t="shared" si="183"/>
        <v>0</v>
      </c>
      <c r="M418" s="888">
        <f t="shared" si="183"/>
        <v>0</v>
      </c>
      <c r="N418" s="515">
        <f t="shared" ref="N418:O437" si="185">SUMIF($A$10:$A$374,$A418,N$10:N$374)</f>
        <v>0</v>
      </c>
      <c r="O418" s="509">
        <f t="shared" si="185"/>
        <v>0</v>
      </c>
      <c r="P418" s="515">
        <f t="shared" si="184"/>
        <v>0</v>
      </c>
      <c r="Q418" s="888">
        <f t="shared" si="184"/>
        <v>0</v>
      </c>
      <c r="R418" s="889">
        <f t="shared" si="181"/>
        <v>0</v>
      </c>
      <c r="S418" s="507"/>
      <c r="T418" s="508"/>
      <c r="U418" s="509">
        <f t="shared" si="178"/>
        <v>0</v>
      </c>
      <c r="V418" s="47">
        <f t="shared" si="182"/>
        <v>0</v>
      </c>
      <c r="W418" s="510"/>
    </row>
    <row r="419" spans="1:23" ht="12" customHeight="1">
      <c r="A419" s="498">
        <v>123021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3"/>
        <v>0</v>
      </c>
      <c r="L419" s="888">
        <f t="shared" si="183"/>
        <v>0</v>
      </c>
      <c r="M419" s="888">
        <f t="shared" si="183"/>
        <v>0</v>
      </c>
      <c r="N419" s="515">
        <f t="shared" si="185"/>
        <v>0</v>
      </c>
      <c r="O419" s="509">
        <f t="shared" si="185"/>
        <v>0</v>
      </c>
      <c r="P419" s="515">
        <f t="shared" si="184"/>
        <v>0</v>
      </c>
      <c r="Q419" s="888">
        <f t="shared" si="184"/>
        <v>0</v>
      </c>
      <c r="R419" s="889">
        <f t="shared" si="181"/>
        <v>0</v>
      </c>
      <c r="S419" s="507"/>
      <c r="T419" s="508"/>
      <c r="U419" s="509">
        <f t="shared" si="178"/>
        <v>0</v>
      </c>
      <c r="V419" s="47">
        <f t="shared" si="182"/>
        <v>0</v>
      </c>
      <c r="W419" s="510"/>
    </row>
    <row r="420" spans="1:23" ht="12" customHeight="1">
      <c r="A420" s="498">
        <v>123030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3"/>
        <v>0</v>
      </c>
      <c r="L420" s="888">
        <f t="shared" si="183"/>
        <v>0</v>
      </c>
      <c r="M420" s="888">
        <f t="shared" si="183"/>
        <v>0</v>
      </c>
      <c r="N420" s="515">
        <f t="shared" si="185"/>
        <v>0</v>
      </c>
      <c r="O420" s="509">
        <f t="shared" si="185"/>
        <v>0</v>
      </c>
      <c r="P420" s="515">
        <f t="shared" si="184"/>
        <v>0</v>
      </c>
      <c r="Q420" s="888">
        <f t="shared" si="184"/>
        <v>0</v>
      </c>
      <c r="R420" s="889">
        <f t="shared" si="181"/>
        <v>0</v>
      </c>
      <c r="S420" s="507"/>
      <c r="T420" s="508"/>
      <c r="U420" s="509">
        <f t="shared" si="178"/>
        <v>0</v>
      </c>
      <c r="V420" s="47">
        <f t="shared" si="182"/>
        <v>0</v>
      </c>
      <c r="W420" s="510"/>
    </row>
    <row r="421" spans="1:23" ht="12" customHeight="1">
      <c r="A421" s="518">
        <v>123031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3"/>
        <v>0</v>
      </c>
      <c r="L421" s="888">
        <f t="shared" si="183"/>
        <v>0</v>
      </c>
      <c r="M421" s="888">
        <f t="shared" si="183"/>
        <v>0</v>
      </c>
      <c r="N421" s="515">
        <f t="shared" si="185"/>
        <v>0</v>
      </c>
      <c r="O421" s="509">
        <f t="shared" si="185"/>
        <v>0</v>
      </c>
      <c r="P421" s="515">
        <f t="shared" si="184"/>
        <v>0</v>
      </c>
      <c r="Q421" s="888">
        <f t="shared" si="184"/>
        <v>0</v>
      </c>
      <c r="R421" s="888">
        <f t="shared" si="181"/>
        <v>0</v>
      </c>
      <c r="S421" s="507"/>
      <c r="T421" s="508"/>
      <c r="U421" s="509">
        <f t="shared" si="178"/>
        <v>0</v>
      </c>
      <c r="V421" s="47">
        <f t="shared" si="182"/>
        <v>0</v>
      </c>
      <c r="W421" s="510"/>
    </row>
    <row r="422" spans="1:23" ht="12" customHeight="1">
      <c r="A422" s="498">
        <v>123701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515">
        <f>SUMIF($A$10:$A$374,$A422,K$10:K$374)</f>
        <v>0</v>
      </c>
      <c r="L422" s="515">
        <f>SUMIF($A$10:$A$374,$A422,L$10:L$374)</f>
        <v>0</v>
      </c>
      <c r="M422" s="515">
        <f>SUMIF($A$10:$A$374,$A422,M$10:M$374)</f>
        <v>0</v>
      </c>
      <c r="N422" s="515">
        <f t="shared" si="185"/>
        <v>0</v>
      </c>
      <c r="O422" s="509">
        <f t="shared" si="185"/>
        <v>0</v>
      </c>
      <c r="P422" s="515">
        <f t="shared" si="184"/>
        <v>0</v>
      </c>
      <c r="Q422" s="515">
        <f t="shared" si="184"/>
        <v>0</v>
      </c>
      <c r="R422" s="515">
        <f t="shared" si="181"/>
        <v>0</v>
      </c>
      <c r="S422" s="507"/>
      <c r="T422" s="508"/>
      <c r="U422" s="509">
        <f t="shared" si="178"/>
        <v>0</v>
      </c>
      <c r="V422" s="47">
        <f t="shared" si="182"/>
        <v>0</v>
      </c>
      <c r="W422" s="510"/>
    </row>
    <row r="423" spans="1:23" ht="12" customHeight="1">
      <c r="A423" s="498">
        <v>125001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0</v>
      </c>
      <c r="K423" s="888">
        <f t="shared" ref="K423:M442" si="186">SUMIF($A$10:$A$369,$A423,K$10:K$369)</f>
        <v>0</v>
      </c>
      <c r="L423" s="888">
        <f t="shared" si="186"/>
        <v>0</v>
      </c>
      <c r="M423" s="888">
        <f t="shared" si="186"/>
        <v>0</v>
      </c>
      <c r="N423" s="515">
        <f t="shared" si="185"/>
        <v>0</v>
      </c>
      <c r="O423" s="509">
        <f t="shared" si="185"/>
        <v>0</v>
      </c>
      <c r="P423" s="515">
        <f t="shared" ref="P423:Q442" si="187">SUMIF($A$10:$A$369,$A423,P$10:P$369)</f>
        <v>0</v>
      </c>
      <c r="Q423" s="888">
        <f t="shared" si="187"/>
        <v>0</v>
      </c>
      <c r="R423" s="889">
        <f t="shared" si="181"/>
        <v>0</v>
      </c>
      <c r="S423" s="507"/>
      <c r="T423" s="508"/>
      <c r="U423" s="509">
        <f t="shared" si="178"/>
        <v>0</v>
      </c>
      <c r="V423" s="47">
        <f t="shared" si="182"/>
        <v>0</v>
      </c>
      <c r="W423" s="510"/>
    </row>
    <row r="424" spans="1:23" ht="12" customHeight="1">
      <c r="A424" s="498">
        <v>127000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6"/>
        <v>0</v>
      </c>
      <c r="L424" s="888">
        <f t="shared" si="186"/>
        <v>0</v>
      </c>
      <c r="M424" s="888">
        <f t="shared" si="186"/>
        <v>0</v>
      </c>
      <c r="N424" s="515">
        <f t="shared" si="185"/>
        <v>0</v>
      </c>
      <c r="O424" s="509">
        <f t="shared" si="185"/>
        <v>0</v>
      </c>
      <c r="P424" s="515">
        <f t="shared" si="187"/>
        <v>0</v>
      </c>
      <c r="Q424" s="888">
        <f t="shared" si="187"/>
        <v>0</v>
      </c>
      <c r="R424" s="889">
        <f t="shared" si="181"/>
        <v>0</v>
      </c>
      <c r="S424" s="507"/>
      <c r="T424" s="508"/>
      <c r="U424" s="509">
        <f t="shared" si="178"/>
        <v>0</v>
      </c>
      <c r="V424" s="47">
        <f t="shared" si="182"/>
        <v>0</v>
      </c>
      <c r="W424" s="510"/>
    </row>
    <row r="425" spans="1:23" ht="12" customHeight="1">
      <c r="A425" s="498">
        <v>127001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64</v>
      </c>
      <c r="K425" s="888">
        <f t="shared" si="186"/>
        <v>0</v>
      </c>
      <c r="L425" s="888">
        <f t="shared" si="186"/>
        <v>0</v>
      </c>
      <c r="M425" s="888">
        <f t="shared" si="186"/>
        <v>0</v>
      </c>
      <c r="N425" s="515">
        <f t="shared" si="185"/>
        <v>0</v>
      </c>
      <c r="O425" s="509">
        <f t="shared" si="185"/>
        <v>64</v>
      </c>
      <c r="P425" s="515">
        <f t="shared" si="187"/>
        <v>0</v>
      </c>
      <c r="Q425" s="888">
        <f t="shared" si="187"/>
        <v>0</v>
      </c>
      <c r="R425" s="889">
        <f t="shared" si="181"/>
        <v>0</v>
      </c>
      <c r="S425" s="507"/>
      <c r="T425" s="508"/>
      <c r="U425" s="509">
        <f t="shared" si="178"/>
        <v>64</v>
      </c>
      <c r="V425" s="47">
        <f t="shared" si="182"/>
        <v>0</v>
      </c>
      <c r="W425" s="510"/>
    </row>
    <row r="426" spans="1:23" ht="12" customHeight="1">
      <c r="A426" s="498">
        <v>127008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6"/>
        <v>0</v>
      </c>
      <c r="L426" s="888">
        <f t="shared" si="186"/>
        <v>0</v>
      </c>
      <c r="M426" s="888">
        <f t="shared" si="186"/>
        <v>0</v>
      </c>
      <c r="N426" s="515">
        <f t="shared" si="185"/>
        <v>0</v>
      </c>
      <c r="O426" s="509">
        <f t="shared" si="185"/>
        <v>0</v>
      </c>
      <c r="P426" s="515">
        <f t="shared" si="187"/>
        <v>0</v>
      </c>
      <c r="Q426" s="888">
        <f t="shared" si="187"/>
        <v>0</v>
      </c>
      <c r="R426" s="889">
        <f t="shared" si="181"/>
        <v>0</v>
      </c>
      <c r="S426" s="507"/>
      <c r="T426" s="508"/>
      <c r="U426" s="509">
        <f t="shared" si="178"/>
        <v>0</v>
      </c>
      <c r="V426" s="47">
        <f t="shared" si="182"/>
        <v>0</v>
      </c>
      <c r="W426" s="510"/>
    </row>
    <row r="427" spans="1:23" ht="12" customHeight="1">
      <c r="A427" s="498">
        <v>127020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888">
        <f t="shared" si="186"/>
        <v>0</v>
      </c>
      <c r="L427" s="888">
        <f t="shared" si="186"/>
        <v>0</v>
      </c>
      <c r="M427" s="888">
        <f t="shared" si="186"/>
        <v>0</v>
      </c>
      <c r="N427" s="515">
        <f t="shared" si="185"/>
        <v>0</v>
      </c>
      <c r="O427" s="509">
        <f t="shared" si="185"/>
        <v>0</v>
      </c>
      <c r="P427" s="515">
        <f t="shared" si="187"/>
        <v>0</v>
      </c>
      <c r="Q427" s="888">
        <f t="shared" si="187"/>
        <v>0</v>
      </c>
      <c r="R427" s="889">
        <f t="shared" si="181"/>
        <v>0</v>
      </c>
      <c r="S427" s="507"/>
      <c r="T427" s="508"/>
      <c r="U427" s="509">
        <f t="shared" si="178"/>
        <v>0</v>
      </c>
      <c r="V427" s="47">
        <f t="shared" si="182"/>
        <v>0</v>
      </c>
      <c r="W427" s="510"/>
    </row>
    <row r="428" spans="1:23" ht="12" customHeight="1">
      <c r="A428" s="498">
        <v>127021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si="186"/>
        <v>0</v>
      </c>
      <c r="L428" s="888">
        <f t="shared" si="186"/>
        <v>0</v>
      </c>
      <c r="M428" s="888">
        <f t="shared" si="186"/>
        <v>0</v>
      </c>
      <c r="N428" s="515">
        <f t="shared" si="185"/>
        <v>0</v>
      </c>
      <c r="O428" s="509">
        <f t="shared" si="185"/>
        <v>0</v>
      </c>
      <c r="P428" s="515">
        <f t="shared" si="187"/>
        <v>0</v>
      </c>
      <c r="Q428" s="888">
        <f t="shared" si="187"/>
        <v>0</v>
      </c>
      <c r="R428" s="889">
        <f t="shared" si="181"/>
        <v>0</v>
      </c>
      <c r="S428" s="507"/>
      <c r="T428" s="508"/>
      <c r="U428" s="509">
        <f t="shared" si="178"/>
        <v>0</v>
      </c>
      <c r="V428" s="47">
        <f t="shared" si="182"/>
        <v>0</v>
      </c>
      <c r="W428" s="510"/>
    </row>
    <row r="429" spans="1:23" ht="12" customHeight="1">
      <c r="A429" s="498">
        <v>127031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6"/>
        <v>0</v>
      </c>
      <c r="L429" s="888">
        <f t="shared" si="186"/>
        <v>0</v>
      </c>
      <c r="M429" s="888">
        <f t="shared" si="186"/>
        <v>0</v>
      </c>
      <c r="N429" s="515">
        <f t="shared" si="185"/>
        <v>0</v>
      </c>
      <c r="O429" s="509">
        <f t="shared" si="185"/>
        <v>0</v>
      </c>
      <c r="P429" s="515">
        <f t="shared" si="187"/>
        <v>0</v>
      </c>
      <c r="Q429" s="888">
        <f t="shared" si="187"/>
        <v>0</v>
      </c>
      <c r="R429" s="889">
        <f t="shared" si="181"/>
        <v>0</v>
      </c>
      <c r="S429" s="507"/>
      <c r="T429" s="508"/>
      <c r="U429" s="509">
        <f t="shared" si="178"/>
        <v>0</v>
      </c>
      <c r="V429" s="47">
        <f t="shared" si="182"/>
        <v>0</v>
      </c>
      <c r="W429" s="510"/>
    </row>
    <row r="430" spans="1:23" ht="12" customHeight="1">
      <c r="A430" s="498">
        <v>127060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0</v>
      </c>
      <c r="K430" s="888">
        <f t="shared" si="186"/>
        <v>0</v>
      </c>
      <c r="L430" s="888">
        <f t="shared" si="186"/>
        <v>0</v>
      </c>
      <c r="M430" s="888">
        <f t="shared" si="186"/>
        <v>0</v>
      </c>
      <c r="N430" s="515">
        <f t="shared" si="185"/>
        <v>0</v>
      </c>
      <c r="O430" s="509">
        <f t="shared" si="185"/>
        <v>0</v>
      </c>
      <c r="P430" s="515">
        <f t="shared" si="187"/>
        <v>0</v>
      </c>
      <c r="Q430" s="888">
        <f t="shared" si="187"/>
        <v>0</v>
      </c>
      <c r="R430" s="889">
        <f t="shared" si="181"/>
        <v>0</v>
      </c>
      <c r="S430" s="507"/>
      <c r="T430" s="508"/>
      <c r="U430" s="509">
        <f t="shared" si="178"/>
        <v>0</v>
      </c>
      <c r="V430" s="47">
        <f t="shared" si="182"/>
        <v>0</v>
      </c>
      <c r="W430" s="510"/>
    </row>
    <row r="431" spans="1:23" ht="12" customHeight="1">
      <c r="A431" s="498">
        <v>127761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6"/>
        <v>0</v>
      </c>
      <c r="L431" s="888">
        <f t="shared" si="186"/>
        <v>0</v>
      </c>
      <c r="M431" s="888">
        <f t="shared" si="186"/>
        <v>0</v>
      </c>
      <c r="N431" s="515">
        <f t="shared" si="185"/>
        <v>0</v>
      </c>
      <c r="O431" s="509">
        <f t="shared" si="185"/>
        <v>0</v>
      </c>
      <c r="P431" s="515">
        <f t="shared" si="187"/>
        <v>0</v>
      </c>
      <c r="Q431" s="888">
        <f t="shared" si="187"/>
        <v>0</v>
      </c>
      <c r="R431" s="889">
        <f t="shared" si="181"/>
        <v>0</v>
      </c>
      <c r="S431" s="507"/>
      <c r="T431" s="508"/>
      <c r="U431" s="509">
        <f t="shared" si="178"/>
        <v>0</v>
      </c>
      <c r="V431" s="47">
        <f t="shared" si="182"/>
        <v>0</v>
      </c>
      <c r="W431" s="510"/>
    </row>
    <row r="432" spans="1:23" ht="12" customHeight="1">
      <c r="A432" s="498">
        <v>127771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6"/>
        <v>0</v>
      </c>
      <c r="L432" s="888">
        <f t="shared" si="186"/>
        <v>0</v>
      </c>
      <c r="M432" s="888">
        <f t="shared" si="186"/>
        <v>0</v>
      </c>
      <c r="N432" s="515">
        <f t="shared" si="185"/>
        <v>0</v>
      </c>
      <c r="O432" s="509">
        <f t="shared" si="185"/>
        <v>0</v>
      </c>
      <c r="P432" s="515">
        <f t="shared" si="187"/>
        <v>0</v>
      </c>
      <c r="Q432" s="888">
        <f t="shared" si="187"/>
        <v>0</v>
      </c>
      <c r="R432" s="889">
        <f t="shared" si="181"/>
        <v>0</v>
      </c>
      <c r="S432" s="507"/>
      <c r="T432" s="508"/>
      <c r="U432" s="509">
        <f t="shared" si="178"/>
        <v>0</v>
      </c>
      <c r="V432" s="47">
        <f t="shared" si="182"/>
        <v>0</v>
      </c>
      <c r="W432" s="510"/>
    </row>
    <row r="433" spans="1:23" ht="12" customHeight="1">
      <c r="A433" s="498">
        <v>127800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6"/>
        <v>0</v>
      </c>
      <c r="L433" s="888">
        <f t="shared" si="186"/>
        <v>0</v>
      </c>
      <c r="M433" s="888">
        <f t="shared" si="186"/>
        <v>0</v>
      </c>
      <c r="N433" s="515">
        <f t="shared" si="185"/>
        <v>0</v>
      </c>
      <c r="O433" s="509">
        <f t="shared" si="185"/>
        <v>0</v>
      </c>
      <c r="P433" s="515">
        <f t="shared" si="187"/>
        <v>0</v>
      </c>
      <c r="Q433" s="888">
        <f t="shared" si="187"/>
        <v>0</v>
      </c>
      <c r="R433" s="889">
        <f t="shared" si="181"/>
        <v>0</v>
      </c>
      <c r="S433" s="507"/>
      <c r="T433" s="508"/>
      <c r="U433" s="509">
        <f t="shared" si="178"/>
        <v>0</v>
      </c>
      <c r="V433" s="47">
        <f t="shared" si="182"/>
        <v>0</v>
      </c>
      <c r="W433" s="510"/>
    </row>
    <row r="434" spans="1:23" ht="12" customHeight="1">
      <c r="A434" s="498">
        <v>127801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6"/>
        <v>0</v>
      </c>
      <c r="L434" s="888">
        <f t="shared" si="186"/>
        <v>0</v>
      </c>
      <c r="M434" s="888">
        <f t="shared" si="186"/>
        <v>0</v>
      </c>
      <c r="N434" s="515">
        <f t="shared" si="185"/>
        <v>0</v>
      </c>
      <c r="O434" s="509">
        <f t="shared" si="185"/>
        <v>0</v>
      </c>
      <c r="P434" s="515">
        <f t="shared" si="187"/>
        <v>0</v>
      </c>
      <c r="Q434" s="888">
        <f t="shared" si="187"/>
        <v>0</v>
      </c>
      <c r="R434" s="889">
        <f t="shared" si="181"/>
        <v>0</v>
      </c>
      <c r="S434" s="507"/>
      <c r="T434" s="508"/>
      <c r="U434" s="509">
        <f t="shared" si="178"/>
        <v>0</v>
      </c>
      <c r="V434" s="47">
        <f t="shared" si="182"/>
        <v>0</v>
      </c>
      <c r="W434" s="510"/>
    </row>
    <row r="435" spans="1:23" ht="12" customHeight="1">
      <c r="A435" s="498">
        <v>128000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6"/>
        <v>0</v>
      </c>
      <c r="L435" s="888">
        <f t="shared" si="186"/>
        <v>0</v>
      </c>
      <c r="M435" s="888">
        <f t="shared" si="186"/>
        <v>0</v>
      </c>
      <c r="N435" s="515">
        <f t="shared" si="185"/>
        <v>0</v>
      </c>
      <c r="O435" s="509">
        <f t="shared" si="185"/>
        <v>0</v>
      </c>
      <c r="P435" s="515">
        <f t="shared" si="187"/>
        <v>0</v>
      </c>
      <c r="Q435" s="888">
        <f t="shared" si="187"/>
        <v>0</v>
      </c>
      <c r="R435" s="889">
        <f t="shared" si="181"/>
        <v>0</v>
      </c>
      <c r="S435" s="507"/>
      <c r="T435" s="508"/>
      <c r="U435" s="509">
        <f t="shared" si="178"/>
        <v>0</v>
      </c>
      <c r="V435" s="47">
        <f t="shared" si="182"/>
        <v>0</v>
      </c>
      <c r="W435" s="510"/>
    </row>
    <row r="436" spans="1:23" ht="12" customHeight="1">
      <c r="A436" s="498">
        <v>128001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6"/>
        <v>0</v>
      </c>
      <c r="L436" s="888">
        <f t="shared" si="186"/>
        <v>0</v>
      </c>
      <c r="M436" s="888">
        <f t="shared" si="186"/>
        <v>0</v>
      </c>
      <c r="N436" s="515">
        <f t="shared" si="185"/>
        <v>0</v>
      </c>
      <c r="O436" s="509">
        <f t="shared" si="185"/>
        <v>0</v>
      </c>
      <c r="P436" s="515">
        <f t="shared" si="187"/>
        <v>0</v>
      </c>
      <c r="Q436" s="888">
        <f t="shared" si="187"/>
        <v>0</v>
      </c>
      <c r="R436" s="889">
        <f t="shared" si="181"/>
        <v>0</v>
      </c>
      <c r="S436" s="507"/>
      <c r="T436" s="508"/>
      <c r="U436" s="509">
        <f t="shared" si="178"/>
        <v>0</v>
      </c>
      <c r="V436" s="47">
        <f t="shared" si="182"/>
        <v>0</v>
      </c>
      <c r="W436" s="510"/>
    </row>
    <row r="437" spans="1:23" ht="12" customHeight="1">
      <c r="A437" s="498">
        <v>128020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6"/>
        <v>0</v>
      </c>
      <c r="L437" s="888">
        <f t="shared" si="186"/>
        <v>0</v>
      </c>
      <c r="M437" s="888">
        <f t="shared" si="186"/>
        <v>0</v>
      </c>
      <c r="N437" s="515">
        <f t="shared" si="185"/>
        <v>0</v>
      </c>
      <c r="O437" s="509">
        <f t="shared" si="185"/>
        <v>0</v>
      </c>
      <c r="P437" s="515">
        <f t="shared" si="187"/>
        <v>0</v>
      </c>
      <c r="Q437" s="888">
        <f t="shared" si="187"/>
        <v>0</v>
      </c>
      <c r="R437" s="889">
        <f t="shared" si="181"/>
        <v>0</v>
      </c>
      <c r="S437" s="507"/>
      <c r="T437" s="508"/>
      <c r="U437" s="509">
        <f t="shared" si="178"/>
        <v>0</v>
      </c>
      <c r="V437" s="47">
        <f t="shared" si="182"/>
        <v>0</v>
      </c>
      <c r="W437" s="510"/>
    </row>
    <row r="438" spans="1:23" ht="12" customHeight="1">
      <c r="A438" s="498">
        <v>132011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6"/>
        <v>0</v>
      </c>
      <c r="L438" s="888">
        <f t="shared" si="186"/>
        <v>0</v>
      </c>
      <c r="M438" s="888">
        <f t="shared" si="186"/>
        <v>0</v>
      </c>
      <c r="N438" s="515">
        <f t="shared" ref="N438:O457" si="188">SUMIF($A$10:$A$374,$A438,N$10:N$374)</f>
        <v>0</v>
      </c>
      <c r="O438" s="509">
        <f t="shared" si="188"/>
        <v>0</v>
      </c>
      <c r="P438" s="515">
        <f t="shared" si="187"/>
        <v>0</v>
      </c>
      <c r="Q438" s="888">
        <f t="shared" si="187"/>
        <v>0</v>
      </c>
      <c r="R438" s="889">
        <f t="shared" si="181"/>
        <v>0</v>
      </c>
      <c r="S438" s="507"/>
      <c r="T438" s="508"/>
      <c r="U438" s="509">
        <f t="shared" si="178"/>
        <v>0</v>
      </c>
      <c r="V438" s="47">
        <f t="shared" si="182"/>
        <v>0</v>
      </c>
      <c r="W438" s="510"/>
    </row>
    <row r="439" spans="1:23" ht="12" customHeight="1">
      <c r="A439" s="498">
        <v>132021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6"/>
        <v>0</v>
      </c>
      <c r="L439" s="888">
        <f t="shared" si="186"/>
        <v>0</v>
      </c>
      <c r="M439" s="888">
        <f t="shared" si="186"/>
        <v>0</v>
      </c>
      <c r="N439" s="515">
        <f t="shared" si="188"/>
        <v>0</v>
      </c>
      <c r="O439" s="509">
        <f t="shared" si="188"/>
        <v>0</v>
      </c>
      <c r="P439" s="515">
        <f t="shared" si="187"/>
        <v>0</v>
      </c>
      <c r="Q439" s="888">
        <f t="shared" si="187"/>
        <v>0</v>
      </c>
      <c r="R439" s="889">
        <f t="shared" si="181"/>
        <v>0</v>
      </c>
      <c r="S439" s="507"/>
      <c r="T439" s="508"/>
      <c r="U439" s="509">
        <f t="shared" si="178"/>
        <v>0</v>
      </c>
      <c r="V439" s="47">
        <f t="shared" si="182"/>
        <v>0</v>
      </c>
      <c r="W439" s="510"/>
    </row>
    <row r="440" spans="1:23" ht="12" customHeight="1">
      <c r="A440" s="498">
        <v>132031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6"/>
        <v>0</v>
      </c>
      <c r="L440" s="888">
        <f t="shared" si="186"/>
        <v>0</v>
      </c>
      <c r="M440" s="888">
        <f t="shared" si="186"/>
        <v>0</v>
      </c>
      <c r="N440" s="515">
        <f t="shared" si="188"/>
        <v>0</v>
      </c>
      <c r="O440" s="509">
        <f t="shared" si="188"/>
        <v>0</v>
      </c>
      <c r="P440" s="515">
        <f t="shared" si="187"/>
        <v>0</v>
      </c>
      <c r="Q440" s="888">
        <f t="shared" si="187"/>
        <v>0</v>
      </c>
      <c r="R440" s="889">
        <f t="shared" si="181"/>
        <v>0</v>
      </c>
      <c r="S440" s="507"/>
      <c r="T440" s="508"/>
      <c r="U440" s="509">
        <f t="shared" si="178"/>
        <v>0</v>
      </c>
      <c r="V440" s="47">
        <f t="shared" si="182"/>
        <v>0</v>
      </c>
      <c r="W440" s="510"/>
    </row>
    <row r="441" spans="1:23" ht="12" customHeight="1">
      <c r="A441" s="498">
        <v>133011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6"/>
        <v>0</v>
      </c>
      <c r="L441" s="888">
        <f t="shared" si="186"/>
        <v>0</v>
      </c>
      <c r="M441" s="888">
        <f t="shared" si="186"/>
        <v>0</v>
      </c>
      <c r="N441" s="515">
        <f t="shared" si="188"/>
        <v>0</v>
      </c>
      <c r="O441" s="509">
        <f t="shared" si="188"/>
        <v>0</v>
      </c>
      <c r="P441" s="515">
        <f t="shared" si="187"/>
        <v>0</v>
      </c>
      <c r="Q441" s="888">
        <f t="shared" si="187"/>
        <v>0</v>
      </c>
      <c r="R441" s="889">
        <f t="shared" si="181"/>
        <v>0</v>
      </c>
      <c r="S441" s="507"/>
      <c r="T441" s="508"/>
      <c r="U441" s="509">
        <f t="shared" si="178"/>
        <v>0</v>
      </c>
      <c r="V441" s="47">
        <f t="shared" si="182"/>
        <v>0</v>
      </c>
      <c r="W441" s="510"/>
    </row>
    <row r="442" spans="1:23" ht="12" customHeight="1">
      <c r="A442" s="498">
        <v>133021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ref="J442:J505" si="189">SUMIF($A$10:$A$374,$A442,J$10:J$374)</f>
        <v>0</v>
      </c>
      <c r="K442" s="888">
        <f t="shared" si="186"/>
        <v>0</v>
      </c>
      <c r="L442" s="888">
        <f t="shared" si="186"/>
        <v>0</v>
      </c>
      <c r="M442" s="888">
        <f t="shared" si="186"/>
        <v>0</v>
      </c>
      <c r="N442" s="515">
        <f t="shared" si="188"/>
        <v>0</v>
      </c>
      <c r="O442" s="509">
        <f t="shared" si="188"/>
        <v>0</v>
      </c>
      <c r="P442" s="515">
        <f t="shared" si="187"/>
        <v>0</v>
      </c>
      <c r="Q442" s="888">
        <f t="shared" si="187"/>
        <v>0</v>
      </c>
      <c r="R442" s="889">
        <f t="shared" si="181"/>
        <v>0</v>
      </c>
      <c r="S442" s="507"/>
      <c r="T442" s="508"/>
      <c r="U442" s="509">
        <f t="shared" ref="U442:U505" si="190">SUMIF($A$10:$A$369,$A442,U$10:U$369)</f>
        <v>0</v>
      </c>
      <c r="V442" s="47">
        <f t="shared" si="182"/>
        <v>0</v>
      </c>
      <c r="W442" s="510"/>
    </row>
    <row r="443" spans="1:23" ht="12" customHeight="1">
      <c r="A443" s="498">
        <v>133031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89"/>
        <v>0</v>
      </c>
      <c r="K443" s="888">
        <f t="shared" ref="K443:M462" si="191">SUMIF($A$10:$A$369,$A443,K$10:K$369)</f>
        <v>0</v>
      </c>
      <c r="L443" s="888">
        <f t="shared" si="191"/>
        <v>0</v>
      </c>
      <c r="M443" s="888">
        <f t="shared" si="191"/>
        <v>0</v>
      </c>
      <c r="N443" s="515">
        <f t="shared" si="188"/>
        <v>0</v>
      </c>
      <c r="O443" s="509">
        <f t="shared" si="188"/>
        <v>0</v>
      </c>
      <c r="P443" s="515">
        <f t="shared" ref="P443:Q462" si="192">SUMIF($A$10:$A$369,$A443,P$10:P$369)</f>
        <v>0</v>
      </c>
      <c r="Q443" s="888">
        <f t="shared" si="192"/>
        <v>0</v>
      </c>
      <c r="R443" s="889">
        <f t="shared" si="181"/>
        <v>0</v>
      </c>
      <c r="S443" s="507"/>
      <c r="T443" s="508"/>
      <c r="U443" s="509">
        <f t="shared" si="190"/>
        <v>0</v>
      </c>
      <c r="V443" s="47">
        <f t="shared" si="182"/>
        <v>0</v>
      </c>
      <c r="W443" s="510"/>
    </row>
    <row r="444" spans="1:23" ht="12" customHeight="1">
      <c r="A444" s="498">
        <v>135011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89"/>
        <v>0</v>
      </c>
      <c r="K444" s="888">
        <f t="shared" si="191"/>
        <v>0</v>
      </c>
      <c r="L444" s="888">
        <f t="shared" si="191"/>
        <v>0</v>
      </c>
      <c r="M444" s="888">
        <f t="shared" si="191"/>
        <v>0</v>
      </c>
      <c r="N444" s="515">
        <f t="shared" si="188"/>
        <v>0</v>
      </c>
      <c r="O444" s="509">
        <f t="shared" si="188"/>
        <v>0</v>
      </c>
      <c r="P444" s="515">
        <f t="shared" si="192"/>
        <v>0</v>
      </c>
      <c r="Q444" s="888">
        <f t="shared" si="192"/>
        <v>0</v>
      </c>
      <c r="R444" s="889">
        <f t="shared" si="181"/>
        <v>0</v>
      </c>
      <c r="S444" s="507"/>
      <c r="T444" s="508"/>
      <c r="U444" s="509">
        <f t="shared" si="190"/>
        <v>0</v>
      </c>
      <c r="V444" s="47">
        <f t="shared" si="182"/>
        <v>0</v>
      </c>
      <c r="W444" s="510"/>
    </row>
    <row r="445" spans="1:23" ht="12" customHeight="1">
      <c r="A445" s="498">
        <v>136071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89"/>
        <v>0</v>
      </c>
      <c r="K445" s="888">
        <f t="shared" si="191"/>
        <v>0</v>
      </c>
      <c r="L445" s="888">
        <f t="shared" si="191"/>
        <v>0</v>
      </c>
      <c r="M445" s="888">
        <f t="shared" si="191"/>
        <v>0</v>
      </c>
      <c r="N445" s="515">
        <f t="shared" si="188"/>
        <v>0</v>
      </c>
      <c r="O445" s="509">
        <f t="shared" si="188"/>
        <v>0</v>
      </c>
      <c r="P445" s="515">
        <f t="shared" si="192"/>
        <v>0</v>
      </c>
      <c r="Q445" s="888">
        <f t="shared" si="192"/>
        <v>0</v>
      </c>
      <c r="R445" s="889">
        <f t="shared" si="181"/>
        <v>0</v>
      </c>
      <c r="S445" s="507"/>
      <c r="T445" s="508"/>
      <c r="U445" s="509">
        <f t="shared" si="190"/>
        <v>0</v>
      </c>
      <c r="V445" s="47">
        <f t="shared" si="182"/>
        <v>0</v>
      </c>
      <c r="W445" s="510"/>
    </row>
    <row r="446" spans="1:23" ht="12" customHeight="1">
      <c r="A446" s="498">
        <v>136271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89"/>
        <v>0</v>
      </c>
      <c r="K446" s="888">
        <f t="shared" si="191"/>
        <v>0</v>
      </c>
      <c r="L446" s="888">
        <f t="shared" si="191"/>
        <v>0</v>
      </c>
      <c r="M446" s="888">
        <f t="shared" si="191"/>
        <v>0</v>
      </c>
      <c r="N446" s="515">
        <f t="shared" si="188"/>
        <v>0</v>
      </c>
      <c r="O446" s="509">
        <f t="shared" si="188"/>
        <v>0</v>
      </c>
      <c r="P446" s="515">
        <f t="shared" si="192"/>
        <v>0</v>
      </c>
      <c r="Q446" s="888">
        <f t="shared" si="192"/>
        <v>0</v>
      </c>
      <c r="R446" s="889">
        <f t="shared" si="181"/>
        <v>0</v>
      </c>
      <c r="S446" s="507"/>
      <c r="T446" s="508"/>
      <c r="U446" s="509">
        <f t="shared" si="190"/>
        <v>0</v>
      </c>
      <c r="V446" s="47">
        <f t="shared" si="182"/>
        <v>0</v>
      </c>
      <c r="W446" s="510"/>
    </row>
    <row r="447" spans="1:23" ht="12" customHeight="1">
      <c r="A447" s="498">
        <v>138011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89"/>
        <v>0</v>
      </c>
      <c r="K447" s="888">
        <f t="shared" si="191"/>
        <v>0</v>
      </c>
      <c r="L447" s="888">
        <f t="shared" si="191"/>
        <v>0</v>
      </c>
      <c r="M447" s="888">
        <f t="shared" si="191"/>
        <v>0</v>
      </c>
      <c r="N447" s="515">
        <f t="shared" si="188"/>
        <v>0</v>
      </c>
      <c r="O447" s="509">
        <f t="shared" si="188"/>
        <v>0</v>
      </c>
      <c r="P447" s="515">
        <f t="shared" si="192"/>
        <v>0</v>
      </c>
      <c r="Q447" s="888">
        <f t="shared" si="192"/>
        <v>0</v>
      </c>
      <c r="R447" s="889">
        <f t="shared" si="181"/>
        <v>0</v>
      </c>
      <c r="S447" s="507"/>
      <c r="T447" s="508"/>
      <c r="U447" s="509">
        <f t="shared" si="190"/>
        <v>0</v>
      </c>
      <c r="V447" s="47">
        <f t="shared" si="182"/>
        <v>0</v>
      </c>
      <c r="W447" s="510"/>
    </row>
    <row r="448" spans="1:23" ht="12" customHeight="1">
      <c r="A448" s="498">
        <v>138611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89"/>
        <v>0</v>
      </c>
      <c r="K448" s="888">
        <f t="shared" si="191"/>
        <v>0</v>
      </c>
      <c r="L448" s="888">
        <f t="shared" si="191"/>
        <v>0</v>
      </c>
      <c r="M448" s="888">
        <f t="shared" si="191"/>
        <v>0</v>
      </c>
      <c r="N448" s="515">
        <f t="shared" si="188"/>
        <v>0</v>
      </c>
      <c r="O448" s="509">
        <f t="shared" si="188"/>
        <v>0</v>
      </c>
      <c r="P448" s="515">
        <f t="shared" si="192"/>
        <v>0</v>
      </c>
      <c r="Q448" s="888">
        <f t="shared" si="192"/>
        <v>0</v>
      </c>
      <c r="R448" s="889">
        <f t="shared" si="181"/>
        <v>0</v>
      </c>
      <c r="S448" s="507"/>
      <c r="T448" s="508"/>
      <c r="U448" s="509">
        <f t="shared" si="190"/>
        <v>0</v>
      </c>
      <c r="V448" s="47">
        <f t="shared" si="182"/>
        <v>0</v>
      </c>
      <c r="W448" s="510"/>
    </row>
    <row r="449" spans="1:23" ht="12" customHeight="1">
      <c r="A449" s="498">
        <v>139011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89"/>
        <v>0</v>
      </c>
      <c r="K449" s="888">
        <f t="shared" si="191"/>
        <v>0</v>
      </c>
      <c r="L449" s="888">
        <f t="shared" si="191"/>
        <v>0</v>
      </c>
      <c r="M449" s="888">
        <f t="shared" si="191"/>
        <v>0</v>
      </c>
      <c r="N449" s="515">
        <f t="shared" si="188"/>
        <v>0</v>
      </c>
      <c r="O449" s="509">
        <f t="shared" si="188"/>
        <v>0</v>
      </c>
      <c r="P449" s="515">
        <f t="shared" si="192"/>
        <v>0</v>
      </c>
      <c r="Q449" s="888">
        <f t="shared" si="192"/>
        <v>0</v>
      </c>
      <c r="R449" s="889">
        <f t="shared" si="181"/>
        <v>0</v>
      </c>
      <c r="S449" s="507"/>
      <c r="T449" s="508"/>
      <c r="U449" s="509">
        <f t="shared" si="190"/>
        <v>0</v>
      </c>
      <c r="V449" s="47">
        <f t="shared" si="182"/>
        <v>0</v>
      </c>
      <c r="W449" s="510"/>
    </row>
    <row r="450" spans="1:23" ht="12" customHeight="1">
      <c r="A450" s="498">
        <v>161001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89"/>
        <v>0</v>
      </c>
      <c r="K450" s="888">
        <f t="shared" si="191"/>
        <v>0</v>
      </c>
      <c r="L450" s="888">
        <f t="shared" si="191"/>
        <v>0</v>
      </c>
      <c r="M450" s="888">
        <f t="shared" si="191"/>
        <v>0</v>
      </c>
      <c r="N450" s="515">
        <f t="shared" si="188"/>
        <v>0</v>
      </c>
      <c r="O450" s="509">
        <f t="shared" si="188"/>
        <v>0</v>
      </c>
      <c r="P450" s="515">
        <f t="shared" si="192"/>
        <v>0</v>
      </c>
      <c r="Q450" s="888">
        <f t="shared" si="192"/>
        <v>0</v>
      </c>
      <c r="R450" s="889">
        <f t="shared" si="181"/>
        <v>0</v>
      </c>
      <c r="S450" s="507"/>
      <c r="T450" s="508"/>
      <c r="U450" s="509">
        <f t="shared" si="190"/>
        <v>0</v>
      </c>
      <c r="V450" s="47">
        <f t="shared" si="182"/>
        <v>0</v>
      </c>
      <c r="W450" s="510"/>
    </row>
    <row r="451" spans="1:23" ht="12" customHeight="1">
      <c r="A451" s="498">
        <v>161101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89"/>
        <v>0</v>
      </c>
      <c r="K451" s="888">
        <f t="shared" si="191"/>
        <v>0</v>
      </c>
      <c r="L451" s="888">
        <f t="shared" si="191"/>
        <v>0</v>
      </c>
      <c r="M451" s="888">
        <f t="shared" si="191"/>
        <v>0</v>
      </c>
      <c r="N451" s="515">
        <f t="shared" si="188"/>
        <v>0</v>
      </c>
      <c r="O451" s="509">
        <f t="shared" si="188"/>
        <v>0</v>
      </c>
      <c r="P451" s="515">
        <f t="shared" si="192"/>
        <v>0</v>
      </c>
      <c r="Q451" s="888">
        <f t="shared" si="192"/>
        <v>0</v>
      </c>
      <c r="R451" s="889">
        <f t="shared" si="181"/>
        <v>0</v>
      </c>
      <c r="S451" s="507"/>
      <c r="T451" s="508"/>
      <c r="U451" s="509">
        <f t="shared" si="190"/>
        <v>0</v>
      </c>
      <c r="V451" s="47">
        <f t="shared" si="182"/>
        <v>0</v>
      </c>
      <c r="W451" s="510"/>
    </row>
    <row r="452" spans="1:23" ht="12" customHeight="1">
      <c r="A452" s="498">
        <v>161201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89"/>
        <v>8</v>
      </c>
      <c r="K452" s="888">
        <f t="shared" si="191"/>
        <v>0</v>
      </c>
      <c r="L452" s="888">
        <f t="shared" si="191"/>
        <v>0</v>
      </c>
      <c r="M452" s="888">
        <f t="shared" si="191"/>
        <v>0</v>
      </c>
      <c r="N452" s="515">
        <f t="shared" si="188"/>
        <v>0</v>
      </c>
      <c r="O452" s="509">
        <f t="shared" si="188"/>
        <v>8</v>
      </c>
      <c r="P452" s="515">
        <f t="shared" si="192"/>
        <v>0</v>
      </c>
      <c r="Q452" s="888">
        <f t="shared" si="192"/>
        <v>0</v>
      </c>
      <c r="R452" s="889">
        <f t="shared" si="181"/>
        <v>0</v>
      </c>
      <c r="S452" s="507"/>
      <c r="T452" s="508"/>
      <c r="U452" s="509">
        <f t="shared" si="190"/>
        <v>8</v>
      </c>
      <c r="V452" s="47">
        <f t="shared" si="182"/>
        <v>0</v>
      </c>
      <c r="W452" s="510"/>
    </row>
    <row r="453" spans="1:23" ht="12" customHeight="1">
      <c r="A453" s="498">
        <v>161211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89"/>
        <v>0</v>
      </c>
      <c r="K453" s="888">
        <f t="shared" si="191"/>
        <v>0</v>
      </c>
      <c r="L453" s="888">
        <f t="shared" si="191"/>
        <v>0</v>
      </c>
      <c r="M453" s="888">
        <f t="shared" si="191"/>
        <v>0</v>
      </c>
      <c r="N453" s="515">
        <f t="shared" si="188"/>
        <v>0</v>
      </c>
      <c r="O453" s="509">
        <f t="shared" si="188"/>
        <v>0</v>
      </c>
      <c r="P453" s="515">
        <f t="shared" si="192"/>
        <v>0</v>
      </c>
      <c r="Q453" s="888">
        <f t="shared" si="192"/>
        <v>0</v>
      </c>
      <c r="R453" s="889">
        <f t="shared" si="181"/>
        <v>0</v>
      </c>
      <c r="S453" s="507"/>
      <c r="T453" s="508"/>
      <c r="U453" s="509">
        <f t="shared" si="190"/>
        <v>0</v>
      </c>
      <c r="V453" s="47">
        <f t="shared" si="182"/>
        <v>0</v>
      </c>
      <c r="W453" s="510"/>
    </row>
    <row r="454" spans="1:23" ht="12" customHeight="1">
      <c r="A454" s="498">
        <v>162001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89"/>
        <v>8</v>
      </c>
      <c r="K454" s="888">
        <f t="shared" si="191"/>
        <v>0</v>
      </c>
      <c r="L454" s="888">
        <f t="shared" si="191"/>
        <v>0</v>
      </c>
      <c r="M454" s="888">
        <f t="shared" si="191"/>
        <v>0</v>
      </c>
      <c r="N454" s="515">
        <f t="shared" si="188"/>
        <v>0</v>
      </c>
      <c r="O454" s="509">
        <f t="shared" si="188"/>
        <v>8</v>
      </c>
      <c r="P454" s="515">
        <f t="shared" si="192"/>
        <v>0</v>
      </c>
      <c r="Q454" s="888">
        <f t="shared" si="192"/>
        <v>0</v>
      </c>
      <c r="R454" s="889">
        <f t="shared" si="181"/>
        <v>0</v>
      </c>
      <c r="S454" s="507"/>
      <c r="T454" s="508"/>
      <c r="U454" s="509">
        <f t="shared" si="190"/>
        <v>8</v>
      </c>
      <c r="V454" s="47">
        <f t="shared" si="182"/>
        <v>0</v>
      </c>
      <c r="W454" s="510"/>
    </row>
    <row r="455" spans="1:23" ht="12" customHeight="1">
      <c r="A455" s="498">
        <v>162201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89"/>
        <v>24</v>
      </c>
      <c r="K455" s="888">
        <f t="shared" si="191"/>
        <v>0</v>
      </c>
      <c r="L455" s="888">
        <f t="shared" si="191"/>
        <v>0</v>
      </c>
      <c r="M455" s="888">
        <f t="shared" si="191"/>
        <v>0</v>
      </c>
      <c r="N455" s="515">
        <f t="shared" si="188"/>
        <v>0</v>
      </c>
      <c r="O455" s="509">
        <f t="shared" si="188"/>
        <v>24</v>
      </c>
      <c r="P455" s="515">
        <f t="shared" si="192"/>
        <v>0</v>
      </c>
      <c r="Q455" s="888">
        <f t="shared" si="192"/>
        <v>0</v>
      </c>
      <c r="R455" s="889">
        <f t="shared" si="181"/>
        <v>0</v>
      </c>
      <c r="S455" s="507"/>
      <c r="T455" s="508"/>
      <c r="U455" s="509">
        <f t="shared" si="190"/>
        <v>24</v>
      </c>
      <c r="V455" s="47">
        <f t="shared" si="182"/>
        <v>0</v>
      </c>
      <c r="W455" s="510"/>
    </row>
    <row r="456" spans="1:23" ht="12" customHeight="1">
      <c r="A456" s="498">
        <v>162211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89"/>
        <v>0</v>
      </c>
      <c r="K456" s="888">
        <f t="shared" si="191"/>
        <v>0</v>
      </c>
      <c r="L456" s="888">
        <f t="shared" si="191"/>
        <v>0</v>
      </c>
      <c r="M456" s="888">
        <f t="shared" si="191"/>
        <v>0</v>
      </c>
      <c r="N456" s="515">
        <f t="shared" si="188"/>
        <v>0</v>
      </c>
      <c r="O456" s="509">
        <f t="shared" si="188"/>
        <v>0</v>
      </c>
      <c r="P456" s="515">
        <f t="shared" si="192"/>
        <v>0</v>
      </c>
      <c r="Q456" s="888">
        <f t="shared" si="192"/>
        <v>0</v>
      </c>
      <c r="R456" s="889">
        <f t="shared" si="181"/>
        <v>0</v>
      </c>
      <c r="S456" s="507"/>
      <c r="T456" s="508"/>
      <c r="U456" s="509">
        <f t="shared" si="190"/>
        <v>0</v>
      </c>
      <c r="V456" s="47">
        <f t="shared" si="182"/>
        <v>0</v>
      </c>
      <c r="W456" s="510"/>
    </row>
    <row r="457" spans="1:23" ht="12" customHeight="1">
      <c r="A457" s="498">
        <v>162301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89"/>
        <v>0</v>
      </c>
      <c r="K457" s="888">
        <f t="shared" si="191"/>
        <v>0</v>
      </c>
      <c r="L457" s="888">
        <f t="shared" si="191"/>
        <v>0</v>
      </c>
      <c r="M457" s="888">
        <f t="shared" si="191"/>
        <v>0</v>
      </c>
      <c r="N457" s="515">
        <f t="shared" si="188"/>
        <v>0</v>
      </c>
      <c r="O457" s="509">
        <f t="shared" si="188"/>
        <v>0</v>
      </c>
      <c r="P457" s="515">
        <f t="shared" si="192"/>
        <v>0</v>
      </c>
      <c r="Q457" s="888">
        <f t="shared" si="192"/>
        <v>0</v>
      </c>
      <c r="R457" s="889">
        <f t="shared" si="181"/>
        <v>0</v>
      </c>
      <c r="S457" s="507"/>
      <c r="T457" s="508"/>
      <c r="U457" s="509">
        <f t="shared" si="190"/>
        <v>0</v>
      </c>
      <c r="V457" s="47">
        <f t="shared" si="182"/>
        <v>0</v>
      </c>
      <c r="W457" s="510"/>
    </row>
    <row r="458" spans="1:23" ht="12" customHeight="1">
      <c r="A458" s="498">
        <v>162311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89"/>
        <v>0</v>
      </c>
      <c r="K458" s="888">
        <f t="shared" si="191"/>
        <v>0</v>
      </c>
      <c r="L458" s="888">
        <f t="shared" si="191"/>
        <v>0</v>
      </c>
      <c r="M458" s="888">
        <f t="shared" si="191"/>
        <v>0</v>
      </c>
      <c r="N458" s="515">
        <f t="shared" ref="N458:O477" si="193">SUMIF($A$10:$A$374,$A458,N$10:N$374)</f>
        <v>0</v>
      </c>
      <c r="O458" s="509">
        <f t="shared" si="193"/>
        <v>0</v>
      </c>
      <c r="P458" s="515">
        <f t="shared" si="192"/>
        <v>0</v>
      </c>
      <c r="Q458" s="888">
        <f t="shared" si="192"/>
        <v>0</v>
      </c>
      <c r="R458" s="889">
        <f t="shared" si="181"/>
        <v>0</v>
      </c>
      <c r="S458" s="507"/>
      <c r="T458" s="508"/>
      <c r="U458" s="509">
        <f t="shared" si="190"/>
        <v>0</v>
      </c>
      <c r="V458" s="47">
        <f t="shared" si="182"/>
        <v>0</v>
      </c>
      <c r="W458" s="510"/>
    </row>
    <row r="459" spans="1:23" ht="12" customHeight="1">
      <c r="A459" s="498">
        <v>163001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89"/>
        <v>0</v>
      </c>
      <c r="K459" s="888">
        <f t="shared" si="191"/>
        <v>0</v>
      </c>
      <c r="L459" s="888">
        <f t="shared" si="191"/>
        <v>0</v>
      </c>
      <c r="M459" s="888">
        <f t="shared" si="191"/>
        <v>0</v>
      </c>
      <c r="N459" s="515">
        <f t="shared" si="193"/>
        <v>0</v>
      </c>
      <c r="O459" s="509">
        <f t="shared" si="193"/>
        <v>0</v>
      </c>
      <c r="P459" s="515">
        <f t="shared" si="192"/>
        <v>0</v>
      </c>
      <c r="Q459" s="888">
        <f t="shared" si="192"/>
        <v>0</v>
      </c>
      <c r="R459" s="889">
        <f t="shared" si="181"/>
        <v>0</v>
      </c>
      <c r="S459" s="507"/>
      <c r="T459" s="508"/>
      <c r="U459" s="509">
        <f t="shared" si="190"/>
        <v>0</v>
      </c>
      <c r="V459" s="47">
        <f t="shared" si="182"/>
        <v>0</v>
      </c>
      <c r="W459" s="510"/>
    </row>
    <row r="460" spans="1:23" ht="12" customHeight="1">
      <c r="A460" s="498">
        <v>163201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89"/>
        <v>0</v>
      </c>
      <c r="K460" s="888">
        <f t="shared" si="191"/>
        <v>0</v>
      </c>
      <c r="L460" s="888">
        <f t="shared" si="191"/>
        <v>0</v>
      </c>
      <c r="M460" s="888">
        <f t="shared" si="191"/>
        <v>0</v>
      </c>
      <c r="N460" s="515">
        <f t="shared" si="193"/>
        <v>0</v>
      </c>
      <c r="O460" s="509">
        <f t="shared" si="193"/>
        <v>0</v>
      </c>
      <c r="P460" s="515">
        <f t="shared" si="192"/>
        <v>0</v>
      </c>
      <c r="Q460" s="888">
        <f t="shared" si="192"/>
        <v>0</v>
      </c>
      <c r="R460" s="889">
        <f t="shared" si="181"/>
        <v>0</v>
      </c>
      <c r="S460" s="507"/>
      <c r="T460" s="508"/>
      <c r="U460" s="509">
        <f t="shared" si="190"/>
        <v>0</v>
      </c>
      <c r="V460" s="47">
        <f t="shared" si="182"/>
        <v>0</v>
      </c>
      <c r="W460" s="510"/>
    </row>
    <row r="461" spans="1:23" ht="12" customHeight="1">
      <c r="A461" s="498">
        <v>163211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89"/>
        <v>0</v>
      </c>
      <c r="K461" s="888">
        <f t="shared" si="191"/>
        <v>0</v>
      </c>
      <c r="L461" s="888">
        <f t="shared" si="191"/>
        <v>0</v>
      </c>
      <c r="M461" s="888">
        <f t="shared" si="191"/>
        <v>0</v>
      </c>
      <c r="N461" s="515">
        <f t="shared" si="193"/>
        <v>0</v>
      </c>
      <c r="O461" s="509">
        <f t="shared" si="193"/>
        <v>0</v>
      </c>
      <c r="P461" s="515">
        <f t="shared" si="192"/>
        <v>0</v>
      </c>
      <c r="Q461" s="888">
        <f t="shared" si="192"/>
        <v>0</v>
      </c>
      <c r="R461" s="889">
        <f t="shared" si="181"/>
        <v>0</v>
      </c>
      <c r="S461" s="507"/>
      <c r="T461" s="508"/>
      <c r="U461" s="509">
        <f t="shared" si="190"/>
        <v>0</v>
      </c>
      <c r="V461" s="47">
        <f t="shared" si="182"/>
        <v>0</v>
      </c>
      <c r="W461" s="510"/>
    </row>
    <row r="462" spans="1:23" ht="12" customHeight="1">
      <c r="A462" s="498">
        <v>190100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89"/>
        <v>0</v>
      </c>
      <c r="K462" s="888">
        <f t="shared" si="191"/>
        <v>0</v>
      </c>
      <c r="L462" s="888">
        <f t="shared" si="191"/>
        <v>0</v>
      </c>
      <c r="M462" s="888">
        <f t="shared" si="191"/>
        <v>0</v>
      </c>
      <c r="N462" s="515">
        <f t="shared" si="193"/>
        <v>0</v>
      </c>
      <c r="O462" s="509">
        <f t="shared" si="193"/>
        <v>0</v>
      </c>
      <c r="P462" s="515">
        <f t="shared" si="192"/>
        <v>0</v>
      </c>
      <c r="Q462" s="888">
        <f t="shared" si="192"/>
        <v>0</v>
      </c>
      <c r="R462" s="889">
        <f t="shared" si="181"/>
        <v>0</v>
      </c>
      <c r="S462" s="507"/>
      <c r="T462" s="508"/>
      <c r="U462" s="509">
        <f t="shared" si="190"/>
        <v>0</v>
      </c>
      <c r="V462" s="47">
        <f t="shared" si="182"/>
        <v>0</v>
      </c>
      <c r="W462" s="510"/>
    </row>
    <row r="463" spans="1:23" ht="12" customHeight="1">
      <c r="A463" s="498">
        <v>200100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89"/>
        <v>0</v>
      </c>
      <c r="K463" s="888">
        <f t="shared" ref="K463:M482" si="194">SUMIF($A$10:$A$369,$A463,K$10:K$369)</f>
        <v>0</v>
      </c>
      <c r="L463" s="888">
        <f t="shared" si="194"/>
        <v>0</v>
      </c>
      <c r="M463" s="888">
        <f t="shared" si="194"/>
        <v>0</v>
      </c>
      <c r="N463" s="515">
        <f t="shared" si="193"/>
        <v>0</v>
      </c>
      <c r="O463" s="509">
        <f t="shared" si="193"/>
        <v>0</v>
      </c>
      <c r="P463" s="515">
        <f t="shared" ref="P463:R482" si="195">SUMIF($A$10:$A$369,$A463,P$10:P$369)</f>
        <v>0</v>
      </c>
      <c r="Q463" s="888">
        <f t="shared" si="195"/>
        <v>0</v>
      </c>
      <c r="R463" s="889">
        <f t="shared" si="181"/>
        <v>0</v>
      </c>
      <c r="S463" s="507"/>
      <c r="T463" s="508"/>
      <c r="U463" s="509">
        <f t="shared" si="190"/>
        <v>0</v>
      </c>
      <c r="V463" s="47">
        <f t="shared" si="182"/>
        <v>0</v>
      </c>
      <c r="W463" s="510"/>
    </row>
    <row r="464" spans="1:23" ht="12" customHeight="1">
      <c r="A464" s="498">
        <v>201101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89"/>
        <v>0</v>
      </c>
      <c r="K464" s="888">
        <f t="shared" si="194"/>
        <v>0</v>
      </c>
      <c r="L464" s="888">
        <f t="shared" si="194"/>
        <v>0</v>
      </c>
      <c r="M464" s="888">
        <f t="shared" si="194"/>
        <v>0</v>
      </c>
      <c r="N464" s="515">
        <f t="shared" si="193"/>
        <v>0</v>
      </c>
      <c r="O464" s="509">
        <f t="shared" si="193"/>
        <v>0</v>
      </c>
      <c r="P464" s="515">
        <f t="shared" si="195"/>
        <v>0</v>
      </c>
      <c r="Q464" s="888">
        <f t="shared" si="195"/>
        <v>0</v>
      </c>
      <c r="R464" s="889">
        <f t="shared" si="195"/>
        <v>0</v>
      </c>
      <c r="S464" s="507"/>
      <c r="T464" s="508"/>
      <c r="U464" s="509">
        <f t="shared" si="190"/>
        <v>0</v>
      </c>
      <c r="V464" s="47">
        <f t="shared" si="182"/>
        <v>0</v>
      </c>
      <c r="W464" s="510"/>
    </row>
    <row r="465" spans="1:23" ht="12" customHeight="1">
      <c r="A465" s="498">
        <v>201201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89"/>
        <v>0</v>
      </c>
      <c r="K465" s="888">
        <f t="shared" si="194"/>
        <v>0</v>
      </c>
      <c r="L465" s="888">
        <f t="shared" si="194"/>
        <v>0</v>
      </c>
      <c r="M465" s="888">
        <f t="shared" si="194"/>
        <v>0</v>
      </c>
      <c r="N465" s="515">
        <f t="shared" si="193"/>
        <v>0</v>
      </c>
      <c r="O465" s="509">
        <f t="shared" si="193"/>
        <v>0</v>
      </c>
      <c r="P465" s="515">
        <f t="shared" si="195"/>
        <v>0</v>
      </c>
      <c r="Q465" s="888">
        <f t="shared" si="195"/>
        <v>0</v>
      </c>
      <c r="R465" s="889">
        <f t="shared" si="195"/>
        <v>0</v>
      </c>
      <c r="S465" s="507"/>
      <c r="T465" s="508"/>
      <c r="U465" s="509">
        <f t="shared" si="190"/>
        <v>0</v>
      </c>
      <c r="V465" s="47">
        <f t="shared" si="182"/>
        <v>0</v>
      </c>
      <c r="W465" s="510"/>
    </row>
    <row r="466" spans="1:23" ht="12" customHeight="1">
      <c r="A466" s="498">
        <v>201501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89"/>
        <v>0</v>
      </c>
      <c r="K466" s="888">
        <f t="shared" si="194"/>
        <v>0</v>
      </c>
      <c r="L466" s="888">
        <f t="shared" si="194"/>
        <v>0</v>
      </c>
      <c r="M466" s="888">
        <f t="shared" si="194"/>
        <v>0</v>
      </c>
      <c r="N466" s="515">
        <f t="shared" si="193"/>
        <v>0</v>
      </c>
      <c r="O466" s="509">
        <f t="shared" si="193"/>
        <v>0</v>
      </c>
      <c r="P466" s="515">
        <f t="shared" si="195"/>
        <v>0</v>
      </c>
      <c r="Q466" s="888">
        <f t="shared" si="195"/>
        <v>0</v>
      </c>
      <c r="R466" s="889">
        <f t="shared" si="195"/>
        <v>0</v>
      </c>
      <c r="S466" s="507"/>
      <c r="T466" s="508"/>
      <c r="U466" s="509">
        <f t="shared" si="190"/>
        <v>0</v>
      </c>
      <c r="V466" s="47">
        <f t="shared" si="182"/>
        <v>0</v>
      </c>
      <c r="W466" s="510"/>
    </row>
    <row r="467" spans="1:23" ht="12" customHeight="1">
      <c r="A467" s="498">
        <v>202101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89"/>
        <v>0</v>
      </c>
      <c r="K467" s="888">
        <f t="shared" si="194"/>
        <v>0</v>
      </c>
      <c r="L467" s="888">
        <f t="shared" si="194"/>
        <v>0</v>
      </c>
      <c r="M467" s="888">
        <f t="shared" si="194"/>
        <v>0</v>
      </c>
      <c r="N467" s="515">
        <f t="shared" si="193"/>
        <v>0</v>
      </c>
      <c r="O467" s="509">
        <f t="shared" si="193"/>
        <v>0</v>
      </c>
      <c r="P467" s="515">
        <f t="shared" si="195"/>
        <v>0</v>
      </c>
      <c r="Q467" s="888">
        <f t="shared" si="195"/>
        <v>0</v>
      </c>
      <c r="R467" s="889">
        <f t="shared" si="195"/>
        <v>0</v>
      </c>
      <c r="S467" s="507"/>
      <c r="T467" s="508"/>
      <c r="U467" s="509">
        <f t="shared" si="190"/>
        <v>0</v>
      </c>
      <c r="V467" s="47">
        <f t="shared" si="182"/>
        <v>0</v>
      </c>
      <c r="W467" s="510"/>
    </row>
    <row r="468" spans="1:23" ht="12" customHeight="1">
      <c r="A468" s="498">
        <v>202301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89"/>
        <v>0</v>
      </c>
      <c r="K468" s="888">
        <f t="shared" si="194"/>
        <v>0</v>
      </c>
      <c r="L468" s="888">
        <f t="shared" si="194"/>
        <v>0</v>
      </c>
      <c r="M468" s="888">
        <f t="shared" si="194"/>
        <v>0</v>
      </c>
      <c r="N468" s="515">
        <f t="shared" si="193"/>
        <v>0</v>
      </c>
      <c r="O468" s="509">
        <f t="shared" si="193"/>
        <v>0</v>
      </c>
      <c r="P468" s="515">
        <f t="shared" si="195"/>
        <v>0</v>
      </c>
      <c r="Q468" s="888">
        <f t="shared" si="195"/>
        <v>0</v>
      </c>
      <c r="R468" s="889">
        <f t="shared" si="195"/>
        <v>0</v>
      </c>
      <c r="S468" s="507"/>
      <c r="T468" s="508"/>
      <c r="U468" s="509">
        <f t="shared" si="190"/>
        <v>0</v>
      </c>
      <c r="V468" s="47">
        <f t="shared" si="182"/>
        <v>0</v>
      </c>
      <c r="W468" s="510"/>
    </row>
    <row r="469" spans="1:23" ht="12" customHeight="1">
      <c r="A469" s="498">
        <v>203101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89"/>
        <v>0</v>
      </c>
      <c r="K469" s="888">
        <f t="shared" si="194"/>
        <v>0</v>
      </c>
      <c r="L469" s="888">
        <f t="shared" si="194"/>
        <v>0</v>
      </c>
      <c r="M469" s="888">
        <f t="shared" si="194"/>
        <v>0</v>
      </c>
      <c r="N469" s="515">
        <f t="shared" si="193"/>
        <v>0</v>
      </c>
      <c r="O469" s="509">
        <f t="shared" si="193"/>
        <v>0</v>
      </c>
      <c r="P469" s="515">
        <f t="shared" si="195"/>
        <v>0</v>
      </c>
      <c r="Q469" s="888">
        <f t="shared" si="195"/>
        <v>0</v>
      </c>
      <c r="R469" s="889">
        <f t="shared" si="195"/>
        <v>0</v>
      </c>
      <c r="S469" s="507"/>
      <c r="T469" s="508"/>
      <c r="U469" s="509">
        <f t="shared" si="190"/>
        <v>0</v>
      </c>
      <c r="V469" s="47">
        <f t="shared" si="182"/>
        <v>0</v>
      </c>
      <c r="W469" s="510"/>
    </row>
    <row r="470" spans="1:23" ht="12" customHeight="1">
      <c r="A470" s="498">
        <v>203201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89"/>
        <v>0</v>
      </c>
      <c r="K470" s="888">
        <f t="shared" si="194"/>
        <v>0</v>
      </c>
      <c r="L470" s="888">
        <f t="shared" si="194"/>
        <v>0</v>
      </c>
      <c r="M470" s="888">
        <f t="shared" si="194"/>
        <v>0</v>
      </c>
      <c r="N470" s="515">
        <f t="shared" si="193"/>
        <v>0</v>
      </c>
      <c r="O470" s="509">
        <f t="shared" si="193"/>
        <v>0</v>
      </c>
      <c r="P470" s="515">
        <f t="shared" si="195"/>
        <v>0</v>
      </c>
      <c r="Q470" s="888">
        <f t="shared" si="195"/>
        <v>0</v>
      </c>
      <c r="R470" s="889">
        <f t="shared" si="195"/>
        <v>0</v>
      </c>
      <c r="S470" s="507"/>
      <c r="T470" s="508"/>
      <c r="U470" s="509">
        <f t="shared" si="190"/>
        <v>0</v>
      </c>
      <c r="V470" s="47">
        <f t="shared" si="182"/>
        <v>0</v>
      </c>
      <c r="W470" s="510"/>
    </row>
    <row r="471" spans="1:23" ht="12" customHeight="1">
      <c r="A471" s="498">
        <v>203501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89"/>
        <v>0</v>
      </c>
      <c r="K471" s="888">
        <f t="shared" si="194"/>
        <v>0</v>
      </c>
      <c r="L471" s="888">
        <f t="shared" si="194"/>
        <v>0</v>
      </c>
      <c r="M471" s="888">
        <f t="shared" si="194"/>
        <v>0</v>
      </c>
      <c r="N471" s="515">
        <f t="shared" si="193"/>
        <v>0</v>
      </c>
      <c r="O471" s="509">
        <f t="shared" si="193"/>
        <v>0</v>
      </c>
      <c r="P471" s="515">
        <f t="shared" si="195"/>
        <v>0</v>
      </c>
      <c r="Q471" s="888">
        <f t="shared" si="195"/>
        <v>14</v>
      </c>
      <c r="R471" s="889">
        <f t="shared" si="195"/>
        <v>14</v>
      </c>
      <c r="S471" s="507"/>
      <c r="T471" s="508"/>
      <c r="U471" s="509">
        <f t="shared" si="190"/>
        <v>14</v>
      </c>
      <c r="V471" s="47">
        <f t="shared" si="182"/>
        <v>0</v>
      </c>
      <c r="W471" s="510"/>
    </row>
    <row r="472" spans="1:23" ht="12" customHeight="1">
      <c r="A472" s="498">
        <v>203701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89"/>
        <v>0</v>
      </c>
      <c r="K472" s="888">
        <f t="shared" si="194"/>
        <v>0</v>
      </c>
      <c r="L472" s="888">
        <f t="shared" si="194"/>
        <v>0</v>
      </c>
      <c r="M472" s="888">
        <f t="shared" si="194"/>
        <v>0</v>
      </c>
      <c r="N472" s="515">
        <f t="shared" si="193"/>
        <v>0</v>
      </c>
      <c r="O472" s="509">
        <f t="shared" si="193"/>
        <v>0</v>
      </c>
      <c r="P472" s="515">
        <f t="shared" si="195"/>
        <v>0</v>
      </c>
      <c r="Q472" s="888">
        <f t="shared" si="195"/>
        <v>0</v>
      </c>
      <c r="R472" s="889">
        <f t="shared" si="195"/>
        <v>0</v>
      </c>
      <c r="S472" s="507"/>
      <c r="T472" s="508"/>
      <c r="U472" s="509">
        <f t="shared" si="190"/>
        <v>0</v>
      </c>
      <c r="V472" s="47">
        <f t="shared" si="182"/>
        <v>0</v>
      </c>
      <c r="W472" s="510"/>
    </row>
    <row r="473" spans="1:23" ht="12" customHeight="1">
      <c r="A473" s="498">
        <v>204101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89"/>
        <v>0</v>
      </c>
      <c r="K473" s="888">
        <f t="shared" si="194"/>
        <v>0</v>
      </c>
      <c r="L473" s="888">
        <f t="shared" si="194"/>
        <v>0</v>
      </c>
      <c r="M473" s="888">
        <f t="shared" si="194"/>
        <v>0</v>
      </c>
      <c r="N473" s="515">
        <f t="shared" si="193"/>
        <v>0</v>
      </c>
      <c r="O473" s="509">
        <f t="shared" si="193"/>
        <v>0</v>
      </c>
      <c r="P473" s="515">
        <f t="shared" si="195"/>
        <v>0</v>
      </c>
      <c r="Q473" s="888">
        <f t="shared" si="195"/>
        <v>0</v>
      </c>
      <c r="R473" s="889">
        <f t="shared" si="195"/>
        <v>0</v>
      </c>
      <c r="S473" s="507"/>
      <c r="T473" s="508"/>
      <c r="U473" s="509">
        <f t="shared" si="190"/>
        <v>0</v>
      </c>
      <c r="V473" s="47">
        <f t="shared" ref="V473:V540" si="196">O473+R473-U473</f>
        <v>0</v>
      </c>
      <c r="W473" s="510"/>
    </row>
    <row r="474" spans="1:23" ht="12" customHeight="1">
      <c r="A474" s="498">
        <v>204501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89"/>
        <v>0</v>
      </c>
      <c r="K474" s="888">
        <f t="shared" si="194"/>
        <v>0</v>
      </c>
      <c r="L474" s="888">
        <f t="shared" si="194"/>
        <v>0</v>
      </c>
      <c r="M474" s="888">
        <f t="shared" si="194"/>
        <v>0</v>
      </c>
      <c r="N474" s="515">
        <f t="shared" si="193"/>
        <v>0</v>
      </c>
      <c r="O474" s="509">
        <f t="shared" si="193"/>
        <v>0</v>
      </c>
      <c r="P474" s="515">
        <f t="shared" si="195"/>
        <v>0</v>
      </c>
      <c r="Q474" s="888">
        <f t="shared" si="195"/>
        <v>28</v>
      </c>
      <c r="R474" s="889">
        <f t="shared" si="195"/>
        <v>28</v>
      </c>
      <c r="S474" s="507"/>
      <c r="T474" s="508"/>
      <c r="U474" s="509">
        <f t="shared" si="190"/>
        <v>28</v>
      </c>
      <c r="V474" s="47">
        <f t="shared" si="196"/>
        <v>0</v>
      </c>
      <c r="W474" s="510"/>
    </row>
    <row r="475" spans="1:23" ht="12" customHeight="1">
      <c r="A475" s="498">
        <v>211001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89"/>
        <v>0</v>
      </c>
      <c r="K475" s="888">
        <f t="shared" si="194"/>
        <v>0</v>
      </c>
      <c r="L475" s="888">
        <f t="shared" si="194"/>
        <v>0</v>
      </c>
      <c r="M475" s="888">
        <f t="shared" si="194"/>
        <v>0</v>
      </c>
      <c r="N475" s="515">
        <f t="shared" si="193"/>
        <v>0</v>
      </c>
      <c r="O475" s="509">
        <f t="shared" si="193"/>
        <v>0</v>
      </c>
      <c r="P475" s="515">
        <f t="shared" si="195"/>
        <v>0</v>
      </c>
      <c r="Q475" s="888">
        <f t="shared" si="195"/>
        <v>0</v>
      </c>
      <c r="R475" s="889">
        <f t="shared" si="195"/>
        <v>0</v>
      </c>
      <c r="S475" s="507"/>
      <c r="T475" s="508"/>
      <c r="U475" s="509">
        <f t="shared" si="190"/>
        <v>0</v>
      </c>
      <c r="V475" s="47">
        <f t="shared" si="196"/>
        <v>0</v>
      </c>
      <c r="W475" s="510"/>
    </row>
    <row r="476" spans="1:23" ht="12" customHeight="1">
      <c r="A476" s="498">
        <v>212003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89"/>
        <v>0</v>
      </c>
      <c r="K476" s="888">
        <f t="shared" si="194"/>
        <v>0</v>
      </c>
      <c r="L476" s="888">
        <f t="shared" si="194"/>
        <v>0</v>
      </c>
      <c r="M476" s="888">
        <f t="shared" si="194"/>
        <v>0</v>
      </c>
      <c r="N476" s="515">
        <f t="shared" si="193"/>
        <v>0</v>
      </c>
      <c r="O476" s="509">
        <f t="shared" si="193"/>
        <v>0</v>
      </c>
      <c r="P476" s="515">
        <f t="shared" si="195"/>
        <v>0</v>
      </c>
      <c r="Q476" s="888">
        <f t="shared" si="195"/>
        <v>0</v>
      </c>
      <c r="R476" s="889">
        <f t="shared" si="195"/>
        <v>0</v>
      </c>
      <c r="S476" s="507"/>
      <c r="T476" s="508"/>
      <c r="U476" s="509">
        <f t="shared" si="190"/>
        <v>0</v>
      </c>
      <c r="V476" s="47">
        <f t="shared" si="196"/>
        <v>0</v>
      </c>
      <c r="W476" s="510"/>
    </row>
    <row r="477" spans="1:23" ht="12" customHeight="1">
      <c r="A477" s="498">
        <v>213001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89"/>
        <v>0</v>
      </c>
      <c r="K477" s="888">
        <f t="shared" si="194"/>
        <v>0</v>
      </c>
      <c r="L477" s="888">
        <f t="shared" si="194"/>
        <v>0</v>
      </c>
      <c r="M477" s="888">
        <f t="shared" si="194"/>
        <v>0</v>
      </c>
      <c r="N477" s="515">
        <f t="shared" si="193"/>
        <v>0</v>
      </c>
      <c r="O477" s="509">
        <f t="shared" si="193"/>
        <v>0</v>
      </c>
      <c r="P477" s="515">
        <f t="shared" si="195"/>
        <v>0</v>
      </c>
      <c r="Q477" s="888">
        <f t="shared" si="195"/>
        <v>0</v>
      </c>
      <c r="R477" s="889">
        <f t="shared" si="195"/>
        <v>0</v>
      </c>
      <c r="S477" s="507"/>
      <c r="T477" s="508"/>
      <c r="U477" s="509">
        <f t="shared" si="190"/>
        <v>0</v>
      </c>
      <c r="V477" s="47">
        <f t="shared" si="196"/>
        <v>0</v>
      </c>
      <c r="W477" s="510"/>
    </row>
    <row r="478" spans="1:23" ht="12" customHeight="1">
      <c r="A478" s="498">
        <v>216201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89"/>
        <v>16</v>
      </c>
      <c r="K478" s="888">
        <f t="shared" si="194"/>
        <v>0</v>
      </c>
      <c r="L478" s="888">
        <f t="shared" si="194"/>
        <v>0</v>
      </c>
      <c r="M478" s="888">
        <f t="shared" si="194"/>
        <v>0</v>
      </c>
      <c r="N478" s="515">
        <f t="shared" ref="N478:O497" si="197">SUMIF($A$10:$A$374,$A478,N$10:N$374)</f>
        <v>0</v>
      </c>
      <c r="O478" s="509">
        <f t="shared" si="197"/>
        <v>16</v>
      </c>
      <c r="P478" s="515">
        <f t="shared" si="195"/>
        <v>0</v>
      </c>
      <c r="Q478" s="888">
        <f t="shared" si="195"/>
        <v>0</v>
      </c>
      <c r="R478" s="889">
        <f t="shared" si="195"/>
        <v>0</v>
      </c>
      <c r="S478" s="507"/>
      <c r="T478" s="508"/>
      <c r="U478" s="509">
        <f t="shared" si="190"/>
        <v>16</v>
      </c>
      <c r="V478" s="47">
        <f t="shared" si="196"/>
        <v>0</v>
      </c>
      <c r="W478" s="510"/>
    </row>
    <row r="479" spans="1:23" ht="12" customHeight="1">
      <c r="A479" s="498">
        <v>216251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89"/>
        <v>0</v>
      </c>
      <c r="K479" s="888">
        <f t="shared" si="194"/>
        <v>0</v>
      </c>
      <c r="L479" s="888">
        <f t="shared" si="194"/>
        <v>0</v>
      </c>
      <c r="M479" s="888">
        <f t="shared" si="194"/>
        <v>0</v>
      </c>
      <c r="N479" s="515">
        <f t="shared" si="197"/>
        <v>0</v>
      </c>
      <c r="O479" s="509">
        <f t="shared" si="197"/>
        <v>0</v>
      </c>
      <c r="P479" s="515">
        <f t="shared" si="195"/>
        <v>0</v>
      </c>
      <c r="Q479" s="888">
        <f t="shared" si="195"/>
        <v>0</v>
      </c>
      <c r="R479" s="889">
        <f t="shared" si="195"/>
        <v>0</v>
      </c>
      <c r="S479" s="507"/>
      <c r="T479" s="508"/>
      <c r="U479" s="509">
        <f t="shared" si="190"/>
        <v>0</v>
      </c>
      <c r="V479" s="47">
        <f t="shared" si="196"/>
        <v>0</v>
      </c>
      <c r="W479" s="510"/>
    </row>
    <row r="480" spans="1:23" ht="12" customHeight="1">
      <c r="A480" s="498">
        <v>221001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89"/>
        <v>0</v>
      </c>
      <c r="K480" s="888">
        <f t="shared" si="194"/>
        <v>0</v>
      </c>
      <c r="L480" s="888">
        <f t="shared" si="194"/>
        <v>0</v>
      </c>
      <c r="M480" s="888">
        <f t="shared" si="194"/>
        <v>0</v>
      </c>
      <c r="N480" s="515">
        <f t="shared" si="197"/>
        <v>0</v>
      </c>
      <c r="O480" s="509">
        <f t="shared" si="197"/>
        <v>0</v>
      </c>
      <c r="P480" s="515">
        <f t="shared" si="195"/>
        <v>0</v>
      </c>
      <c r="Q480" s="888">
        <f t="shared" si="195"/>
        <v>0</v>
      </c>
      <c r="R480" s="889">
        <f t="shared" si="195"/>
        <v>0</v>
      </c>
      <c r="S480" s="507"/>
      <c r="T480" s="508"/>
      <c r="U480" s="509">
        <f t="shared" si="190"/>
        <v>0</v>
      </c>
      <c r="V480" s="47">
        <f t="shared" si="196"/>
        <v>0</v>
      </c>
      <c r="W480" s="510"/>
    </row>
    <row r="481" spans="1:23" ht="12" customHeight="1">
      <c r="A481" s="498">
        <v>222001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89"/>
        <v>0</v>
      </c>
      <c r="K481" s="888">
        <f t="shared" si="194"/>
        <v>0</v>
      </c>
      <c r="L481" s="888">
        <f t="shared" si="194"/>
        <v>0</v>
      </c>
      <c r="M481" s="888">
        <f t="shared" si="194"/>
        <v>0</v>
      </c>
      <c r="N481" s="515">
        <f t="shared" si="197"/>
        <v>0</v>
      </c>
      <c r="O481" s="509">
        <f t="shared" si="197"/>
        <v>0</v>
      </c>
      <c r="P481" s="515">
        <f t="shared" si="195"/>
        <v>0</v>
      </c>
      <c r="Q481" s="888">
        <f t="shared" si="195"/>
        <v>0</v>
      </c>
      <c r="R481" s="889">
        <f t="shared" si="195"/>
        <v>0</v>
      </c>
      <c r="S481" s="507"/>
      <c r="T481" s="508"/>
      <c r="U481" s="509">
        <f t="shared" si="190"/>
        <v>0</v>
      </c>
      <c r="V481" s="47">
        <f t="shared" si="196"/>
        <v>0</v>
      </c>
      <c r="W481" s="510"/>
    </row>
    <row r="482" spans="1:23" ht="12" customHeight="1">
      <c r="A482" s="498">
        <v>226001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89"/>
        <v>0</v>
      </c>
      <c r="K482" s="888">
        <f t="shared" si="194"/>
        <v>0</v>
      </c>
      <c r="L482" s="888">
        <f t="shared" si="194"/>
        <v>0</v>
      </c>
      <c r="M482" s="888">
        <f t="shared" si="194"/>
        <v>0</v>
      </c>
      <c r="N482" s="515">
        <f t="shared" si="197"/>
        <v>0</v>
      </c>
      <c r="O482" s="509">
        <f t="shared" si="197"/>
        <v>0</v>
      </c>
      <c r="P482" s="515">
        <f t="shared" si="195"/>
        <v>0</v>
      </c>
      <c r="Q482" s="888">
        <f t="shared" si="195"/>
        <v>0</v>
      </c>
      <c r="R482" s="889">
        <f t="shared" si="195"/>
        <v>0</v>
      </c>
      <c r="S482" s="507"/>
      <c r="T482" s="508"/>
      <c r="U482" s="509">
        <f t="shared" si="190"/>
        <v>0</v>
      </c>
      <c r="V482" s="47">
        <f t="shared" si="196"/>
        <v>0</v>
      </c>
      <c r="W482" s="510"/>
    </row>
    <row r="483" spans="1:23" ht="12" customHeight="1">
      <c r="A483" s="498">
        <v>226501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89"/>
        <v>0</v>
      </c>
      <c r="K483" s="888">
        <f t="shared" ref="K483:M502" si="198">SUMIF($A$10:$A$369,$A483,K$10:K$369)</f>
        <v>0</v>
      </c>
      <c r="L483" s="888">
        <f t="shared" si="198"/>
        <v>0</v>
      </c>
      <c r="M483" s="888">
        <f t="shared" si="198"/>
        <v>0</v>
      </c>
      <c r="N483" s="515">
        <f t="shared" si="197"/>
        <v>0</v>
      </c>
      <c r="O483" s="509">
        <f t="shared" si="197"/>
        <v>0</v>
      </c>
      <c r="P483" s="515">
        <f t="shared" ref="P483:R502" si="199">SUMIF($A$10:$A$369,$A483,P$10:P$369)</f>
        <v>0</v>
      </c>
      <c r="Q483" s="888">
        <f t="shared" si="199"/>
        <v>0</v>
      </c>
      <c r="R483" s="889">
        <f t="shared" si="199"/>
        <v>0</v>
      </c>
      <c r="S483" s="507"/>
      <c r="T483" s="508"/>
      <c r="U483" s="509">
        <f t="shared" si="190"/>
        <v>0</v>
      </c>
      <c r="V483" s="47">
        <f t="shared" si="196"/>
        <v>0</v>
      </c>
      <c r="W483" s="510"/>
    </row>
    <row r="484" spans="1:23" ht="12" customHeight="1">
      <c r="A484" s="498">
        <v>300000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89"/>
        <v>0</v>
      </c>
      <c r="K484" s="888">
        <f t="shared" si="198"/>
        <v>0</v>
      </c>
      <c r="L484" s="888">
        <f t="shared" si="198"/>
        <v>0</v>
      </c>
      <c r="M484" s="888">
        <f t="shared" si="198"/>
        <v>0</v>
      </c>
      <c r="N484" s="515">
        <f t="shared" si="197"/>
        <v>0</v>
      </c>
      <c r="O484" s="509">
        <f t="shared" si="197"/>
        <v>0</v>
      </c>
      <c r="P484" s="515">
        <f t="shared" si="199"/>
        <v>0</v>
      </c>
      <c r="Q484" s="888">
        <f t="shared" si="199"/>
        <v>0</v>
      </c>
      <c r="R484" s="889">
        <f t="shared" si="199"/>
        <v>0</v>
      </c>
      <c r="S484" s="507"/>
      <c r="T484" s="508"/>
      <c r="U484" s="509">
        <f t="shared" si="190"/>
        <v>0</v>
      </c>
      <c r="V484" s="47">
        <f t="shared" si="196"/>
        <v>0</v>
      </c>
      <c r="W484" s="510"/>
    </row>
    <row r="485" spans="1:23" ht="12" customHeight="1">
      <c r="A485" s="498">
        <v>300010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89"/>
        <v>0</v>
      </c>
      <c r="K485" s="888">
        <f t="shared" si="198"/>
        <v>0</v>
      </c>
      <c r="L485" s="888">
        <f t="shared" si="198"/>
        <v>0</v>
      </c>
      <c r="M485" s="888">
        <f t="shared" si="198"/>
        <v>0</v>
      </c>
      <c r="N485" s="515">
        <f t="shared" si="197"/>
        <v>0</v>
      </c>
      <c r="O485" s="509">
        <f t="shared" si="197"/>
        <v>0</v>
      </c>
      <c r="P485" s="515">
        <f t="shared" si="199"/>
        <v>0</v>
      </c>
      <c r="Q485" s="888">
        <f t="shared" si="199"/>
        <v>0</v>
      </c>
      <c r="R485" s="889">
        <f t="shared" si="199"/>
        <v>0</v>
      </c>
      <c r="S485" s="507"/>
      <c r="T485" s="508"/>
      <c r="U485" s="509">
        <f t="shared" si="190"/>
        <v>0</v>
      </c>
      <c r="V485" s="47">
        <f t="shared" si="196"/>
        <v>0</v>
      </c>
      <c r="W485" s="510"/>
    </row>
    <row r="486" spans="1:23" ht="12" customHeight="1">
      <c r="A486" s="498">
        <v>300030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89"/>
        <v>0</v>
      </c>
      <c r="K486" s="888">
        <f t="shared" si="198"/>
        <v>0</v>
      </c>
      <c r="L486" s="888">
        <f t="shared" si="198"/>
        <v>0</v>
      </c>
      <c r="M486" s="888">
        <f t="shared" si="198"/>
        <v>0</v>
      </c>
      <c r="N486" s="515">
        <f t="shared" si="197"/>
        <v>0</v>
      </c>
      <c r="O486" s="509">
        <f t="shared" si="197"/>
        <v>0</v>
      </c>
      <c r="P486" s="515">
        <f t="shared" si="199"/>
        <v>0</v>
      </c>
      <c r="Q486" s="888">
        <f t="shared" si="199"/>
        <v>0</v>
      </c>
      <c r="R486" s="889">
        <f t="shared" si="199"/>
        <v>0</v>
      </c>
      <c r="S486" s="507"/>
      <c r="T486" s="508"/>
      <c r="U486" s="509">
        <f t="shared" si="190"/>
        <v>0</v>
      </c>
      <c r="V486" s="47">
        <f t="shared" si="196"/>
        <v>0</v>
      </c>
      <c r="W486" s="510"/>
    </row>
    <row r="487" spans="1:23" ht="12" customHeight="1">
      <c r="A487" s="498">
        <v>300300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89"/>
        <v>0</v>
      </c>
      <c r="K487" s="888">
        <f t="shared" si="198"/>
        <v>0</v>
      </c>
      <c r="L487" s="888">
        <f t="shared" si="198"/>
        <v>0</v>
      </c>
      <c r="M487" s="888">
        <f t="shared" si="198"/>
        <v>0</v>
      </c>
      <c r="N487" s="515">
        <f t="shared" si="197"/>
        <v>0</v>
      </c>
      <c r="O487" s="509">
        <f t="shared" si="197"/>
        <v>0</v>
      </c>
      <c r="P487" s="515">
        <f t="shared" si="199"/>
        <v>0</v>
      </c>
      <c r="Q487" s="888">
        <f t="shared" si="199"/>
        <v>0</v>
      </c>
      <c r="R487" s="889">
        <f t="shared" si="199"/>
        <v>0</v>
      </c>
      <c r="S487" s="507"/>
      <c r="T487" s="508"/>
      <c r="U487" s="509">
        <f t="shared" si="190"/>
        <v>0</v>
      </c>
      <c r="V487" s="47">
        <f t="shared" si="196"/>
        <v>0</v>
      </c>
      <c r="W487" s="510"/>
    </row>
    <row r="488" spans="1:23" ht="12" customHeight="1">
      <c r="A488" s="498">
        <v>300400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89"/>
        <v>0</v>
      </c>
      <c r="K488" s="888">
        <f t="shared" si="198"/>
        <v>0</v>
      </c>
      <c r="L488" s="888">
        <f t="shared" si="198"/>
        <v>0</v>
      </c>
      <c r="M488" s="888">
        <f t="shared" si="198"/>
        <v>0</v>
      </c>
      <c r="N488" s="515">
        <f t="shared" si="197"/>
        <v>0</v>
      </c>
      <c r="O488" s="509">
        <f t="shared" si="197"/>
        <v>0</v>
      </c>
      <c r="P488" s="515">
        <f t="shared" si="199"/>
        <v>0</v>
      </c>
      <c r="Q488" s="888">
        <f t="shared" si="199"/>
        <v>0</v>
      </c>
      <c r="R488" s="889">
        <f t="shared" si="199"/>
        <v>0</v>
      </c>
      <c r="S488" s="507"/>
      <c r="T488" s="508"/>
      <c r="U488" s="509">
        <f t="shared" si="190"/>
        <v>0</v>
      </c>
      <c r="V488" s="47">
        <f t="shared" si="196"/>
        <v>0</v>
      </c>
      <c r="W488" s="510"/>
    </row>
    <row r="489" spans="1:23" ht="12" customHeight="1">
      <c r="A489" s="498">
        <v>300410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89"/>
        <v>0</v>
      </c>
      <c r="K489" s="888">
        <f t="shared" si="198"/>
        <v>0</v>
      </c>
      <c r="L489" s="888">
        <f t="shared" si="198"/>
        <v>0</v>
      </c>
      <c r="M489" s="888">
        <f t="shared" si="198"/>
        <v>0</v>
      </c>
      <c r="N489" s="515">
        <f t="shared" si="197"/>
        <v>0</v>
      </c>
      <c r="O489" s="509">
        <f t="shared" si="197"/>
        <v>0</v>
      </c>
      <c r="P489" s="515">
        <f t="shared" si="199"/>
        <v>0</v>
      </c>
      <c r="Q489" s="888">
        <f t="shared" si="199"/>
        <v>0</v>
      </c>
      <c r="R489" s="889">
        <f t="shared" si="199"/>
        <v>0</v>
      </c>
      <c r="S489" s="507"/>
      <c r="T489" s="508"/>
      <c r="U489" s="509">
        <f t="shared" si="190"/>
        <v>0</v>
      </c>
      <c r="V489" s="47">
        <f t="shared" si="196"/>
        <v>0</v>
      </c>
      <c r="W489" s="510"/>
    </row>
    <row r="490" spans="1:23" ht="12" customHeight="1">
      <c r="A490" s="498">
        <v>300700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89"/>
        <v>0</v>
      </c>
      <c r="K490" s="888">
        <f t="shared" si="198"/>
        <v>0</v>
      </c>
      <c r="L490" s="888">
        <f t="shared" si="198"/>
        <v>0</v>
      </c>
      <c r="M490" s="888">
        <f t="shared" si="198"/>
        <v>0</v>
      </c>
      <c r="N490" s="515">
        <f t="shared" si="197"/>
        <v>0</v>
      </c>
      <c r="O490" s="509">
        <f t="shared" si="197"/>
        <v>0</v>
      </c>
      <c r="P490" s="515">
        <f t="shared" si="199"/>
        <v>0</v>
      </c>
      <c r="Q490" s="888">
        <f t="shared" si="199"/>
        <v>0</v>
      </c>
      <c r="R490" s="889">
        <f t="shared" si="199"/>
        <v>0</v>
      </c>
      <c r="S490" s="507"/>
      <c r="T490" s="508"/>
      <c r="U490" s="509">
        <f t="shared" si="190"/>
        <v>0</v>
      </c>
      <c r="V490" s="47">
        <f t="shared" si="196"/>
        <v>0</v>
      </c>
      <c r="W490" s="510"/>
    </row>
    <row r="491" spans="1:23" ht="12" customHeight="1">
      <c r="A491" s="498">
        <v>300710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89"/>
        <v>0</v>
      </c>
      <c r="K491" s="888">
        <f t="shared" si="198"/>
        <v>0</v>
      </c>
      <c r="L491" s="888">
        <f t="shared" si="198"/>
        <v>0</v>
      </c>
      <c r="M491" s="888">
        <f t="shared" si="198"/>
        <v>0</v>
      </c>
      <c r="N491" s="515">
        <f t="shared" si="197"/>
        <v>0</v>
      </c>
      <c r="O491" s="509">
        <f t="shared" si="197"/>
        <v>0</v>
      </c>
      <c r="P491" s="515">
        <f t="shared" si="199"/>
        <v>0</v>
      </c>
      <c r="Q491" s="888">
        <f t="shared" si="199"/>
        <v>0</v>
      </c>
      <c r="R491" s="889">
        <f t="shared" si="199"/>
        <v>0</v>
      </c>
      <c r="S491" s="507"/>
      <c r="T491" s="508"/>
      <c r="U491" s="509">
        <f t="shared" si="190"/>
        <v>0</v>
      </c>
      <c r="V491" s="47">
        <f t="shared" si="196"/>
        <v>0</v>
      </c>
      <c r="W491" s="510"/>
    </row>
    <row r="492" spans="1:23" ht="12" customHeight="1">
      <c r="A492" s="498">
        <v>311001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89"/>
        <v>0</v>
      </c>
      <c r="K492" s="888">
        <f t="shared" si="198"/>
        <v>0</v>
      </c>
      <c r="L492" s="888">
        <f t="shared" si="198"/>
        <v>0</v>
      </c>
      <c r="M492" s="888">
        <f t="shared" si="198"/>
        <v>0</v>
      </c>
      <c r="N492" s="515">
        <f t="shared" si="197"/>
        <v>0</v>
      </c>
      <c r="O492" s="509">
        <f t="shared" si="197"/>
        <v>0</v>
      </c>
      <c r="P492" s="515">
        <f t="shared" si="199"/>
        <v>0</v>
      </c>
      <c r="Q492" s="888">
        <f t="shared" si="199"/>
        <v>0</v>
      </c>
      <c r="R492" s="889">
        <f t="shared" si="199"/>
        <v>0</v>
      </c>
      <c r="S492" s="507"/>
      <c r="T492" s="508"/>
      <c r="U492" s="509">
        <f t="shared" si="190"/>
        <v>0</v>
      </c>
      <c r="V492" s="47">
        <f t="shared" si="196"/>
        <v>0</v>
      </c>
      <c r="W492" s="510"/>
    </row>
    <row r="493" spans="1:23" ht="12" customHeight="1">
      <c r="A493" s="498">
        <v>312001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89"/>
        <v>34</v>
      </c>
      <c r="K493" s="888">
        <f t="shared" si="198"/>
        <v>0</v>
      </c>
      <c r="L493" s="888">
        <f t="shared" si="198"/>
        <v>0</v>
      </c>
      <c r="M493" s="888">
        <f t="shared" si="198"/>
        <v>0</v>
      </c>
      <c r="N493" s="515">
        <f t="shared" si="197"/>
        <v>0</v>
      </c>
      <c r="O493" s="509">
        <f t="shared" si="197"/>
        <v>34</v>
      </c>
      <c r="P493" s="515">
        <f t="shared" si="199"/>
        <v>0</v>
      </c>
      <c r="Q493" s="888">
        <f t="shared" si="199"/>
        <v>0</v>
      </c>
      <c r="R493" s="889">
        <f t="shared" si="199"/>
        <v>0</v>
      </c>
      <c r="S493" s="507"/>
      <c r="T493" s="508"/>
      <c r="U493" s="509">
        <f t="shared" si="190"/>
        <v>34</v>
      </c>
      <c r="V493" s="47">
        <f t="shared" si="196"/>
        <v>0</v>
      </c>
      <c r="W493" s="510"/>
    </row>
    <row r="494" spans="1:23" ht="12" customHeight="1">
      <c r="A494" s="498">
        <v>312021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89"/>
        <v>16</v>
      </c>
      <c r="K494" s="888">
        <f t="shared" si="198"/>
        <v>0</v>
      </c>
      <c r="L494" s="888">
        <f t="shared" si="198"/>
        <v>0</v>
      </c>
      <c r="M494" s="888">
        <f t="shared" si="198"/>
        <v>0</v>
      </c>
      <c r="N494" s="515">
        <f t="shared" si="197"/>
        <v>0</v>
      </c>
      <c r="O494" s="509">
        <f t="shared" si="197"/>
        <v>16</v>
      </c>
      <c r="P494" s="515">
        <f t="shared" si="199"/>
        <v>0</v>
      </c>
      <c r="Q494" s="888">
        <f t="shared" si="199"/>
        <v>0</v>
      </c>
      <c r="R494" s="889">
        <f t="shared" si="199"/>
        <v>0</v>
      </c>
      <c r="S494" s="507"/>
      <c r="T494" s="508"/>
      <c r="U494" s="509">
        <f t="shared" si="190"/>
        <v>16</v>
      </c>
      <c r="V494" s="47">
        <f t="shared" si="196"/>
        <v>0</v>
      </c>
      <c r="W494" s="510"/>
    </row>
    <row r="495" spans="1:23" ht="12" customHeight="1">
      <c r="A495" s="498">
        <v>312101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89"/>
        <v>0</v>
      </c>
      <c r="K495" s="888">
        <f t="shared" si="198"/>
        <v>0</v>
      </c>
      <c r="L495" s="888">
        <f t="shared" si="198"/>
        <v>0</v>
      </c>
      <c r="M495" s="888">
        <f t="shared" si="198"/>
        <v>0</v>
      </c>
      <c r="N495" s="515">
        <f t="shared" si="197"/>
        <v>0</v>
      </c>
      <c r="O495" s="509">
        <f t="shared" si="197"/>
        <v>0</v>
      </c>
      <c r="P495" s="515">
        <f t="shared" si="199"/>
        <v>0</v>
      </c>
      <c r="Q495" s="888">
        <f t="shared" si="199"/>
        <v>0</v>
      </c>
      <c r="R495" s="889">
        <f t="shared" si="199"/>
        <v>0</v>
      </c>
      <c r="S495" s="507"/>
      <c r="T495" s="508"/>
      <c r="U495" s="509">
        <f t="shared" si="190"/>
        <v>0</v>
      </c>
      <c r="V495" s="47">
        <f t="shared" si="196"/>
        <v>0</v>
      </c>
      <c r="W495" s="510"/>
    </row>
    <row r="496" spans="1:23" ht="12" customHeight="1">
      <c r="A496" s="498">
        <v>314000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89"/>
        <v>0</v>
      </c>
      <c r="K496" s="888">
        <f t="shared" si="198"/>
        <v>0</v>
      </c>
      <c r="L496" s="888">
        <f t="shared" si="198"/>
        <v>0</v>
      </c>
      <c r="M496" s="888">
        <f t="shared" si="198"/>
        <v>0</v>
      </c>
      <c r="N496" s="515">
        <f t="shared" si="197"/>
        <v>0</v>
      </c>
      <c r="O496" s="509">
        <f t="shared" si="197"/>
        <v>0</v>
      </c>
      <c r="P496" s="515">
        <f t="shared" si="199"/>
        <v>0</v>
      </c>
      <c r="Q496" s="888">
        <f t="shared" si="199"/>
        <v>0</v>
      </c>
      <c r="R496" s="889">
        <f t="shared" si="199"/>
        <v>0</v>
      </c>
      <c r="S496" s="507"/>
      <c r="T496" s="508"/>
      <c r="U496" s="509">
        <f t="shared" si="190"/>
        <v>0</v>
      </c>
      <c r="V496" s="47">
        <f t="shared" si="196"/>
        <v>0</v>
      </c>
      <c r="W496" s="510"/>
    </row>
    <row r="497" spans="1:23" ht="12" customHeight="1">
      <c r="A497" s="498">
        <v>314001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89"/>
        <v>54</v>
      </c>
      <c r="K497" s="888">
        <f t="shared" si="198"/>
        <v>3</v>
      </c>
      <c r="L497" s="888">
        <f t="shared" si="198"/>
        <v>0</v>
      </c>
      <c r="M497" s="888">
        <f t="shared" si="198"/>
        <v>0</v>
      </c>
      <c r="N497" s="515">
        <f t="shared" si="197"/>
        <v>0</v>
      </c>
      <c r="O497" s="509">
        <f t="shared" si="197"/>
        <v>57</v>
      </c>
      <c r="P497" s="515">
        <f t="shared" si="199"/>
        <v>0</v>
      </c>
      <c r="Q497" s="888">
        <f t="shared" si="199"/>
        <v>0</v>
      </c>
      <c r="R497" s="889">
        <f t="shared" si="199"/>
        <v>0</v>
      </c>
      <c r="S497" s="507"/>
      <c r="T497" s="508"/>
      <c r="U497" s="509">
        <f t="shared" si="190"/>
        <v>57</v>
      </c>
      <c r="V497" s="47">
        <f t="shared" si="196"/>
        <v>0</v>
      </c>
      <c r="W497" s="510"/>
    </row>
    <row r="498" spans="1:23" ht="12" customHeight="1">
      <c r="A498" s="498">
        <v>314011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89"/>
        <v>0</v>
      </c>
      <c r="K498" s="888">
        <f t="shared" si="198"/>
        <v>0</v>
      </c>
      <c r="L498" s="888">
        <f t="shared" si="198"/>
        <v>0</v>
      </c>
      <c r="M498" s="888">
        <f t="shared" si="198"/>
        <v>0</v>
      </c>
      <c r="N498" s="515">
        <f t="shared" ref="N498:O517" si="200">SUMIF($A$10:$A$374,$A498,N$10:N$374)</f>
        <v>0</v>
      </c>
      <c r="O498" s="509">
        <f t="shared" si="200"/>
        <v>0</v>
      </c>
      <c r="P498" s="515">
        <f t="shared" si="199"/>
        <v>0</v>
      </c>
      <c r="Q498" s="888">
        <f t="shared" si="199"/>
        <v>0</v>
      </c>
      <c r="R498" s="889">
        <f t="shared" si="199"/>
        <v>0</v>
      </c>
      <c r="S498" s="507"/>
      <c r="T498" s="508"/>
      <c r="U498" s="509">
        <f t="shared" si="190"/>
        <v>0</v>
      </c>
      <c r="V498" s="47">
        <f t="shared" si="196"/>
        <v>0</v>
      </c>
      <c r="W498" s="510"/>
    </row>
    <row r="499" spans="1:23" ht="12" customHeight="1">
      <c r="A499" s="498">
        <v>314021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89"/>
        <v>8</v>
      </c>
      <c r="K499" s="888">
        <f t="shared" si="198"/>
        <v>0</v>
      </c>
      <c r="L499" s="888">
        <f t="shared" si="198"/>
        <v>0</v>
      </c>
      <c r="M499" s="888">
        <f t="shared" si="198"/>
        <v>0</v>
      </c>
      <c r="N499" s="515">
        <f t="shared" si="200"/>
        <v>0</v>
      </c>
      <c r="O499" s="509">
        <f t="shared" si="200"/>
        <v>8</v>
      </c>
      <c r="P499" s="515">
        <f t="shared" si="199"/>
        <v>0</v>
      </c>
      <c r="Q499" s="888">
        <f t="shared" si="199"/>
        <v>0</v>
      </c>
      <c r="R499" s="889">
        <f t="shared" si="199"/>
        <v>0</v>
      </c>
      <c r="S499" s="507"/>
      <c r="T499" s="508"/>
      <c r="U499" s="509">
        <f t="shared" si="190"/>
        <v>8</v>
      </c>
      <c r="V499" s="47">
        <f t="shared" si="196"/>
        <v>0</v>
      </c>
      <c r="W499" s="510"/>
    </row>
    <row r="500" spans="1:23" ht="12" customHeight="1">
      <c r="A500" s="498">
        <v>314028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89"/>
        <v>0</v>
      </c>
      <c r="K500" s="888">
        <f t="shared" si="198"/>
        <v>0</v>
      </c>
      <c r="L500" s="888">
        <f t="shared" si="198"/>
        <v>0</v>
      </c>
      <c r="M500" s="888">
        <f t="shared" si="198"/>
        <v>0</v>
      </c>
      <c r="N500" s="515">
        <f t="shared" si="200"/>
        <v>0</v>
      </c>
      <c r="O500" s="509">
        <f t="shared" si="200"/>
        <v>0</v>
      </c>
      <c r="P500" s="515">
        <f t="shared" si="199"/>
        <v>0</v>
      </c>
      <c r="Q500" s="888">
        <f t="shared" si="199"/>
        <v>0</v>
      </c>
      <c r="R500" s="889">
        <f t="shared" si="199"/>
        <v>0</v>
      </c>
      <c r="S500" s="507"/>
      <c r="T500" s="508"/>
      <c r="U500" s="509">
        <f t="shared" si="190"/>
        <v>0</v>
      </c>
      <c r="V500" s="47">
        <f t="shared" si="196"/>
        <v>0</v>
      </c>
      <c r="W500" s="510"/>
    </row>
    <row r="501" spans="1:23" ht="12" customHeight="1">
      <c r="A501" s="498">
        <v>314081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89"/>
        <v>0</v>
      </c>
      <c r="K501" s="888">
        <f t="shared" si="198"/>
        <v>0</v>
      </c>
      <c r="L501" s="888">
        <f t="shared" si="198"/>
        <v>0</v>
      </c>
      <c r="M501" s="888">
        <f t="shared" si="198"/>
        <v>0</v>
      </c>
      <c r="N501" s="515">
        <f t="shared" si="200"/>
        <v>8</v>
      </c>
      <c r="O501" s="509">
        <f t="shared" si="200"/>
        <v>8</v>
      </c>
      <c r="P501" s="515">
        <f t="shared" si="199"/>
        <v>0</v>
      </c>
      <c r="Q501" s="888">
        <f t="shared" si="199"/>
        <v>0</v>
      </c>
      <c r="R501" s="889">
        <f t="shared" si="199"/>
        <v>0</v>
      </c>
      <c r="S501" s="507"/>
      <c r="T501" s="508"/>
      <c r="U501" s="509">
        <f t="shared" si="190"/>
        <v>8</v>
      </c>
      <c r="V501" s="47">
        <f t="shared" si="196"/>
        <v>0</v>
      </c>
      <c r="W501" s="510"/>
    </row>
    <row r="502" spans="1:23" ht="12" customHeight="1">
      <c r="A502" s="498">
        <v>314101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89"/>
        <v>0</v>
      </c>
      <c r="K502" s="888">
        <f t="shared" si="198"/>
        <v>0</v>
      </c>
      <c r="L502" s="888">
        <f t="shared" si="198"/>
        <v>0</v>
      </c>
      <c r="M502" s="888">
        <f t="shared" si="198"/>
        <v>0</v>
      </c>
      <c r="N502" s="515">
        <f t="shared" si="200"/>
        <v>0</v>
      </c>
      <c r="O502" s="509">
        <f t="shared" si="200"/>
        <v>0</v>
      </c>
      <c r="P502" s="515">
        <f t="shared" si="199"/>
        <v>0</v>
      </c>
      <c r="Q502" s="888">
        <f t="shared" si="199"/>
        <v>0</v>
      </c>
      <c r="R502" s="889">
        <f t="shared" si="199"/>
        <v>0</v>
      </c>
      <c r="S502" s="507"/>
      <c r="T502" s="508"/>
      <c r="U502" s="509">
        <f t="shared" si="190"/>
        <v>0</v>
      </c>
      <c r="V502" s="47">
        <f t="shared" si="196"/>
        <v>0</v>
      </c>
      <c r="W502" s="510"/>
    </row>
    <row r="503" spans="1:23" ht="12" customHeight="1">
      <c r="A503" s="498">
        <v>314111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89"/>
        <v>0</v>
      </c>
      <c r="K503" s="888">
        <f t="shared" ref="K503:M522" si="201">SUMIF($A$10:$A$369,$A503,K$10:K$369)</f>
        <v>0</v>
      </c>
      <c r="L503" s="888">
        <f t="shared" si="201"/>
        <v>0</v>
      </c>
      <c r="M503" s="888">
        <f t="shared" si="201"/>
        <v>0</v>
      </c>
      <c r="N503" s="515">
        <f t="shared" si="200"/>
        <v>0</v>
      </c>
      <c r="O503" s="509">
        <f t="shared" si="200"/>
        <v>0</v>
      </c>
      <c r="P503" s="515">
        <f t="shared" ref="P503:R522" si="202">SUMIF($A$10:$A$369,$A503,P$10:P$369)</f>
        <v>0</v>
      </c>
      <c r="Q503" s="888">
        <f t="shared" si="202"/>
        <v>0</v>
      </c>
      <c r="R503" s="889">
        <f t="shared" si="202"/>
        <v>0</v>
      </c>
      <c r="S503" s="507"/>
      <c r="T503" s="508"/>
      <c r="U503" s="509">
        <f t="shared" si="190"/>
        <v>0</v>
      </c>
      <c r="V503" s="47">
        <f t="shared" si="196"/>
        <v>0</v>
      </c>
      <c r="W503" s="510"/>
    </row>
    <row r="504" spans="1:23" ht="12" customHeight="1">
      <c r="A504" s="498">
        <v>314301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89"/>
        <v>0</v>
      </c>
      <c r="K504" s="888">
        <f t="shared" si="201"/>
        <v>0</v>
      </c>
      <c r="L504" s="888">
        <f t="shared" si="201"/>
        <v>0</v>
      </c>
      <c r="M504" s="888">
        <f t="shared" si="201"/>
        <v>0</v>
      </c>
      <c r="N504" s="515">
        <f t="shared" si="200"/>
        <v>0</v>
      </c>
      <c r="O504" s="509">
        <f t="shared" si="200"/>
        <v>0</v>
      </c>
      <c r="P504" s="515">
        <f t="shared" si="202"/>
        <v>0</v>
      </c>
      <c r="Q504" s="888">
        <f t="shared" si="202"/>
        <v>0</v>
      </c>
      <c r="R504" s="889">
        <f t="shared" si="202"/>
        <v>0</v>
      </c>
      <c r="S504" s="507"/>
      <c r="T504" s="508"/>
      <c r="U504" s="509">
        <f t="shared" si="190"/>
        <v>0</v>
      </c>
      <c r="V504" s="47">
        <f t="shared" si="196"/>
        <v>0</v>
      </c>
      <c r="W504" s="510"/>
    </row>
    <row r="505" spans="1:23" ht="12" customHeight="1">
      <c r="A505" s="498">
        <v>320000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89"/>
        <v>0</v>
      </c>
      <c r="K505" s="888">
        <f t="shared" si="201"/>
        <v>0</v>
      </c>
      <c r="L505" s="888">
        <f t="shared" si="201"/>
        <v>0</v>
      </c>
      <c r="M505" s="888">
        <f t="shared" si="201"/>
        <v>0</v>
      </c>
      <c r="N505" s="515">
        <f t="shared" si="200"/>
        <v>0</v>
      </c>
      <c r="O505" s="509">
        <f t="shared" si="200"/>
        <v>0</v>
      </c>
      <c r="P505" s="515">
        <f t="shared" si="202"/>
        <v>0</v>
      </c>
      <c r="Q505" s="888">
        <f t="shared" si="202"/>
        <v>0</v>
      </c>
      <c r="R505" s="889">
        <f t="shared" si="202"/>
        <v>0</v>
      </c>
      <c r="S505" s="507"/>
      <c r="T505" s="508"/>
      <c r="U505" s="509">
        <f t="shared" si="190"/>
        <v>0</v>
      </c>
      <c r="V505" s="47">
        <f t="shared" si="196"/>
        <v>0</v>
      </c>
      <c r="W505" s="510"/>
    </row>
    <row r="506" spans="1:23" ht="12" customHeight="1">
      <c r="A506" s="498">
        <v>320001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ref="J506:J569" si="203">SUMIF($A$10:$A$374,$A506,J$10:J$374)</f>
        <v>77</v>
      </c>
      <c r="K506" s="888">
        <f t="shared" si="201"/>
        <v>5</v>
      </c>
      <c r="L506" s="888">
        <f t="shared" si="201"/>
        <v>0</v>
      </c>
      <c r="M506" s="888">
        <f t="shared" si="201"/>
        <v>0</v>
      </c>
      <c r="N506" s="515">
        <f t="shared" si="200"/>
        <v>0</v>
      </c>
      <c r="O506" s="509">
        <f t="shared" si="200"/>
        <v>82</v>
      </c>
      <c r="P506" s="515">
        <f t="shared" si="202"/>
        <v>0</v>
      </c>
      <c r="Q506" s="888">
        <f t="shared" si="202"/>
        <v>0</v>
      </c>
      <c r="R506" s="889">
        <f t="shared" si="202"/>
        <v>0</v>
      </c>
      <c r="S506" s="507"/>
      <c r="T506" s="508"/>
      <c r="U506" s="509">
        <f t="shared" ref="U506:U569" si="204">SUMIF($A$10:$A$369,$A506,U$10:U$369)</f>
        <v>82</v>
      </c>
      <c r="V506" s="47">
        <f t="shared" si="196"/>
        <v>0</v>
      </c>
      <c r="W506" s="510"/>
    </row>
    <row r="507" spans="1:23" ht="12" customHeight="1">
      <c r="A507" s="498">
        <v>320008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203"/>
        <v>0</v>
      </c>
      <c r="K507" s="888">
        <f t="shared" si="201"/>
        <v>0</v>
      </c>
      <c r="L507" s="888">
        <f t="shared" si="201"/>
        <v>0</v>
      </c>
      <c r="M507" s="888">
        <f t="shared" si="201"/>
        <v>0</v>
      </c>
      <c r="N507" s="515">
        <f t="shared" si="200"/>
        <v>0</v>
      </c>
      <c r="O507" s="509">
        <f t="shared" si="200"/>
        <v>0</v>
      </c>
      <c r="P507" s="515">
        <f t="shared" si="202"/>
        <v>0</v>
      </c>
      <c r="Q507" s="888">
        <f t="shared" si="202"/>
        <v>0</v>
      </c>
      <c r="R507" s="889">
        <f t="shared" si="202"/>
        <v>0</v>
      </c>
      <c r="S507" s="507"/>
      <c r="T507" s="508"/>
      <c r="U507" s="509">
        <f t="shared" si="204"/>
        <v>0</v>
      </c>
      <c r="V507" s="47">
        <f t="shared" si="196"/>
        <v>0</v>
      </c>
      <c r="W507" s="510"/>
    </row>
    <row r="508" spans="1:23" ht="12" customHeight="1">
      <c r="A508" s="498">
        <v>320021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203"/>
        <v>24</v>
      </c>
      <c r="K508" s="888">
        <f t="shared" si="201"/>
        <v>0</v>
      </c>
      <c r="L508" s="888">
        <f t="shared" si="201"/>
        <v>0</v>
      </c>
      <c r="M508" s="888">
        <f t="shared" si="201"/>
        <v>0</v>
      </c>
      <c r="N508" s="515">
        <f t="shared" si="200"/>
        <v>0</v>
      </c>
      <c r="O508" s="509">
        <f t="shared" si="200"/>
        <v>24</v>
      </c>
      <c r="P508" s="515">
        <f t="shared" si="202"/>
        <v>0</v>
      </c>
      <c r="Q508" s="888">
        <f t="shared" si="202"/>
        <v>0</v>
      </c>
      <c r="R508" s="889">
        <f t="shared" si="202"/>
        <v>0</v>
      </c>
      <c r="S508" s="507"/>
      <c r="T508" s="508"/>
      <c r="U508" s="509">
        <f t="shared" si="204"/>
        <v>24</v>
      </c>
      <c r="V508" s="47">
        <f t="shared" si="196"/>
        <v>0</v>
      </c>
      <c r="W508" s="510"/>
    </row>
    <row r="509" spans="1:23" ht="12" customHeight="1">
      <c r="A509" s="498">
        <v>320041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203"/>
        <v>0</v>
      </c>
      <c r="K509" s="888">
        <f t="shared" si="201"/>
        <v>0</v>
      </c>
      <c r="L509" s="888">
        <f t="shared" si="201"/>
        <v>0</v>
      </c>
      <c r="M509" s="888">
        <f t="shared" si="201"/>
        <v>0</v>
      </c>
      <c r="N509" s="515">
        <f t="shared" si="200"/>
        <v>8</v>
      </c>
      <c r="O509" s="509">
        <f t="shared" si="200"/>
        <v>8</v>
      </c>
      <c r="P509" s="515">
        <f t="shared" si="202"/>
        <v>0</v>
      </c>
      <c r="Q509" s="888">
        <f t="shared" si="202"/>
        <v>0</v>
      </c>
      <c r="R509" s="889">
        <f t="shared" si="202"/>
        <v>0</v>
      </c>
      <c r="S509" s="507"/>
      <c r="T509" s="508"/>
      <c r="U509" s="509">
        <f t="shared" si="204"/>
        <v>8</v>
      </c>
      <c r="V509" s="47">
        <f t="shared" si="196"/>
        <v>0</v>
      </c>
      <c r="W509" s="510"/>
    </row>
    <row r="510" spans="1:23" ht="12" customHeight="1">
      <c r="A510" s="498">
        <v>320046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203"/>
        <v>0</v>
      </c>
      <c r="K510" s="888">
        <f t="shared" si="201"/>
        <v>0</v>
      </c>
      <c r="L510" s="888">
        <f t="shared" si="201"/>
        <v>0</v>
      </c>
      <c r="M510" s="888">
        <f t="shared" si="201"/>
        <v>0</v>
      </c>
      <c r="N510" s="515">
        <f t="shared" si="200"/>
        <v>0</v>
      </c>
      <c r="O510" s="509">
        <f t="shared" si="200"/>
        <v>0</v>
      </c>
      <c r="P510" s="515">
        <f t="shared" si="202"/>
        <v>0</v>
      </c>
      <c r="Q510" s="888">
        <f t="shared" si="202"/>
        <v>0</v>
      </c>
      <c r="R510" s="889">
        <f t="shared" si="202"/>
        <v>0</v>
      </c>
      <c r="S510" s="507"/>
      <c r="T510" s="508"/>
      <c r="U510" s="509">
        <f t="shared" si="204"/>
        <v>0</v>
      </c>
      <c r="V510" s="47">
        <f t="shared" si="196"/>
        <v>0</v>
      </c>
      <c r="W510" s="510"/>
    </row>
    <row r="511" spans="1:23" ht="12" customHeight="1">
      <c r="A511" s="498">
        <v>320101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203"/>
        <v>0</v>
      </c>
      <c r="K511" s="888">
        <f t="shared" si="201"/>
        <v>0</v>
      </c>
      <c r="L511" s="888">
        <f t="shared" si="201"/>
        <v>0</v>
      </c>
      <c r="M511" s="888">
        <f t="shared" si="201"/>
        <v>0</v>
      </c>
      <c r="N511" s="515">
        <f t="shared" si="200"/>
        <v>0</v>
      </c>
      <c r="O511" s="509">
        <f t="shared" si="200"/>
        <v>0</v>
      </c>
      <c r="P511" s="515">
        <f t="shared" si="202"/>
        <v>0</v>
      </c>
      <c r="Q511" s="888">
        <f t="shared" si="202"/>
        <v>0</v>
      </c>
      <c r="R511" s="889">
        <f t="shared" si="202"/>
        <v>0</v>
      </c>
      <c r="S511" s="507"/>
      <c r="T511" s="508"/>
      <c r="U511" s="509">
        <f t="shared" si="204"/>
        <v>0</v>
      </c>
      <c r="V511" s="47">
        <f t="shared" si="196"/>
        <v>0</v>
      </c>
      <c r="W511" s="510"/>
    </row>
    <row r="512" spans="1:23" ht="12" customHeight="1">
      <c r="A512" s="498">
        <v>321000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3"/>
        <v>8</v>
      </c>
      <c r="K512" s="888">
        <f t="shared" si="201"/>
        <v>0</v>
      </c>
      <c r="L512" s="888">
        <f t="shared" si="201"/>
        <v>0</v>
      </c>
      <c r="M512" s="888">
        <f t="shared" si="201"/>
        <v>0</v>
      </c>
      <c r="N512" s="515">
        <f t="shared" si="200"/>
        <v>0</v>
      </c>
      <c r="O512" s="509">
        <f t="shared" si="200"/>
        <v>8</v>
      </c>
      <c r="P512" s="515">
        <f t="shared" si="202"/>
        <v>0</v>
      </c>
      <c r="Q512" s="888">
        <f t="shared" si="202"/>
        <v>0</v>
      </c>
      <c r="R512" s="889">
        <f t="shared" si="202"/>
        <v>0</v>
      </c>
      <c r="S512" s="507"/>
      <c r="T512" s="508"/>
      <c r="U512" s="509">
        <f t="shared" si="204"/>
        <v>8</v>
      </c>
      <c r="V512" s="47">
        <f t="shared" si="196"/>
        <v>0</v>
      </c>
      <c r="W512" s="510"/>
    </row>
    <row r="513" spans="1:23" ht="12" customHeight="1">
      <c r="A513" s="498">
        <v>321001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3"/>
        <v>30</v>
      </c>
      <c r="K513" s="888">
        <f t="shared" si="201"/>
        <v>5</v>
      </c>
      <c r="L513" s="888">
        <f t="shared" si="201"/>
        <v>0</v>
      </c>
      <c r="M513" s="888">
        <f t="shared" si="201"/>
        <v>0</v>
      </c>
      <c r="N513" s="515">
        <f t="shared" si="200"/>
        <v>0</v>
      </c>
      <c r="O513" s="509">
        <f t="shared" si="200"/>
        <v>35</v>
      </c>
      <c r="P513" s="515">
        <f t="shared" si="202"/>
        <v>0</v>
      </c>
      <c r="Q513" s="888">
        <f t="shared" si="202"/>
        <v>0</v>
      </c>
      <c r="R513" s="889">
        <f t="shared" si="202"/>
        <v>0</v>
      </c>
      <c r="S513" s="507"/>
      <c r="T513" s="508"/>
      <c r="U513" s="509">
        <f t="shared" si="204"/>
        <v>35</v>
      </c>
      <c r="V513" s="47">
        <f t="shared" si="196"/>
        <v>0</v>
      </c>
      <c r="W513" s="510"/>
    </row>
    <row r="514" spans="1:23" ht="12" customHeight="1">
      <c r="A514" s="498">
        <v>321012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3"/>
        <v>32</v>
      </c>
      <c r="K514" s="888">
        <f t="shared" si="201"/>
        <v>0</v>
      </c>
      <c r="L514" s="888">
        <f t="shared" si="201"/>
        <v>0</v>
      </c>
      <c r="M514" s="888">
        <f t="shared" si="201"/>
        <v>0</v>
      </c>
      <c r="N514" s="515">
        <f t="shared" si="200"/>
        <v>0</v>
      </c>
      <c r="O514" s="509">
        <f t="shared" si="200"/>
        <v>32</v>
      </c>
      <c r="P514" s="515">
        <f t="shared" si="202"/>
        <v>0</v>
      </c>
      <c r="Q514" s="888">
        <f t="shared" si="202"/>
        <v>0</v>
      </c>
      <c r="R514" s="889">
        <f t="shared" si="202"/>
        <v>0</v>
      </c>
      <c r="S514" s="507"/>
      <c r="T514" s="508"/>
      <c r="U514" s="509">
        <f t="shared" si="204"/>
        <v>32</v>
      </c>
      <c r="V514" s="47">
        <f t="shared" si="196"/>
        <v>0</v>
      </c>
      <c r="W514" s="510"/>
    </row>
    <row r="515" spans="1:23" ht="12" customHeight="1">
      <c r="A515" s="498">
        <v>321018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3"/>
        <v>0</v>
      </c>
      <c r="K515" s="888">
        <f t="shared" si="201"/>
        <v>0</v>
      </c>
      <c r="L515" s="888">
        <f t="shared" si="201"/>
        <v>0</v>
      </c>
      <c r="M515" s="888">
        <f t="shared" si="201"/>
        <v>0</v>
      </c>
      <c r="N515" s="515">
        <f t="shared" si="200"/>
        <v>0</v>
      </c>
      <c r="O515" s="509">
        <f t="shared" si="200"/>
        <v>0</v>
      </c>
      <c r="P515" s="515">
        <f t="shared" si="202"/>
        <v>0</v>
      </c>
      <c r="Q515" s="888">
        <f t="shared" si="202"/>
        <v>0</v>
      </c>
      <c r="R515" s="889">
        <f t="shared" si="202"/>
        <v>0</v>
      </c>
      <c r="S515" s="507"/>
      <c r="T515" s="508"/>
      <c r="U515" s="509">
        <f t="shared" si="204"/>
        <v>0</v>
      </c>
      <c r="V515" s="47">
        <f t="shared" si="196"/>
        <v>0</v>
      </c>
      <c r="W515" s="510"/>
    </row>
    <row r="516" spans="1:23" ht="12" customHeight="1">
      <c r="A516" s="498">
        <v>321021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3"/>
        <v>0</v>
      </c>
      <c r="K516" s="888">
        <f t="shared" si="201"/>
        <v>0</v>
      </c>
      <c r="L516" s="888">
        <f t="shared" si="201"/>
        <v>0</v>
      </c>
      <c r="M516" s="888">
        <f t="shared" si="201"/>
        <v>0</v>
      </c>
      <c r="N516" s="515">
        <f t="shared" si="200"/>
        <v>0</v>
      </c>
      <c r="O516" s="509">
        <f t="shared" si="200"/>
        <v>0</v>
      </c>
      <c r="P516" s="515">
        <f t="shared" si="202"/>
        <v>0</v>
      </c>
      <c r="Q516" s="888">
        <f t="shared" si="202"/>
        <v>0</v>
      </c>
      <c r="R516" s="889">
        <f t="shared" si="202"/>
        <v>0</v>
      </c>
      <c r="S516" s="507"/>
      <c r="T516" s="508"/>
      <c r="U516" s="509">
        <f t="shared" si="204"/>
        <v>0</v>
      </c>
      <c r="V516" s="47">
        <f t="shared" si="196"/>
        <v>0</v>
      </c>
      <c r="W516" s="510"/>
    </row>
    <row r="517" spans="1:23" ht="12" customHeight="1">
      <c r="A517" s="498">
        <v>321030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3"/>
        <v>0</v>
      </c>
      <c r="K517" s="888">
        <f t="shared" si="201"/>
        <v>0</v>
      </c>
      <c r="L517" s="888">
        <f t="shared" si="201"/>
        <v>0</v>
      </c>
      <c r="M517" s="888">
        <f t="shared" si="201"/>
        <v>0</v>
      </c>
      <c r="N517" s="515">
        <f t="shared" si="200"/>
        <v>0</v>
      </c>
      <c r="O517" s="509">
        <f t="shared" si="200"/>
        <v>0</v>
      </c>
      <c r="P517" s="515">
        <f t="shared" si="202"/>
        <v>0</v>
      </c>
      <c r="Q517" s="888">
        <f t="shared" si="202"/>
        <v>0</v>
      </c>
      <c r="R517" s="889">
        <f t="shared" si="202"/>
        <v>0</v>
      </c>
      <c r="S517" s="507"/>
      <c r="T517" s="508"/>
      <c r="U517" s="509">
        <f t="shared" si="204"/>
        <v>0</v>
      </c>
      <c r="V517" s="47">
        <f t="shared" si="196"/>
        <v>0</v>
      </c>
      <c r="W517" s="510"/>
    </row>
    <row r="518" spans="1:23" ht="12" customHeight="1">
      <c r="A518" s="498">
        <v>321031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3"/>
        <v>0</v>
      </c>
      <c r="K518" s="888">
        <f t="shared" si="201"/>
        <v>0</v>
      </c>
      <c r="L518" s="888">
        <f t="shared" si="201"/>
        <v>0</v>
      </c>
      <c r="M518" s="888">
        <f t="shared" si="201"/>
        <v>0</v>
      </c>
      <c r="N518" s="515">
        <f t="shared" ref="N518:O537" si="205">SUMIF($A$10:$A$374,$A518,N$10:N$374)</f>
        <v>0</v>
      </c>
      <c r="O518" s="509">
        <f t="shared" si="205"/>
        <v>0</v>
      </c>
      <c r="P518" s="515">
        <f t="shared" si="202"/>
        <v>0</v>
      </c>
      <c r="Q518" s="888">
        <f t="shared" si="202"/>
        <v>0</v>
      </c>
      <c r="R518" s="889">
        <f t="shared" si="202"/>
        <v>0</v>
      </c>
      <c r="S518" s="507"/>
      <c r="T518" s="508"/>
      <c r="U518" s="509">
        <f t="shared" si="204"/>
        <v>0</v>
      </c>
      <c r="V518" s="47">
        <f t="shared" si="196"/>
        <v>0</v>
      </c>
      <c r="W518" s="510"/>
    </row>
    <row r="519" spans="1:23" ht="12" customHeight="1">
      <c r="A519" s="498">
        <v>321041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3"/>
        <v>0</v>
      </c>
      <c r="K519" s="888">
        <f t="shared" si="201"/>
        <v>0</v>
      </c>
      <c r="L519" s="888">
        <f t="shared" si="201"/>
        <v>0</v>
      </c>
      <c r="M519" s="888">
        <f t="shared" si="201"/>
        <v>0</v>
      </c>
      <c r="N519" s="515">
        <f t="shared" si="205"/>
        <v>0</v>
      </c>
      <c r="O519" s="509">
        <f t="shared" si="205"/>
        <v>0</v>
      </c>
      <c r="P519" s="515">
        <f t="shared" si="202"/>
        <v>0</v>
      </c>
      <c r="Q519" s="888">
        <f t="shared" si="202"/>
        <v>0</v>
      </c>
      <c r="R519" s="889">
        <f t="shared" si="202"/>
        <v>0</v>
      </c>
      <c r="S519" s="507"/>
      <c r="T519" s="508"/>
      <c r="U519" s="509">
        <f t="shared" si="204"/>
        <v>0</v>
      </c>
      <c r="V519" s="47">
        <f t="shared" si="196"/>
        <v>0</v>
      </c>
      <c r="W519" s="510"/>
    </row>
    <row r="520" spans="1:23" ht="12" customHeight="1">
      <c r="A520" s="498">
        <v>321072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3"/>
        <v>0</v>
      </c>
      <c r="K520" s="888">
        <f t="shared" si="201"/>
        <v>0</v>
      </c>
      <c r="L520" s="888">
        <f t="shared" si="201"/>
        <v>0</v>
      </c>
      <c r="M520" s="888">
        <f t="shared" si="201"/>
        <v>0</v>
      </c>
      <c r="N520" s="515">
        <f t="shared" si="205"/>
        <v>0</v>
      </c>
      <c r="O520" s="509">
        <f t="shared" si="205"/>
        <v>0</v>
      </c>
      <c r="P520" s="515">
        <f t="shared" si="202"/>
        <v>0</v>
      </c>
      <c r="Q520" s="888">
        <f t="shared" si="202"/>
        <v>0</v>
      </c>
      <c r="R520" s="889">
        <f t="shared" si="202"/>
        <v>0</v>
      </c>
      <c r="S520" s="507"/>
      <c r="T520" s="508"/>
      <c r="U520" s="509">
        <f t="shared" si="204"/>
        <v>0</v>
      </c>
      <c r="V520" s="47">
        <f t="shared" si="196"/>
        <v>0</v>
      </c>
      <c r="W520" s="510"/>
    </row>
    <row r="521" spans="1:23" ht="12" customHeight="1">
      <c r="A521" s="498">
        <v>321101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3"/>
        <v>0</v>
      </c>
      <c r="K521" s="888">
        <f t="shared" si="201"/>
        <v>0</v>
      </c>
      <c r="L521" s="888">
        <f t="shared" si="201"/>
        <v>0</v>
      </c>
      <c r="M521" s="888">
        <f t="shared" si="201"/>
        <v>0</v>
      </c>
      <c r="N521" s="515">
        <f t="shared" si="205"/>
        <v>0</v>
      </c>
      <c r="O521" s="509">
        <f t="shared" si="205"/>
        <v>0</v>
      </c>
      <c r="P521" s="515">
        <f t="shared" si="202"/>
        <v>55</v>
      </c>
      <c r="Q521" s="888">
        <f t="shared" si="202"/>
        <v>24</v>
      </c>
      <c r="R521" s="889">
        <f t="shared" si="202"/>
        <v>79</v>
      </c>
      <c r="S521" s="507"/>
      <c r="T521" s="508"/>
      <c r="U521" s="509">
        <f t="shared" si="204"/>
        <v>79</v>
      </c>
      <c r="V521" s="47">
        <f t="shared" si="196"/>
        <v>0</v>
      </c>
      <c r="W521" s="510"/>
    </row>
    <row r="522" spans="1:23" ht="12" customHeight="1">
      <c r="A522" s="498">
        <v>321501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3"/>
        <v>0</v>
      </c>
      <c r="K522" s="888">
        <f t="shared" si="201"/>
        <v>0</v>
      </c>
      <c r="L522" s="888">
        <f t="shared" si="201"/>
        <v>0</v>
      </c>
      <c r="M522" s="888">
        <f t="shared" si="201"/>
        <v>0</v>
      </c>
      <c r="N522" s="515">
        <f t="shared" si="205"/>
        <v>0</v>
      </c>
      <c r="O522" s="509">
        <f t="shared" si="205"/>
        <v>0</v>
      </c>
      <c r="P522" s="515">
        <f t="shared" si="202"/>
        <v>0</v>
      </c>
      <c r="Q522" s="888">
        <f t="shared" si="202"/>
        <v>0</v>
      </c>
      <c r="R522" s="889">
        <f t="shared" si="202"/>
        <v>0</v>
      </c>
      <c r="S522" s="507"/>
      <c r="T522" s="508"/>
      <c r="U522" s="509">
        <f t="shared" si="204"/>
        <v>0</v>
      </c>
      <c r="V522" s="47">
        <f t="shared" si="196"/>
        <v>0</v>
      </c>
      <c r="W522" s="510"/>
    </row>
    <row r="523" spans="1:23" ht="12" customHeight="1">
      <c r="A523" s="498">
        <v>332101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3"/>
        <v>0</v>
      </c>
      <c r="K523" s="888">
        <f t="shared" ref="K523:M542" si="206">SUMIF($A$10:$A$369,$A523,K$10:K$369)</f>
        <v>0</v>
      </c>
      <c r="L523" s="888">
        <f t="shared" si="206"/>
        <v>0</v>
      </c>
      <c r="M523" s="888">
        <f t="shared" si="206"/>
        <v>0</v>
      </c>
      <c r="N523" s="515">
        <f t="shared" si="205"/>
        <v>0</v>
      </c>
      <c r="O523" s="509">
        <f t="shared" si="205"/>
        <v>0</v>
      </c>
      <c r="P523" s="515">
        <f t="shared" ref="P523:R542" si="207">SUMIF($A$10:$A$369,$A523,P$10:P$369)</f>
        <v>0</v>
      </c>
      <c r="Q523" s="888">
        <f t="shared" si="207"/>
        <v>0</v>
      </c>
      <c r="R523" s="889">
        <f t="shared" si="207"/>
        <v>0</v>
      </c>
      <c r="S523" s="507"/>
      <c r="T523" s="508"/>
      <c r="U523" s="509">
        <f t="shared" si="204"/>
        <v>0</v>
      </c>
      <c r="V523" s="47">
        <f t="shared" si="196"/>
        <v>0</v>
      </c>
      <c r="W523" s="510"/>
    </row>
    <row r="524" spans="1:23" ht="12" customHeight="1">
      <c r="A524" s="498">
        <v>332121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3"/>
        <v>0</v>
      </c>
      <c r="K524" s="888">
        <f t="shared" si="206"/>
        <v>0</v>
      </c>
      <c r="L524" s="888">
        <f t="shared" si="206"/>
        <v>0</v>
      </c>
      <c r="M524" s="888">
        <f t="shared" si="206"/>
        <v>0</v>
      </c>
      <c r="N524" s="515">
        <f t="shared" si="205"/>
        <v>0</v>
      </c>
      <c r="O524" s="509">
        <f t="shared" si="205"/>
        <v>0</v>
      </c>
      <c r="P524" s="515">
        <f t="shared" si="207"/>
        <v>0</v>
      </c>
      <c r="Q524" s="888">
        <f t="shared" si="207"/>
        <v>0</v>
      </c>
      <c r="R524" s="889">
        <f t="shared" si="207"/>
        <v>0</v>
      </c>
      <c r="S524" s="507"/>
      <c r="T524" s="508"/>
      <c r="U524" s="509">
        <f t="shared" si="204"/>
        <v>0</v>
      </c>
      <c r="V524" s="47">
        <f t="shared" si="196"/>
        <v>0</v>
      </c>
      <c r="W524" s="510"/>
    </row>
    <row r="525" spans="1:23" ht="12" customHeight="1">
      <c r="A525" s="498">
        <v>332211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3"/>
        <v>0</v>
      </c>
      <c r="K525" s="888">
        <f t="shared" si="206"/>
        <v>0</v>
      </c>
      <c r="L525" s="888">
        <f t="shared" si="206"/>
        <v>0</v>
      </c>
      <c r="M525" s="888">
        <f t="shared" si="206"/>
        <v>0</v>
      </c>
      <c r="N525" s="515">
        <f t="shared" si="205"/>
        <v>0</v>
      </c>
      <c r="O525" s="509">
        <f t="shared" si="205"/>
        <v>0</v>
      </c>
      <c r="P525" s="515">
        <f t="shared" si="207"/>
        <v>0</v>
      </c>
      <c r="Q525" s="888">
        <f t="shared" si="207"/>
        <v>0</v>
      </c>
      <c r="R525" s="889">
        <f t="shared" si="207"/>
        <v>0</v>
      </c>
      <c r="S525" s="507"/>
      <c r="T525" s="508"/>
      <c r="U525" s="509">
        <f t="shared" si="204"/>
        <v>0</v>
      </c>
      <c r="V525" s="47">
        <f t="shared" si="196"/>
        <v>0</v>
      </c>
      <c r="W525" s="510"/>
    </row>
    <row r="526" spans="1:23" ht="12" customHeight="1">
      <c r="A526" s="498">
        <v>332300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3"/>
        <v>0</v>
      </c>
      <c r="K526" s="888">
        <f t="shared" si="206"/>
        <v>0</v>
      </c>
      <c r="L526" s="888">
        <f t="shared" si="206"/>
        <v>0</v>
      </c>
      <c r="M526" s="888">
        <f t="shared" si="206"/>
        <v>0</v>
      </c>
      <c r="N526" s="515">
        <f t="shared" si="205"/>
        <v>0</v>
      </c>
      <c r="O526" s="509">
        <f t="shared" si="205"/>
        <v>0</v>
      </c>
      <c r="P526" s="515">
        <f t="shared" si="207"/>
        <v>0</v>
      </c>
      <c r="Q526" s="888">
        <f t="shared" si="207"/>
        <v>0</v>
      </c>
      <c r="R526" s="889">
        <f t="shared" si="207"/>
        <v>0</v>
      </c>
      <c r="S526" s="507"/>
      <c r="T526" s="508"/>
      <c r="U526" s="509">
        <f t="shared" si="204"/>
        <v>0</v>
      </c>
      <c r="V526" s="47">
        <f t="shared" si="196"/>
        <v>0</v>
      </c>
      <c r="W526" s="510"/>
    </row>
    <row r="527" spans="1:23" ht="12" customHeight="1">
      <c r="A527" s="498">
        <v>332301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3"/>
        <v>24</v>
      </c>
      <c r="K527" s="888">
        <f t="shared" si="206"/>
        <v>0</v>
      </c>
      <c r="L527" s="888">
        <f t="shared" si="206"/>
        <v>0</v>
      </c>
      <c r="M527" s="888">
        <f t="shared" si="206"/>
        <v>0</v>
      </c>
      <c r="N527" s="515">
        <f t="shared" si="205"/>
        <v>0</v>
      </c>
      <c r="O527" s="509">
        <f t="shared" si="205"/>
        <v>24</v>
      </c>
      <c r="P527" s="515">
        <f t="shared" si="207"/>
        <v>0</v>
      </c>
      <c r="Q527" s="888">
        <f t="shared" si="207"/>
        <v>0</v>
      </c>
      <c r="R527" s="889">
        <f t="shared" si="207"/>
        <v>0</v>
      </c>
      <c r="S527" s="507"/>
      <c r="T527" s="508"/>
      <c r="U527" s="509">
        <f t="shared" si="204"/>
        <v>24</v>
      </c>
      <c r="V527" s="47">
        <f t="shared" si="196"/>
        <v>0</v>
      </c>
      <c r="W527" s="510"/>
    </row>
    <row r="528" spans="1:23" ht="12" customHeight="1">
      <c r="A528" s="498">
        <v>332330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3"/>
        <v>0</v>
      </c>
      <c r="K528" s="888">
        <f t="shared" si="206"/>
        <v>0</v>
      </c>
      <c r="L528" s="888">
        <f t="shared" si="206"/>
        <v>0</v>
      </c>
      <c r="M528" s="888">
        <f t="shared" si="206"/>
        <v>0</v>
      </c>
      <c r="N528" s="515">
        <f t="shared" si="205"/>
        <v>0</v>
      </c>
      <c r="O528" s="509">
        <f t="shared" si="205"/>
        <v>0</v>
      </c>
      <c r="P528" s="515">
        <f t="shared" si="207"/>
        <v>0</v>
      </c>
      <c r="Q528" s="888">
        <f t="shared" si="207"/>
        <v>0</v>
      </c>
      <c r="R528" s="889">
        <f t="shared" si="207"/>
        <v>0</v>
      </c>
      <c r="S528" s="507"/>
      <c r="T528" s="508"/>
      <c r="U528" s="509">
        <f t="shared" si="204"/>
        <v>0</v>
      </c>
      <c r="V528" s="47">
        <f t="shared" si="196"/>
        <v>0</v>
      </c>
      <c r="W528" s="510"/>
    </row>
    <row r="529" spans="1:23" ht="12" customHeight="1">
      <c r="A529" s="498">
        <v>332331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3"/>
        <v>0</v>
      </c>
      <c r="K529" s="888">
        <f t="shared" si="206"/>
        <v>0</v>
      </c>
      <c r="L529" s="888">
        <f t="shared" si="206"/>
        <v>0</v>
      </c>
      <c r="M529" s="888">
        <f t="shared" si="206"/>
        <v>0</v>
      </c>
      <c r="N529" s="515">
        <f t="shared" si="205"/>
        <v>0</v>
      </c>
      <c r="O529" s="509">
        <f t="shared" si="205"/>
        <v>0</v>
      </c>
      <c r="P529" s="515">
        <f t="shared" si="207"/>
        <v>0</v>
      </c>
      <c r="Q529" s="888">
        <f t="shared" si="207"/>
        <v>0</v>
      </c>
      <c r="R529" s="889">
        <f t="shared" si="207"/>
        <v>0</v>
      </c>
      <c r="S529" s="507"/>
      <c r="T529" s="508"/>
      <c r="U529" s="509">
        <f t="shared" si="204"/>
        <v>0</v>
      </c>
      <c r="V529" s="47">
        <f t="shared" si="196"/>
        <v>0</v>
      </c>
      <c r="W529" s="510"/>
    </row>
    <row r="530" spans="1:23" ht="12" customHeight="1">
      <c r="A530" s="498">
        <v>332341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3"/>
        <v>0</v>
      </c>
      <c r="K530" s="888">
        <f t="shared" si="206"/>
        <v>0</v>
      </c>
      <c r="L530" s="888">
        <f t="shared" si="206"/>
        <v>0</v>
      </c>
      <c r="M530" s="888">
        <f t="shared" si="206"/>
        <v>0</v>
      </c>
      <c r="N530" s="515">
        <f t="shared" si="205"/>
        <v>0</v>
      </c>
      <c r="O530" s="509">
        <f t="shared" si="205"/>
        <v>0</v>
      </c>
      <c r="P530" s="515">
        <f t="shared" si="207"/>
        <v>0</v>
      </c>
      <c r="Q530" s="888">
        <f t="shared" si="207"/>
        <v>0</v>
      </c>
      <c r="R530" s="889">
        <f t="shared" si="207"/>
        <v>0</v>
      </c>
      <c r="S530" s="507"/>
      <c r="T530" s="508"/>
      <c r="U530" s="509">
        <f t="shared" si="204"/>
        <v>0</v>
      </c>
      <c r="V530" s="47">
        <f t="shared" si="196"/>
        <v>0</v>
      </c>
      <c r="W530" s="510"/>
    </row>
    <row r="531" spans="1:23" ht="12" customHeight="1">
      <c r="A531" s="498">
        <v>332451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3"/>
        <v>0</v>
      </c>
      <c r="K531" s="888">
        <f t="shared" si="206"/>
        <v>0</v>
      </c>
      <c r="L531" s="888">
        <f t="shared" si="206"/>
        <v>0</v>
      </c>
      <c r="M531" s="888">
        <f t="shared" si="206"/>
        <v>0</v>
      </c>
      <c r="N531" s="515">
        <f t="shared" si="205"/>
        <v>0</v>
      </c>
      <c r="O531" s="509">
        <f t="shared" si="205"/>
        <v>0</v>
      </c>
      <c r="P531" s="515">
        <f t="shared" si="207"/>
        <v>0</v>
      </c>
      <c r="Q531" s="888">
        <f t="shared" si="207"/>
        <v>0</v>
      </c>
      <c r="R531" s="889">
        <f t="shared" si="207"/>
        <v>0</v>
      </c>
      <c r="S531" s="507"/>
      <c r="T531" s="508"/>
      <c r="U531" s="509">
        <f t="shared" si="204"/>
        <v>0</v>
      </c>
      <c r="V531" s="47">
        <f t="shared" si="196"/>
        <v>0</v>
      </c>
      <c r="W531" s="510"/>
    </row>
    <row r="532" spans="1:23" ht="12" customHeight="1">
      <c r="A532" s="498">
        <v>332481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3"/>
        <v>0</v>
      </c>
      <c r="K532" s="888">
        <f t="shared" si="206"/>
        <v>0</v>
      </c>
      <c r="L532" s="888">
        <f t="shared" si="206"/>
        <v>0</v>
      </c>
      <c r="M532" s="888">
        <f t="shared" si="206"/>
        <v>0</v>
      </c>
      <c r="N532" s="515">
        <f t="shared" si="205"/>
        <v>0</v>
      </c>
      <c r="O532" s="509">
        <f t="shared" si="205"/>
        <v>0</v>
      </c>
      <c r="P532" s="515">
        <f t="shared" si="207"/>
        <v>0</v>
      </c>
      <c r="Q532" s="888">
        <f t="shared" si="207"/>
        <v>0</v>
      </c>
      <c r="R532" s="889">
        <f t="shared" si="207"/>
        <v>0</v>
      </c>
      <c r="S532" s="507"/>
      <c r="T532" s="508"/>
      <c r="U532" s="509">
        <f t="shared" si="204"/>
        <v>0</v>
      </c>
      <c r="V532" s="47">
        <f t="shared" si="196"/>
        <v>0</v>
      </c>
      <c r="W532" s="510"/>
    </row>
    <row r="533" spans="1:23" ht="12" customHeight="1">
      <c r="A533" s="498">
        <v>332501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3"/>
        <v>0</v>
      </c>
      <c r="K533" s="888">
        <f t="shared" si="206"/>
        <v>0</v>
      </c>
      <c r="L533" s="888">
        <f t="shared" si="206"/>
        <v>0</v>
      </c>
      <c r="M533" s="888">
        <f t="shared" si="206"/>
        <v>0</v>
      </c>
      <c r="N533" s="515">
        <f t="shared" si="205"/>
        <v>0</v>
      </c>
      <c r="O533" s="509">
        <f t="shared" si="205"/>
        <v>0</v>
      </c>
      <c r="P533" s="515">
        <f t="shared" si="207"/>
        <v>0</v>
      </c>
      <c r="Q533" s="888">
        <f t="shared" si="207"/>
        <v>0</v>
      </c>
      <c r="R533" s="889">
        <f t="shared" si="207"/>
        <v>0</v>
      </c>
      <c r="S533" s="507"/>
      <c r="T533" s="508"/>
      <c r="U533" s="509">
        <f t="shared" si="204"/>
        <v>0</v>
      </c>
      <c r="V533" s="47">
        <f t="shared" si="196"/>
        <v>0</v>
      </c>
      <c r="W533" s="510"/>
    </row>
    <row r="534" spans="1:23" ht="12" customHeight="1">
      <c r="A534" s="498">
        <v>332511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3"/>
        <v>0</v>
      </c>
      <c r="K534" s="888">
        <f t="shared" si="206"/>
        <v>0</v>
      </c>
      <c r="L534" s="888">
        <f t="shared" si="206"/>
        <v>0</v>
      </c>
      <c r="M534" s="888">
        <f t="shared" si="206"/>
        <v>0</v>
      </c>
      <c r="N534" s="515">
        <f t="shared" si="205"/>
        <v>0</v>
      </c>
      <c r="O534" s="509">
        <f t="shared" si="205"/>
        <v>0</v>
      </c>
      <c r="P534" s="515">
        <f t="shared" si="207"/>
        <v>0</v>
      </c>
      <c r="Q534" s="888">
        <f t="shared" si="207"/>
        <v>0</v>
      </c>
      <c r="R534" s="889">
        <f t="shared" si="207"/>
        <v>0</v>
      </c>
      <c r="S534" s="507"/>
      <c r="T534" s="508"/>
      <c r="U534" s="509">
        <f t="shared" si="204"/>
        <v>0</v>
      </c>
      <c r="V534" s="47">
        <f t="shared" si="196"/>
        <v>0</v>
      </c>
      <c r="W534" s="510"/>
    </row>
    <row r="535" spans="1:23" ht="12" customHeight="1">
      <c r="A535" s="498">
        <v>336208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3"/>
        <v>0</v>
      </c>
      <c r="K535" s="888">
        <f t="shared" si="206"/>
        <v>0</v>
      </c>
      <c r="L535" s="888">
        <f t="shared" si="206"/>
        <v>0</v>
      </c>
      <c r="M535" s="888">
        <f t="shared" si="206"/>
        <v>0</v>
      </c>
      <c r="N535" s="515">
        <f t="shared" si="205"/>
        <v>0</v>
      </c>
      <c r="O535" s="509">
        <f t="shared" si="205"/>
        <v>0</v>
      </c>
      <c r="P535" s="515">
        <f t="shared" si="207"/>
        <v>0</v>
      </c>
      <c r="Q535" s="888">
        <f t="shared" si="207"/>
        <v>0</v>
      </c>
      <c r="R535" s="889">
        <f t="shared" si="207"/>
        <v>0</v>
      </c>
      <c r="S535" s="507"/>
      <c r="T535" s="508"/>
      <c r="U535" s="509">
        <f t="shared" si="204"/>
        <v>0</v>
      </c>
      <c r="V535" s="47">
        <f t="shared" si="196"/>
        <v>0</v>
      </c>
      <c r="W535" s="510"/>
    </row>
    <row r="536" spans="1:23" ht="12" customHeight="1">
      <c r="A536" s="498">
        <v>341101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3"/>
        <v>0</v>
      </c>
      <c r="K536" s="888">
        <f t="shared" si="206"/>
        <v>0</v>
      </c>
      <c r="L536" s="888">
        <f t="shared" si="206"/>
        <v>0</v>
      </c>
      <c r="M536" s="888">
        <f t="shared" si="206"/>
        <v>0</v>
      </c>
      <c r="N536" s="515">
        <f t="shared" si="205"/>
        <v>0</v>
      </c>
      <c r="O536" s="509">
        <f t="shared" si="205"/>
        <v>0</v>
      </c>
      <c r="P536" s="515">
        <f t="shared" si="207"/>
        <v>0</v>
      </c>
      <c r="Q536" s="888">
        <f t="shared" si="207"/>
        <v>0</v>
      </c>
      <c r="R536" s="889">
        <f t="shared" si="207"/>
        <v>0</v>
      </c>
      <c r="S536" s="507"/>
      <c r="T536" s="508"/>
      <c r="U536" s="509">
        <f t="shared" si="204"/>
        <v>0</v>
      </c>
      <c r="V536" s="47">
        <f t="shared" si="196"/>
        <v>0</v>
      </c>
      <c r="W536" s="510"/>
    </row>
    <row r="537" spans="1:23" ht="12" customHeight="1">
      <c r="A537" s="498">
        <v>341130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3"/>
        <v>0</v>
      </c>
      <c r="K537" s="888">
        <f t="shared" si="206"/>
        <v>0</v>
      </c>
      <c r="L537" s="888">
        <f t="shared" si="206"/>
        <v>0</v>
      </c>
      <c r="M537" s="888">
        <f t="shared" si="206"/>
        <v>0</v>
      </c>
      <c r="N537" s="515">
        <f t="shared" si="205"/>
        <v>0</v>
      </c>
      <c r="O537" s="509">
        <f t="shared" si="205"/>
        <v>0</v>
      </c>
      <c r="P537" s="515">
        <f t="shared" si="207"/>
        <v>0</v>
      </c>
      <c r="Q537" s="888">
        <f t="shared" si="207"/>
        <v>0</v>
      </c>
      <c r="R537" s="889">
        <f t="shared" si="207"/>
        <v>0</v>
      </c>
      <c r="S537" s="507"/>
      <c r="T537" s="508"/>
      <c r="U537" s="509">
        <f t="shared" si="204"/>
        <v>0</v>
      </c>
      <c r="V537" s="47">
        <f t="shared" si="196"/>
        <v>0</v>
      </c>
      <c r="W537" s="510"/>
    </row>
    <row r="538" spans="1:23" ht="12" customHeight="1">
      <c r="A538" s="498">
        <v>341131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3"/>
        <v>0</v>
      </c>
      <c r="K538" s="888">
        <f t="shared" si="206"/>
        <v>0</v>
      </c>
      <c r="L538" s="888">
        <f t="shared" si="206"/>
        <v>0</v>
      </c>
      <c r="M538" s="888">
        <f t="shared" si="206"/>
        <v>0</v>
      </c>
      <c r="N538" s="515">
        <f t="shared" ref="N538:O557" si="208">SUMIF($A$10:$A$374,$A538,N$10:N$374)</f>
        <v>0</v>
      </c>
      <c r="O538" s="509">
        <f t="shared" si="208"/>
        <v>0</v>
      </c>
      <c r="P538" s="515">
        <f t="shared" si="207"/>
        <v>0</v>
      </c>
      <c r="Q538" s="888">
        <f t="shared" si="207"/>
        <v>0</v>
      </c>
      <c r="R538" s="889">
        <f t="shared" si="207"/>
        <v>0</v>
      </c>
      <c r="S538" s="507"/>
      <c r="T538" s="508"/>
      <c r="U538" s="509">
        <f t="shared" si="204"/>
        <v>0</v>
      </c>
      <c r="V538" s="47">
        <f t="shared" si="196"/>
        <v>0</v>
      </c>
      <c r="W538" s="510"/>
    </row>
    <row r="539" spans="1:23" ht="12" customHeight="1">
      <c r="A539" s="498">
        <v>341141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3"/>
        <v>0</v>
      </c>
      <c r="K539" s="888">
        <f t="shared" si="206"/>
        <v>0</v>
      </c>
      <c r="L539" s="888">
        <f t="shared" si="206"/>
        <v>0</v>
      </c>
      <c r="M539" s="888">
        <f t="shared" si="206"/>
        <v>0</v>
      </c>
      <c r="N539" s="515">
        <f t="shared" si="208"/>
        <v>0</v>
      </c>
      <c r="O539" s="509">
        <f t="shared" si="208"/>
        <v>0</v>
      </c>
      <c r="P539" s="515">
        <f t="shared" si="207"/>
        <v>0</v>
      </c>
      <c r="Q539" s="888">
        <f t="shared" si="207"/>
        <v>0</v>
      </c>
      <c r="R539" s="889">
        <f t="shared" si="207"/>
        <v>0</v>
      </c>
      <c r="S539" s="507"/>
      <c r="T539" s="508"/>
      <c r="U539" s="509">
        <f t="shared" si="204"/>
        <v>0</v>
      </c>
      <c r="V539" s="47">
        <f t="shared" si="196"/>
        <v>0</v>
      </c>
      <c r="W539" s="510"/>
    </row>
    <row r="540" spans="1:23" ht="12" customHeight="1">
      <c r="A540" s="498">
        <v>342101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3"/>
        <v>0</v>
      </c>
      <c r="K540" s="888">
        <f t="shared" si="206"/>
        <v>0</v>
      </c>
      <c r="L540" s="888">
        <f t="shared" si="206"/>
        <v>0</v>
      </c>
      <c r="M540" s="888">
        <f t="shared" si="206"/>
        <v>0</v>
      </c>
      <c r="N540" s="515">
        <f t="shared" si="208"/>
        <v>0</v>
      </c>
      <c r="O540" s="509">
        <f t="shared" si="208"/>
        <v>0</v>
      </c>
      <c r="P540" s="515">
        <f t="shared" si="207"/>
        <v>0</v>
      </c>
      <c r="Q540" s="888">
        <f t="shared" si="207"/>
        <v>0</v>
      </c>
      <c r="R540" s="889">
        <f t="shared" si="207"/>
        <v>0</v>
      </c>
      <c r="S540" s="507"/>
      <c r="T540" s="508"/>
      <c r="U540" s="509">
        <f t="shared" si="204"/>
        <v>0</v>
      </c>
      <c r="V540" s="47">
        <f t="shared" si="196"/>
        <v>0</v>
      </c>
      <c r="W540" s="510"/>
    </row>
    <row r="541" spans="1:23" ht="12" customHeight="1">
      <c r="A541" s="498">
        <v>362001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3"/>
        <v>16</v>
      </c>
      <c r="K541" s="888">
        <f t="shared" si="206"/>
        <v>0</v>
      </c>
      <c r="L541" s="888">
        <f t="shared" si="206"/>
        <v>0</v>
      </c>
      <c r="M541" s="888">
        <f t="shared" si="206"/>
        <v>0</v>
      </c>
      <c r="N541" s="515">
        <f t="shared" si="208"/>
        <v>0</v>
      </c>
      <c r="O541" s="509">
        <f t="shared" si="208"/>
        <v>16</v>
      </c>
      <c r="P541" s="515">
        <f t="shared" si="207"/>
        <v>0</v>
      </c>
      <c r="Q541" s="888">
        <f t="shared" si="207"/>
        <v>0</v>
      </c>
      <c r="R541" s="889">
        <f t="shared" si="207"/>
        <v>0</v>
      </c>
      <c r="S541" s="507"/>
      <c r="T541" s="508"/>
      <c r="U541" s="509">
        <f t="shared" si="204"/>
        <v>16</v>
      </c>
      <c r="V541" s="47">
        <f t="shared" ref="V541:V607" si="209">O541+R541-U541</f>
        <v>0</v>
      </c>
      <c r="W541" s="510"/>
    </row>
    <row r="542" spans="1:23" ht="12" customHeight="1">
      <c r="A542" s="498">
        <v>362101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3"/>
        <v>0</v>
      </c>
      <c r="K542" s="888">
        <f t="shared" si="206"/>
        <v>0</v>
      </c>
      <c r="L542" s="888">
        <f t="shared" si="206"/>
        <v>0</v>
      </c>
      <c r="M542" s="888">
        <f t="shared" si="206"/>
        <v>0</v>
      </c>
      <c r="N542" s="515">
        <f t="shared" si="208"/>
        <v>0</v>
      </c>
      <c r="O542" s="509">
        <f t="shared" si="208"/>
        <v>0</v>
      </c>
      <c r="P542" s="515">
        <f t="shared" si="207"/>
        <v>0</v>
      </c>
      <c r="Q542" s="888">
        <f t="shared" si="207"/>
        <v>0</v>
      </c>
      <c r="R542" s="889">
        <f t="shared" si="207"/>
        <v>0</v>
      </c>
      <c r="S542" s="507"/>
      <c r="T542" s="508"/>
      <c r="U542" s="509">
        <f t="shared" si="204"/>
        <v>0</v>
      </c>
      <c r="V542" s="47">
        <f t="shared" si="209"/>
        <v>0</v>
      </c>
      <c r="W542" s="510"/>
    </row>
    <row r="543" spans="1:23" ht="12" customHeight="1">
      <c r="A543" s="498">
        <v>364201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3"/>
        <v>0</v>
      </c>
      <c r="K543" s="888">
        <f t="shared" ref="K543:M562" si="210">SUMIF($A$10:$A$369,$A543,K$10:K$369)</f>
        <v>0</v>
      </c>
      <c r="L543" s="888">
        <f t="shared" si="210"/>
        <v>0</v>
      </c>
      <c r="M543" s="888">
        <f t="shared" si="210"/>
        <v>0</v>
      </c>
      <c r="N543" s="515">
        <f t="shared" si="208"/>
        <v>0</v>
      </c>
      <c r="O543" s="509">
        <f t="shared" si="208"/>
        <v>0</v>
      </c>
      <c r="P543" s="515">
        <f t="shared" ref="P543:R562" si="211">SUMIF($A$10:$A$369,$A543,P$10:P$369)</f>
        <v>0</v>
      </c>
      <c r="Q543" s="888">
        <f t="shared" si="211"/>
        <v>0</v>
      </c>
      <c r="R543" s="889">
        <f t="shared" si="211"/>
        <v>0</v>
      </c>
      <c r="S543" s="507"/>
      <c r="T543" s="508"/>
      <c r="U543" s="509">
        <f t="shared" si="204"/>
        <v>0</v>
      </c>
      <c r="V543" s="47">
        <f t="shared" si="209"/>
        <v>0</v>
      </c>
      <c r="W543" s="510"/>
    </row>
    <row r="544" spans="1:23" ht="12" customHeight="1">
      <c r="A544" s="498">
        <v>364301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3"/>
        <v>0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08"/>
        <v>0</v>
      </c>
      <c r="O544" s="509">
        <f t="shared" si="208"/>
        <v>0</v>
      </c>
      <c r="P544" s="515">
        <f t="shared" si="211"/>
        <v>0</v>
      </c>
      <c r="Q544" s="888">
        <f t="shared" si="211"/>
        <v>0</v>
      </c>
      <c r="R544" s="889">
        <f t="shared" si="211"/>
        <v>0</v>
      </c>
      <c r="S544" s="507"/>
      <c r="T544" s="508"/>
      <c r="U544" s="509">
        <f t="shared" si="204"/>
        <v>0</v>
      </c>
      <c r="V544" s="47">
        <f t="shared" si="209"/>
        <v>0</v>
      </c>
      <c r="W544" s="510"/>
    </row>
    <row r="545" spans="1:23" ht="12" customHeight="1">
      <c r="A545" s="498">
        <v>366200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3"/>
        <v>0</v>
      </c>
      <c r="K545" s="888">
        <f t="shared" si="210"/>
        <v>0</v>
      </c>
      <c r="L545" s="888">
        <f t="shared" si="210"/>
        <v>0</v>
      </c>
      <c r="M545" s="888">
        <f t="shared" si="210"/>
        <v>0</v>
      </c>
      <c r="N545" s="515">
        <f t="shared" si="208"/>
        <v>0</v>
      </c>
      <c r="O545" s="509">
        <f t="shared" si="208"/>
        <v>0</v>
      </c>
      <c r="P545" s="515">
        <f t="shared" si="211"/>
        <v>0</v>
      </c>
      <c r="Q545" s="888">
        <f t="shared" si="211"/>
        <v>0</v>
      </c>
      <c r="R545" s="889">
        <f t="shared" si="211"/>
        <v>0</v>
      </c>
      <c r="S545" s="507"/>
      <c r="T545" s="508"/>
      <c r="U545" s="509">
        <f t="shared" si="204"/>
        <v>0</v>
      </c>
      <c r="V545" s="47">
        <f t="shared" si="209"/>
        <v>0</v>
      </c>
      <c r="W545" s="510"/>
    </row>
    <row r="546" spans="1:23" ht="12" customHeight="1">
      <c r="A546" s="498">
        <v>366201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3"/>
        <v>72</v>
      </c>
      <c r="K546" s="888">
        <f t="shared" si="210"/>
        <v>6</v>
      </c>
      <c r="L546" s="888">
        <f t="shared" si="210"/>
        <v>2</v>
      </c>
      <c r="M546" s="888">
        <f t="shared" si="210"/>
        <v>0</v>
      </c>
      <c r="N546" s="515">
        <f t="shared" si="208"/>
        <v>0</v>
      </c>
      <c r="O546" s="509">
        <f t="shared" si="208"/>
        <v>80</v>
      </c>
      <c r="P546" s="515">
        <f t="shared" si="211"/>
        <v>0</v>
      </c>
      <c r="Q546" s="888">
        <f t="shared" si="211"/>
        <v>0</v>
      </c>
      <c r="R546" s="889">
        <f t="shared" si="211"/>
        <v>0</v>
      </c>
      <c r="S546" s="507"/>
      <c r="T546" s="508"/>
      <c r="U546" s="509">
        <f t="shared" si="204"/>
        <v>80</v>
      </c>
      <c r="V546" s="47">
        <f t="shared" si="209"/>
        <v>0</v>
      </c>
      <c r="W546" s="510"/>
    </row>
    <row r="547" spans="1:23" ht="12" customHeight="1">
      <c r="A547" s="498">
        <v>366208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3"/>
        <v>0</v>
      </c>
      <c r="K547" s="888">
        <f t="shared" si="210"/>
        <v>0</v>
      </c>
      <c r="L547" s="888">
        <f t="shared" si="210"/>
        <v>0</v>
      </c>
      <c r="M547" s="888">
        <f t="shared" si="210"/>
        <v>0</v>
      </c>
      <c r="N547" s="515">
        <f t="shared" si="208"/>
        <v>0</v>
      </c>
      <c r="O547" s="509">
        <f t="shared" si="208"/>
        <v>0</v>
      </c>
      <c r="P547" s="515">
        <f t="shared" si="211"/>
        <v>0</v>
      </c>
      <c r="Q547" s="888">
        <f t="shared" si="211"/>
        <v>0</v>
      </c>
      <c r="R547" s="889">
        <f t="shared" si="211"/>
        <v>0</v>
      </c>
      <c r="S547" s="507"/>
      <c r="T547" s="508"/>
      <c r="U547" s="509">
        <f t="shared" si="204"/>
        <v>0</v>
      </c>
      <c r="V547" s="47">
        <f t="shared" si="209"/>
        <v>0</v>
      </c>
      <c r="W547" s="510"/>
    </row>
    <row r="548" spans="1:23" ht="12" customHeight="1">
      <c r="A548" s="498">
        <v>366301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3"/>
        <v>0</v>
      </c>
      <c r="K548" s="888">
        <f t="shared" si="210"/>
        <v>0</v>
      </c>
      <c r="L548" s="888">
        <f t="shared" si="210"/>
        <v>0</v>
      </c>
      <c r="M548" s="888">
        <f t="shared" si="210"/>
        <v>0</v>
      </c>
      <c r="N548" s="515">
        <f t="shared" si="208"/>
        <v>0</v>
      </c>
      <c r="O548" s="509">
        <f t="shared" si="208"/>
        <v>0</v>
      </c>
      <c r="P548" s="515">
        <f t="shared" si="211"/>
        <v>0</v>
      </c>
      <c r="Q548" s="888">
        <f t="shared" si="211"/>
        <v>0</v>
      </c>
      <c r="R548" s="889">
        <f t="shared" si="211"/>
        <v>0</v>
      </c>
      <c r="S548" s="507"/>
      <c r="T548" s="508"/>
      <c r="U548" s="509">
        <f t="shared" si="204"/>
        <v>0</v>
      </c>
      <c r="V548" s="47">
        <f t="shared" si="209"/>
        <v>0</v>
      </c>
      <c r="W548" s="510"/>
    </row>
    <row r="549" spans="1:23" ht="12" customHeight="1">
      <c r="A549" s="498">
        <v>367101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3"/>
        <v>54</v>
      </c>
      <c r="K549" s="888">
        <f t="shared" si="210"/>
        <v>0</v>
      </c>
      <c r="L549" s="888">
        <f t="shared" si="210"/>
        <v>0</v>
      </c>
      <c r="M549" s="888">
        <f t="shared" si="210"/>
        <v>0</v>
      </c>
      <c r="N549" s="515">
        <f t="shared" si="208"/>
        <v>0</v>
      </c>
      <c r="O549" s="509">
        <f t="shared" si="208"/>
        <v>54</v>
      </c>
      <c r="P549" s="515">
        <f t="shared" si="211"/>
        <v>0</v>
      </c>
      <c r="Q549" s="888">
        <f t="shared" si="211"/>
        <v>0</v>
      </c>
      <c r="R549" s="889">
        <f t="shared" si="211"/>
        <v>0</v>
      </c>
      <c r="S549" s="507"/>
      <c r="T549" s="508"/>
      <c r="U549" s="509">
        <f t="shared" si="204"/>
        <v>54</v>
      </c>
      <c r="V549" s="47">
        <f t="shared" si="209"/>
        <v>0</v>
      </c>
      <c r="W549" s="510"/>
    </row>
    <row r="550" spans="1:23" ht="12" customHeight="1">
      <c r="A550" s="498">
        <v>367108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3"/>
        <v>0</v>
      </c>
      <c r="K550" s="888">
        <f t="shared" si="210"/>
        <v>0</v>
      </c>
      <c r="L550" s="888">
        <f t="shared" si="210"/>
        <v>0</v>
      </c>
      <c r="M550" s="888">
        <f t="shared" si="210"/>
        <v>0</v>
      </c>
      <c r="N550" s="515">
        <f t="shared" si="208"/>
        <v>0</v>
      </c>
      <c r="O550" s="509">
        <f t="shared" si="208"/>
        <v>0</v>
      </c>
      <c r="P550" s="515">
        <f t="shared" si="211"/>
        <v>0</v>
      </c>
      <c r="Q550" s="888">
        <f t="shared" si="211"/>
        <v>0</v>
      </c>
      <c r="R550" s="889">
        <f t="shared" si="211"/>
        <v>0</v>
      </c>
      <c r="S550" s="507"/>
      <c r="T550" s="508"/>
      <c r="U550" s="509">
        <f t="shared" si="204"/>
        <v>0</v>
      </c>
      <c r="V550" s="47">
        <f t="shared" si="209"/>
        <v>0</v>
      </c>
      <c r="W550" s="510"/>
    </row>
    <row r="551" spans="1:23" ht="12" customHeight="1">
      <c r="A551" s="498">
        <v>367200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3"/>
        <v>0</v>
      </c>
      <c r="K551" s="888">
        <f t="shared" si="210"/>
        <v>0</v>
      </c>
      <c r="L551" s="888">
        <f t="shared" si="210"/>
        <v>0</v>
      </c>
      <c r="M551" s="888">
        <f t="shared" si="210"/>
        <v>0</v>
      </c>
      <c r="N551" s="515">
        <f t="shared" si="208"/>
        <v>0</v>
      </c>
      <c r="O551" s="509">
        <f t="shared" si="208"/>
        <v>0</v>
      </c>
      <c r="P551" s="515">
        <f t="shared" si="211"/>
        <v>0</v>
      </c>
      <c r="Q551" s="888">
        <f t="shared" si="211"/>
        <v>0</v>
      </c>
      <c r="R551" s="889">
        <f t="shared" si="211"/>
        <v>0</v>
      </c>
      <c r="S551" s="507"/>
      <c r="T551" s="508"/>
      <c r="U551" s="509">
        <f t="shared" si="204"/>
        <v>0</v>
      </c>
      <c r="V551" s="47">
        <f t="shared" si="209"/>
        <v>0</v>
      </c>
      <c r="W551" s="510"/>
    </row>
    <row r="552" spans="1:23" ht="12" customHeight="1">
      <c r="A552" s="498">
        <v>367201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3"/>
        <v>14</v>
      </c>
      <c r="K552" s="888">
        <f t="shared" si="210"/>
        <v>2</v>
      </c>
      <c r="L552" s="888">
        <f t="shared" si="210"/>
        <v>0</v>
      </c>
      <c r="M552" s="888">
        <f t="shared" si="210"/>
        <v>0</v>
      </c>
      <c r="N552" s="515">
        <f t="shared" si="208"/>
        <v>0</v>
      </c>
      <c r="O552" s="509">
        <f t="shared" si="208"/>
        <v>16</v>
      </c>
      <c r="P552" s="515">
        <f t="shared" si="211"/>
        <v>0</v>
      </c>
      <c r="Q552" s="888">
        <f t="shared" si="211"/>
        <v>0</v>
      </c>
      <c r="R552" s="889">
        <f t="shared" si="211"/>
        <v>0</v>
      </c>
      <c r="S552" s="507"/>
      <c r="T552" s="508"/>
      <c r="U552" s="509">
        <f t="shared" si="204"/>
        <v>16</v>
      </c>
      <c r="V552" s="47">
        <f t="shared" si="209"/>
        <v>0</v>
      </c>
      <c r="W552" s="510"/>
    </row>
    <row r="553" spans="1:23" ht="12" customHeight="1">
      <c r="A553" s="498">
        <v>367301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3"/>
        <v>0</v>
      </c>
      <c r="K553" s="888">
        <f t="shared" si="210"/>
        <v>0</v>
      </c>
      <c r="L553" s="888">
        <f t="shared" si="210"/>
        <v>0</v>
      </c>
      <c r="M553" s="888">
        <f t="shared" si="210"/>
        <v>0</v>
      </c>
      <c r="N553" s="515">
        <f t="shared" si="208"/>
        <v>0</v>
      </c>
      <c r="O553" s="509">
        <f t="shared" si="208"/>
        <v>0</v>
      </c>
      <c r="P553" s="515">
        <f t="shared" si="211"/>
        <v>0</v>
      </c>
      <c r="Q553" s="888">
        <f t="shared" si="211"/>
        <v>0</v>
      </c>
      <c r="R553" s="889">
        <f t="shared" si="211"/>
        <v>0</v>
      </c>
      <c r="S553" s="507"/>
      <c r="T553" s="508"/>
      <c r="U553" s="509">
        <f t="shared" si="204"/>
        <v>0</v>
      </c>
      <c r="V553" s="47">
        <f t="shared" si="209"/>
        <v>0</v>
      </c>
      <c r="W553" s="510"/>
    </row>
    <row r="554" spans="1:23" ht="12" customHeight="1">
      <c r="A554" s="498">
        <v>400100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3"/>
        <v>0</v>
      </c>
      <c r="K554" s="888">
        <f t="shared" si="210"/>
        <v>0</v>
      </c>
      <c r="L554" s="888">
        <f t="shared" si="210"/>
        <v>0</v>
      </c>
      <c r="M554" s="888">
        <f t="shared" si="210"/>
        <v>0</v>
      </c>
      <c r="N554" s="515">
        <f t="shared" si="208"/>
        <v>0</v>
      </c>
      <c r="O554" s="509">
        <f t="shared" si="208"/>
        <v>0</v>
      </c>
      <c r="P554" s="515">
        <f t="shared" si="211"/>
        <v>0</v>
      </c>
      <c r="Q554" s="888">
        <f t="shared" si="211"/>
        <v>0</v>
      </c>
      <c r="R554" s="889">
        <f t="shared" si="211"/>
        <v>0</v>
      </c>
      <c r="S554" s="507"/>
      <c r="T554" s="508"/>
      <c r="U554" s="509">
        <f t="shared" si="204"/>
        <v>0</v>
      </c>
      <c r="V554" s="47">
        <f t="shared" si="209"/>
        <v>0</v>
      </c>
      <c r="W554" s="510"/>
    </row>
    <row r="555" spans="1:23" ht="12" customHeight="1">
      <c r="A555" s="498">
        <v>400200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3"/>
        <v>0</v>
      </c>
      <c r="K555" s="888">
        <f t="shared" si="210"/>
        <v>0</v>
      </c>
      <c r="L555" s="888">
        <f t="shared" si="210"/>
        <v>0</v>
      </c>
      <c r="M555" s="888">
        <f t="shared" si="210"/>
        <v>0</v>
      </c>
      <c r="N555" s="515">
        <f t="shared" si="208"/>
        <v>0</v>
      </c>
      <c r="O555" s="509">
        <f t="shared" si="208"/>
        <v>0</v>
      </c>
      <c r="P555" s="515">
        <f t="shared" si="211"/>
        <v>0</v>
      </c>
      <c r="Q555" s="888">
        <f t="shared" si="211"/>
        <v>0</v>
      </c>
      <c r="R555" s="889">
        <f t="shared" si="211"/>
        <v>0</v>
      </c>
      <c r="S555" s="507"/>
      <c r="T555" s="508"/>
      <c r="U555" s="509">
        <f t="shared" si="204"/>
        <v>0</v>
      </c>
      <c r="V555" s="47">
        <f t="shared" si="209"/>
        <v>0</v>
      </c>
      <c r="W555" s="510"/>
    </row>
    <row r="556" spans="1:23" ht="12" customHeight="1">
      <c r="A556" s="498">
        <v>400300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3"/>
        <v>0</v>
      </c>
      <c r="K556" s="888">
        <f t="shared" si="210"/>
        <v>0</v>
      </c>
      <c r="L556" s="888">
        <f t="shared" si="210"/>
        <v>0</v>
      </c>
      <c r="M556" s="888">
        <f t="shared" si="210"/>
        <v>0</v>
      </c>
      <c r="N556" s="515">
        <f t="shared" si="208"/>
        <v>0</v>
      </c>
      <c r="O556" s="509">
        <f t="shared" si="208"/>
        <v>0</v>
      </c>
      <c r="P556" s="515">
        <f t="shared" si="211"/>
        <v>0</v>
      </c>
      <c r="Q556" s="888">
        <f t="shared" si="211"/>
        <v>0</v>
      </c>
      <c r="R556" s="889">
        <f t="shared" si="211"/>
        <v>0</v>
      </c>
      <c r="S556" s="507"/>
      <c r="T556" s="508"/>
      <c r="U556" s="509">
        <f t="shared" si="204"/>
        <v>0</v>
      </c>
      <c r="V556" s="47">
        <f t="shared" si="209"/>
        <v>0</v>
      </c>
      <c r="W556" s="510"/>
    </row>
    <row r="557" spans="1:23" ht="12" customHeight="1">
      <c r="A557" s="498">
        <v>411001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3"/>
        <v>0</v>
      </c>
      <c r="K557" s="888">
        <f t="shared" si="210"/>
        <v>0</v>
      </c>
      <c r="L557" s="888">
        <f t="shared" si="210"/>
        <v>0</v>
      </c>
      <c r="M557" s="888">
        <f t="shared" si="210"/>
        <v>0</v>
      </c>
      <c r="N557" s="515">
        <f t="shared" si="208"/>
        <v>0</v>
      </c>
      <c r="O557" s="509">
        <f t="shared" si="208"/>
        <v>0</v>
      </c>
      <c r="P557" s="515">
        <f t="shared" si="211"/>
        <v>0</v>
      </c>
      <c r="Q557" s="888">
        <f t="shared" si="211"/>
        <v>0</v>
      </c>
      <c r="R557" s="889">
        <f t="shared" si="211"/>
        <v>0</v>
      </c>
      <c r="S557" s="507"/>
      <c r="T557" s="508"/>
      <c r="U557" s="509">
        <f t="shared" si="204"/>
        <v>0</v>
      </c>
      <c r="V557" s="47">
        <f t="shared" si="209"/>
        <v>0</v>
      </c>
      <c r="W557" s="510"/>
    </row>
    <row r="558" spans="1:23" ht="12" customHeight="1">
      <c r="A558" s="498">
        <v>411041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3"/>
        <v>0</v>
      </c>
      <c r="K558" s="888">
        <f t="shared" si="210"/>
        <v>0</v>
      </c>
      <c r="L558" s="888">
        <f t="shared" si="210"/>
        <v>0</v>
      </c>
      <c r="M558" s="888">
        <f t="shared" si="210"/>
        <v>0</v>
      </c>
      <c r="N558" s="515">
        <f t="shared" ref="N558:O577" si="212">SUMIF($A$10:$A$374,$A558,N$10:N$374)</f>
        <v>0</v>
      </c>
      <c r="O558" s="509">
        <f t="shared" si="212"/>
        <v>0</v>
      </c>
      <c r="P558" s="515">
        <f t="shared" si="211"/>
        <v>0</v>
      </c>
      <c r="Q558" s="888">
        <f t="shared" si="211"/>
        <v>0</v>
      </c>
      <c r="R558" s="889">
        <f t="shared" si="211"/>
        <v>0</v>
      </c>
      <c r="S558" s="507"/>
      <c r="T558" s="508"/>
      <c r="U558" s="509">
        <f t="shared" si="204"/>
        <v>0</v>
      </c>
      <c r="V558" s="47">
        <f t="shared" si="209"/>
        <v>0</v>
      </c>
      <c r="W558" s="510"/>
    </row>
    <row r="559" spans="1:23" ht="12" customHeight="1">
      <c r="A559" s="498">
        <v>412001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3"/>
        <v>0</v>
      </c>
      <c r="K559" s="888">
        <f t="shared" si="210"/>
        <v>0</v>
      </c>
      <c r="L559" s="888">
        <f t="shared" si="210"/>
        <v>0</v>
      </c>
      <c r="M559" s="888">
        <f t="shared" si="210"/>
        <v>0</v>
      </c>
      <c r="N559" s="515">
        <f t="shared" si="212"/>
        <v>0</v>
      </c>
      <c r="O559" s="509">
        <f t="shared" si="212"/>
        <v>0</v>
      </c>
      <c r="P559" s="515">
        <f t="shared" si="211"/>
        <v>0</v>
      </c>
      <c r="Q559" s="888">
        <f t="shared" si="211"/>
        <v>0</v>
      </c>
      <c r="R559" s="889">
        <f t="shared" si="211"/>
        <v>0</v>
      </c>
      <c r="S559" s="507"/>
      <c r="T559" s="508"/>
      <c r="U559" s="509">
        <f t="shared" si="204"/>
        <v>0</v>
      </c>
      <c r="V559" s="47">
        <f t="shared" si="209"/>
        <v>0</v>
      </c>
      <c r="W559" s="510"/>
    </row>
    <row r="560" spans="1:23" ht="12" customHeight="1">
      <c r="A560" s="498">
        <v>422001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3"/>
        <v>8</v>
      </c>
      <c r="K560" s="888">
        <f t="shared" si="210"/>
        <v>0</v>
      </c>
      <c r="L560" s="888">
        <f t="shared" si="210"/>
        <v>0</v>
      </c>
      <c r="M560" s="888">
        <f t="shared" si="210"/>
        <v>0</v>
      </c>
      <c r="N560" s="515">
        <f t="shared" si="212"/>
        <v>0</v>
      </c>
      <c r="O560" s="509">
        <f t="shared" si="212"/>
        <v>8</v>
      </c>
      <c r="P560" s="515">
        <f t="shared" si="211"/>
        <v>0</v>
      </c>
      <c r="Q560" s="888">
        <f t="shared" si="211"/>
        <v>0</v>
      </c>
      <c r="R560" s="889">
        <f t="shared" si="211"/>
        <v>0</v>
      </c>
      <c r="S560" s="507"/>
      <c r="T560" s="508"/>
      <c r="U560" s="509">
        <f t="shared" si="204"/>
        <v>8</v>
      </c>
      <c r="V560" s="47">
        <f t="shared" si="209"/>
        <v>0</v>
      </c>
      <c r="W560" s="510"/>
    </row>
    <row r="561" spans="1:23" ht="12" customHeight="1">
      <c r="A561" s="498">
        <v>423001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3"/>
        <v>24</v>
      </c>
      <c r="K561" s="888">
        <f t="shared" si="210"/>
        <v>0</v>
      </c>
      <c r="L561" s="888">
        <f t="shared" si="210"/>
        <v>0</v>
      </c>
      <c r="M561" s="888">
        <f t="shared" si="210"/>
        <v>0</v>
      </c>
      <c r="N561" s="515">
        <f t="shared" si="212"/>
        <v>0</v>
      </c>
      <c r="O561" s="509">
        <f t="shared" si="212"/>
        <v>24</v>
      </c>
      <c r="P561" s="515">
        <f t="shared" si="211"/>
        <v>0</v>
      </c>
      <c r="Q561" s="888">
        <f t="shared" si="211"/>
        <v>0</v>
      </c>
      <c r="R561" s="889">
        <f t="shared" si="211"/>
        <v>0</v>
      </c>
      <c r="S561" s="507"/>
      <c r="T561" s="508"/>
      <c r="U561" s="509">
        <f t="shared" si="204"/>
        <v>24</v>
      </c>
      <c r="V561" s="47">
        <f t="shared" si="209"/>
        <v>0</v>
      </c>
      <c r="W561" s="510"/>
    </row>
    <row r="562" spans="1:23" ht="12" customHeight="1">
      <c r="A562" s="498">
        <v>423700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3"/>
        <v>0</v>
      </c>
      <c r="K562" s="888">
        <f t="shared" si="210"/>
        <v>0</v>
      </c>
      <c r="L562" s="888">
        <f t="shared" si="210"/>
        <v>0</v>
      </c>
      <c r="M562" s="888">
        <f t="shared" si="210"/>
        <v>0</v>
      </c>
      <c r="N562" s="515">
        <f t="shared" si="212"/>
        <v>0</v>
      </c>
      <c r="O562" s="509">
        <f t="shared" si="212"/>
        <v>0</v>
      </c>
      <c r="P562" s="515">
        <f t="shared" si="211"/>
        <v>0</v>
      </c>
      <c r="Q562" s="888">
        <f t="shared" si="211"/>
        <v>0</v>
      </c>
      <c r="R562" s="889">
        <f t="shared" si="211"/>
        <v>0</v>
      </c>
      <c r="S562" s="507"/>
      <c r="T562" s="508"/>
      <c r="U562" s="509">
        <f t="shared" si="204"/>
        <v>0</v>
      </c>
      <c r="V562" s="47">
        <f t="shared" si="209"/>
        <v>0</v>
      </c>
      <c r="W562" s="510"/>
    </row>
    <row r="563" spans="1:23" ht="12" customHeight="1">
      <c r="A563" s="498">
        <v>423701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3"/>
        <v>0</v>
      </c>
      <c r="K563" s="515">
        <f>SUMIF($A$10:$A$374,$A563,K$10:K$374)</f>
        <v>0</v>
      </c>
      <c r="L563" s="515">
        <f>SUMIF($A$10:$A$374,$A563,L$10:L$374)</f>
        <v>0</v>
      </c>
      <c r="M563" s="515">
        <f>SUMIF($A$10:$A$374,$A563,M$10:M$374)</f>
        <v>0</v>
      </c>
      <c r="N563" s="515">
        <f t="shared" si="212"/>
        <v>0</v>
      </c>
      <c r="O563" s="509">
        <f t="shared" si="212"/>
        <v>0</v>
      </c>
      <c r="P563" s="515">
        <f t="shared" ref="P563:R582" si="213">SUMIF($A$10:$A$369,$A563,P$10:P$369)</f>
        <v>0</v>
      </c>
      <c r="Q563" s="888">
        <f t="shared" si="213"/>
        <v>0</v>
      </c>
      <c r="R563" s="889">
        <f t="shared" si="213"/>
        <v>0</v>
      </c>
      <c r="S563" s="507"/>
      <c r="T563" s="508"/>
      <c r="U563" s="509">
        <f t="shared" si="204"/>
        <v>0</v>
      </c>
      <c r="V563" s="47">
        <f t="shared" si="209"/>
        <v>0</v>
      </c>
      <c r="W563" s="510"/>
    </row>
    <row r="564" spans="1:23" ht="12" customHeight="1">
      <c r="A564" s="498">
        <v>424001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3"/>
        <v>0</v>
      </c>
      <c r="K564" s="888">
        <f t="shared" ref="K564:M585" si="214">SUMIF($A$10:$A$369,$A564,K$10:K$369)</f>
        <v>0</v>
      </c>
      <c r="L564" s="888">
        <f t="shared" si="214"/>
        <v>0</v>
      </c>
      <c r="M564" s="888">
        <f t="shared" si="214"/>
        <v>0</v>
      </c>
      <c r="N564" s="515">
        <f t="shared" si="212"/>
        <v>0</v>
      </c>
      <c r="O564" s="509">
        <f t="shared" si="212"/>
        <v>0</v>
      </c>
      <c r="P564" s="515">
        <f t="shared" si="213"/>
        <v>0</v>
      </c>
      <c r="Q564" s="888">
        <f t="shared" si="213"/>
        <v>0</v>
      </c>
      <c r="R564" s="889">
        <f t="shared" si="213"/>
        <v>0</v>
      </c>
      <c r="S564" s="507"/>
      <c r="T564" s="508"/>
      <c r="U564" s="509">
        <f t="shared" si="204"/>
        <v>0</v>
      </c>
      <c r="V564" s="47">
        <f t="shared" si="209"/>
        <v>0</v>
      </c>
      <c r="W564" s="510"/>
    </row>
    <row r="565" spans="1:23" ht="12" customHeight="1">
      <c r="A565" s="498">
        <v>431000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3"/>
        <v>0</v>
      </c>
      <c r="K565" s="888">
        <f t="shared" si="214"/>
        <v>0</v>
      </c>
      <c r="L565" s="888">
        <f t="shared" si="214"/>
        <v>0</v>
      </c>
      <c r="M565" s="888">
        <f t="shared" si="214"/>
        <v>0</v>
      </c>
      <c r="N565" s="515">
        <f t="shared" si="212"/>
        <v>0</v>
      </c>
      <c r="O565" s="509">
        <f t="shared" si="212"/>
        <v>0</v>
      </c>
      <c r="P565" s="515">
        <f t="shared" si="213"/>
        <v>0</v>
      </c>
      <c r="Q565" s="888">
        <f t="shared" si="213"/>
        <v>0</v>
      </c>
      <c r="R565" s="889">
        <f t="shared" si="213"/>
        <v>0</v>
      </c>
      <c r="S565" s="507"/>
      <c r="T565" s="508"/>
      <c r="U565" s="509">
        <f t="shared" si="204"/>
        <v>0</v>
      </c>
      <c r="V565" s="47">
        <f t="shared" si="209"/>
        <v>0</v>
      </c>
      <c r="W565" s="510"/>
    </row>
    <row r="566" spans="1:23" ht="12" customHeight="1">
      <c r="A566" s="498">
        <v>431001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3"/>
        <v>0</v>
      </c>
      <c r="K566" s="888">
        <f t="shared" si="214"/>
        <v>0</v>
      </c>
      <c r="L566" s="888">
        <f t="shared" si="214"/>
        <v>0</v>
      </c>
      <c r="M566" s="888">
        <f t="shared" si="214"/>
        <v>0</v>
      </c>
      <c r="N566" s="515">
        <f t="shared" si="212"/>
        <v>0</v>
      </c>
      <c r="O566" s="509">
        <f t="shared" si="212"/>
        <v>0</v>
      </c>
      <c r="P566" s="515">
        <f t="shared" si="213"/>
        <v>0</v>
      </c>
      <c r="Q566" s="888">
        <f t="shared" si="213"/>
        <v>0</v>
      </c>
      <c r="R566" s="889">
        <f t="shared" si="213"/>
        <v>0</v>
      </c>
      <c r="S566" s="507"/>
      <c r="T566" s="508"/>
      <c r="U566" s="509">
        <f t="shared" si="204"/>
        <v>0</v>
      </c>
      <c r="V566" s="47">
        <f t="shared" si="209"/>
        <v>0</v>
      </c>
      <c r="W566" s="510"/>
    </row>
    <row r="567" spans="1:23" ht="12" customHeight="1">
      <c r="A567" s="498">
        <v>433000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3"/>
        <v>3</v>
      </c>
      <c r="K567" s="888">
        <f t="shared" si="214"/>
        <v>5</v>
      </c>
      <c r="L567" s="888">
        <f t="shared" si="214"/>
        <v>0</v>
      </c>
      <c r="M567" s="888">
        <f t="shared" si="214"/>
        <v>0</v>
      </c>
      <c r="N567" s="515">
        <f t="shared" si="212"/>
        <v>0</v>
      </c>
      <c r="O567" s="509">
        <f t="shared" si="212"/>
        <v>8</v>
      </c>
      <c r="P567" s="515">
        <f t="shared" si="213"/>
        <v>0</v>
      </c>
      <c r="Q567" s="888">
        <f t="shared" si="213"/>
        <v>0</v>
      </c>
      <c r="R567" s="889">
        <f t="shared" si="213"/>
        <v>0</v>
      </c>
      <c r="S567" s="507"/>
      <c r="T567" s="508"/>
      <c r="U567" s="509">
        <f t="shared" si="204"/>
        <v>8</v>
      </c>
      <c r="V567" s="47">
        <f t="shared" si="209"/>
        <v>0</v>
      </c>
      <c r="W567" s="510"/>
    </row>
    <row r="568" spans="1:23" ht="12" customHeight="1">
      <c r="A568" s="498">
        <v>433001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3"/>
        <v>10</v>
      </c>
      <c r="K568" s="888">
        <f t="shared" si="214"/>
        <v>6</v>
      </c>
      <c r="L568" s="888">
        <f t="shared" si="214"/>
        <v>0</v>
      </c>
      <c r="M568" s="888">
        <f t="shared" si="214"/>
        <v>0</v>
      </c>
      <c r="N568" s="515">
        <f t="shared" si="212"/>
        <v>0</v>
      </c>
      <c r="O568" s="509">
        <f t="shared" si="212"/>
        <v>16</v>
      </c>
      <c r="P568" s="515">
        <f t="shared" si="213"/>
        <v>0</v>
      </c>
      <c r="Q568" s="888">
        <f t="shared" si="213"/>
        <v>0</v>
      </c>
      <c r="R568" s="889">
        <f t="shared" si="213"/>
        <v>0</v>
      </c>
      <c r="S568" s="507"/>
      <c r="T568" s="508"/>
      <c r="U568" s="509">
        <f t="shared" si="204"/>
        <v>16</v>
      </c>
      <c r="V568" s="47">
        <f t="shared" si="209"/>
        <v>0</v>
      </c>
      <c r="W568" s="510"/>
    </row>
    <row r="569" spans="1:23" ht="12" customHeight="1">
      <c r="A569" s="498">
        <v>433010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3"/>
        <v>0</v>
      </c>
      <c r="K569" s="888">
        <f t="shared" si="214"/>
        <v>0</v>
      </c>
      <c r="L569" s="888">
        <f t="shared" si="214"/>
        <v>0</v>
      </c>
      <c r="M569" s="888">
        <f t="shared" si="214"/>
        <v>0</v>
      </c>
      <c r="N569" s="515">
        <f t="shared" si="212"/>
        <v>0</v>
      </c>
      <c r="O569" s="509">
        <f t="shared" si="212"/>
        <v>0</v>
      </c>
      <c r="P569" s="515">
        <f t="shared" si="213"/>
        <v>0</v>
      </c>
      <c r="Q569" s="888">
        <f t="shared" si="213"/>
        <v>0</v>
      </c>
      <c r="R569" s="889">
        <f t="shared" si="213"/>
        <v>0</v>
      </c>
      <c r="S569" s="507"/>
      <c r="T569" s="508"/>
      <c r="U569" s="509">
        <f t="shared" si="204"/>
        <v>0</v>
      </c>
      <c r="V569" s="47">
        <f t="shared" si="209"/>
        <v>0</v>
      </c>
      <c r="W569" s="510"/>
    </row>
    <row r="570" spans="1:23" ht="12" customHeight="1">
      <c r="A570" s="498">
        <v>433011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ref="J570:J633" si="215">SUMIF($A$10:$A$374,$A570,J$10:J$374)</f>
        <v>0</v>
      </c>
      <c r="K570" s="888">
        <f t="shared" si="214"/>
        <v>0</v>
      </c>
      <c r="L570" s="888">
        <f t="shared" si="214"/>
        <v>0</v>
      </c>
      <c r="M570" s="888">
        <f t="shared" si="214"/>
        <v>0</v>
      </c>
      <c r="N570" s="515">
        <f t="shared" si="212"/>
        <v>0</v>
      </c>
      <c r="O570" s="509">
        <f t="shared" si="212"/>
        <v>0</v>
      </c>
      <c r="P570" s="515">
        <f t="shared" si="213"/>
        <v>0</v>
      </c>
      <c r="Q570" s="888">
        <f t="shared" si="213"/>
        <v>0</v>
      </c>
      <c r="R570" s="889">
        <f t="shared" si="213"/>
        <v>0</v>
      </c>
      <c r="S570" s="507"/>
      <c r="T570" s="508"/>
      <c r="U570" s="509">
        <f t="shared" ref="U570:U585" si="216">SUMIF($A$10:$A$369,$A570,U$10:U$369)</f>
        <v>0</v>
      </c>
      <c r="V570" s="47">
        <f t="shared" si="209"/>
        <v>0</v>
      </c>
      <c r="W570" s="510"/>
    </row>
    <row r="571" spans="1:23" ht="12" customHeight="1">
      <c r="A571" s="498">
        <v>433051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5"/>
        <v>0</v>
      </c>
      <c r="K571" s="888">
        <f t="shared" si="214"/>
        <v>0</v>
      </c>
      <c r="L571" s="888">
        <f t="shared" si="214"/>
        <v>0</v>
      </c>
      <c r="M571" s="888">
        <f t="shared" si="214"/>
        <v>0</v>
      </c>
      <c r="N571" s="515">
        <f t="shared" si="212"/>
        <v>0</v>
      </c>
      <c r="O571" s="509">
        <f t="shared" si="212"/>
        <v>0</v>
      </c>
      <c r="P571" s="515">
        <f t="shared" si="213"/>
        <v>0</v>
      </c>
      <c r="Q571" s="888">
        <f t="shared" si="213"/>
        <v>0</v>
      </c>
      <c r="R571" s="889">
        <f t="shared" si="213"/>
        <v>0</v>
      </c>
      <c r="S571" s="507"/>
      <c r="T571" s="508"/>
      <c r="U571" s="509">
        <f t="shared" si="216"/>
        <v>0</v>
      </c>
      <c r="V571" s="47">
        <f t="shared" si="209"/>
        <v>0</v>
      </c>
      <c r="W571" s="510"/>
    </row>
    <row r="572" spans="1:23" ht="12" customHeight="1">
      <c r="A572" s="498">
        <v>433060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5"/>
        <v>0</v>
      </c>
      <c r="K572" s="888">
        <f t="shared" si="214"/>
        <v>0</v>
      </c>
      <c r="L572" s="888">
        <f t="shared" si="214"/>
        <v>0</v>
      </c>
      <c r="M572" s="888">
        <f t="shared" si="214"/>
        <v>0</v>
      </c>
      <c r="N572" s="515">
        <f t="shared" si="212"/>
        <v>0</v>
      </c>
      <c r="O572" s="509">
        <f t="shared" si="212"/>
        <v>0</v>
      </c>
      <c r="P572" s="515">
        <f t="shared" si="213"/>
        <v>0</v>
      </c>
      <c r="Q572" s="888">
        <f t="shared" si="213"/>
        <v>0</v>
      </c>
      <c r="R572" s="889">
        <f t="shared" si="213"/>
        <v>0</v>
      </c>
      <c r="S572" s="507"/>
      <c r="T572" s="508"/>
      <c r="U572" s="509">
        <f t="shared" si="216"/>
        <v>0</v>
      </c>
      <c r="V572" s="47">
        <f t="shared" si="209"/>
        <v>0</v>
      </c>
      <c r="W572" s="510"/>
    </row>
    <row r="573" spans="1:23" ht="12" customHeight="1">
      <c r="A573" s="498">
        <v>433061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5"/>
        <v>0</v>
      </c>
      <c r="K573" s="888">
        <f t="shared" si="214"/>
        <v>0</v>
      </c>
      <c r="L573" s="888">
        <f t="shared" si="214"/>
        <v>0</v>
      </c>
      <c r="M573" s="888">
        <f t="shared" si="214"/>
        <v>0</v>
      </c>
      <c r="N573" s="515">
        <f t="shared" si="212"/>
        <v>0</v>
      </c>
      <c r="O573" s="509">
        <f t="shared" si="212"/>
        <v>0</v>
      </c>
      <c r="P573" s="515">
        <f t="shared" si="213"/>
        <v>0</v>
      </c>
      <c r="Q573" s="888">
        <f t="shared" si="213"/>
        <v>0</v>
      </c>
      <c r="R573" s="889">
        <f t="shared" si="213"/>
        <v>0</v>
      </c>
      <c r="S573" s="507"/>
      <c r="T573" s="508"/>
      <c r="U573" s="509">
        <f t="shared" si="216"/>
        <v>0</v>
      </c>
      <c r="V573" s="47">
        <f t="shared" si="209"/>
        <v>0</v>
      </c>
      <c r="W573" s="510"/>
    </row>
    <row r="574" spans="1:23" ht="12" customHeight="1">
      <c r="A574" s="498">
        <v>433064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5"/>
        <v>0</v>
      </c>
      <c r="K574" s="888">
        <f t="shared" si="214"/>
        <v>0</v>
      </c>
      <c r="L574" s="888">
        <f t="shared" si="214"/>
        <v>0</v>
      </c>
      <c r="M574" s="888">
        <f t="shared" si="214"/>
        <v>0</v>
      </c>
      <c r="N574" s="515">
        <f t="shared" si="212"/>
        <v>0</v>
      </c>
      <c r="O574" s="509">
        <f t="shared" si="212"/>
        <v>0</v>
      </c>
      <c r="P574" s="515">
        <f t="shared" si="213"/>
        <v>0</v>
      </c>
      <c r="Q574" s="888">
        <f t="shared" si="213"/>
        <v>0</v>
      </c>
      <c r="R574" s="889">
        <f t="shared" si="213"/>
        <v>0</v>
      </c>
      <c r="S574" s="507"/>
      <c r="T574" s="508"/>
      <c r="U574" s="509">
        <f t="shared" si="216"/>
        <v>0</v>
      </c>
      <c r="V574" s="47">
        <f t="shared" si="209"/>
        <v>0</v>
      </c>
      <c r="W574" s="510"/>
    </row>
    <row r="575" spans="1:23" ht="12" customHeight="1">
      <c r="A575" s="498">
        <v>433071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5"/>
        <v>0</v>
      </c>
      <c r="K575" s="888">
        <f t="shared" si="214"/>
        <v>0</v>
      </c>
      <c r="L575" s="888">
        <f t="shared" si="214"/>
        <v>0</v>
      </c>
      <c r="M575" s="888">
        <f t="shared" si="214"/>
        <v>0</v>
      </c>
      <c r="N575" s="515">
        <f t="shared" si="212"/>
        <v>0</v>
      </c>
      <c r="O575" s="509">
        <f t="shared" si="212"/>
        <v>0</v>
      </c>
      <c r="P575" s="515">
        <f t="shared" si="213"/>
        <v>0</v>
      </c>
      <c r="Q575" s="888">
        <f t="shared" si="213"/>
        <v>0</v>
      </c>
      <c r="R575" s="889">
        <f t="shared" si="213"/>
        <v>0</v>
      </c>
      <c r="S575" s="507"/>
      <c r="T575" s="508"/>
      <c r="U575" s="509">
        <f t="shared" si="216"/>
        <v>0</v>
      </c>
      <c r="V575" s="47">
        <f t="shared" si="209"/>
        <v>0</v>
      </c>
      <c r="W575" s="510"/>
    </row>
    <row r="576" spans="1:23" ht="12" customHeight="1">
      <c r="A576" s="498">
        <v>433081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5"/>
        <v>0</v>
      </c>
      <c r="K576" s="888">
        <f t="shared" si="214"/>
        <v>0</v>
      </c>
      <c r="L576" s="888">
        <f t="shared" si="214"/>
        <v>0</v>
      </c>
      <c r="M576" s="888">
        <f t="shared" si="214"/>
        <v>0</v>
      </c>
      <c r="N576" s="515">
        <f t="shared" si="212"/>
        <v>0</v>
      </c>
      <c r="O576" s="509">
        <f t="shared" si="212"/>
        <v>0</v>
      </c>
      <c r="P576" s="515">
        <f t="shared" si="213"/>
        <v>0</v>
      </c>
      <c r="Q576" s="888">
        <f t="shared" si="213"/>
        <v>0</v>
      </c>
      <c r="R576" s="889">
        <f t="shared" si="213"/>
        <v>0</v>
      </c>
      <c r="S576" s="507"/>
      <c r="T576" s="508"/>
      <c r="U576" s="509">
        <f t="shared" si="216"/>
        <v>0</v>
      </c>
      <c r="V576" s="47">
        <f t="shared" si="209"/>
        <v>0</v>
      </c>
      <c r="W576" s="510"/>
    </row>
    <row r="577" spans="1:23" ht="12" customHeight="1">
      <c r="A577" s="498">
        <v>433091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5"/>
        <v>0</v>
      </c>
      <c r="K577" s="888">
        <f t="shared" si="214"/>
        <v>0</v>
      </c>
      <c r="L577" s="888">
        <f t="shared" si="214"/>
        <v>0</v>
      </c>
      <c r="M577" s="888">
        <f t="shared" si="214"/>
        <v>0</v>
      </c>
      <c r="N577" s="515">
        <f t="shared" si="212"/>
        <v>0</v>
      </c>
      <c r="O577" s="509">
        <f t="shared" si="212"/>
        <v>0</v>
      </c>
      <c r="P577" s="515">
        <f t="shared" si="213"/>
        <v>0</v>
      </c>
      <c r="Q577" s="888">
        <f t="shared" si="213"/>
        <v>0</v>
      </c>
      <c r="R577" s="889">
        <f t="shared" si="213"/>
        <v>0</v>
      </c>
      <c r="S577" s="507"/>
      <c r="T577" s="508"/>
      <c r="U577" s="509">
        <f t="shared" si="216"/>
        <v>0</v>
      </c>
      <c r="V577" s="47">
        <f t="shared" si="209"/>
        <v>0</v>
      </c>
      <c r="W577" s="510"/>
    </row>
    <row r="578" spans="1:23" ht="12" customHeight="1">
      <c r="A578" s="498">
        <v>433092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5"/>
        <v>0</v>
      </c>
      <c r="K578" s="888">
        <f t="shared" si="214"/>
        <v>0</v>
      </c>
      <c r="L578" s="888">
        <f t="shared" si="214"/>
        <v>0</v>
      </c>
      <c r="M578" s="888">
        <f t="shared" si="214"/>
        <v>0</v>
      </c>
      <c r="N578" s="515">
        <f t="shared" ref="N578:O597" si="217">SUMIF($A$10:$A$374,$A578,N$10:N$374)</f>
        <v>0</v>
      </c>
      <c r="O578" s="509">
        <f t="shared" si="217"/>
        <v>0</v>
      </c>
      <c r="P578" s="515">
        <f t="shared" si="213"/>
        <v>0</v>
      </c>
      <c r="Q578" s="888">
        <f t="shared" si="213"/>
        <v>0</v>
      </c>
      <c r="R578" s="889">
        <f t="shared" si="213"/>
        <v>0</v>
      </c>
      <c r="S578" s="507"/>
      <c r="T578" s="508"/>
      <c r="U578" s="509">
        <f t="shared" si="216"/>
        <v>0</v>
      </c>
      <c r="V578" s="47">
        <f t="shared" si="209"/>
        <v>0</v>
      </c>
      <c r="W578" s="510"/>
    </row>
    <row r="579" spans="1:23" ht="12" customHeight="1">
      <c r="A579" s="498">
        <v>433093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5"/>
        <v>0</v>
      </c>
      <c r="K579" s="888">
        <f t="shared" si="214"/>
        <v>0</v>
      </c>
      <c r="L579" s="888">
        <f t="shared" si="214"/>
        <v>0</v>
      </c>
      <c r="M579" s="888">
        <f t="shared" si="214"/>
        <v>0</v>
      </c>
      <c r="N579" s="515">
        <f t="shared" si="217"/>
        <v>0</v>
      </c>
      <c r="O579" s="509">
        <f t="shared" si="217"/>
        <v>0</v>
      </c>
      <c r="P579" s="515">
        <f t="shared" si="213"/>
        <v>0</v>
      </c>
      <c r="Q579" s="888">
        <f t="shared" si="213"/>
        <v>0</v>
      </c>
      <c r="R579" s="889">
        <f t="shared" si="213"/>
        <v>0</v>
      </c>
      <c r="S579" s="507"/>
      <c r="T579" s="508"/>
      <c r="U579" s="509">
        <f t="shared" si="216"/>
        <v>0</v>
      </c>
      <c r="V579" s="47">
        <f t="shared" si="209"/>
        <v>0</v>
      </c>
      <c r="W579" s="510"/>
    </row>
    <row r="580" spans="1:23" ht="12" customHeight="1">
      <c r="A580" s="498">
        <v>433094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5"/>
        <v>0</v>
      </c>
      <c r="K580" s="888">
        <f t="shared" si="214"/>
        <v>0</v>
      </c>
      <c r="L580" s="888">
        <f t="shared" si="214"/>
        <v>0</v>
      </c>
      <c r="M580" s="888">
        <f t="shared" si="214"/>
        <v>0</v>
      </c>
      <c r="N580" s="515">
        <f t="shared" si="217"/>
        <v>0</v>
      </c>
      <c r="O580" s="509">
        <f t="shared" si="217"/>
        <v>0</v>
      </c>
      <c r="P580" s="515">
        <f t="shared" si="213"/>
        <v>0</v>
      </c>
      <c r="Q580" s="888">
        <f t="shared" si="213"/>
        <v>0</v>
      </c>
      <c r="R580" s="889">
        <f t="shared" si="213"/>
        <v>0</v>
      </c>
      <c r="S580" s="507"/>
      <c r="T580" s="508"/>
      <c r="U580" s="509">
        <f t="shared" si="216"/>
        <v>0</v>
      </c>
      <c r="V580" s="47">
        <f t="shared" si="209"/>
        <v>0</v>
      </c>
      <c r="W580" s="510"/>
    </row>
    <row r="581" spans="1:23" ht="12" customHeight="1">
      <c r="A581" s="498">
        <v>433700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5"/>
        <v>0</v>
      </c>
      <c r="K581" s="888">
        <f t="shared" si="214"/>
        <v>0</v>
      </c>
      <c r="L581" s="888">
        <f t="shared" si="214"/>
        <v>0</v>
      </c>
      <c r="M581" s="888">
        <f t="shared" si="214"/>
        <v>0</v>
      </c>
      <c r="N581" s="515">
        <f t="shared" si="217"/>
        <v>0</v>
      </c>
      <c r="O581" s="509">
        <f t="shared" si="217"/>
        <v>0</v>
      </c>
      <c r="P581" s="515">
        <f t="shared" si="213"/>
        <v>0</v>
      </c>
      <c r="Q581" s="888">
        <f t="shared" si="213"/>
        <v>0</v>
      </c>
      <c r="R581" s="889">
        <f t="shared" si="213"/>
        <v>0</v>
      </c>
      <c r="S581" s="507"/>
      <c r="T581" s="508"/>
      <c r="U581" s="509">
        <f t="shared" si="216"/>
        <v>0</v>
      </c>
      <c r="V581" s="47">
        <f t="shared" si="209"/>
        <v>0</v>
      </c>
      <c r="W581" s="510"/>
    </row>
    <row r="582" spans="1:23" ht="12" customHeight="1">
      <c r="A582" s="498">
        <v>433701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15"/>
        <v>0</v>
      </c>
      <c r="K582" s="888">
        <f t="shared" si="214"/>
        <v>0</v>
      </c>
      <c r="L582" s="888">
        <f t="shared" si="214"/>
        <v>0</v>
      </c>
      <c r="M582" s="888">
        <f t="shared" si="214"/>
        <v>0</v>
      </c>
      <c r="N582" s="515">
        <f t="shared" si="217"/>
        <v>0</v>
      </c>
      <c r="O582" s="509">
        <f t="shared" si="217"/>
        <v>0</v>
      </c>
      <c r="P582" s="515">
        <f t="shared" si="213"/>
        <v>0</v>
      </c>
      <c r="Q582" s="888">
        <f t="shared" si="213"/>
        <v>0</v>
      </c>
      <c r="R582" s="889">
        <f t="shared" si="213"/>
        <v>0</v>
      </c>
      <c r="S582" s="507"/>
      <c r="T582" s="508"/>
      <c r="U582" s="509">
        <f t="shared" si="216"/>
        <v>0</v>
      </c>
      <c r="V582" s="47">
        <f t="shared" si="209"/>
        <v>0</v>
      </c>
      <c r="W582" s="510"/>
    </row>
    <row r="583" spans="1:23" ht="12" customHeight="1">
      <c r="A583" s="498">
        <v>433760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15"/>
        <v>0</v>
      </c>
      <c r="K583" s="888">
        <f t="shared" si="214"/>
        <v>0</v>
      </c>
      <c r="L583" s="888">
        <f t="shared" si="214"/>
        <v>0</v>
      </c>
      <c r="M583" s="888">
        <f t="shared" si="214"/>
        <v>0</v>
      </c>
      <c r="N583" s="515">
        <f t="shared" si="217"/>
        <v>0</v>
      </c>
      <c r="O583" s="509">
        <f t="shared" si="217"/>
        <v>0</v>
      </c>
      <c r="P583" s="515">
        <f t="shared" ref="P583:R602" si="218">SUMIF($A$10:$A$369,$A583,P$10:P$369)</f>
        <v>0</v>
      </c>
      <c r="Q583" s="888">
        <f t="shared" si="218"/>
        <v>0</v>
      </c>
      <c r="R583" s="889">
        <f t="shared" si="218"/>
        <v>0</v>
      </c>
      <c r="S583" s="507"/>
      <c r="T583" s="508"/>
      <c r="U583" s="509">
        <f t="shared" si="216"/>
        <v>0</v>
      </c>
      <c r="V583" s="47">
        <f t="shared" si="209"/>
        <v>0</v>
      </c>
      <c r="W583" s="510"/>
    </row>
    <row r="584" spans="1:23" ht="12" customHeight="1">
      <c r="A584" s="498">
        <v>434000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15"/>
        <v>0</v>
      </c>
      <c r="K584" s="888">
        <f t="shared" si="214"/>
        <v>0</v>
      </c>
      <c r="L584" s="888">
        <f t="shared" si="214"/>
        <v>0</v>
      </c>
      <c r="M584" s="888">
        <f t="shared" si="214"/>
        <v>0</v>
      </c>
      <c r="N584" s="515">
        <f t="shared" si="217"/>
        <v>0</v>
      </c>
      <c r="O584" s="509">
        <f t="shared" si="217"/>
        <v>0</v>
      </c>
      <c r="P584" s="515">
        <f t="shared" si="218"/>
        <v>0</v>
      </c>
      <c r="Q584" s="888">
        <f t="shared" si="218"/>
        <v>0</v>
      </c>
      <c r="R584" s="889">
        <f t="shared" si="218"/>
        <v>0</v>
      </c>
      <c r="S584" s="507"/>
      <c r="T584" s="508"/>
      <c r="U584" s="509">
        <f t="shared" si="216"/>
        <v>0</v>
      </c>
      <c r="V584" s="47">
        <f t="shared" si="209"/>
        <v>0</v>
      </c>
      <c r="W584" s="510"/>
    </row>
    <row r="585" spans="1:23" ht="12" customHeight="1">
      <c r="A585" s="498">
        <v>434001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15"/>
        <v>0</v>
      </c>
      <c r="K585" s="888">
        <f t="shared" si="214"/>
        <v>0</v>
      </c>
      <c r="L585" s="888">
        <f t="shared" si="214"/>
        <v>0</v>
      </c>
      <c r="M585" s="888">
        <f t="shared" si="214"/>
        <v>0</v>
      </c>
      <c r="N585" s="515">
        <f t="shared" si="217"/>
        <v>0</v>
      </c>
      <c r="O585" s="509">
        <f t="shared" si="217"/>
        <v>0</v>
      </c>
      <c r="P585" s="515">
        <f t="shared" si="218"/>
        <v>0</v>
      </c>
      <c r="Q585" s="888">
        <f t="shared" si="218"/>
        <v>0</v>
      </c>
      <c r="R585" s="889">
        <f t="shared" si="218"/>
        <v>0</v>
      </c>
      <c r="S585" s="507"/>
      <c r="T585" s="508"/>
      <c r="U585" s="509">
        <f t="shared" si="216"/>
        <v>0</v>
      </c>
      <c r="V585" s="47">
        <f t="shared" si="209"/>
        <v>0</v>
      </c>
      <c r="W585" s="510"/>
    </row>
    <row r="586" spans="1:23" ht="12" customHeight="1">
      <c r="A586" s="498">
        <v>511001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15"/>
        <v>0</v>
      </c>
      <c r="K586" s="888">
        <f>SUMIF($A$10:$A$374,$A586,K$10:K$375)</f>
        <v>0</v>
      </c>
      <c r="L586" s="515">
        <f t="shared" ref="L586:M588" si="219">SUMIF($A$10:$A$369,$A586,L$10:L$369)</f>
        <v>0</v>
      </c>
      <c r="M586" s="515">
        <f t="shared" si="219"/>
        <v>0</v>
      </c>
      <c r="N586" s="515">
        <f t="shared" si="217"/>
        <v>0</v>
      </c>
      <c r="O586" s="509">
        <f t="shared" si="217"/>
        <v>0</v>
      </c>
      <c r="P586" s="515">
        <f t="shared" si="218"/>
        <v>0</v>
      </c>
      <c r="Q586" s="888">
        <f t="shared" si="218"/>
        <v>0</v>
      </c>
      <c r="R586" s="889">
        <f t="shared" si="218"/>
        <v>0</v>
      </c>
      <c r="S586" s="507"/>
      <c r="T586" s="508"/>
      <c r="U586" s="509">
        <f>SUMIF($A$10:$A$374,$A586,U$10:U$374)</f>
        <v>0</v>
      </c>
      <c r="V586" s="47">
        <f t="shared" si="209"/>
        <v>0</v>
      </c>
      <c r="W586" s="510"/>
    </row>
    <row r="587" spans="1:23" ht="12" customHeight="1">
      <c r="A587" s="498">
        <v>512001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15"/>
        <v>0</v>
      </c>
      <c r="K587" s="888">
        <f>SUMIF($A$10:$A$369,$A587,K$10:K$369)</f>
        <v>0</v>
      </c>
      <c r="L587" s="515">
        <f t="shared" si="219"/>
        <v>0</v>
      </c>
      <c r="M587" s="515">
        <f t="shared" si="219"/>
        <v>0</v>
      </c>
      <c r="N587" s="515">
        <f t="shared" si="217"/>
        <v>0</v>
      </c>
      <c r="O587" s="509">
        <f t="shared" si="217"/>
        <v>0</v>
      </c>
      <c r="P587" s="515">
        <f t="shared" si="218"/>
        <v>0</v>
      </c>
      <c r="Q587" s="888">
        <f t="shared" si="218"/>
        <v>0</v>
      </c>
      <c r="R587" s="889">
        <f t="shared" si="218"/>
        <v>0</v>
      </c>
      <c r="S587" s="507"/>
      <c r="T587" s="508"/>
      <c r="U587" s="509">
        <f>SUMIF($A$10:$A$374,$A587,U$10:U$374)</f>
        <v>0</v>
      </c>
      <c r="V587" s="47">
        <f t="shared" si="209"/>
        <v>0</v>
      </c>
      <c r="W587" s="510"/>
    </row>
    <row r="588" spans="1:23" ht="12" customHeight="1">
      <c r="A588" s="498">
        <v>513001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15"/>
        <v>0</v>
      </c>
      <c r="K588" s="888">
        <f>SUMIF($A$10:$A$369,$A588,K$10:K$369)</f>
        <v>0</v>
      </c>
      <c r="L588" s="515">
        <f t="shared" si="219"/>
        <v>0</v>
      </c>
      <c r="M588" s="515">
        <f t="shared" si="219"/>
        <v>0</v>
      </c>
      <c r="N588" s="515">
        <f t="shared" si="217"/>
        <v>0</v>
      </c>
      <c r="O588" s="509">
        <f t="shared" si="217"/>
        <v>0</v>
      </c>
      <c r="P588" s="515">
        <f t="shared" si="218"/>
        <v>0</v>
      </c>
      <c r="Q588" s="888">
        <f t="shared" si="218"/>
        <v>0</v>
      </c>
      <c r="R588" s="889">
        <f t="shared" si="218"/>
        <v>0</v>
      </c>
      <c r="S588" s="507"/>
      <c r="T588" s="508"/>
      <c r="U588" s="509">
        <f>SUMIF($A$10:$A$374,$A588,U$10:U$374)</f>
        <v>0</v>
      </c>
      <c r="V588" s="47">
        <f t="shared" si="209"/>
        <v>0</v>
      </c>
      <c r="W588" s="510"/>
    </row>
    <row r="589" spans="1:23" ht="12" customHeight="1">
      <c r="A589" s="498">
        <v>513021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15"/>
        <v>0</v>
      </c>
      <c r="K589" s="515">
        <f>SUMIF($A$10:$A$374,$A589,K$10:K$374)</f>
        <v>0</v>
      </c>
      <c r="L589" s="515">
        <f>SUMIF($A$10:$A$374,$A589,L$10:L$374)</f>
        <v>0</v>
      </c>
      <c r="M589" s="515">
        <f>SUMIF($A$10:$A$374,$A589,M$10:M$374)</f>
        <v>0</v>
      </c>
      <c r="N589" s="515">
        <f t="shared" si="217"/>
        <v>0</v>
      </c>
      <c r="O589" s="509">
        <f t="shared" si="217"/>
        <v>0</v>
      </c>
      <c r="P589" s="515">
        <f t="shared" si="218"/>
        <v>0</v>
      </c>
      <c r="Q589" s="888">
        <f t="shared" si="218"/>
        <v>0</v>
      </c>
      <c r="R589" s="889">
        <f t="shared" si="218"/>
        <v>0</v>
      </c>
      <c r="S589" s="507"/>
      <c r="T589" s="508"/>
      <c r="U589" s="509">
        <f>SUMIF($A$10:$A$374,$A589,U$10:U$374)</f>
        <v>0</v>
      </c>
      <c r="V589" s="47">
        <f t="shared" si="209"/>
        <v>0</v>
      </c>
      <c r="W589" s="510"/>
    </row>
    <row r="590" spans="1:23" ht="12" customHeight="1">
      <c r="A590" s="498">
        <v>542000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15"/>
        <v>0</v>
      </c>
      <c r="K590" s="888">
        <f t="shared" ref="K590:M609" si="220">SUMIF($A$10:$A$369,$A590,K$10:K$369)</f>
        <v>0</v>
      </c>
      <c r="L590" s="515">
        <f t="shared" si="220"/>
        <v>0</v>
      </c>
      <c r="M590" s="515">
        <f t="shared" si="220"/>
        <v>0</v>
      </c>
      <c r="N590" s="515">
        <f t="shared" si="217"/>
        <v>0</v>
      </c>
      <c r="O590" s="509">
        <f t="shared" si="217"/>
        <v>0</v>
      </c>
      <c r="P590" s="515">
        <f t="shared" si="218"/>
        <v>0</v>
      </c>
      <c r="Q590" s="888">
        <f t="shared" si="218"/>
        <v>0</v>
      </c>
      <c r="R590" s="889">
        <f t="shared" si="218"/>
        <v>0</v>
      </c>
      <c r="S590" s="507"/>
      <c r="T590" s="508"/>
      <c r="U590" s="509">
        <f t="shared" ref="U590:U632" si="221">SUMIF($A$10:$A$369,$A590,U$10:U$369)</f>
        <v>0</v>
      </c>
      <c r="V590" s="47">
        <f t="shared" si="209"/>
        <v>0</v>
      </c>
      <c r="W590" s="510"/>
    </row>
    <row r="591" spans="1:23" ht="12" customHeight="1">
      <c r="A591" s="498">
        <v>546000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15"/>
        <v>16</v>
      </c>
      <c r="K591" s="888">
        <f t="shared" si="220"/>
        <v>0</v>
      </c>
      <c r="L591" s="888">
        <f t="shared" si="220"/>
        <v>0</v>
      </c>
      <c r="M591" s="888">
        <f t="shared" si="220"/>
        <v>0</v>
      </c>
      <c r="N591" s="515">
        <f t="shared" si="217"/>
        <v>0</v>
      </c>
      <c r="O591" s="509">
        <f t="shared" si="217"/>
        <v>16</v>
      </c>
      <c r="P591" s="515">
        <f t="shared" si="218"/>
        <v>0</v>
      </c>
      <c r="Q591" s="888">
        <f t="shared" si="218"/>
        <v>0</v>
      </c>
      <c r="R591" s="889">
        <f t="shared" si="218"/>
        <v>0</v>
      </c>
      <c r="S591" s="507"/>
      <c r="T591" s="508"/>
      <c r="U591" s="509">
        <f t="shared" si="221"/>
        <v>16</v>
      </c>
      <c r="V591" s="47">
        <f t="shared" si="209"/>
        <v>0</v>
      </c>
      <c r="W591" s="510"/>
    </row>
    <row r="592" spans="1:23" ht="12" customHeight="1">
      <c r="A592" s="498">
        <v>546001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15"/>
        <v>0</v>
      </c>
      <c r="K592" s="888">
        <f t="shared" si="220"/>
        <v>0</v>
      </c>
      <c r="L592" s="888">
        <f t="shared" si="220"/>
        <v>0</v>
      </c>
      <c r="M592" s="888">
        <f t="shared" si="220"/>
        <v>0</v>
      </c>
      <c r="N592" s="515">
        <f t="shared" si="217"/>
        <v>0</v>
      </c>
      <c r="O592" s="509">
        <f t="shared" si="217"/>
        <v>0</v>
      </c>
      <c r="P592" s="515">
        <f t="shared" si="218"/>
        <v>0</v>
      </c>
      <c r="Q592" s="888">
        <f t="shared" si="218"/>
        <v>0</v>
      </c>
      <c r="R592" s="889">
        <f t="shared" si="218"/>
        <v>0</v>
      </c>
      <c r="S592" s="507"/>
      <c r="T592" s="508"/>
      <c r="U592" s="509">
        <f t="shared" si="221"/>
        <v>0</v>
      </c>
      <c r="V592" s="47">
        <f t="shared" si="209"/>
        <v>0</v>
      </c>
      <c r="W592" s="510"/>
    </row>
    <row r="593" spans="1:23" ht="12" customHeight="1">
      <c r="A593" s="498">
        <v>546030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15"/>
        <v>0</v>
      </c>
      <c r="K593" s="888">
        <f t="shared" si="220"/>
        <v>0</v>
      </c>
      <c r="L593" s="888">
        <f t="shared" si="220"/>
        <v>0</v>
      </c>
      <c r="M593" s="888">
        <f t="shared" si="220"/>
        <v>0</v>
      </c>
      <c r="N593" s="515">
        <f t="shared" si="217"/>
        <v>0</v>
      </c>
      <c r="O593" s="509">
        <f t="shared" si="217"/>
        <v>0</v>
      </c>
      <c r="P593" s="515">
        <f t="shared" si="218"/>
        <v>0</v>
      </c>
      <c r="Q593" s="888">
        <f t="shared" si="218"/>
        <v>0</v>
      </c>
      <c r="R593" s="889">
        <f t="shared" si="218"/>
        <v>0</v>
      </c>
      <c r="S593" s="507"/>
      <c r="T593" s="508"/>
      <c r="U593" s="509">
        <f t="shared" si="221"/>
        <v>0</v>
      </c>
      <c r="V593" s="47">
        <f t="shared" si="209"/>
        <v>0</v>
      </c>
      <c r="W593" s="510"/>
    </row>
    <row r="594" spans="1:23" ht="12" customHeight="1">
      <c r="A594" s="498">
        <v>11250130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15"/>
        <v>0</v>
      </c>
      <c r="K594" s="888">
        <f t="shared" si="220"/>
        <v>0</v>
      </c>
      <c r="L594" s="888">
        <f t="shared" si="220"/>
        <v>0</v>
      </c>
      <c r="M594" s="888">
        <f t="shared" si="220"/>
        <v>0</v>
      </c>
      <c r="N594" s="515">
        <f t="shared" si="217"/>
        <v>0</v>
      </c>
      <c r="O594" s="509">
        <f t="shared" si="217"/>
        <v>0</v>
      </c>
      <c r="P594" s="515">
        <f t="shared" si="218"/>
        <v>0</v>
      </c>
      <c r="Q594" s="888">
        <f t="shared" si="218"/>
        <v>0</v>
      </c>
      <c r="R594" s="889">
        <f t="shared" si="218"/>
        <v>0</v>
      </c>
      <c r="S594" s="507"/>
      <c r="T594" s="508"/>
      <c r="U594" s="509">
        <f t="shared" si="221"/>
        <v>0</v>
      </c>
      <c r="V594" s="47">
        <f t="shared" si="209"/>
        <v>0</v>
      </c>
      <c r="W594" s="510"/>
    </row>
    <row r="595" spans="1:23" ht="12" customHeight="1">
      <c r="A595" s="498">
        <v>11250133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15"/>
        <v>0</v>
      </c>
      <c r="K595" s="888">
        <f t="shared" si="220"/>
        <v>0</v>
      </c>
      <c r="L595" s="888">
        <f t="shared" si="220"/>
        <v>0</v>
      </c>
      <c r="M595" s="888">
        <f t="shared" si="220"/>
        <v>0</v>
      </c>
      <c r="N595" s="515">
        <f t="shared" si="217"/>
        <v>0</v>
      </c>
      <c r="O595" s="509">
        <f t="shared" si="217"/>
        <v>0</v>
      </c>
      <c r="P595" s="515">
        <f t="shared" si="218"/>
        <v>0</v>
      </c>
      <c r="Q595" s="888">
        <f t="shared" si="218"/>
        <v>0</v>
      </c>
      <c r="R595" s="889">
        <f t="shared" si="218"/>
        <v>0</v>
      </c>
      <c r="S595" s="507"/>
      <c r="T595" s="508"/>
      <c r="U595" s="509">
        <f t="shared" si="221"/>
        <v>0</v>
      </c>
      <c r="V595" s="47">
        <f t="shared" si="209"/>
        <v>0</v>
      </c>
      <c r="W595" s="510"/>
    </row>
    <row r="596" spans="1:23" ht="12" customHeight="1">
      <c r="A596" s="498">
        <v>11250862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15"/>
        <v>0</v>
      </c>
      <c r="K596" s="888">
        <f t="shared" si="220"/>
        <v>0</v>
      </c>
      <c r="L596" s="888">
        <f t="shared" si="220"/>
        <v>0</v>
      </c>
      <c r="M596" s="888">
        <f t="shared" si="220"/>
        <v>0</v>
      </c>
      <c r="N596" s="515">
        <f t="shared" si="217"/>
        <v>0</v>
      </c>
      <c r="O596" s="509">
        <f t="shared" si="217"/>
        <v>0</v>
      </c>
      <c r="P596" s="515">
        <f t="shared" si="218"/>
        <v>0</v>
      </c>
      <c r="Q596" s="888">
        <f t="shared" si="218"/>
        <v>0</v>
      </c>
      <c r="R596" s="889">
        <f t="shared" si="218"/>
        <v>0</v>
      </c>
      <c r="S596" s="507"/>
      <c r="T596" s="508"/>
      <c r="U596" s="509">
        <f t="shared" si="221"/>
        <v>0</v>
      </c>
      <c r="V596" s="47">
        <f t="shared" si="209"/>
        <v>0</v>
      </c>
      <c r="W596" s="510"/>
    </row>
    <row r="597" spans="1:23" ht="12" customHeight="1">
      <c r="A597" s="498">
        <v>11252892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15"/>
        <v>0</v>
      </c>
      <c r="K597" s="888">
        <f t="shared" si="220"/>
        <v>0</v>
      </c>
      <c r="L597" s="888">
        <f t="shared" si="220"/>
        <v>0</v>
      </c>
      <c r="M597" s="888">
        <f t="shared" si="220"/>
        <v>0</v>
      </c>
      <c r="N597" s="515">
        <f t="shared" si="217"/>
        <v>0</v>
      </c>
      <c r="O597" s="509">
        <f t="shared" si="217"/>
        <v>0</v>
      </c>
      <c r="P597" s="515">
        <f t="shared" si="218"/>
        <v>0</v>
      </c>
      <c r="Q597" s="888">
        <f t="shared" si="218"/>
        <v>0</v>
      </c>
      <c r="R597" s="889">
        <f t="shared" si="218"/>
        <v>0</v>
      </c>
      <c r="S597" s="507"/>
      <c r="T597" s="508"/>
      <c r="U597" s="509">
        <f t="shared" si="221"/>
        <v>0</v>
      </c>
      <c r="V597" s="47">
        <f t="shared" si="209"/>
        <v>0</v>
      </c>
      <c r="W597" s="510"/>
    </row>
    <row r="598" spans="1:23" ht="12" customHeight="1">
      <c r="A598" s="498">
        <v>11259812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15"/>
        <v>0</v>
      </c>
      <c r="K598" s="888">
        <f t="shared" si="220"/>
        <v>0</v>
      </c>
      <c r="L598" s="888">
        <f t="shared" si="220"/>
        <v>0</v>
      </c>
      <c r="M598" s="888">
        <f t="shared" si="220"/>
        <v>0</v>
      </c>
      <c r="N598" s="515">
        <f t="shared" ref="N598:O617" si="222">SUMIF($A$10:$A$374,$A598,N$10:N$374)</f>
        <v>0</v>
      </c>
      <c r="O598" s="509">
        <f t="shared" si="222"/>
        <v>0</v>
      </c>
      <c r="P598" s="515">
        <f t="shared" si="218"/>
        <v>0</v>
      </c>
      <c r="Q598" s="888">
        <f t="shared" si="218"/>
        <v>0</v>
      </c>
      <c r="R598" s="889">
        <f t="shared" si="218"/>
        <v>0</v>
      </c>
      <c r="S598" s="507"/>
      <c r="T598" s="508"/>
      <c r="U598" s="509">
        <f t="shared" si="221"/>
        <v>0</v>
      </c>
      <c r="V598" s="47">
        <f t="shared" si="209"/>
        <v>0</v>
      </c>
      <c r="W598" s="510"/>
    </row>
    <row r="599" spans="1:23" ht="12" customHeight="1">
      <c r="A599" s="498">
        <v>11350118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15"/>
        <v>0</v>
      </c>
      <c r="K599" s="888">
        <f t="shared" si="220"/>
        <v>0</v>
      </c>
      <c r="L599" s="888">
        <f t="shared" si="220"/>
        <v>0</v>
      </c>
      <c r="M599" s="888">
        <f t="shared" si="220"/>
        <v>0</v>
      </c>
      <c r="N599" s="515">
        <f t="shared" si="222"/>
        <v>0</v>
      </c>
      <c r="O599" s="509">
        <f t="shared" si="222"/>
        <v>0</v>
      </c>
      <c r="P599" s="515">
        <f t="shared" si="218"/>
        <v>0</v>
      </c>
      <c r="Q599" s="888">
        <f t="shared" si="218"/>
        <v>0</v>
      </c>
      <c r="R599" s="889">
        <f t="shared" si="218"/>
        <v>0</v>
      </c>
      <c r="S599" s="507"/>
      <c r="T599" s="508"/>
      <c r="U599" s="509">
        <f t="shared" si="221"/>
        <v>0</v>
      </c>
      <c r="V599" s="47">
        <f t="shared" si="209"/>
        <v>0</v>
      </c>
      <c r="W599" s="510"/>
    </row>
    <row r="600" spans="1:23" ht="12" customHeight="1">
      <c r="A600" s="498">
        <v>11350130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15"/>
        <v>0</v>
      </c>
      <c r="K600" s="888">
        <f t="shared" si="220"/>
        <v>0</v>
      </c>
      <c r="L600" s="888">
        <f t="shared" si="220"/>
        <v>0</v>
      </c>
      <c r="M600" s="888">
        <f t="shared" si="220"/>
        <v>0</v>
      </c>
      <c r="N600" s="515">
        <f t="shared" si="222"/>
        <v>0</v>
      </c>
      <c r="O600" s="509">
        <f t="shared" si="222"/>
        <v>0</v>
      </c>
      <c r="P600" s="515">
        <f t="shared" si="218"/>
        <v>0</v>
      </c>
      <c r="Q600" s="888">
        <f t="shared" si="218"/>
        <v>0</v>
      </c>
      <c r="R600" s="889">
        <f t="shared" si="218"/>
        <v>0</v>
      </c>
      <c r="S600" s="507"/>
      <c r="T600" s="508"/>
      <c r="U600" s="509">
        <f t="shared" si="221"/>
        <v>0</v>
      </c>
      <c r="V600" s="47">
        <f t="shared" si="209"/>
        <v>0</v>
      </c>
      <c r="W600" s="510"/>
    </row>
    <row r="601" spans="1:23" ht="12" customHeight="1">
      <c r="A601" s="498">
        <v>11350133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15"/>
        <v>0</v>
      </c>
      <c r="K601" s="888">
        <f t="shared" si="220"/>
        <v>0</v>
      </c>
      <c r="L601" s="888">
        <f t="shared" si="220"/>
        <v>0</v>
      </c>
      <c r="M601" s="888">
        <f t="shared" si="220"/>
        <v>0</v>
      </c>
      <c r="N601" s="515">
        <f t="shared" si="222"/>
        <v>0</v>
      </c>
      <c r="O601" s="509">
        <f t="shared" si="222"/>
        <v>0</v>
      </c>
      <c r="P601" s="515">
        <f t="shared" si="218"/>
        <v>0</v>
      </c>
      <c r="Q601" s="888">
        <f t="shared" si="218"/>
        <v>0</v>
      </c>
      <c r="R601" s="889">
        <f t="shared" si="218"/>
        <v>0</v>
      </c>
      <c r="S601" s="507"/>
      <c r="T601" s="508"/>
      <c r="U601" s="509">
        <f t="shared" si="221"/>
        <v>0</v>
      </c>
      <c r="V601" s="47">
        <f t="shared" si="209"/>
        <v>0</v>
      </c>
      <c r="W601" s="510"/>
    </row>
    <row r="602" spans="1:23" ht="12" customHeight="1">
      <c r="A602" s="498">
        <v>11350862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15"/>
        <v>0</v>
      </c>
      <c r="K602" s="888">
        <f t="shared" si="220"/>
        <v>0</v>
      </c>
      <c r="L602" s="888">
        <f t="shared" si="220"/>
        <v>0</v>
      </c>
      <c r="M602" s="888">
        <f t="shared" si="220"/>
        <v>0</v>
      </c>
      <c r="N602" s="515">
        <f t="shared" si="222"/>
        <v>0</v>
      </c>
      <c r="O602" s="509">
        <f t="shared" si="222"/>
        <v>0</v>
      </c>
      <c r="P602" s="515">
        <f t="shared" si="218"/>
        <v>0</v>
      </c>
      <c r="Q602" s="888">
        <f t="shared" si="218"/>
        <v>0</v>
      </c>
      <c r="R602" s="889">
        <f t="shared" si="218"/>
        <v>0</v>
      </c>
      <c r="S602" s="507"/>
      <c r="T602" s="508"/>
      <c r="U602" s="509">
        <f t="shared" si="221"/>
        <v>0</v>
      </c>
      <c r="V602" s="47">
        <f t="shared" si="209"/>
        <v>0</v>
      </c>
      <c r="W602" s="510"/>
    </row>
    <row r="603" spans="1:23" ht="12" customHeight="1">
      <c r="A603" s="498">
        <v>11350817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15"/>
        <v>0</v>
      </c>
      <c r="K603" s="888">
        <f t="shared" si="220"/>
        <v>0</v>
      </c>
      <c r="L603" s="888">
        <f t="shared" si="220"/>
        <v>0</v>
      </c>
      <c r="M603" s="888">
        <f t="shared" si="220"/>
        <v>0</v>
      </c>
      <c r="N603" s="515">
        <f t="shared" si="222"/>
        <v>0</v>
      </c>
      <c r="O603" s="509">
        <f t="shared" si="222"/>
        <v>0</v>
      </c>
      <c r="P603" s="515">
        <f t="shared" ref="P603:R622" si="223">SUMIF($A$10:$A$369,$A603,P$10:P$369)</f>
        <v>0</v>
      </c>
      <c r="Q603" s="888">
        <f t="shared" si="223"/>
        <v>0</v>
      </c>
      <c r="R603" s="889">
        <f t="shared" si="223"/>
        <v>0</v>
      </c>
      <c r="S603" s="507"/>
      <c r="T603" s="508"/>
      <c r="U603" s="509">
        <f t="shared" si="221"/>
        <v>0</v>
      </c>
      <c r="V603" s="47">
        <f t="shared" si="209"/>
        <v>0</v>
      </c>
      <c r="W603" s="510"/>
    </row>
    <row r="604" spans="1:23" ht="12" customHeight="1">
      <c r="A604" s="498">
        <v>11352830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15"/>
        <v>0</v>
      </c>
      <c r="K604" s="888">
        <f t="shared" si="220"/>
        <v>0</v>
      </c>
      <c r="L604" s="888">
        <f t="shared" si="220"/>
        <v>0</v>
      </c>
      <c r="M604" s="888">
        <f t="shared" si="220"/>
        <v>0</v>
      </c>
      <c r="N604" s="515">
        <f t="shared" si="222"/>
        <v>0</v>
      </c>
      <c r="O604" s="509">
        <f t="shared" si="222"/>
        <v>0</v>
      </c>
      <c r="P604" s="515">
        <f t="shared" si="223"/>
        <v>0</v>
      </c>
      <c r="Q604" s="888">
        <f t="shared" si="223"/>
        <v>0</v>
      </c>
      <c r="R604" s="889">
        <f t="shared" si="223"/>
        <v>0</v>
      </c>
      <c r="S604" s="507"/>
      <c r="T604" s="508"/>
      <c r="U604" s="509">
        <f t="shared" si="221"/>
        <v>0</v>
      </c>
      <c r="V604" s="47">
        <f t="shared" si="209"/>
        <v>0</v>
      </c>
      <c r="W604" s="510"/>
    </row>
    <row r="605" spans="1:23" ht="12" customHeight="1">
      <c r="A605" s="498">
        <v>11352892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15"/>
        <v>0</v>
      </c>
      <c r="K605" s="888">
        <f t="shared" si="220"/>
        <v>0</v>
      </c>
      <c r="L605" s="888">
        <f t="shared" si="220"/>
        <v>0</v>
      </c>
      <c r="M605" s="888">
        <f t="shared" si="220"/>
        <v>0</v>
      </c>
      <c r="N605" s="515">
        <f t="shared" si="222"/>
        <v>0</v>
      </c>
      <c r="O605" s="509">
        <f t="shared" si="222"/>
        <v>0</v>
      </c>
      <c r="P605" s="515">
        <f t="shared" si="223"/>
        <v>0</v>
      </c>
      <c r="Q605" s="888">
        <f t="shared" si="223"/>
        <v>0</v>
      </c>
      <c r="R605" s="889">
        <f t="shared" si="223"/>
        <v>0</v>
      </c>
      <c r="S605" s="507"/>
      <c r="T605" s="508"/>
      <c r="U605" s="509">
        <f t="shared" si="221"/>
        <v>0</v>
      </c>
      <c r="V605" s="47">
        <f t="shared" si="209"/>
        <v>0</v>
      </c>
      <c r="W605" s="510"/>
    </row>
    <row r="606" spans="1:23" ht="12" customHeight="1">
      <c r="A606" s="498">
        <v>11359812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15"/>
        <v>0</v>
      </c>
      <c r="K606" s="888">
        <f t="shared" si="220"/>
        <v>0</v>
      </c>
      <c r="L606" s="888">
        <f t="shared" si="220"/>
        <v>0</v>
      </c>
      <c r="M606" s="888">
        <f t="shared" si="220"/>
        <v>0</v>
      </c>
      <c r="N606" s="515">
        <f t="shared" si="222"/>
        <v>0</v>
      </c>
      <c r="O606" s="509">
        <f t="shared" si="222"/>
        <v>0</v>
      </c>
      <c r="P606" s="515">
        <f t="shared" si="223"/>
        <v>0</v>
      </c>
      <c r="Q606" s="888">
        <f t="shared" si="223"/>
        <v>0</v>
      </c>
      <c r="R606" s="889">
        <f t="shared" si="223"/>
        <v>0</v>
      </c>
      <c r="S606" s="507"/>
      <c r="T606" s="508"/>
      <c r="U606" s="509">
        <f t="shared" si="221"/>
        <v>0</v>
      </c>
      <c r="V606" s="47">
        <f t="shared" si="209"/>
        <v>0</v>
      </c>
      <c r="W606" s="510"/>
    </row>
    <row r="607" spans="1:23" ht="12" customHeight="1">
      <c r="A607" s="498">
        <v>11450118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15"/>
        <v>0</v>
      </c>
      <c r="K607" s="888">
        <f t="shared" si="220"/>
        <v>0</v>
      </c>
      <c r="L607" s="888">
        <f t="shared" si="220"/>
        <v>0</v>
      </c>
      <c r="M607" s="888">
        <f t="shared" si="220"/>
        <v>0</v>
      </c>
      <c r="N607" s="515">
        <f t="shared" si="222"/>
        <v>0</v>
      </c>
      <c r="O607" s="509">
        <f t="shared" si="222"/>
        <v>0</v>
      </c>
      <c r="P607" s="515">
        <f t="shared" si="223"/>
        <v>0</v>
      </c>
      <c r="Q607" s="888">
        <f t="shared" si="223"/>
        <v>0</v>
      </c>
      <c r="R607" s="889">
        <f t="shared" si="223"/>
        <v>0</v>
      </c>
      <c r="S607" s="507"/>
      <c r="T607" s="508"/>
      <c r="U607" s="509">
        <f t="shared" si="221"/>
        <v>0</v>
      </c>
      <c r="V607" s="47">
        <f t="shared" si="209"/>
        <v>0</v>
      </c>
      <c r="W607" s="510"/>
    </row>
    <row r="608" spans="1:23" ht="12" customHeight="1">
      <c r="A608" s="498">
        <v>11450130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15"/>
        <v>0</v>
      </c>
      <c r="K608" s="888">
        <f t="shared" si="220"/>
        <v>0</v>
      </c>
      <c r="L608" s="888">
        <f t="shared" si="220"/>
        <v>0</v>
      </c>
      <c r="M608" s="888">
        <f t="shared" si="220"/>
        <v>0</v>
      </c>
      <c r="N608" s="515">
        <f t="shared" si="222"/>
        <v>0</v>
      </c>
      <c r="O608" s="509">
        <f t="shared" si="222"/>
        <v>0</v>
      </c>
      <c r="P608" s="515">
        <f t="shared" si="223"/>
        <v>0</v>
      </c>
      <c r="Q608" s="888">
        <f t="shared" si="223"/>
        <v>0</v>
      </c>
      <c r="R608" s="889">
        <f t="shared" si="223"/>
        <v>0</v>
      </c>
      <c r="S608" s="507"/>
      <c r="T608" s="508"/>
      <c r="U608" s="509">
        <f t="shared" si="221"/>
        <v>0</v>
      </c>
      <c r="V608" s="47">
        <f t="shared" ref="V608:V673" si="224">O608+R608-U608</f>
        <v>0</v>
      </c>
      <c r="W608" s="510"/>
    </row>
    <row r="609" spans="1:23" ht="12" customHeight="1">
      <c r="A609" s="498">
        <v>11450817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15"/>
        <v>0</v>
      </c>
      <c r="K609" s="888">
        <f t="shared" si="220"/>
        <v>0</v>
      </c>
      <c r="L609" s="888">
        <f t="shared" si="220"/>
        <v>0</v>
      </c>
      <c r="M609" s="888">
        <f t="shared" si="220"/>
        <v>0</v>
      </c>
      <c r="N609" s="515">
        <f t="shared" si="222"/>
        <v>0</v>
      </c>
      <c r="O609" s="509">
        <f t="shared" si="222"/>
        <v>0</v>
      </c>
      <c r="P609" s="515">
        <f t="shared" si="223"/>
        <v>0</v>
      </c>
      <c r="Q609" s="888">
        <f t="shared" si="223"/>
        <v>0</v>
      </c>
      <c r="R609" s="889">
        <f t="shared" si="223"/>
        <v>0</v>
      </c>
      <c r="S609" s="507"/>
      <c r="T609" s="508"/>
      <c r="U609" s="509">
        <f t="shared" si="221"/>
        <v>0</v>
      </c>
      <c r="V609" s="47">
        <f t="shared" si="224"/>
        <v>0</v>
      </c>
      <c r="W609" s="510"/>
    </row>
    <row r="610" spans="1:23" ht="12" customHeight="1">
      <c r="A610" s="498">
        <v>11450862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15"/>
        <v>0</v>
      </c>
      <c r="K610" s="888">
        <f t="shared" ref="K610:M629" si="225">SUMIF($A$10:$A$369,$A610,K$10:K$369)</f>
        <v>0</v>
      </c>
      <c r="L610" s="888">
        <f t="shared" si="225"/>
        <v>0</v>
      </c>
      <c r="M610" s="888">
        <f t="shared" si="225"/>
        <v>0</v>
      </c>
      <c r="N610" s="515">
        <f t="shared" si="222"/>
        <v>0</v>
      </c>
      <c r="O610" s="509">
        <f t="shared" si="222"/>
        <v>0</v>
      </c>
      <c r="P610" s="515">
        <f t="shared" si="223"/>
        <v>0</v>
      </c>
      <c r="Q610" s="888">
        <f t="shared" si="223"/>
        <v>0</v>
      </c>
      <c r="R610" s="889">
        <f t="shared" si="223"/>
        <v>0</v>
      </c>
      <c r="S610" s="507"/>
      <c r="T610" s="508"/>
      <c r="U610" s="509">
        <f t="shared" si="221"/>
        <v>0</v>
      </c>
      <c r="V610" s="47">
        <f t="shared" si="224"/>
        <v>0</v>
      </c>
      <c r="W610" s="510"/>
    </row>
    <row r="611" spans="1:23" ht="12" customHeight="1">
      <c r="A611" s="498">
        <v>11452812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15"/>
        <v>0</v>
      </c>
      <c r="K611" s="888">
        <f t="shared" si="225"/>
        <v>0</v>
      </c>
      <c r="L611" s="888">
        <f t="shared" si="225"/>
        <v>0</v>
      </c>
      <c r="M611" s="888">
        <f t="shared" si="225"/>
        <v>0</v>
      </c>
      <c r="N611" s="515">
        <f t="shared" si="222"/>
        <v>0</v>
      </c>
      <c r="O611" s="509">
        <f t="shared" si="222"/>
        <v>0</v>
      </c>
      <c r="P611" s="515">
        <f t="shared" si="223"/>
        <v>0</v>
      </c>
      <c r="Q611" s="888">
        <f t="shared" si="223"/>
        <v>0</v>
      </c>
      <c r="R611" s="889">
        <f t="shared" si="223"/>
        <v>0</v>
      </c>
      <c r="S611" s="507"/>
      <c r="T611" s="508"/>
      <c r="U611" s="509">
        <f t="shared" si="221"/>
        <v>0</v>
      </c>
      <c r="V611" s="47">
        <f t="shared" si="224"/>
        <v>0</v>
      </c>
      <c r="W611" s="510"/>
    </row>
    <row r="612" spans="1:23" ht="12" customHeight="1">
      <c r="A612" s="498">
        <v>11452833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15"/>
        <v>0</v>
      </c>
      <c r="K612" s="888">
        <f t="shared" si="225"/>
        <v>0</v>
      </c>
      <c r="L612" s="888">
        <f t="shared" si="225"/>
        <v>0</v>
      </c>
      <c r="M612" s="888">
        <f t="shared" si="225"/>
        <v>0</v>
      </c>
      <c r="N612" s="515">
        <f t="shared" si="222"/>
        <v>0</v>
      </c>
      <c r="O612" s="509">
        <f t="shared" si="222"/>
        <v>0</v>
      </c>
      <c r="P612" s="515">
        <f t="shared" si="223"/>
        <v>0</v>
      </c>
      <c r="Q612" s="888">
        <f t="shared" si="223"/>
        <v>0</v>
      </c>
      <c r="R612" s="889">
        <f t="shared" si="223"/>
        <v>0</v>
      </c>
      <c r="S612" s="507"/>
      <c r="T612" s="508"/>
      <c r="U612" s="509">
        <f t="shared" si="221"/>
        <v>0</v>
      </c>
      <c r="V612" s="47">
        <f t="shared" si="224"/>
        <v>0</v>
      </c>
      <c r="W612" s="510"/>
    </row>
    <row r="613" spans="1:23" ht="12" customHeight="1">
      <c r="A613" s="498">
        <v>11550130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15"/>
        <v>0</v>
      </c>
      <c r="K613" s="888">
        <f t="shared" si="225"/>
        <v>0</v>
      </c>
      <c r="L613" s="888">
        <f t="shared" si="225"/>
        <v>0</v>
      </c>
      <c r="M613" s="888">
        <f t="shared" si="225"/>
        <v>0</v>
      </c>
      <c r="N613" s="515">
        <f t="shared" si="222"/>
        <v>0</v>
      </c>
      <c r="O613" s="509">
        <f t="shared" si="222"/>
        <v>0</v>
      </c>
      <c r="P613" s="515">
        <f t="shared" si="223"/>
        <v>0</v>
      </c>
      <c r="Q613" s="888">
        <f t="shared" si="223"/>
        <v>0</v>
      </c>
      <c r="R613" s="889">
        <f t="shared" si="223"/>
        <v>0</v>
      </c>
      <c r="S613" s="507"/>
      <c r="T613" s="508"/>
      <c r="U613" s="509">
        <f t="shared" si="221"/>
        <v>0</v>
      </c>
      <c r="V613" s="47">
        <f t="shared" si="224"/>
        <v>0</v>
      </c>
      <c r="W613" s="510"/>
    </row>
    <row r="614" spans="1:23" ht="12" customHeight="1">
      <c r="A614" s="498">
        <v>12202117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15"/>
        <v>0</v>
      </c>
      <c r="K614" s="888">
        <f t="shared" si="225"/>
        <v>0</v>
      </c>
      <c r="L614" s="888">
        <f t="shared" si="225"/>
        <v>0</v>
      </c>
      <c r="M614" s="888">
        <f t="shared" si="225"/>
        <v>0</v>
      </c>
      <c r="N614" s="515">
        <f t="shared" si="222"/>
        <v>0</v>
      </c>
      <c r="O614" s="509">
        <f t="shared" si="222"/>
        <v>0</v>
      </c>
      <c r="P614" s="515">
        <f t="shared" si="223"/>
        <v>0</v>
      </c>
      <c r="Q614" s="888">
        <f t="shared" si="223"/>
        <v>0</v>
      </c>
      <c r="R614" s="889">
        <f t="shared" si="223"/>
        <v>0</v>
      </c>
      <c r="S614" s="507"/>
      <c r="T614" s="508"/>
      <c r="U614" s="509">
        <f t="shared" si="221"/>
        <v>0</v>
      </c>
      <c r="V614" s="47">
        <f t="shared" si="224"/>
        <v>0</v>
      </c>
      <c r="W614" s="510"/>
    </row>
    <row r="615" spans="1:23" ht="12" customHeight="1">
      <c r="A615" s="498">
        <v>12202844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15"/>
        <v>0</v>
      </c>
      <c r="K615" s="888">
        <f t="shared" si="225"/>
        <v>0</v>
      </c>
      <c r="L615" s="888">
        <f t="shared" si="225"/>
        <v>0</v>
      </c>
      <c r="M615" s="888">
        <f t="shared" si="225"/>
        <v>0</v>
      </c>
      <c r="N615" s="515">
        <f t="shared" si="222"/>
        <v>0</v>
      </c>
      <c r="O615" s="509">
        <f t="shared" si="222"/>
        <v>0</v>
      </c>
      <c r="P615" s="515">
        <f t="shared" si="223"/>
        <v>0</v>
      </c>
      <c r="Q615" s="888">
        <f t="shared" si="223"/>
        <v>0</v>
      </c>
      <c r="R615" s="889">
        <f t="shared" si="223"/>
        <v>0</v>
      </c>
      <c r="S615" s="507"/>
      <c r="T615" s="508"/>
      <c r="U615" s="509">
        <f t="shared" si="221"/>
        <v>0</v>
      </c>
      <c r="V615" s="47">
        <f t="shared" si="224"/>
        <v>0</v>
      </c>
      <c r="W615" s="510"/>
    </row>
    <row r="616" spans="1:23" ht="12" customHeight="1">
      <c r="A616" s="498">
        <v>12202885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15"/>
        <v>0</v>
      </c>
      <c r="K616" s="888">
        <f t="shared" si="225"/>
        <v>0</v>
      </c>
      <c r="L616" s="888">
        <f t="shared" si="225"/>
        <v>0</v>
      </c>
      <c r="M616" s="888">
        <f t="shared" si="225"/>
        <v>0</v>
      </c>
      <c r="N616" s="515">
        <f t="shared" si="222"/>
        <v>0</v>
      </c>
      <c r="O616" s="509">
        <f t="shared" si="222"/>
        <v>0</v>
      </c>
      <c r="P616" s="515">
        <f t="shared" si="223"/>
        <v>0</v>
      </c>
      <c r="Q616" s="888">
        <f t="shared" si="223"/>
        <v>0</v>
      </c>
      <c r="R616" s="889">
        <f t="shared" si="223"/>
        <v>0</v>
      </c>
      <c r="S616" s="507"/>
      <c r="T616" s="508"/>
      <c r="U616" s="509">
        <f t="shared" si="221"/>
        <v>0</v>
      </c>
      <c r="V616" s="47">
        <f t="shared" si="224"/>
        <v>0</v>
      </c>
      <c r="W616" s="510"/>
    </row>
    <row r="617" spans="1:23" ht="12" customHeight="1">
      <c r="A617" s="498">
        <v>12213118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15"/>
        <v>0</v>
      </c>
      <c r="K617" s="888">
        <f t="shared" si="225"/>
        <v>0</v>
      </c>
      <c r="L617" s="888">
        <f t="shared" si="225"/>
        <v>0</v>
      </c>
      <c r="M617" s="888">
        <f t="shared" si="225"/>
        <v>0</v>
      </c>
      <c r="N617" s="515">
        <f t="shared" si="222"/>
        <v>0</v>
      </c>
      <c r="O617" s="509">
        <f t="shared" si="222"/>
        <v>0</v>
      </c>
      <c r="P617" s="515">
        <f t="shared" si="223"/>
        <v>0</v>
      </c>
      <c r="Q617" s="888">
        <f t="shared" si="223"/>
        <v>0</v>
      </c>
      <c r="R617" s="889">
        <f t="shared" si="223"/>
        <v>0</v>
      </c>
      <c r="S617" s="507"/>
      <c r="T617" s="508"/>
      <c r="U617" s="509">
        <f t="shared" si="221"/>
        <v>0</v>
      </c>
      <c r="V617" s="47">
        <f t="shared" si="224"/>
        <v>0</v>
      </c>
      <c r="W617" s="510"/>
    </row>
    <row r="618" spans="1:23" ht="12" customHeight="1">
      <c r="A618" s="498">
        <v>12213130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15"/>
        <v>0</v>
      </c>
      <c r="K618" s="888">
        <f t="shared" si="225"/>
        <v>0</v>
      </c>
      <c r="L618" s="888">
        <f t="shared" si="225"/>
        <v>0</v>
      </c>
      <c r="M618" s="888">
        <f t="shared" si="225"/>
        <v>0</v>
      </c>
      <c r="N618" s="515">
        <f t="shared" ref="N618:O637" si="226">SUMIF($A$10:$A$374,$A618,N$10:N$374)</f>
        <v>0</v>
      </c>
      <c r="O618" s="509">
        <f t="shared" si="226"/>
        <v>0</v>
      </c>
      <c r="P618" s="515">
        <f t="shared" si="223"/>
        <v>0</v>
      </c>
      <c r="Q618" s="888">
        <f t="shared" si="223"/>
        <v>0</v>
      </c>
      <c r="R618" s="889">
        <f t="shared" si="223"/>
        <v>0</v>
      </c>
      <c r="S618" s="507"/>
      <c r="T618" s="508"/>
      <c r="U618" s="509">
        <f t="shared" si="221"/>
        <v>0</v>
      </c>
      <c r="V618" s="47">
        <f t="shared" si="224"/>
        <v>0</v>
      </c>
      <c r="W618" s="510"/>
    </row>
    <row r="619" spans="1:23" ht="12" customHeight="1">
      <c r="A619" s="498">
        <v>12302110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15"/>
        <v>0</v>
      </c>
      <c r="K619" s="888">
        <f t="shared" si="225"/>
        <v>0</v>
      </c>
      <c r="L619" s="888">
        <f t="shared" si="225"/>
        <v>0</v>
      </c>
      <c r="M619" s="888">
        <f t="shared" si="225"/>
        <v>0</v>
      </c>
      <c r="N619" s="515">
        <f t="shared" si="226"/>
        <v>0</v>
      </c>
      <c r="O619" s="509">
        <f t="shared" si="226"/>
        <v>0</v>
      </c>
      <c r="P619" s="515">
        <f t="shared" si="223"/>
        <v>0</v>
      </c>
      <c r="Q619" s="888">
        <f t="shared" si="223"/>
        <v>0</v>
      </c>
      <c r="R619" s="889">
        <f t="shared" si="223"/>
        <v>0</v>
      </c>
      <c r="S619" s="507"/>
      <c r="T619" s="508"/>
      <c r="U619" s="509">
        <f t="shared" si="221"/>
        <v>0</v>
      </c>
      <c r="V619" s="47">
        <f t="shared" si="224"/>
        <v>0</v>
      </c>
      <c r="W619" s="510"/>
    </row>
    <row r="620" spans="1:23" ht="12" customHeight="1">
      <c r="A620" s="498">
        <v>12302118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15"/>
        <v>0</v>
      </c>
      <c r="K620" s="888">
        <f t="shared" si="225"/>
        <v>0</v>
      </c>
      <c r="L620" s="888">
        <f t="shared" si="225"/>
        <v>0</v>
      </c>
      <c r="M620" s="888">
        <f t="shared" si="225"/>
        <v>0</v>
      </c>
      <c r="N620" s="515">
        <f t="shared" si="226"/>
        <v>0</v>
      </c>
      <c r="O620" s="509">
        <f t="shared" si="226"/>
        <v>0</v>
      </c>
      <c r="P620" s="515">
        <f t="shared" si="223"/>
        <v>0</v>
      </c>
      <c r="Q620" s="888">
        <f t="shared" si="223"/>
        <v>0</v>
      </c>
      <c r="R620" s="889">
        <f t="shared" si="223"/>
        <v>0</v>
      </c>
      <c r="S620" s="507"/>
      <c r="T620" s="508"/>
      <c r="U620" s="509">
        <f t="shared" si="221"/>
        <v>0</v>
      </c>
      <c r="V620" s="47">
        <f t="shared" si="224"/>
        <v>0</v>
      </c>
      <c r="W620" s="510"/>
    </row>
    <row r="621" spans="1:23" ht="12" customHeight="1">
      <c r="A621" s="498">
        <v>12302122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15"/>
        <v>0</v>
      </c>
      <c r="K621" s="888">
        <f t="shared" si="225"/>
        <v>0</v>
      </c>
      <c r="L621" s="888">
        <f t="shared" si="225"/>
        <v>0</v>
      </c>
      <c r="M621" s="888">
        <f t="shared" si="225"/>
        <v>0</v>
      </c>
      <c r="N621" s="515">
        <f t="shared" si="226"/>
        <v>0</v>
      </c>
      <c r="O621" s="509">
        <f t="shared" si="226"/>
        <v>0</v>
      </c>
      <c r="P621" s="515">
        <f t="shared" si="223"/>
        <v>0</v>
      </c>
      <c r="Q621" s="888">
        <f t="shared" si="223"/>
        <v>0</v>
      </c>
      <c r="R621" s="889">
        <f t="shared" si="223"/>
        <v>0</v>
      </c>
      <c r="S621" s="507"/>
      <c r="T621" s="508"/>
      <c r="U621" s="509">
        <f t="shared" si="221"/>
        <v>0</v>
      </c>
      <c r="V621" s="47">
        <f t="shared" si="224"/>
        <v>0</v>
      </c>
      <c r="W621" s="510"/>
    </row>
    <row r="622" spans="1:23" ht="12" customHeight="1">
      <c r="A622" s="498">
        <v>12302835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15"/>
        <v>0</v>
      </c>
      <c r="K622" s="888">
        <f t="shared" si="225"/>
        <v>0</v>
      </c>
      <c r="L622" s="888">
        <f t="shared" si="225"/>
        <v>0</v>
      </c>
      <c r="M622" s="888">
        <f t="shared" si="225"/>
        <v>0</v>
      </c>
      <c r="N622" s="515">
        <f t="shared" si="226"/>
        <v>0</v>
      </c>
      <c r="O622" s="509">
        <f t="shared" si="226"/>
        <v>0</v>
      </c>
      <c r="P622" s="515">
        <f t="shared" si="223"/>
        <v>0</v>
      </c>
      <c r="Q622" s="888">
        <f t="shared" si="223"/>
        <v>0</v>
      </c>
      <c r="R622" s="889">
        <f t="shared" si="223"/>
        <v>0</v>
      </c>
      <c r="S622" s="507"/>
      <c r="T622" s="508"/>
      <c r="U622" s="509">
        <f t="shared" si="221"/>
        <v>0</v>
      </c>
      <c r="V622" s="47">
        <f t="shared" si="224"/>
        <v>0</v>
      </c>
      <c r="W622" s="510"/>
    </row>
    <row r="623" spans="1:23" ht="12" customHeight="1">
      <c r="A623" s="498">
        <v>12303118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15"/>
        <v>0</v>
      </c>
      <c r="K623" s="888">
        <f t="shared" si="225"/>
        <v>0</v>
      </c>
      <c r="L623" s="888">
        <f t="shared" si="225"/>
        <v>0</v>
      </c>
      <c r="M623" s="888">
        <f t="shared" si="225"/>
        <v>0</v>
      </c>
      <c r="N623" s="515">
        <f t="shared" si="226"/>
        <v>0</v>
      </c>
      <c r="O623" s="509">
        <f t="shared" si="226"/>
        <v>0</v>
      </c>
      <c r="P623" s="515">
        <f t="shared" ref="P623:R642" si="227">SUMIF($A$10:$A$369,$A623,P$10:P$369)</f>
        <v>0</v>
      </c>
      <c r="Q623" s="888">
        <f t="shared" si="227"/>
        <v>0</v>
      </c>
      <c r="R623" s="889">
        <f t="shared" si="227"/>
        <v>0</v>
      </c>
      <c r="S623" s="507"/>
      <c r="T623" s="508"/>
      <c r="U623" s="509">
        <f t="shared" si="221"/>
        <v>0</v>
      </c>
      <c r="V623" s="47">
        <f t="shared" si="224"/>
        <v>0</v>
      </c>
      <c r="W623" s="510"/>
    </row>
    <row r="624" spans="1:23" ht="12" customHeight="1">
      <c r="A624" s="498">
        <v>12702009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15"/>
        <v>0</v>
      </c>
      <c r="K624" s="888">
        <f t="shared" si="225"/>
        <v>0</v>
      </c>
      <c r="L624" s="888">
        <f t="shared" si="225"/>
        <v>0</v>
      </c>
      <c r="M624" s="888">
        <f t="shared" si="225"/>
        <v>0</v>
      </c>
      <c r="N624" s="515">
        <f t="shared" si="226"/>
        <v>0</v>
      </c>
      <c r="O624" s="509">
        <f t="shared" si="226"/>
        <v>0</v>
      </c>
      <c r="P624" s="515">
        <f t="shared" si="227"/>
        <v>0</v>
      </c>
      <c r="Q624" s="888">
        <f t="shared" si="227"/>
        <v>0</v>
      </c>
      <c r="R624" s="889">
        <f t="shared" si="227"/>
        <v>0</v>
      </c>
      <c r="S624" s="507"/>
      <c r="T624" s="508"/>
      <c r="U624" s="509">
        <f t="shared" si="221"/>
        <v>0</v>
      </c>
      <c r="V624" s="47">
        <f t="shared" si="224"/>
        <v>0</v>
      </c>
      <c r="W624" s="510"/>
    </row>
    <row r="625" spans="1:23" ht="12" customHeight="1">
      <c r="A625" s="498">
        <v>12702018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15"/>
        <v>0</v>
      </c>
      <c r="K625" s="888">
        <f t="shared" si="225"/>
        <v>0</v>
      </c>
      <c r="L625" s="888">
        <f t="shared" si="225"/>
        <v>0</v>
      </c>
      <c r="M625" s="888">
        <f t="shared" si="225"/>
        <v>0</v>
      </c>
      <c r="N625" s="515">
        <f t="shared" si="226"/>
        <v>0</v>
      </c>
      <c r="O625" s="509">
        <f t="shared" si="226"/>
        <v>0</v>
      </c>
      <c r="P625" s="515">
        <f t="shared" si="227"/>
        <v>0</v>
      </c>
      <c r="Q625" s="888">
        <f t="shared" si="227"/>
        <v>0</v>
      </c>
      <c r="R625" s="889">
        <f t="shared" si="227"/>
        <v>0</v>
      </c>
      <c r="S625" s="507"/>
      <c r="T625" s="508"/>
      <c r="U625" s="509">
        <f t="shared" si="221"/>
        <v>0</v>
      </c>
      <c r="V625" s="47">
        <f t="shared" si="224"/>
        <v>0</v>
      </c>
      <c r="W625" s="510"/>
    </row>
    <row r="626" spans="1:23" ht="12" customHeight="1">
      <c r="A626" s="498">
        <v>12702022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15"/>
        <v>0</v>
      </c>
      <c r="K626" s="888">
        <f t="shared" si="225"/>
        <v>0</v>
      </c>
      <c r="L626" s="888">
        <f t="shared" si="225"/>
        <v>0</v>
      </c>
      <c r="M626" s="888">
        <f t="shared" si="225"/>
        <v>0</v>
      </c>
      <c r="N626" s="515">
        <f t="shared" si="226"/>
        <v>0</v>
      </c>
      <c r="O626" s="509">
        <f t="shared" si="226"/>
        <v>0</v>
      </c>
      <c r="P626" s="515">
        <f t="shared" si="227"/>
        <v>0</v>
      </c>
      <c r="Q626" s="888">
        <f t="shared" si="227"/>
        <v>0</v>
      </c>
      <c r="R626" s="889">
        <f t="shared" si="227"/>
        <v>0</v>
      </c>
      <c r="S626" s="507"/>
      <c r="T626" s="508"/>
      <c r="U626" s="509">
        <f t="shared" si="221"/>
        <v>0</v>
      </c>
      <c r="V626" s="47">
        <f t="shared" si="224"/>
        <v>0</v>
      </c>
      <c r="W626" s="510"/>
    </row>
    <row r="627" spans="1:23" ht="12" customHeight="1">
      <c r="A627" s="498">
        <v>12702815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15"/>
        <v>0</v>
      </c>
      <c r="K627" s="888">
        <f t="shared" si="225"/>
        <v>0</v>
      </c>
      <c r="L627" s="888">
        <f t="shared" si="225"/>
        <v>0</v>
      </c>
      <c r="M627" s="888">
        <f t="shared" si="225"/>
        <v>0</v>
      </c>
      <c r="N627" s="515">
        <f t="shared" si="226"/>
        <v>0</v>
      </c>
      <c r="O627" s="509">
        <f t="shared" si="226"/>
        <v>0</v>
      </c>
      <c r="P627" s="515">
        <f t="shared" si="227"/>
        <v>0</v>
      </c>
      <c r="Q627" s="888">
        <f t="shared" si="227"/>
        <v>0</v>
      </c>
      <c r="R627" s="889">
        <f t="shared" si="227"/>
        <v>0</v>
      </c>
      <c r="S627" s="507"/>
      <c r="T627" s="508"/>
      <c r="U627" s="509">
        <f t="shared" si="221"/>
        <v>0</v>
      </c>
      <c r="V627" s="47">
        <f t="shared" si="224"/>
        <v>0</v>
      </c>
      <c r="W627" s="510"/>
    </row>
    <row r="628" spans="1:23" ht="12" customHeight="1">
      <c r="A628" s="498">
        <v>12706832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15"/>
        <v>0</v>
      </c>
      <c r="K628" s="888">
        <f t="shared" si="225"/>
        <v>0</v>
      </c>
      <c r="L628" s="888">
        <f t="shared" si="225"/>
        <v>28</v>
      </c>
      <c r="M628" s="888">
        <f t="shared" si="225"/>
        <v>0</v>
      </c>
      <c r="N628" s="515">
        <f t="shared" si="226"/>
        <v>0</v>
      </c>
      <c r="O628" s="509">
        <f t="shared" si="226"/>
        <v>28</v>
      </c>
      <c r="P628" s="515">
        <f t="shared" si="227"/>
        <v>0</v>
      </c>
      <c r="Q628" s="888">
        <f t="shared" si="227"/>
        <v>0</v>
      </c>
      <c r="R628" s="889">
        <f t="shared" si="227"/>
        <v>0</v>
      </c>
      <c r="S628" s="507"/>
      <c r="T628" s="508"/>
      <c r="U628" s="509">
        <f t="shared" si="221"/>
        <v>28</v>
      </c>
      <c r="V628" s="47">
        <f t="shared" si="224"/>
        <v>0</v>
      </c>
      <c r="W628" s="510"/>
    </row>
    <row r="629" spans="1:23" ht="12" customHeight="1">
      <c r="A629" s="498">
        <v>13201109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15"/>
        <v>0</v>
      </c>
      <c r="K629" s="888">
        <f t="shared" si="225"/>
        <v>0</v>
      </c>
      <c r="L629" s="888">
        <f t="shared" si="225"/>
        <v>0</v>
      </c>
      <c r="M629" s="888">
        <f t="shared" si="225"/>
        <v>0</v>
      </c>
      <c r="N629" s="515">
        <f t="shared" si="226"/>
        <v>0</v>
      </c>
      <c r="O629" s="509">
        <f t="shared" si="226"/>
        <v>0</v>
      </c>
      <c r="P629" s="515">
        <f t="shared" si="227"/>
        <v>0</v>
      </c>
      <c r="Q629" s="888">
        <f t="shared" si="227"/>
        <v>0</v>
      </c>
      <c r="R629" s="889">
        <f t="shared" si="227"/>
        <v>0</v>
      </c>
      <c r="S629" s="507"/>
      <c r="T629" s="508"/>
      <c r="U629" s="509">
        <f t="shared" si="221"/>
        <v>0</v>
      </c>
      <c r="V629" s="47">
        <f t="shared" si="224"/>
        <v>0</v>
      </c>
      <c r="W629" s="510"/>
    </row>
    <row r="630" spans="1:23" ht="12" customHeight="1">
      <c r="A630" s="498">
        <v>13201130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15"/>
        <v>0</v>
      </c>
      <c r="K630" s="888">
        <f t="shared" ref="K630:M649" si="228">SUMIF($A$10:$A$369,$A630,K$10:K$369)</f>
        <v>0</v>
      </c>
      <c r="L630" s="888">
        <f t="shared" si="228"/>
        <v>0</v>
      </c>
      <c r="M630" s="888">
        <f t="shared" si="228"/>
        <v>0</v>
      </c>
      <c r="N630" s="515">
        <f t="shared" si="226"/>
        <v>0</v>
      </c>
      <c r="O630" s="509">
        <f t="shared" si="226"/>
        <v>0</v>
      </c>
      <c r="P630" s="515">
        <f t="shared" si="227"/>
        <v>0</v>
      </c>
      <c r="Q630" s="888">
        <f t="shared" si="227"/>
        <v>0</v>
      </c>
      <c r="R630" s="889">
        <f t="shared" si="227"/>
        <v>0</v>
      </c>
      <c r="S630" s="507"/>
      <c r="T630" s="508"/>
      <c r="U630" s="509">
        <f t="shared" si="221"/>
        <v>0</v>
      </c>
      <c r="V630" s="47">
        <f t="shared" si="224"/>
        <v>0</v>
      </c>
      <c r="W630" s="510"/>
    </row>
    <row r="631" spans="1:23" ht="12" customHeight="1">
      <c r="A631" s="498">
        <v>13202130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15"/>
        <v>0</v>
      </c>
      <c r="K631" s="888">
        <f t="shared" si="228"/>
        <v>0</v>
      </c>
      <c r="L631" s="888">
        <f t="shared" si="228"/>
        <v>0</v>
      </c>
      <c r="M631" s="888">
        <f t="shared" si="228"/>
        <v>0</v>
      </c>
      <c r="N631" s="515">
        <f t="shared" si="226"/>
        <v>0</v>
      </c>
      <c r="O631" s="509">
        <f t="shared" si="226"/>
        <v>0</v>
      </c>
      <c r="P631" s="515">
        <f t="shared" si="227"/>
        <v>0</v>
      </c>
      <c r="Q631" s="888">
        <f t="shared" si="227"/>
        <v>0</v>
      </c>
      <c r="R631" s="889">
        <f t="shared" si="227"/>
        <v>0</v>
      </c>
      <c r="S631" s="507"/>
      <c r="T631" s="508"/>
      <c r="U631" s="509">
        <f t="shared" si="221"/>
        <v>0</v>
      </c>
      <c r="V631" s="47">
        <f t="shared" si="224"/>
        <v>0</v>
      </c>
      <c r="W631" s="510"/>
    </row>
    <row r="632" spans="1:23" ht="12" customHeight="1">
      <c r="A632" s="498">
        <v>13301108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15"/>
        <v>0</v>
      </c>
      <c r="K632" s="888">
        <f t="shared" si="228"/>
        <v>0</v>
      </c>
      <c r="L632" s="888">
        <f t="shared" si="228"/>
        <v>0</v>
      </c>
      <c r="M632" s="888">
        <f t="shared" si="228"/>
        <v>0</v>
      </c>
      <c r="N632" s="515">
        <f t="shared" si="226"/>
        <v>0</v>
      </c>
      <c r="O632" s="509">
        <f t="shared" si="226"/>
        <v>0</v>
      </c>
      <c r="P632" s="515">
        <f t="shared" si="227"/>
        <v>0</v>
      </c>
      <c r="Q632" s="888">
        <f t="shared" si="227"/>
        <v>0</v>
      </c>
      <c r="R632" s="889">
        <f t="shared" si="227"/>
        <v>0</v>
      </c>
      <c r="S632" s="507"/>
      <c r="T632" s="508"/>
      <c r="U632" s="509">
        <f t="shared" si="221"/>
        <v>0</v>
      </c>
      <c r="V632" s="47">
        <f t="shared" si="224"/>
        <v>0</v>
      </c>
      <c r="W632" s="510"/>
    </row>
    <row r="633" spans="1:23" ht="12" customHeight="1">
      <c r="A633" s="498">
        <v>13301110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15"/>
        <v>0</v>
      </c>
      <c r="K633" s="888">
        <f t="shared" si="228"/>
        <v>0</v>
      </c>
      <c r="L633" s="888">
        <f t="shared" si="228"/>
        <v>0</v>
      </c>
      <c r="M633" s="888">
        <f t="shared" si="228"/>
        <v>0</v>
      </c>
      <c r="N633" s="515">
        <f t="shared" si="226"/>
        <v>0</v>
      </c>
      <c r="O633" s="509">
        <f t="shared" si="226"/>
        <v>0</v>
      </c>
      <c r="P633" s="515">
        <f t="shared" si="227"/>
        <v>0</v>
      </c>
      <c r="Q633" s="888">
        <f t="shared" si="227"/>
        <v>0</v>
      </c>
      <c r="R633" s="889">
        <f t="shared" si="227"/>
        <v>0</v>
      </c>
      <c r="S633" s="507"/>
      <c r="T633" s="508"/>
      <c r="U633" s="509"/>
      <c r="V633" s="47">
        <f t="shared" si="224"/>
        <v>0</v>
      </c>
      <c r="W633" s="510"/>
    </row>
    <row r="634" spans="1:23" ht="12" customHeight="1">
      <c r="A634" s="498">
        <v>13301130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ref="J634:J697" si="229">SUMIF($A$10:$A$374,$A634,J$10:J$374)</f>
        <v>0</v>
      </c>
      <c r="K634" s="888">
        <f t="shared" si="228"/>
        <v>0</v>
      </c>
      <c r="L634" s="888">
        <f t="shared" si="228"/>
        <v>0</v>
      </c>
      <c r="M634" s="888">
        <f t="shared" si="228"/>
        <v>0</v>
      </c>
      <c r="N634" s="515">
        <f t="shared" si="226"/>
        <v>0</v>
      </c>
      <c r="O634" s="509">
        <f t="shared" si="226"/>
        <v>0</v>
      </c>
      <c r="P634" s="515">
        <f t="shared" si="227"/>
        <v>0</v>
      </c>
      <c r="Q634" s="888">
        <f t="shared" si="227"/>
        <v>0</v>
      </c>
      <c r="R634" s="889">
        <f t="shared" si="227"/>
        <v>0</v>
      </c>
      <c r="S634" s="507"/>
      <c r="T634" s="508"/>
      <c r="U634" s="509">
        <f t="shared" ref="U634:U697" si="230">SUMIF($A$10:$A$369,$A634,U$10:U$369)</f>
        <v>0</v>
      </c>
      <c r="V634" s="47">
        <f t="shared" si="224"/>
        <v>0</v>
      </c>
      <c r="W634" s="510"/>
    </row>
    <row r="635" spans="1:23" ht="12" customHeight="1">
      <c r="A635" s="498">
        <v>13301140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9"/>
        <v>0</v>
      </c>
      <c r="K635" s="888">
        <f t="shared" si="228"/>
        <v>0</v>
      </c>
      <c r="L635" s="888">
        <f t="shared" si="228"/>
        <v>0</v>
      </c>
      <c r="M635" s="888">
        <f t="shared" si="228"/>
        <v>0</v>
      </c>
      <c r="N635" s="515">
        <f t="shared" si="226"/>
        <v>0</v>
      </c>
      <c r="O635" s="509">
        <f t="shared" si="226"/>
        <v>0</v>
      </c>
      <c r="P635" s="515">
        <f t="shared" si="227"/>
        <v>0</v>
      </c>
      <c r="Q635" s="888">
        <f t="shared" si="227"/>
        <v>0</v>
      </c>
      <c r="R635" s="889">
        <f t="shared" si="227"/>
        <v>0</v>
      </c>
      <c r="S635" s="507"/>
      <c r="T635" s="508"/>
      <c r="U635" s="509">
        <f t="shared" si="230"/>
        <v>0</v>
      </c>
      <c r="V635" s="47">
        <f t="shared" si="224"/>
        <v>0</v>
      </c>
      <c r="W635" s="510"/>
    </row>
    <row r="636" spans="1:23" ht="12" customHeight="1">
      <c r="A636" s="498">
        <v>13301145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9"/>
        <v>0</v>
      </c>
      <c r="K636" s="888">
        <f t="shared" si="228"/>
        <v>0</v>
      </c>
      <c r="L636" s="888">
        <f t="shared" si="228"/>
        <v>0</v>
      </c>
      <c r="M636" s="888">
        <f t="shared" si="228"/>
        <v>0</v>
      </c>
      <c r="N636" s="515">
        <f t="shared" si="226"/>
        <v>0</v>
      </c>
      <c r="O636" s="509">
        <f t="shared" si="226"/>
        <v>0</v>
      </c>
      <c r="P636" s="515">
        <f t="shared" si="227"/>
        <v>0</v>
      </c>
      <c r="Q636" s="888">
        <f t="shared" si="227"/>
        <v>0</v>
      </c>
      <c r="R636" s="889">
        <f t="shared" si="227"/>
        <v>0</v>
      </c>
      <c r="S636" s="507"/>
      <c r="T636" s="508"/>
      <c r="U636" s="509">
        <f t="shared" si="230"/>
        <v>0</v>
      </c>
      <c r="V636" s="47">
        <f t="shared" si="224"/>
        <v>0</v>
      </c>
      <c r="W636" s="510"/>
    </row>
    <row r="637" spans="1:23" ht="12" customHeight="1">
      <c r="A637" s="498">
        <v>13301808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9"/>
        <v>0</v>
      </c>
      <c r="K637" s="888">
        <f t="shared" si="228"/>
        <v>0</v>
      </c>
      <c r="L637" s="888">
        <f t="shared" si="228"/>
        <v>0</v>
      </c>
      <c r="M637" s="888">
        <f t="shared" si="228"/>
        <v>0</v>
      </c>
      <c r="N637" s="515">
        <f t="shared" si="226"/>
        <v>0</v>
      </c>
      <c r="O637" s="509">
        <f t="shared" si="226"/>
        <v>0</v>
      </c>
      <c r="P637" s="515">
        <f t="shared" si="227"/>
        <v>0</v>
      </c>
      <c r="Q637" s="888">
        <f t="shared" si="227"/>
        <v>0</v>
      </c>
      <c r="R637" s="889">
        <f t="shared" si="227"/>
        <v>0</v>
      </c>
      <c r="S637" s="507"/>
      <c r="T637" s="508"/>
      <c r="U637" s="509">
        <f t="shared" si="230"/>
        <v>0</v>
      </c>
      <c r="V637" s="47">
        <f t="shared" si="224"/>
        <v>0</v>
      </c>
      <c r="W637" s="510"/>
    </row>
    <row r="638" spans="1:23" ht="12" customHeight="1">
      <c r="A638" s="498">
        <v>13301811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9"/>
        <v>0</v>
      </c>
      <c r="K638" s="888">
        <f t="shared" si="228"/>
        <v>0</v>
      </c>
      <c r="L638" s="888">
        <f t="shared" si="228"/>
        <v>0</v>
      </c>
      <c r="M638" s="888">
        <f t="shared" si="228"/>
        <v>0</v>
      </c>
      <c r="N638" s="515">
        <f t="shared" ref="N638:O657" si="231">SUMIF($A$10:$A$374,$A638,N$10:N$374)</f>
        <v>0</v>
      </c>
      <c r="O638" s="509">
        <f t="shared" si="231"/>
        <v>0</v>
      </c>
      <c r="P638" s="515">
        <f t="shared" si="227"/>
        <v>0</v>
      </c>
      <c r="Q638" s="888">
        <f t="shared" si="227"/>
        <v>0</v>
      </c>
      <c r="R638" s="889">
        <f t="shared" si="227"/>
        <v>0</v>
      </c>
      <c r="S638" s="507"/>
      <c r="T638" s="508"/>
      <c r="U638" s="509">
        <f t="shared" si="230"/>
        <v>0</v>
      </c>
      <c r="V638" s="47">
        <f t="shared" si="224"/>
        <v>0</v>
      </c>
      <c r="W638" s="510"/>
    </row>
    <row r="639" spans="1:23" ht="12" customHeight="1">
      <c r="A639" s="498">
        <v>13301812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9"/>
        <v>0</v>
      </c>
      <c r="K639" s="888">
        <f t="shared" si="228"/>
        <v>0</v>
      </c>
      <c r="L639" s="888">
        <f t="shared" si="228"/>
        <v>0</v>
      </c>
      <c r="M639" s="888">
        <f t="shared" si="228"/>
        <v>0</v>
      </c>
      <c r="N639" s="515">
        <f t="shared" si="231"/>
        <v>0</v>
      </c>
      <c r="O639" s="509">
        <f t="shared" si="231"/>
        <v>0</v>
      </c>
      <c r="P639" s="515">
        <f t="shared" si="227"/>
        <v>0</v>
      </c>
      <c r="Q639" s="888">
        <f t="shared" si="227"/>
        <v>0</v>
      </c>
      <c r="R639" s="889">
        <f t="shared" si="227"/>
        <v>0</v>
      </c>
      <c r="S639" s="507"/>
      <c r="T639" s="508"/>
      <c r="U639" s="509">
        <f t="shared" si="230"/>
        <v>0</v>
      </c>
      <c r="V639" s="47">
        <f t="shared" si="224"/>
        <v>0</v>
      </c>
      <c r="W639" s="510"/>
    </row>
    <row r="640" spans="1:23" ht="12" customHeight="1">
      <c r="A640" s="498">
        <v>13301844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9"/>
        <v>0</v>
      </c>
      <c r="K640" s="888">
        <f t="shared" si="228"/>
        <v>0</v>
      </c>
      <c r="L640" s="888">
        <f t="shared" si="228"/>
        <v>0</v>
      </c>
      <c r="M640" s="888">
        <f t="shared" si="228"/>
        <v>0</v>
      </c>
      <c r="N640" s="515">
        <f t="shared" si="231"/>
        <v>0</v>
      </c>
      <c r="O640" s="509">
        <f t="shared" si="231"/>
        <v>0</v>
      </c>
      <c r="P640" s="515">
        <f t="shared" si="227"/>
        <v>0</v>
      </c>
      <c r="Q640" s="888">
        <f t="shared" si="227"/>
        <v>0</v>
      </c>
      <c r="R640" s="889">
        <f t="shared" si="227"/>
        <v>0</v>
      </c>
      <c r="S640" s="507"/>
      <c r="T640" s="508"/>
      <c r="U640" s="509">
        <f t="shared" si="230"/>
        <v>0</v>
      </c>
      <c r="V640" s="47">
        <f t="shared" si="224"/>
        <v>0</v>
      </c>
      <c r="W640" s="510"/>
    </row>
    <row r="641" spans="1:23" ht="12" customHeight="1">
      <c r="A641" s="498">
        <v>13301885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9"/>
        <v>0</v>
      </c>
      <c r="K641" s="888">
        <f t="shared" si="228"/>
        <v>0</v>
      </c>
      <c r="L641" s="888">
        <f t="shared" si="228"/>
        <v>0</v>
      </c>
      <c r="M641" s="888">
        <f t="shared" si="228"/>
        <v>0</v>
      </c>
      <c r="N641" s="515">
        <f t="shared" si="231"/>
        <v>0</v>
      </c>
      <c r="O641" s="509">
        <f t="shared" si="231"/>
        <v>0</v>
      </c>
      <c r="P641" s="515">
        <f t="shared" si="227"/>
        <v>0</v>
      </c>
      <c r="Q641" s="888">
        <f t="shared" si="227"/>
        <v>0</v>
      </c>
      <c r="R641" s="889">
        <f t="shared" si="227"/>
        <v>0</v>
      </c>
      <c r="S641" s="507"/>
      <c r="T641" s="508"/>
      <c r="U641" s="509">
        <f t="shared" si="230"/>
        <v>0</v>
      </c>
      <c r="V641" s="47">
        <f t="shared" si="224"/>
        <v>0</v>
      </c>
      <c r="W641" s="510"/>
    </row>
    <row r="642" spans="1:23" ht="12" customHeight="1">
      <c r="A642" s="498">
        <v>13302109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9"/>
        <v>0</v>
      </c>
      <c r="K642" s="888">
        <f t="shared" si="228"/>
        <v>0</v>
      </c>
      <c r="L642" s="888">
        <f t="shared" si="228"/>
        <v>0</v>
      </c>
      <c r="M642" s="888">
        <f t="shared" si="228"/>
        <v>0</v>
      </c>
      <c r="N642" s="515">
        <f t="shared" si="231"/>
        <v>0</v>
      </c>
      <c r="O642" s="509">
        <f t="shared" si="231"/>
        <v>0</v>
      </c>
      <c r="P642" s="515">
        <f t="shared" si="227"/>
        <v>0</v>
      </c>
      <c r="Q642" s="888">
        <f t="shared" si="227"/>
        <v>0</v>
      </c>
      <c r="R642" s="889">
        <f t="shared" si="227"/>
        <v>0</v>
      </c>
      <c r="S642" s="507"/>
      <c r="T642" s="508"/>
      <c r="U642" s="509">
        <f t="shared" si="230"/>
        <v>0</v>
      </c>
      <c r="V642" s="47">
        <f t="shared" si="224"/>
        <v>0</v>
      </c>
      <c r="W642" s="510"/>
    </row>
    <row r="643" spans="1:23" ht="12" customHeight="1">
      <c r="A643" s="498">
        <v>13302130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9"/>
        <v>0</v>
      </c>
      <c r="K643" s="888">
        <f t="shared" si="228"/>
        <v>0</v>
      </c>
      <c r="L643" s="888">
        <f t="shared" si="228"/>
        <v>0</v>
      </c>
      <c r="M643" s="888">
        <f t="shared" si="228"/>
        <v>0</v>
      </c>
      <c r="N643" s="515">
        <f t="shared" si="231"/>
        <v>0</v>
      </c>
      <c r="O643" s="509">
        <f t="shared" si="231"/>
        <v>0</v>
      </c>
      <c r="P643" s="515">
        <f t="shared" ref="P643:R662" si="232">SUMIF($A$10:$A$369,$A643,P$10:P$369)</f>
        <v>0</v>
      </c>
      <c r="Q643" s="888">
        <f t="shared" si="232"/>
        <v>0</v>
      </c>
      <c r="R643" s="889">
        <f t="shared" si="232"/>
        <v>0</v>
      </c>
      <c r="S643" s="507"/>
      <c r="T643" s="508"/>
      <c r="U643" s="509">
        <f t="shared" si="230"/>
        <v>0</v>
      </c>
      <c r="V643" s="47">
        <f t="shared" si="224"/>
        <v>0</v>
      </c>
      <c r="W643" s="510"/>
    </row>
    <row r="644" spans="1:23" ht="12" customHeight="1">
      <c r="A644" s="498">
        <v>13607109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9"/>
        <v>0</v>
      </c>
      <c r="K644" s="888">
        <f t="shared" si="228"/>
        <v>0</v>
      </c>
      <c r="L644" s="888">
        <f t="shared" si="228"/>
        <v>0</v>
      </c>
      <c r="M644" s="888">
        <f t="shared" si="228"/>
        <v>0</v>
      </c>
      <c r="N644" s="515">
        <f t="shared" si="231"/>
        <v>0</v>
      </c>
      <c r="O644" s="509">
        <f t="shared" si="231"/>
        <v>0</v>
      </c>
      <c r="P644" s="515">
        <f t="shared" si="232"/>
        <v>0</v>
      </c>
      <c r="Q644" s="888">
        <f t="shared" si="232"/>
        <v>0</v>
      </c>
      <c r="R644" s="889">
        <f t="shared" si="232"/>
        <v>0</v>
      </c>
      <c r="S644" s="507"/>
      <c r="T644" s="508"/>
      <c r="U644" s="509">
        <f t="shared" si="230"/>
        <v>0</v>
      </c>
      <c r="V644" s="47">
        <f t="shared" si="224"/>
        <v>0</v>
      </c>
      <c r="W644" s="510"/>
    </row>
    <row r="645" spans="1:23" ht="12" customHeight="1">
      <c r="A645" s="498">
        <v>13607127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9"/>
        <v>0</v>
      </c>
      <c r="K645" s="888">
        <f t="shared" si="228"/>
        <v>0</v>
      </c>
      <c r="L645" s="888">
        <f t="shared" si="228"/>
        <v>0</v>
      </c>
      <c r="M645" s="888">
        <f t="shared" si="228"/>
        <v>0</v>
      </c>
      <c r="N645" s="515">
        <f t="shared" si="231"/>
        <v>0</v>
      </c>
      <c r="O645" s="509">
        <f t="shared" si="231"/>
        <v>0</v>
      </c>
      <c r="P645" s="515">
        <f t="shared" si="232"/>
        <v>0</v>
      </c>
      <c r="Q645" s="888">
        <f t="shared" si="232"/>
        <v>0</v>
      </c>
      <c r="R645" s="889">
        <f t="shared" si="232"/>
        <v>0</v>
      </c>
      <c r="S645" s="507"/>
      <c r="T645" s="508"/>
      <c r="U645" s="509">
        <f t="shared" si="230"/>
        <v>0</v>
      </c>
      <c r="V645" s="47">
        <f t="shared" si="224"/>
        <v>0</v>
      </c>
      <c r="W645" s="510"/>
    </row>
    <row r="646" spans="1:23" ht="12" customHeight="1">
      <c r="A646" s="498">
        <v>13607130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29"/>
        <v>0</v>
      </c>
      <c r="K646" s="888">
        <f t="shared" si="228"/>
        <v>0</v>
      </c>
      <c r="L646" s="888">
        <f t="shared" si="228"/>
        <v>0</v>
      </c>
      <c r="M646" s="888">
        <f t="shared" si="228"/>
        <v>0</v>
      </c>
      <c r="N646" s="515">
        <f t="shared" si="231"/>
        <v>0</v>
      </c>
      <c r="O646" s="509">
        <f t="shared" si="231"/>
        <v>0</v>
      </c>
      <c r="P646" s="515">
        <f t="shared" si="232"/>
        <v>0</v>
      </c>
      <c r="Q646" s="888">
        <f t="shared" si="232"/>
        <v>0</v>
      </c>
      <c r="R646" s="889">
        <f t="shared" si="232"/>
        <v>0</v>
      </c>
      <c r="S646" s="507"/>
      <c r="T646" s="508"/>
      <c r="U646" s="509">
        <f t="shared" si="230"/>
        <v>0</v>
      </c>
      <c r="V646" s="47">
        <f t="shared" si="224"/>
        <v>0</v>
      </c>
      <c r="W646" s="510"/>
    </row>
    <row r="647" spans="1:23" ht="12" customHeight="1">
      <c r="A647" s="498">
        <v>13607143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29"/>
        <v>0</v>
      </c>
      <c r="K647" s="888">
        <f t="shared" si="228"/>
        <v>0</v>
      </c>
      <c r="L647" s="888">
        <f t="shared" si="228"/>
        <v>0</v>
      </c>
      <c r="M647" s="888">
        <f t="shared" si="228"/>
        <v>0</v>
      </c>
      <c r="N647" s="515">
        <f t="shared" si="231"/>
        <v>0</v>
      </c>
      <c r="O647" s="509">
        <f t="shared" si="231"/>
        <v>0</v>
      </c>
      <c r="P647" s="515">
        <f t="shared" si="232"/>
        <v>0</v>
      </c>
      <c r="Q647" s="888">
        <f t="shared" si="232"/>
        <v>0</v>
      </c>
      <c r="R647" s="889">
        <f t="shared" si="232"/>
        <v>0</v>
      </c>
      <c r="S647" s="507"/>
      <c r="T647" s="508"/>
      <c r="U647" s="509">
        <f t="shared" si="230"/>
        <v>0</v>
      </c>
      <c r="V647" s="47">
        <f t="shared" si="224"/>
        <v>0</v>
      </c>
      <c r="W647" s="510"/>
    </row>
    <row r="648" spans="1:23" ht="12" customHeight="1">
      <c r="A648" s="498">
        <v>13607145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29"/>
        <v>0</v>
      </c>
      <c r="K648" s="888">
        <f t="shared" si="228"/>
        <v>0</v>
      </c>
      <c r="L648" s="888">
        <f t="shared" si="228"/>
        <v>0</v>
      </c>
      <c r="M648" s="888">
        <f t="shared" si="228"/>
        <v>0</v>
      </c>
      <c r="N648" s="515">
        <f t="shared" si="231"/>
        <v>0</v>
      </c>
      <c r="O648" s="509">
        <f t="shared" si="231"/>
        <v>0</v>
      </c>
      <c r="P648" s="515">
        <f t="shared" si="232"/>
        <v>0</v>
      </c>
      <c r="Q648" s="888">
        <f t="shared" si="232"/>
        <v>0</v>
      </c>
      <c r="R648" s="889">
        <f t="shared" si="232"/>
        <v>0</v>
      </c>
      <c r="S648" s="507"/>
      <c r="T648" s="508"/>
      <c r="U648" s="509">
        <f t="shared" si="230"/>
        <v>0</v>
      </c>
      <c r="V648" s="47">
        <f t="shared" si="224"/>
        <v>0</v>
      </c>
      <c r="W648" s="510"/>
    </row>
    <row r="649" spans="1:23" ht="12" customHeight="1">
      <c r="A649" s="498">
        <v>13607808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29"/>
        <v>0</v>
      </c>
      <c r="K649" s="888">
        <f t="shared" si="228"/>
        <v>0</v>
      </c>
      <c r="L649" s="888">
        <f t="shared" si="228"/>
        <v>0</v>
      </c>
      <c r="M649" s="888">
        <f t="shared" si="228"/>
        <v>0</v>
      </c>
      <c r="N649" s="515">
        <f t="shared" si="231"/>
        <v>0</v>
      </c>
      <c r="O649" s="509">
        <f t="shared" si="231"/>
        <v>0</v>
      </c>
      <c r="P649" s="515">
        <f t="shared" si="232"/>
        <v>0</v>
      </c>
      <c r="Q649" s="888">
        <f t="shared" si="232"/>
        <v>0</v>
      </c>
      <c r="R649" s="889">
        <f t="shared" si="232"/>
        <v>0</v>
      </c>
      <c r="S649" s="507"/>
      <c r="T649" s="508"/>
      <c r="U649" s="509">
        <f t="shared" si="230"/>
        <v>0</v>
      </c>
      <c r="V649" s="47">
        <f t="shared" si="224"/>
        <v>0</v>
      </c>
      <c r="W649" s="510"/>
    </row>
    <row r="650" spans="1:23" ht="12" customHeight="1">
      <c r="A650" s="498">
        <v>13607812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29"/>
        <v>0</v>
      </c>
      <c r="K650" s="888">
        <f t="shared" ref="K650:M669" si="233">SUMIF($A$10:$A$369,$A650,K$10:K$369)</f>
        <v>0</v>
      </c>
      <c r="L650" s="888">
        <f t="shared" si="233"/>
        <v>0</v>
      </c>
      <c r="M650" s="888">
        <f t="shared" si="233"/>
        <v>0</v>
      </c>
      <c r="N650" s="515">
        <f t="shared" si="231"/>
        <v>0</v>
      </c>
      <c r="O650" s="509">
        <f t="shared" si="231"/>
        <v>0</v>
      </c>
      <c r="P650" s="515">
        <f t="shared" si="232"/>
        <v>0</v>
      </c>
      <c r="Q650" s="888">
        <f t="shared" si="232"/>
        <v>0</v>
      </c>
      <c r="R650" s="889">
        <f t="shared" si="232"/>
        <v>0</v>
      </c>
      <c r="S650" s="507"/>
      <c r="T650" s="508"/>
      <c r="U650" s="509">
        <f t="shared" si="230"/>
        <v>0</v>
      </c>
      <c r="V650" s="47">
        <f t="shared" si="224"/>
        <v>0</v>
      </c>
      <c r="W650" s="510"/>
    </row>
    <row r="651" spans="1:23" ht="12" customHeight="1">
      <c r="A651" s="498">
        <v>13607815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29"/>
        <v>0</v>
      </c>
      <c r="K651" s="888">
        <f t="shared" si="233"/>
        <v>0</v>
      </c>
      <c r="L651" s="888">
        <f t="shared" si="233"/>
        <v>0</v>
      </c>
      <c r="M651" s="888">
        <f t="shared" si="233"/>
        <v>0</v>
      </c>
      <c r="N651" s="515">
        <f t="shared" si="231"/>
        <v>0</v>
      </c>
      <c r="O651" s="509">
        <f t="shared" si="231"/>
        <v>0</v>
      </c>
      <c r="P651" s="515">
        <f t="shared" si="232"/>
        <v>0</v>
      </c>
      <c r="Q651" s="888">
        <f t="shared" si="232"/>
        <v>0</v>
      </c>
      <c r="R651" s="889">
        <f t="shared" si="232"/>
        <v>0</v>
      </c>
      <c r="S651" s="507"/>
      <c r="T651" s="508"/>
      <c r="U651" s="509">
        <f t="shared" si="230"/>
        <v>0</v>
      </c>
      <c r="V651" s="47">
        <f t="shared" si="224"/>
        <v>0</v>
      </c>
      <c r="W651" s="510"/>
    </row>
    <row r="652" spans="1:23" ht="12" customHeight="1">
      <c r="A652" s="498">
        <v>13607844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29"/>
        <v>0</v>
      </c>
      <c r="K652" s="888">
        <f t="shared" si="233"/>
        <v>0</v>
      </c>
      <c r="L652" s="888">
        <f t="shared" si="233"/>
        <v>0</v>
      </c>
      <c r="M652" s="888">
        <f t="shared" si="233"/>
        <v>0</v>
      </c>
      <c r="N652" s="515">
        <f t="shared" si="231"/>
        <v>0</v>
      </c>
      <c r="O652" s="509">
        <f t="shared" si="231"/>
        <v>0</v>
      </c>
      <c r="P652" s="515">
        <f t="shared" si="232"/>
        <v>0</v>
      </c>
      <c r="Q652" s="888">
        <f t="shared" si="232"/>
        <v>0</v>
      </c>
      <c r="R652" s="889">
        <f t="shared" si="232"/>
        <v>0</v>
      </c>
      <c r="S652" s="507"/>
      <c r="T652" s="508"/>
      <c r="U652" s="509">
        <f t="shared" si="230"/>
        <v>0</v>
      </c>
      <c r="V652" s="47">
        <f t="shared" si="224"/>
        <v>0</v>
      </c>
      <c r="W652" s="510"/>
    </row>
    <row r="653" spans="1:23" ht="12" customHeight="1">
      <c r="A653" s="498">
        <v>13607845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29"/>
        <v>0</v>
      </c>
      <c r="K653" s="888">
        <f t="shared" si="233"/>
        <v>0</v>
      </c>
      <c r="L653" s="888">
        <f t="shared" si="233"/>
        <v>0</v>
      </c>
      <c r="M653" s="888">
        <f t="shared" si="233"/>
        <v>0</v>
      </c>
      <c r="N653" s="515">
        <f t="shared" si="231"/>
        <v>0</v>
      </c>
      <c r="O653" s="509">
        <f t="shared" si="231"/>
        <v>0</v>
      </c>
      <c r="P653" s="515">
        <f t="shared" si="232"/>
        <v>0</v>
      </c>
      <c r="Q653" s="888">
        <f t="shared" si="232"/>
        <v>0</v>
      </c>
      <c r="R653" s="889">
        <f t="shared" si="232"/>
        <v>0</v>
      </c>
      <c r="S653" s="507"/>
      <c r="T653" s="508"/>
      <c r="U653" s="509">
        <f t="shared" si="230"/>
        <v>0</v>
      </c>
      <c r="V653" s="47">
        <f t="shared" si="224"/>
        <v>0</v>
      </c>
      <c r="W653" s="510"/>
    </row>
    <row r="654" spans="1:23" ht="12" customHeight="1">
      <c r="A654" s="498">
        <v>13607885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29"/>
        <v>0</v>
      </c>
      <c r="K654" s="888">
        <f t="shared" si="233"/>
        <v>0</v>
      </c>
      <c r="L654" s="888">
        <f t="shared" si="233"/>
        <v>0</v>
      </c>
      <c r="M654" s="888">
        <f t="shared" si="233"/>
        <v>0</v>
      </c>
      <c r="N654" s="515">
        <f t="shared" si="231"/>
        <v>0</v>
      </c>
      <c r="O654" s="509">
        <f t="shared" si="231"/>
        <v>0</v>
      </c>
      <c r="P654" s="515">
        <f t="shared" si="232"/>
        <v>0</v>
      </c>
      <c r="Q654" s="888">
        <f t="shared" si="232"/>
        <v>0</v>
      </c>
      <c r="R654" s="889">
        <f t="shared" si="232"/>
        <v>0</v>
      </c>
      <c r="S654" s="507"/>
      <c r="T654" s="508"/>
      <c r="U654" s="509">
        <f t="shared" si="230"/>
        <v>0</v>
      </c>
      <c r="V654" s="47">
        <f t="shared" si="224"/>
        <v>0</v>
      </c>
      <c r="W654" s="510"/>
    </row>
    <row r="655" spans="1:23" ht="12" customHeight="1">
      <c r="A655" s="498">
        <v>13607887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29"/>
        <v>0</v>
      </c>
      <c r="K655" s="888">
        <f t="shared" si="233"/>
        <v>0</v>
      </c>
      <c r="L655" s="888">
        <f t="shared" si="233"/>
        <v>0</v>
      </c>
      <c r="M655" s="888">
        <f t="shared" si="233"/>
        <v>0</v>
      </c>
      <c r="N655" s="515">
        <f t="shared" si="231"/>
        <v>0</v>
      </c>
      <c r="O655" s="509">
        <f t="shared" si="231"/>
        <v>0</v>
      </c>
      <c r="P655" s="515">
        <f t="shared" si="232"/>
        <v>0</v>
      </c>
      <c r="Q655" s="888">
        <f t="shared" si="232"/>
        <v>0</v>
      </c>
      <c r="R655" s="889">
        <f t="shared" si="232"/>
        <v>0</v>
      </c>
      <c r="S655" s="507"/>
      <c r="T655" s="508"/>
      <c r="U655" s="509">
        <f t="shared" si="230"/>
        <v>0</v>
      </c>
      <c r="V655" s="47">
        <f t="shared" si="224"/>
        <v>0</v>
      </c>
      <c r="W655" s="510"/>
    </row>
    <row r="656" spans="1:23" ht="12" customHeight="1">
      <c r="A656" s="498">
        <v>13627109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29"/>
        <v>0</v>
      </c>
      <c r="K656" s="888">
        <f t="shared" si="233"/>
        <v>0</v>
      </c>
      <c r="L656" s="888">
        <f t="shared" si="233"/>
        <v>0</v>
      </c>
      <c r="M656" s="888">
        <f t="shared" si="233"/>
        <v>0</v>
      </c>
      <c r="N656" s="515">
        <f t="shared" si="231"/>
        <v>0</v>
      </c>
      <c r="O656" s="509">
        <f t="shared" si="231"/>
        <v>0</v>
      </c>
      <c r="P656" s="515">
        <f t="shared" si="232"/>
        <v>0</v>
      </c>
      <c r="Q656" s="888">
        <f t="shared" si="232"/>
        <v>0</v>
      </c>
      <c r="R656" s="889">
        <f t="shared" si="232"/>
        <v>0</v>
      </c>
      <c r="S656" s="507"/>
      <c r="T656" s="508"/>
      <c r="U656" s="509">
        <f t="shared" si="230"/>
        <v>0</v>
      </c>
      <c r="V656" s="47">
        <f t="shared" si="224"/>
        <v>0</v>
      </c>
      <c r="W656" s="510"/>
    </row>
    <row r="657" spans="1:23" ht="12" customHeight="1">
      <c r="A657" s="498">
        <v>13627130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29"/>
        <v>0</v>
      </c>
      <c r="K657" s="888">
        <f t="shared" si="233"/>
        <v>0</v>
      </c>
      <c r="L657" s="888">
        <f t="shared" si="233"/>
        <v>0</v>
      </c>
      <c r="M657" s="888">
        <f t="shared" si="233"/>
        <v>0</v>
      </c>
      <c r="N657" s="515">
        <f t="shared" si="231"/>
        <v>0</v>
      </c>
      <c r="O657" s="509">
        <f t="shared" si="231"/>
        <v>0</v>
      </c>
      <c r="P657" s="515">
        <f t="shared" si="232"/>
        <v>0</v>
      </c>
      <c r="Q657" s="888">
        <f t="shared" si="232"/>
        <v>0</v>
      </c>
      <c r="R657" s="889">
        <f t="shared" si="232"/>
        <v>0</v>
      </c>
      <c r="S657" s="507"/>
      <c r="T657" s="508"/>
      <c r="U657" s="509">
        <f t="shared" si="230"/>
        <v>0</v>
      </c>
      <c r="V657" s="47">
        <f t="shared" si="224"/>
        <v>0</v>
      </c>
      <c r="W657" s="510"/>
    </row>
    <row r="658" spans="1:23" ht="12" customHeight="1">
      <c r="A658" s="498">
        <v>13627145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29"/>
        <v>0</v>
      </c>
      <c r="K658" s="888">
        <f t="shared" si="233"/>
        <v>0</v>
      </c>
      <c r="L658" s="888">
        <f t="shared" si="233"/>
        <v>0</v>
      </c>
      <c r="M658" s="888">
        <f t="shared" si="233"/>
        <v>0</v>
      </c>
      <c r="N658" s="515">
        <f t="shared" ref="N658:O677" si="234">SUMIF($A$10:$A$374,$A658,N$10:N$374)</f>
        <v>0</v>
      </c>
      <c r="O658" s="509">
        <f t="shared" si="234"/>
        <v>0</v>
      </c>
      <c r="P658" s="515">
        <f t="shared" si="232"/>
        <v>0</v>
      </c>
      <c r="Q658" s="888">
        <f t="shared" si="232"/>
        <v>0</v>
      </c>
      <c r="R658" s="889">
        <f t="shared" si="232"/>
        <v>0</v>
      </c>
      <c r="S658" s="507"/>
      <c r="T658" s="508"/>
      <c r="U658" s="509">
        <f t="shared" si="230"/>
        <v>0</v>
      </c>
      <c r="V658" s="47">
        <f t="shared" si="224"/>
        <v>0</v>
      </c>
      <c r="W658" s="510"/>
    </row>
    <row r="659" spans="1:23" ht="12" customHeight="1">
      <c r="A659" s="498">
        <v>13801812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29"/>
        <v>0</v>
      </c>
      <c r="K659" s="888">
        <f t="shared" si="233"/>
        <v>0</v>
      </c>
      <c r="L659" s="888">
        <f t="shared" si="233"/>
        <v>0</v>
      </c>
      <c r="M659" s="888">
        <f t="shared" si="233"/>
        <v>0</v>
      </c>
      <c r="N659" s="515">
        <f t="shared" si="234"/>
        <v>0</v>
      </c>
      <c r="O659" s="509">
        <f t="shared" si="234"/>
        <v>0</v>
      </c>
      <c r="P659" s="515">
        <f t="shared" si="232"/>
        <v>0</v>
      </c>
      <c r="Q659" s="888">
        <f t="shared" si="232"/>
        <v>0</v>
      </c>
      <c r="R659" s="889">
        <f t="shared" si="232"/>
        <v>0</v>
      </c>
      <c r="S659" s="507"/>
      <c r="T659" s="508"/>
      <c r="U659" s="509">
        <f t="shared" si="230"/>
        <v>0</v>
      </c>
      <c r="V659" s="47">
        <f t="shared" si="224"/>
        <v>0</v>
      </c>
      <c r="W659" s="510"/>
    </row>
    <row r="660" spans="1:23" ht="12" customHeight="1">
      <c r="A660" s="498">
        <v>13801815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29"/>
        <v>0</v>
      </c>
      <c r="K660" s="888">
        <f t="shared" si="233"/>
        <v>0</v>
      </c>
      <c r="L660" s="888">
        <f t="shared" si="233"/>
        <v>0</v>
      </c>
      <c r="M660" s="888">
        <f t="shared" si="233"/>
        <v>0</v>
      </c>
      <c r="N660" s="515">
        <f t="shared" si="234"/>
        <v>0</v>
      </c>
      <c r="O660" s="509">
        <f t="shared" si="234"/>
        <v>0</v>
      </c>
      <c r="P660" s="515">
        <f t="shared" si="232"/>
        <v>0</v>
      </c>
      <c r="Q660" s="888">
        <f t="shared" si="232"/>
        <v>0</v>
      </c>
      <c r="R660" s="889">
        <f t="shared" si="232"/>
        <v>0</v>
      </c>
      <c r="S660" s="507"/>
      <c r="T660" s="508"/>
      <c r="U660" s="509">
        <f t="shared" si="230"/>
        <v>0</v>
      </c>
      <c r="V660" s="47">
        <f t="shared" si="224"/>
        <v>0</v>
      </c>
      <c r="W660" s="510"/>
    </row>
    <row r="661" spans="1:23" ht="12" customHeight="1">
      <c r="A661" s="498">
        <v>13801844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29"/>
        <v>0</v>
      </c>
      <c r="K661" s="888">
        <f t="shared" si="233"/>
        <v>0</v>
      </c>
      <c r="L661" s="888">
        <f t="shared" si="233"/>
        <v>0</v>
      </c>
      <c r="M661" s="888">
        <f t="shared" si="233"/>
        <v>0</v>
      </c>
      <c r="N661" s="515">
        <f t="shared" si="234"/>
        <v>0</v>
      </c>
      <c r="O661" s="509">
        <f t="shared" si="234"/>
        <v>0</v>
      </c>
      <c r="P661" s="515">
        <f t="shared" si="232"/>
        <v>0</v>
      </c>
      <c r="Q661" s="888">
        <f t="shared" si="232"/>
        <v>0</v>
      </c>
      <c r="R661" s="889">
        <f t="shared" si="232"/>
        <v>0</v>
      </c>
      <c r="S661" s="507"/>
      <c r="T661" s="508"/>
      <c r="U661" s="509">
        <f t="shared" si="230"/>
        <v>0</v>
      </c>
      <c r="V661" s="47">
        <f t="shared" si="224"/>
        <v>0</v>
      </c>
      <c r="W661" s="510"/>
    </row>
    <row r="662" spans="1:23" ht="12" customHeight="1">
      <c r="A662" s="498">
        <v>13801885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29"/>
        <v>0</v>
      </c>
      <c r="K662" s="888">
        <f t="shared" si="233"/>
        <v>0</v>
      </c>
      <c r="L662" s="888">
        <f t="shared" si="233"/>
        <v>0</v>
      </c>
      <c r="M662" s="888">
        <f t="shared" si="233"/>
        <v>0</v>
      </c>
      <c r="N662" s="515">
        <f t="shared" si="234"/>
        <v>0</v>
      </c>
      <c r="O662" s="509">
        <f t="shared" si="234"/>
        <v>0</v>
      </c>
      <c r="P662" s="515">
        <f t="shared" si="232"/>
        <v>0</v>
      </c>
      <c r="Q662" s="888">
        <f t="shared" si="232"/>
        <v>0</v>
      </c>
      <c r="R662" s="889">
        <f t="shared" si="232"/>
        <v>0</v>
      </c>
      <c r="S662" s="507"/>
      <c r="T662" s="508"/>
      <c r="U662" s="509">
        <f t="shared" si="230"/>
        <v>0</v>
      </c>
      <c r="V662" s="47">
        <f t="shared" si="224"/>
        <v>0</v>
      </c>
      <c r="W662" s="510"/>
    </row>
    <row r="663" spans="1:23" ht="12" customHeight="1">
      <c r="A663" s="498">
        <v>13861808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29"/>
        <v>0</v>
      </c>
      <c r="K663" s="888">
        <f t="shared" si="233"/>
        <v>0</v>
      </c>
      <c r="L663" s="888">
        <f t="shared" si="233"/>
        <v>0</v>
      </c>
      <c r="M663" s="888">
        <f t="shared" si="233"/>
        <v>0</v>
      </c>
      <c r="N663" s="515">
        <f t="shared" si="234"/>
        <v>0</v>
      </c>
      <c r="O663" s="509">
        <f t="shared" si="234"/>
        <v>0</v>
      </c>
      <c r="P663" s="515">
        <f t="shared" ref="P663:R682" si="235">SUMIF($A$10:$A$369,$A663,P$10:P$369)</f>
        <v>0</v>
      </c>
      <c r="Q663" s="888">
        <f t="shared" si="235"/>
        <v>0</v>
      </c>
      <c r="R663" s="889">
        <f t="shared" si="235"/>
        <v>0</v>
      </c>
      <c r="S663" s="507"/>
      <c r="T663" s="508"/>
      <c r="U663" s="509">
        <f t="shared" si="230"/>
        <v>0</v>
      </c>
      <c r="V663" s="47">
        <f t="shared" si="224"/>
        <v>0</v>
      </c>
      <c r="W663" s="510"/>
    </row>
    <row r="664" spans="1:23" ht="12" customHeight="1">
      <c r="A664" s="498">
        <v>13861815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29"/>
        <v>0</v>
      </c>
      <c r="K664" s="888">
        <f t="shared" si="233"/>
        <v>0</v>
      </c>
      <c r="L664" s="888">
        <f t="shared" si="233"/>
        <v>0</v>
      </c>
      <c r="M664" s="888">
        <f t="shared" si="233"/>
        <v>0</v>
      </c>
      <c r="N664" s="515">
        <f t="shared" si="234"/>
        <v>0</v>
      </c>
      <c r="O664" s="509">
        <f t="shared" si="234"/>
        <v>0</v>
      </c>
      <c r="P664" s="515">
        <f t="shared" si="235"/>
        <v>0</v>
      </c>
      <c r="Q664" s="888">
        <f t="shared" si="235"/>
        <v>0</v>
      </c>
      <c r="R664" s="889">
        <f t="shared" si="235"/>
        <v>0</v>
      </c>
      <c r="S664" s="507"/>
      <c r="T664" s="508"/>
      <c r="U664" s="509">
        <f t="shared" si="230"/>
        <v>0</v>
      </c>
      <c r="V664" s="47">
        <f t="shared" si="224"/>
        <v>0</v>
      </c>
      <c r="W664" s="510"/>
    </row>
    <row r="665" spans="1:23" ht="12" customHeight="1">
      <c r="A665" s="498">
        <v>13861844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29"/>
        <v>0</v>
      </c>
      <c r="K665" s="888">
        <f t="shared" si="233"/>
        <v>0</v>
      </c>
      <c r="L665" s="888">
        <f t="shared" si="233"/>
        <v>0</v>
      </c>
      <c r="M665" s="888">
        <f t="shared" si="233"/>
        <v>0</v>
      </c>
      <c r="N665" s="515">
        <f t="shared" si="234"/>
        <v>0</v>
      </c>
      <c r="O665" s="509">
        <f t="shared" si="234"/>
        <v>0</v>
      </c>
      <c r="P665" s="515">
        <f t="shared" si="235"/>
        <v>0</v>
      </c>
      <c r="Q665" s="888">
        <f t="shared" si="235"/>
        <v>0</v>
      </c>
      <c r="R665" s="889">
        <f t="shared" si="235"/>
        <v>0</v>
      </c>
      <c r="S665" s="507"/>
      <c r="T665" s="508"/>
      <c r="U665" s="509">
        <f t="shared" si="230"/>
        <v>0</v>
      </c>
      <c r="V665" s="47">
        <f t="shared" si="224"/>
        <v>0</v>
      </c>
      <c r="W665" s="510"/>
    </row>
    <row r="666" spans="1:23" ht="12" customHeight="1">
      <c r="A666" s="498">
        <v>13901109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29"/>
        <v>0</v>
      </c>
      <c r="K666" s="888">
        <f t="shared" si="233"/>
        <v>0</v>
      </c>
      <c r="L666" s="888">
        <f t="shared" si="233"/>
        <v>0</v>
      </c>
      <c r="M666" s="888">
        <f t="shared" si="233"/>
        <v>0</v>
      </c>
      <c r="N666" s="515">
        <f t="shared" si="234"/>
        <v>0</v>
      </c>
      <c r="O666" s="509">
        <f t="shared" si="234"/>
        <v>0</v>
      </c>
      <c r="P666" s="515">
        <f t="shared" si="235"/>
        <v>0</v>
      </c>
      <c r="Q666" s="888">
        <f t="shared" si="235"/>
        <v>0</v>
      </c>
      <c r="R666" s="889">
        <f t="shared" si="235"/>
        <v>0</v>
      </c>
      <c r="S666" s="507"/>
      <c r="T666" s="508"/>
      <c r="U666" s="509">
        <f t="shared" si="230"/>
        <v>0</v>
      </c>
      <c r="V666" s="47">
        <f t="shared" si="224"/>
        <v>0</v>
      </c>
      <c r="W666" s="510"/>
    </row>
    <row r="667" spans="1:23" ht="12" customHeight="1">
      <c r="A667" s="498">
        <v>13901145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29"/>
        <v>0</v>
      </c>
      <c r="K667" s="888">
        <f t="shared" si="233"/>
        <v>0</v>
      </c>
      <c r="L667" s="888">
        <f t="shared" si="233"/>
        <v>0</v>
      </c>
      <c r="M667" s="888">
        <f t="shared" si="233"/>
        <v>0</v>
      </c>
      <c r="N667" s="515">
        <f t="shared" si="234"/>
        <v>0</v>
      </c>
      <c r="O667" s="509">
        <f t="shared" si="234"/>
        <v>0</v>
      </c>
      <c r="P667" s="515">
        <f t="shared" si="235"/>
        <v>0</v>
      </c>
      <c r="Q667" s="888">
        <f t="shared" si="235"/>
        <v>0</v>
      </c>
      <c r="R667" s="889">
        <f t="shared" si="235"/>
        <v>0</v>
      </c>
      <c r="S667" s="507"/>
      <c r="T667" s="508"/>
      <c r="U667" s="509">
        <f t="shared" si="230"/>
        <v>0</v>
      </c>
      <c r="V667" s="47">
        <f t="shared" si="224"/>
        <v>0</v>
      </c>
      <c r="W667" s="510"/>
    </row>
    <row r="668" spans="1:23" ht="12" customHeight="1">
      <c r="A668" s="498">
        <v>20150835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29"/>
        <v>0</v>
      </c>
      <c r="K668" s="888">
        <f t="shared" si="233"/>
        <v>0</v>
      </c>
      <c r="L668" s="888">
        <f t="shared" si="233"/>
        <v>0</v>
      </c>
      <c r="M668" s="888">
        <f t="shared" si="233"/>
        <v>0</v>
      </c>
      <c r="N668" s="515">
        <f t="shared" si="234"/>
        <v>0</v>
      </c>
      <c r="O668" s="509">
        <f t="shared" si="234"/>
        <v>0</v>
      </c>
      <c r="P668" s="515">
        <f t="shared" si="235"/>
        <v>0</v>
      </c>
      <c r="Q668" s="888">
        <f t="shared" si="235"/>
        <v>0</v>
      </c>
      <c r="R668" s="889">
        <f t="shared" si="235"/>
        <v>0</v>
      </c>
      <c r="S668" s="507"/>
      <c r="T668" s="508"/>
      <c r="U668" s="509">
        <f t="shared" si="230"/>
        <v>0</v>
      </c>
      <c r="V668" s="47">
        <f t="shared" si="224"/>
        <v>0</v>
      </c>
      <c r="W668" s="510"/>
    </row>
    <row r="669" spans="1:23" ht="12" customHeight="1">
      <c r="A669" s="498">
        <v>31210808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29"/>
        <v>0</v>
      </c>
      <c r="K669" s="888">
        <f t="shared" si="233"/>
        <v>0</v>
      </c>
      <c r="L669" s="888">
        <f t="shared" si="233"/>
        <v>0</v>
      </c>
      <c r="M669" s="888">
        <f t="shared" si="233"/>
        <v>0</v>
      </c>
      <c r="N669" s="515">
        <f t="shared" si="234"/>
        <v>0</v>
      </c>
      <c r="O669" s="509">
        <f t="shared" si="234"/>
        <v>0</v>
      </c>
      <c r="P669" s="515">
        <f t="shared" si="235"/>
        <v>0</v>
      </c>
      <c r="Q669" s="888">
        <f t="shared" si="235"/>
        <v>0</v>
      </c>
      <c r="R669" s="889">
        <f t="shared" si="235"/>
        <v>0</v>
      </c>
      <c r="S669" s="507"/>
      <c r="T669" s="508"/>
      <c r="U669" s="509">
        <f t="shared" si="230"/>
        <v>0</v>
      </c>
      <c r="V669" s="47">
        <f t="shared" si="224"/>
        <v>0</v>
      </c>
      <c r="W669" s="510"/>
    </row>
    <row r="670" spans="1:23" ht="12" customHeight="1">
      <c r="A670" s="498">
        <v>31210820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29"/>
        <v>0</v>
      </c>
      <c r="K670" s="888">
        <f t="shared" ref="K670:M689" si="236">SUMIF($A$10:$A$369,$A670,K$10:K$369)</f>
        <v>0</v>
      </c>
      <c r="L670" s="888">
        <f t="shared" si="236"/>
        <v>0</v>
      </c>
      <c r="M670" s="888">
        <f t="shared" si="236"/>
        <v>0</v>
      </c>
      <c r="N670" s="515">
        <f t="shared" si="234"/>
        <v>0</v>
      </c>
      <c r="O670" s="509">
        <f t="shared" si="234"/>
        <v>0</v>
      </c>
      <c r="P670" s="515">
        <f t="shared" si="235"/>
        <v>0</v>
      </c>
      <c r="Q670" s="888">
        <f t="shared" si="235"/>
        <v>0</v>
      </c>
      <c r="R670" s="889">
        <f t="shared" si="235"/>
        <v>0</v>
      </c>
      <c r="S670" s="507"/>
      <c r="T670" s="508"/>
      <c r="U670" s="509">
        <f t="shared" si="230"/>
        <v>0</v>
      </c>
      <c r="V670" s="47">
        <f t="shared" si="224"/>
        <v>0</v>
      </c>
      <c r="W670" s="510"/>
    </row>
    <row r="671" spans="1:23" ht="12" customHeight="1">
      <c r="A671" s="498">
        <v>31210825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29"/>
        <v>0</v>
      </c>
      <c r="K671" s="888">
        <f t="shared" si="236"/>
        <v>0</v>
      </c>
      <c r="L671" s="888">
        <f t="shared" si="236"/>
        <v>0</v>
      </c>
      <c r="M671" s="888">
        <f t="shared" si="236"/>
        <v>0</v>
      </c>
      <c r="N671" s="515">
        <f t="shared" si="234"/>
        <v>0</v>
      </c>
      <c r="O671" s="509">
        <f t="shared" si="234"/>
        <v>0</v>
      </c>
      <c r="P671" s="515">
        <f t="shared" si="235"/>
        <v>64</v>
      </c>
      <c r="Q671" s="888">
        <f t="shared" si="235"/>
        <v>0</v>
      </c>
      <c r="R671" s="889">
        <f t="shared" si="235"/>
        <v>64</v>
      </c>
      <c r="S671" s="507"/>
      <c r="T671" s="508"/>
      <c r="U671" s="509">
        <f t="shared" si="230"/>
        <v>64</v>
      </c>
      <c r="V671" s="47">
        <f t="shared" si="224"/>
        <v>0</v>
      </c>
      <c r="W671" s="510"/>
    </row>
    <row r="672" spans="1:23" ht="12" customHeight="1">
      <c r="A672" s="498">
        <v>31210831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29"/>
        <v>0</v>
      </c>
      <c r="K672" s="888">
        <f t="shared" si="236"/>
        <v>0</v>
      </c>
      <c r="L672" s="888">
        <f t="shared" si="236"/>
        <v>0</v>
      </c>
      <c r="M672" s="888">
        <f t="shared" si="236"/>
        <v>0</v>
      </c>
      <c r="N672" s="515">
        <f t="shared" si="234"/>
        <v>0</v>
      </c>
      <c r="O672" s="509">
        <f t="shared" si="234"/>
        <v>0</v>
      </c>
      <c r="P672" s="515">
        <f t="shared" si="235"/>
        <v>100</v>
      </c>
      <c r="Q672" s="888">
        <f t="shared" si="235"/>
        <v>0</v>
      </c>
      <c r="R672" s="889">
        <f t="shared" si="235"/>
        <v>100</v>
      </c>
      <c r="S672" s="507"/>
      <c r="T672" s="508"/>
      <c r="U672" s="509">
        <f t="shared" si="230"/>
        <v>100</v>
      </c>
      <c r="V672" s="47">
        <f t="shared" si="224"/>
        <v>0</v>
      </c>
      <c r="W672" s="510"/>
    </row>
    <row r="673" spans="1:23" ht="12" customHeight="1">
      <c r="A673" s="498">
        <v>31210888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29"/>
        <v>0</v>
      </c>
      <c r="K673" s="888">
        <f t="shared" si="236"/>
        <v>0</v>
      </c>
      <c r="L673" s="888">
        <f t="shared" si="236"/>
        <v>0</v>
      </c>
      <c r="M673" s="888">
        <f t="shared" si="236"/>
        <v>0</v>
      </c>
      <c r="N673" s="515">
        <f t="shared" si="234"/>
        <v>0</v>
      </c>
      <c r="O673" s="509">
        <f t="shared" si="234"/>
        <v>0</v>
      </c>
      <c r="P673" s="515">
        <f t="shared" si="235"/>
        <v>0</v>
      </c>
      <c r="Q673" s="888">
        <f t="shared" si="235"/>
        <v>0</v>
      </c>
      <c r="R673" s="889">
        <f t="shared" si="235"/>
        <v>0</v>
      </c>
      <c r="S673" s="507"/>
      <c r="T673" s="508"/>
      <c r="U673" s="509">
        <f t="shared" si="230"/>
        <v>0</v>
      </c>
      <c r="V673" s="47">
        <f t="shared" si="224"/>
        <v>0</v>
      </c>
      <c r="W673" s="510"/>
    </row>
    <row r="674" spans="1:23" ht="12" customHeight="1">
      <c r="A674" s="498">
        <v>31210823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29"/>
        <v>0</v>
      </c>
      <c r="K674" s="888">
        <f t="shared" si="236"/>
        <v>0</v>
      </c>
      <c r="L674" s="888">
        <f t="shared" si="236"/>
        <v>0</v>
      </c>
      <c r="M674" s="888">
        <f t="shared" si="236"/>
        <v>0</v>
      </c>
      <c r="N674" s="515">
        <f t="shared" si="234"/>
        <v>0</v>
      </c>
      <c r="O674" s="509">
        <f t="shared" si="234"/>
        <v>0</v>
      </c>
      <c r="P674" s="515">
        <f t="shared" si="235"/>
        <v>0</v>
      </c>
      <c r="Q674" s="888">
        <f t="shared" si="235"/>
        <v>0</v>
      </c>
      <c r="R674" s="889">
        <f t="shared" si="235"/>
        <v>0</v>
      </c>
      <c r="S674" s="507"/>
      <c r="T674" s="508"/>
      <c r="U674" s="509">
        <f t="shared" si="230"/>
        <v>0</v>
      </c>
      <c r="V674" s="47">
        <f t="shared" ref="V674:V733" si="237">O674+R674-U674</f>
        <v>0</v>
      </c>
      <c r="W674" s="510"/>
    </row>
    <row r="675" spans="1:23" ht="12" customHeight="1">
      <c r="A675" s="498">
        <v>31400126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29"/>
        <v>0</v>
      </c>
      <c r="K675" s="888">
        <f t="shared" si="236"/>
        <v>0</v>
      </c>
      <c r="L675" s="888">
        <f t="shared" si="236"/>
        <v>0</v>
      </c>
      <c r="M675" s="888">
        <f t="shared" si="236"/>
        <v>0</v>
      </c>
      <c r="N675" s="515">
        <f t="shared" si="234"/>
        <v>0</v>
      </c>
      <c r="O675" s="509">
        <f t="shared" si="234"/>
        <v>0</v>
      </c>
      <c r="P675" s="515">
        <f t="shared" si="235"/>
        <v>0</v>
      </c>
      <c r="Q675" s="888">
        <f t="shared" si="235"/>
        <v>0</v>
      </c>
      <c r="R675" s="889">
        <f t="shared" si="235"/>
        <v>0</v>
      </c>
      <c r="S675" s="507"/>
      <c r="T675" s="508"/>
      <c r="U675" s="509">
        <f t="shared" si="230"/>
        <v>0</v>
      </c>
      <c r="V675" s="47">
        <f t="shared" si="237"/>
        <v>0</v>
      </c>
      <c r="W675" s="510"/>
    </row>
    <row r="676" spans="1:23" ht="12" customHeight="1">
      <c r="A676" s="498">
        <v>31410825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29"/>
        <v>0</v>
      </c>
      <c r="K676" s="888">
        <f t="shared" si="236"/>
        <v>0</v>
      </c>
      <c r="L676" s="888">
        <f t="shared" si="236"/>
        <v>0</v>
      </c>
      <c r="M676" s="888">
        <f t="shared" si="236"/>
        <v>0</v>
      </c>
      <c r="N676" s="515">
        <f t="shared" si="234"/>
        <v>0</v>
      </c>
      <c r="O676" s="509">
        <f t="shared" si="234"/>
        <v>0</v>
      </c>
      <c r="P676" s="515">
        <f t="shared" si="235"/>
        <v>0</v>
      </c>
      <c r="Q676" s="888">
        <f t="shared" si="235"/>
        <v>0</v>
      </c>
      <c r="R676" s="889">
        <f t="shared" si="235"/>
        <v>0</v>
      </c>
      <c r="S676" s="507"/>
      <c r="T676" s="508"/>
      <c r="U676" s="509">
        <f t="shared" si="230"/>
        <v>0</v>
      </c>
      <c r="V676" s="47">
        <f t="shared" si="237"/>
        <v>0</v>
      </c>
      <c r="W676" s="510"/>
    </row>
    <row r="677" spans="1:23" ht="12" customHeight="1">
      <c r="A677" s="498">
        <v>31410831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29"/>
        <v>0</v>
      </c>
      <c r="K677" s="888">
        <f t="shared" si="236"/>
        <v>0</v>
      </c>
      <c r="L677" s="888">
        <f t="shared" si="236"/>
        <v>0</v>
      </c>
      <c r="M677" s="888">
        <f t="shared" si="236"/>
        <v>0</v>
      </c>
      <c r="N677" s="515">
        <f t="shared" si="234"/>
        <v>0</v>
      </c>
      <c r="O677" s="509">
        <f t="shared" si="234"/>
        <v>0</v>
      </c>
      <c r="P677" s="515">
        <f t="shared" si="235"/>
        <v>24</v>
      </c>
      <c r="Q677" s="888">
        <f t="shared" si="235"/>
        <v>0</v>
      </c>
      <c r="R677" s="889">
        <f t="shared" si="235"/>
        <v>24</v>
      </c>
      <c r="S677" s="507"/>
      <c r="T677" s="508"/>
      <c r="U677" s="509">
        <f t="shared" si="230"/>
        <v>24</v>
      </c>
      <c r="V677" s="47">
        <f t="shared" si="237"/>
        <v>0</v>
      </c>
      <c r="W677" s="510"/>
    </row>
    <row r="678" spans="1:23" ht="12" customHeight="1">
      <c r="A678" s="498">
        <v>31410854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29"/>
        <v>0</v>
      </c>
      <c r="K678" s="888">
        <f t="shared" si="236"/>
        <v>0</v>
      </c>
      <c r="L678" s="888">
        <f t="shared" si="236"/>
        <v>0</v>
      </c>
      <c r="M678" s="888">
        <f t="shared" si="236"/>
        <v>0</v>
      </c>
      <c r="N678" s="515">
        <f t="shared" ref="N678:O697" si="238">SUMIF($A$10:$A$374,$A678,N$10:N$374)</f>
        <v>0</v>
      </c>
      <c r="O678" s="509">
        <f t="shared" si="238"/>
        <v>0</v>
      </c>
      <c r="P678" s="515">
        <f t="shared" si="235"/>
        <v>0</v>
      </c>
      <c r="Q678" s="888">
        <f t="shared" si="235"/>
        <v>24</v>
      </c>
      <c r="R678" s="889">
        <f t="shared" si="235"/>
        <v>24</v>
      </c>
      <c r="S678" s="507"/>
      <c r="T678" s="508"/>
      <c r="U678" s="509">
        <f t="shared" si="230"/>
        <v>24</v>
      </c>
      <c r="V678" s="47">
        <f t="shared" si="237"/>
        <v>0</v>
      </c>
      <c r="W678" s="510"/>
    </row>
    <row r="679" spans="1:23" ht="12" customHeight="1">
      <c r="A679" s="498">
        <v>31411813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29"/>
        <v>0</v>
      </c>
      <c r="K679" s="888">
        <f t="shared" si="236"/>
        <v>0</v>
      </c>
      <c r="L679" s="888">
        <f t="shared" si="236"/>
        <v>0</v>
      </c>
      <c r="M679" s="888">
        <f t="shared" si="236"/>
        <v>0</v>
      </c>
      <c r="N679" s="515">
        <f t="shared" si="238"/>
        <v>0</v>
      </c>
      <c r="O679" s="509">
        <f t="shared" si="238"/>
        <v>0</v>
      </c>
      <c r="P679" s="515">
        <f t="shared" si="235"/>
        <v>0</v>
      </c>
      <c r="Q679" s="888">
        <f t="shared" si="235"/>
        <v>32</v>
      </c>
      <c r="R679" s="889">
        <f t="shared" si="235"/>
        <v>32</v>
      </c>
      <c r="S679" s="507"/>
      <c r="T679" s="508"/>
      <c r="U679" s="509">
        <f t="shared" si="230"/>
        <v>32</v>
      </c>
      <c r="V679" s="47">
        <f t="shared" si="237"/>
        <v>0</v>
      </c>
      <c r="W679" s="510"/>
    </row>
    <row r="680" spans="1:23" ht="12" customHeight="1">
      <c r="A680" s="498">
        <v>31411825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29"/>
        <v>0</v>
      </c>
      <c r="K680" s="888">
        <f t="shared" si="236"/>
        <v>0</v>
      </c>
      <c r="L680" s="888">
        <f t="shared" si="236"/>
        <v>0</v>
      </c>
      <c r="M680" s="888">
        <f t="shared" si="236"/>
        <v>0</v>
      </c>
      <c r="N680" s="515">
        <f t="shared" si="238"/>
        <v>0</v>
      </c>
      <c r="O680" s="509">
        <f t="shared" si="238"/>
        <v>0</v>
      </c>
      <c r="P680" s="515">
        <f t="shared" si="235"/>
        <v>0</v>
      </c>
      <c r="Q680" s="888">
        <f t="shared" si="235"/>
        <v>0</v>
      </c>
      <c r="R680" s="889">
        <f t="shared" si="235"/>
        <v>0</v>
      </c>
      <c r="S680" s="507"/>
      <c r="T680" s="508"/>
      <c r="U680" s="509">
        <f t="shared" si="230"/>
        <v>0</v>
      </c>
      <c r="V680" s="47">
        <f t="shared" si="237"/>
        <v>0</v>
      </c>
      <c r="W680" s="510"/>
    </row>
    <row r="681" spans="1:23" ht="12" customHeight="1">
      <c r="A681" s="498">
        <v>31411831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29"/>
        <v>0</v>
      </c>
      <c r="K681" s="888">
        <f t="shared" si="236"/>
        <v>0</v>
      </c>
      <c r="L681" s="888">
        <f t="shared" si="236"/>
        <v>0</v>
      </c>
      <c r="M681" s="888">
        <f t="shared" si="236"/>
        <v>0</v>
      </c>
      <c r="N681" s="515">
        <f t="shared" si="238"/>
        <v>0</v>
      </c>
      <c r="O681" s="509">
        <f t="shared" si="238"/>
        <v>0</v>
      </c>
      <c r="P681" s="515">
        <f t="shared" si="235"/>
        <v>16</v>
      </c>
      <c r="Q681" s="888">
        <f t="shared" si="235"/>
        <v>0</v>
      </c>
      <c r="R681" s="889">
        <f t="shared" si="235"/>
        <v>16</v>
      </c>
      <c r="S681" s="507"/>
      <c r="T681" s="508"/>
      <c r="U681" s="509">
        <f t="shared" si="230"/>
        <v>16</v>
      </c>
      <c r="V681" s="47">
        <f t="shared" si="237"/>
        <v>0</v>
      </c>
      <c r="W681" s="510"/>
    </row>
    <row r="682" spans="1:23" ht="12" customHeight="1">
      <c r="A682" s="498">
        <v>31411854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29"/>
        <v>0</v>
      </c>
      <c r="K682" s="888">
        <f t="shared" si="236"/>
        <v>0</v>
      </c>
      <c r="L682" s="888">
        <f t="shared" si="236"/>
        <v>0</v>
      </c>
      <c r="M682" s="888">
        <f t="shared" si="236"/>
        <v>0</v>
      </c>
      <c r="N682" s="515">
        <f t="shared" si="238"/>
        <v>0</v>
      </c>
      <c r="O682" s="509">
        <f t="shared" si="238"/>
        <v>0</v>
      </c>
      <c r="P682" s="515">
        <f t="shared" si="235"/>
        <v>0</v>
      </c>
      <c r="Q682" s="888">
        <f t="shared" si="235"/>
        <v>32</v>
      </c>
      <c r="R682" s="889">
        <f t="shared" si="235"/>
        <v>32</v>
      </c>
      <c r="S682" s="507"/>
      <c r="T682" s="508"/>
      <c r="U682" s="509">
        <f t="shared" si="230"/>
        <v>32</v>
      </c>
      <c r="V682" s="47">
        <f t="shared" si="237"/>
        <v>0</v>
      </c>
      <c r="W682" s="510"/>
    </row>
    <row r="683" spans="1:23" ht="12" customHeight="1">
      <c r="A683" s="498">
        <v>32000846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29"/>
        <v>0</v>
      </c>
      <c r="K683" s="888">
        <f t="shared" si="236"/>
        <v>0</v>
      </c>
      <c r="L683" s="888">
        <f t="shared" si="236"/>
        <v>0</v>
      </c>
      <c r="M683" s="888">
        <f t="shared" si="236"/>
        <v>0</v>
      </c>
      <c r="N683" s="515">
        <f t="shared" si="238"/>
        <v>0</v>
      </c>
      <c r="O683" s="509">
        <f t="shared" si="238"/>
        <v>0</v>
      </c>
      <c r="P683" s="515">
        <f t="shared" ref="P683:R702" si="239">SUMIF($A$10:$A$369,$A683,P$10:P$369)</f>
        <v>0</v>
      </c>
      <c r="Q683" s="888">
        <f t="shared" si="239"/>
        <v>0</v>
      </c>
      <c r="R683" s="889">
        <f t="shared" si="239"/>
        <v>0</v>
      </c>
      <c r="S683" s="507"/>
      <c r="T683" s="508"/>
      <c r="U683" s="509">
        <f t="shared" si="230"/>
        <v>0</v>
      </c>
      <c r="V683" s="47">
        <f t="shared" si="237"/>
        <v>0</v>
      </c>
      <c r="W683" s="510"/>
    </row>
    <row r="684" spans="1:23" ht="12" customHeight="1">
      <c r="A684" s="498">
        <v>32000890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29"/>
        <v>0</v>
      </c>
      <c r="K684" s="888">
        <f t="shared" si="236"/>
        <v>0</v>
      </c>
      <c r="L684" s="888">
        <f t="shared" si="236"/>
        <v>0</v>
      </c>
      <c r="M684" s="888">
        <f t="shared" si="236"/>
        <v>0</v>
      </c>
      <c r="N684" s="515">
        <f t="shared" si="238"/>
        <v>0</v>
      </c>
      <c r="O684" s="509">
        <f t="shared" si="238"/>
        <v>0</v>
      </c>
      <c r="P684" s="515">
        <f t="shared" si="239"/>
        <v>0</v>
      </c>
      <c r="Q684" s="888">
        <f t="shared" si="239"/>
        <v>0</v>
      </c>
      <c r="R684" s="889">
        <f t="shared" si="239"/>
        <v>0</v>
      </c>
      <c r="S684" s="507"/>
      <c r="T684" s="508"/>
      <c r="U684" s="509">
        <f t="shared" si="230"/>
        <v>0</v>
      </c>
      <c r="V684" s="47">
        <f t="shared" si="237"/>
        <v>0</v>
      </c>
      <c r="W684" s="510"/>
    </row>
    <row r="685" spans="1:23" ht="12" customHeight="1">
      <c r="A685" s="498">
        <v>32010104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29"/>
        <v>0</v>
      </c>
      <c r="K685" s="888">
        <f t="shared" si="236"/>
        <v>0</v>
      </c>
      <c r="L685" s="888">
        <f t="shared" si="236"/>
        <v>0</v>
      </c>
      <c r="M685" s="888">
        <f t="shared" si="236"/>
        <v>0</v>
      </c>
      <c r="N685" s="515">
        <f t="shared" si="238"/>
        <v>0</v>
      </c>
      <c r="O685" s="509">
        <f t="shared" si="238"/>
        <v>0</v>
      </c>
      <c r="P685" s="515">
        <f t="shared" si="239"/>
        <v>0</v>
      </c>
      <c r="Q685" s="888">
        <f t="shared" si="239"/>
        <v>0</v>
      </c>
      <c r="R685" s="889">
        <f t="shared" si="239"/>
        <v>0</v>
      </c>
      <c r="S685" s="507"/>
      <c r="T685" s="508"/>
      <c r="U685" s="509">
        <f t="shared" si="230"/>
        <v>0</v>
      </c>
      <c r="V685" s="47">
        <f t="shared" si="237"/>
        <v>0</v>
      </c>
      <c r="W685" s="510"/>
    </row>
    <row r="686" spans="1:23" ht="12" customHeight="1">
      <c r="A686" s="498">
        <v>32010108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29"/>
        <v>0</v>
      </c>
      <c r="K686" s="888">
        <f t="shared" si="236"/>
        <v>0</v>
      </c>
      <c r="L686" s="888">
        <f t="shared" si="236"/>
        <v>0</v>
      </c>
      <c r="M686" s="888">
        <f t="shared" si="236"/>
        <v>0</v>
      </c>
      <c r="N686" s="515">
        <f t="shared" si="238"/>
        <v>0</v>
      </c>
      <c r="O686" s="509">
        <f t="shared" si="238"/>
        <v>0</v>
      </c>
      <c r="P686" s="515">
        <f t="shared" si="239"/>
        <v>0</v>
      </c>
      <c r="Q686" s="888">
        <f t="shared" si="239"/>
        <v>0</v>
      </c>
      <c r="R686" s="889">
        <f t="shared" si="239"/>
        <v>0</v>
      </c>
      <c r="S686" s="507"/>
      <c r="T686" s="508"/>
      <c r="U686" s="509">
        <f t="shared" si="230"/>
        <v>0</v>
      </c>
      <c r="V686" s="47">
        <f t="shared" si="237"/>
        <v>0</v>
      </c>
      <c r="W686" s="510"/>
    </row>
    <row r="687" spans="1:23" ht="12" customHeight="1">
      <c r="A687" s="498">
        <v>32010131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29"/>
        <v>0</v>
      </c>
      <c r="K687" s="888">
        <f t="shared" si="236"/>
        <v>0</v>
      </c>
      <c r="L687" s="888">
        <f t="shared" si="236"/>
        <v>0</v>
      </c>
      <c r="M687" s="888">
        <f t="shared" si="236"/>
        <v>0</v>
      </c>
      <c r="N687" s="515">
        <f t="shared" si="238"/>
        <v>0</v>
      </c>
      <c r="O687" s="509">
        <f t="shared" si="238"/>
        <v>0</v>
      </c>
      <c r="P687" s="515">
        <f t="shared" si="239"/>
        <v>0</v>
      </c>
      <c r="Q687" s="888">
        <f t="shared" si="239"/>
        <v>0</v>
      </c>
      <c r="R687" s="889">
        <f t="shared" si="239"/>
        <v>0</v>
      </c>
      <c r="S687" s="507"/>
      <c r="T687" s="508"/>
      <c r="U687" s="509">
        <f t="shared" si="230"/>
        <v>0</v>
      </c>
      <c r="V687" s="47">
        <f t="shared" si="237"/>
        <v>0</v>
      </c>
      <c r="W687" s="510"/>
    </row>
    <row r="688" spans="1:23" ht="12" customHeight="1">
      <c r="A688" s="498">
        <v>32010813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29"/>
        <v>0</v>
      </c>
      <c r="K688" s="888">
        <f t="shared" si="236"/>
        <v>0</v>
      </c>
      <c r="L688" s="888">
        <f t="shared" si="236"/>
        <v>0</v>
      </c>
      <c r="M688" s="888">
        <f t="shared" si="236"/>
        <v>0</v>
      </c>
      <c r="N688" s="515">
        <f t="shared" si="238"/>
        <v>0</v>
      </c>
      <c r="O688" s="509">
        <f t="shared" si="238"/>
        <v>0</v>
      </c>
      <c r="P688" s="515">
        <f t="shared" si="239"/>
        <v>0</v>
      </c>
      <c r="Q688" s="888">
        <f t="shared" si="239"/>
        <v>0</v>
      </c>
      <c r="R688" s="889">
        <f t="shared" si="239"/>
        <v>0</v>
      </c>
      <c r="S688" s="507"/>
      <c r="T688" s="508"/>
      <c r="U688" s="509">
        <f t="shared" si="230"/>
        <v>0</v>
      </c>
      <c r="V688" s="47">
        <f t="shared" si="237"/>
        <v>0</v>
      </c>
      <c r="W688" s="510"/>
    </row>
    <row r="689" spans="1:23" ht="12" customHeight="1">
      <c r="A689" s="498">
        <v>32010834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29"/>
        <v>0</v>
      </c>
      <c r="K689" s="888">
        <f t="shared" si="236"/>
        <v>0</v>
      </c>
      <c r="L689" s="888">
        <f t="shared" si="236"/>
        <v>0</v>
      </c>
      <c r="M689" s="888">
        <f t="shared" si="236"/>
        <v>0</v>
      </c>
      <c r="N689" s="515">
        <f t="shared" si="238"/>
        <v>0</v>
      </c>
      <c r="O689" s="509">
        <f t="shared" si="238"/>
        <v>0</v>
      </c>
      <c r="P689" s="515">
        <f t="shared" si="239"/>
        <v>0</v>
      </c>
      <c r="Q689" s="888">
        <f t="shared" si="239"/>
        <v>0</v>
      </c>
      <c r="R689" s="889">
        <f t="shared" si="239"/>
        <v>0</v>
      </c>
      <c r="S689" s="507"/>
      <c r="T689" s="508"/>
      <c r="U689" s="509">
        <f t="shared" si="230"/>
        <v>0</v>
      </c>
      <c r="V689" s="47">
        <f t="shared" si="237"/>
        <v>0</v>
      </c>
      <c r="W689" s="510"/>
    </row>
    <row r="690" spans="1:23" ht="13.5" customHeight="1">
      <c r="A690" s="498">
        <v>32010837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29"/>
        <v>0</v>
      </c>
      <c r="K690" s="888">
        <f t="shared" ref="K690:M709" si="240">SUMIF($A$10:$A$369,$A690,K$10:K$369)</f>
        <v>0</v>
      </c>
      <c r="L690" s="888">
        <f t="shared" si="240"/>
        <v>0</v>
      </c>
      <c r="M690" s="888">
        <f t="shared" si="240"/>
        <v>0</v>
      </c>
      <c r="N690" s="515">
        <f t="shared" si="238"/>
        <v>0</v>
      </c>
      <c r="O690" s="509">
        <f t="shared" si="238"/>
        <v>0</v>
      </c>
      <c r="P690" s="515">
        <f t="shared" si="239"/>
        <v>0</v>
      </c>
      <c r="Q690" s="888">
        <f t="shared" si="239"/>
        <v>0</v>
      </c>
      <c r="R690" s="889">
        <f t="shared" si="239"/>
        <v>0</v>
      </c>
      <c r="S690" s="507"/>
      <c r="T690" s="508"/>
      <c r="U690" s="509">
        <f t="shared" si="230"/>
        <v>0</v>
      </c>
      <c r="V690" s="47">
        <f t="shared" si="237"/>
        <v>0</v>
      </c>
      <c r="W690" s="510"/>
    </row>
    <row r="691" spans="1:23" ht="13.5" customHeight="1">
      <c r="A691" s="498">
        <v>32010873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29"/>
        <v>0</v>
      </c>
      <c r="K691" s="888">
        <f t="shared" si="240"/>
        <v>0</v>
      </c>
      <c r="L691" s="888">
        <f t="shared" si="240"/>
        <v>0</v>
      </c>
      <c r="M691" s="888">
        <f t="shared" si="240"/>
        <v>0</v>
      </c>
      <c r="N691" s="515">
        <f t="shared" si="238"/>
        <v>0</v>
      </c>
      <c r="O691" s="509">
        <f t="shared" si="238"/>
        <v>0</v>
      </c>
      <c r="P691" s="515">
        <f t="shared" si="239"/>
        <v>0</v>
      </c>
      <c r="Q691" s="888">
        <f t="shared" si="239"/>
        <v>0</v>
      </c>
      <c r="R691" s="889">
        <f t="shared" si="239"/>
        <v>0</v>
      </c>
      <c r="S691" s="507"/>
      <c r="T691" s="508"/>
      <c r="U691" s="509">
        <f t="shared" si="230"/>
        <v>0</v>
      </c>
      <c r="V691" s="47">
        <f t="shared" si="237"/>
        <v>0</v>
      </c>
      <c r="W691" s="510"/>
    </row>
    <row r="692" spans="1:23" ht="12" customHeight="1">
      <c r="A692" s="498">
        <v>32010890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29"/>
        <v>0</v>
      </c>
      <c r="K692" s="888">
        <f t="shared" si="240"/>
        <v>0</v>
      </c>
      <c r="L692" s="888">
        <f t="shared" si="240"/>
        <v>0</v>
      </c>
      <c r="M692" s="888">
        <f t="shared" si="240"/>
        <v>0</v>
      </c>
      <c r="N692" s="515">
        <f t="shared" si="238"/>
        <v>0</v>
      </c>
      <c r="O692" s="509">
        <f t="shared" si="238"/>
        <v>0</v>
      </c>
      <c r="P692" s="515">
        <f t="shared" si="239"/>
        <v>332</v>
      </c>
      <c r="Q692" s="888">
        <f t="shared" si="239"/>
        <v>100</v>
      </c>
      <c r="R692" s="889">
        <f t="shared" si="239"/>
        <v>432</v>
      </c>
      <c r="S692" s="507"/>
      <c r="T692" s="508"/>
      <c r="U692" s="509">
        <f t="shared" si="230"/>
        <v>432</v>
      </c>
      <c r="V692" s="47">
        <f t="shared" si="237"/>
        <v>0</v>
      </c>
      <c r="W692" s="510"/>
    </row>
    <row r="693" spans="1:23" ht="12" customHeight="1">
      <c r="A693" s="498">
        <v>32101870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29"/>
        <v>0</v>
      </c>
      <c r="K693" s="888">
        <f t="shared" si="240"/>
        <v>0</v>
      </c>
      <c r="L693" s="888">
        <f t="shared" si="240"/>
        <v>0</v>
      </c>
      <c r="M693" s="888">
        <f t="shared" si="240"/>
        <v>0</v>
      </c>
      <c r="N693" s="515">
        <f t="shared" si="238"/>
        <v>0</v>
      </c>
      <c r="O693" s="509">
        <f t="shared" si="238"/>
        <v>0</v>
      </c>
      <c r="P693" s="515">
        <f t="shared" si="239"/>
        <v>0</v>
      </c>
      <c r="Q693" s="888">
        <f t="shared" si="239"/>
        <v>0</v>
      </c>
      <c r="R693" s="889">
        <f t="shared" si="239"/>
        <v>0</v>
      </c>
      <c r="S693" s="507"/>
      <c r="T693" s="508"/>
      <c r="U693" s="509">
        <f t="shared" si="230"/>
        <v>0</v>
      </c>
      <c r="V693" s="47">
        <f t="shared" si="237"/>
        <v>0</v>
      </c>
      <c r="W693" s="510"/>
    </row>
    <row r="694" spans="1:23" ht="12" customHeight="1">
      <c r="A694" s="498">
        <v>32110108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29"/>
        <v>0</v>
      </c>
      <c r="K694" s="888">
        <f t="shared" si="240"/>
        <v>0</v>
      </c>
      <c r="L694" s="888">
        <f t="shared" si="240"/>
        <v>0</v>
      </c>
      <c r="M694" s="888">
        <f t="shared" si="240"/>
        <v>0</v>
      </c>
      <c r="N694" s="515">
        <f t="shared" si="238"/>
        <v>0</v>
      </c>
      <c r="O694" s="509">
        <f t="shared" si="238"/>
        <v>0</v>
      </c>
      <c r="P694" s="515">
        <f t="shared" si="239"/>
        <v>0</v>
      </c>
      <c r="Q694" s="888">
        <f t="shared" si="239"/>
        <v>0</v>
      </c>
      <c r="R694" s="889">
        <f t="shared" si="239"/>
        <v>0</v>
      </c>
      <c r="S694" s="507"/>
      <c r="T694" s="508"/>
      <c r="U694" s="509">
        <f t="shared" si="230"/>
        <v>0</v>
      </c>
      <c r="V694" s="47">
        <f t="shared" si="237"/>
        <v>0</v>
      </c>
      <c r="W694" s="510"/>
    </row>
    <row r="695" spans="1:23" ht="12" customHeight="1">
      <c r="A695" s="498">
        <v>32110813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29"/>
        <v>0</v>
      </c>
      <c r="K695" s="888">
        <f t="shared" si="240"/>
        <v>0</v>
      </c>
      <c r="L695" s="888">
        <f t="shared" si="240"/>
        <v>0</v>
      </c>
      <c r="M695" s="888">
        <f t="shared" si="240"/>
        <v>0</v>
      </c>
      <c r="N695" s="515">
        <f t="shared" si="238"/>
        <v>0</v>
      </c>
      <c r="O695" s="509">
        <f t="shared" si="238"/>
        <v>0</v>
      </c>
      <c r="P695" s="515">
        <f t="shared" si="239"/>
        <v>0</v>
      </c>
      <c r="Q695" s="888">
        <f t="shared" si="239"/>
        <v>0</v>
      </c>
      <c r="R695" s="889">
        <f t="shared" si="239"/>
        <v>0</v>
      </c>
      <c r="S695" s="507"/>
      <c r="T695" s="508"/>
      <c r="U695" s="509">
        <f t="shared" si="230"/>
        <v>0</v>
      </c>
      <c r="V695" s="47">
        <f t="shared" si="237"/>
        <v>0</v>
      </c>
      <c r="W695" s="510"/>
    </row>
    <row r="696" spans="1:23" ht="12" customHeight="1">
      <c r="A696" s="498">
        <v>32110834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29"/>
        <v>0</v>
      </c>
      <c r="K696" s="888">
        <f t="shared" si="240"/>
        <v>0</v>
      </c>
      <c r="L696" s="888">
        <f t="shared" si="240"/>
        <v>0</v>
      </c>
      <c r="M696" s="888">
        <f t="shared" si="240"/>
        <v>0</v>
      </c>
      <c r="N696" s="515">
        <f t="shared" si="238"/>
        <v>0</v>
      </c>
      <c r="O696" s="509">
        <f t="shared" si="238"/>
        <v>0</v>
      </c>
      <c r="P696" s="515">
        <f t="shared" si="239"/>
        <v>0</v>
      </c>
      <c r="Q696" s="888">
        <f t="shared" si="239"/>
        <v>0</v>
      </c>
      <c r="R696" s="889">
        <f t="shared" si="239"/>
        <v>0</v>
      </c>
      <c r="S696" s="507"/>
      <c r="T696" s="508"/>
      <c r="U696" s="509">
        <f t="shared" si="230"/>
        <v>0</v>
      </c>
      <c r="V696" s="47">
        <f t="shared" si="237"/>
        <v>0</v>
      </c>
      <c r="W696" s="510"/>
    </row>
    <row r="697" spans="1:23" ht="12" customHeight="1">
      <c r="A697" s="498">
        <v>32110837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29"/>
        <v>0</v>
      </c>
      <c r="K697" s="888">
        <f t="shared" si="240"/>
        <v>0</v>
      </c>
      <c r="L697" s="888">
        <f t="shared" si="240"/>
        <v>0</v>
      </c>
      <c r="M697" s="888">
        <f t="shared" si="240"/>
        <v>0</v>
      </c>
      <c r="N697" s="515">
        <f t="shared" si="238"/>
        <v>0</v>
      </c>
      <c r="O697" s="509">
        <f t="shared" si="238"/>
        <v>0</v>
      </c>
      <c r="P697" s="515">
        <f t="shared" si="239"/>
        <v>0</v>
      </c>
      <c r="Q697" s="888">
        <f t="shared" si="239"/>
        <v>0</v>
      </c>
      <c r="R697" s="889">
        <f t="shared" si="239"/>
        <v>0</v>
      </c>
      <c r="S697" s="507"/>
      <c r="T697" s="508"/>
      <c r="U697" s="509">
        <f t="shared" si="230"/>
        <v>0</v>
      </c>
      <c r="V697" s="47">
        <f t="shared" si="237"/>
        <v>0</v>
      </c>
      <c r="W697" s="510"/>
    </row>
    <row r="698" spans="1:23" ht="12" customHeight="1">
      <c r="A698" s="498">
        <v>32110873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ref="J698:J728" si="241">SUMIF($A$10:$A$374,$A698,J$10:J$374)</f>
        <v>0</v>
      </c>
      <c r="K698" s="888">
        <f t="shared" si="240"/>
        <v>0</v>
      </c>
      <c r="L698" s="888">
        <f t="shared" si="240"/>
        <v>0</v>
      </c>
      <c r="M698" s="888">
        <f t="shared" si="240"/>
        <v>0</v>
      </c>
      <c r="N698" s="515">
        <f t="shared" ref="N698:O717" si="242">SUMIF($A$10:$A$374,$A698,N$10:N$374)</f>
        <v>0</v>
      </c>
      <c r="O698" s="509">
        <f t="shared" si="242"/>
        <v>0</v>
      </c>
      <c r="P698" s="515">
        <f t="shared" si="239"/>
        <v>0</v>
      </c>
      <c r="Q698" s="888">
        <f t="shared" si="239"/>
        <v>0</v>
      </c>
      <c r="R698" s="889">
        <f t="shared" si="239"/>
        <v>0</v>
      </c>
      <c r="S698" s="507"/>
      <c r="T698" s="508"/>
      <c r="U698" s="509">
        <f t="shared" ref="U698:U728" si="243">SUMIF($A$10:$A$369,$A698,U$10:U$369)</f>
        <v>0</v>
      </c>
      <c r="V698" s="47">
        <f t="shared" si="237"/>
        <v>0</v>
      </c>
      <c r="W698" s="510"/>
    </row>
    <row r="699" spans="1:23" ht="12" customHeight="1">
      <c r="A699" s="498">
        <v>32110890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41"/>
        <v>0</v>
      </c>
      <c r="K699" s="888">
        <f t="shared" si="240"/>
        <v>0</v>
      </c>
      <c r="L699" s="888">
        <f t="shared" si="240"/>
        <v>0</v>
      </c>
      <c r="M699" s="888">
        <f t="shared" si="240"/>
        <v>0</v>
      </c>
      <c r="N699" s="515">
        <f t="shared" si="242"/>
        <v>0</v>
      </c>
      <c r="O699" s="509">
        <f t="shared" si="242"/>
        <v>0</v>
      </c>
      <c r="P699" s="515">
        <f t="shared" si="239"/>
        <v>140</v>
      </c>
      <c r="Q699" s="888">
        <f t="shared" si="239"/>
        <v>180</v>
      </c>
      <c r="R699" s="889">
        <f t="shared" si="239"/>
        <v>320</v>
      </c>
      <c r="S699" s="507"/>
      <c r="T699" s="508"/>
      <c r="U699" s="509">
        <f t="shared" si="243"/>
        <v>320</v>
      </c>
      <c r="V699" s="47">
        <f t="shared" si="237"/>
        <v>0</v>
      </c>
      <c r="W699" s="510"/>
    </row>
    <row r="700" spans="1:23" ht="12" customHeight="1">
      <c r="A700" s="498">
        <v>33221834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41"/>
        <v>0</v>
      </c>
      <c r="K700" s="888">
        <f t="shared" si="240"/>
        <v>0</v>
      </c>
      <c r="L700" s="888">
        <f t="shared" si="240"/>
        <v>0</v>
      </c>
      <c r="M700" s="888">
        <f t="shared" si="240"/>
        <v>0</v>
      </c>
      <c r="N700" s="515">
        <f t="shared" si="242"/>
        <v>0</v>
      </c>
      <c r="O700" s="509">
        <f t="shared" si="242"/>
        <v>0</v>
      </c>
      <c r="P700" s="515">
        <f t="shared" si="239"/>
        <v>0</v>
      </c>
      <c r="Q700" s="888">
        <f t="shared" si="239"/>
        <v>0</v>
      </c>
      <c r="R700" s="889">
        <f t="shared" si="239"/>
        <v>0</v>
      </c>
      <c r="S700" s="507"/>
      <c r="T700" s="508"/>
      <c r="U700" s="509">
        <f t="shared" si="243"/>
        <v>0</v>
      </c>
      <c r="V700" s="47">
        <f t="shared" si="237"/>
        <v>0</v>
      </c>
      <c r="W700" s="510"/>
    </row>
    <row r="701" spans="1:23" ht="12" customHeight="1">
      <c r="A701" s="498">
        <v>33221890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41"/>
        <v>0</v>
      </c>
      <c r="K701" s="888">
        <f t="shared" si="240"/>
        <v>0</v>
      </c>
      <c r="L701" s="888">
        <f t="shared" si="240"/>
        <v>0</v>
      </c>
      <c r="M701" s="888">
        <f t="shared" si="240"/>
        <v>0</v>
      </c>
      <c r="N701" s="515">
        <f t="shared" si="242"/>
        <v>0</v>
      </c>
      <c r="O701" s="509">
        <f t="shared" si="242"/>
        <v>0</v>
      </c>
      <c r="P701" s="515">
        <f t="shared" si="239"/>
        <v>0</v>
      </c>
      <c r="Q701" s="888">
        <f t="shared" si="239"/>
        <v>0</v>
      </c>
      <c r="R701" s="889">
        <f t="shared" si="239"/>
        <v>0</v>
      </c>
      <c r="S701" s="507"/>
      <c r="T701" s="508"/>
      <c r="U701" s="509">
        <f t="shared" si="243"/>
        <v>0</v>
      </c>
      <c r="V701" s="47">
        <f t="shared" si="237"/>
        <v>0</v>
      </c>
      <c r="W701" s="510"/>
    </row>
    <row r="702" spans="1:23" ht="12" customHeight="1">
      <c r="A702" s="498">
        <v>33245837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41"/>
        <v>0</v>
      </c>
      <c r="K702" s="888">
        <f t="shared" si="240"/>
        <v>0</v>
      </c>
      <c r="L702" s="888">
        <f t="shared" si="240"/>
        <v>0</v>
      </c>
      <c r="M702" s="888">
        <f t="shared" si="240"/>
        <v>0</v>
      </c>
      <c r="N702" s="515">
        <f t="shared" si="242"/>
        <v>0</v>
      </c>
      <c r="O702" s="509">
        <f t="shared" si="242"/>
        <v>0</v>
      </c>
      <c r="P702" s="515">
        <f t="shared" si="239"/>
        <v>0</v>
      </c>
      <c r="Q702" s="888">
        <f t="shared" si="239"/>
        <v>0</v>
      </c>
      <c r="R702" s="889">
        <f t="shared" si="239"/>
        <v>0</v>
      </c>
      <c r="S702" s="507"/>
      <c r="T702" s="508"/>
      <c r="U702" s="509">
        <f t="shared" si="243"/>
        <v>0</v>
      </c>
      <c r="V702" s="47">
        <f t="shared" si="237"/>
        <v>0</v>
      </c>
      <c r="W702" s="510"/>
    </row>
    <row r="703" spans="1:23" ht="12" customHeight="1">
      <c r="A703" s="498">
        <v>36210108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41"/>
        <v>0</v>
      </c>
      <c r="K703" s="888">
        <f t="shared" si="240"/>
        <v>0</v>
      </c>
      <c r="L703" s="888">
        <f t="shared" si="240"/>
        <v>0</v>
      </c>
      <c r="M703" s="888">
        <f t="shared" si="240"/>
        <v>0</v>
      </c>
      <c r="N703" s="515">
        <f t="shared" si="242"/>
        <v>0</v>
      </c>
      <c r="O703" s="509">
        <f t="shared" si="242"/>
        <v>0</v>
      </c>
      <c r="P703" s="515">
        <f t="shared" ref="P703:R722" si="244">SUMIF($A$10:$A$369,$A703,P$10:P$369)</f>
        <v>0</v>
      </c>
      <c r="Q703" s="888">
        <f t="shared" si="244"/>
        <v>0</v>
      </c>
      <c r="R703" s="889">
        <f t="shared" si="244"/>
        <v>0</v>
      </c>
      <c r="S703" s="507"/>
      <c r="T703" s="508"/>
      <c r="U703" s="509">
        <f t="shared" si="243"/>
        <v>0</v>
      </c>
      <c r="V703" s="47">
        <f t="shared" si="237"/>
        <v>0</v>
      </c>
      <c r="W703" s="510"/>
    </row>
    <row r="704" spans="1:23" ht="12" customHeight="1">
      <c r="A704" s="498">
        <v>36210890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1"/>
        <v>0</v>
      </c>
      <c r="K704" s="888">
        <f t="shared" si="240"/>
        <v>0</v>
      </c>
      <c r="L704" s="888">
        <f t="shared" si="240"/>
        <v>0</v>
      </c>
      <c r="M704" s="888">
        <f t="shared" si="240"/>
        <v>0</v>
      </c>
      <c r="N704" s="515">
        <f t="shared" si="242"/>
        <v>0</v>
      </c>
      <c r="O704" s="509">
        <f t="shared" si="242"/>
        <v>0</v>
      </c>
      <c r="P704" s="515">
        <f t="shared" si="244"/>
        <v>0</v>
      </c>
      <c r="Q704" s="888">
        <f t="shared" si="244"/>
        <v>0</v>
      </c>
      <c r="R704" s="889">
        <f t="shared" si="244"/>
        <v>0</v>
      </c>
      <c r="S704" s="507"/>
      <c r="T704" s="508"/>
      <c r="U704" s="509">
        <f t="shared" si="243"/>
        <v>0</v>
      </c>
      <c r="V704" s="47">
        <f t="shared" si="237"/>
        <v>0</v>
      </c>
      <c r="W704" s="510"/>
    </row>
    <row r="705" spans="1:23" ht="12" customHeight="1">
      <c r="A705" s="498">
        <v>36420837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1"/>
        <v>0</v>
      </c>
      <c r="K705" s="888">
        <f t="shared" si="240"/>
        <v>0</v>
      </c>
      <c r="L705" s="888">
        <f t="shared" si="240"/>
        <v>0</v>
      </c>
      <c r="M705" s="888">
        <f t="shared" si="240"/>
        <v>0</v>
      </c>
      <c r="N705" s="515">
        <f t="shared" si="242"/>
        <v>0</v>
      </c>
      <c r="O705" s="509">
        <f t="shared" si="242"/>
        <v>0</v>
      </c>
      <c r="P705" s="515">
        <f t="shared" si="244"/>
        <v>0</v>
      </c>
      <c r="Q705" s="888">
        <f t="shared" si="244"/>
        <v>0</v>
      </c>
      <c r="R705" s="889">
        <f t="shared" si="244"/>
        <v>0</v>
      </c>
      <c r="S705" s="507"/>
      <c r="T705" s="508"/>
      <c r="U705" s="509">
        <f t="shared" si="243"/>
        <v>0</v>
      </c>
      <c r="V705" s="47">
        <f t="shared" si="237"/>
        <v>0</v>
      </c>
      <c r="W705" s="510"/>
    </row>
    <row r="706" spans="1:23" ht="12" customHeight="1">
      <c r="A706" s="498">
        <v>36420872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1"/>
        <v>0</v>
      </c>
      <c r="K706" s="888">
        <f t="shared" si="240"/>
        <v>0</v>
      </c>
      <c r="L706" s="888">
        <f t="shared" si="240"/>
        <v>0</v>
      </c>
      <c r="M706" s="888">
        <f t="shared" si="240"/>
        <v>0</v>
      </c>
      <c r="N706" s="515">
        <f t="shared" si="242"/>
        <v>0</v>
      </c>
      <c r="O706" s="509">
        <f t="shared" si="242"/>
        <v>0</v>
      </c>
      <c r="P706" s="515">
        <f t="shared" si="244"/>
        <v>0</v>
      </c>
      <c r="Q706" s="888">
        <f t="shared" si="244"/>
        <v>0</v>
      </c>
      <c r="R706" s="889">
        <f t="shared" si="244"/>
        <v>0</v>
      </c>
      <c r="S706" s="507"/>
      <c r="T706" s="508"/>
      <c r="U706" s="509">
        <f t="shared" si="243"/>
        <v>0</v>
      </c>
      <c r="V706" s="47">
        <f t="shared" si="237"/>
        <v>0</v>
      </c>
      <c r="W706" s="510"/>
    </row>
    <row r="707" spans="1:23" ht="12" customHeight="1">
      <c r="A707" s="498">
        <v>36420890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1"/>
        <v>0</v>
      </c>
      <c r="K707" s="888">
        <f t="shared" si="240"/>
        <v>0</v>
      </c>
      <c r="L707" s="888">
        <f t="shared" si="240"/>
        <v>0</v>
      </c>
      <c r="M707" s="888">
        <f t="shared" si="240"/>
        <v>0</v>
      </c>
      <c r="N707" s="515">
        <f t="shared" si="242"/>
        <v>0</v>
      </c>
      <c r="O707" s="509">
        <f t="shared" si="242"/>
        <v>0</v>
      </c>
      <c r="P707" s="515">
        <f t="shared" si="244"/>
        <v>0</v>
      </c>
      <c r="Q707" s="888">
        <f t="shared" si="244"/>
        <v>0</v>
      </c>
      <c r="R707" s="889">
        <f t="shared" si="244"/>
        <v>0</v>
      </c>
      <c r="S707" s="507"/>
      <c r="T707" s="508"/>
      <c r="U707" s="509">
        <f t="shared" si="243"/>
        <v>0</v>
      </c>
      <c r="V707" s="47">
        <f t="shared" si="237"/>
        <v>0</v>
      </c>
      <c r="W707" s="510"/>
    </row>
    <row r="708" spans="1:23" ht="12" customHeight="1">
      <c r="A708" s="498">
        <v>36430104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1"/>
        <v>0</v>
      </c>
      <c r="K708" s="888">
        <f t="shared" si="240"/>
        <v>0</v>
      </c>
      <c r="L708" s="888">
        <f t="shared" si="240"/>
        <v>0</v>
      </c>
      <c r="M708" s="888">
        <f t="shared" si="240"/>
        <v>0</v>
      </c>
      <c r="N708" s="515">
        <f t="shared" si="242"/>
        <v>0</v>
      </c>
      <c r="O708" s="509">
        <f t="shared" si="242"/>
        <v>0</v>
      </c>
      <c r="P708" s="515">
        <f t="shared" si="244"/>
        <v>0</v>
      </c>
      <c r="Q708" s="888">
        <f t="shared" si="244"/>
        <v>0</v>
      </c>
      <c r="R708" s="889">
        <f t="shared" si="244"/>
        <v>0</v>
      </c>
      <c r="S708" s="507"/>
      <c r="T708" s="508"/>
      <c r="U708" s="509">
        <f t="shared" si="243"/>
        <v>0</v>
      </c>
      <c r="V708" s="47">
        <f t="shared" si="237"/>
        <v>0</v>
      </c>
      <c r="W708" s="510"/>
    </row>
    <row r="709" spans="1:23" ht="12" customHeight="1">
      <c r="A709" s="498">
        <v>36430876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1"/>
        <v>0</v>
      </c>
      <c r="K709" s="888">
        <f t="shared" si="240"/>
        <v>0</v>
      </c>
      <c r="L709" s="888">
        <f t="shared" si="240"/>
        <v>0</v>
      </c>
      <c r="M709" s="888">
        <f t="shared" si="240"/>
        <v>0</v>
      </c>
      <c r="N709" s="515">
        <f t="shared" si="242"/>
        <v>0</v>
      </c>
      <c r="O709" s="509">
        <f t="shared" si="242"/>
        <v>0</v>
      </c>
      <c r="P709" s="515">
        <f t="shared" si="244"/>
        <v>0</v>
      </c>
      <c r="Q709" s="888">
        <f t="shared" si="244"/>
        <v>0</v>
      </c>
      <c r="R709" s="889">
        <f t="shared" si="244"/>
        <v>0</v>
      </c>
      <c r="S709" s="507"/>
      <c r="T709" s="508"/>
      <c r="U709" s="509">
        <f t="shared" si="243"/>
        <v>0</v>
      </c>
      <c r="V709" s="47">
        <f t="shared" si="237"/>
        <v>0</v>
      </c>
      <c r="W709" s="510"/>
    </row>
    <row r="710" spans="1:23" ht="12" customHeight="1">
      <c r="A710" s="498">
        <v>36430890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1"/>
        <v>0</v>
      </c>
      <c r="K710" s="888">
        <f t="shared" ref="K710:M728" si="245">SUMIF($A$10:$A$369,$A710,K$10:K$369)</f>
        <v>0</v>
      </c>
      <c r="L710" s="888">
        <f t="shared" si="245"/>
        <v>0</v>
      </c>
      <c r="M710" s="888">
        <f t="shared" si="245"/>
        <v>0</v>
      </c>
      <c r="N710" s="515">
        <f t="shared" si="242"/>
        <v>0</v>
      </c>
      <c r="O710" s="509">
        <f t="shared" si="242"/>
        <v>0</v>
      </c>
      <c r="P710" s="515">
        <f t="shared" si="244"/>
        <v>0</v>
      </c>
      <c r="Q710" s="888">
        <f t="shared" si="244"/>
        <v>0</v>
      </c>
      <c r="R710" s="889">
        <f t="shared" si="244"/>
        <v>0</v>
      </c>
      <c r="S710" s="507"/>
      <c r="T710" s="508"/>
      <c r="U710" s="509">
        <f t="shared" si="243"/>
        <v>0</v>
      </c>
      <c r="V710" s="47">
        <f t="shared" si="237"/>
        <v>0</v>
      </c>
      <c r="W710" s="510"/>
    </row>
    <row r="711" spans="1:23" ht="12" customHeight="1">
      <c r="A711" s="498">
        <v>36630104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1"/>
        <v>0</v>
      </c>
      <c r="K711" s="888">
        <f t="shared" si="245"/>
        <v>0</v>
      </c>
      <c r="L711" s="888">
        <f t="shared" si="245"/>
        <v>0</v>
      </c>
      <c r="M711" s="888">
        <f t="shared" si="245"/>
        <v>0</v>
      </c>
      <c r="N711" s="515">
        <f t="shared" si="242"/>
        <v>0</v>
      </c>
      <c r="O711" s="509">
        <f t="shared" si="242"/>
        <v>0</v>
      </c>
      <c r="P711" s="515">
        <f t="shared" si="244"/>
        <v>0</v>
      </c>
      <c r="Q711" s="888">
        <f t="shared" si="244"/>
        <v>0</v>
      </c>
      <c r="R711" s="889">
        <f t="shared" si="244"/>
        <v>0</v>
      </c>
      <c r="S711" s="507"/>
      <c r="T711" s="508"/>
      <c r="U711" s="509">
        <f t="shared" si="243"/>
        <v>0</v>
      </c>
      <c r="V711" s="47">
        <f t="shared" si="237"/>
        <v>0</v>
      </c>
      <c r="W711" s="510"/>
    </row>
    <row r="712" spans="1:23" ht="12" customHeight="1">
      <c r="A712" s="498">
        <v>36630107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1"/>
        <v>0</v>
      </c>
      <c r="K712" s="888">
        <f t="shared" si="245"/>
        <v>0</v>
      </c>
      <c r="L712" s="888">
        <f t="shared" si="245"/>
        <v>0</v>
      </c>
      <c r="M712" s="888">
        <f t="shared" si="245"/>
        <v>0</v>
      </c>
      <c r="N712" s="515">
        <f t="shared" si="242"/>
        <v>0</v>
      </c>
      <c r="O712" s="509">
        <f t="shared" si="242"/>
        <v>0</v>
      </c>
      <c r="P712" s="515">
        <f t="shared" si="244"/>
        <v>0</v>
      </c>
      <c r="Q712" s="888">
        <f t="shared" si="244"/>
        <v>0</v>
      </c>
      <c r="R712" s="889">
        <f t="shared" si="244"/>
        <v>0</v>
      </c>
      <c r="S712" s="507"/>
      <c r="T712" s="508"/>
      <c r="U712" s="509">
        <f t="shared" si="243"/>
        <v>0</v>
      </c>
      <c r="V712" s="47">
        <f t="shared" si="237"/>
        <v>0</v>
      </c>
      <c r="W712" s="510"/>
    </row>
    <row r="713" spans="1:23" ht="12" customHeight="1">
      <c r="A713" s="498">
        <v>36630825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1"/>
        <v>0</v>
      </c>
      <c r="K713" s="888">
        <f t="shared" si="245"/>
        <v>0</v>
      </c>
      <c r="L713" s="888">
        <f t="shared" si="245"/>
        <v>0</v>
      </c>
      <c r="M713" s="888">
        <f t="shared" si="245"/>
        <v>0</v>
      </c>
      <c r="N713" s="515">
        <f t="shared" si="242"/>
        <v>0</v>
      </c>
      <c r="O713" s="509">
        <f t="shared" si="242"/>
        <v>0</v>
      </c>
      <c r="P713" s="515">
        <f t="shared" si="244"/>
        <v>14</v>
      </c>
      <c r="Q713" s="888">
        <f t="shared" si="244"/>
        <v>0</v>
      </c>
      <c r="R713" s="889">
        <f t="shared" si="244"/>
        <v>14</v>
      </c>
      <c r="S713" s="507"/>
      <c r="T713" s="508"/>
      <c r="U713" s="509">
        <f t="shared" si="243"/>
        <v>14</v>
      </c>
      <c r="V713" s="47">
        <f t="shared" si="237"/>
        <v>0</v>
      </c>
      <c r="W713" s="510"/>
    </row>
    <row r="714" spans="1:23" ht="12" customHeight="1">
      <c r="A714" s="498">
        <v>36630837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1"/>
        <v>0</v>
      </c>
      <c r="K714" s="888">
        <f t="shared" si="245"/>
        <v>0</v>
      </c>
      <c r="L714" s="888">
        <f t="shared" si="245"/>
        <v>0</v>
      </c>
      <c r="M714" s="888">
        <f t="shared" si="245"/>
        <v>0</v>
      </c>
      <c r="N714" s="515">
        <f t="shared" si="242"/>
        <v>0</v>
      </c>
      <c r="O714" s="509">
        <f t="shared" si="242"/>
        <v>0</v>
      </c>
      <c r="P714" s="515">
        <f t="shared" si="244"/>
        <v>0</v>
      </c>
      <c r="Q714" s="888">
        <f t="shared" si="244"/>
        <v>0</v>
      </c>
      <c r="R714" s="889">
        <f t="shared" si="244"/>
        <v>0</v>
      </c>
      <c r="S714" s="507"/>
      <c r="T714" s="508"/>
      <c r="U714" s="509">
        <f t="shared" si="243"/>
        <v>0</v>
      </c>
      <c r="V714" s="47">
        <f t="shared" si="237"/>
        <v>0</v>
      </c>
      <c r="W714" s="510"/>
    </row>
    <row r="715" spans="1:23" ht="12" customHeight="1">
      <c r="A715" s="498">
        <v>36630831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1"/>
        <v>0</v>
      </c>
      <c r="K715" s="888">
        <f t="shared" si="245"/>
        <v>0</v>
      </c>
      <c r="L715" s="888">
        <f t="shared" si="245"/>
        <v>0</v>
      </c>
      <c r="M715" s="888">
        <f t="shared" si="245"/>
        <v>0</v>
      </c>
      <c r="N715" s="515">
        <f t="shared" si="242"/>
        <v>0</v>
      </c>
      <c r="O715" s="509">
        <f t="shared" si="242"/>
        <v>0</v>
      </c>
      <c r="P715" s="515">
        <f t="shared" si="244"/>
        <v>43</v>
      </c>
      <c r="Q715" s="888">
        <f t="shared" si="244"/>
        <v>0</v>
      </c>
      <c r="R715" s="889">
        <f t="shared" si="244"/>
        <v>43</v>
      </c>
      <c r="S715" s="507"/>
      <c r="T715" s="508"/>
      <c r="U715" s="509">
        <f t="shared" si="243"/>
        <v>43</v>
      </c>
      <c r="V715" s="47">
        <f t="shared" si="237"/>
        <v>0</v>
      </c>
      <c r="W715" s="510"/>
    </row>
    <row r="716" spans="1:23" ht="12" customHeight="1">
      <c r="A716" s="498">
        <v>36730104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1"/>
        <v>0</v>
      </c>
      <c r="K716" s="888">
        <f t="shared" si="245"/>
        <v>0</v>
      </c>
      <c r="L716" s="888">
        <f t="shared" si="245"/>
        <v>0</v>
      </c>
      <c r="M716" s="888">
        <f t="shared" si="245"/>
        <v>0</v>
      </c>
      <c r="N716" s="515">
        <f t="shared" si="242"/>
        <v>0</v>
      </c>
      <c r="O716" s="509">
        <f t="shared" si="242"/>
        <v>0</v>
      </c>
      <c r="P716" s="515">
        <f t="shared" si="244"/>
        <v>0</v>
      </c>
      <c r="Q716" s="888">
        <f t="shared" si="244"/>
        <v>0</v>
      </c>
      <c r="R716" s="889">
        <f t="shared" si="244"/>
        <v>0</v>
      </c>
      <c r="S716" s="507"/>
      <c r="T716" s="508"/>
      <c r="U716" s="509">
        <f t="shared" si="243"/>
        <v>0</v>
      </c>
      <c r="V716" s="47">
        <f t="shared" si="237"/>
        <v>0</v>
      </c>
      <c r="W716" s="510"/>
    </row>
    <row r="717" spans="1:23" ht="10.9" customHeight="1">
      <c r="A717" s="498">
        <v>36730107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1"/>
        <v>0</v>
      </c>
      <c r="K717" s="888">
        <f t="shared" si="245"/>
        <v>0</v>
      </c>
      <c r="L717" s="888">
        <f t="shared" si="245"/>
        <v>0</v>
      </c>
      <c r="M717" s="888">
        <f t="shared" si="245"/>
        <v>0</v>
      </c>
      <c r="N717" s="515">
        <f t="shared" si="242"/>
        <v>0</v>
      </c>
      <c r="O717" s="509">
        <f t="shared" si="242"/>
        <v>0</v>
      </c>
      <c r="P717" s="515">
        <f t="shared" si="244"/>
        <v>0</v>
      </c>
      <c r="Q717" s="888">
        <f t="shared" si="244"/>
        <v>0</v>
      </c>
      <c r="R717" s="889">
        <f t="shared" si="244"/>
        <v>0</v>
      </c>
      <c r="S717" s="507"/>
      <c r="T717" s="508"/>
      <c r="U717" s="509">
        <f t="shared" si="243"/>
        <v>0</v>
      </c>
      <c r="V717" s="47">
        <f t="shared" si="237"/>
        <v>0</v>
      </c>
      <c r="W717" s="510"/>
    </row>
    <row r="718" spans="1:23" ht="10.9" customHeight="1">
      <c r="A718" s="498">
        <v>36730825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1"/>
        <v>0</v>
      </c>
      <c r="K718" s="888">
        <f t="shared" si="245"/>
        <v>0</v>
      </c>
      <c r="L718" s="888">
        <f t="shared" si="245"/>
        <v>0</v>
      </c>
      <c r="M718" s="888">
        <f t="shared" si="245"/>
        <v>0</v>
      </c>
      <c r="N718" s="515">
        <f t="shared" ref="N718:O728" si="246">SUMIF($A$10:$A$374,$A718,N$10:N$374)</f>
        <v>0</v>
      </c>
      <c r="O718" s="509">
        <f t="shared" si="246"/>
        <v>0</v>
      </c>
      <c r="P718" s="515">
        <f t="shared" si="244"/>
        <v>115</v>
      </c>
      <c r="Q718" s="888">
        <f t="shared" si="244"/>
        <v>0</v>
      </c>
      <c r="R718" s="889">
        <f t="shared" si="244"/>
        <v>115</v>
      </c>
      <c r="S718" s="507"/>
      <c r="T718" s="508"/>
      <c r="U718" s="509">
        <f t="shared" si="243"/>
        <v>115</v>
      </c>
      <c r="V718" s="47">
        <f t="shared" si="237"/>
        <v>0</v>
      </c>
      <c r="W718" s="510"/>
    </row>
    <row r="719" spans="1:23" ht="10.9" customHeight="1">
      <c r="A719" s="498">
        <v>36730831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1"/>
        <v>0</v>
      </c>
      <c r="K719" s="888">
        <f t="shared" si="245"/>
        <v>0</v>
      </c>
      <c r="L719" s="888">
        <f t="shared" si="245"/>
        <v>0</v>
      </c>
      <c r="M719" s="888">
        <f t="shared" si="245"/>
        <v>0</v>
      </c>
      <c r="N719" s="515">
        <f t="shared" si="246"/>
        <v>0</v>
      </c>
      <c r="O719" s="509">
        <f t="shared" si="246"/>
        <v>0</v>
      </c>
      <c r="P719" s="515">
        <f t="shared" si="244"/>
        <v>115</v>
      </c>
      <c r="Q719" s="888">
        <f t="shared" si="244"/>
        <v>0</v>
      </c>
      <c r="R719" s="889">
        <f t="shared" si="244"/>
        <v>115</v>
      </c>
      <c r="S719" s="507"/>
      <c r="T719" s="508"/>
      <c r="U719" s="509">
        <f t="shared" si="243"/>
        <v>115</v>
      </c>
      <c r="V719" s="47">
        <f t="shared" si="237"/>
        <v>0</v>
      </c>
      <c r="W719" s="510"/>
    </row>
    <row r="720" spans="1:23" ht="10.9" customHeight="1">
      <c r="A720" s="498">
        <v>36730876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1"/>
        <v>0</v>
      </c>
      <c r="K720" s="888">
        <f t="shared" si="245"/>
        <v>0</v>
      </c>
      <c r="L720" s="888">
        <f t="shared" si="245"/>
        <v>0</v>
      </c>
      <c r="M720" s="888">
        <f t="shared" si="245"/>
        <v>0</v>
      </c>
      <c r="N720" s="515">
        <f t="shared" si="246"/>
        <v>0</v>
      </c>
      <c r="O720" s="509">
        <f t="shared" si="246"/>
        <v>0</v>
      </c>
      <c r="P720" s="515">
        <f t="shared" si="244"/>
        <v>0</v>
      </c>
      <c r="Q720" s="888">
        <f t="shared" si="244"/>
        <v>0</v>
      </c>
      <c r="R720" s="889">
        <f t="shared" si="244"/>
        <v>0</v>
      </c>
      <c r="S720" s="507"/>
      <c r="T720" s="508"/>
      <c r="U720" s="509">
        <f t="shared" si="243"/>
        <v>0</v>
      </c>
      <c r="V720" s="47">
        <f t="shared" si="237"/>
        <v>0</v>
      </c>
      <c r="W720" s="510"/>
    </row>
    <row r="721" spans="1:31" ht="12" customHeight="1">
      <c r="A721" s="498">
        <v>36730890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1"/>
        <v>0</v>
      </c>
      <c r="K721" s="888">
        <f t="shared" si="245"/>
        <v>0</v>
      </c>
      <c r="L721" s="888">
        <f t="shared" si="245"/>
        <v>0</v>
      </c>
      <c r="M721" s="888">
        <f t="shared" si="245"/>
        <v>0</v>
      </c>
      <c r="N721" s="515">
        <f t="shared" si="246"/>
        <v>0</v>
      </c>
      <c r="O721" s="509">
        <f t="shared" si="246"/>
        <v>0</v>
      </c>
      <c r="P721" s="515">
        <f t="shared" si="244"/>
        <v>0</v>
      </c>
      <c r="Q721" s="888">
        <f t="shared" si="244"/>
        <v>0</v>
      </c>
      <c r="R721" s="889">
        <f t="shared" si="244"/>
        <v>0</v>
      </c>
      <c r="S721" s="507"/>
      <c r="T721" s="508"/>
      <c r="U721" s="509">
        <f t="shared" si="243"/>
        <v>0</v>
      </c>
      <c r="V721" s="47">
        <f t="shared" si="237"/>
        <v>0</v>
      </c>
      <c r="W721" s="510"/>
    </row>
    <row r="722" spans="1:31" ht="12" customHeight="1">
      <c r="A722" s="498">
        <v>63330107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1"/>
        <v>0</v>
      </c>
      <c r="K722" s="888">
        <f t="shared" si="245"/>
        <v>0</v>
      </c>
      <c r="L722" s="888">
        <f t="shared" si="245"/>
        <v>0</v>
      </c>
      <c r="M722" s="888">
        <f t="shared" si="245"/>
        <v>0</v>
      </c>
      <c r="N722" s="515">
        <f t="shared" si="246"/>
        <v>0</v>
      </c>
      <c r="O722" s="509">
        <f t="shared" si="246"/>
        <v>0</v>
      </c>
      <c r="P722" s="515">
        <f t="shared" si="244"/>
        <v>0</v>
      </c>
      <c r="Q722" s="888">
        <f t="shared" si="244"/>
        <v>0</v>
      </c>
      <c r="R722" s="889">
        <f t="shared" si="244"/>
        <v>0</v>
      </c>
      <c r="S722" s="507"/>
      <c r="T722" s="508"/>
      <c r="U722" s="509">
        <f t="shared" si="243"/>
        <v>0</v>
      </c>
      <c r="V722" s="47">
        <f t="shared" si="237"/>
        <v>0</v>
      </c>
      <c r="W722" s="510"/>
    </row>
    <row r="723" spans="1:31" ht="12" customHeight="1">
      <c r="A723" s="498"/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1"/>
        <v>0</v>
      </c>
      <c r="K723" s="888">
        <f t="shared" si="245"/>
        <v>0</v>
      </c>
      <c r="L723" s="888">
        <f t="shared" si="245"/>
        <v>0</v>
      </c>
      <c r="M723" s="888">
        <f t="shared" si="245"/>
        <v>0</v>
      </c>
      <c r="N723" s="515">
        <f t="shared" si="246"/>
        <v>0</v>
      </c>
      <c r="O723" s="509">
        <f t="shared" si="246"/>
        <v>0</v>
      </c>
      <c r="P723" s="515">
        <f t="shared" ref="P723:R728" si="247">SUMIF($A$10:$A$369,$A723,P$10:P$369)</f>
        <v>0</v>
      </c>
      <c r="Q723" s="888">
        <f t="shared" si="247"/>
        <v>0</v>
      </c>
      <c r="R723" s="889">
        <f t="shared" si="247"/>
        <v>0</v>
      </c>
      <c r="S723" s="507"/>
      <c r="T723" s="508"/>
      <c r="U723" s="509">
        <f t="shared" si="243"/>
        <v>0</v>
      </c>
      <c r="V723" s="47">
        <f t="shared" si="237"/>
        <v>0</v>
      </c>
      <c r="W723" s="510"/>
    </row>
    <row r="724" spans="1:31" ht="12" customHeight="1">
      <c r="A724" s="498"/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1"/>
        <v>0</v>
      </c>
      <c r="K724" s="888">
        <f t="shared" si="245"/>
        <v>0</v>
      </c>
      <c r="L724" s="888">
        <f t="shared" si="245"/>
        <v>0</v>
      </c>
      <c r="M724" s="888">
        <f t="shared" si="245"/>
        <v>0</v>
      </c>
      <c r="N724" s="515">
        <f t="shared" si="246"/>
        <v>0</v>
      </c>
      <c r="O724" s="509">
        <f t="shared" si="246"/>
        <v>0</v>
      </c>
      <c r="P724" s="515">
        <f t="shared" si="247"/>
        <v>0</v>
      </c>
      <c r="Q724" s="888">
        <f t="shared" si="247"/>
        <v>0</v>
      </c>
      <c r="R724" s="889">
        <f t="shared" si="247"/>
        <v>0</v>
      </c>
      <c r="S724" s="507"/>
      <c r="T724" s="508"/>
      <c r="U724" s="509">
        <f t="shared" si="243"/>
        <v>0</v>
      </c>
      <c r="V724" s="47">
        <f t="shared" si="237"/>
        <v>0</v>
      </c>
      <c r="W724" s="510"/>
    </row>
    <row r="725" spans="1:31" ht="12" customHeight="1">
      <c r="A725" s="498"/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1"/>
        <v>0</v>
      </c>
      <c r="K725" s="888">
        <f t="shared" si="245"/>
        <v>0</v>
      </c>
      <c r="L725" s="888">
        <f t="shared" si="245"/>
        <v>0</v>
      </c>
      <c r="M725" s="888">
        <f t="shared" si="245"/>
        <v>0</v>
      </c>
      <c r="N725" s="515">
        <f t="shared" si="246"/>
        <v>0</v>
      </c>
      <c r="O725" s="509">
        <f t="shared" si="246"/>
        <v>0</v>
      </c>
      <c r="P725" s="515">
        <f t="shared" si="247"/>
        <v>0</v>
      </c>
      <c r="Q725" s="888">
        <f t="shared" si="247"/>
        <v>0</v>
      </c>
      <c r="R725" s="889">
        <f t="shared" si="247"/>
        <v>0</v>
      </c>
      <c r="S725" s="507"/>
      <c r="T725" s="508"/>
      <c r="U725" s="509">
        <f t="shared" si="243"/>
        <v>0</v>
      </c>
      <c r="V725" s="47">
        <f t="shared" si="237"/>
        <v>0</v>
      </c>
      <c r="W725" s="510"/>
    </row>
    <row r="726" spans="1:31" ht="12" customHeight="1">
      <c r="A726" s="498"/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1"/>
        <v>0</v>
      </c>
      <c r="K726" s="888">
        <f t="shared" si="245"/>
        <v>0</v>
      </c>
      <c r="L726" s="888">
        <f t="shared" si="245"/>
        <v>0</v>
      </c>
      <c r="M726" s="888">
        <f t="shared" si="245"/>
        <v>0</v>
      </c>
      <c r="N726" s="515">
        <f t="shared" si="246"/>
        <v>0</v>
      </c>
      <c r="O726" s="509">
        <f t="shared" si="246"/>
        <v>0</v>
      </c>
      <c r="P726" s="515">
        <f t="shared" si="247"/>
        <v>0</v>
      </c>
      <c r="Q726" s="888">
        <f t="shared" si="247"/>
        <v>0</v>
      </c>
      <c r="R726" s="889">
        <f t="shared" si="247"/>
        <v>0</v>
      </c>
      <c r="S726" s="507"/>
      <c r="T726" s="508"/>
      <c r="U726" s="509">
        <f t="shared" si="243"/>
        <v>0</v>
      </c>
      <c r="V726" s="47">
        <f t="shared" si="237"/>
        <v>0</v>
      </c>
      <c r="W726" s="510"/>
    </row>
    <row r="727" spans="1:31" ht="12" customHeight="1">
      <c r="A727" s="498"/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1"/>
        <v>0</v>
      </c>
      <c r="K727" s="888">
        <f t="shared" si="245"/>
        <v>0</v>
      </c>
      <c r="L727" s="888">
        <f t="shared" si="245"/>
        <v>0</v>
      </c>
      <c r="M727" s="888">
        <f t="shared" si="245"/>
        <v>0</v>
      </c>
      <c r="N727" s="515">
        <f t="shared" si="246"/>
        <v>0</v>
      </c>
      <c r="O727" s="509">
        <f t="shared" si="246"/>
        <v>0</v>
      </c>
      <c r="P727" s="515">
        <f t="shared" si="247"/>
        <v>0</v>
      </c>
      <c r="Q727" s="888">
        <f t="shared" si="247"/>
        <v>0</v>
      </c>
      <c r="R727" s="889">
        <f t="shared" si="247"/>
        <v>0</v>
      </c>
      <c r="S727" s="507"/>
      <c r="T727" s="508"/>
      <c r="U727" s="509">
        <f t="shared" si="243"/>
        <v>0</v>
      </c>
      <c r="V727" s="47">
        <f t="shared" si="237"/>
        <v>0</v>
      </c>
      <c r="W727" s="510"/>
    </row>
    <row r="728" spans="1:31" ht="12" customHeight="1" thickBot="1">
      <c r="A728" s="520"/>
      <c r="B728" s="521"/>
      <c r="C728" s="522"/>
      <c r="D728" s="890"/>
      <c r="E728" s="523"/>
      <c r="F728" s="523"/>
      <c r="G728" s="523"/>
      <c r="H728" s="523"/>
      <c r="I728" s="891"/>
      <c r="J728" s="515">
        <f t="shared" si="241"/>
        <v>0</v>
      </c>
      <c r="K728" s="888">
        <f t="shared" si="245"/>
        <v>0</v>
      </c>
      <c r="L728" s="892">
        <f t="shared" si="245"/>
        <v>0</v>
      </c>
      <c r="M728" s="892">
        <f t="shared" si="245"/>
        <v>0</v>
      </c>
      <c r="N728" s="515">
        <f t="shared" si="246"/>
        <v>0</v>
      </c>
      <c r="O728" s="509">
        <f t="shared" si="246"/>
        <v>0</v>
      </c>
      <c r="P728" s="893">
        <f t="shared" si="247"/>
        <v>0</v>
      </c>
      <c r="Q728" s="892">
        <f t="shared" si="247"/>
        <v>0</v>
      </c>
      <c r="R728" s="894">
        <f t="shared" si="247"/>
        <v>0</v>
      </c>
      <c r="S728" s="529"/>
      <c r="T728" s="530"/>
      <c r="U728" s="531">
        <f t="shared" si="243"/>
        <v>0</v>
      </c>
      <c r="V728" s="47">
        <f t="shared" si="237"/>
        <v>0</v>
      </c>
      <c r="W728" s="532"/>
    </row>
    <row r="729" spans="1:31" ht="12" customHeight="1" thickBot="1">
      <c r="A729" s="533" t="s">
        <v>23</v>
      </c>
      <c r="B729" s="534"/>
      <c r="C729" s="535"/>
      <c r="D729" s="895"/>
      <c r="E729" s="536"/>
      <c r="F729" s="536"/>
      <c r="G729" s="536"/>
      <c r="H729" s="536"/>
      <c r="I729" s="896"/>
      <c r="J729" s="897">
        <f>SUM(J378:J728)</f>
        <v>764</v>
      </c>
      <c r="K729" s="897">
        <f t="shared" ref="K729:U729" si="248">SUM(K378:K728)</f>
        <v>32</v>
      </c>
      <c r="L729" s="897">
        <f t="shared" si="248"/>
        <v>30</v>
      </c>
      <c r="M729" s="897">
        <f t="shared" si="248"/>
        <v>0</v>
      </c>
      <c r="N729" s="542">
        <f t="shared" si="248"/>
        <v>16</v>
      </c>
      <c r="O729" s="543">
        <f t="shared" si="248"/>
        <v>842</v>
      </c>
      <c r="P729" s="897">
        <f t="shared" si="248"/>
        <v>1018</v>
      </c>
      <c r="Q729" s="542">
        <f t="shared" si="248"/>
        <v>514</v>
      </c>
      <c r="R729" s="898">
        <f t="shared" si="248"/>
        <v>1532</v>
      </c>
      <c r="S729" s="897"/>
      <c r="T729" s="542"/>
      <c r="U729" s="543">
        <f t="shared" si="248"/>
        <v>2374</v>
      </c>
      <c r="V729" s="47">
        <f t="shared" si="237"/>
        <v>0</v>
      </c>
      <c r="W729" s="544"/>
    </row>
    <row r="730" spans="1:31" ht="12" customHeight="1">
      <c r="U730" s="547">
        <f>U729-U376</f>
        <v>0</v>
      </c>
      <c r="V730" s="47">
        <f t="shared" si="237"/>
        <v>0</v>
      </c>
    </row>
    <row r="731" spans="1:31" ht="12" customHeight="1">
      <c r="A731" s="965" t="s">
        <v>365</v>
      </c>
      <c r="B731" s="965"/>
      <c r="C731" s="546"/>
      <c r="V731" s="47">
        <f t="shared" si="237"/>
        <v>0</v>
      </c>
    </row>
    <row r="732" spans="1:31" ht="12" customHeight="1">
      <c r="A732" s="965" t="s">
        <v>366</v>
      </c>
      <c r="B732" s="965"/>
      <c r="C732" s="546"/>
      <c r="V732" s="47">
        <f t="shared" si="237"/>
        <v>0</v>
      </c>
    </row>
    <row r="733" spans="1:31" s="519" customFormat="1" ht="18" customHeight="1">
      <c r="A733" s="546" t="s">
        <v>367</v>
      </c>
      <c r="B733" s="546"/>
      <c r="C733" s="899"/>
      <c r="D733" s="638"/>
      <c r="I733" s="638"/>
      <c r="J733" s="55"/>
      <c r="K733" s="55"/>
      <c r="L733" s="55"/>
      <c r="M733" s="55"/>
      <c r="N733" s="55"/>
      <c r="O733" s="55"/>
      <c r="P733" s="55"/>
      <c r="Q733" s="55"/>
      <c r="R733" s="55"/>
      <c r="S733" s="546"/>
      <c r="T733" s="546"/>
      <c r="U733" s="55"/>
      <c r="V733" s="47">
        <f t="shared" si="237"/>
        <v>0</v>
      </c>
      <c r="W733" s="55"/>
      <c r="X733" s="55"/>
      <c r="Y733" s="55"/>
      <c r="Z733" s="55"/>
      <c r="AA733" s="55"/>
      <c r="AB733" s="55"/>
      <c r="AC733" s="55"/>
      <c r="AD733" s="55"/>
      <c r="AE733" s="55"/>
    </row>
  </sheetData>
  <mergeCells count="17">
    <mergeCell ref="A732:B732"/>
    <mergeCell ref="P8:R8"/>
    <mergeCell ref="S8:U8"/>
    <mergeCell ref="W8:W9"/>
    <mergeCell ref="X8:AC8"/>
    <mergeCell ref="AE8:AE9"/>
    <mergeCell ref="A731:B73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C2E5-BFFC-4A32-93B9-C7BA2B6DC66A}">
  <sheetPr codeName="Sheet9"/>
  <dimension ref="A1:AE675"/>
  <sheetViews>
    <sheetView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J18" sqref="J18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469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42" si="0">SUM(J10:N10)</f>
        <v>0</v>
      </c>
      <c r="P10" s="41"/>
      <c r="Q10" s="42"/>
      <c r="R10" s="43">
        <f t="shared" ref="R10:R21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0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42" si="3">SUM(X11:AB11)</f>
        <v>0</v>
      </c>
      <c r="AD11" s="53">
        <f>(R11*1000)/C11</f>
        <v>0</v>
      </c>
      <c r="AE11" s="54">
        <f t="shared" ref="AE11:AE42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40</v>
      </c>
      <c r="K15" s="58"/>
      <c r="L15" s="58"/>
      <c r="M15" s="58"/>
      <c r="N15" s="59"/>
      <c r="O15" s="60">
        <f t="shared" ref="O15:O35" si="5">SUM(J15:N15)</f>
        <v>40</v>
      </c>
      <c r="P15" s="61"/>
      <c r="Q15" s="62"/>
      <c r="R15" s="61"/>
      <c r="S15" s="63"/>
      <c r="T15" s="70">
        <f>SUM(O15,R15)</f>
        <v>40</v>
      </c>
      <c r="U15" s="65">
        <f t="shared" si="2"/>
        <v>40</v>
      </c>
      <c r="V15" s="66">
        <f t="shared" ref="V15:V82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32">
        <v>25</v>
      </c>
      <c r="D16" s="33" t="s">
        <v>29</v>
      </c>
      <c r="E16" s="34" t="s">
        <v>30</v>
      </c>
      <c r="F16" s="34" t="s">
        <v>31</v>
      </c>
      <c r="G16" s="34" t="s">
        <v>32</v>
      </c>
      <c r="H16" s="35"/>
      <c r="I16" s="36"/>
      <c r="J16" s="71">
        <v>10</v>
      </c>
      <c r="K16" s="58"/>
      <c r="L16" s="58"/>
      <c r="M16" s="58"/>
      <c r="N16" s="59"/>
      <c r="O16" s="60">
        <f t="shared" si="5"/>
        <v>10</v>
      </c>
      <c r="P16" s="61"/>
      <c r="Q16" s="62"/>
      <c r="R16" s="61"/>
      <c r="S16" s="63">
        <f>SUM(O16,R16)</f>
        <v>10</v>
      </c>
      <c r="T16" s="64"/>
      <c r="U16" s="65">
        <f t="shared" si="2"/>
        <v>10</v>
      </c>
      <c r="V16" s="66">
        <f t="shared" si="6"/>
        <v>0</v>
      </c>
      <c r="W16" s="48" t="s">
        <v>35</v>
      </c>
      <c r="X16" s="49">
        <f>(J16*1000)/C16</f>
        <v>400</v>
      </c>
      <c r="Y16" s="50">
        <f>(K16*1000)/C16</f>
        <v>0</v>
      </c>
      <c r="Z16" s="50">
        <f>(L16*1000)/C16</f>
        <v>0</v>
      </c>
      <c r="AA16" s="50">
        <f>(M16*1000)/C16</f>
        <v>0</v>
      </c>
      <c r="AB16" s="51">
        <f>(N16*1000)/C16</f>
        <v>0</v>
      </c>
      <c r="AC16" s="52">
        <f t="shared" si="3"/>
        <v>400</v>
      </c>
      <c r="AD16" s="53">
        <f>(R16*1000)/C16</f>
        <v>0</v>
      </c>
      <c r="AE16" s="54">
        <f t="shared" si="4"/>
        <v>400</v>
      </c>
    </row>
    <row r="17" spans="1:31" ht="18" hidden="1" customHeight="1">
      <c r="A17" s="30">
        <v>312101</v>
      </c>
      <c r="B17" s="31">
        <v>2.5</v>
      </c>
      <c r="C17" s="67" t="s">
        <v>27</v>
      </c>
      <c r="D17" s="33"/>
      <c r="E17" s="34"/>
      <c r="F17" s="34"/>
      <c r="G17" s="34"/>
      <c r="H17" s="35"/>
      <c r="I17" s="89" t="s">
        <v>467</v>
      </c>
      <c r="J17" s="71"/>
      <c r="K17" s="58"/>
      <c r="L17" s="58"/>
      <c r="M17" s="58"/>
      <c r="N17" s="59"/>
      <c r="O17" s="60"/>
      <c r="P17" s="61"/>
      <c r="Q17" s="62"/>
      <c r="R17" s="61">
        <f t="shared" si="1"/>
        <v>0</v>
      </c>
      <c r="S17" s="63"/>
      <c r="T17" s="93">
        <f>SUM(R17:S17)</f>
        <v>0</v>
      </c>
      <c r="U17" s="65">
        <f t="shared" si="2"/>
        <v>0</v>
      </c>
      <c r="V17" s="66">
        <f t="shared" si="6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312101</v>
      </c>
      <c r="B18" s="31">
        <v>2.5</v>
      </c>
      <c r="C18" s="32">
        <v>50</v>
      </c>
      <c r="D18" s="33"/>
      <c r="E18" s="34"/>
      <c r="F18" s="34"/>
      <c r="G18" s="34"/>
      <c r="H18" s="35"/>
      <c r="I18" s="552" t="s">
        <v>36</v>
      </c>
      <c r="J18" s="71"/>
      <c r="K18" s="58"/>
      <c r="L18" s="58"/>
      <c r="M18" s="58"/>
      <c r="N18" s="59"/>
      <c r="O18" s="60">
        <f t="shared" si="5"/>
        <v>0</v>
      </c>
      <c r="P18" s="61"/>
      <c r="Q18" s="62">
        <v>300</v>
      </c>
      <c r="R18" s="61">
        <f t="shared" si="1"/>
        <v>300</v>
      </c>
      <c r="S18" s="63">
        <f t="shared" ref="S18:S22" si="7">SUM(O18,R18)</f>
        <v>300</v>
      </c>
      <c r="T18" s="64"/>
      <c r="U18" s="65">
        <f t="shared" si="2"/>
        <v>300</v>
      </c>
      <c r="V18" s="66">
        <f t="shared" si="6"/>
        <v>0</v>
      </c>
      <c r="W18" s="48"/>
      <c r="X18" s="49">
        <f>(J18*1000)/C18</f>
        <v>0</v>
      </c>
      <c r="Y18" s="50">
        <f t="shared" ref="Y18:Y22" si="8">(K18*1000)/C18</f>
        <v>0</v>
      </c>
      <c r="Z18" s="50">
        <f t="shared" ref="Z18:Z22" si="9">(L18*1000)/C18</f>
        <v>0</v>
      </c>
      <c r="AA18" s="50">
        <f t="shared" ref="AA18:AA22" si="10">(M18*1000)/C18</f>
        <v>0</v>
      </c>
      <c r="AB18" s="51">
        <f t="shared" ref="AB18:AB22" si="11">(N18*1000)/C18</f>
        <v>0</v>
      </c>
      <c r="AC18" s="52">
        <f t="shared" si="3"/>
        <v>0</v>
      </c>
      <c r="AD18" s="53">
        <f>(R18*1000)/C18</f>
        <v>6000</v>
      </c>
      <c r="AE18" s="54">
        <f t="shared" si="4"/>
        <v>6000</v>
      </c>
    </row>
    <row r="19" spans="1:31" ht="18" customHeight="1">
      <c r="A19" s="30">
        <v>31210825</v>
      </c>
      <c r="B19" s="31">
        <v>2.5</v>
      </c>
      <c r="C19" s="32">
        <v>50</v>
      </c>
      <c r="D19" s="33"/>
      <c r="E19" s="34"/>
      <c r="F19" s="34"/>
      <c r="G19" s="34"/>
      <c r="H19" s="35"/>
      <c r="I19" s="552" t="s">
        <v>462</v>
      </c>
      <c r="J19" s="71"/>
      <c r="K19" s="58"/>
      <c r="L19" s="58"/>
      <c r="M19" s="58"/>
      <c r="N19" s="59"/>
      <c r="O19" s="60"/>
      <c r="P19" s="61">
        <v>160</v>
      </c>
      <c r="Q19" s="62"/>
      <c r="R19" s="61">
        <f t="shared" si="1"/>
        <v>160</v>
      </c>
      <c r="S19" s="63">
        <f t="shared" si="7"/>
        <v>160</v>
      </c>
      <c r="T19" s="64"/>
      <c r="U19" s="65">
        <f t="shared" si="2"/>
        <v>160</v>
      </c>
      <c r="V19" s="66">
        <f t="shared" si="6"/>
        <v>0</v>
      </c>
      <c r="W19" s="48"/>
      <c r="X19" s="49">
        <f>(J19*1000)/C19</f>
        <v>0</v>
      </c>
      <c r="Y19" s="50">
        <f t="shared" si="8"/>
        <v>0</v>
      </c>
      <c r="Z19" s="50">
        <f t="shared" si="9"/>
        <v>0</v>
      </c>
      <c r="AA19" s="50">
        <f t="shared" si="10"/>
        <v>0</v>
      </c>
      <c r="AB19" s="51">
        <f t="shared" si="11"/>
        <v>0</v>
      </c>
      <c r="AC19" s="52">
        <f t="shared" si="3"/>
        <v>0</v>
      </c>
      <c r="AD19" s="53">
        <f>(R19*1000)/C19</f>
        <v>3200</v>
      </c>
      <c r="AE19" s="54">
        <f t="shared" si="4"/>
        <v>3200</v>
      </c>
    </row>
    <row r="20" spans="1:31" ht="18" customHeight="1">
      <c r="A20" s="30">
        <v>31210831</v>
      </c>
      <c r="B20" s="31">
        <v>2.5</v>
      </c>
      <c r="C20" s="32">
        <v>50</v>
      </c>
      <c r="D20" s="72"/>
      <c r="E20" s="73"/>
      <c r="F20" s="73"/>
      <c r="G20" s="73"/>
      <c r="H20" s="36"/>
      <c r="I20" s="552" t="s">
        <v>37</v>
      </c>
      <c r="J20" s="71"/>
      <c r="K20" s="58"/>
      <c r="L20" s="58"/>
      <c r="M20" s="58"/>
      <c r="N20" s="59"/>
      <c r="O20" s="60">
        <f t="shared" si="5"/>
        <v>0</v>
      </c>
      <c r="P20" s="61">
        <v>450</v>
      </c>
      <c r="Q20" s="62"/>
      <c r="R20" s="61">
        <f t="shared" si="1"/>
        <v>450</v>
      </c>
      <c r="S20" s="63">
        <f t="shared" si="7"/>
        <v>450</v>
      </c>
      <c r="T20" s="64"/>
      <c r="U20" s="65">
        <f t="shared" si="2"/>
        <v>450</v>
      </c>
      <c r="V20" s="66">
        <f t="shared" si="6"/>
        <v>0</v>
      </c>
      <c r="W20" s="48"/>
      <c r="X20" s="49">
        <f>(J20*1000)/C20</f>
        <v>0</v>
      </c>
      <c r="Y20" s="50">
        <f t="shared" si="8"/>
        <v>0</v>
      </c>
      <c r="Z20" s="50">
        <f t="shared" si="9"/>
        <v>0</v>
      </c>
      <c r="AA20" s="50">
        <f t="shared" si="10"/>
        <v>0</v>
      </c>
      <c r="AB20" s="51">
        <f t="shared" si="11"/>
        <v>0</v>
      </c>
      <c r="AC20" s="52">
        <f t="shared" si="3"/>
        <v>0</v>
      </c>
      <c r="AD20" s="53">
        <f>(R20*1000)/C20</f>
        <v>9000</v>
      </c>
      <c r="AE20" s="54">
        <f t="shared" si="4"/>
        <v>9000</v>
      </c>
    </row>
    <row r="21" spans="1:31" ht="18" hidden="1" customHeight="1">
      <c r="A21" s="30">
        <v>314001</v>
      </c>
      <c r="B21" s="31">
        <v>2.5</v>
      </c>
      <c r="C21" s="32">
        <v>5</v>
      </c>
      <c r="D21" s="72">
        <v>551</v>
      </c>
      <c r="E21" s="73">
        <v>951</v>
      </c>
      <c r="F21" s="73" t="s">
        <v>38</v>
      </c>
      <c r="G21" s="73">
        <v>9651</v>
      </c>
      <c r="H21" s="36">
        <v>8651</v>
      </c>
      <c r="I21" s="36"/>
      <c r="J21" s="71"/>
      <c r="K21" s="58"/>
      <c r="L21" s="58"/>
      <c r="M21" s="58"/>
      <c r="N21" s="59"/>
      <c r="O21" s="60">
        <f t="shared" si="5"/>
        <v>0</v>
      </c>
      <c r="P21" s="61"/>
      <c r="Q21" s="62"/>
      <c r="R21" s="61">
        <f t="shared" si="1"/>
        <v>0</v>
      </c>
      <c r="S21" s="63">
        <f t="shared" si="7"/>
        <v>0</v>
      </c>
      <c r="T21" s="64"/>
      <c r="U21" s="65">
        <f t="shared" si="2"/>
        <v>0</v>
      </c>
      <c r="V21" s="66">
        <f t="shared" si="6"/>
        <v>0</v>
      </c>
      <c r="W21" s="48"/>
      <c r="X21" s="49">
        <f>(J21*1000)/C21</f>
        <v>0</v>
      </c>
      <c r="Y21" s="50">
        <f t="shared" si="8"/>
        <v>0</v>
      </c>
      <c r="Z21" s="50">
        <f t="shared" si="9"/>
        <v>0</v>
      </c>
      <c r="AA21" s="50">
        <f t="shared" si="10"/>
        <v>0</v>
      </c>
      <c r="AB21" s="51">
        <f t="shared" si="11"/>
        <v>0</v>
      </c>
      <c r="AC21" s="52">
        <f t="shared" si="3"/>
        <v>0</v>
      </c>
      <c r="AD21" s="53">
        <f>(R21*1000)/C21</f>
        <v>0</v>
      </c>
      <c r="AE21" s="54">
        <f t="shared" si="4"/>
        <v>0</v>
      </c>
    </row>
    <row r="22" spans="1:31" ht="18" customHeight="1">
      <c r="A22" s="30">
        <v>314021</v>
      </c>
      <c r="B22" s="31">
        <v>2.8</v>
      </c>
      <c r="C22" s="32">
        <v>25</v>
      </c>
      <c r="D22" s="74" t="s">
        <v>39</v>
      </c>
      <c r="E22" s="73"/>
      <c r="F22" s="73"/>
      <c r="G22" s="73"/>
      <c r="H22" s="36"/>
      <c r="I22" s="36"/>
      <c r="J22" s="71">
        <v>16</v>
      </c>
      <c r="K22" s="58"/>
      <c r="L22" s="58"/>
      <c r="M22" s="58"/>
      <c r="N22" s="59"/>
      <c r="O22" s="60">
        <f t="shared" si="5"/>
        <v>16</v>
      </c>
      <c r="P22" s="61"/>
      <c r="Q22" s="62"/>
      <c r="R22" s="61"/>
      <c r="S22" s="63">
        <f t="shared" si="7"/>
        <v>16</v>
      </c>
      <c r="T22" s="64"/>
      <c r="U22" s="65">
        <f t="shared" si="2"/>
        <v>16</v>
      </c>
      <c r="V22" s="66">
        <f t="shared" si="6"/>
        <v>0</v>
      </c>
      <c r="W22" s="48"/>
      <c r="X22" s="49">
        <f>(J22*1000)/C22</f>
        <v>640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640</v>
      </c>
      <c r="AD22" s="53"/>
      <c r="AE22" s="54"/>
    </row>
    <row r="23" spans="1:31" ht="18" customHeight="1">
      <c r="A23" s="30">
        <v>314001</v>
      </c>
      <c r="B23" s="31">
        <v>2.8</v>
      </c>
      <c r="C23" s="67" t="s">
        <v>27</v>
      </c>
      <c r="D23" s="68">
        <v>551</v>
      </c>
      <c r="E23" s="73"/>
      <c r="F23" s="73"/>
      <c r="G23" s="73"/>
      <c r="H23" s="36"/>
      <c r="I23" s="36"/>
      <c r="J23" s="75">
        <v>14</v>
      </c>
      <c r="K23" s="58"/>
      <c r="L23" s="58"/>
      <c r="M23" s="58"/>
      <c r="N23" s="59"/>
      <c r="O23" s="60">
        <f t="shared" si="5"/>
        <v>14</v>
      </c>
      <c r="P23" s="61"/>
      <c r="Q23" s="62"/>
      <c r="R23" s="61"/>
      <c r="S23" s="63"/>
      <c r="T23" s="70">
        <f>SUM(O23,R23)</f>
        <v>14</v>
      </c>
      <c r="U23" s="65">
        <f t="shared" si="2"/>
        <v>14</v>
      </c>
      <c r="V23" s="66">
        <f t="shared" si="6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314001</v>
      </c>
      <c r="B24" s="31">
        <v>2.8</v>
      </c>
      <c r="C24" s="32">
        <v>25</v>
      </c>
      <c r="D24" s="72">
        <v>551</v>
      </c>
      <c r="E24" s="73">
        <v>951</v>
      </c>
      <c r="F24" s="73" t="s">
        <v>38</v>
      </c>
      <c r="G24" s="73">
        <v>9651</v>
      </c>
      <c r="H24" s="36"/>
      <c r="I24" s="36"/>
      <c r="J24" s="71">
        <v>54</v>
      </c>
      <c r="K24" s="58">
        <v>8</v>
      </c>
      <c r="L24" s="76">
        <v>2</v>
      </c>
      <c r="M24" s="58"/>
      <c r="N24" s="59"/>
      <c r="O24" s="60">
        <f t="shared" si="5"/>
        <v>64</v>
      </c>
      <c r="P24" s="61"/>
      <c r="Q24" s="62"/>
      <c r="R24" s="61"/>
      <c r="S24" s="63">
        <f>SUM(O24,R24)</f>
        <v>64</v>
      </c>
      <c r="T24" s="64"/>
      <c r="U24" s="65">
        <f t="shared" si="2"/>
        <v>64</v>
      </c>
      <c r="V24" s="66">
        <f t="shared" si="6"/>
        <v>0</v>
      </c>
      <c r="W24" s="48" t="s">
        <v>40</v>
      </c>
      <c r="X24" s="49">
        <f>(J24*1000)/C24</f>
        <v>2160</v>
      </c>
      <c r="Y24" s="50">
        <f>(K24*1000)/C24</f>
        <v>320</v>
      </c>
      <c r="Z24" s="50">
        <f>(L23*1000)/C24</f>
        <v>0</v>
      </c>
      <c r="AA24" s="50">
        <f>(M24*1000)/C24</f>
        <v>0</v>
      </c>
      <c r="AB24" s="51">
        <f>(N24*1000)/C24</f>
        <v>0</v>
      </c>
      <c r="AC24" s="52">
        <f t="shared" si="3"/>
        <v>2480</v>
      </c>
      <c r="AD24" s="53">
        <f>(R24*1000)/C24</f>
        <v>0</v>
      </c>
      <c r="AE24" s="54">
        <f t="shared" si="4"/>
        <v>2480</v>
      </c>
    </row>
    <row r="25" spans="1:31" ht="18" hidden="1" customHeight="1">
      <c r="A25" s="77">
        <v>31400126</v>
      </c>
      <c r="B25" s="31">
        <v>2.5</v>
      </c>
      <c r="C25" s="78">
        <v>25</v>
      </c>
      <c r="D25" s="79" t="s">
        <v>41</v>
      </c>
      <c r="E25" s="80"/>
      <c r="F25" s="80"/>
      <c r="G25" s="80"/>
      <c r="H25" s="81"/>
      <c r="I25" s="81"/>
      <c r="J25" s="71"/>
      <c r="K25" s="58"/>
      <c r="L25" s="58"/>
      <c r="M25" s="58"/>
      <c r="N25" s="59"/>
      <c r="O25" s="60">
        <f t="shared" si="5"/>
        <v>0</v>
      </c>
      <c r="P25" s="61"/>
      <c r="Q25" s="62"/>
      <c r="R25" s="61"/>
      <c r="S25" s="63">
        <f>SUM(O25,R25)</f>
        <v>0</v>
      </c>
      <c r="T25" s="64"/>
      <c r="U25" s="65">
        <f t="shared" si="2"/>
        <v>0</v>
      </c>
      <c r="V25" s="66">
        <f t="shared" si="6"/>
        <v>0</v>
      </c>
      <c r="W25" s="48"/>
      <c r="X25" s="49">
        <f>(J25*1000)/C25</f>
        <v>0</v>
      </c>
      <c r="Y25" s="50"/>
      <c r="Z25" s="50"/>
      <c r="AA25" s="50"/>
      <c r="AB25" s="51"/>
      <c r="AC25" s="52"/>
      <c r="AD25" s="53"/>
      <c r="AE25" s="54"/>
    </row>
    <row r="26" spans="1:31" ht="18" customHeight="1">
      <c r="A26" s="82">
        <v>314081</v>
      </c>
      <c r="B26" s="31">
        <v>2.5</v>
      </c>
      <c r="C26" s="83">
        <v>25</v>
      </c>
      <c r="D26" s="84"/>
      <c r="E26" s="85"/>
      <c r="F26" s="85"/>
      <c r="G26" s="85"/>
      <c r="H26" s="86">
        <v>6951</v>
      </c>
      <c r="I26" s="87"/>
      <c r="J26" s="71"/>
      <c r="K26" s="58"/>
      <c r="L26" s="58"/>
      <c r="M26" s="58"/>
      <c r="N26" s="88">
        <v>16</v>
      </c>
      <c r="O26" s="60">
        <f t="shared" si="5"/>
        <v>16</v>
      </c>
      <c r="P26" s="61"/>
      <c r="Q26" s="62"/>
      <c r="R26" s="61">
        <f>SUM(P26:Q26)</f>
        <v>0</v>
      </c>
      <c r="S26" s="63">
        <f>SUM(O26,R26)</f>
        <v>16</v>
      </c>
      <c r="T26" s="64"/>
      <c r="U26" s="65">
        <f t="shared" si="2"/>
        <v>16</v>
      </c>
      <c r="V26" s="66">
        <f t="shared" si="6"/>
        <v>0</v>
      </c>
      <c r="W26" s="48"/>
      <c r="X26" s="49">
        <f>(J26*1000)/C26</f>
        <v>0</v>
      </c>
      <c r="Y26" s="50">
        <f>(K26*1000)/C26</f>
        <v>0</v>
      </c>
      <c r="Z26" s="50">
        <f>(L26*1000)/C26</f>
        <v>0</v>
      </c>
      <c r="AA26" s="50">
        <f>(M26*1000)/C26</f>
        <v>0</v>
      </c>
      <c r="AB26" s="51">
        <f>(N26*1000)/C26</f>
        <v>640</v>
      </c>
      <c r="AC26" s="52">
        <f t="shared" si="3"/>
        <v>640</v>
      </c>
      <c r="AD26" s="53">
        <f>(R26*1000)/C26</f>
        <v>0</v>
      </c>
      <c r="AE26" s="54">
        <f t="shared" si="4"/>
        <v>640</v>
      </c>
    </row>
    <row r="27" spans="1:31" ht="18" customHeight="1">
      <c r="A27" s="30">
        <v>31410831</v>
      </c>
      <c r="B27" s="31">
        <v>2.8</v>
      </c>
      <c r="C27" s="67" t="s">
        <v>27</v>
      </c>
      <c r="D27" s="72"/>
      <c r="E27" s="73"/>
      <c r="F27" s="73"/>
      <c r="G27" s="73"/>
      <c r="H27" s="36"/>
      <c r="I27" s="89" t="s">
        <v>463</v>
      </c>
      <c r="J27" s="57"/>
      <c r="K27" s="90"/>
      <c r="L27" s="90"/>
      <c r="M27" s="90"/>
      <c r="N27" s="91"/>
      <c r="O27" s="60"/>
      <c r="P27" s="92">
        <v>56</v>
      </c>
      <c r="Q27" s="226"/>
      <c r="R27" s="92">
        <f>SUM(P27:Q27)</f>
        <v>56</v>
      </c>
      <c r="S27" s="63"/>
      <c r="T27" s="93">
        <f>SUM(R27:S27)</f>
        <v>56</v>
      </c>
      <c r="U27" s="65">
        <f t="shared" si="2"/>
        <v>56</v>
      </c>
      <c r="V27" s="66">
        <f t="shared" si="6"/>
        <v>0</v>
      </c>
      <c r="W27" s="48"/>
      <c r="X27" s="49"/>
      <c r="Y27" s="50"/>
      <c r="Z27" s="50"/>
      <c r="AA27" s="50"/>
      <c r="AB27" s="51"/>
      <c r="AC27" s="52"/>
      <c r="AD27" s="53"/>
      <c r="AE27" s="54">
        <f t="shared" si="4"/>
        <v>0</v>
      </c>
    </row>
    <row r="28" spans="1:31" ht="18" customHeight="1">
      <c r="A28" s="30">
        <v>31410825</v>
      </c>
      <c r="B28" s="31">
        <v>2.8</v>
      </c>
      <c r="C28" s="94">
        <v>50</v>
      </c>
      <c r="D28" s="72"/>
      <c r="E28" s="73"/>
      <c r="F28" s="73"/>
      <c r="G28" s="73"/>
      <c r="H28" s="36"/>
      <c r="I28" s="566" t="s">
        <v>43</v>
      </c>
      <c r="J28" s="57"/>
      <c r="K28" s="90"/>
      <c r="L28" s="90"/>
      <c r="M28" s="90"/>
      <c r="N28" s="91"/>
      <c r="O28" s="60"/>
      <c r="P28" s="92">
        <v>24</v>
      </c>
      <c r="R28" s="61">
        <f>SUM(P28:Q28)</f>
        <v>24</v>
      </c>
      <c r="S28" s="63">
        <f>SUM(O28,R28)</f>
        <v>24</v>
      </c>
      <c r="T28" s="93"/>
      <c r="U28" s="65">
        <f t="shared" si="2"/>
        <v>24</v>
      </c>
      <c r="V28" s="66">
        <f t="shared" si="6"/>
        <v>0</v>
      </c>
      <c r="W28" s="48"/>
      <c r="X28" s="49"/>
      <c r="Y28" s="50"/>
      <c r="Z28" s="50"/>
      <c r="AA28" s="50"/>
      <c r="AB28" s="51"/>
      <c r="AC28" s="52"/>
      <c r="AD28" s="53">
        <f>(R28*1000)/C28</f>
        <v>480</v>
      </c>
      <c r="AE28" s="54">
        <f t="shared" si="4"/>
        <v>480</v>
      </c>
    </row>
    <row r="29" spans="1:31" ht="18" customHeight="1">
      <c r="A29" s="30">
        <v>31410831</v>
      </c>
      <c r="B29" s="31">
        <v>2.8</v>
      </c>
      <c r="C29" s="94">
        <v>50</v>
      </c>
      <c r="D29" s="72"/>
      <c r="E29" s="73"/>
      <c r="F29" s="73"/>
      <c r="G29" s="73"/>
      <c r="H29" s="36"/>
      <c r="I29" s="566" t="s">
        <v>463</v>
      </c>
      <c r="J29" s="57"/>
      <c r="K29" s="90"/>
      <c r="L29" s="90"/>
      <c r="M29" s="90"/>
      <c r="N29" s="91"/>
      <c r="O29" s="60"/>
      <c r="P29" s="92">
        <v>150</v>
      </c>
      <c r="Q29" s="62"/>
      <c r="R29" s="61">
        <f t="shared" ref="R29:R42" si="12">SUM(P29:Q29)</f>
        <v>150</v>
      </c>
      <c r="S29" s="63">
        <f>SUM(O29,R29)</f>
        <v>150</v>
      </c>
      <c r="T29" s="93"/>
      <c r="U29" s="65">
        <f t="shared" si="2"/>
        <v>150</v>
      </c>
      <c r="V29" s="66">
        <f t="shared" si="6"/>
        <v>0</v>
      </c>
      <c r="W29" s="48"/>
      <c r="X29" s="49"/>
      <c r="Y29" s="50"/>
      <c r="Z29" s="50"/>
      <c r="AA29" s="50"/>
      <c r="AB29" s="51"/>
      <c r="AC29" s="52"/>
      <c r="AD29" s="53">
        <f>(R29*1000)/C29</f>
        <v>3000</v>
      </c>
      <c r="AE29" s="54">
        <f t="shared" si="4"/>
        <v>3000</v>
      </c>
    </row>
    <row r="30" spans="1:31" ht="18" customHeight="1">
      <c r="A30" s="30">
        <v>31410854</v>
      </c>
      <c r="B30" s="31">
        <v>2.8</v>
      </c>
      <c r="C30" s="96">
        <v>50</v>
      </c>
      <c r="D30" s="72"/>
      <c r="E30" s="73"/>
      <c r="F30" s="73"/>
      <c r="G30" s="73"/>
      <c r="H30" s="36"/>
      <c r="I30" s="909" t="s">
        <v>42</v>
      </c>
      <c r="J30" s="71"/>
      <c r="K30" s="58"/>
      <c r="L30" s="58"/>
      <c r="M30" s="58"/>
      <c r="N30" s="59"/>
      <c r="O30" s="60"/>
      <c r="P30" s="61"/>
      <c r="Q30" s="62">
        <v>270</v>
      </c>
      <c r="R30" s="61">
        <f t="shared" si="12"/>
        <v>270</v>
      </c>
      <c r="S30" s="63">
        <f>SUM(O30,R30)</f>
        <v>270</v>
      </c>
      <c r="T30" s="64"/>
      <c r="U30" s="65">
        <f t="shared" si="2"/>
        <v>270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>
        <f>(R30*1000)/C30</f>
        <v>5400</v>
      </c>
      <c r="AE30" s="54">
        <f t="shared" si="4"/>
        <v>5400</v>
      </c>
    </row>
    <row r="31" spans="1:31" ht="18" hidden="1" customHeight="1">
      <c r="A31" s="30">
        <v>314101</v>
      </c>
      <c r="B31" s="31">
        <v>2.5</v>
      </c>
      <c r="C31" s="67" t="s">
        <v>27</v>
      </c>
      <c r="D31" s="72"/>
      <c r="E31" s="73"/>
      <c r="F31" s="73"/>
      <c r="G31" s="73"/>
      <c r="H31" s="36"/>
      <c r="I31" s="98" t="s">
        <v>44</v>
      </c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>
        <f t="shared" si="12"/>
        <v>0</v>
      </c>
      <c r="S31" s="63"/>
      <c r="T31" s="64">
        <f>SUM(O31,R31)</f>
        <v>0</v>
      </c>
      <c r="U31" s="65">
        <f t="shared" si="2"/>
        <v>0</v>
      </c>
      <c r="V31" s="66">
        <f t="shared" si="6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hidden="1" customHeight="1">
      <c r="A32" s="30">
        <v>314101</v>
      </c>
      <c r="B32" s="31">
        <v>2.5</v>
      </c>
      <c r="C32" s="32">
        <v>50</v>
      </c>
      <c r="D32" s="72"/>
      <c r="E32" s="73"/>
      <c r="F32" s="73"/>
      <c r="G32" s="73"/>
      <c r="H32" s="36"/>
      <c r="I32" s="99" t="s">
        <v>45</v>
      </c>
      <c r="J32" s="71"/>
      <c r="K32" s="58"/>
      <c r="L32" s="58"/>
      <c r="M32" s="58"/>
      <c r="N32" s="59"/>
      <c r="O32" s="60">
        <f t="shared" si="5"/>
        <v>0</v>
      </c>
      <c r="P32" s="61"/>
      <c r="Q32" s="62"/>
      <c r="R32" s="61">
        <f t="shared" si="12"/>
        <v>0</v>
      </c>
      <c r="S32" s="63">
        <f>SUM(O32,R32)</f>
        <v>0</v>
      </c>
      <c r="T32" s="64"/>
      <c r="U32" s="65">
        <f t="shared" si="2"/>
        <v>0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0</v>
      </c>
      <c r="AC32" s="52">
        <f t="shared" si="3"/>
        <v>0</v>
      </c>
      <c r="AD32" s="53">
        <f>(R32*1000)/C32</f>
        <v>0</v>
      </c>
      <c r="AE32" s="54">
        <f t="shared" si="4"/>
        <v>0</v>
      </c>
    </row>
    <row r="33" spans="1:31" ht="18" customHeight="1">
      <c r="A33" s="100">
        <v>314011</v>
      </c>
      <c r="B33" s="101">
        <v>2.8</v>
      </c>
      <c r="C33" s="67" t="s">
        <v>27</v>
      </c>
      <c r="D33" s="102" t="s">
        <v>46</v>
      </c>
      <c r="E33" s="103"/>
      <c r="F33" s="103"/>
      <c r="G33" s="103"/>
      <c r="H33" s="104"/>
      <c r="I33" s="105"/>
      <c r="J33" s="75"/>
      <c r="K33" s="58"/>
      <c r="L33" s="58"/>
      <c r="M33" s="58"/>
      <c r="N33" s="59"/>
      <c r="O33" s="60">
        <f>SUM(J33:N33)</f>
        <v>0</v>
      </c>
      <c r="P33" s="61"/>
      <c r="Q33" s="62"/>
      <c r="R33" s="61"/>
      <c r="S33" s="63"/>
      <c r="T33" s="70">
        <f>SUM(O33,R33)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/>
    </row>
    <row r="34" spans="1:31" ht="18" customHeight="1">
      <c r="A34" s="30">
        <v>314011</v>
      </c>
      <c r="B34" s="31">
        <v>2.8</v>
      </c>
      <c r="C34" s="106">
        <v>25</v>
      </c>
      <c r="D34" s="72" t="s">
        <v>46</v>
      </c>
      <c r="E34" s="73" t="s">
        <v>47</v>
      </c>
      <c r="F34" s="73" t="s">
        <v>48</v>
      </c>
      <c r="G34" s="73"/>
      <c r="H34" s="36"/>
      <c r="I34" s="36"/>
      <c r="J34" s="37">
        <v>40</v>
      </c>
      <c r="K34" s="58"/>
      <c r="L34" s="107"/>
      <c r="M34" s="58"/>
      <c r="N34" s="59"/>
      <c r="O34" s="60">
        <f t="shared" si="5"/>
        <v>40</v>
      </c>
      <c r="P34" s="61"/>
      <c r="Q34" s="62"/>
      <c r="R34" s="61"/>
      <c r="S34" s="63">
        <f>SUM(O34,R34)</f>
        <v>40</v>
      </c>
      <c r="T34" s="64"/>
      <c r="U34" s="65">
        <f t="shared" si="2"/>
        <v>40</v>
      </c>
      <c r="V34" s="66">
        <f t="shared" si="6"/>
        <v>0</v>
      </c>
      <c r="W34" s="47" t="s">
        <v>49</v>
      </c>
      <c r="X34" s="49">
        <f>(J34*1000)/C34</f>
        <v>1600</v>
      </c>
      <c r="Y34" s="50">
        <f>(K34*1000)/C34</f>
        <v>0</v>
      </c>
      <c r="Z34" s="50">
        <f>(L34*1000)/C34</f>
        <v>0</v>
      </c>
      <c r="AA34" s="50">
        <f>(M34*1000)/C34</f>
        <v>0</v>
      </c>
      <c r="AB34" s="51">
        <f>(N34*1000)/C34</f>
        <v>0</v>
      </c>
      <c r="AC34" s="52">
        <f t="shared" si="3"/>
        <v>1600</v>
      </c>
      <c r="AD34" s="53">
        <f>(R34*1000)/C34</f>
        <v>0</v>
      </c>
      <c r="AE34" s="54">
        <f t="shared" si="4"/>
        <v>1600</v>
      </c>
    </row>
    <row r="35" spans="1:31" ht="18" customHeight="1">
      <c r="A35" s="30">
        <v>31411854</v>
      </c>
      <c r="B35" s="108">
        <v>4</v>
      </c>
      <c r="C35" s="67" t="s">
        <v>27</v>
      </c>
      <c r="D35" s="72"/>
      <c r="E35" s="73"/>
      <c r="F35" s="73"/>
      <c r="G35" s="73"/>
      <c r="H35" s="36"/>
      <c r="I35" s="98" t="s">
        <v>50</v>
      </c>
      <c r="J35" s="71"/>
      <c r="K35" s="58"/>
      <c r="L35" s="58"/>
      <c r="M35" s="58"/>
      <c r="N35" s="59"/>
      <c r="O35" s="60">
        <f t="shared" si="5"/>
        <v>0</v>
      </c>
      <c r="P35" s="92"/>
      <c r="Q35" s="109">
        <v>40</v>
      </c>
      <c r="R35" s="92">
        <f t="shared" si="12"/>
        <v>40</v>
      </c>
      <c r="S35" s="63"/>
      <c r="T35" s="70">
        <f>SUM(O35,R35)</f>
        <v>40</v>
      </c>
      <c r="U35" s="65">
        <f t="shared" si="2"/>
        <v>40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7.25" hidden="1" customHeight="1">
      <c r="A36" s="30">
        <v>31411813</v>
      </c>
      <c r="B36" s="108">
        <v>4</v>
      </c>
      <c r="C36" s="67" t="s">
        <v>27</v>
      </c>
      <c r="D36" s="72"/>
      <c r="E36" s="73"/>
      <c r="F36" s="73"/>
      <c r="G36" s="73"/>
      <c r="H36" s="36"/>
      <c r="I36" s="89" t="s">
        <v>52</v>
      </c>
      <c r="J36" s="57"/>
      <c r="K36" s="90"/>
      <c r="L36" s="90"/>
      <c r="M36" s="90"/>
      <c r="N36" s="91"/>
      <c r="O36" s="60"/>
      <c r="P36" s="92"/>
      <c r="Q36" s="62"/>
      <c r="R36" s="92">
        <f t="shared" si="12"/>
        <v>0</v>
      </c>
      <c r="S36" s="63"/>
      <c r="T36" s="70">
        <f>SUM(O36,R36)</f>
        <v>0</v>
      </c>
      <c r="U36" s="65">
        <f t="shared" si="2"/>
        <v>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31411813</v>
      </c>
      <c r="B37" s="108">
        <v>4</v>
      </c>
      <c r="C37" s="96">
        <v>50</v>
      </c>
      <c r="D37" s="72"/>
      <c r="E37" s="73"/>
      <c r="F37" s="73"/>
      <c r="G37" s="73"/>
      <c r="H37" s="36"/>
      <c r="I37" s="909" t="s">
        <v>52</v>
      </c>
      <c r="J37" s="73"/>
      <c r="K37" s="73"/>
      <c r="L37" s="58"/>
      <c r="M37" s="58"/>
      <c r="N37" s="59"/>
      <c r="O37" s="60"/>
      <c r="P37" s="61">
        <v>32</v>
      </c>
      <c r="Q37" s="62">
        <v>120</v>
      </c>
      <c r="R37" s="61">
        <f t="shared" si="12"/>
        <v>152</v>
      </c>
      <c r="S37" s="63">
        <f>SUM(O37,R37)</f>
        <v>152</v>
      </c>
      <c r="T37" s="64"/>
      <c r="U37" s="65">
        <f t="shared" si="2"/>
        <v>152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>
        <f>(R37*1000)/C37</f>
        <v>3040</v>
      </c>
      <c r="AE37" s="54">
        <f t="shared" si="4"/>
        <v>3040</v>
      </c>
    </row>
    <row r="38" spans="1:31" ht="18" customHeight="1">
      <c r="A38" s="30">
        <v>31411825</v>
      </c>
      <c r="B38" s="108">
        <v>4</v>
      </c>
      <c r="C38" s="96">
        <v>50</v>
      </c>
      <c r="D38" s="72"/>
      <c r="E38" s="73"/>
      <c r="F38" s="73"/>
      <c r="G38" s="73"/>
      <c r="H38" s="36"/>
      <c r="I38" s="909" t="s">
        <v>53</v>
      </c>
      <c r="J38" s="73"/>
      <c r="K38" s="73"/>
      <c r="L38" s="58"/>
      <c r="M38" s="58"/>
      <c r="N38" s="59"/>
      <c r="O38" s="60"/>
      <c r="P38" s="92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/>
      <c r="Y38" s="50"/>
      <c r="Z38" s="50"/>
      <c r="AA38" s="50"/>
      <c r="AB38" s="51"/>
      <c r="AC38" s="52"/>
      <c r="AD38" s="53">
        <f>(R38*1000)/C38</f>
        <v>0</v>
      </c>
      <c r="AE38" s="54">
        <f t="shared" si="4"/>
        <v>0</v>
      </c>
    </row>
    <row r="39" spans="1:31" ht="18" customHeight="1">
      <c r="A39" s="30">
        <v>31411831</v>
      </c>
      <c r="B39" s="108">
        <v>4</v>
      </c>
      <c r="C39" s="96">
        <v>50</v>
      </c>
      <c r="D39" s="72"/>
      <c r="E39" s="73"/>
      <c r="F39" s="73"/>
      <c r="G39" s="73"/>
      <c r="H39" s="36"/>
      <c r="I39" s="909" t="s">
        <v>464</v>
      </c>
      <c r="J39" s="73"/>
      <c r="K39" s="73"/>
      <c r="L39" s="58"/>
      <c r="M39" s="58"/>
      <c r="N39" s="59"/>
      <c r="O39" s="60"/>
      <c r="P39" s="92">
        <v>80</v>
      </c>
      <c r="Q39" s="62"/>
      <c r="R39" s="61">
        <f t="shared" si="12"/>
        <v>80</v>
      </c>
      <c r="S39" s="63">
        <f>SUM(O39,R39)</f>
        <v>80</v>
      </c>
      <c r="T39" s="64"/>
      <c r="U39" s="65">
        <f t="shared" si="2"/>
        <v>80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>
        <f>(R39*1000)/C39</f>
        <v>1600</v>
      </c>
      <c r="AE39" s="54">
        <f t="shared" si="4"/>
        <v>1600</v>
      </c>
    </row>
    <row r="40" spans="1:31" ht="18" customHeight="1">
      <c r="A40" s="30">
        <v>31411854</v>
      </c>
      <c r="B40" s="108">
        <v>4</v>
      </c>
      <c r="C40" s="96">
        <v>50</v>
      </c>
      <c r="D40" s="72"/>
      <c r="E40" s="73"/>
      <c r="F40" s="73"/>
      <c r="G40" s="73"/>
      <c r="H40" s="36"/>
      <c r="I40" s="909" t="s">
        <v>50</v>
      </c>
      <c r="J40" s="73"/>
      <c r="K40" s="73"/>
      <c r="L40" s="58"/>
      <c r="M40" s="58"/>
      <c r="N40" s="59"/>
      <c r="O40" s="60"/>
      <c r="P40" s="61"/>
      <c r="Q40" s="62">
        <v>90</v>
      </c>
      <c r="R40" s="61">
        <f t="shared" si="12"/>
        <v>90</v>
      </c>
      <c r="S40" s="63">
        <f>SUM(O40,R40)</f>
        <v>90</v>
      </c>
      <c r="T40" s="64"/>
      <c r="U40" s="65">
        <f t="shared" si="2"/>
        <v>90</v>
      </c>
      <c r="V40" s="66">
        <f t="shared" si="6"/>
        <v>0</v>
      </c>
      <c r="W40" s="48"/>
      <c r="X40" s="49"/>
      <c r="Y40" s="50"/>
      <c r="Z40" s="50"/>
      <c r="AA40" s="50"/>
      <c r="AB40" s="51"/>
      <c r="AC40" s="52"/>
      <c r="AD40" s="53">
        <f>(R40*1000)/C40</f>
        <v>1800</v>
      </c>
      <c r="AE40" s="54">
        <f t="shared" si="4"/>
        <v>1800</v>
      </c>
    </row>
    <row r="41" spans="1:31" ht="18" hidden="1" customHeight="1">
      <c r="A41" s="30">
        <v>314111</v>
      </c>
      <c r="B41" s="31">
        <v>2.5</v>
      </c>
      <c r="C41" s="67" t="s">
        <v>27</v>
      </c>
      <c r="D41" s="72"/>
      <c r="E41" s="73"/>
      <c r="F41" s="73"/>
      <c r="G41" s="73"/>
      <c r="H41" s="36"/>
      <c r="I41" s="99" t="s">
        <v>54</v>
      </c>
      <c r="J41" s="110"/>
      <c r="K41" s="111"/>
      <c r="L41" s="111"/>
      <c r="M41" s="111"/>
      <c r="N41" s="112"/>
      <c r="O41" s="113"/>
      <c r="P41" s="114"/>
      <c r="Q41" s="115"/>
      <c r="R41" s="114">
        <f t="shared" si="12"/>
        <v>0</v>
      </c>
      <c r="S41" s="116"/>
      <c r="T41" s="117">
        <f>SUM(O41,R41)</f>
        <v>0</v>
      </c>
      <c r="U41" s="46">
        <f t="shared" si="2"/>
        <v>0</v>
      </c>
      <c r="V41" s="66">
        <f t="shared" si="6"/>
        <v>0</v>
      </c>
      <c r="W41" s="48"/>
      <c r="X41" s="49"/>
      <c r="Y41" s="50"/>
      <c r="Z41" s="50"/>
      <c r="AA41" s="50"/>
      <c r="AB41" s="51"/>
      <c r="AC41" s="52"/>
      <c r="AD41" s="53"/>
      <c r="AE41" s="54"/>
    </row>
    <row r="42" spans="1:31" ht="18" hidden="1" customHeight="1">
      <c r="A42" s="30">
        <v>314111</v>
      </c>
      <c r="B42" s="31">
        <v>2.5</v>
      </c>
      <c r="C42" s="32">
        <v>50</v>
      </c>
      <c r="D42" s="72"/>
      <c r="E42" s="73"/>
      <c r="F42" s="73"/>
      <c r="G42" s="73"/>
      <c r="H42" s="36"/>
      <c r="I42" s="99" t="s">
        <v>55</v>
      </c>
      <c r="J42" s="110"/>
      <c r="K42" s="111"/>
      <c r="L42" s="111"/>
      <c r="M42" s="111"/>
      <c r="N42" s="112"/>
      <c r="O42" s="113">
        <f t="shared" si="0"/>
        <v>0</v>
      </c>
      <c r="P42" s="118"/>
      <c r="Q42" s="115"/>
      <c r="R42" s="118">
        <f t="shared" si="12"/>
        <v>0</v>
      </c>
      <c r="S42" s="116">
        <f>SUM(O42,R42)</f>
        <v>0</v>
      </c>
      <c r="T42" s="45"/>
      <c r="U42" s="46">
        <f t="shared" si="2"/>
        <v>0</v>
      </c>
      <c r="V42" s="66">
        <f t="shared" si="6"/>
        <v>0</v>
      </c>
      <c r="W42" s="48"/>
      <c r="X42" s="49">
        <f>(J42*1000)/C42</f>
        <v>0</v>
      </c>
      <c r="Y42" s="50">
        <f>(K42*1000)/C42</f>
        <v>0</v>
      </c>
      <c r="Z42" s="50">
        <f>(L42*1000)/C42</f>
        <v>0</v>
      </c>
      <c r="AA42" s="50">
        <f>(M42*1000)/C42</f>
        <v>0</v>
      </c>
      <c r="AB42" s="51">
        <f>(N42*1000)/C42</f>
        <v>0</v>
      </c>
      <c r="AC42" s="52">
        <f t="shared" si="3"/>
        <v>0</v>
      </c>
      <c r="AD42" s="53">
        <f>(R42*1000)/C42</f>
        <v>0</v>
      </c>
      <c r="AE42" s="54">
        <f t="shared" si="4"/>
        <v>0</v>
      </c>
    </row>
    <row r="43" spans="1:31" ht="18" customHeight="1">
      <c r="A43" s="119" t="s">
        <v>56</v>
      </c>
      <c r="B43" s="120"/>
      <c r="C43" s="121"/>
      <c r="D43" s="120"/>
      <c r="E43" s="120"/>
      <c r="F43" s="120"/>
      <c r="G43" s="120"/>
      <c r="H43" s="120"/>
      <c r="I43" s="120"/>
      <c r="J43" s="122">
        <f t="shared" ref="J43:U43" si="13">SUM(J10:J42)</f>
        <v>206</v>
      </c>
      <c r="K43" s="123">
        <f t="shared" si="13"/>
        <v>8</v>
      </c>
      <c r="L43" s="123">
        <f t="shared" si="13"/>
        <v>2</v>
      </c>
      <c r="M43" s="123">
        <f t="shared" si="13"/>
        <v>0</v>
      </c>
      <c r="N43" s="124">
        <f t="shared" si="13"/>
        <v>16</v>
      </c>
      <c r="O43" s="125">
        <f t="shared" si="13"/>
        <v>232</v>
      </c>
      <c r="P43" s="126">
        <f t="shared" si="13"/>
        <v>952</v>
      </c>
      <c r="Q43" s="127">
        <f t="shared" si="13"/>
        <v>820</v>
      </c>
      <c r="R43" s="126">
        <f t="shared" si="13"/>
        <v>1772</v>
      </c>
      <c r="S43" s="128">
        <f t="shared" si="13"/>
        <v>1854</v>
      </c>
      <c r="T43" s="129">
        <f t="shared" si="13"/>
        <v>150</v>
      </c>
      <c r="U43" s="130">
        <f t="shared" si="13"/>
        <v>2004</v>
      </c>
      <c r="V43" s="66">
        <f t="shared" si="6"/>
        <v>0</v>
      </c>
      <c r="W43" s="131"/>
      <c r="X43" s="132">
        <f t="shared" ref="X43:AE43" si="14">SUM(X10:X42)</f>
        <v>6080</v>
      </c>
      <c r="Y43" s="129">
        <f t="shared" si="14"/>
        <v>320</v>
      </c>
      <c r="Z43" s="129">
        <f t="shared" si="14"/>
        <v>0</v>
      </c>
      <c r="AA43" s="129">
        <f t="shared" si="14"/>
        <v>0</v>
      </c>
      <c r="AB43" s="133">
        <f t="shared" si="14"/>
        <v>640</v>
      </c>
      <c r="AC43" s="130">
        <f t="shared" si="14"/>
        <v>7040</v>
      </c>
      <c r="AD43" s="133">
        <f t="shared" si="14"/>
        <v>33520</v>
      </c>
      <c r="AE43" s="134">
        <f t="shared" si="14"/>
        <v>38640</v>
      </c>
    </row>
    <row r="44" spans="1:31" ht="18" hidden="1" customHeight="1">
      <c r="A44" s="30">
        <v>320000</v>
      </c>
      <c r="B44" s="31" t="s">
        <v>57</v>
      </c>
      <c r="C44" s="32">
        <v>25</v>
      </c>
      <c r="D44" s="72" t="s">
        <v>58</v>
      </c>
      <c r="E44" s="73" t="s">
        <v>59</v>
      </c>
      <c r="F44" s="73"/>
      <c r="G44" s="73" t="s">
        <v>60</v>
      </c>
      <c r="H44" s="36" t="s">
        <v>61</v>
      </c>
      <c r="I44" s="36"/>
      <c r="J44" s="37"/>
      <c r="K44" s="38"/>
      <c r="L44" s="38"/>
      <c r="M44" s="38"/>
      <c r="N44" s="39"/>
      <c r="O44" s="40">
        <f t="shared" ref="O44:O110" si="15">SUM(J44:N44)</f>
        <v>0</v>
      </c>
      <c r="P44" s="41"/>
      <c r="Q44" s="42"/>
      <c r="R44" s="41">
        <f t="shared" ref="R44:R110" si="16">SUM(P44:Q44)</f>
        <v>0</v>
      </c>
      <c r="S44" s="44">
        <f>SUM(O44,R44)</f>
        <v>0</v>
      </c>
      <c r="T44" s="45"/>
      <c r="U44" s="46">
        <f t="shared" si="2"/>
        <v>0</v>
      </c>
      <c r="V44" s="66">
        <f t="shared" si="6"/>
        <v>0</v>
      </c>
      <c r="W44" s="48"/>
      <c r="X44" s="49">
        <f>(J44*1000)/C44</f>
        <v>0</v>
      </c>
      <c r="Y44" s="50">
        <f>(K44*1000)/C44</f>
        <v>0</v>
      </c>
      <c r="Z44" s="50">
        <f>(L44*1000)/C44</f>
        <v>0</v>
      </c>
      <c r="AA44" s="50">
        <f>(M44*1000)/C44</f>
        <v>0</v>
      </c>
      <c r="AB44" s="51">
        <f>(N44*1000)/C44</f>
        <v>0</v>
      </c>
      <c r="AC44" s="52">
        <f t="shared" ref="AC44:AC110" si="17">SUM(X44:AB44)</f>
        <v>0</v>
      </c>
      <c r="AD44" s="53">
        <f>(R44*1000)/C44</f>
        <v>0</v>
      </c>
      <c r="AE44" s="54">
        <f t="shared" ref="AE44:AE110" si="18">SUM(AC44:AD44)</f>
        <v>0</v>
      </c>
    </row>
    <row r="45" spans="1:31" ht="18" hidden="1" customHeight="1">
      <c r="A45" s="30">
        <v>32000890</v>
      </c>
      <c r="B45" s="31">
        <v>2.5</v>
      </c>
      <c r="C45" s="32">
        <v>25</v>
      </c>
      <c r="D45" s="68" t="s">
        <v>62</v>
      </c>
      <c r="E45" s="135" t="s">
        <v>63</v>
      </c>
      <c r="F45" s="73"/>
      <c r="G45" s="73"/>
      <c r="H45" s="36"/>
      <c r="I45" s="36"/>
      <c r="J45" s="69"/>
      <c r="K45" s="136"/>
      <c r="L45" s="38"/>
      <c r="M45" s="38"/>
      <c r="N45" s="39"/>
      <c r="O45" s="40">
        <f t="shared" si="15"/>
        <v>0</v>
      </c>
      <c r="P45" s="41"/>
      <c r="Q45" s="42"/>
      <c r="R45" s="41"/>
      <c r="S45" s="44">
        <f>SUM(O45,R45)</f>
        <v>0</v>
      </c>
      <c r="T45" s="45"/>
      <c r="U45" s="46">
        <f t="shared" si="2"/>
        <v>0</v>
      </c>
      <c r="V45" s="66">
        <f t="shared" si="6"/>
        <v>0</v>
      </c>
      <c r="W45" s="48"/>
      <c r="X45" s="49">
        <f>(J45*1000)/C45</f>
        <v>0</v>
      </c>
      <c r="Y45" s="50"/>
      <c r="Z45" s="50"/>
      <c r="AA45" s="50"/>
      <c r="AB45" s="51"/>
      <c r="AC45" s="52">
        <f t="shared" si="17"/>
        <v>0</v>
      </c>
      <c r="AD45" s="53"/>
      <c r="AE45" s="54">
        <f t="shared" si="18"/>
        <v>0</v>
      </c>
    </row>
    <row r="46" spans="1:31" ht="18" hidden="1" customHeight="1">
      <c r="A46" s="30">
        <v>320008</v>
      </c>
      <c r="B46" s="31">
        <v>2.8</v>
      </c>
      <c r="C46" s="32">
        <v>25</v>
      </c>
      <c r="D46" s="137" t="s">
        <v>64</v>
      </c>
      <c r="E46" s="138" t="s">
        <v>65</v>
      </c>
      <c r="F46" s="138" t="s">
        <v>66</v>
      </c>
      <c r="G46" s="73"/>
      <c r="H46" s="36"/>
      <c r="I46" s="36"/>
      <c r="J46" s="71"/>
      <c r="K46" s="58"/>
      <c r="L46" s="58"/>
      <c r="M46" s="58"/>
      <c r="N46" s="59"/>
      <c r="O46" s="60">
        <f>SUM(J46:N46)</f>
        <v>0</v>
      </c>
      <c r="P46" s="61"/>
      <c r="Q46" s="62"/>
      <c r="R46" s="61"/>
      <c r="S46" s="63">
        <f>SUM(O46,R46)</f>
        <v>0</v>
      </c>
      <c r="T46" s="139"/>
      <c r="U46" s="65">
        <f t="shared" si="2"/>
        <v>0</v>
      </c>
      <c r="V46" s="66">
        <f t="shared" si="6"/>
        <v>0</v>
      </c>
      <c r="W46" s="48"/>
      <c r="X46" s="49">
        <f>(J46*1000)/C46</f>
        <v>0</v>
      </c>
      <c r="Y46" s="50">
        <f>(K46*1000)/C46</f>
        <v>0</v>
      </c>
      <c r="Z46" s="50"/>
      <c r="AA46" s="50"/>
      <c r="AB46" s="51"/>
      <c r="AC46" s="52">
        <f t="shared" si="17"/>
        <v>0</v>
      </c>
      <c r="AD46" s="53"/>
      <c r="AE46" s="54">
        <f t="shared" si="18"/>
        <v>0</v>
      </c>
    </row>
    <row r="47" spans="1:31" ht="18" hidden="1" customHeight="1">
      <c r="A47" s="30">
        <v>320008</v>
      </c>
      <c r="B47" s="31">
        <v>2.8</v>
      </c>
      <c r="C47" s="67" t="s">
        <v>27</v>
      </c>
      <c r="D47" s="68" t="s">
        <v>64</v>
      </c>
      <c r="E47" s="138"/>
      <c r="F47" s="138"/>
      <c r="G47" s="73"/>
      <c r="H47" s="36"/>
      <c r="I47" s="36"/>
      <c r="J47" s="75"/>
      <c r="K47" s="58"/>
      <c r="L47" s="58"/>
      <c r="M47" s="58"/>
      <c r="N47" s="59"/>
      <c r="O47" s="60">
        <f t="shared" ref="O47:O67" si="19">SUM(J47:N47)</f>
        <v>0</v>
      </c>
      <c r="P47" s="61"/>
      <c r="Q47" s="62"/>
      <c r="R47" s="61"/>
      <c r="S47" s="63"/>
      <c r="T47" s="140">
        <f>SUM(O47,R47)</f>
        <v>0</v>
      </c>
      <c r="U47" s="65">
        <f>SUM(S47:T47)</f>
        <v>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/>
      <c r="AE47" s="54"/>
    </row>
    <row r="48" spans="1:31" ht="18" hidden="1" customHeight="1">
      <c r="A48" s="30">
        <v>320008</v>
      </c>
      <c r="B48" s="31">
        <v>2.8</v>
      </c>
      <c r="C48" s="67" t="s">
        <v>27</v>
      </c>
      <c r="D48" s="68" t="s">
        <v>67</v>
      </c>
      <c r="E48" s="138"/>
      <c r="F48" s="138"/>
      <c r="G48" s="73"/>
      <c r="H48" s="36"/>
      <c r="I48" s="36"/>
      <c r="J48" s="75"/>
      <c r="K48" s="58"/>
      <c r="L48" s="58"/>
      <c r="M48" s="58"/>
      <c r="N48" s="59"/>
      <c r="O48" s="60">
        <f t="shared" si="19"/>
        <v>0</v>
      </c>
      <c r="P48" s="61"/>
      <c r="Q48" s="62"/>
      <c r="R48" s="61"/>
      <c r="S48" s="63"/>
      <c r="T48" s="140">
        <f>SUM(O48,R48)</f>
        <v>0</v>
      </c>
      <c r="U48" s="65">
        <f>SUM(S48:T48)</f>
        <v>0</v>
      </c>
      <c r="V48" s="66"/>
      <c r="W48" s="48"/>
      <c r="X48" s="49"/>
      <c r="Y48" s="50"/>
      <c r="Z48" s="50"/>
      <c r="AA48" s="50"/>
      <c r="AB48" s="51"/>
      <c r="AC48" s="52"/>
      <c r="AD48" s="53"/>
      <c r="AE48" s="54"/>
    </row>
    <row r="49" spans="1:31" ht="18" customHeight="1">
      <c r="A49" s="30">
        <v>320021</v>
      </c>
      <c r="B49" s="31">
        <v>2.8</v>
      </c>
      <c r="C49" s="32">
        <v>25</v>
      </c>
      <c r="D49" s="141" t="s">
        <v>68</v>
      </c>
      <c r="E49" s="138"/>
      <c r="F49" s="138"/>
      <c r="G49" s="73"/>
      <c r="H49" s="36"/>
      <c r="I49" s="36"/>
      <c r="J49" s="142">
        <v>56</v>
      </c>
      <c r="K49" s="58"/>
      <c r="L49" s="58"/>
      <c r="M49" s="58"/>
      <c r="N49" s="59"/>
      <c r="O49" s="60">
        <f>SUM(J49:N49)</f>
        <v>56</v>
      </c>
      <c r="P49" s="61"/>
      <c r="Q49" s="62"/>
      <c r="R49" s="61"/>
      <c r="S49" s="63">
        <f>SUM(O49,R49)</f>
        <v>56</v>
      </c>
      <c r="T49" s="143"/>
      <c r="U49" s="65">
        <f t="shared" si="2"/>
        <v>56</v>
      </c>
      <c r="V49" s="66">
        <f t="shared" si="6"/>
        <v>0</v>
      </c>
      <c r="W49" s="48"/>
      <c r="X49" s="49">
        <f>(J49*1000)/C49</f>
        <v>2240</v>
      </c>
      <c r="Y49" s="50"/>
      <c r="Z49" s="50"/>
      <c r="AA49" s="50"/>
      <c r="AB49" s="51"/>
      <c r="AC49" s="52">
        <f t="shared" si="17"/>
        <v>2240</v>
      </c>
      <c r="AD49" s="53"/>
      <c r="AE49" s="54">
        <f t="shared" si="18"/>
        <v>2240</v>
      </c>
    </row>
    <row r="50" spans="1:31" ht="18" hidden="1" customHeight="1">
      <c r="A50" s="30">
        <v>320021</v>
      </c>
      <c r="B50" s="31">
        <v>2.8</v>
      </c>
      <c r="C50" s="67" t="s">
        <v>27</v>
      </c>
      <c r="D50" s="144" t="s">
        <v>69</v>
      </c>
      <c r="E50" s="135"/>
      <c r="F50" s="73"/>
      <c r="G50" s="73"/>
      <c r="H50" s="36"/>
      <c r="I50" s="36"/>
      <c r="J50" s="71"/>
      <c r="K50" s="58"/>
      <c r="L50" s="58"/>
      <c r="M50" s="58"/>
      <c r="N50" s="59"/>
      <c r="O50" s="60">
        <f t="shared" si="19"/>
        <v>0</v>
      </c>
      <c r="P50" s="61"/>
      <c r="Q50" s="62"/>
      <c r="R50" s="61"/>
      <c r="S50" s="63"/>
      <c r="T50" s="145">
        <f>SUM(O50,R50)</f>
        <v>0</v>
      </c>
      <c r="U50" s="65">
        <f>SUM(S50:T50)</f>
        <v>0</v>
      </c>
      <c r="V50" s="66">
        <f t="shared" si="6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>
      <c r="A51" s="30">
        <v>320001</v>
      </c>
      <c r="B51" s="31">
        <v>2.8</v>
      </c>
      <c r="C51" s="67" t="s">
        <v>27</v>
      </c>
      <c r="D51" s="146" t="s">
        <v>70</v>
      </c>
      <c r="E51" s="147"/>
      <c r="F51" s="73"/>
      <c r="G51" s="73"/>
      <c r="H51" s="36"/>
      <c r="I51" s="36"/>
      <c r="J51" s="75">
        <v>14</v>
      </c>
      <c r="K51" s="58"/>
      <c r="L51" s="58"/>
      <c r="M51" s="58"/>
      <c r="N51" s="59"/>
      <c r="O51" s="60">
        <f t="shared" si="19"/>
        <v>14</v>
      </c>
      <c r="P51" s="61"/>
      <c r="Q51" s="62"/>
      <c r="R51" s="61"/>
      <c r="S51" s="63"/>
      <c r="T51" s="140">
        <f>SUM(O51,R51)</f>
        <v>14</v>
      </c>
      <c r="U51" s="65">
        <f>SUM(S51:T51)</f>
        <v>14</v>
      </c>
      <c r="V51" s="66">
        <f t="shared" si="6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148">
        <v>320001</v>
      </c>
      <c r="B52" s="31">
        <v>2.8</v>
      </c>
      <c r="C52" s="32">
        <v>25</v>
      </c>
      <c r="D52" s="72" t="s">
        <v>70</v>
      </c>
      <c r="E52" s="73" t="s">
        <v>71</v>
      </c>
      <c r="F52" s="73" t="s">
        <v>72</v>
      </c>
      <c r="G52" s="73" t="s">
        <v>73</v>
      </c>
      <c r="H52" s="149"/>
      <c r="I52" s="149"/>
      <c r="J52" s="71">
        <v>180</v>
      </c>
      <c r="K52" s="58">
        <v>20</v>
      </c>
      <c r="L52" s="150">
        <v>2</v>
      </c>
      <c r="M52" s="58"/>
      <c r="N52" s="59"/>
      <c r="O52" s="60">
        <f t="shared" si="19"/>
        <v>202</v>
      </c>
      <c r="P52" s="151"/>
      <c r="Q52" s="152"/>
      <c r="R52" s="151"/>
      <c r="S52" s="63">
        <f>SUM(O52,R52)</f>
        <v>202</v>
      </c>
      <c r="T52" s="139"/>
      <c r="U52" s="153">
        <f t="shared" si="2"/>
        <v>202</v>
      </c>
      <c r="V52" s="66">
        <f t="shared" si="6"/>
        <v>0</v>
      </c>
      <c r="W52" s="47" t="s">
        <v>74</v>
      </c>
      <c r="X52" s="49">
        <f>(J52*1000)/C52</f>
        <v>7200</v>
      </c>
      <c r="Y52" s="50">
        <f>(K52*1000)/C52</f>
        <v>800</v>
      </c>
      <c r="Z52" s="50">
        <f>(L56*1000)/C52</f>
        <v>0</v>
      </c>
      <c r="AA52" s="50">
        <f>(M52*1000)/C52</f>
        <v>0</v>
      </c>
      <c r="AB52" s="51">
        <f>(N52*1000)/C52</f>
        <v>0</v>
      </c>
      <c r="AC52" s="154">
        <f t="shared" si="17"/>
        <v>8000</v>
      </c>
      <c r="AD52" s="51">
        <f>(R52*1000)/C52</f>
        <v>0</v>
      </c>
      <c r="AE52" s="155">
        <f t="shared" si="18"/>
        <v>8000</v>
      </c>
    </row>
    <row r="53" spans="1:31" ht="18" hidden="1" customHeight="1">
      <c r="A53" s="156">
        <v>320001</v>
      </c>
      <c r="B53" s="157">
        <v>2.5</v>
      </c>
      <c r="C53" s="83" t="s">
        <v>75</v>
      </c>
      <c r="D53" s="158" t="s">
        <v>70</v>
      </c>
      <c r="E53" s="159"/>
      <c r="F53" s="159"/>
      <c r="G53" s="159"/>
      <c r="H53" s="159"/>
      <c r="I53" s="160"/>
      <c r="J53" s="71"/>
      <c r="K53" s="58"/>
      <c r="L53" s="58"/>
      <c r="M53" s="58"/>
      <c r="N53" s="59"/>
      <c r="O53" s="60">
        <f t="shared" si="19"/>
        <v>0</v>
      </c>
      <c r="P53" s="151"/>
      <c r="Q53" s="152"/>
      <c r="R53" s="151">
        <f t="shared" si="16"/>
        <v>0</v>
      </c>
      <c r="S53" s="63"/>
      <c r="T53" s="139">
        <f>SUM(O53,R53)</f>
        <v>0</v>
      </c>
      <c r="U53" s="153">
        <f t="shared" si="2"/>
        <v>0</v>
      </c>
      <c r="V53" s="66">
        <f t="shared" si="6"/>
        <v>0</v>
      </c>
      <c r="W53" s="48"/>
      <c r="X53" s="49"/>
      <c r="Y53" s="50"/>
      <c r="Z53" s="50"/>
      <c r="AA53" s="50"/>
      <c r="AB53" s="51"/>
      <c r="AC53" s="154">
        <f t="shared" si="17"/>
        <v>0</v>
      </c>
      <c r="AD53" s="51"/>
      <c r="AE53" s="155">
        <f t="shared" si="18"/>
        <v>0</v>
      </c>
    </row>
    <row r="54" spans="1:31" ht="18" hidden="1" customHeight="1">
      <c r="A54" s="161">
        <v>32010890</v>
      </c>
      <c r="B54" s="108">
        <v>4</v>
      </c>
      <c r="C54" s="67" t="s">
        <v>27</v>
      </c>
      <c r="D54" s="162"/>
      <c r="E54" s="163"/>
      <c r="F54" s="163"/>
      <c r="G54" s="163"/>
      <c r="H54" s="163"/>
      <c r="I54" s="164" t="s">
        <v>76</v>
      </c>
      <c r="J54" s="71"/>
      <c r="K54" s="58"/>
      <c r="L54" s="58"/>
      <c r="M54" s="58"/>
      <c r="N54" s="59"/>
      <c r="O54" s="60">
        <f t="shared" si="19"/>
        <v>0</v>
      </c>
      <c r="P54" s="151"/>
      <c r="Q54" s="152"/>
      <c r="R54" s="151">
        <f t="shared" si="16"/>
        <v>0</v>
      </c>
      <c r="S54" s="63"/>
      <c r="T54" s="64">
        <f>SUM(O54,R54)</f>
        <v>0</v>
      </c>
      <c r="U54" s="153">
        <f t="shared" si="2"/>
        <v>0</v>
      </c>
      <c r="V54" s="66">
        <f t="shared" si="6"/>
        <v>0</v>
      </c>
      <c r="W54" s="48"/>
      <c r="X54" s="49"/>
      <c r="Y54" s="50"/>
      <c r="Z54" s="50"/>
      <c r="AA54" s="50"/>
      <c r="AB54" s="51"/>
      <c r="AC54" s="154">
        <f t="shared" si="17"/>
        <v>0</v>
      </c>
      <c r="AD54" s="51"/>
      <c r="AE54" s="155">
        <f t="shared" si="18"/>
        <v>0</v>
      </c>
    </row>
    <row r="55" spans="1:31" ht="18" hidden="1" customHeight="1">
      <c r="A55" s="100">
        <v>32010890</v>
      </c>
      <c r="B55" s="108">
        <v>4</v>
      </c>
      <c r="C55" s="96">
        <v>50</v>
      </c>
      <c r="D55" s="165"/>
      <c r="E55" s="103"/>
      <c r="F55" s="103"/>
      <c r="G55" s="103"/>
      <c r="H55" s="104"/>
      <c r="I55" s="164" t="s">
        <v>77</v>
      </c>
      <c r="J55" s="71"/>
      <c r="K55" s="58"/>
      <c r="L55" s="58"/>
      <c r="M55" s="58"/>
      <c r="N55" s="59"/>
      <c r="O55" s="60">
        <f t="shared" si="19"/>
        <v>0</v>
      </c>
      <c r="P55" s="61"/>
      <c r="Q55" s="62"/>
      <c r="R55" s="61">
        <f t="shared" si="16"/>
        <v>0</v>
      </c>
      <c r="S55" s="63">
        <f>SUM(O55,R55)</f>
        <v>0</v>
      </c>
      <c r="T55" s="70"/>
      <c r="U55" s="65">
        <f t="shared" si="2"/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>
        <f>(R55*1000)/C55</f>
        <v>0</v>
      </c>
      <c r="AE55" s="54">
        <f t="shared" si="18"/>
        <v>0</v>
      </c>
    </row>
    <row r="56" spans="1:31" ht="18" customHeight="1">
      <c r="A56" s="30">
        <v>320101</v>
      </c>
      <c r="B56" s="108">
        <v>4</v>
      </c>
      <c r="C56" s="67" t="s">
        <v>27</v>
      </c>
      <c r="D56" s="165"/>
      <c r="E56" s="103"/>
      <c r="F56" s="103"/>
      <c r="G56" s="103"/>
      <c r="H56" s="104"/>
      <c r="I56" s="166" t="s">
        <v>78</v>
      </c>
      <c r="J56" s="57"/>
      <c r="K56" s="90"/>
      <c r="L56" s="58"/>
      <c r="M56" s="90"/>
      <c r="N56" s="91"/>
      <c r="O56" s="60"/>
      <c r="P56" s="92">
        <v>1410</v>
      </c>
      <c r="Q56" s="109"/>
      <c r="R56" s="92">
        <f>SUM(P56:Q56)</f>
        <v>1410</v>
      </c>
      <c r="S56" s="63"/>
      <c r="T56" s="70">
        <f>SUM(O56,R56)</f>
        <v>1410</v>
      </c>
      <c r="U56" s="65">
        <f t="shared" si="2"/>
        <v>1410</v>
      </c>
      <c r="V56" s="66">
        <f t="shared" si="6"/>
        <v>0</v>
      </c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320101</v>
      </c>
      <c r="B57" s="108">
        <v>4</v>
      </c>
      <c r="C57" s="32">
        <v>50</v>
      </c>
      <c r="D57" s="72"/>
      <c r="E57" s="73"/>
      <c r="F57" s="73"/>
      <c r="G57" s="73"/>
      <c r="H57" s="36"/>
      <c r="I57" s="909" t="s">
        <v>78</v>
      </c>
      <c r="J57" s="71"/>
      <c r="K57" s="58"/>
      <c r="L57" s="58"/>
      <c r="M57" s="58"/>
      <c r="N57" s="59"/>
      <c r="O57" s="60"/>
      <c r="P57" s="61">
        <v>400</v>
      </c>
      <c r="Q57" s="62">
        <v>900</v>
      </c>
      <c r="R57" s="61">
        <f t="shared" si="16"/>
        <v>1300</v>
      </c>
      <c r="S57" s="63">
        <f t="shared" ref="S57:S65" si="20">SUM(O57,R57)</f>
        <v>1300</v>
      </c>
      <c r="T57" s="139"/>
      <c r="U57" s="65">
        <f t="shared" si="2"/>
        <v>1300</v>
      </c>
      <c r="V57" s="66">
        <f t="shared" si="6"/>
        <v>0</v>
      </c>
      <c r="W57" s="48"/>
      <c r="X57" s="49">
        <f t="shared" ref="X57:X65" si="21">(J57*1000)/C57</f>
        <v>0</v>
      </c>
      <c r="Y57" s="50">
        <f t="shared" ref="Y57:Y64" si="22">(K57*1000)/C57</f>
        <v>0</v>
      </c>
      <c r="Z57" s="50">
        <f t="shared" ref="Z57:Z64" si="23">(L57*1000)/C57</f>
        <v>0</v>
      </c>
      <c r="AA57" s="50">
        <f t="shared" ref="AA57:AA64" si="24">(M57*1000)/C57</f>
        <v>0</v>
      </c>
      <c r="AB57" s="51">
        <f t="shared" ref="AB57:AB64" si="25">(N57*1000)/C57</f>
        <v>0</v>
      </c>
      <c r="AC57" s="52">
        <f t="shared" si="17"/>
        <v>0</v>
      </c>
      <c r="AD57" s="53">
        <f>(R57*1000)/C57</f>
        <v>26000</v>
      </c>
      <c r="AE57" s="54">
        <f t="shared" si="18"/>
        <v>26000</v>
      </c>
    </row>
    <row r="58" spans="1:31" ht="18" hidden="1" customHeight="1">
      <c r="A58" s="167">
        <v>32010104</v>
      </c>
      <c r="B58" s="108">
        <v>4</v>
      </c>
      <c r="C58" s="168">
        <v>40</v>
      </c>
      <c r="D58" s="169"/>
      <c r="E58" s="170"/>
      <c r="F58" s="170"/>
      <c r="G58" s="170"/>
      <c r="H58" s="170"/>
      <c r="I58" s="171" t="s">
        <v>79</v>
      </c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>
        <f t="shared" si="16"/>
        <v>0</v>
      </c>
      <c r="S58" s="63">
        <f t="shared" si="20"/>
        <v>0</v>
      </c>
      <c r="T58" s="139"/>
      <c r="U58" s="65">
        <f t="shared" si="2"/>
        <v>0</v>
      </c>
      <c r="V58" s="66">
        <f t="shared" si="6"/>
        <v>0</v>
      </c>
      <c r="W58" s="48"/>
      <c r="X58" s="49">
        <f t="shared" si="21"/>
        <v>0</v>
      </c>
      <c r="Y58" s="50">
        <f t="shared" si="22"/>
        <v>0</v>
      </c>
      <c r="Z58" s="50">
        <f t="shared" si="23"/>
        <v>0</v>
      </c>
      <c r="AA58" s="50">
        <f t="shared" si="24"/>
        <v>0</v>
      </c>
      <c r="AB58" s="51">
        <f t="shared" si="25"/>
        <v>0</v>
      </c>
      <c r="AC58" s="52">
        <f t="shared" si="17"/>
        <v>0</v>
      </c>
      <c r="AD58" s="53">
        <f>(R58*1000)/C58</f>
        <v>0</v>
      </c>
      <c r="AE58" s="54">
        <f t="shared" si="18"/>
        <v>0</v>
      </c>
    </row>
    <row r="59" spans="1:31" ht="18" hidden="1" customHeight="1">
      <c r="A59" s="172">
        <v>32010108</v>
      </c>
      <c r="B59" s="108">
        <v>4</v>
      </c>
      <c r="C59" s="96">
        <v>30</v>
      </c>
      <c r="D59" s="165"/>
      <c r="E59" s="103"/>
      <c r="F59" s="103"/>
      <c r="G59" s="103"/>
      <c r="H59" s="103"/>
      <c r="I59" s="104" t="s">
        <v>80</v>
      </c>
      <c r="J59" s="71"/>
      <c r="K59" s="58"/>
      <c r="L59" s="58"/>
      <c r="M59" s="58"/>
      <c r="N59" s="59"/>
      <c r="O59" s="60">
        <f t="shared" si="19"/>
        <v>0</v>
      </c>
      <c r="P59" s="61"/>
      <c r="Q59" s="62"/>
      <c r="R59" s="61">
        <f t="shared" si="16"/>
        <v>0</v>
      </c>
      <c r="S59" s="63">
        <f t="shared" si="20"/>
        <v>0</v>
      </c>
      <c r="T59" s="139"/>
      <c r="U59" s="65">
        <f t="shared" si="2"/>
        <v>0</v>
      </c>
      <c r="V59" s="66">
        <f t="shared" si="6"/>
        <v>0</v>
      </c>
      <c r="W59" s="48"/>
      <c r="X59" s="49">
        <f t="shared" si="21"/>
        <v>0</v>
      </c>
      <c r="Y59" s="50">
        <f t="shared" si="22"/>
        <v>0</v>
      </c>
      <c r="Z59" s="50">
        <f t="shared" si="23"/>
        <v>0</v>
      </c>
      <c r="AA59" s="50">
        <f t="shared" si="24"/>
        <v>0</v>
      </c>
      <c r="AB59" s="51">
        <f t="shared" si="25"/>
        <v>0</v>
      </c>
      <c r="AC59" s="52">
        <f t="shared" si="17"/>
        <v>0</v>
      </c>
      <c r="AD59" s="53">
        <f>(R59*1000)/C59</f>
        <v>0</v>
      </c>
      <c r="AE59" s="54">
        <f t="shared" si="18"/>
        <v>0</v>
      </c>
    </row>
    <row r="60" spans="1:31" ht="18" hidden="1" customHeight="1">
      <c r="A60" s="30">
        <v>32010108</v>
      </c>
      <c r="B60" s="108">
        <v>4</v>
      </c>
      <c r="C60" s="32">
        <v>50</v>
      </c>
      <c r="D60" s="72"/>
      <c r="E60" s="73"/>
      <c r="F60" s="73"/>
      <c r="G60" s="73"/>
      <c r="H60" s="36"/>
      <c r="I60" s="36" t="s">
        <v>80</v>
      </c>
      <c r="J60" s="71"/>
      <c r="K60" s="58"/>
      <c r="L60" s="58"/>
      <c r="M60" s="58"/>
      <c r="N60" s="59"/>
      <c r="O60" s="60">
        <f t="shared" si="19"/>
        <v>0</v>
      </c>
      <c r="P60" s="61"/>
      <c r="Q60" s="62"/>
      <c r="R60" s="61">
        <f t="shared" si="16"/>
        <v>0</v>
      </c>
      <c r="S60" s="63">
        <f t="shared" si="20"/>
        <v>0</v>
      </c>
      <c r="T60" s="139"/>
      <c r="U60" s="65">
        <f t="shared" si="2"/>
        <v>0</v>
      </c>
      <c r="V60" s="66">
        <f t="shared" si="6"/>
        <v>0</v>
      </c>
      <c r="W60" s="48"/>
      <c r="X60" s="49">
        <f t="shared" si="21"/>
        <v>0</v>
      </c>
      <c r="Y60" s="50">
        <f t="shared" si="22"/>
        <v>0</v>
      </c>
      <c r="Z60" s="50">
        <f t="shared" si="23"/>
        <v>0</v>
      </c>
      <c r="AA60" s="50">
        <f t="shared" si="24"/>
        <v>0</v>
      </c>
      <c r="AB60" s="51">
        <f t="shared" si="25"/>
        <v>0</v>
      </c>
      <c r="AC60" s="52">
        <f t="shared" si="17"/>
        <v>0</v>
      </c>
      <c r="AD60" s="53">
        <f>(R60*1000)/C60</f>
        <v>0</v>
      </c>
      <c r="AE60" s="54">
        <f t="shared" si="18"/>
        <v>0</v>
      </c>
    </row>
    <row r="61" spans="1:31" ht="18" hidden="1" customHeight="1">
      <c r="A61" s="30">
        <v>32010131</v>
      </c>
      <c r="B61" s="31">
        <v>2.5</v>
      </c>
      <c r="C61" s="32">
        <v>25</v>
      </c>
      <c r="D61" s="72"/>
      <c r="E61" s="73"/>
      <c r="F61" s="73"/>
      <c r="G61" s="73"/>
      <c r="H61" s="36"/>
      <c r="I61" s="36" t="s">
        <v>81</v>
      </c>
      <c r="J61" s="71"/>
      <c r="K61" s="58"/>
      <c r="L61" s="58"/>
      <c r="M61" s="58"/>
      <c r="N61" s="59"/>
      <c r="O61" s="60">
        <f t="shared" si="19"/>
        <v>0</v>
      </c>
      <c r="P61" s="61"/>
      <c r="Q61" s="62"/>
      <c r="R61" s="61">
        <f t="shared" si="16"/>
        <v>0</v>
      </c>
      <c r="S61" s="63">
        <f t="shared" si="20"/>
        <v>0</v>
      </c>
      <c r="T61" s="139"/>
      <c r="U61" s="65">
        <f t="shared" si="2"/>
        <v>0</v>
      </c>
      <c r="V61" s="66">
        <f t="shared" si="6"/>
        <v>0</v>
      </c>
      <c r="W61" s="48"/>
      <c r="X61" s="49">
        <f t="shared" si="21"/>
        <v>0</v>
      </c>
      <c r="Y61" s="50">
        <f t="shared" si="22"/>
        <v>0</v>
      </c>
      <c r="Z61" s="50">
        <f t="shared" si="23"/>
        <v>0</v>
      </c>
      <c r="AA61" s="50">
        <f t="shared" si="24"/>
        <v>0</v>
      </c>
      <c r="AB61" s="51">
        <f t="shared" si="25"/>
        <v>0</v>
      </c>
      <c r="AC61" s="52">
        <f t="shared" si="17"/>
        <v>0</v>
      </c>
      <c r="AD61" s="53">
        <f>(R61*1000)/C61</f>
        <v>0</v>
      </c>
      <c r="AE61" s="54">
        <f t="shared" si="18"/>
        <v>0</v>
      </c>
    </row>
    <row r="62" spans="1:31" ht="18" customHeight="1">
      <c r="A62" s="30">
        <v>320041</v>
      </c>
      <c r="B62" s="108">
        <v>4</v>
      </c>
      <c r="C62" s="32">
        <v>25</v>
      </c>
      <c r="D62" s="72"/>
      <c r="E62" s="73"/>
      <c r="F62" s="73"/>
      <c r="G62" s="73"/>
      <c r="H62" s="89">
        <v>6952</v>
      </c>
      <c r="I62" s="36"/>
      <c r="J62" s="71"/>
      <c r="K62" s="58"/>
      <c r="L62" s="58"/>
      <c r="M62" s="58"/>
      <c r="N62" s="173">
        <v>16</v>
      </c>
      <c r="O62" s="60">
        <f t="shared" si="19"/>
        <v>16</v>
      </c>
      <c r="P62" s="61"/>
      <c r="Q62" s="62"/>
      <c r="R62" s="61"/>
      <c r="S62" s="63">
        <f t="shared" si="20"/>
        <v>16</v>
      </c>
      <c r="T62" s="139"/>
      <c r="U62" s="65">
        <f t="shared" si="2"/>
        <v>16</v>
      </c>
      <c r="V62" s="66">
        <f t="shared" si="6"/>
        <v>0</v>
      </c>
      <c r="W62" s="174" t="s">
        <v>82</v>
      </c>
      <c r="X62" s="49">
        <f t="shared" si="21"/>
        <v>0</v>
      </c>
      <c r="Y62" s="50">
        <f t="shared" si="22"/>
        <v>0</v>
      </c>
      <c r="Z62" s="50">
        <f t="shared" si="23"/>
        <v>0</v>
      </c>
      <c r="AA62" s="50">
        <f t="shared" si="24"/>
        <v>0</v>
      </c>
      <c r="AB62" s="51">
        <f t="shared" si="25"/>
        <v>640</v>
      </c>
      <c r="AC62" s="52">
        <f t="shared" si="17"/>
        <v>640</v>
      </c>
      <c r="AD62" s="53"/>
      <c r="AE62" s="54"/>
    </row>
    <row r="63" spans="1:31" ht="18" customHeight="1">
      <c r="A63" s="30">
        <v>321072</v>
      </c>
      <c r="B63" s="108">
        <v>2.8</v>
      </c>
      <c r="C63" s="32">
        <v>25</v>
      </c>
      <c r="D63" s="175" t="s">
        <v>83</v>
      </c>
      <c r="E63" s="73"/>
      <c r="F63" s="73"/>
      <c r="G63" s="73"/>
      <c r="H63" s="89"/>
      <c r="I63" s="36"/>
      <c r="J63" s="910">
        <v>8</v>
      </c>
      <c r="K63" s="58"/>
      <c r="L63" s="58"/>
      <c r="M63" s="58"/>
      <c r="N63" s="59"/>
      <c r="O63" s="60">
        <f t="shared" si="19"/>
        <v>8</v>
      </c>
      <c r="Q63" s="62"/>
      <c r="R63" s="61"/>
      <c r="S63" s="63">
        <f t="shared" si="20"/>
        <v>8</v>
      </c>
      <c r="T63" s="139"/>
      <c r="U63" s="65">
        <f t="shared" si="2"/>
        <v>8</v>
      </c>
      <c r="V63" s="66"/>
      <c r="W63" s="177"/>
      <c r="X63" s="49">
        <f t="shared" si="21"/>
        <v>320</v>
      </c>
      <c r="Y63" s="50">
        <f t="shared" si="22"/>
        <v>0</v>
      </c>
      <c r="Z63" s="50">
        <f t="shared" si="23"/>
        <v>0</v>
      </c>
      <c r="AA63" s="50">
        <f t="shared" si="24"/>
        <v>0</v>
      </c>
      <c r="AB63" s="51">
        <f t="shared" si="25"/>
        <v>0</v>
      </c>
      <c r="AC63" s="52">
        <f t="shared" si="17"/>
        <v>320</v>
      </c>
      <c r="AD63" s="53">
        <f>(R63*1000)/C63</f>
        <v>0</v>
      </c>
      <c r="AE63" s="54">
        <f t="shared" si="18"/>
        <v>320</v>
      </c>
    </row>
    <row r="64" spans="1:31" ht="18" customHeight="1">
      <c r="A64" s="30">
        <v>321000</v>
      </c>
      <c r="B64" s="31" t="s">
        <v>57</v>
      </c>
      <c r="C64" s="32">
        <v>25</v>
      </c>
      <c r="D64" s="72">
        <v>352</v>
      </c>
      <c r="E64" s="73">
        <v>852</v>
      </c>
      <c r="F64" s="73" t="s">
        <v>84</v>
      </c>
      <c r="G64" s="73">
        <v>9452</v>
      </c>
      <c r="H64" s="36"/>
      <c r="I64" s="36"/>
      <c r="J64" s="178"/>
      <c r="K64" s="58"/>
      <c r="L64" s="58"/>
      <c r="M64" s="58"/>
      <c r="N64" s="59"/>
      <c r="O64" s="60">
        <f t="shared" si="19"/>
        <v>0</v>
      </c>
      <c r="Q64" s="62"/>
      <c r="R64" s="61">
        <f>SUM(P64:Q64)</f>
        <v>0</v>
      </c>
      <c r="S64" s="63">
        <f t="shared" si="20"/>
        <v>0</v>
      </c>
      <c r="T64" s="139"/>
      <c r="U64" s="65">
        <f t="shared" si="2"/>
        <v>0</v>
      </c>
      <c r="V64" s="66">
        <f t="shared" si="6"/>
        <v>0</v>
      </c>
      <c r="W64" s="48" t="s">
        <v>85</v>
      </c>
      <c r="X64" s="49">
        <f t="shared" si="21"/>
        <v>0</v>
      </c>
      <c r="Y64" s="50">
        <f t="shared" si="22"/>
        <v>0</v>
      </c>
      <c r="Z64" s="50">
        <f t="shared" si="23"/>
        <v>0</v>
      </c>
      <c r="AA64" s="50">
        <f t="shared" si="24"/>
        <v>0</v>
      </c>
      <c r="AB64" s="51">
        <f t="shared" si="25"/>
        <v>0</v>
      </c>
      <c r="AC64" s="52">
        <f t="shared" si="17"/>
        <v>0</v>
      </c>
      <c r="AD64" s="53">
        <f>(R64*1000)/C64</f>
        <v>0</v>
      </c>
      <c r="AE64" s="54">
        <f t="shared" si="18"/>
        <v>0</v>
      </c>
    </row>
    <row r="65" spans="1:31" ht="18" customHeight="1">
      <c r="A65" s="30">
        <v>321021</v>
      </c>
      <c r="B65" s="108">
        <v>4</v>
      </c>
      <c r="C65" s="32">
        <v>25</v>
      </c>
      <c r="D65" s="74" t="s">
        <v>86</v>
      </c>
      <c r="E65" s="73"/>
      <c r="F65" s="73"/>
      <c r="G65" s="73"/>
      <c r="H65" s="36"/>
      <c r="I65" s="36"/>
      <c r="J65" s="178">
        <v>16</v>
      </c>
      <c r="K65" s="58"/>
      <c r="L65" s="58"/>
      <c r="M65" s="58"/>
      <c r="N65" s="59"/>
      <c r="O65" s="60">
        <f>SUM(J65:N65)</f>
        <v>16</v>
      </c>
      <c r="P65" s="61"/>
      <c r="Q65" s="62"/>
      <c r="R65" s="61"/>
      <c r="S65" s="63">
        <f t="shared" si="20"/>
        <v>16</v>
      </c>
      <c r="T65" s="143"/>
      <c r="U65" s="65">
        <f t="shared" si="2"/>
        <v>16</v>
      </c>
      <c r="V65" s="66">
        <f t="shared" si="6"/>
        <v>0</v>
      </c>
      <c r="W65" s="48"/>
      <c r="X65" s="49">
        <f t="shared" si="21"/>
        <v>640</v>
      </c>
      <c r="Y65" s="50"/>
      <c r="Z65" s="50"/>
      <c r="AA65" s="50"/>
      <c r="AB65" s="51"/>
      <c r="AC65" s="52">
        <f t="shared" si="17"/>
        <v>640</v>
      </c>
      <c r="AD65" s="53"/>
      <c r="AE65" s="54">
        <f t="shared" si="18"/>
        <v>640</v>
      </c>
    </row>
    <row r="66" spans="1:31" ht="18" customHeight="1">
      <c r="A66" s="30">
        <v>321001</v>
      </c>
      <c r="B66" s="108">
        <v>4</v>
      </c>
      <c r="C66" s="67" t="s">
        <v>27</v>
      </c>
      <c r="D66" s="68">
        <v>552</v>
      </c>
      <c r="E66" s="73"/>
      <c r="F66" s="73"/>
      <c r="G66" s="73"/>
      <c r="H66" s="36"/>
      <c r="I66" s="36"/>
      <c r="J66" s="75"/>
      <c r="K66" s="58"/>
      <c r="L66" s="58"/>
      <c r="M66" s="58"/>
      <c r="N66" s="59"/>
      <c r="O66" s="60">
        <f t="shared" si="19"/>
        <v>0</v>
      </c>
      <c r="P66" s="61"/>
      <c r="Q66" s="62"/>
      <c r="R66" s="61"/>
      <c r="S66" s="63"/>
      <c r="T66" s="140">
        <f>SUM(O66,R66)</f>
        <v>0</v>
      </c>
      <c r="U66" s="65">
        <f t="shared" si="2"/>
        <v>0</v>
      </c>
      <c r="V66" s="66">
        <f t="shared" si="6"/>
        <v>0</v>
      </c>
      <c r="W66" s="48"/>
      <c r="X66" s="49"/>
      <c r="Y66" s="50"/>
      <c r="Z66" s="50"/>
      <c r="AA66" s="50"/>
      <c r="AB66" s="51"/>
      <c r="AC66" s="52"/>
      <c r="AD66" s="53"/>
      <c r="AE66" s="54"/>
    </row>
    <row r="67" spans="1:31" ht="18" customHeight="1">
      <c r="A67" s="30">
        <v>321001</v>
      </c>
      <c r="B67" s="108">
        <v>4</v>
      </c>
      <c r="C67" s="32">
        <v>25</v>
      </c>
      <c r="D67" s="72">
        <v>552</v>
      </c>
      <c r="E67" s="73">
        <v>952</v>
      </c>
      <c r="F67" s="73" t="s">
        <v>87</v>
      </c>
      <c r="G67" s="73">
        <v>9652</v>
      </c>
      <c r="H67" s="36"/>
      <c r="I67" s="36"/>
      <c r="J67" s="71">
        <v>100</v>
      </c>
      <c r="K67" s="58">
        <v>20</v>
      </c>
      <c r="L67" s="58">
        <v>5</v>
      </c>
      <c r="M67" s="58"/>
      <c r="N67" s="59"/>
      <c r="O67" s="60">
        <f t="shared" si="19"/>
        <v>125</v>
      </c>
      <c r="P67" s="61"/>
      <c r="Q67" s="62"/>
      <c r="R67" s="61">
        <f t="shared" si="16"/>
        <v>0</v>
      </c>
      <c r="S67" s="63">
        <f>SUM(O67,R67)</f>
        <v>125</v>
      </c>
      <c r="T67" s="139"/>
      <c r="U67" s="65">
        <f t="shared" si="2"/>
        <v>125</v>
      </c>
      <c r="V67" s="66">
        <f t="shared" si="6"/>
        <v>0</v>
      </c>
      <c r="W67" s="48"/>
      <c r="X67" s="49">
        <f>(J67*1000)/C67</f>
        <v>4000</v>
      </c>
      <c r="Y67" s="50">
        <f>(K67*1000)/C67</f>
        <v>800</v>
      </c>
      <c r="Z67" s="50">
        <f>(L67*1000)/C67</f>
        <v>200</v>
      </c>
      <c r="AA67" s="50">
        <f>(M67*1000)/C67</f>
        <v>0</v>
      </c>
      <c r="AB67" s="51">
        <f>(N67*1000)/C67</f>
        <v>0</v>
      </c>
      <c r="AC67" s="52">
        <f t="shared" si="17"/>
        <v>5000</v>
      </c>
      <c r="AD67" s="53">
        <f>(R67*1000)/C67</f>
        <v>0</v>
      </c>
      <c r="AE67" s="54">
        <f t="shared" si="18"/>
        <v>5000</v>
      </c>
    </row>
    <row r="68" spans="1:31" ht="15.75" hidden="1" customHeight="1">
      <c r="A68" s="148">
        <v>321001</v>
      </c>
      <c r="B68" s="108">
        <v>4</v>
      </c>
      <c r="C68" s="78">
        <v>40</v>
      </c>
      <c r="D68" s="179">
        <v>552</v>
      </c>
      <c r="E68" s="180">
        <v>952</v>
      </c>
      <c r="F68" s="180" t="s">
        <v>87</v>
      </c>
      <c r="G68" s="180">
        <v>9652</v>
      </c>
      <c r="H68" s="149">
        <v>8652</v>
      </c>
      <c r="I68" s="181"/>
      <c r="J68" s="71"/>
      <c r="K68" s="58"/>
      <c r="L68" s="58"/>
      <c r="M68" s="58"/>
      <c r="N68" s="59"/>
      <c r="O68" s="60">
        <f t="shared" si="15"/>
        <v>0</v>
      </c>
      <c r="P68" s="151"/>
      <c r="Q68" s="152"/>
      <c r="R68" s="151">
        <f t="shared" si="16"/>
        <v>0</v>
      </c>
      <c r="S68" s="63">
        <f>SUM(O68,R68)</f>
        <v>0</v>
      </c>
      <c r="T68" s="139"/>
      <c r="U68" s="153">
        <f t="shared" si="2"/>
        <v>0</v>
      </c>
      <c r="V68" s="66">
        <f t="shared" si="6"/>
        <v>0</v>
      </c>
      <c r="W68" s="48"/>
      <c r="X68" s="49">
        <f>(J68*1000)/C68</f>
        <v>0</v>
      </c>
      <c r="Y68" s="50">
        <f>(K68*1000)/C68</f>
        <v>0</v>
      </c>
      <c r="Z68" s="50">
        <f>(L68*1000)/C68</f>
        <v>0</v>
      </c>
      <c r="AA68" s="50">
        <f>(M68*1000)/C68</f>
        <v>0</v>
      </c>
      <c r="AB68" s="51">
        <f>(N68*1000)/C68</f>
        <v>0</v>
      </c>
      <c r="AC68" s="154">
        <f t="shared" si="17"/>
        <v>0</v>
      </c>
      <c r="AD68" s="51">
        <f>(R68*1000)/C68</f>
        <v>0</v>
      </c>
      <c r="AE68" s="155">
        <f t="shared" si="18"/>
        <v>0</v>
      </c>
    </row>
    <row r="69" spans="1:31" ht="18" hidden="1" customHeight="1">
      <c r="A69" s="182">
        <v>32110811</v>
      </c>
      <c r="B69" s="183">
        <v>4</v>
      </c>
      <c r="C69" s="83">
        <v>50</v>
      </c>
      <c r="D69" s="158"/>
      <c r="E69" s="159"/>
      <c r="F69" s="159"/>
      <c r="G69" s="159"/>
      <c r="H69" s="159"/>
      <c r="I69" s="184" t="s">
        <v>88</v>
      </c>
      <c r="J69" s="185"/>
      <c r="K69" s="186"/>
      <c r="L69" s="186"/>
      <c r="M69" s="186"/>
      <c r="N69" s="187"/>
      <c r="O69" s="60">
        <f t="shared" si="15"/>
        <v>0</v>
      </c>
      <c r="P69" s="61"/>
      <c r="Q69" s="62"/>
      <c r="R69" s="61">
        <f t="shared" si="16"/>
        <v>0</v>
      </c>
      <c r="S69" s="63">
        <f>SUM(O69,R69)</f>
        <v>0</v>
      </c>
      <c r="T69" s="139"/>
      <c r="U69" s="153">
        <f t="shared" si="2"/>
        <v>0</v>
      </c>
      <c r="V69" s="66">
        <f t="shared" si="6"/>
        <v>0</v>
      </c>
      <c r="W69" s="48"/>
      <c r="X69" s="49">
        <f>(J69*1000)/C69</f>
        <v>0</v>
      </c>
      <c r="Y69" s="50">
        <f>(K69*1000)/C69</f>
        <v>0</v>
      </c>
      <c r="Z69" s="50">
        <f>(L69*1000)/C69</f>
        <v>0</v>
      </c>
      <c r="AA69" s="50">
        <f>(M69*1000)/C69</f>
        <v>0</v>
      </c>
      <c r="AB69" s="51">
        <f>(N69*1000)/C69</f>
        <v>0</v>
      </c>
      <c r="AC69" s="154">
        <f t="shared" si="17"/>
        <v>0</v>
      </c>
      <c r="AD69" s="51">
        <f>(R69*1000)/C69</f>
        <v>0</v>
      </c>
      <c r="AE69" s="155">
        <f t="shared" si="18"/>
        <v>0</v>
      </c>
    </row>
    <row r="70" spans="1:31" ht="18" hidden="1" customHeight="1">
      <c r="A70" s="182">
        <v>32110811</v>
      </c>
      <c r="B70" s="183">
        <v>3.5</v>
      </c>
      <c r="C70" s="188" t="s">
        <v>27</v>
      </c>
      <c r="D70" s="103"/>
      <c r="E70" s="103"/>
      <c r="F70" s="103"/>
      <c r="G70" s="103"/>
      <c r="H70" s="103"/>
      <c r="I70" s="184" t="s">
        <v>89</v>
      </c>
      <c r="J70" s="189"/>
      <c r="K70" s="186"/>
      <c r="L70" s="186"/>
      <c r="M70" s="186"/>
      <c r="N70" s="187"/>
      <c r="O70" s="60"/>
      <c r="P70" s="61"/>
      <c r="Q70" s="62"/>
      <c r="R70" s="61">
        <f t="shared" si="16"/>
        <v>0</v>
      </c>
      <c r="S70" s="63"/>
      <c r="T70" s="64">
        <f>SUM(O70,R70)</f>
        <v>0</v>
      </c>
      <c r="U70" s="65">
        <f t="shared" si="2"/>
        <v>0</v>
      </c>
      <c r="V70" s="66">
        <f t="shared" si="6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" hidden="1" customHeight="1">
      <c r="A71" s="190">
        <v>32110890</v>
      </c>
      <c r="B71" s="108">
        <v>4</v>
      </c>
      <c r="C71" s="188" t="s">
        <v>27</v>
      </c>
      <c r="D71" s="103"/>
      <c r="E71" s="103"/>
      <c r="F71" s="103"/>
      <c r="G71" s="103"/>
      <c r="H71" s="103"/>
      <c r="I71" s="184" t="s">
        <v>90</v>
      </c>
      <c r="J71" s="189"/>
      <c r="K71" s="186"/>
      <c r="L71" s="186"/>
      <c r="M71" s="186"/>
      <c r="N71" s="187"/>
      <c r="O71" s="60"/>
      <c r="P71" s="61"/>
      <c r="Q71" s="62"/>
      <c r="R71" s="61">
        <f t="shared" si="16"/>
        <v>0</v>
      </c>
      <c r="S71" s="63"/>
      <c r="T71" s="64">
        <f>SUM(O71,R71)</f>
        <v>0</v>
      </c>
      <c r="U71" s="65">
        <f t="shared" si="2"/>
        <v>0</v>
      </c>
      <c r="V71" s="66">
        <f t="shared" si="6"/>
        <v>0</v>
      </c>
      <c r="W71" s="48"/>
      <c r="X71" s="49"/>
      <c r="Y71" s="50"/>
      <c r="Z71" s="50"/>
      <c r="AA71" s="50"/>
      <c r="AB71" s="51"/>
      <c r="AC71" s="52"/>
      <c r="AD71" s="53"/>
      <c r="AE71" s="54"/>
    </row>
    <row r="72" spans="1:31" ht="18.75" hidden="1" customHeight="1">
      <c r="A72" s="190">
        <v>32110890</v>
      </c>
      <c r="B72" s="191">
        <v>4</v>
      </c>
      <c r="C72" s="163">
        <v>50</v>
      </c>
      <c r="D72" s="103"/>
      <c r="E72" s="103"/>
      <c r="F72" s="103"/>
      <c r="G72" s="103"/>
      <c r="H72" s="103"/>
      <c r="I72" s="184" t="s">
        <v>91</v>
      </c>
      <c r="J72" s="58"/>
      <c r="K72" s="58"/>
      <c r="L72" s="58"/>
      <c r="M72" s="58"/>
      <c r="N72" s="58"/>
      <c r="O72" s="60"/>
      <c r="P72" s="61"/>
      <c r="Q72" s="62"/>
      <c r="R72" s="61">
        <f t="shared" si="16"/>
        <v>0</v>
      </c>
      <c r="S72" s="63">
        <f>SUM(O72,R72)</f>
        <v>0</v>
      </c>
      <c r="T72" s="139"/>
      <c r="U72" s="65">
        <f t="shared" si="2"/>
        <v>0</v>
      </c>
      <c r="V72" s="66">
        <f t="shared" si="6"/>
        <v>0</v>
      </c>
      <c r="W72" s="48"/>
      <c r="X72" s="49">
        <f>(J72*1000)/C72</f>
        <v>0</v>
      </c>
      <c r="Y72" s="50">
        <f>(K72*1000)/C72</f>
        <v>0</v>
      </c>
      <c r="Z72" s="50">
        <f>(L72*1000)/C72</f>
        <v>0</v>
      </c>
      <c r="AA72" s="50">
        <f>(M72*1000)/C72</f>
        <v>0</v>
      </c>
      <c r="AB72" s="51">
        <f>(N72*1000)/C72</f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hidden="1" customHeight="1">
      <c r="A73" s="192">
        <v>321501</v>
      </c>
      <c r="B73" s="193">
        <v>3.5</v>
      </c>
      <c r="C73" s="168">
        <v>50</v>
      </c>
      <c r="D73" s="194"/>
      <c r="E73" s="195"/>
      <c r="F73" s="195"/>
      <c r="G73" s="195"/>
      <c r="H73" s="195"/>
      <c r="I73" s="196" t="s">
        <v>92</v>
      </c>
      <c r="J73" s="197"/>
      <c r="K73" s="198"/>
      <c r="L73" s="198"/>
      <c r="M73" s="198"/>
      <c r="N73" s="199"/>
      <c r="O73" s="60"/>
      <c r="P73" s="61"/>
      <c r="Q73" s="62"/>
      <c r="R73" s="61">
        <f t="shared" si="16"/>
        <v>0</v>
      </c>
      <c r="S73" s="63">
        <f>SUM(O73,R73)</f>
        <v>0</v>
      </c>
      <c r="T73" s="139"/>
      <c r="U73" s="65">
        <f t="shared" si="2"/>
        <v>0</v>
      </c>
      <c r="V73" s="66">
        <f t="shared" si="6"/>
        <v>0</v>
      </c>
      <c r="W73" s="48"/>
      <c r="X73" s="49">
        <f>(J73*1000)/C73</f>
        <v>0</v>
      </c>
      <c r="Y73" s="50">
        <f>(K73*1000)/C73</f>
        <v>0</v>
      </c>
      <c r="Z73" s="50">
        <f>(L73*1000)/C73</f>
        <v>0</v>
      </c>
      <c r="AA73" s="50">
        <f>(M73*1000)/C73</f>
        <v>0</v>
      </c>
      <c r="AB73" s="51">
        <f>(N73*1000)/C73</f>
        <v>0</v>
      </c>
      <c r="AC73" s="52">
        <f t="shared" si="17"/>
        <v>0</v>
      </c>
      <c r="AD73" s="53">
        <f>(R73*1000)/C73</f>
        <v>0</v>
      </c>
      <c r="AE73" s="54">
        <f t="shared" si="18"/>
        <v>0</v>
      </c>
    </row>
    <row r="74" spans="1:31" s="217" customFormat="1" ht="18" customHeight="1">
      <c r="A74" s="200">
        <v>321101</v>
      </c>
      <c r="B74" s="108">
        <v>4</v>
      </c>
      <c r="C74" s="67" t="s">
        <v>27</v>
      </c>
      <c r="D74" s="201"/>
      <c r="E74" s="202"/>
      <c r="F74" s="202"/>
      <c r="G74" s="202"/>
      <c r="H74" s="203"/>
      <c r="I74" s="166" t="s">
        <v>93</v>
      </c>
      <c r="J74" s="204"/>
      <c r="K74" s="205"/>
      <c r="L74" s="205"/>
      <c r="M74" s="205"/>
      <c r="N74" s="206"/>
      <c r="O74" s="207"/>
      <c r="P74" s="92">
        <v>556</v>
      </c>
      <c r="Q74" s="109"/>
      <c r="R74" s="92">
        <f>SUM(P74:Q74)</f>
        <v>556</v>
      </c>
      <c r="S74" s="208"/>
      <c r="T74" s="70">
        <f>SUM(O74,R74)</f>
        <v>556</v>
      </c>
      <c r="U74" s="209">
        <f t="shared" si="2"/>
        <v>556</v>
      </c>
      <c r="V74" s="66">
        <f t="shared" si="6"/>
        <v>0</v>
      </c>
      <c r="W74" s="210"/>
      <c r="X74" s="211"/>
      <c r="Y74" s="212"/>
      <c r="Z74" s="212"/>
      <c r="AA74" s="212"/>
      <c r="AB74" s="213"/>
      <c r="AC74" s="214"/>
      <c r="AD74" s="215"/>
      <c r="AE74" s="216"/>
    </row>
    <row r="75" spans="1:31" ht="18" customHeight="1">
      <c r="A75" s="30">
        <v>321101</v>
      </c>
      <c r="B75" s="108">
        <v>4</v>
      </c>
      <c r="C75" s="32">
        <v>50</v>
      </c>
      <c r="D75" s="72"/>
      <c r="E75" s="73"/>
      <c r="F75" s="73"/>
      <c r="G75" s="73"/>
      <c r="H75" s="36"/>
      <c r="I75" s="909" t="s">
        <v>93</v>
      </c>
      <c r="J75" s="71"/>
      <c r="K75" s="58"/>
      <c r="L75" s="58"/>
      <c r="M75" s="58"/>
      <c r="N75" s="59"/>
      <c r="O75" s="60"/>
      <c r="P75" s="61">
        <v>540</v>
      </c>
      <c r="Q75" s="62">
        <v>700</v>
      </c>
      <c r="R75" s="61">
        <f t="shared" si="16"/>
        <v>1240</v>
      </c>
      <c r="S75" s="63">
        <f t="shared" ref="S75:S80" si="26">SUM(O75,R75)</f>
        <v>1240</v>
      </c>
      <c r="T75" s="139"/>
      <c r="U75" s="65">
        <f t="shared" si="2"/>
        <v>1240</v>
      </c>
      <c r="V75" s="66">
        <f t="shared" si="6"/>
        <v>0</v>
      </c>
      <c r="W75" s="48"/>
      <c r="X75" s="49">
        <f t="shared" ref="X75:X80" si="27">(J75*1000)/C75</f>
        <v>0</v>
      </c>
      <c r="Y75" s="50">
        <f t="shared" ref="Y75:Y80" si="28">(K75*1000)/C75</f>
        <v>0</v>
      </c>
      <c r="Z75" s="50">
        <f t="shared" ref="Z75:Z80" si="29">(L75*1000)/C75</f>
        <v>0</v>
      </c>
      <c r="AA75" s="50">
        <f t="shared" ref="AA75:AA80" si="30">(M75*1000)/C75</f>
        <v>0</v>
      </c>
      <c r="AB75" s="51">
        <f t="shared" ref="AB75:AB80" si="31">(N75*1000)/C75</f>
        <v>0</v>
      </c>
      <c r="AC75" s="52">
        <f t="shared" si="17"/>
        <v>0</v>
      </c>
      <c r="AD75" s="53">
        <f>(R75*1000)/C75</f>
        <v>24800</v>
      </c>
      <c r="AE75" s="54">
        <f t="shared" si="18"/>
        <v>24800</v>
      </c>
    </row>
    <row r="76" spans="1:31" ht="19.5" hidden="1" customHeight="1">
      <c r="A76" s="218">
        <v>32110108</v>
      </c>
      <c r="B76" s="108">
        <v>4</v>
      </c>
      <c r="C76" s="219">
        <v>30</v>
      </c>
      <c r="D76" s="220"/>
      <c r="E76" s="221"/>
      <c r="F76" s="221"/>
      <c r="G76" s="221"/>
      <c r="H76" s="221"/>
      <c r="I76" s="222" t="s">
        <v>94</v>
      </c>
      <c r="J76" s="71"/>
      <c r="K76" s="58"/>
      <c r="L76" s="58"/>
      <c r="M76" s="58"/>
      <c r="N76" s="59"/>
      <c r="O76" s="60">
        <f t="shared" ref="O76:O91" si="32">SUM(J76:N76)</f>
        <v>0</v>
      </c>
      <c r="P76" s="61"/>
      <c r="Q76" s="62"/>
      <c r="R76" s="61">
        <f t="shared" si="16"/>
        <v>0</v>
      </c>
      <c r="S76" s="63">
        <f t="shared" si="26"/>
        <v>0</v>
      </c>
      <c r="T76" s="139"/>
      <c r="U76" s="65">
        <f t="shared" si="2"/>
        <v>0</v>
      </c>
      <c r="V76" s="66">
        <f t="shared" si="6"/>
        <v>0</v>
      </c>
      <c r="W76" s="48"/>
      <c r="X76" s="49">
        <f t="shared" si="27"/>
        <v>0</v>
      </c>
      <c r="Y76" s="50">
        <f t="shared" si="28"/>
        <v>0</v>
      </c>
      <c r="Z76" s="50">
        <f t="shared" si="29"/>
        <v>0</v>
      </c>
      <c r="AA76" s="50">
        <f t="shared" si="30"/>
        <v>0</v>
      </c>
      <c r="AB76" s="51">
        <f t="shared" si="31"/>
        <v>0</v>
      </c>
      <c r="AC76" s="52">
        <f t="shared" si="17"/>
        <v>0</v>
      </c>
      <c r="AD76" s="53">
        <f>(R76*1000)/C76</f>
        <v>0</v>
      </c>
      <c r="AE76" s="54">
        <f t="shared" si="18"/>
        <v>0</v>
      </c>
    </row>
    <row r="77" spans="1:31" ht="18" hidden="1" customHeight="1">
      <c r="A77" s="30">
        <v>32110108</v>
      </c>
      <c r="B77" s="108">
        <v>4</v>
      </c>
      <c r="C77" s="32">
        <v>50</v>
      </c>
      <c r="D77" s="72"/>
      <c r="E77" s="73"/>
      <c r="F77" s="73"/>
      <c r="G77" s="73"/>
      <c r="H77" s="36"/>
      <c r="I77" s="36" t="s">
        <v>94</v>
      </c>
      <c r="J77" s="71"/>
      <c r="K77" s="58"/>
      <c r="L77" s="58"/>
      <c r="M77" s="58"/>
      <c r="N77" s="59"/>
      <c r="O77" s="60">
        <f t="shared" si="32"/>
        <v>0</v>
      </c>
      <c r="P77" s="61"/>
      <c r="Q77" s="62"/>
      <c r="R77" s="61">
        <f t="shared" si="16"/>
        <v>0</v>
      </c>
      <c r="S77" s="63">
        <f t="shared" si="26"/>
        <v>0</v>
      </c>
      <c r="T77" s="139"/>
      <c r="U77" s="65">
        <f t="shared" si="2"/>
        <v>0</v>
      </c>
      <c r="V77" s="66">
        <f t="shared" si="6"/>
        <v>0</v>
      </c>
      <c r="W77" s="48"/>
      <c r="X77" s="49">
        <f t="shared" si="27"/>
        <v>0</v>
      </c>
      <c r="Y77" s="50">
        <f t="shared" si="28"/>
        <v>0</v>
      </c>
      <c r="Z77" s="50">
        <f t="shared" si="29"/>
        <v>0</v>
      </c>
      <c r="AA77" s="50">
        <f t="shared" si="30"/>
        <v>0</v>
      </c>
      <c r="AB77" s="51">
        <f t="shared" si="31"/>
        <v>0</v>
      </c>
      <c r="AC77" s="52">
        <f t="shared" si="17"/>
        <v>0</v>
      </c>
      <c r="AD77" s="53">
        <f>(R77*1000)/C77</f>
        <v>0</v>
      </c>
      <c r="AE77" s="54">
        <f t="shared" si="18"/>
        <v>0</v>
      </c>
    </row>
    <row r="78" spans="1:31" ht="18" customHeight="1">
      <c r="A78" s="30">
        <v>321012</v>
      </c>
      <c r="B78" s="108">
        <v>2.8</v>
      </c>
      <c r="C78" s="106">
        <v>25</v>
      </c>
      <c r="D78" s="72" t="s">
        <v>95</v>
      </c>
      <c r="E78" s="73" t="s">
        <v>96</v>
      </c>
      <c r="F78" s="73" t="s">
        <v>97</v>
      </c>
      <c r="G78" s="73" t="s">
        <v>98</v>
      </c>
      <c r="H78" s="36"/>
      <c r="I78" s="36"/>
      <c r="J78" s="71">
        <v>64</v>
      </c>
      <c r="K78" s="58"/>
      <c r="L78" s="58"/>
      <c r="M78" s="58"/>
      <c r="N78" s="59"/>
      <c r="O78" s="60">
        <f t="shared" si="32"/>
        <v>64</v>
      </c>
      <c r="P78" s="61"/>
      <c r="Q78" s="62"/>
      <c r="R78" s="61">
        <f t="shared" si="16"/>
        <v>0</v>
      </c>
      <c r="S78" s="63">
        <f t="shared" si="26"/>
        <v>64</v>
      </c>
      <c r="T78" s="139"/>
      <c r="U78" s="65">
        <f t="shared" si="2"/>
        <v>64</v>
      </c>
      <c r="V78" s="66">
        <f t="shared" si="6"/>
        <v>0</v>
      </c>
      <c r="W78" s="48"/>
      <c r="X78" s="49">
        <f t="shared" si="27"/>
        <v>2560</v>
      </c>
      <c r="Y78" s="50">
        <f t="shared" si="28"/>
        <v>0</v>
      </c>
      <c r="Z78" s="50">
        <f t="shared" si="29"/>
        <v>0</v>
      </c>
      <c r="AA78" s="50">
        <f t="shared" si="30"/>
        <v>0</v>
      </c>
      <c r="AB78" s="51">
        <f t="shared" si="31"/>
        <v>0</v>
      </c>
      <c r="AC78" s="52">
        <f t="shared" si="17"/>
        <v>2560</v>
      </c>
      <c r="AD78" s="53">
        <f>(R78*1000)/C78</f>
        <v>0</v>
      </c>
      <c r="AE78" s="54">
        <f t="shared" si="18"/>
        <v>2560</v>
      </c>
    </row>
    <row r="79" spans="1:31" ht="18" customHeight="1">
      <c r="A79" s="30">
        <v>32101870</v>
      </c>
      <c r="B79" s="108">
        <v>2.8</v>
      </c>
      <c r="C79" s="106">
        <v>25</v>
      </c>
      <c r="D79" s="74" t="s">
        <v>99</v>
      </c>
      <c r="E79" s="73"/>
      <c r="F79" s="73"/>
      <c r="G79" s="73"/>
      <c r="H79" s="36"/>
      <c r="I79" s="36"/>
      <c r="J79" s="71"/>
      <c r="K79" s="58"/>
      <c r="L79" s="58"/>
      <c r="M79" s="58"/>
      <c r="N79" s="59"/>
      <c r="O79" s="60">
        <f t="shared" si="32"/>
        <v>0</v>
      </c>
      <c r="P79" s="61"/>
      <c r="Q79" s="62"/>
      <c r="R79" s="61"/>
      <c r="S79" s="63">
        <f t="shared" si="26"/>
        <v>0</v>
      </c>
      <c r="T79" s="139"/>
      <c r="U79" s="65">
        <f t="shared" si="2"/>
        <v>0</v>
      </c>
      <c r="V79" s="66">
        <f t="shared" si="6"/>
        <v>0</v>
      </c>
      <c r="W79" s="48"/>
      <c r="X79" s="49">
        <f t="shared" si="27"/>
        <v>0</v>
      </c>
      <c r="Y79" s="50">
        <f t="shared" si="28"/>
        <v>0</v>
      </c>
      <c r="Z79" s="50">
        <f t="shared" si="29"/>
        <v>0</v>
      </c>
      <c r="AA79" s="50">
        <f t="shared" si="30"/>
        <v>0</v>
      </c>
      <c r="AB79" s="51">
        <f t="shared" si="31"/>
        <v>0</v>
      </c>
      <c r="AC79" s="52">
        <f t="shared" si="17"/>
        <v>0</v>
      </c>
      <c r="AD79" s="53"/>
      <c r="AE79" s="54">
        <f t="shared" si="18"/>
        <v>0</v>
      </c>
    </row>
    <row r="80" spans="1:31" ht="18" hidden="1" customHeight="1">
      <c r="A80" s="30">
        <v>321018</v>
      </c>
      <c r="B80" s="108">
        <v>2.8</v>
      </c>
      <c r="C80" s="106">
        <v>25</v>
      </c>
      <c r="D80" s="137" t="s">
        <v>100</v>
      </c>
      <c r="E80" s="138" t="s">
        <v>101</v>
      </c>
      <c r="F80" s="73"/>
      <c r="G80" s="73"/>
      <c r="H80" s="36"/>
      <c r="I80" s="36"/>
      <c r="J80" s="71"/>
      <c r="K80" s="58"/>
      <c r="L80" s="58"/>
      <c r="M80" s="58"/>
      <c r="N80" s="59"/>
      <c r="O80" s="60">
        <f t="shared" si="32"/>
        <v>0</v>
      </c>
      <c r="P80" s="61"/>
      <c r="Q80" s="62"/>
      <c r="R80" s="61">
        <f t="shared" si="16"/>
        <v>0</v>
      </c>
      <c r="S80" s="63">
        <f t="shared" si="26"/>
        <v>0</v>
      </c>
      <c r="T80" s="139"/>
      <c r="U80" s="65">
        <f t="shared" si="2"/>
        <v>0</v>
      </c>
      <c r="V80" s="66">
        <f t="shared" si="6"/>
        <v>0</v>
      </c>
      <c r="W80" s="48" t="s">
        <v>102</v>
      </c>
      <c r="X80" s="49">
        <f t="shared" si="27"/>
        <v>0</v>
      </c>
      <c r="Y80" s="50">
        <f t="shared" si="28"/>
        <v>0</v>
      </c>
      <c r="Z80" s="50">
        <f t="shared" si="29"/>
        <v>0</v>
      </c>
      <c r="AA80" s="50">
        <f t="shared" si="30"/>
        <v>0</v>
      </c>
      <c r="AB80" s="51">
        <f t="shared" si="31"/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customHeight="1">
      <c r="A81" s="30">
        <v>332101</v>
      </c>
      <c r="B81" s="108">
        <v>4</v>
      </c>
      <c r="C81" s="67" t="s">
        <v>27</v>
      </c>
      <c r="D81" s="68" t="s">
        <v>103</v>
      </c>
      <c r="E81" s="73"/>
      <c r="F81" s="73"/>
      <c r="G81" s="73"/>
      <c r="H81" s="36"/>
      <c r="I81" s="36"/>
      <c r="J81" s="75"/>
      <c r="K81" s="58"/>
      <c r="L81" s="58"/>
      <c r="M81" s="58"/>
      <c r="N81" s="59"/>
      <c r="O81" s="60">
        <f t="shared" si="32"/>
        <v>0</v>
      </c>
      <c r="P81" s="61"/>
      <c r="Q81" s="62"/>
      <c r="R81" s="61"/>
      <c r="S81" s="63"/>
      <c r="T81" s="140">
        <f>SUM(O81,R81)</f>
        <v>0</v>
      </c>
      <c r="U81" s="65">
        <f>SUM(S81:T81)</f>
        <v>0</v>
      </c>
      <c r="V81" s="66">
        <f t="shared" si="6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332101</v>
      </c>
      <c r="B82" s="108">
        <v>4</v>
      </c>
      <c r="C82" s="32">
        <v>25</v>
      </c>
      <c r="D82" s="72" t="s">
        <v>103</v>
      </c>
      <c r="E82" s="73" t="s">
        <v>104</v>
      </c>
      <c r="F82" s="73" t="s">
        <v>105</v>
      </c>
      <c r="G82" s="73" t="s">
        <v>106</v>
      </c>
      <c r="H82" s="36"/>
      <c r="I82" s="36"/>
      <c r="J82" s="71">
        <v>2</v>
      </c>
      <c r="K82" s="58">
        <v>6</v>
      </c>
      <c r="L82" s="58"/>
      <c r="M82" s="58"/>
      <c r="N82" s="59"/>
      <c r="O82" s="60">
        <f t="shared" si="32"/>
        <v>8</v>
      </c>
      <c r="P82" s="61"/>
      <c r="Q82" s="62"/>
      <c r="R82" s="61">
        <f t="shared" si="16"/>
        <v>0</v>
      </c>
      <c r="S82" s="63">
        <f>SUM(O82,R82)</f>
        <v>8</v>
      </c>
      <c r="T82" s="139"/>
      <c r="U82" s="65">
        <f t="shared" si="2"/>
        <v>8</v>
      </c>
      <c r="V82" s="66">
        <f t="shared" si="6"/>
        <v>0</v>
      </c>
      <c r="W82" s="48"/>
      <c r="X82" s="49">
        <f>(J82*1000)/C82</f>
        <v>80</v>
      </c>
      <c r="Y82" s="50">
        <f>(K82*1000)/C82</f>
        <v>240</v>
      </c>
      <c r="Z82" s="50">
        <f>(L82*1000)/C82</f>
        <v>0</v>
      </c>
      <c r="AA82" s="50">
        <f>(M82*1000)/C82</f>
        <v>0</v>
      </c>
      <c r="AB82" s="51">
        <f>(N82*1000)/C82</f>
        <v>0</v>
      </c>
      <c r="AC82" s="52">
        <f t="shared" si="17"/>
        <v>320</v>
      </c>
      <c r="AD82" s="53">
        <f>(R82*1000)/C82</f>
        <v>0</v>
      </c>
      <c r="AE82" s="54">
        <f t="shared" si="18"/>
        <v>320</v>
      </c>
    </row>
    <row r="83" spans="1:31" ht="18" hidden="1" customHeight="1">
      <c r="A83" s="30">
        <v>332211</v>
      </c>
      <c r="B83" s="108">
        <v>4</v>
      </c>
      <c r="C83" s="67" t="s">
        <v>27</v>
      </c>
      <c r="D83" s="223"/>
      <c r="E83" s="103"/>
      <c r="F83" s="103"/>
      <c r="G83" s="103"/>
      <c r="H83" s="104"/>
      <c r="I83" s="89" t="s">
        <v>107</v>
      </c>
      <c r="J83" s="224"/>
      <c r="K83" s="58"/>
      <c r="L83" s="58"/>
      <c r="M83" s="58"/>
      <c r="N83" s="59"/>
      <c r="O83" s="60">
        <f t="shared" si="32"/>
        <v>0</v>
      </c>
      <c r="P83" s="92"/>
      <c r="Q83" s="109"/>
      <c r="R83" s="92">
        <f>SUM(P83:Q83)</f>
        <v>0</v>
      </c>
      <c r="S83" s="63"/>
      <c r="T83" s="70">
        <f>SUM(O83,R83)</f>
        <v>0</v>
      </c>
      <c r="U83" s="65">
        <f t="shared" si="2"/>
        <v>0</v>
      </c>
      <c r="V83" s="66">
        <f t="shared" ref="V83:V146" si="33">O83+R83-U83</f>
        <v>0</v>
      </c>
      <c r="W83" s="48"/>
      <c r="X83" s="49"/>
      <c r="Y83" s="50"/>
      <c r="Z83" s="50"/>
      <c r="AA83" s="50"/>
      <c r="AB83" s="51"/>
      <c r="AC83" s="52"/>
      <c r="AD83" s="53"/>
      <c r="AE83" s="54"/>
    </row>
    <row r="84" spans="1:31" ht="18" hidden="1" customHeight="1">
      <c r="A84" s="30">
        <v>332211</v>
      </c>
      <c r="B84" s="191">
        <v>4</v>
      </c>
      <c r="C84" s="32">
        <v>50</v>
      </c>
      <c r="D84" s="72"/>
      <c r="E84" s="73"/>
      <c r="F84" s="73"/>
      <c r="G84" s="73"/>
      <c r="H84" s="36"/>
      <c r="I84" s="97" t="s">
        <v>108</v>
      </c>
      <c r="J84" s="71"/>
      <c r="K84" s="58"/>
      <c r="L84" s="58"/>
      <c r="M84" s="58"/>
      <c r="N84" s="59"/>
      <c r="O84" s="60"/>
      <c r="P84" s="61"/>
      <c r="Q84" s="62"/>
      <c r="R84" s="61">
        <f>SUM(P84:Q84)</f>
        <v>0</v>
      </c>
      <c r="S84" s="63">
        <f>SUM(O84,R84)</f>
        <v>0</v>
      </c>
      <c r="T84" s="139"/>
      <c r="U84" s="65">
        <f t="shared" si="2"/>
        <v>0</v>
      </c>
      <c r="V84" s="66">
        <f t="shared" si="33"/>
        <v>0</v>
      </c>
      <c r="W84" s="48"/>
      <c r="X84" s="49">
        <f>(J84*1000)/C84</f>
        <v>0</v>
      </c>
      <c r="Y84" s="50">
        <f>(K84*1000)/C84</f>
        <v>0</v>
      </c>
      <c r="Z84" s="50">
        <f>(L84*1000)/C84</f>
        <v>0</v>
      </c>
      <c r="AA84" s="50">
        <f>(M84*1000)/C84</f>
        <v>0</v>
      </c>
      <c r="AB84" s="51">
        <f>(N84*1000)/C84</f>
        <v>0</v>
      </c>
      <c r="AC84" s="52">
        <f t="shared" si="17"/>
        <v>0</v>
      </c>
      <c r="AD84" s="53">
        <f>(R84*1000)/C84</f>
        <v>0</v>
      </c>
      <c r="AE84" s="54">
        <f t="shared" si="18"/>
        <v>0</v>
      </c>
    </row>
    <row r="85" spans="1:31" ht="18" hidden="1" customHeight="1">
      <c r="A85" s="30">
        <v>332481</v>
      </c>
      <c r="B85" s="108">
        <v>3.5</v>
      </c>
      <c r="C85" s="67" t="s">
        <v>27</v>
      </c>
      <c r="D85" s="72"/>
      <c r="E85" s="73"/>
      <c r="F85" s="73"/>
      <c r="G85" s="73"/>
      <c r="H85" s="36"/>
      <c r="I85" s="89" t="s">
        <v>109</v>
      </c>
      <c r="J85" s="71"/>
      <c r="K85" s="58"/>
      <c r="L85" s="58"/>
      <c r="M85" s="58"/>
      <c r="N85" s="59"/>
      <c r="O85" s="60"/>
      <c r="P85" s="92"/>
      <c r="Q85" s="109"/>
      <c r="R85" s="92">
        <f>SUM(P85:Q85)</f>
        <v>0</v>
      </c>
      <c r="S85" s="63"/>
      <c r="T85" s="64">
        <f>SUM(O85,R85)</f>
        <v>0</v>
      </c>
      <c r="U85" s="65">
        <f t="shared" si="2"/>
        <v>0</v>
      </c>
      <c r="V85" s="66">
        <f t="shared" si="33"/>
        <v>0</v>
      </c>
      <c r="W85" s="48"/>
      <c r="X85" s="49"/>
      <c r="Y85" s="50"/>
      <c r="Z85" s="50"/>
      <c r="AA85" s="50"/>
      <c r="AB85" s="51"/>
      <c r="AC85" s="52"/>
      <c r="AD85" s="53"/>
      <c r="AE85" s="54"/>
    </row>
    <row r="86" spans="1:31" ht="18" hidden="1" customHeight="1">
      <c r="A86" s="30">
        <v>332481</v>
      </c>
      <c r="B86" s="108">
        <v>4</v>
      </c>
      <c r="C86" s="225">
        <v>50</v>
      </c>
      <c r="D86" s="73"/>
      <c r="E86" s="73"/>
      <c r="F86" s="73"/>
      <c r="G86" s="73"/>
      <c r="H86" s="36"/>
      <c r="I86" s="97" t="s">
        <v>110</v>
      </c>
      <c r="J86" s="71"/>
      <c r="K86" s="58"/>
      <c r="L86" s="58"/>
      <c r="M86" s="58"/>
      <c r="N86" s="59"/>
      <c r="O86" s="60"/>
      <c r="P86" s="61"/>
      <c r="Q86" s="62"/>
      <c r="R86" s="61">
        <f t="shared" si="16"/>
        <v>0</v>
      </c>
      <c r="S86" s="63">
        <f>SUM(O86,R86)</f>
        <v>0</v>
      </c>
      <c r="T86" s="139"/>
      <c r="U86" s="65">
        <f t="shared" si="2"/>
        <v>0</v>
      </c>
      <c r="V86" s="66">
        <f t="shared" si="33"/>
        <v>0</v>
      </c>
      <c r="W86" s="48"/>
      <c r="X86" s="49">
        <f>(J86*1000)/C86</f>
        <v>0</v>
      </c>
      <c r="Y86" s="50">
        <f>(K86*1000)/C86</f>
        <v>0</v>
      </c>
      <c r="Z86" s="50">
        <f>(L86*1000)/C86</f>
        <v>0</v>
      </c>
      <c r="AA86" s="50">
        <f>(M86*1000)/C86</f>
        <v>0</v>
      </c>
      <c r="AB86" s="51">
        <f>(N86*1000)/C86</f>
        <v>0</v>
      </c>
      <c r="AC86" s="52">
        <f t="shared" si="17"/>
        <v>0</v>
      </c>
      <c r="AD86" s="53">
        <f>(R86*1000)/C86</f>
        <v>0</v>
      </c>
      <c r="AE86" s="54">
        <f t="shared" si="18"/>
        <v>0</v>
      </c>
    </row>
    <row r="87" spans="1:31" ht="18" hidden="1" customHeight="1">
      <c r="A87" s="30">
        <v>332301</v>
      </c>
      <c r="B87" s="108">
        <v>4</v>
      </c>
      <c r="C87" s="67" t="s">
        <v>27</v>
      </c>
      <c r="D87" s="68" t="s">
        <v>111</v>
      </c>
      <c r="E87" s="73"/>
      <c r="F87" s="73"/>
      <c r="G87" s="73"/>
      <c r="H87" s="36"/>
      <c r="I87" s="36"/>
      <c r="J87" s="57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5">
        <f>SUM(O87,R87)</f>
        <v>0</v>
      </c>
      <c r="U87" s="65">
        <f>SUM(S87:T87)</f>
        <v>0</v>
      </c>
      <c r="V87" s="66">
        <f t="shared" si="33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hidden="1" customHeight="1">
      <c r="A88" s="30">
        <v>332121</v>
      </c>
      <c r="B88" s="108">
        <v>4</v>
      </c>
      <c r="C88" s="32">
        <v>25</v>
      </c>
      <c r="D88" s="141" t="s">
        <v>112</v>
      </c>
      <c r="E88" s="73"/>
      <c r="F88" s="73"/>
      <c r="G88" s="73"/>
      <c r="H88" s="36"/>
      <c r="I88" s="36"/>
      <c r="J88" s="57"/>
      <c r="K88" s="58"/>
      <c r="L88" s="58"/>
      <c r="M88" s="58"/>
      <c r="N88" s="59"/>
      <c r="O88" s="60">
        <f t="shared" si="32"/>
        <v>0</v>
      </c>
      <c r="P88" s="61"/>
      <c r="Q88" s="226"/>
      <c r="R88" s="61"/>
      <c r="S88" s="63">
        <f t="shared" ref="S88:S110" si="34">SUM(O88,R88)</f>
        <v>0</v>
      </c>
      <c r="T88" s="227"/>
      <c r="U88" s="65">
        <f t="shared" si="2"/>
        <v>0</v>
      </c>
      <c r="V88" s="66">
        <f t="shared" si="33"/>
        <v>0</v>
      </c>
      <c r="W88" s="48"/>
      <c r="X88" s="49">
        <f t="shared" ref="X88:X110" si="35">(J88*1000)/C88</f>
        <v>0</v>
      </c>
      <c r="Y88" s="50"/>
      <c r="Z88" s="50"/>
      <c r="AA88" s="50"/>
      <c r="AB88" s="51"/>
      <c r="AC88" s="52">
        <f t="shared" si="17"/>
        <v>0</v>
      </c>
      <c r="AD88" s="53"/>
      <c r="AE88" s="54">
        <f t="shared" si="18"/>
        <v>0</v>
      </c>
    </row>
    <row r="89" spans="1:31" ht="18" customHeight="1">
      <c r="A89" s="30">
        <v>332301</v>
      </c>
      <c r="B89" s="108">
        <v>4</v>
      </c>
      <c r="C89" s="106">
        <v>25</v>
      </c>
      <c r="D89" s="72">
        <v>553</v>
      </c>
      <c r="E89" s="73">
        <v>953</v>
      </c>
      <c r="F89" s="73" t="s">
        <v>113</v>
      </c>
      <c r="G89" s="73">
        <v>9653</v>
      </c>
      <c r="H89" s="36"/>
      <c r="I89" s="36"/>
      <c r="J89" s="71">
        <v>63</v>
      </c>
      <c r="K89" s="58">
        <v>16</v>
      </c>
      <c r="L89" s="58">
        <v>5</v>
      </c>
      <c r="M89" s="58"/>
      <c r="N89" s="59"/>
      <c r="O89" s="60">
        <f>SUM(J89:N89)</f>
        <v>84</v>
      </c>
      <c r="P89" s="61"/>
      <c r="Q89" s="226"/>
      <c r="R89" s="61">
        <f t="shared" si="16"/>
        <v>0</v>
      </c>
      <c r="S89" s="63">
        <f t="shared" si="34"/>
        <v>84</v>
      </c>
      <c r="T89" s="139"/>
      <c r="U89" s="65">
        <f t="shared" si="2"/>
        <v>84</v>
      </c>
      <c r="V89" s="66">
        <f t="shared" si="33"/>
        <v>0</v>
      </c>
      <c r="W89" s="48"/>
      <c r="X89" s="49">
        <f>(J89*1000)/C89</f>
        <v>2520</v>
      </c>
      <c r="Y89" s="50">
        <f t="shared" ref="Y89:Y110" si="36">(K89*1000)/C89</f>
        <v>640</v>
      </c>
      <c r="Z89" s="50">
        <f t="shared" ref="Z89:Z110" si="37">(L89*1000)/C89</f>
        <v>200</v>
      </c>
      <c r="AA89" s="50">
        <f t="shared" ref="AA89:AA110" si="38">(M89*1000)/C89</f>
        <v>0</v>
      </c>
      <c r="AB89" s="51">
        <f t="shared" ref="AB89:AB110" si="39">(N89*1000)/C89</f>
        <v>0</v>
      </c>
      <c r="AC89" s="52">
        <f t="shared" si="17"/>
        <v>3360</v>
      </c>
      <c r="AD89" s="53">
        <f t="shared" ref="AD89:AD110" si="40">(R89*1000)/C89</f>
        <v>0</v>
      </c>
      <c r="AE89" s="54">
        <f t="shared" si="18"/>
        <v>3360</v>
      </c>
    </row>
    <row r="90" spans="1:31" ht="18" customHeight="1">
      <c r="A90" s="30">
        <v>321041</v>
      </c>
      <c r="B90" s="108">
        <v>4</v>
      </c>
      <c r="C90" s="106">
        <v>25</v>
      </c>
      <c r="D90" s="72"/>
      <c r="E90" s="73"/>
      <c r="F90" s="73"/>
      <c r="G90" s="73"/>
      <c r="H90" s="89">
        <v>6953</v>
      </c>
      <c r="I90" s="36"/>
      <c r="J90" s="71"/>
      <c r="K90" s="58"/>
      <c r="L90" s="58"/>
      <c r="M90" s="58"/>
      <c r="N90" s="59">
        <v>8</v>
      </c>
      <c r="O90" s="60">
        <f t="shared" si="32"/>
        <v>8</v>
      </c>
      <c r="P90" s="61"/>
      <c r="Q90" s="62"/>
      <c r="R90" s="61">
        <f t="shared" si="16"/>
        <v>0</v>
      </c>
      <c r="S90" s="63">
        <f t="shared" si="34"/>
        <v>8</v>
      </c>
      <c r="T90" s="139"/>
      <c r="U90" s="65">
        <f t="shared" si="2"/>
        <v>8</v>
      </c>
      <c r="V90" s="66">
        <f t="shared" si="33"/>
        <v>0</v>
      </c>
      <c r="W90" s="48"/>
      <c r="X90" s="49">
        <f t="shared" si="35"/>
        <v>0</v>
      </c>
      <c r="Y90" s="50">
        <f t="shared" si="36"/>
        <v>0</v>
      </c>
      <c r="Z90" s="50">
        <f t="shared" si="37"/>
        <v>0</v>
      </c>
      <c r="AA90" s="50">
        <f t="shared" si="38"/>
        <v>0</v>
      </c>
      <c r="AB90" s="51">
        <f t="shared" si="39"/>
        <v>320</v>
      </c>
      <c r="AC90" s="52">
        <f t="shared" si="17"/>
        <v>320</v>
      </c>
      <c r="AD90" s="53">
        <f t="shared" si="40"/>
        <v>0</v>
      </c>
      <c r="AE90" s="54">
        <f t="shared" si="18"/>
        <v>320</v>
      </c>
    </row>
    <row r="91" spans="1:31" ht="18" hidden="1" customHeight="1">
      <c r="A91" s="30">
        <v>332341</v>
      </c>
      <c r="B91" s="108">
        <v>4</v>
      </c>
      <c r="C91" s="32">
        <v>25</v>
      </c>
      <c r="D91" s="72"/>
      <c r="E91" s="73"/>
      <c r="F91" s="73"/>
      <c r="G91" s="73"/>
      <c r="H91" s="89">
        <v>6954</v>
      </c>
      <c r="I91" s="36"/>
      <c r="J91" s="71"/>
      <c r="K91" s="58"/>
      <c r="L91" s="58"/>
      <c r="M91" s="58"/>
      <c r="N91" s="228"/>
      <c r="O91" s="60">
        <f t="shared" si="32"/>
        <v>0</v>
      </c>
      <c r="P91" s="61"/>
      <c r="Q91" s="62"/>
      <c r="R91" s="61">
        <f t="shared" si="16"/>
        <v>0</v>
      </c>
      <c r="S91" s="63">
        <f t="shared" si="34"/>
        <v>0</v>
      </c>
      <c r="T91" s="139"/>
      <c r="U91" s="65">
        <f t="shared" si="2"/>
        <v>0</v>
      </c>
      <c r="V91" s="66">
        <f t="shared" si="33"/>
        <v>0</v>
      </c>
      <c r="W91" s="48"/>
      <c r="X91" s="49">
        <f t="shared" si="35"/>
        <v>0</v>
      </c>
      <c r="Y91" s="50">
        <f t="shared" si="36"/>
        <v>0</v>
      </c>
      <c r="Z91" s="50">
        <f t="shared" si="37"/>
        <v>0</v>
      </c>
      <c r="AA91" s="50">
        <f t="shared" si="38"/>
        <v>0</v>
      </c>
      <c r="AB91" s="51">
        <f t="shared" si="39"/>
        <v>0</v>
      </c>
      <c r="AC91" s="52">
        <f t="shared" si="17"/>
        <v>0</v>
      </c>
      <c r="AD91" s="53">
        <f t="shared" si="40"/>
        <v>0</v>
      </c>
      <c r="AE91" s="54">
        <f t="shared" si="18"/>
        <v>0</v>
      </c>
    </row>
    <row r="92" spans="1:31" ht="18" hidden="1" customHeight="1">
      <c r="A92" s="30">
        <v>300010</v>
      </c>
      <c r="B92" s="31" t="s">
        <v>114</v>
      </c>
      <c r="C92" s="32">
        <v>5</v>
      </c>
      <c r="D92" s="72" t="s">
        <v>115</v>
      </c>
      <c r="E92" s="73" t="s">
        <v>116</v>
      </c>
      <c r="F92" s="73" t="s">
        <v>117</v>
      </c>
      <c r="G92" s="73" t="s">
        <v>118</v>
      </c>
      <c r="H92" s="36" t="s">
        <v>119</v>
      </c>
      <c r="I92" s="36"/>
      <c r="J92" s="37"/>
      <c r="K92" s="38"/>
      <c r="L92" s="38"/>
      <c r="M92" s="38"/>
      <c r="N92" s="39"/>
      <c r="O92" s="40">
        <f t="shared" si="15"/>
        <v>0</v>
      </c>
      <c r="P92" s="41"/>
      <c r="Q92" s="42"/>
      <c r="R92" s="41">
        <f t="shared" si="16"/>
        <v>0</v>
      </c>
      <c r="S92" s="44">
        <f t="shared" si="34"/>
        <v>0</v>
      </c>
      <c r="T92" s="45"/>
      <c r="U92" s="46">
        <f t="shared" si="2"/>
        <v>0</v>
      </c>
      <c r="V92" s="66">
        <f t="shared" si="33"/>
        <v>0</v>
      </c>
      <c r="W92" s="48"/>
      <c r="X92" s="49">
        <f t="shared" si="35"/>
        <v>0</v>
      </c>
      <c r="Y92" s="50">
        <f t="shared" si="36"/>
        <v>0</v>
      </c>
      <c r="Z92" s="50">
        <f t="shared" si="37"/>
        <v>0</v>
      </c>
      <c r="AA92" s="50">
        <f t="shared" si="38"/>
        <v>0</v>
      </c>
      <c r="AB92" s="51">
        <f t="shared" si="39"/>
        <v>0</v>
      </c>
      <c r="AC92" s="52">
        <f t="shared" si="17"/>
        <v>0</v>
      </c>
      <c r="AD92" s="53">
        <f t="shared" si="40"/>
        <v>0</v>
      </c>
      <c r="AE92" s="54">
        <f t="shared" si="18"/>
        <v>0</v>
      </c>
    </row>
    <row r="93" spans="1:31" ht="18" hidden="1" customHeight="1">
      <c r="A93" s="77">
        <v>300010</v>
      </c>
      <c r="B93" s="229" t="s">
        <v>114</v>
      </c>
      <c r="C93" s="78">
        <v>25</v>
      </c>
      <c r="D93" s="79" t="s">
        <v>115</v>
      </c>
      <c r="E93" s="73" t="s">
        <v>116</v>
      </c>
      <c r="F93" s="73" t="s">
        <v>117</v>
      </c>
      <c r="G93" s="73" t="s">
        <v>118</v>
      </c>
      <c r="H93" s="36" t="s">
        <v>119</v>
      </c>
      <c r="I93" s="81"/>
      <c r="J93" s="37"/>
      <c r="K93" s="38"/>
      <c r="L93" s="38"/>
      <c r="M93" s="38"/>
      <c r="N93" s="39"/>
      <c r="O93" s="40">
        <f t="shared" si="15"/>
        <v>0</v>
      </c>
      <c r="P93" s="41"/>
      <c r="Q93" s="42"/>
      <c r="R93" s="41">
        <f t="shared" si="16"/>
        <v>0</v>
      </c>
      <c r="S93" s="44">
        <f t="shared" si="34"/>
        <v>0</v>
      </c>
      <c r="T93" s="45"/>
      <c r="U93" s="46">
        <f t="shared" si="2"/>
        <v>0</v>
      </c>
      <c r="V93" s="66">
        <f t="shared" si="33"/>
        <v>0</v>
      </c>
      <c r="W93" s="48"/>
      <c r="X93" s="49">
        <f t="shared" si="35"/>
        <v>0</v>
      </c>
      <c r="Y93" s="50">
        <f t="shared" si="36"/>
        <v>0</v>
      </c>
      <c r="Z93" s="50">
        <f t="shared" si="37"/>
        <v>0</v>
      </c>
      <c r="AA93" s="50">
        <f t="shared" si="38"/>
        <v>0</v>
      </c>
      <c r="AB93" s="51">
        <f t="shared" si="39"/>
        <v>0</v>
      </c>
      <c r="AC93" s="52">
        <f t="shared" si="17"/>
        <v>0</v>
      </c>
      <c r="AD93" s="53">
        <f t="shared" si="40"/>
        <v>0</v>
      </c>
      <c r="AE93" s="54">
        <f t="shared" si="18"/>
        <v>0</v>
      </c>
    </row>
    <row r="94" spans="1:31" ht="18" hidden="1" customHeight="1">
      <c r="A94" s="30">
        <v>300000</v>
      </c>
      <c r="B94" s="31" t="s">
        <v>114</v>
      </c>
      <c r="C94" s="32">
        <v>5</v>
      </c>
      <c r="D94" s="72">
        <v>150</v>
      </c>
      <c r="E94" s="73">
        <v>750</v>
      </c>
      <c r="F94" s="73" t="s">
        <v>120</v>
      </c>
      <c r="G94" s="73">
        <v>9250</v>
      </c>
      <c r="H94" s="36">
        <v>8250</v>
      </c>
      <c r="I94" s="36"/>
      <c r="J94" s="37"/>
      <c r="K94" s="38"/>
      <c r="L94" s="38"/>
      <c r="M94" s="38"/>
      <c r="N94" s="39"/>
      <c r="O94" s="40">
        <f t="shared" si="15"/>
        <v>0</v>
      </c>
      <c r="P94" s="41"/>
      <c r="Q94" s="42"/>
      <c r="R94" s="41">
        <f t="shared" si="16"/>
        <v>0</v>
      </c>
      <c r="S94" s="44">
        <f t="shared" si="34"/>
        <v>0</v>
      </c>
      <c r="T94" s="45"/>
      <c r="U94" s="46">
        <f t="shared" si="2"/>
        <v>0</v>
      </c>
      <c r="V94" s="66">
        <f t="shared" si="33"/>
        <v>0</v>
      </c>
      <c r="W94" s="48"/>
      <c r="X94" s="49">
        <f t="shared" si="35"/>
        <v>0</v>
      </c>
      <c r="Y94" s="50">
        <f t="shared" si="36"/>
        <v>0</v>
      </c>
      <c r="Z94" s="50">
        <f t="shared" si="37"/>
        <v>0</v>
      </c>
      <c r="AA94" s="50">
        <f t="shared" si="38"/>
        <v>0</v>
      </c>
      <c r="AB94" s="51">
        <f t="shared" si="39"/>
        <v>0</v>
      </c>
      <c r="AC94" s="52">
        <f t="shared" si="17"/>
        <v>0</v>
      </c>
      <c r="AD94" s="53">
        <f t="shared" si="40"/>
        <v>0</v>
      </c>
      <c r="AE94" s="54">
        <f t="shared" si="18"/>
        <v>0</v>
      </c>
    </row>
    <row r="95" spans="1:31" ht="18" hidden="1" customHeight="1">
      <c r="A95" s="30">
        <v>300000</v>
      </c>
      <c r="B95" s="31" t="s">
        <v>114</v>
      </c>
      <c r="C95" s="32">
        <v>25</v>
      </c>
      <c r="D95" s="72">
        <v>150</v>
      </c>
      <c r="E95" s="73">
        <v>750</v>
      </c>
      <c r="F95" s="73" t="s">
        <v>120</v>
      </c>
      <c r="G95" s="73">
        <v>9250</v>
      </c>
      <c r="H95" s="36">
        <v>8250</v>
      </c>
      <c r="I95" s="36"/>
      <c r="J95" s="37"/>
      <c r="K95" s="38"/>
      <c r="L95" s="38"/>
      <c r="M95" s="38"/>
      <c r="N95" s="39"/>
      <c r="O95" s="40">
        <f t="shared" si="15"/>
        <v>0</v>
      </c>
      <c r="P95" s="41"/>
      <c r="Q95" s="42"/>
      <c r="R95" s="41">
        <f t="shared" si="16"/>
        <v>0</v>
      </c>
      <c r="S95" s="44">
        <f t="shared" si="34"/>
        <v>0</v>
      </c>
      <c r="T95" s="45"/>
      <c r="U95" s="46">
        <f t="shared" si="2"/>
        <v>0</v>
      </c>
      <c r="V95" s="66">
        <f t="shared" si="33"/>
        <v>0</v>
      </c>
      <c r="W95" s="48"/>
      <c r="X95" s="49">
        <f t="shared" si="35"/>
        <v>0</v>
      </c>
      <c r="Y95" s="50">
        <f t="shared" si="36"/>
        <v>0</v>
      </c>
      <c r="Z95" s="50">
        <f t="shared" si="37"/>
        <v>0</v>
      </c>
      <c r="AA95" s="50">
        <f t="shared" si="38"/>
        <v>0</v>
      </c>
      <c r="AB95" s="51">
        <f t="shared" si="39"/>
        <v>0</v>
      </c>
      <c r="AC95" s="52">
        <f t="shared" si="17"/>
        <v>0</v>
      </c>
      <c r="AD95" s="53">
        <f t="shared" si="40"/>
        <v>0</v>
      </c>
      <c r="AE95" s="54">
        <f t="shared" si="18"/>
        <v>0</v>
      </c>
    </row>
    <row r="96" spans="1:31" ht="18" hidden="1" customHeight="1">
      <c r="A96" s="172">
        <v>300030</v>
      </c>
      <c r="B96" s="31" t="s">
        <v>114</v>
      </c>
      <c r="C96" s="96">
        <v>5</v>
      </c>
      <c r="D96" s="165" t="s">
        <v>121</v>
      </c>
      <c r="E96" s="103" t="s">
        <v>122</v>
      </c>
      <c r="F96" s="103" t="s">
        <v>123</v>
      </c>
      <c r="G96" s="103" t="s">
        <v>124</v>
      </c>
      <c r="H96" s="103" t="s">
        <v>125</v>
      </c>
      <c r="I96" s="104"/>
      <c r="J96" s="37"/>
      <c r="K96" s="38"/>
      <c r="L96" s="38"/>
      <c r="M96" s="38"/>
      <c r="N96" s="39"/>
      <c r="O96" s="40">
        <f t="shared" si="15"/>
        <v>0</v>
      </c>
      <c r="P96" s="41"/>
      <c r="Q96" s="42"/>
      <c r="R96" s="41">
        <f t="shared" si="16"/>
        <v>0</v>
      </c>
      <c r="S96" s="44">
        <f t="shared" si="34"/>
        <v>0</v>
      </c>
      <c r="T96" s="45"/>
      <c r="U96" s="46">
        <f t="shared" si="2"/>
        <v>0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0</v>
      </c>
      <c r="AC96" s="52">
        <f t="shared" si="17"/>
        <v>0</v>
      </c>
      <c r="AD96" s="53">
        <f t="shared" si="40"/>
        <v>0</v>
      </c>
      <c r="AE96" s="54">
        <f t="shared" si="18"/>
        <v>0</v>
      </c>
    </row>
    <row r="97" spans="1:31" ht="18" hidden="1" customHeight="1">
      <c r="A97" s="172">
        <v>300030</v>
      </c>
      <c r="B97" s="31" t="s">
        <v>114</v>
      </c>
      <c r="C97" s="96">
        <v>25</v>
      </c>
      <c r="D97" s="165" t="s">
        <v>121</v>
      </c>
      <c r="E97" s="103" t="s">
        <v>122</v>
      </c>
      <c r="F97" s="103" t="s">
        <v>123</v>
      </c>
      <c r="G97" s="103" t="s">
        <v>124</v>
      </c>
      <c r="H97" s="103" t="s">
        <v>125</v>
      </c>
      <c r="I97" s="104"/>
      <c r="J97" s="37"/>
      <c r="K97" s="38"/>
      <c r="L97" s="38"/>
      <c r="M97" s="38"/>
      <c r="N97" s="39"/>
      <c r="O97" s="40">
        <f t="shared" si="15"/>
        <v>0</v>
      </c>
      <c r="P97" s="41"/>
      <c r="Q97" s="42"/>
      <c r="R97" s="41">
        <f t="shared" si="16"/>
        <v>0</v>
      </c>
      <c r="S97" s="44">
        <f t="shared" si="34"/>
        <v>0</v>
      </c>
      <c r="T97" s="45"/>
      <c r="U97" s="46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172">
        <v>300400</v>
      </c>
      <c r="B98" s="31" t="s">
        <v>114</v>
      </c>
      <c r="C98" s="96">
        <v>5</v>
      </c>
      <c r="D98" s="165" t="s">
        <v>126</v>
      </c>
      <c r="E98" s="103"/>
      <c r="F98" s="103"/>
      <c r="G98" s="103"/>
      <c r="H98" s="103"/>
      <c r="I98" s="104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172">
        <v>300400</v>
      </c>
      <c r="B99" s="31" t="s">
        <v>114</v>
      </c>
      <c r="C99" s="96">
        <v>25</v>
      </c>
      <c r="D99" s="165" t="s">
        <v>126</v>
      </c>
      <c r="E99" s="103"/>
      <c r="F99" s="103"/>
      <c r="G99" s="103"/>
      <c r="H99" s="103"/>
      <c r="I99" s="104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300400</v>
      </c>
      <c r="B100" s="31" t="s">
        <v>114</v>
      </c>
      <c r="C100" s="32">
        <v>5</v>
      </c>
      <c r="D100" s="72">
        <v>151</v>
      </c>
      <c r="E100" s="73">
        <v>751</v>
      </c>
      <c r="F100" s="73" t="s">
        <v>127</v>
      </c>
      <c r="G100" s="73">
        <v>9251</v>
      </c>
      <c r="H100" s="36">
        <v>8251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3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300400</v>
      </c>
      <c r="B101" s="31" t="s">
        <v>114</v>
      </c>
      <c r="C101" s="32">
        <v>25</v>
      </c>
      <c r="D101" s="72">
        <v>151</v>
      </c>
      <c r="E101" s="73">
        <v>751</v>
      </c>
      <c r="F101" s="73" t="s">
        <v>127</v>
      </c>
      <c r="G101" s="73">
        <v>9251</v>
      </c>
      <c r="H101" s="36">
        <v>8251</v>
      </c>
      <c r="I101" s="36"/>
      <c r="J101" s="37"/>
      <c r="K101" s="38"/>
      <c r="L101" s="38"/>
      <c r="M101" s="38"/>
      <c r="N101" s="39"/>
      <c r="O101" s="40">
        <f>SUM(J101:N101)</f>
        <v>0</v>
      </c>
      <c r="P101" s="41"/>
      <c r="Q101" s="42"/>
      <c r="R101" s="41">
        <f>SUM(P101:Q101)</f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>SUM(X101:AB101)</f>
        <v>0</v>
      </c>
      <c r="AD101" s="53">
        <f t="shared" si="40"/>
        <v>0</v>
      </c>
      <c r="AE101" s="54">
        <f>SUM(AC101:AD101)</f>
        <v>0</v>
      </c>
    </row>
    <row r="102" spans="1:31" ht="18" hidden="1" customHeight="1">
      <c r="A102" s="30">
        <v>300410</v>
      </c>
      <c r="B102" s="31" t="s">
        <v>114</v>
      </c>
      <c r="C102" s="32">
        <v>5</v>
      </c>
      <c r="D102" s="72" t="s">
        <v>128</v>
      </c>
      <c r="E102" s="73"/>
      <c r="F102" s="73"/>
      <c r="G102" s="73"/>
      <c r="H102" s="36"/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3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30">
        <v>300410</v>
      </c>
      <c r="B103" s="31" t="s">
        <v>114</v>
      </c>
      <c r="C103" s="32">
        <v>25</v>
      </c>
      <c r="D103" s="72" t="s">
        <v>128</v>
      </c>
      <c r="E103" s="73"/>
      <c r="F103" s="73"/>
      <c r="G103" s="73"/>
      <c r="H103" s="36"/>
      <c r="I103" s="36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3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230">
        <v>300300</v>
      </c>
      <c r="B104" s="31" t="s">
        <v>114</v>
      </c>
      <c r="C104" s="219">
        <v>5</v>
      </c>
      <c r="D104" s="231">
        <v>155</v>
      </c>
      <c r="E104" s="232"/>
      <c r="F104" s="232"/>
      <c r="G104" s="232"/>
      <c r="H104" s="232"/>
      <c r="I104" s="222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30">
        <v>300700</v>
      </c>
      <c r="B105" s="31" t="s">
        <v>114</v>
      </c>
      <c r="C105" s="32">
        <v>5</v>
      </c>
      <c r="D105" s="72">
        <v>157</v>
      </c>
      <c r="E105" s="73">
        <v>757</v>
      </c>
      <c r="F105" s="73" t="s">
        <v>129</v>
      </c>
      <c r="G105" s="73">
        <v>9257</v>
      </c>
      <c r="H105" s="36">
        <v>8257</v>
      </c>
      <c r="I105" s="36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300700</v>
      </c>
      <c r="B106" s="31" t="s">
        <v>114</v>
      </c>
      <c r="C106" s="32">
        <v>25</v>
      </c>
      <c r="D106" s="72">
        <v>157</v>
      </c>
      <c r="E106" s="73">
        <v>757</v>
      </c>
      <c r="F106" s="73" t="s">
        <v>129</v>
      </c>
      <c r="G106" s="73">
        <v>9257</v>
      </c>
      <c r="H106" s="36">
        <v>8257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300700</v>
      </c>
      <c r="B107" s="31" t="s">
        <v>114</v>
      </c>
      <c r="C107" s="32">
        <v>5</v>
      </c>
      <c r="D107" s="72" t="s">
        <v>130</v>
      </c>
      <c r="E107" s="73"/>
      <c r="F107" s="73"/>
      <c r="G107" s="73"/>
      <c r="H107" s="36"/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300700</v>
      </c>
      <c r="B108" s="31" t="s">
        <v>114</v>
      </c>
      <c r="C108" s="32">
        <v>25</v>
      </c>
      <c r="D108" s="72" t="s">
        <v>130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300710</v>
      </c>
      <c r="B109" s="31" t="s">
        <v>114</v>
      </c>
      <c r="C109" s="32">
        <v>5</v>
      </c>
      <c r="D109" s="72" t="s">
        <v>131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1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300710</v>
      </c>
      <c r="B110" s="31" t="s">
        <v>114</v>
      </c>
      <c r="C110" s="32">
        <v>25</v>
      </c>
      <c r="D110" s="72" t="s">
        <v>131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customHeight="1">
      <c r="A111" s="119" t="s">
        <v>132</v>
      </c>
      <c r="B111" s="120"/>
      <c r="C111" s="121"/>
      <c r="D111" s="120"/>
      <c r="E111" s="120"/>
      <c r="F111" s="120"/>
      <c r="G111" s="120"/>
      <c r="H111" s="120"/>
      <c r="I111" s="120"/>
      <c r="J111" s="123">
        <f t="shared" ref="J111:U111" si="41">SUM(J44:J110)</f>
        <v>503</v>
      </c>
      <c r="K111" s="123">
        <f t="shared" si="41"/>
        <v>62</v>
      </c>
      <c r="L111" s="123">
        <f t="shared" si="41"/>
        <v>12</v>
      </c>
      <c r="M111" s="123">
        <f t="shared" si="41"/>
        <v>0</v>
      </c>
      <c r="N111" s="124">
        <f t="shared" si="41"/>
        <v>24</v>
      </c>
      <c r="O111" s="125">
        <f t="shared" si="41"/>
        <v>601</v>
      </c>
      <c r="P111" s="126">
        <f t="shared" si="41"/>
        <v>2906</v>
      </c>
      <c r="Q111" s="127">
        <f t="shared" si="41"/>
        <v>1600</v>
      </c>
      <c r="R111" s="126">
        <f t="shared" si="41"/>
        <v>4506</v>
      </c>
      <c r="S111" s="128">
        <f t="shared" si="41"/>
        <v>3127</v>
      </c>
      <c r="T111" s="129">
        <f t="shared" si="41"/>
        <v>1980</v>
      </c>
      <c r="U111" s="130">
        <f t="shared" si="41"/>
        <v>5107</v>
      </c>
      <c r="V111" s="66">
        <f t="shared" si="33"/>
        <v>0</v>
      </c>
      <c r="W111" s="131"/>
      <c r="X111" s="132">
        <f t="shared" ref="X111:AE111" si="42">SUM(X44:X110)</f>
        <v>19560</v>
      </c>
      <c r="Y111" s="129">
        <f t="shared" si="42"/>
        <v>2480</v>
      </c>
      <c r="Z111" s="129">
        <f t="shared" si="42"/>
        <v>400</v>
      </c>
      <c r="AA111" s="129">
        <f t="shared" si="42"/>
        <v>0</v>
      </c>
      <c r="AB111" s="133">
        <f t="shared" si="42"/>
        <v>960</v>
      </c>
      <c r="AC111" s="130">
        <f t="shared" si="42"/>
        <v>23400</v>
      </c>
      <c r="AD111" s="133">
        <f t="shared" si="42"/>
        <v>50800</v>
      </c>
      <c r="AE111" s="134">
        <f t="shared" si="42"/>
        <v>73560</v>
      </c>
    </row>
    <row r="112" spans="1:31" ht="18" customHeight="1">
      <c r="A112" s="30">
        <v>362001</v>
      </c>
      <c r="B112" s="108">
        <v>4</v>
      </c>
      <c r="C112" s="32">
        <v>25</v>
      </c>
      <c r="D112" s="72">
        <v>562</v>
      </c>
      <c r="E112" s="73"/>
      <c r="F112" s="73"/>
      <c r="G112" s="73"/>
      <c r="H112" s="36"/>
      <c r="I112" s="36"/>
      <c r="J112" s="71">
        <v>32</v>
      </c>
      <c r="K112" s="58"/>
      <c r="L112" s="58"/>
      <c r="M112" s="58"/>
      <c r="N112" s="59"/>
      <c r="O112" s="60">
        <f t="shared" ref="O112" si="43">SUM(J112:N112)</f>
        <v>32</v>
      </c>
      <c r="P112" s="61"/>
      <c r="Q112" s="62"/>
      <c r="R112" s="61">
        <f t="shared" ref="R112:R144" si="44">SUM(P112:Q112)</f>
        <v>0</v>
      </c>
      <c r="S112" s="44">
        <f>SUM(O112,R112)</f>
        <v>32</v>
      </c>
      <c r="T112" s="45"/>
      <c r="U112" s="46">
        <f t="shared" ref="U112:U188" si="45">SUM(S112:T112)</f>
        <v>32</v>
      </c>
      <c r="V112" s="66">
        <f t="shared" si="33"/>
        <v>0</v>
      </c>
      <c r="W112" s="48"/>
      <c r="X112" s="49">
        <f>(J112*1000)/C112</f>
        <v>1280</v>
      </c>
      <c r="Y112" s="50">
        <f>(K112*1000)/C112</f>
        <v>0</v>
      </c>
      <c r="Z112" s="50">
        <f>(L112*1000)/C112</f>
        <v>0</v>
      </c>
      <c r="AA112" s="50">
        <f>(M112*1000)/C112</f>
        <v>0</v>
      </c>
      <c r="AB112" s="51">
        <f>(N112*1000)/C112</f>
        <v>0</v>
      </c>
      <c r="AC112" s="52">
        <f t="shared" ref="AC112:AC144" si="46">SUM(X112:AB112)</f>
        <v>1280</v>
      </c>
      <c r="AD112" s="53">
        <f>(R112*1000)/C112</f>
        <v>0</v>
      </c>
      <c r="AE112" s="54">
        <f t="shared" ref="AE112:AE144" si="47">SUM(AC112:AD112)</f>
        <v>1280</v>
      </c>
    </row>
    <row r="113" spans="1:31" ht="18" hidden="1" customHeight="1">
      <c r="A113" s="30">
        <v>362101</v>
      </c>
      <c r="B113" s="108">
        <v>4</v>
      </c>
      <c r="C113" s="32">
        <v>50</v>
      </c>
      <c r="D113" s="72"/>
      <c r="E113" s="73"/>
      <c r="F113" s="73"/>
      <c r="G113" s="73"/>
      <c r="H113" s="36"/>
      <c r="I113" s="97" t="s">
        <v>133</v>
      </c>
      <c r="J113" s="71"/>
      <c r="K113" s="58"/>
      <c r="L113" s="58"/>
      <c r="M113" s="58"/>
      <c r="N113" s="59"/>
      <c r="O113" s="60"/>
      <c r="P113" s="61"/>
      <c r="Q113" s="62"/>
      <c r="R113" s="61">
        <f t="shared" si="44"/>
        <v>0</v>
      </c>
      <c r="S113" s="63">
        <f>SUM(O113,R113)</f>
        <v>0</v>
      </c>
      <c r="T113" s="139"/>
      <c r="U113" s="65">
        <f t="shared" si="45"/>
        <v>0</v>
      </c>
      <c r="V113" s="66">
        <f t="shared" si="33"/>
        <v>0</v>
      </c>
      <c r="W113" s="48"/>
      <c r="X113" s="49">
        <f>(J113*1000)/C113</f>
        <v>0</v>
      </c>
      <c r="Y113" s="50">
        <f>(K113*1000)/C113</f>
        <v>0</v>
      </c>
      <c r="Z113" s="50">
        <f>(L113*1000)/C113</f>
        <v>0</v>
      </c>
      <c r="AA113" s="50">
        <f>(M113*1000)/C113</f>
        <v>0</v>
      </c>
      <c r="AB113" s="51">
        <f>(N113*1000)/C113</f>
        <v>0</v>
      </c>
      <c r="AC113" s="52">
        <f t="shared" si="46"/>
        <v>0</v>
      </c>
      <c r="AD113" s="53">
        <f>(R113*1000)/C113</f>
        <v>0</v>
      </c>
      <c r="AE113" s="54">
        <f t="shared" si="47"/>
        <v>0</v>
      </c>
    </row>
    <row r="114" spans="1:31" ht="18" hidden="1" customHeight="1">
      <c r="A114" s="167">
        <v>36420872</v>
      </c>
      <c r="B114" s="108">
        <v>4</v>
      </c>
      <c r="C114" s="233" t="s">
        <v>27</v>
      </c>
      <c r="D114" s="234" t="s">
        <v>134</v>
      </c>
      <c r="E114" s="170"/>
      <c r="F114" s="170"/>
      <c r="G114" s="170"/>
      <c r="H114" s="170"/>
      <c r="I114" s="235"/>
      <c r="J114" s="75"/>
      <c r="K114" s="58"/>
      <c r="L114" s="58"/>
      <c r="M114" s="58"/>
      <c r="N114" s="59"/>
      <c r="O114" s="60">
        <f t="shared" ref="O114:O116" si="48">SUM(J114:N114)</f>
        <v>0</v>
      </c>
      <c r="P114" s="61"/>
      <c r="Q114" s="62"/>
      <c r="R114" s="61">
        <f t="shared" si="44"/>
        <v>0</v>
      </c>
      <c r="S114" s="63"/>
      <c r="T114" s="140">
        <f>SUM(O114,R114)</f>
        <v>0</v>
      </c>
      <c r="U114" s="65">
        <f t="shared" si="45"/>
        <v>0</v>
      </c>
      <c r="V114" s="66">
        <f t="shared" si="33"/>
        <v>0</v>
      </c>
      <c r="W114" s="48"/>
      <c r="X114" s="49"/>
      <c r="Y114" s="50"/>
      <c r="Z114" s="50"/>
      <c r="AA114" s="50"/>
      <c r="AB114" s="51"/>
      <c r="AC114" s="52">
        <f t="shared" si="46"/>
        <v>0</v>
      </c>
      <c r="AD114" s="53"/>
      <c r="AE114" s="54">
        <f t="shared" si="47"/>
        <v>0</v>
      </c>
    </row>
    <row r="115" spans="1:31" ht="18" customHeight="1">
      <c r="A115" s="236">
        <v>364201</v>
      </c>
      <c r="B115" s="108">
        <v>4</v>
      </c>
      <c r="C115" s="233" t="s">
        <v>27</v>
      </c>
      <c r="D115" s="68" t="s">
        <v>135</v>
      </c>
      <c r="E115" s="170"/>
      <c r="F115" s="170"/>
      <c r="G115" s="170"/>
      <c r="H115" s="171"/>
      <c r="I115" s="237"/>
      <c r="J115" s="75">
        <v>14</v>
      </c>
      <c r="K115" s="58"/>
      <c r="L115" s="58"/>
      <c r="M115" s="58"/>
      <c r="N115" s="59"/>
      <c r="O115" s="60">
        <f t="shared" si="48"/>
        <v>14</v>
      </c>
      <c r="P115" s="61"/>
      <c r="Q115" s="62"/>
      <c r="R115" s="61"/>
      <c r="S115" s="63"/>
      <c r="T115" s="140">
        <f>SUM(O115,R115)</f>
        <v>14</v>
      </c>
      <c r="U115" s="65">
        <f t="shared" si="45"/>
        <v>14</v>
      </c>
      <c r="V115" s="66">
        <f t="shared" si="33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8" customHeight="1">
      <c r="A116" s="30">
        <v>364201</v>
      </c>
      <c r="B116" s="108">
        <v>4</v>
      </c>
      <c r="C116" s="32">
        <v>25</v>
      </c>
      <c r="D116" s="72" t="s">
        <v>135</v>
      </c>
      <c r="E116" s="73"/>
      <c r="F116" s="73"/>
      <c r="G116" s="73"/>
      <c r="H116" s="36"/>
      <c r="I116" s="36"/>
      <c r="J116" s="71">
        <v>10</v>
      </c>
      <c r="K116" s="58"/>
      <c r="L116" s="58"/>
      <c r="M116" s="58"/>
      <c r="N116" s="59"/>
      <c r="O116" s="60">
        <f t="shared" si="48"/>
        <v>10</v>
      </c>
      <c r="P116" s="61"/>
      <c r="Q116" s="62"/>
      <c r="R116" s="61">
        <f t="shared" si="44"/>
        <v>0</v>
      </c>
      <c r="S116" s="63">
        <f>SUM(O116,R116)</f>
        <v>10</v>
      </c>
      <c r="T116" s="139"/>
      <c r="U116" s="65">
        <f t="shared" si="45"/>
        <v>10</v>
      </c>
      <c r="V116" s="66">
        <f t="shared" si="33"/>
        <v>0</v>
      </c>
      <c r="W116" s="48"/>
      <c r="X116" s="49">
        <f>(J116*1000)/C116</f>
        <v>400</v>
      </c>
      <c r="Y116" s="50">
        <f>(K116*1000)/C116</f>
        <v>0</v>
      </c>
      <c r="Z116" s="50">
        <f>(L116*1000)/C116</f>
        <v>0</v>
      </c>
      <c r="AA116" s="50">
        <f>(M116*1000)/C116</f>
        <v>0</v>
      </c>
      <c r="AB116" s="51">
        <f>(N116*1000)/C116</f>
        <v>0</v>
      </c>
      <c r="AC116" s="52">
        <f t="shared" si="46"/>
        <v>400</v>
      </c>
      <c r="AD116" s="53">
        <f>(R116*1000)/C116</f>
        <v>0</v>
      </c>
      <c r="AE116" s="54">
        <f t="shared" si="47"/>
        <v>400</v>
      </c>
    </row>
    <row r="117" spans="1:31" ht="18" hidden="1" customHeight="1">
      <c r="A117" s="30">
        <v>36430876</v>
      </c>
      <c r="B117" s="193">
        <v>4</v>
      </c>
      <c r="C117" s="238">
        <v>50</v>
      </c>
      <c r="D117" s="33"/>
      <c r="E117" s="34"/>
      <c r="F117" s="34"/>
      <c r="G117" s="34"/>
      <c r="H117" s="35"/>
      <c r="I117" s="239" t="s">
        <v>136</v>
      </c>
      <c r="J117" s="71"/>
      <c r="K117" s="58"/>
      <c r="L117" s="58"/>
      <c r="M117" s="58"/>
      <c r="N117" s="59"/>
      <c r="O117" s="60"/>
      <c r="P117" s="240"/>
      <c r="Q117" s="62"/>
      <c r="R117" s="240">
        <f t="shared" si="44"/>
        <v>0</v>
      </c>
      <c r="S117" s="63">
        <f>SUM(O117,R117)</f>
        <v>0</v>
      </c>
      <c r="T117" s="139"/>
      <c r="U117" s="65">
        <f t="shared" si="45"/>
        <v>0</v>
      </c>
      <c r="V117" s="66">
        <f t="shared" si="33"/>
        <v>0</v>
      </c>
      <c r="W117" s="48"/>
      <c r="X117" s="49">
        <f>(J117*1000)/C117</f>
        <v>0</v>
      </c>
      <c r="Y117" s="50">
        <f>(K117*1000)/C117</f>
        <v>0</v>
      </c>
      <c r="Z117" s="50">
        <f>(L117*1000)/C117</f>
        <v>0</v>
      </c>
      <c r="AA117" s="50">
        <f>(M117*1000)/C117</f>
        <v>0</v>
      </c>
      <c r="AB117" s="51">
        <f>(N117*1000)/C117</f>
        <v>0</v>
      </c>
      <c r="AC117" s="52">
        <f t="shared" si="46"/>
        <v>0</v>
      </c>
      <c r="AD117" s="53">
        <f>(R117*1000)/C117</f>
        <v>0</v>
      </c>
      <c r="AE117" s="54">
        <f t="shared" si="47"/>
        <v>0</v>
      </c>
    </row>
    <row r="118" spans="1:31" ht="17.25" hidden="1" customHeight="1">
      <c r="A118" s="236">
        <v>364301</v>
      </c>
      <c r="B118" s="193">
        <v>3.5</v>
      </c>
      <c r="C118" s="233" t="s">
        <v>75</v>
      </c>
      <c r="D118" s="241"/>
      <c r="E118" s="242"/>
      <c r="F118" s="242"/>
      <c r="G118" s="242"/>
      <c r="H118" s="243"/>
      <c r="I118" s="89" t="s">
        <v>137</v>
      </c>
      <c r="J118" s="71"/>
      <c r="K118" s="58"/>
      <c r="L118" s="58"/>
      <c r="M118" s="58"/>
      <c r="N118" s="59"/>
      <c r="O118" s="60"/>
      <c r="P118" s="92"/>
      <c r="Q118" s="62"/>
      <c r="R118" s="61">
        <f t="shared" si="44"/>
        <v>0</v>
      </c>
      <c r="S118" s="63"/>
      <c r="T118" s="140">
        <f>SUM(O118,R118)</f>
        <v>0</v>
      </c>
      <c r="U118" s="65">
        <f t="shared" si="45"/>
        <v>0</v>
      </c>
      <c r="V118" s="66">
        <f t="shared" si="33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hidden="1" customHeight="1">
      <c r="A119" s="236">
        <v>36420890</v>
      </c>
      <c r="B119" s="193">
        <v>3.5</v>
      </c>
      <c r="C119" s="168">
        <v>50</v>
      </c>
      <c r="D119" s="33"/>
      <c r="E119" s="34"/>
      <c r="F119" s="34"/>
      <c r="G119" s="34"/>
      <c r="H119" s="35"/>
      <c r="I119" s="99" t="s">
        <v>138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43"/>
      <c r="U119" s="65">
        <f t="shared" si="45"/>
        <v>0</v>
      </c>
      <c r="V119" s="66">
        <f t="shared" si="33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236">
        <v>364301</v>
      </c>
      <c r="B120" s="108">
        <v>4</v>
      </c>
      <c r="C120" s="168">
        <v>50</v>
      </c>
      <c r="D120" s="33"/>
      <c r="E120" s="34"/>
      <c r="F120" s="34"/>
      <c r="G120" s="34"/>
      <c r="H120" s="35"/>
      <c r="I120" s="909" t="s">
        <v>137</v>
      </c>
      <c r="J120" s="71"/>
      <c r="K120" s="58"/>
      <c r="L120" s="58"/>
      <c r="M120" s="58"/>
      <c r="N120" s="59"/>
      <c r="O120" s="60"/>
      <c r="P120" s="61">
        <v>240</v>
      </c>
      <c r="Q120" s="62"/>
      <c r="R120" s="61">
        <f t="shared" si="44"/>
        <v>240</v>
      </c>
      <c r="S120" s="63">
        <f>SUM(O120,R120)</f>
        <v>240</v>
      </c>
      <c r="T120" s="143"/>
      <c r="U120" s="65">
        <f t="shared" si="45"/>
        <v>240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/>
      <c r="AD120" s="53">
        <f>(R120*1000)/C120</f>
        <v>4800</v>
      </c>
      <c r="AE120" s="54">
        <f t="shared" si="47"/>
        <v>4800</v>
      </c>
    </row>
    <row r="121" spans="1:31" ht="18" hidden="1" customHeight="1">
      <c r="A121" s="30">
        <v>364301</v>
      </c>
      <c r="B121" s="108">
        <v>4</v>
      </c>
      <c r="C121" s="233" t="s">
        <v>75</v>
      </c>
      <c r="D121" s="33"/>
      <c r="E121" s="34"/>
      <c r="F121" s="34"/>
      <c r="G121" s="34"/>
      <c r="H121" s="35"/>
      <c r="I121" s="98" t="s">
        <v>139</v>
      </c>
      <c r="J121" s="71"/>
      <c r="K121" s="58"/>
      <c r="L121" s="58"/>
      <c r="M121" s="58"/>
      <c r="N121" s="59"/>
      <c r="O121" s="60"/>
      <c r="P121" s="61"/>
      <c r="Q121" s="62"/>
      <c r="R121" s="61">
        <f t="shared" si="44"/>
        <v>0</v>
      </c>
      <c r="S121" s="63"/>
      <c r="T121" s="145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hidden="1" customHeight="1">
      <c r="A122" s="30">
        <v>366208</v>
      </c>
      <c r="B122" s="108">
        <v>4</v>
      </c>
      <c r="C122" s="244" t="s">
        <v>75</v>
      </c>
      <c r="D122" s="68" t="s">
        <v>140</v>
      </c>
      <c r="E122" s="73"/>
      <c r="F122" s="73"/>
      <c r="G122" s="73"/>
      <c r="H122" s="36"/>
      <c r="I122" s="36"/>
      <c r="J122" s="75"/>
      <c r="K122" s="58"/>
      <c r="L122" s="58"/>
      <c r="M122" s="58"/>
      <c r="N122" s="59"/>
      <c r="O122" s="245">
        <f t="shared" ref="O122:O144" si="49">SUM(J122:N122)</f>
        <v>0</v>
      </c>
      <c r="P122" s="246"/>
      <c r="Q122" s="62"/>
      <c r="R122" s="61"/>
      <c r="S122" s="63"/>
      <c r="T122" s="140">
        <f>SUM(O122,R122)</f>
        <v>0</v>
      </c>
      <c r="U122" s="65">
        <f>SUM(S122:T122)</f>
        <v>0</v>
      </c>
      <c r="V122" s="66">
        <f>O122+R122-U122</f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366201</v>
      </c>
      <c r="B123" s="108">
        <v>4</v>
      </c>
      <c r="C123" s="233" t="s">
        <v>27</v>
      </c>
      <c r="D123" s="68">
        <v>566</v>
      </c>
      <c r="E123" s="73"/>
      <c r="F123" s="73"/>
      <c r="G123" s="73"/>
      <c r="H123" s="36"/>
      <c r="I123" s="36"/>
      <c r="J123" s="75">
        <v>40</v>
      </c>
      <c r="K123" s="58"/>
      <c r="L123" s="58"/>
      <c r="M123" s="58"/>
      <c r="N123" s="59"/>
      <c r="O123" s="60">
        <f t="shared" si="49"/>
        <v>40</v>
      </c>
      <c r="Q123" s="62"/>
      <c r="R123" s="61"/>
      <c r="S123" s="63"/>
      <c r="T123" s="140">
        <f>SUM(O123,R123)</f>
        <v>40</v>
      </c>
      <c r="U123" s="65">
        <f>SUM(S123:T123)</f>
        <v>40</v>
      </c>
      <c r="V123" s="66">
        <f>O123+R123-U123</f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30">
        <v>366201</v>
      </c>
      <c r="B124" s="108">
        <v>4</v>
      </c>
      <c r="C124" s="32">
        <v>25</v>
      </c>
      <c r="D124" s="72">
        <v>566</v>
      </c>
      <c r="E124" s="73">
        <v>966</v>
      </c>
      <c r="F124" s="73" t="s">
        <v>141</v>
      </c>
      <c r="G124" s="73">
        <v>9666</v>
      </c>
      <c r="H124" s="36"/>
      <c r="I124" s="36"/>
      <c r="J124" s="71">
        <v>150</v>
      </c>
      <c r="K124" s="58">
        <v>10</v>
      </c>
      <c r="L124" s="58">
        <v>8</v>
      </c>
      <c r="M124" s="58"/>
      <c r="N124" s="59"/>
      <c r="O124" s="60">
        <f t="shared" si="49"/>
        <v>168</v>
      </c>
      <c r="P124" s="61"/>
      <c r="Q124" s="62"/>
      <c r="R124" s="61">
        <f>SUM(P124:Q124)</f>
        <v>0</v>
      </c>
      <c r="S124" s="63">
        <f>SUM(O124,R124)</f>
        <v>168</v>
      </c>
      <c r="T124" s="139"/>
      <c r="U124" s="65">
        <f t="shared" si="45"/>
        <v>168</v>
      </c>
      <c r="V124" s="66">
        <f t="shared" si="33"/>
        <v>0</v>
      </c>
      <c r="W124" s="247" t="s">
        <v>142</v>
      </c>
      <c r="X124" s="49">
        <f>(J124*1000)/C124</f>
        <v>6000</v>
      </c>
      <c r="Y124" s="50">
        <f>(K124*1000)/C124</f>
        <v>400</v>
      </c>
      <c r="Z124" s="50">
        <f>(L124*1000)/C124</f>
        <v>320</v>
      </c>
      <c r="AA124" s="50">
        <f>(M124*1000)/C124</f>
        <v>0</v>
      </c>
      <c r="AB124" s="51">
        <f>(N124*1000)/C124</f>
        <v>0</v>
      </c>
      <c r="AC124" s="52">
        <f t="shared" si="46"/>
        <v>6720</v>
      </c>
      <c r="AD124" s="53">
        <f>(R124*1000)/C124</f>
        <v>0</v>
      </c>
      <c r="AE124" s="54">
        <f t="shared" si="47"/>
        <v>6720</v>
      </c>
    </row>
    <row r="125" spans="1:31" ht="18" hidden="1" customHeight="1">
      <c r="A125" s="230">
        <v>366301</v>
      </c>
      <c r="B125" s="108">
        <v>4</v>
      </c>
      <c r="C125" s="219">
        <v>40</v>
      </c>
      <c r="D125" s="231"/>
      <c r="E125" s="232"/>
      <c r="F125" s="232"/>
      <c r="G125" s="232"/>
      <c r="H125" s="232"/>
      <c r="I125" s="248" t="s">
        <v>143</v>
      </c>
      <c r="J125" s="71"/>
      <c r="K125" s="58"/>
      <c r="L125" s="58"/>
      <c r="M125" s="58"/>
      <c r="N125" s="59"/>
      <c r="O125" s="60">
        <f t="shared" si="49"/>
        <v>0</v>
      </c>
      <c r="P125" s="61"/>
      <c r="Q125" s="62"/>
      <c r="R125" s="61">
        <f t="shared" si="44"/>
        <v>0</v>
      </c>
      <c r="S125" s="63">
        <f>SUM(O125,R125)</f>
        <v>0</v>
      </c>
      <c r="T125" s="139"/>
      <c r="U125" s="65">
        <f t="shared" si="45"/>
        <v>0</v>
      </c>
      <c r="V125" s="66">
        <f t="shared" si="33"/>
        <v>0</v>
      </c>
      <c r="W125" s="48"/>
      <c r="X125" s="49">
        <f>(J125*1000)/C125</f>
        <v>0</v>
      </c>
      <c r="Y125" s="50">
        <f>(K125*1000)/C125</f>
        <v>0</v>
      </c>
      <c r="Z125" s="50">
        <f>(L125*1000)/C125</f>
        <v>0</v>
      </c>
      <c r="AA125" s="50">
        <f>(M125*1000)/C125</f>
        <v>0</v>
      </c>
      <c r="AB125" s="51">
        <f>(N125*1000)/C125</f>
        <v>0</v>
      </c>
      <c r="AC125" s="52">
        <f t="shared" si="46"/>
        <v>0</v>
      </c>
      <c r="AD125" s="53">
        <f>(R125*1000)/C125</f>
        <v>0</v>
      </c>
      <c r="AE125" s="54">
        <f t="shared" si="47"/>
        <v>0</v>
      </c>
    </row>
    <row r="126" spans="1:31" ht="18" hidden="1" customHeight="1">
      <c r="A126" s="230">
        <v>36630890</v>
      </c>
      <c r="B126" s="108">
        <v>4</v>
      </c>
      <c r="C126" s="168">
        <v>50</v>
      </c>
      <c r="D126" s="169"/>
      <c r="E126" s="170"/>
      <c r="F126" s="170"/>
      <c r="G126" s="170"/>
      <c r="H126" s="171"/>
      <c r="I126" s="184" t="s">
        <v>144</v>
      </c>
      <c r="J126" s="224"/>
      <c r="K126" s="58"/>
      <c r="L126" s="58"/>
      <c r="M126" s="58"/>
      <c r="N126" s="59"/>
      <c r="O126" s="60">
        <f t="shared" si="49"/>
        <v>0</v>
      </c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>
        <f>(J126*1000)/C126</f>
        <v>0</v>
      </c>
      <c r="Y126" s="50">
        <f>(K126*1000)/C126</f>
        <v>0</v>
      </c>
      <c r="Z126" s="50">
        <f>(L126*1000)/C126</f>
        <v>0</v>
      </c>
      <c r="AA126" s="50">
        <f>(M126*1000)/C126</f>
        <v>0</v>
      </c>
      <c r="AB126" s="51">
        <f>(N126*1000)/C126</f>
        <v>0</v>
      </c>
      <c r="AC126" s="52">
        <f t="shared" si="46"/>
        <v>0</v>
      </c>
      <c r="AD126" s="53">
        <f>(R126*1000)/C126</f>
        <v>0</v>
      </c>
      <c r="AE126" s="54">
        <f t="shared" si="47"/>
        <v>0</v>
      </c>
    </row>
    <row r="127" spans="1:31" ht="18" hidden="1" customHeight="1">
      <c r="A127" s="230">
        <v>36630890</v>
      </c>
      <c r="B127" s="249">
        <v>4</v>
      </c>
      <c r="C127" s="244" t="s">
        <v>75</v>
      </c>
      <c r="D127" s="103"/>
      <c r="E127" s="103"/>
      <c r="F127" s="103"/>
      <c r="G127" s="103"/>
      <c r="H127" s="103"/>
      <c r="I127" s="184" t="s">
        <v>145</v>
      </c>
      <c r="J127" s="224"/>
      <c r="K127" s="58"/>
      <c r="L127" s="58"/>
      <c r="M127" s="58"/>
      <c r="N127" s="59"/>
      <c r="O127" s="60">
        <f t="shared" si="49"/>
        <v>0</v>
      </c>
      <c r="P127" s="61"/>
      <c r="Q127" s="62"/>
      <c r="R127" s="61">
        <f t="shared" si="44"/>
        <v>0</v>
      </c>
      <c r="S127" s="63"/>
      <c r="T127" s="250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230">
        <v>366301</v>
      </c>
      <c r="B128" s="108">
        <v>4</v>
      </c>
      <c r="C128" s="233" t="s">
        <v>27</v>
      </c>
      <c r="D128" s="251"/>
      <c r="E128" s="252"/>
      <c r="F128" s="252"/>
      <c r="G128" s="252"/>
      <c r="H128" s="253"/>
      <c r="I128" s="254" t="s">
        <v>143</v>
      </c>
      <c r="J128" s="57"/>
      <c r="K128" s="90"/>
      <c r="L128" s="90"/>
      <c r="M128" s="90"/>
      <c r="N128" s="91"/>
      <c r="O128" s="60"/>
      <c r="P128" s="92">
        <v>380</v>
      </c>
      <c r="Q128" s="62"/>
      <c r="R128" s="92">
        <f t="shared" si="44"/>
        <v>380</v>
      </c>
      <c r="S128" s="63"/>
      <c r="T128" s="140">
        <f>SUM(O128,R128)</f>
        <v>380</v>
      </c>
      <c r="U128" s="65">
        <f t="shared" si="45"/>
        <v>380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230">
        <v>366301</v>
      </c>
      <c r="B129" s="108">
        <v>4</v>
      </c>
      <c r="C129" s="32">
        <v>50</v>
      </c>
      <c r="D129" s="72"/>
      <c r="E129" s="73"/>
      <c r="F129" s="73"/>
      <c r="G129" s="73"/>
      <c r="H129" s="36"/>
      <c r="I129" s="909" t="s">
        <v>143</v>
      </c>
      <c r="J129" s="71"/>
      <c r="K129" s="58"/>
      <c r="L129" s="58"/>
      <c r="M129" s="58"/>
      <c r="N129" s="59"/>
      <c r="O129" s="60"/>
      <c r="P129" s="61">
        <v>32</v>
      </c>
      <c r="Q129" s="62"/>
      <c r="R129" s="61">
        <f t="shared" si="44"/>
        <v>32</v>
      </c>
      <c r="S129" s="63">
        <f>SUM(O129,R129)</f>
        <v>32</v>
      </c>
      <c r="T129" s="139"/>
      <c r="U129" s="65">
        <f t="shared" si="45"/>
        <v>32</v>
      </c>
      <c r="V129" s="66">
        <f t="shared" si="33"/>
        <v>0</v>
      </c>
      <c r="W129" s="48"/>
      <c r="X129" s="49">
        <f>(J129*1000)/C129</f>
        <v>0</v>
      </c>
      <c r="Y129" s="50">
        <f>(K129*1000)/C129</f>
        <v>0</v>
      </c>
      <c r="Z129" s="50">
        <f>(L129*1000)/C129</f>
        <v>0</v>
      </c>
      <c r="AA129" s="50">
        <f>(M129*1000)/C129</f>
        <v>0</v>
      </c>
      <c r="AB129" s="51">
        <f>(N129*1000)/C129</f>
        <v>0</v>
      </c>
      <c r="AC129" s="52">
        <f t="shared" si="46"/>
        <v>0</v>
      </c>
      <c r="AD129" s="53">
        <f>(R129*1000)/C129</f>
        <v>640</v>
      </c>
      <c r="AE129" s="54">
        <f t="shared" si="47"/>
        <v>640</v>
      </c>
    </row>
    <row r="130" spans="1:31" ht="18" hidden="1" customHeight="1">
      <c r="A130" s="230">
        <v>36630104</v>
      </c>
      <c r="B130" s="108">
        <v>4</v>
      </c>
      <c r="C130" s="219">
        <v>40</v>
      </c>
      <c r="D130" s="231"/>
      <c r="E130" s="232"/>
      <c r="F130" s="232"/>
      <c r="G130" s="232"/>
      <c r="H130" s="232"/>
      <c r="I130" s="222" t="s">
        <v>146</v>
      </c>
      <c r="J130" s="71"/>
      <c r="K130" s="58"/>
      <c r="L130" s="58"/>
      <c r="M130" s="58"/>
      <c r="N130" s="59"/>
      <c r="O130" s="60">
        <f t="shared" si="49"/>
        <v>0</v>
      </c>
      <c r="P130" s="61"/>
      <c r="Q130" s="62"/>
      <c r="R130" s="61">
        <f t="shared" si="44"/>
        <v>0</v>
      </c>
      <c r="S130" s="63">
        <f>SUM(O130,R130)</f>
        <v>0</v>
      </c>
      <c r="T130" s="139"/>
      <c r="U130" s="65">
        <f t="shared" si="45"/>
        <v>0</v>
      </c>
      <c r="V130" s="66">
        <f t="shared" si="33"/>
        <v>0</v>
      </c>
      <c r="W130" s="48"/>
      <c r="X130" s="49">
        <f>(J130*1000)/C130</f>
        <v>0</v>
      </c>
      <c r="Y130" s="50">
        <f>(K130*1000)/C130</f>
        <v>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0</v>
      </c>
      <c r="AD130" s="53">
        <f>(R130*1000)/C130</f>
        <v>0</v>
      </c>
      <c r="AE130" s="54">
        <f t="shared" si="47"/>
        <v>0</v>
      </c>
    </row>
    <row r="131" spans="1:31" ht="18" hidden="1" customHeight="1">
      <c r="A131" s="30">
        <v>36630104</v>
      </c>
      <c r="B131" s="108">
        <v>4</v>
      </c>
      <c r="C131" s="233" t="s">
        <v>75</v>
      </c>
      <c r="D131" s="255"/>
      <c r="E131" s="256"/>
      <c r="F131" s="256"/>
      <c r="G131" s="256"/>
      <c r="H131" s="257"/>
      <c r="I131" s="98" t="s">
        <v>147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/>
      <c r="T131" s="145">
        <f>SUM(O131,R131)</f>
        <v>0</v>
      </c>
      <c r="U131" s="65">
        <f t="shared" si="45"/>
        <v>0</v>
      </c>
      <c r="V131" s="66">
        <f t="shared" si="33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hidden="1" customHeight="1">
      <c r="A132" s="30">
        <v>36630104</v>
      </c>
      <c r="B132" s="108">
        <v>4</v>
      </c>
      <c r="C132" s="32">
        <v>50</v>
      </c>
      <c r="D132" s="72"/>
      <c r="E132" s="73"/>
      <c r="F132" s="73"/>
      <c r="G132" s="73"/>
      <c r="H132" s="36"/>
      <c r="I132" s="99" t="s">
        <v>147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36630107</v>
      </c>
      <c r="B133" s="108">
        <v>4</v>
      </c>
      <c r="C133" s="219">
        <v>40</v>
      </c>
      <c r="D133" s="231"/>
      <c r="E133" s="232"/>
      <c r="F133" s="232"/>
      <c r="G133" s="232"/>
      <c r="H133" s="232"/>
      <c r="I133" s="222" t="s">
        <v>148</v>
      </c>
      <c r="J133" s="71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39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30">
        <v>367200</v>
      </c>
      <c r="B134" s="31" t="s">
        <v>57</v>
      </c>
      <c r="C134" s="32">
        <v>25</v>
      </c>
      <c r="D134" s="72">
        <v>367</v>
      </c>
      <c r="E134" s="73">
        <v>867</v>
      </c>
      <c r="F134" s="73" t="s">
        <v>149</v>
      </c>
      <c r="G134" s="73">
        <v>9467</v>
      </c>
      <c r="H134" s="36">
        <v>8467</v>
      </c>
      <c r="I134" s="36"/>
      <c r="J134" s="71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>
        <f>SUM(O134,R134)</f>
        <v>0</v>
      </c>
      <c r="T134" s="139"/>
      <c r="U134" s="65">
        <f t="shared" si="45"/>
        <v>0</v>
      </c>
      <c r="V134" s="66">
        <f t="shared" si="33"/>
        <v>0</v>
      </c>
      <c r="W134" s="48"/>
      <c r="X134" s="49">
        <f>(J134*1000)/C134</f>
        <v>0</v>
      </c>
      <c r="Y134" s="50">
        <f>(K134*1000)/C134</f>
        <v>0</v>
      </c>
      <c r="Z134" s="50">
        <f>(L134*1000)/C134</f>
        <v>0</v>
      </c>
      <c r="AA134" s="50">
        <f>(M134*1000)/C134</f>
        <v>0</v>
      </c>
      <c r="AB134" s="51">
        <f>(N134*1000)/C134</f>
        <v>0</v>
      </c>
      <c r="AC134" s="52">
        <f t="shared" si="46"/>
        <v>0</v>
      </c>
      <c r="AD134" s="53">
        <f>(R134*1000)/C134</f>
        <v>0</v>
      </c>
      <c r="AE134" s="54">
        <f t="shared" si="47"/>
        <v>0</v>
      </c>
    </row>
    <row r="135" spans="1:31" ht="18" customHeight="1">
      <c r="A135" s="30">
        <v>367201</v>
      </c>
      <c r="B135" s="108">
        <v>4</v>
      </c>
      <c r="C135" s="32">
        <v>25</v>
      </c>
      <c r="D135" s="72">
        <v>567</v>
      </c>
      <c r="E135" s="73">
        <v>967</v>
      </c>
      <c r="F135" s="73" t="s">
        <v>150</v>
      </c>
      <c r="G135" s="73">
        <v>9667</v>
      </c>
      <c r="H135" s="36"/>
      <c r="I135" s="36"/>
      <c r="J135" s="71">
        <v>27</v>
      </c>
      <c r="K135" s="58">
        <v>4</v>
      </c>
      <c r="L135" s="58">
        <v>1</v>
      </c>
      <c r="M135" s="58"/>
      <c r="N135" s="59"/>
      <c r="O135" s="60">
        <f t="shared" si="49"/>
        <v>32</v>
      </c>
      <c r="P135" s="61"/>
      <c r="Q135" s="62"/>
      <c r="R135" s="61">
        <f t="shared" si="44"/>
        <v>0</v>
      </c>
      <c r="S135" s="63">
        <f>SUM(O135,R135)</f>
        <v>32</v>
      </c>
      <c r="T135" s="139"/>
      <c r="U135" s="65">
        <f t="shared" si="45"/>
        <v>32</v>
      </c>
      <c r="V135" s="66">
        <f t="shared" si="33"/>
        <v>0</v>
      </c>
      <c r="W135" s="48"/>
      <c r="X135" s="49">
        <f>(J135*1000)/C135</f>
        <v>1080</v>
      </c>
      <c r="Y135" s="50">
        <f>(K135*1000)/C135</f>
        <v>160</v>
      </c>
      <c r="Z135" s="50">
        <f>(L135*1000)/C135</f>
        <v>40</v>
      </c>
      <c r="AA135" s="50">
        <f>(M135*1000)/C135</f>
        <v>0</v>
      </c>
      <c r="AB135" s="51">
        <f>(N135*1000)/C135</f>
        <v>0</v>
      </c>
      <c r="AC135" s="52">
        <f t="shared" si="46"/>
        <v>1280</v>
      </c>
      <c r="AD135" s="53">
        <f>(R135*1000)/C135</f>
        <v>0</v>
      </c>
      <c r="AE135" s="54">
        <f t="shared" si="47"/>
        <v>1280</v>
      </c>
    </row>
    <row r="136" spans="1:31" ht="18" customHeight="1">
      <c r="A136" s="30">
        <v>367101</v>
      </c>
      <c r="B136" s="108">
        <v>4</v>
      </c>
      <c r="C136" s="233" t="s">
        <v>27</v>
      </c>
      <c r="D136" s="68" t="s">
        <v>151</v>
      </c>
      <c r="E136" s="73"/>
      <c r="F136" s="73"/>
      <c r="G136" s="73"/>
      <c r="H136" s="36"/>
      <c r="I136" s="36"/>
      <c r="J136" s="75">
        <v>40</v>
      </c>
      <c r="K136" s="58"/>
      <c r="L136" s="58"/>
      <c r="M136" s="58"/>
      <c r="N136" s="59"/>
      <c r="O136" s="60">
        <f t="shared" si="49"/>
        <v>40</v>
      </c>
      <c r="P136" s="61"/>
      <c r="Q136" s="62"/>
      <c r="R136" s="61"/>
      <c r="S136" s="63"/>
      <c r="T136" s="140">
        <f>SUM(O136,R136)</f>
        <v>40</v>
      </c>
      <c r="U136" s="65">
        <f t="shared" si="45"/>
        <v>40</v>
      </c>
      <c r="V136" s="66">
        <f t="shared" si="33"/>
        <v>0</v>
      </c>
      <c r="W136" s="48"/>
      <c r="X136" s="49"/>
      <c r="Y136" s="50"/>
      <c r="Z136" s="50"/>
      <c r="AA136" s="50"/>
      <c r="AB136" s="51"/>
      <c r="AC136" s="52"/>
      <c r="AD136" s="53"/>
      <c r="AE136" s="54"/>
    </row>
    <row r="137" spans="1:31" ht="18" customHeight="1">
      <c r="A137" s="30">
        <v>367101</v>
      </c>
      <c r="B137" s="108">
        <v>4</v>
      </c>
      <c r="C137" s="32">
        <v>25</v>
      </c>
      <c r="D137" s="72" t="s">
        <v>151</v>
      </c>
      <c r="E137" s="73" t="s">
        <v>152</v>
      </c>
      <c r="F137" s="73" t="s">
        <v>153</v>
      </c>
      <c r="G137" s="73" t="s">
        <v>154</v>
      </c>
      <c r="H137" s="36"/>
      <c r="I137" s="36"/>
      <c r="J137" s="71">
        <v>110</v>
      </c>
      <c r="K137" s="58">
        <v>5</v>
      </c>
      <c r="L137" s="258">
        <v>5</v>
      </c>
      <c r="M137" s="58"/>
      <c r="N137" s="59"/>
      <c r="O137" s="60">
        <f t="shared" si="49"/>
        <v>120</v>
      </c>
      <c r="P137" s="61"/>
      <c r="Q137" s="62"/>
      <c r="R137" s="61">
        <f t="shared" si="44"/>
        <v>0</v>
      </c>
      <c r="S137" s="63">
        <f>SUM(O137,R137)</f>
        <v>120</v>
      </c>
      <c r="T137" s="139"/>
      <c r="U137" s="65">
        <f t="shared" si="45"/>
        <v>120</v>
      </c>
      <c r="V137" s="66">
        <f t="shared" si="33"/>
        <v>0</v>
      </c>
      <c r="W137" s="247" t="s">
        <v>155</v>
      </c>
      <c r="X137" s="49">
        <f>(J137*1000)/C137</f>
        <v>4400</v>
      </c>
      <c r="Y137" s="50">
        <f>(K137*1000)/C137</f>
        <v>200</v>
      </c>
      <c r="Z137" s="50">
        <f>(L137*1000)/C137</f>
        <v>200</v>
      </c>
      <c r="AA137" s="50">
        <f>(M137*1000)/C137</f>
        <v>0</v>
      </c>
      <c r="AB137" s="51">
        <f>(N137*1000)/C137</f>
        <v>0</v>
      </c>
      <c r="AC137" s="52">
        <f t="shared" si="46"/>
        <v>4800</v>
      </c>
      <c r="AD137" s="53">
        <f>(R137*1000)/C137</f>
        <v>0</v>
      </c>
      <c r="AE137" s="54">
        <f t="shared" si="47"/>
        <v>4800</v>
      </c>
    </row>
    <row r="138" spans="1:31" ht="18" hidden="1" customHeight="1">
      <c r="A138" s="82">
        <v>367108</v>
      </c>
      <c r="B138" s="108">
        <v>4</v>
      </c>
      <c r="C138" s="101" t="s">
        <v>27</v>
      </c>
      <c r="D138" s="259" t="s">
        <v>156</v>
      </c>
      <c r="E138" s="85"/>
      <c r="F138" s="85"/>
      <c r="G138" s="85"/>
      <c r="H138" s="85"/>
      <c r="I138" s="87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>
        <f t="shared" si="44"/>
        <v>0</v>
      </c>
      <c r="S138" s="63"/>
      <c r="T138" s="139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>
        <f t="shared" si="46"/>
        <v>0</v>
      </c>
      <c r="AD138" s="53"/>
      <c r="AE138" s="54">
        <f t="shared" si="47"/>
        <v>0</v>
      </c>
    </row>
    <row r="139" spans="1:31" ht="18" customHeight="1">
      <c r="A139" s="30">
        <v>367301</v>
      </c>
      <c r="B139" s="108">
        <v>4</v>
      </c>
      <c r="C139" s="233" t="s">
        <v>27</v>
      </c>
      <c r="D139" s="260"/>
      <c r="E139" s="260"/>
      <c r="F139" s="260"/>
      <c r="G139" s="260"/>
      <c r="H139" s="260"/>
      <c r="I139" s="261" t="s">
        <v>157</v>
      </c>
      <c r="J139" s="262"/>
      <c r="K139" s="90"/>
      <c r="L139" s="90"/>
      <c r="M139" s="90"/>
      <c r="N139" s="91"/>
      <c r="O139" s="60"/>
      <c r="P139" s="92">
        <v>515</v>
      </c>
      <c r="Q139" s="62"/>
      <c r="R139" s="92">
        <f t="shared" si="44"/>
        <v>515</v>
      </c>
      <c r="S139" s="63"/>
      <c r="T139" s="140">
        <f>SUM(O139,R139)</f>
        <v>515</v>
      </c>
      <c r="U139" s="65">
        <f t="shared" si="45"/>
        <v>515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367301</v>
      </c>
      <c r="B140" s="108">
        <v>4</v>
      </c>
      <c r="C140" s="32">
        <v>50</v>
      </c>
      <c r="D140" s="72"/>
      <c r="E140" s="73"/>
      <c r="F140" s="73"/>
      <c r="G140" s="73"/>
      <c r="H140" s="36"/>
      <c r="I140" s="909" t="s">
        <v>157</v>
      </c>
      <c r="J140" s="71"/>
      <c r="K140" s="58"/>
      <c r="L140" s="58"/>
      <c r="M140" s="58"/>
      <c r="N140" s="59"/>
      <c r="O140" s="60"/>
      <c r="P140" s="61">
        <v>110</v>
      </c>
      <c r="Q140" s="62"/>
      <c r="R140" s="61">
        <f t="shared" si="44"/>
        <v>110</v>
      </c>
      <c r="S140" s="63">
        <f>SUM(O140,R140)</f>
        <v>110</v>
      </c>
      <c r="T140" s="139"/>
      <c r="U140" s="65">
        <f t="shared" si="45"/>
        <v>110</v>
      </c>
      <c r="V140" s="66">
        <f t="shared" si="33"/>
        <v>0</v>
      </c>
      <c r="W140" s="48"/>
      <c r="X140" s="49">
        <f>(J140*1000)/C140</f>
        <v>0</v>
      </c>
      <c r="Y140" s="50">
        <f>(K140*1000)/C140</f>
        <v>0</v>
      </c>
      <c r="Z140" s="50">
        <f>(L140*1000)/C140</f>
        <v>0</v>
      </c>
      <c r="AA140" s="50">
        <f>(M140*1000)/C140</f>
        <v>0</v>
      </c>
      <c r="AB140" s="51">
        <f>(N140*1000)/C140</f>
        <v>0</v>
      </c>
      <c r="AC140" s="52">
        <f t="shared" si="46"/>
        <v>0</v>
      </c>
      <c r="AD140" s="53">
        <f>(R140*1000)/C140</f>
        <v>2200</v>
      </c>
      <c r="AE140" s="54">
        <f t="shared" si="47"/>
        <v>2200</v>
      </c>
    </row>
    <row r="141" spans="1:31" ht="18" hidden="1" customHeight="1">
      <c r="A141" s="82">
        <v>36730104</v>
      </c>
      <c r="B141" s="108">
        <v>4</v>
      </c>
      <c r="C141" s="83">
        <v>40</v>
      </c>
      <c r="D141" s="84"/>
      <c r="E141" s="85"/>
      <c r="F141" s="85"/>
      <c r="G141" s="85"/>
      <c r="H141" s="85"/>
      <c r="I141" s="87" t="s">
        <v>158</v>
      </c>
      <c r="J141" s="37"/>
      <c r="K141" s="38"/>
      <c r="L141" s="38"/>
      <c r="M141" s="38"/>
      <c r="N141" s="39"/>
      <c r="O141" s="40">
        <f t="shared" si="49"/>
        <v>0</v>
      </c>
      <c r="P141" s="41"/>
      <c r="Q141" s="42"/>
      <c r="R141" s="41">
        <f t="shared" si="44"/>
        <v>0</v>
      </c>
      <c r="S141" s="44">
        <f>SUM(O141,R141)</f>
        <v>0</v>
      </c>
      <c r="T141" s="45"/>
      <c r="U141" s="46">
        <f t="shared" si="45"/>
        <v>0</v>
      </c>
      <c r="V141" s="66">
        <f t="shared" si="33"/>
        <v>0</v>
      </c>
      <c r="W141" s="48"/>
      <c r="X141" s="49">
        <f>(J141*1000)/C141</f>
        <v>0</v>
      </c>
      <c r="Y141" s="50">
        <f>(K141*1000)/C141</f>
        <v>0</v>
      </c>
      <c r="Z141" s="50">
        <f>(L141*1000)/C141</f>
        <v>0</v>
      </c>
      <c r="AA141" s="50">
        <f>(M141*1000)/C141</f>
        <v>0</v>
      </c>
      <c r="AB141" s="51">
        <f>(N141*1000)/C141</f>
        <v>0</v>
      </c>
      <c r="AC141" s="52">
        <f t="shared" si="46"/>
        <v>0</v>
      </c>
      <c r="AD141" s="53">
        <f>(R141*1000)/C141</f>
        <v>0</v>
      </c>
      <c r="AE141" s="54">
        <f t="shared" si="47"/>
        <v>0</v>
      </c>
    </row>
    <row r="142" spans="1:31" ht="18" hidden="1" customHeight="1">
      <c r="A142" s="30">
        <v>36730104</v>
      </c>
      <c r="B142" s="108">
        <v>4</v>
      </c>
      <c r="C142" s="233" t="s">
        <v>75</v>
      </c>
      <c r="D142" s="255"/>
      <c r="E142" s="256"/>
      <c r="F142" s="256"/>
      <c r="G142" s="256"/>
      <c r="H142" s="257"/>
      <c r="I142" s="263" t="s">
        <v>159</v>
      </c>
      <c r="J142" s="69"/>
      <c r="K142" s="136"/>
      <c r="L142" s="136"/>
      <c r="M142" s="136"/>
      <c r="N142" s="88"/>
      <c r="O142" s="40">
        <f t="shared" si="49"/>
        <v>0</v>
      </c>
      <c r="P142" s="114"/>
      <c r="Q142" s="264"/>
      <c r="R142" s="114">
        <f t="shared" si="44"/>
        <v>0</v>
      </c>
      <c r="S142" s="265"/>
      <c r="T142" s="266">
        <f>SUM(O142,R142)</f>
        <v>0</v>
      </c>
      <c r="U142" s="46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hidden="1" customHeight="1">
      <c r="A143" s="30">
        <v>36730104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9" t="s">
        <v>159</v>
      </c>
      <c r="J143" s="110"/>
      <c r="K143" s="111"/>
      <c r="L143" s="111"/>
      <c r="M143" s="111"/>
      <c r="N143" s="112"/>
      <c r="O143" s="40">
        <f t="shared" si="49"/>
        <v>0</v>
      </c>
      <c r="P143" s="118"/>
      <c r="Q143" s="115"/>
      <c r="R143" s="118">
        <f t="shared" si="44"/>
        <v>0</v>
      </c>
      <c r="S143" s="116">
        <f>SUM(O143,R143)</f>
        <v>0</v>
      </c>
      <c r="T143" s="45"/>
      <c r="U143" s="46">
        <f t="shared" si="45"/>
        <v>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0</v>
      </c>
      <c r="AE143" s="54">
        <f t="shared" si="47"/>
        <v>0</v>
      </c>
    </row>
    <row r="144" spans="1:31" ht="18" hidden="1" customHeight="1">
      <c r="A144" s="82">
        <v>36730107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160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customHeight="1">
      <c r="A145" s="119" t="s">
        <v>161</v>
      </c>
      <c r="B145" s="120"/>
      <c r="C145" s="121"/>
      <c r="D145" s="120"/>
      <c r="E145" s="120"/>
      <c r="F145" s="120"/>
      <c r="G145" s="120"/>
      <c r="H145" s="120"/>
      <c r="I145" s="120"/>
      <c r="J145" s="122">
        <f t="shared" ref="J145:U145" si="50">SUM(J112:J144)</f>
        <v>423</v>
      </c>
      <c r="K145" s="123">
        <f t="shared" si="50"/>
        <v>19</v>
      </c>
      <c r="L145" s="123">
        <f t="shared" si="50"/>
        <v>14</v>
      </c>
      <c r="M145" s="123">
        <f t="shared" si="50"/>
        <v>0</v>
      </c>
      <c r="N145" s="124">
        <f t="shared" si="50"/>
        <v>0</v>
      </c>
      <c r="O145" s="125">
        <f t="shared" si="50"/>
        <v>456</v>
      </c>
      <c r="P145" s="126">
        <f t="shared" si="50"/>
        <v>1277</v>
      </c>
      <c r="Q145" s="127">
        <f t="shared" si="50"/>
        <v>0</v>
      </c>
      <c r="R145" s="126">
        <f t="shared" si="50"/>
        <v>1277</v>
      </c>
      <c r="S145" s="128">
        <f t="shared" si="50"/>
        <v>744</v>
      </c>
      <c r="T145" s="129">
        <f t="shared" si="50"/>
        <v>989</v>
      </c>
      <c r="U145" s="130">
        <f t="shared" si="50"/>
        <v>1733</v>
      </c>
      <c r="V145" s="66">
        <f t="shared" si="33"/>
        <v>0</v>
      </c>
      <c r="W145" s="131"/>
      <c r="X145" s="132">
        <f t="shared" ref="X145:AE145" si="51">SUM(X112:X144)</f>
        <v>13160</v>
      </c>
      <c r="Y145" s="129">
        <f t="shared" si="51"/>
        <v>760</v>
      </c>
      <c r="Z145" s="129">
        <f t="shared" si="51"/>
        <v>560</v>
      </c>
      <c r="AA145" s="129">
        <f t="shared" si="51"/>
        <v>0</v>
      </c>
      <c r="AB145" s="133">
        <f t="shared" si="51"/>
        <v>0</v>
      </c>
      <c r="AC145" s="130">
        <f t="shared" si="51"/>
        <v>14480</v>
      </c>
      <c r="AD145" s="133">
        <f t="shared" si="51"/>
        <v>7640</v>
      </c>
      <c r="AE145" s="134">
        <f t="shared" si="51"/>
        <v>22120</v>
      </c>
    </row>
    <row r="146" spans="1:31" ht="18" hidden="1" customHeight="1">
      <c r="A146" s="30">
        <v>321030</v>
      </c>
      <c r="B146" s="31" t="s">
        <v>57</v>
      </c>
      <c r="C146" s="32">
        <v>25</v>
      </c>
      <c r="D146" s="72" t="s">
        <v>162</v>
      </c>
      <c r="E146" s="73" t="s">
        <v>163</v>
      </c>
      <c r="F146" s="73" t="s">
        <v>164</v>
      </c>
      <c r="G146" s="73" t="s">
        <v>165</v>
      </c>
      <c r="H146" s="36" t="s">
        <v>166</v>
      </c>
      <c r="I146" s="36"/>
      <c r="J146" s="37"/>
      <c r="K146" s="38"/>
      <c r="L146" s="38"/>
      <c r="M146" s="38"/>
      <c r="N146" s="39"/>
      <c r="O146" s="40">
        <f t="shared" ref="O146:O156" si="52">SUM(J146:N146)</f>
        <v>0</v>
      </c>
      <c r="P146" s="41"/>
      <c r="Q146" s="42"/>
      <c r="R146" s="41">
        <f t="shared" ref="R146:R156" si="53">SUM(P146:Q146)</f>
        <v>0</v>
      </c>
      <c r="S146" s="44">
        <f t="shared" ref="S146:S156" si="54"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 t="shared" ref="X146:X156" si="55">(J146*1000)/C146</f>
        <v>0</v>
      </c>
      <c r="Y146" s="50">
        <f t="shared" ref="Y146:Y156" si="56">(K146*1000)/C146</f>
        <v>0</v>
      </c>
      <c r="Z146" s="50">
        <f t="shared" ref="Z146:Z156" si="57">(L146*1000)/C146</f>
        <v>0</v>
      </c>
      <c r="AA146" s="50">
        <f t="shared" ref="AA146:AA156" si="58">(M146*1000)/C146</f>
        <v>0</v>
      </c>
      <c r="AB146" s="51">
        <f t="shared" ref="AB146:AB156" si="59">(N146*1000)/C146</f>
        <v>0</v>
      </c>
      <c r="AC146" s="52">
        <f t="shared" ref="AC146:AC156" si="60">SUM(X146:AB146)</f>
        <v>0</v>
      </c>
      <c r="AD146" s="53">
        <f t="shared" ref="AD146:AD156" si="61">(R146*1000)/C146</f>
        <v>0</v>
      </c>
      <c r="AE146" s="54">
        <f t="shared" ref="AE146:AE156" si="62">SUM(AC146:AD146)</f>
        <v>0</v>
      </c>
    </row>
    <row r="147" spans="1:31" ht="18" hidden="1" customHeight="1">
      <c r="A147" s="30">
        <v>321031</v>
      </c>
      <c r="B147" s="108">
        <v>4</v>
      </c>
      <c r="C147" s="32">
        <v>25</v>
      </c>
      <c r="D147" s="72" t="s">
        <v>167</v>
      </c>
      <c r="E147" s="73" t="s">
        <v>168</v>
      </c>
      <c r="F147" s="73" t="s">
        <v>169</v>
      </c>
      <c r="G147" s="73" t="s">
        <v>170</v>
      </c>
      <c r="H147" s="36" t="s">
        <v>171</v>
      </c>
      <c r="I147" s="36"/>
      <c r="J147" s="37"/>
      <c r="K147" s="38"/>
      <c r="L147" s="38"/>
      <c r="M147" s="38"/>
      <c r="N147" s="39"/>
      <c r="O147" s="40">
        <f t="shared" si="52"/>
        <v>0</v>
      </c>
      <c r="P147" s="41"/>
      <c r="Q147" s="42"/>
      <c r="R147" s="41">
        <f t="shared" si="53"/>
        <v>0</v>
      </c>
      <c r="S147" s="44">
        <f t="shared" si="54"/>
        <v>0</v>
      </c>
      <c r="T147" s="45"/>
      <c r="U147" s="46">
        <f t="shared" si="45"/>
        <v>0</v>
      </c>
      <c r="V147" s="66">
        <f t="shared" ref="V147:V214" si="63">O147+R147-U147</f>
        <v>0</v>
      </c>
      <c r="W147" s="48"/>
      <c r="X147" s="49">
        <f t="shared" si="55"/>
        <v>0</v>
      </c>
      <c r="Y147" s="50">
        <f t="shared" si="56"/>
        <v>0</v>
      </c>
      <c r="Z147" s="50">
        <f t="shared" si="57"/>
        <v>0</v>
      </c>
      <c r="AA147" s="50">
        <f t="shared" si="58"/>
        <v>0</v>
      </c>
      <c r="AB147" s="51">
        <f t="shared" si="59"/>
        <v>0</v>
      </c>
      <c r="AC147" s="52">
        <f t="shared" si="60"/>
        <v>0</v>
      </c>
      <c r="AD147" s="53">
        <f t="shared" si="61"/>
        <v>0</v>
      </c>
      <c r="AE147" s="54">
        <f t="shared" si="62"/>
        <v>0</v>
      </c>
    </row>
    <row r="148" spans="1:31" ht="18" hidden="1" customHeight="1">
      <c r="A148" s="30">
        <v>332330</v>
      </c>
      <c r="B148" s="31" t="s">
        <v>57</v>
      </c>
      <c r="C148" s="32">
        <v>25</v>
      </c>
      <c r="D148" s="72" t="s">
        <v>172</v>
      </c>
      <c r="E148" s="73" t="s">
        <v>173</v>
      </c>
      <c r="F148" s="73" t="s">
        <v>174</v>
      </c>
      <c r="G148" s="73" t="s">
        <v>175</v>
      </c>
      <c r="H148" s="36" t="s">
        <v>176</v>
      </c>
      <c r="I148" s="36"/>
      <c r="J148" s="37"/>
      <c r="K148" s="38"/>
      <c r="L148" s="38"/>
      <c r="M148" s="38"/>
      <c r="N148" s="39"/>
      <c r="O148" s="40">
        <f t="shared" si="52"/>
        <v>0</v>
      </c>
      <c r="P148" s="41"/>
      <c r="Q148" s="42"/>
      <c r="R148" s="41">
        <f t="shared" si="53"/>
        <v>0</v>
      </c>
      <c r="S148" s="44">
        <f t="shared" si="54"/>
        <v>0</v>
      </c>
      <c r="T148" s="45"/>
      <c r="U148" s="46">
        <f t="shared" si="45"/>
        <v>0</v>
      </c>
      <c r="V148" s="66">
        <f t="shared" si="63"/>
        <v>0</v>
      </c>
      <c r="W148" s="48"/>
      <c r="X148" s="49">
        <f t="shared" si="55"/>
        <v>0</v>
      </c>
      <c r="Y148" s="50">
        <f t="shared" si="56"/>
        <v>0</v>
      </c>
      <c r="Z148" s="50">
        <f t="shared" si="57"/>
        <v>0</v>
      </c>
      <c r="AA148" s="50">
        <f t="shared" si="58"/>
        <v>0</v>
      </c>
      <c r="AB148" s="51">
        <f t="shared" si="59"/>
        <v>0</v>
      </c>
      <c r="AC148" s="52">
        <f t="shared" si="60"/>
        <v>0</v>
      </c>
      <c r="AD148" s="53">
        <f t="shared" si="61"/>
        <v>0</v>
      </c>
      <c r="AE148" s="54">
        <f t="shared" si="62"/>
        <v>0</v>
      </c>
    </row>
    <row r="149" spans="1:31" ht="18" hidden="1" customHeight="1">
      <c r="A149" s="30">
        <v>332331</v>
      </c>
      <c r="B149" s="108">
        <v>4</v>
      </c>
      <c r="C149" s="32">
        <v>25</v>
      </c>
      <c r="D149" s="72" t="s">
        <v>177</v>
      </c>
      <c r="E149" s="73" t="s">
        <v>178</v>
      </c>
      <c r="F149" s="73" t="s">
        <v>179</v>
      </c>
      <c r="G149" s="73" t="s">
        <v>180</v>
      </c>
      <c r="H149" s="36" t="s">
        <v>181</v>
      </c>
      <c r="I149" s="36"/>
      <c r="J149" s="37"/>
      <c r="K149" s="38"/>
      <c r="L149" s="38"/>
      <c r="M149" s="38"/>
      <c r="N149" s="39"/>
      <c r="O149" s="40">
        <f t="shared" si="52"/>
        <v>0</v>
      </c>
      <c r="P149" s="41"/>
      <c r="Q149" s="42"/>
      <c r="R149" s="41">
        <f t="shared" si="53"/>
        <v>0</v>
      </c>
      <c r="S149" s="44">
        <f t="shared" si="54"/>
        <v>0</v>
      </c>
      <c r="T149" s="45"/>
      <c r="U149" s="46">
        <f t="shared" si="45"/>
        <v>0</v>
      </c>
      <c r="V149" s="66">
        <f t="shared" si="63"/>
        <v>0</v>
      </c>
      <c r="W149" s="48"/>
      <c r="X149" s="49">
        <f t="shared" si="55"/>
        <v>0</v>
      </c>
      <c r="Y149" s="50">
        <f t="shared" si="56"/>
        <v>0</v>
      </c>
      <c r="Z149" s="50">
        <f t="shared" si="57"/>
        <v>0</v>
      </c>
      <c r="AA149" s="50">
        <f t="shared" si="58"/>
        <v>0</v>
      </c>
      <c r="AB149" s="51">
        <f t="shared" si="59"/>
        <v>0</v>
      </c>
      <c r="AC149" s="52">
        <f t="shared" si="60"/>
        <v>0</v>
      </c>
      <c r="AD149" s="53">
        <f t="shared" si="61"/>
        <v>0</v>
      </c>
      <c r="AE149" s="54">
        <f t="shared" si="62"/>
        <v>0</v>
      </c>
    </row>
    <row r="150" spans="1:31" ht="18" hidden="1" customHeight="1">
      <c r="A150" s="30">
        <v>341130</v>
      </c>
      <c r="B150" s="31" t="s">
        <v>57</v>
      </c>
      <c r="C150" s="32">
        <v>25</v>
      </c>
      <c r="D150" s="72" t="s">
        <v>182</v>
      </c>
      <c r="E150" s="73" t="s">
        <v>183</v>
      </c>
      <c r="F150" s="73" t="s">
        <v>184</v>
      </c>
      <c r="G150" s="73" t="s">
        <v>185</v>
      </c>
      <c r="H150" s="36" t="s">
        <v>186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6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341131</v>
      </c>
      <c r="B151" s="108">
        <v>4</v>
      </c>
      <c r="C151" s="32">
        <v>25</v>
      </c>
      <c r="D151" s="72" t="s">
        <v>187</v>
      </c>
      <c r="E151" s="73" t="s">
        <v>188</v>
      </c>
      <c r="F151" s="73" t="s">
        <v>189</v>
      </c>
      <c r="G151" s="73" t="s">
        <v>190</v>
      </c>
      <c r="H151" s="36" t="s">
        <v>191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172">
        <v>332341</v>
      </c>
      <c r="B152" s="108">
        <v>4</v>
      </c>
      <c r="C152" s="267">
        <v>25</v>
      </c>
      <c r="D152" s="165" t="s">
        <v>192</v>
      </c>
      <c r="E152" s="103"/>
      <c r="F152" s="103"/>
      <c r="G152" s="103"/>
      <c r="H152" s="103"/>
      <c r="I152" s="104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172">
        <v>341141</v>
      </c>
      <c r="B153" s="108">
        <v>4</v>
      </c>
      <c r="C153" s="96">
        <v>25</v>
      </c>
      <c r="D153" s="165" t="s">
        <v>193</v>
      </c>
      <c r="E153" s="103"/>
      <c r="F153" s="103"/>
      <c r="G153" s="103"/>
      <c r="H153" s="103"/>
      <c r="I153" s="104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172">
        <v>342101</v>
      </c>
      <c r="B154" s="108">
        <v>4</v>
      </c>
      <c r="C154" s="96">
        <v>25</v>
      </c>
      <c r="D154" s="165">
        <v>555</v>
      </c>
      <c r="E154" s="103"/>
      <c r="F154" s="103"/>
      <c r="G154" s="103"/>
      <c r="H154" s="103"/>
      <c r="I154" s="104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31" t="s">
        <v>57</v>
      </c>
      <c r="C155" s="32">
        <v>25</v>
      </c>
      <c r="D155" s="72" t="s">
        <v>194</v>
      </c>
      <c r="E155" s="73" t="s">
        <v>195</v>
      </c>
      <c r="F155" s="73" t="s">
        <v>196</v>
      </c>
      <c r="G155" s="73" t="s">
        <v>197</v>
      </c>
      <c r="H155" s="36" t="s">
        <v>198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30">
        <v>341131</v>
      </c>
      <c r="B156" s="31" t="s">
        <v>57</v>
      </c>
      <c r="C156" s="32">
        <v>25</v>
      </c>
      <c r="D156" s="72" t="s">
        <v>199</v>
      </c>
      <c r="E156" s="73" t="s">
        <v>200</v>
      </c>
      <c r="F156" s="73" t="s">
        <v>201</v>
      </c>
      <c r="G156" s="73" t="s">
        <v>202</v>
      </c>
      <c r="H156" s="36" t="s">
        <v>203</v>
      </c>
      <c r="I156" s="36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19" t="s">
        <v>204</v>
      </c>
      <c r="B157" s="120"/>
      <c r="C157" s="121"/>
      <c r="D157" s="120"/>
      <c r="E157" s="120"/>
      <c r="F157" s="120"/>
      <c r="G157" s="120"/>
      <c r="H157" s="120"/>
      <c r="I157" s="120"/>
      <c r="J157" s="268">
        <f>SUM(J146:J156)</f>
        <v>0</v>
      </c>
      <c r="K157" s="269">
        <f t="shared" ref="K157:U157" si="64">SUM(K146:K156)</f>
        <v>0</v>
      </c>
      <c r="L157" s="269">
        <f t="shared" si="64"/>
        <v>0</v>
      </c>
      <c r="M157" s="269">
        <f t="shared" si="64"/>
        <v>0</v>
      </c>
      <c r="N157" s="270">
        <f t="shared" si="64"/>
        <v>0</v>
      </c>
      <c r="O157" s="271">
        <f t="shared" si="64"/>
        <v>0</v>
      </c>
      <c r="P157" s="272">
        <f>SUM(P146:P156)</f>
        <v>0</v>
      </c>
      <c r="Q157" s="273">
        <f>SUM(Q146:Q156)</f>
        <v>0</v>
      </c>
      <c r="R157" s="272">
        <f t="shared" si="64"/>
        <v>0</v>
      </c>
      <c r="S157" s="274">
        <f t="shared" si="64"/>
        <v>0</v>
      </c>
      <c r="T157" s="275">
        <f t="shared" si="64"/>
        <v>0</v>
      </c>
      <c r="U157" s="276">
        <f t="shared" si="64"/>
        <v>0</v>
      </c>
      <c r="V157" s="66">
        <f t="shared" si="63"/>
        <v>0</v>
      </c>
      <c r="W157" s="277"/>
      <c r="X157" s="278">
        <f t="shared" ref="X157:AE157" si="65">SUM(X146:X156)</f>
        <v>0</v>
      </c>
      <c r="Y157" s="275">
        <f t="shared" si="65"/>
        <v>0</v>
      </c>
      <c r="Z157" s="275">
        <f t="shared" si="65"/>
        <v>0</v>
      </c>
      <c r="AA157" s="275">
        <f t="shared" si="65"/>
        <v>0</v>
      </c>
      <c r="AB157" s="279">
        <f t="shared" si="65"/>
        <v>0</v>
      </c>
      <c r="AC157" s="276">
        <f t="shared" si="65"/>
        <v>0</v>
      </c>
      <c r="AD157" s="279">
        <f t="shared" si="65"/>
        <v>0</v>
      </c>
      <c r="AE157" s="280">
        <f t="shared" si="65"/>
        <v>0</v>
      </c>
    </row>
    <row r="158" spans="1:31" ht="18" customHeight="1" thickBot="1">
      <c r="A158" s="281" t="s">
        <v>205</v>
      </c>
      <c r="B158" s="282"/>
      <c r="C158" s="283"/>
      <c r="D158" s="282"/>
      <c r="E158" s="282"/>
      <c r="F158" s="282"/>
      <c r="G158" s="282"/>
      <c r="H158" s="282"/>
      <c r="I158" s="282"/>
      <c r="J158" s="284">
        <f t="shared" ref="J158:U158" si="66">SUM(J157,J145,J111,J43)</f>
        <v>1132</v>
      </c>
      <c r="K158" s="285">
        <f t="shared" si="66"/>
        <v>89</v>
      </c>
      <c r="L158" s="285">
        <f t="shared" si="66"/>
        <v>28</v>
      </c>
      <c r="M158" s="285">
        <f t="shared" si="66"/>
        <v>0</v>
      </c>
      <c r="N158" s="286">
        <f t="shared" si="66"/>
        <v>40</v>
      </c>
      <c r="O158" s="287">
        <f t="shared" si="66"/>
        <v>1289</v>
      </c>
      <c r="P158" s="288">
        <f t="shared" si="66"/>
        <v>5135</v>
      </c>
      <c r="Q158" s="289">
        <f t="shared" si="66"/>
        <v>2420</v>
      </c>
      <c r="R158" s="288">
        <f t="shared" si="66"/>
        <v>7555</v>
      </c>
      <c r="S158" s="290">
        <f t="shared" si="66"/>
        <v>5725</v>
      </c>
      <c r="T158" s="291">
        <f t="shared" si="66"/>
        <v>3119</v>
      </c>
      <c r="U158" s="292">
        <f t="shared" si="66"/>
        <v>8844</v>
      </c>
      <c r="V158" s="66">
        <f t="shared" si="63"/>
        <v>0</v>
      </c>
      <c r="W158" s="293"/>
      <c r="X158" s="294">
        <f t="shared" ref="X158:AE158" si="67">SUM(X157,X145,X111,X43)</f>
        <v>38800</v>
      </c>
      <c r="Y158" s="291">
        <f t="shared" si="67"/>
        <v>3560</v>
      </c>
      <c r="Z158" s="291">
        <f t="shared" si="67"/>
        <v>960</v>
      </c>
      <c r="AA158" s="291">
        <f t="shared" si="67"/>
        <v>0</v>
      </c>
      <c r="AB158" s="295">
        <f t="shared" si="67"/>
        <v>1600</v>
      </c>
      <c r="AC158" s="292">
        <f t="shared" si="67"/>
        <v>44920</v>
      </c>
      <c r="AD158" s="295">
        <f t="shared" si="67"/>
        <v>91960</v>
      </c>
      <c r="AE158" s="296">
        <f t="shared" si="67"/>
        <v>134320</v>
      </c>
    </row>
    <row r="159" spans="1:31" ht="18" customHeight="1">
      <c r="A159" s="192">
        <v>112001</v>
      </c>
      <c r="B159" s="297" t="s">
        <v>206</v>
      </c>
      <c r="C159" s="238">
        <v>25</v>
      </c>
      <c r="D159" s="33">
        <v>510</v>
      </c>
      <c r="E159" s="34">
        <v>910</v>
      </c>
      <c r="F159" s="242"/>
      <c r="G159" s="34"/>
      <c r="H159" s="35"/>
      <c r="I159" s="243"/>
      <c r="J159" s="197">
        <v>64</v>
      </c>
      <c r="K159" s="198"/>
      <c r="L159" s="198"/>
      <c r="M159" s="198"/>
      <c r="N159" s="199"/>
      <c r="O159" s="298">
        <f t="shared" ref="O159:O165" si="68">SUM(J159:N159)</f>
        <v>64</v>
      </c>
      <c r="P159" s="61"/>
      <c r="Q159" s="299"/>
      <c r="R159" s="300">
        <f t="shared" ref="R159:R192" si="69">SUM(P159:Q159)</f>
        <v>0</v>
      </c>
      <c r="S159" s="63">
        <f>SUM(O159,R159)</f>
        <v>64</v>
      </c>
      <c r="T159" s="301"/>
      <c r="U159" s="302">
        <f t="shared" si="45"/>
        <v>64</v>
      </c>
      <c r="V159" s="66">
        <f t="shared" si="63"/>
        <v>0</v>
      </c>
      <c r="W159" s="303"/>
      <c r="X159" s="304">
        <f>(J159*1000)/C159</f>
        <v>2560</v>
      </c>
      <c r="Y159" s="305">
        <f>(K159*1000)/C159</f>
        <v>0</v>
      </c>
      <c r="Z159" s="305">
        <f>(L159*1000)/C159</f>
        <v>0</v>
      </c>
      <c r="AA159" s="305">
        <f>(M159*1000)/C159</f>
        <v>0</v>
      </c>
      <c r="AB159" s="306">
        <f>(N159*1000)/C159</f>
        <v>0</v>
      </c>
      <c r="AC159" s="307">
        <f t="shared" ref="AC159:AC192" si="70">SUM(X159:AB159)</f>
        <v>2560</v>
      </c>
      <c r="AD159" s="308">
        <f>(R159*1000)/C159</f>
        <v>0</v>
      </c>
      <c r="AE159" s="309">
        <f t="shared" ref="AE159:AE192" si="71">SUM(AC159:AD159)</f>
        <v>2560</v>
      </c>
    </row>
    <row r="160" spans="1:31" ht="18" customHeight="1">
      <c r="A160" s="192">
        <v>112601</v>
      </c>
      <c r="B160" s="297" t="s">
        <v>206</v>
      </c>
      <c r="C160" s="238">
        <v>25</v>
      </c>
      <c r="D160" s="33"/>
      <c r="E160" s="34"/>
      <c r="F160" s="310" t="s">
        <v>207</v>
      </c>
      <c r="G160" s="34"/>
      <c r="H160" s="35"/>
      <c r="I160" s="243"/>
      <c r="J160" s="197"/>
      <c r="K160" s="198"/>
      <c r="L160" s="311">
        <v>16</v>
      </c>
      <c r="M160" s="198"/>
      <c r="N160" s="199"/>
      <c r="O160" s="312">
        <f t="shared" si="68"/>
        <v>16</v>
      </c>
      <c r="P160" s="61"/>
      <c r="Q160" s="299"/>
      <c r="R160" s="300"/>
      <c r="S160" s="63">
        <f t="shared" ref="S160:S182" si="72">SUM(O160,R160)</f>
        <v>16</v>
      </c>
      <c r="T160" s="301"/>
      <c r="U160" s="302">
        <f t="shared" si="45"/>
        <v>16</v>
      </c>
      <c r="V160" s="66">
        <f t="shared" si="63"/>
        <v>0</v>
      </c>
      <c r="W160" s="303"/>
      <c r="X160" s="304"/>
      <c r="Y160" s="305"/>
      <c r="Z160" s="50">
        <f>(L160*1000)/C160</f>
        <v>640</v>
      </c>
      <c r="AA160" s="305"/>
      <c r="AB160" s="306"/>
      <c r="AC160" s="52">
        <f t="shared" si="70"/>
        <v>640</v>
      </c>
      <c r="AD160" s="308"/>
      <c r="AE160" s="54">
        <f t="shared" si="71"/>
        <v>640</v>
      </c>
    </row>
    <row r="161" spans="1:31" ht="18" hidden="1" customHeight="1">
      <c r="A161" s="192">
        <v>112601</v>
      </c>
      <c r="B161" s="297" t="s">
        <v>206</v>
      </c>
      <c r="C161" s="313">
        <v>25</v>
      </c>
      <c r="D161" s="33"/>
      <c r="E161" s="34"/>
      <c r="F161" s="314" t="s">
        <v>208</v>
      </c>
      <c r="G161" s="34"/>
      <c r="H161" s="35"/>
      <c r="I161" s="243"/>
      <c r="J161" s="197"/>
      <c r="K161" s="198"/>
      <c r="L161" s="315"/>
      <c r="M161" s="198"/>
      <c r="N161" s="199"/>
      <c r="O161" s="312">
        <f t="shared" si="68"/>
        <v>0</v>
      </c>
      <c r="P161" s="61"/>
      <c r="Q161" s="299"/>
      <c r="R161" s="300"/>
      <c r="S161" s="63">
        <f t="shared" si="72"/>
        <v>0</v>
      </c>
      <c r="T161" s="139"/>
      <c r="U161" s="302">
        <f t="shared" si="45"/>
        <v>0</v>
      </c>
      <c r="V161" s="66">
        <f t="shared" si="63"/>
        <v>0</v>
      </c>
      <c r="W161" s="303"/>
      <c r="X161" s="304">
        <f t="shared" ref="X161:X163" si="73">(J161*1000)/C161</f>
        <v>0</v>
      </c>
      <c r="Y161" s="305"/>
      <c r="Z161" s="50">
        <f>(L161*1000)/C161</f>
        <v>0</v>
      </c>
      <c r="AA161" s="305"/>
      <c r="AB161" s="306"/>
      <c r="AC161" s="52">
        <f t="shared" si="70"/>
        <v>0</v>
      </c>
      <c r="AD161" s="308"/>
      <c r="AE161" s="54">
        <f t="shared" si="71"/>
        <v>0</v>
      </c>
    </row>
    <row r="162" spans="1:31" ht="18" customHeight="1">
      <c r="A162" s="192">
        <v>112801</v>
      </c>
      <c r="B162" s="297" t="s">
        <v>206</v>
      </c>
      <c r="C162" s="316" t="s">
        <v>27</v>
      </c>
      <c r="D162" s="33"/>
      <c r="E162" s="34"/>
      <c r="F162" s="314" t="s">
        <v>209</v>
      </c>
      <c r="G162" s="34"/>
      <c r="H162" s="35"/>
      <c r="I162" s="243"/>
      <c r="J162" s="197"/>
      <c r="K162" s="198"/>
      <c r="L162" s="317"/>
      <c r="M162" s="198"/>
      <c r="N162" s="199"/>
      <c r="O162" s="312">
        <f t="shared" si="68"/>
        <v>0</v>
      </c>
      <c r="P162" s="61"/>
      <c r="Q162" s="299"/>
      <c r="R162" s="300"/>
      <c r="S162" s="63"/>
      <c r="T162" s="140">
        <f>SUM(O162,R162)</f>
        <v>0</v>
      </c>
      <c r="U162" s="302">
        <f t="shared" si="45"/>
        <v>0</v>
      </c>
      <c r="V162" s="66">
        <f t="shared" si="63"/>
        <v>0</v>
      </c>
      <c r="W162" s="303"/>
      <c r="X162" s="304"/>
      <c r="Y162" s="305"/>
      <c r="Z162" s="50"/>
      <c r="AA162" s="305"/>
      <c r="AB162" s="306"/>
      <c r="AC162" s="52">
        <f t="shared" si="70"/>
        <v>0</v>
      </c>
      <c r="AD162" s="308"/>
      <c r="AE162" s="54">
        <f t="shared" si="71"/>
        <v>0</v>
      </c>
    </row>
    <row r="163" spans="1:31" ht="18" customHeight="1">
      <c r="A163" s="192">
        <v>112801</v>
      </c>
      <c r="B163" s="297" t="s">
        <v>206</v>
      </c>
      <c r="C163" s="318">
        <v>25</v>
      </c>
      <c r="D163" s="33"/>
      <c r="E163" s="34"/>
      <c r="F163" s="314" t="s">
        <v>209</v>
      </c>
      <c r="G163" s="34"/>
      <c r="H163" s="35"/>
      <c r="I163" s="243"/>
      <c r="J163" s="197"/>
      <c r="K163" s="198"/>
      <c r="L163" s="317"/>
      <c r="M163" s="198"/>
      <c r="N163" s="199"/>
      <c r="O163" s="312">
        <f t="shared" si="68"/>
        <v>0</v>
      </c>
      <c r="P163" s="61"/>
      <c r="Q163" s="299"/>
      <c r="R163" s="300"/>
      <c r="S163" s="63">
        <f t="shared" si="72"/>
        <v>0</v>
      </c>
      <c r="T163" s="319"/>
      <c r="U163" s="302">
        <f t="shared" si="45"/>
        <v>0</v>
      </c>
      <c r="V163" s="66">
        <f t="shared" si="63"/>
        <v>0</v>
      </c>
      <c r="W163" s="303"/>
      <c r="X163" s="304">
        <f t="shared" si="73"/>
        <v>0</v>
      </c>
      <c r="Y163" s="305"/>
      <c r="Z163" s="50">
        <f>(L163*1000)/C163</f>
        <v>0</v>
      </c>
      <c r="AA163" s="305"/>
      <c r="AB163" s="306"/>
      <c r="AC163" s="52">
        <f t="shared" si="70"/>
        <v>0</v>
      </c>
      <c r="AD163" s="308"/>
      <c r="AE163" s="54">
        <f t="shared" si="71"/>
        <v>0</v>
      </c>
    </row>
    <row r="164" spans="1:31" ht="18" customHeight="1">
      <c r="A164" s="192">
        <v>112031</v>
      </c>
      <c r="B164" s="297" t="s">
        <v>206</v>
      </c>
      <c r="C164" s="318">
        <v>25</v>
      </c>
      <c r="D164" s="33" t="s">
        <v>210</v>
      </c>
      <c r="E164" s="34"/>
      <c r="F164" s="314"/>
      <c r="G164" s="34"/>
      <c r="H164" s="35"/>
      <c r="I164" s="243"/>
      <c r="J164" s="197"/>
      <c r="K164" s="198"/>
      <c r="L164" s="317"/>
      <c r="M164" s="198"/>
      <c r="N164" s="199"/>
      <c r="O164" s="320">
        <f t="shared" si="68"/>
        <v>0</v>
      </c>
      <c r="P164" s="61"/>
      <c r="Q164" s="299"/>
      <c r="R164" s="300"/>
      <c r="S164" s="63">
        <f t="shared" si="72"/>
        <v>0</v>
      </c>
      <c r="T164" s="319"/>
      <c r="U164" s="302">
        <f t="shared" si="45"/>
        <v>0</v>
      </c>
      <c r="V164" s="66"/>
      <c r="W164" s="303"/>
      <c r="X164" s="304">
        <f>(J164*1000)/C164</f>
        <v>0</v>
      </c>
      <c r="Y164" s="305"/>
      <c r="Z164" s="305"/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>
      <c r="A165" s="192">
        <v>112031</v>
      </c>
      <c r="B165" s="297" t="s">
        <v>206</v>
      </c>
      <c r="C165" s="233" t="s">
        <v>27</v>
      </c>
      <c r="D165" s="321" t="s">
        <v>210</v>
      </c>
      <c r="E165" s="34"/>
      <c r="F165" s="242"/>
      <c r="G165" s="34"/>
      <c r="H165" s="35"/>
      <c r="I165" s="243"/>
      <c r="J165" s="322"/>
      <c r="K165" s="198"/>
      <c r="L165" s="198"/>
      <c r="M165" s="198"/>
      <c r="N165" s="199"/>
      <c r="O165" s="323">
        <f t="shared" si="68"/>
        <v>0</v>
      </c>
      <c r="P165" s="61"/>
      <c r="Q165" s="299"/>
      <c r="R165" s="300"/>
      <c r="S165" s="63">
        <f t="shared" si="72"/>
        <v>0</v>
      </c>
      <c r="T165" s="140"/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305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hidden="1" customHeight="1">
      <c r="A166" s="182">
        <v>112591</v>
      </c>
      <c r="B166" s="31" t="s">
        <v>206</v>
      </c>
      <c r="C166" s="32">
        <v>50</v>
      </c>
      <c r="D166" s="165"/>
      <c r="E166" s="103"/>
      <c r="F166" s="324"/>
      <c r="G166" s="103"/>
      <c r="H166" s="104"/>
      <c r="I166" s="325" t="s">
        <v>211</v>
      </c>
      <c r="J166" s="71"/>
      <c r="K166" s="58"/>
      <c r="L166" s="58"/>
      <c r="M166" s="58"/>
      <c r="N166" s="59"/>
      <c r="O166" s="298"/>
      <c r="P166" s="61"/>
      <c r="Q166" s="326"/>
      <c r="R166" s="327">
        <f t="shared" si="69"/>
        <v>0</v>
      </c>
      <c r="S166" s="328">
        <f t="shared" si="72"/>
        <v>0</v>
      </c>
      <c r="T166" s="329"/>
      <c r="U166" s="46">
        <f t="shared" si="45"/>
        <v>0</v>
      </c>
      <c r="V166" s="66">
        <f t="shared" si="63"/>
        <v>0</v>
      </c>
      <c r="W166" s="48"/>
      <c r="X166" s="49"/>
      <c r="Y166" s="50"/>
      <c r="Z166" s="50"/>
      <c r="AA166" s="50"/>
      <c r="AB166" s="51"/>
      <c r="AC166" s="52"/>
      <c r="AD166" s="53">
        <f t="shared" ref="AD166" si="74">(R166*1000)/C166</f>
        <v>0</v>
      </c>
      <c r="AE166" s="54">
        <f t="shared" si="71"/>
        <v>0</v>
      </c>
    </row>
    <row r="167" spans="1:31" ht="18" customHeight="1">
      <c r="A167" s="190">
        <v>11252892</v>
      </c>
      <c r="B167" s="330" t="s">
        <v>206</v>
      </c>
      <c r="C167" s="331">
        <v>50</v>
      </c>
      <c r="D167" s="332"/>
      <c r="E167" s="103"/>
      <c r="F167" s="324"/>
      <c r="G167" s="103"/>
      <c r="H167" s="103"/>
      <c r="I167" s="788" t="s">
        <v>470</v>
      </c>
      <c r="J167" s="224"/>
      <c r="K167" s="58"/>
      <c r="L167" s="58"/>
      <c r="M167" s="58"/>
      <c r="N167" s="59"/>
      <c r="O167" s="298"/>
      <c r="P167" s="61"/>
      <c r="Q167" s="62">
        <v>32</v>
      </c>
      <c r="R167" s="61">
        <f t="shared" si="69"/>
        <v>32</v>
      </c>
      <c r="S167" s="63">
        <f t="shared" si="72"/>
        <v>32</v>
      </c>
      <c r="T167" s="45"/>
      <c r="U167" s="46">
        <f t="shared" si="45"/>
        <v>32</v>
      </c>
      <c r="V167" s="66">
        <f t="shared" si="63"/>
        <v>0</v>
      </c>
      <c r="W167" s="48"/>
      <c r="X167" s="49"/>
      <c r="Y167" s="50"/>
      <c r="Z167" s="50"/>
      <c r="AA167" s="50"/>
      <c r="AB167" s="51"/>
      <c r="AC167" s="52"/>
      <c r="AD167" s="53">
        <f>(R167*1000)/C167</f>
        <v>640</v>
      </c>
      <c r="AE167" s="54">
        <f t="shared" si="71"/>
        <v>640</v>
      </c>
    </row>
    <row r="168" spans="1:31" ht="18" customHeight="1">
      <c r="A168" s="190">
        <v>114301</v>
      </c>
      <c r="B168" s="333">
        <v>3.5</v>
      </c>
      <c r="C168" s="163">
        <v>25</v>
      </c>
      <c r="D168" s="261" t="s">
        <v>213</v>
      </c>
      <c r="E168" s="103"/>
      <c r="F168" s="324"/>
      <c r="G168" s="103"/>
      <c r="H168" s="103"/>
      <c r="I168" s="243"/>
      <c r="J168" s="136"/>
      <c r="K168" s="58"/>
      <c r="L168" s="58"/>
      <c r="M168" s="58"/>
      <c r="N168" s="59"/>
      <c r="O168" s="298">
        <f>SUM(J168:N168)</f>
        <v>0</v>
      </c>
      <c r="P168" s="61"/>
      <c r="Q168" s="62"/>
      <c r="R168" s="61"/>
      <c r="S168" s="63">
        <f>SUM(O168,R168)</f>
        <v>0</v>
      </c>
      <c r="T168" s="334"/>
      <c r="U168" s="46">
        <f>SUM(S168:T168)</f>
        <v>0</v>
      </c>
      <c r="V168" s="66"/>
      <c r="W168" s="48"/>
      <c r="X168" s="49">
        <f>(J168*1000)/C168</f>
        <v>0</v>
      </c>
      <c r="Y168" s="50"/>
      <c r="Z168" s="50"/>
      <c r="AA168" s="50"/>
      <c r="AB168" s="51"/>
      <c r="AC168" s="52">
        <f>SUM(X168:AB168)</f>
        <v>0</v>
      </c>
      <c r="AD168" s="53"/>
      <c r="AE168" s="54">
        <f>SUM(AC168:AD168)</f>
        <v>0</v>
      </c>
    </row>
    <row r="169" spans="1:31" ht="18" customHeight="1">
      <c r="A169" s="190">
        <v>114301</v>
      </c>
      <c r="B169" s="335">
        <v>3.5</v>
      </c>
      <c r="C169" s="244" t="s">
        <v>75</v>
      </c>
      <c r="D169" s="260" t="s">
        <v>213</v>
      </c>
      <c r="E169" s="103"/>
      <c r="F169" s="324"/>
      <c r="G169" s="103"/>
      <c r="H169" s="103"/>
      <c r="I169" s="243"/>
      <c r="J169" s="71"/>
      <c r="K169" s="58"/>
      <c r="L169" s="58"/>
      <c r="M169" s="58"/>
      <c r="N169" s="59"/>
      <c r="O169" s="298">
        <f t="shared" ref="O169:O190" si="75">SUM(J169:N169)</f>
        <v>0</v>
      </c>
      <c r="P169" s="61"/>
      <c r="Q169" s="62"/>
      <c r="R169" s="61"/>
      <c r="S169" s="63"/>
      <c r="T169" s="336">
        <f>SUM(O169,R169)</f>
        <v>0</v>
      </c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>
        <f t="shared" si="70"/>
        <v>0</v>
      </c>
      <c r="AD169" s="53"/>
      <c r="AE169" s="54">
        <f t="shared" si="71"/>
        <v>0</v>
      </c>
    </row>
    <row r="170" spans="1:31" ht="18" hidden="1" customHeight="1">
      <c r="A170" s="190">
        <v>115701</v>
      </c>
      <c r="B170" s="335">
        <v>2.5</v>
      </c>
      <c r="C170" s="180">
        <v>25</v>
      </c>
      <c r="D170" s="260"/>
      <c r="E170" s="103"/>
      <c r="F170" s="324"/>
      <c r="G170" s="103"/>
      <c r="H170" s="261">
        <v>6911</v>
      </c>
      <c r="I170" s="243"/>
      <c r="J170" s="71"/>
      <c r="K170" s="58"/>
      <c r="L170" s="58"/>
      <c r="M170" s="58"/>
      <c r="N170" s="228"/>
      <c r="O170" s="298">
        <f t="shared" si="75"/>
        <v>0</v>
      </c>
      <c r="P170" s="61"/>
      <c r="Q170" s="62"/>
      <c r="R170" s="61"/>
      <c r="S170" s="63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>
        <f>(J170*1000)/C170</f>
        <v>0</v>
      </c>
      <c r="Y170" s="49"/>
      <c r="Z170" s="50">
        <f t="shared" ref="Z170:Z173" si="76">(L170*1000)/C170</f>
        <v>0</v>
      </c>
      <c r="AA170" s="49"/>
      <c r="AB170" s="51">
        <f>(N170*1000)/C170</f>
        <v>0</v>
      </c>
      <c r="AC170" s="52">
        <f t="shared" si="70"/>
        <v>0</v>
      </c>
      <c r="AD170" s="53"/>
      <c r="AE170" s="54">
        <f t="shared" si="71"/>
        <v>0</v>
      </c>
    </row>
    <row r="171" spans="1:31" ht="18" hidden="1" customHeight="1">
      <c r="A171" s="190">
        <v>114701</v>
      </c>
      <c r="B171" s="335">
        <v>3.5</v>
      </c>
      <c r="C171" s="180">
        <v>25</v>
      </c>
      <c r="D171" s="260"/>
      <c r="E171" s="170"/>
      <c r="F171" s="337" t="s">
        <v>214</v>
      </c>
      <c r="G171" s="170"/>
      <c r="H171" s="254"/>
      <c r="I171" s="243"/>
      <c r="J171" s="71"/>
      <c r="K171" s="58"/>
      <c r="L171" s="338"/>
      <c r="M171" s="58"/>
      <c r="N171" s="59"/>
      <c r="O171" s="298">
        <f t="shared" si="75"/>
        <v>0</v>
      </c>
      <c r="P171" s="61"/>
      <c r="Q171" s="62"/>
      <c r="R171" s="61"/>
      <c r="S171" s="63">
        <f t="shared" si="72"/>
        <v>0</v>
      </c>
      <c r="T171" s="329"/>
      <c r="U171" s="46">
        <f t="shared" si="45"/>
        <v>0</v>
      </c>
      <c r="V171" s="66">
        <f t="shared" si="63"/>
        <v>0</v>
      </c>
      <c r="W171" s="339"/>
      <c r="X171" s="49">
        <f>(J171*1000)/C171</f>
        <v>0</v>
      </c>
      <c r="Y171" s="49"/>
      <c r="Z171" s="50">
        <f t="shared" si="76"/>
        <v>0</v>
      </c>
      <c r="AA171" s="49"/>
      <c r="AB171" s="49"/>
      <c r="AC171" s="52">
        <f t="shared" si="70"/>
        <v>0</v>
      </c>
      <c r="AD171" s="53"/>
      <c r="AE171" s="54">
        <f t="shared" si="71"/>
        <v>0</v>
      </c>
    </row>
    <row r="172" spans="1:31" ht="18" customHeight="1">
      <c r="A172" s="190">
        <v>114601</v>
      </c>
      <c r="B172" s="340">
        <v>3.5</v>
      </c>
      <c r="C172" s="225" t="s">
        <v>27</v>
      </c>
      <c r="D172" s="260"/>
      <c r="E172" s="103"/>
      <c r="F172" s="261" t="s">
        <v>215</v>
      </c>
      <c r="G172" s="103"/>
      <c r="H172" s="103"/>
      <c r="I172" s="243"/>
      <c r="J172" s="71"/>
      <c r="K172" s="58"/>
      <c r="L172" s="258"/>
      <c r="M172" s="58"/>
      <c r="N172" s="59"/>
      <c r="O172" s="298">
        <f t="shared" si="75"/>
        <v>0</v>
      </c>
      <c r="P172" s="61"/>
      <c r="Q172" s="62"/>
      <c r="R172" s="61"/>
      <c r="S172" s="63"/>
      <c r="T172" s="336">
        <f>SUM(O172,R172)</f>
        <v>0</v>
      </c>
      <c r="U172" s="302">
        <f t="shared" si="45"/>
        <v>0</v>
      </c>
      <c r="V172" s="66">
        <f t="shared" si="63"/>
        <v>0</v>
      </c>
      <c r="W172" s="339"/>
      <c r="X172" s="50"/>
      <c r="Y172" s="50"/>
      <c r="Z172" s="50"/>
      <c r="AA172" s="50"/>
      <c r="AB172" s="50"/>
      <c r="AC172" s="52">
        <f t="shared" si="70"/>
        <v>0</v>
      </c>
      <c r="AD172" s="53"/>
      <c r="AE172" s="54">
        <f t="shared" si="71"/>
        <v>0</v>
      </c>
    </row>
    <row r="173" spans="1:31" ht="18.75" customHeight="1">
      <c r="A173" s="30">
        <v>114001</v>
      </c>
      <c r="B173" s="341">
        <v>3.5</v>
      </c>
      <c r="C173" s="32">
        <v>25</v>
      </c>
      <c r="D173" s="72">
        <v>511</v>
      </c>
      <c r="E173" s="73">
        <v>911</v>
      </c>
      <c r="F173" s="138"/>
      <c r="G173" s="73"/>
      <c r="H173" s="36"/>
      <c r="I173" s="97"/>
      <c r="J173" s="71">
        <v>8</v>
      </c>
      <c r="K173" s="58"/>
      <c r="L173" s="58"/>
      <c r="M173" s="58"/>
      <c r="N173" s="59"/>
      <c r="O173" s="298">
        <f t="shared" si="75"/>
        <v>8</v>
      </c>
      <c r="P173" s="61"/>
      <c r="Q173" s="62"/>
      <c r="R173" s="61"/>
      <c r="S173" s="63">
        <f t="shared" si="72"/>
        <v>8</v>
      </c>
      <c r="T173" s="45"/>
      <c r="U173" s="46">
        <f t="shared" si="45"/>
        <v>8</v>
      </c>
      <c r="V173" s="66">
        <f t="shared" si="63"/>
        <v>0</v>
      </c>
      <c r="W173" s="48"/>
      <c r="X173" s="49">
        <f>(J173*1000)/C173</f>
        <v>320</v>
      </c>
      <c r="Y173" s="50">
        <f>(K173*1000)/C173</f>
        <v>0</v>
      </c>
      <c r="Z173" s="50">
        <f t="shared" si="76"/>
        <v>0</v>
      </c>
      <c r="AA173" s="50">
        <f>(M173*1000)/C173</f>
        <v>0</v>
      </c>
      <c r="AB173" s="51">
        <f>(N173*1000)/C173</f>
        <v>0</v>
      </c>
      <c r="AC173" s="52">
        <f t="shared" si="70"/>
        <v>320</v>
      </c>
      <c r="AD173" s="53">
        <f>(R173*1000)/C173</f>
        <v>0</v>
      </c>
      <c r="AE173" s="54">
        <f t="shared" si="71"/>
        <v>320</v>
      </c>
    </row>
    <row r="174" spans="1:31" ht="16.5" hidden="1" customHeight="1">
      <c r="A174" s="30">
        <v>114591</v>
      </c>
      <c r="B174" s="341">
        <v>3.5</v>
      </c>
      <c r="C174" s="32">
        <v>50</v>
      </c>
      <c r="D174" s="342"/>
      <c r="E174" s="343"/>
      <c r="F174" s="343"/>
      <c r="G174" s="343"/>
      <c r="H174" s="344"/>
      <c r="I174" s="89" t="s">
        <v>216</v>
      </c>
      <c r="K174" s="58"/>
      <c r="L174" s="58"/>
      <c r="M174" s="58"/>
      <c r="N174" s="59"/>
      <c r="O174" s="298"/>
      <c r="P174" s="114"/>
      <c r="Q174" s="326"/>
      <c r="R174" s="327">
        <f t="shared" si="69"/>
        <v>0</v>
      </c>
      <c r="S174" s="63">
        <f t="shared" si="72"/>
        <v>0</v>
      </c>
      <c r="T174" s="346"/>
      <c r="U174" s="46">
        <f>SUM(S174:T174)</f>
        <v>0</v>
      </c>
      <c r="V174" s="66">
        <f>O174+R174-U174</f>
        <v>0</v>
      </c>
      <c r="W174" s="48"/>
      <c r="X174" s="49"/>
      <c r="Y174" s="50"/>
      <c r="Z174" s="305"/>
      <c r="AA174" s="50"/>
      <c r="AB174" s="51"/>
      <c r="AC174" s="52"/>
      <c r="AD174" s="53">
        <f>(R174*1000)/C174</f>
        <v>0</v>
      </c>
      <c r="AE174" s="54">
        <f t="shared" si="71"/>
        <v>0</v>
      </c>
    </row>
    <row r="175" spans="1:31" ht="16.5" customHeight="1">
      <c r="A175" s="30">
        <v>114521</v>
      </c>
      <c r="B175" s="341">
        <v>3.5</v>
      </c>
      <c r="C175" s="32">
        <v>50</v>
      </c>
      <c r="D175" s="342"/>
      <c r="E175" s="343"/>
      <c r="F175" s="343"/>
      <c r="G175" s="343"/>
      <c r="H175" s="344"/>
      <c r="I175" s="909" t="s">
        <v>217</v>
      </c>
      <c r="K175" s="58"/>
      <c r="L175" s="58"/>
      <c r="M175" s="58"/>
      <c r="N175" s="59"/>
      <c r="O175" s="298"/>
      <c r="P175" s="61"/>
      <c r="Q175" s="62">
        <v>190</v>
      </c>
      <c r="R175" s="61">
        <f t="shared" si="69"/>
        <v>190</v>
      </c>
      <c r="S175" s="63">
        <f t="shared" si="72"/>
        <v>190</v>
      </c>
      <c r="T175" s="336"/>
      <c r="U175" s="46">
        <f>SUM(S175:T175)</f>
        <v>190</v>
      </c>
      <c r="V175" s="66">
        <f t="shared" ref="V175:V179" si="77">O175+R175-U175</f>
        <v>0</v>
      </c>
      <c r="W175" s="48"/>
      <c r="X175" s="51"/>
      <c r="Y175" s="50"/>
      <c r="Z175" s="305"/>
      <c r="AA175" s="50"/>
      <c r="AB175" s="51"/>
      <c r="AC175" s="53"/>
      <c r="AD175" s="53">
        <f>(R175*1000)/C175</f>
        <v>3800</v>
      </c>
      <c r="AE175" s="54">
        <f t="shared" si="71"/>
        <v>3800</v>
      </c>
    </row>
    <row r="176" spans="1:31" ht="18" hidden="1" customHeight="1">
      <c r="A176" s="30">
        <v>11450832</v>
      </c>
      <c r="B176" s="341">
        <v>3.5</v>
      </c>
      <c r="C176" s="32">
        <v>50</v>
      </c>
      <c r="D176" s="72"/>
      <c r="E176" s="73"/>
      <c r="F176" s="138"/>
      <c r="G176" s="73"/>
      <c r="H176" s="36"/>
      <c r="I176" s="97" t="s">
        <v>218</v>
      </c>
      <c r="J176" s="71"/>
      <c r="K176" s="58"/>
      <c r="L176" s="58"/>
      <c r="M176" s="58"/>
      <c r="N176" s="59"/>
      <c r="O176" s="298"/>
      <c r="P176" s="61"/>
      <c r="Q176" s="62"/>
      <c r="R176" s="61">
        <f t="shared" si="69"/>
        <v>0</v>
      </c>
      <c r="S176" s="63">
        <f t="shared" si="72"/>
        <v>0</v>
      </c>
      <c r="T176" s="45"/>
      <c r="U176" s="46">
        <f t="shared" si="45"/>
        <v>0</v>
      </c>
      <c r="V176" s="66">
        <f t="shared" si="77"/>
        <v>0</v>
      </c>
      <c r="W176" s="48"/>
      <c r="X176" s="50">
        <f t="shared" ref="X176:Y182" si="78">(J176*1000)/B176</f>
        <v>0</v>
      </c>
      <c r="Y176" s="50">
        <f t="shared" si="78"/>
        <v>0</v>
      </c>
      <c r="Z176" s="305">
        <f t="shared" ref="Z176:Z182" si="79">(L176*1000)/C176</f>
        <v>0</v>
      </c>
      <c r="AA176" s="50">
        <f t="shared" ref="AA176:AA182" si="80">(M176*1000)/C176</f>
        <v>0</v>
      </c>
      <c r="AB176" s="51">
        <f t="shared" ref="AB176:AB182" si="81">(N176*1000)/C176</f>
        <v>0</v>
      </c>
      <c r="AC176" s="51"/>
      <c r="AD176" s="53">
        <f>(R176*1000)/C176</f>
        <v>0</v>
      </c>
      <c r="AE176" s="54">
        <f t="shared" si="71"/>
        <v>0</v>
      </c>
    </row>
    <row r="177" spans="1:31" ht="18" hidden="1" customHeight="1">
      <c r="A177" s="348">
        <v>113301</v>
      </c>
      <c r="B177" s="349">
        <v>2.5</v>
      </c>
      <c r="C177" s="244" t="s">
        <v>75</v>
      </c>
      <c r="D177" s="350" t="s">
        <v>219</v>
      </c>
      <c r="E177" s="73"/>
      <c r="F177" s="138"/>
      <c r="G177" s="73"/>
      <c r="H177" s="73"/>
      <c r="I177" s="138"/>
      <c r="J177" s="224"/>
      <c r="K177" s="58"/>
      <c r="L177" s="58"/>
      <c r="M177" s="58"/>
      <c r="N177" s="59"/>
      <c r="O177" s="323">
        <f t="shared" si="75"/>
        <v>0</v>
      </c>
      <c r="P177" s="61"/>
      <c r="Q177" s="62"/>
      <c r="R177" s="61"/>
      <c r="S177" s="63"/>
      <c r="T177" s="336">
        <f>SUM(O177,R177)</f>
        <v>0</v>
      </c>
      <c r="U177" s="46">
        <f t="shared" si="45"/>
        <v>0</v>
      </c>
      <c r="V177" s="66">
        <f t="shared" si="77"/>
        <v>0</v>
      </c>
      <c r="W177" s="48"/>
      <c r="X177" s="51"/>
      <c r="Y177" s="50"/>
      <c r="Z177" s="305"/>
      <c r="AA177" s="50"/>
      <c r="AB177" s="51"/>
      <c r="AC177" s="51"/>
      <c r="AD177" s="53"/>
      <c r="AE177" s="54">
        <f t="shared" si="71"/>
        <v>0</v>
      </c>
    </row>
    <row r="178" spans="1:31" ht="18" customHeight="1">
      <c r="A178" s="348">
        <v>113301</v>
      </c>
      <c r="B178" s="349">
        <v>2.5</v>
      </c>
      <c r="C178" s="180">
        <v>25</v>
      </c>
      <c r="D178" s="351" t="s">
        <v>219</v>
      </c>
      <c r="E178" s="73"/>
      <c r="F178" s="138"/>
      <c r="G178" s="73"/>
      <c r="H178" s="73"/>
      <c r="I178" s="138"/>
      <c r="J178" s="352"/>
      <c r="K178" s="58"/>
      <c r="L178" s="58"/>
      <c r="M178" s="58"/>
      <c r="N178" s="59"/>
      <c r="O178" s="323">
        <f t="shared" si="75"/>
        <v>0</v>
      </c>
      <c r="P178" s="61"/>
      <c r="Q178" s="62"/>
      <c r="R178" s="61"/>
      <c r="S178" s="63">
        <f t="shared" si="72"/>
        <v>0</v>
      </c>
      <c r="T178" s="334"/>
      <c r="U178" s="46">
        <f t="shared" si="45"/>
        <v>0</v>
      </c>
      <c r="V178" s="66">
        <f t="shared" si="77"/>
        <v>0</v>
      </c>
      <c r="W178" s="48"/>
      <c r="X178" s="49">
        <f>(J178*1000)/C178</f>
        <v>0</v>
      </c>
      <c r="Y178" s="50"/>
      <c r="Z178" s="305">
        <f t="shared" si="79"/>
        <v>0</v>
      </c>
      <c r="AA178" s="50"/>
      <c r="AB178" s="51"/>
      <c r="AC178" s="52">
        <f t="shared" si="70"/>
        <v>0</v>
      </c>
      <c r="AD178" s="53"/>
      <c r="AE178" s="54">
        <f t="shared" si="71"/>
        <v>0</v>
      </c>
    </row>
    <row r="179" spans="1:31" ht="18" customHeight="1">
      <c r="A179" s="348">
        <v>113801</v>
      </c>
      <c r="B179" s="349">
        <v>2.5</v>
      </c>
      <c r="C179" s="353" t="s">
        <v>27</v>
      </c>
      <c r="D179" s="354"/>
      <c r="E179" s="355"/>
      <c r="F179" s="135" t="s">
        <v>221</v>
      </c>
      <c r="G179" s="73" t="s">
        <v>224</v>
      </c>
      <c r="H179" s="73"/>
      <c r="I179" s="138"/>
      <c r="J179" s="224"/>
      <c r="K179" s="58"/>
      <c r="L179" s="258"/>
      <c r="M179" s="58"/>
      <c r="N179" s="59"/>
      <c r="O179" s="356">
        <f t="shared" si="75"/>
        <v>0</v>
      </c>
      <c r="P179" s="61"/>
      <c r="Q179" s="62"/>
      <c r="R179" s="61"/>
      <c r="S179" s="63"/>
      <c r="T179" s="336">
        <f>SUM(O179,R179)</f>
        <v>0</v>
      </c>
      <c r="U179" s="302">
        <f t="shared" si="45"/>
        <v>0</v>
      </c>
      <c r="V179" s="66">
        <f t="shared" si="77"/>
        <v>0</v>
      </c>
      <c r="W179" s="48"/>
      <c r="X179" s="306"/>
      <c r="Y179" s="50"/>
      <c r="Z179" s="50"/>
      <c r="AA179" s="50"/>
      <c r="AB179" s="51"/>
      <c r="AC179" s="52">
        <f t="shared" si="70"/>
        <v>0</v>
      </c>
      <c r="AD179" s="53"/>
      <c r="AE179" s="54">
        <f t="shared" si="71"/>
        <v>0</v>
      </c>
    </row>
    <row r="180" spans="1:31" ht="16.5" hidden="1" customHeight="1">
      <c r="A180" s="190">
        <v>113601</v>
      </c>
      <c r="B180" s="191" t="s">
        <v>220</v>
      </c>
      <c r="C180" s="353">
        <v>25</v>
      </c>
      <c r="D180" s="357"/>
      <c r="E180" s="170"/>
      <c r="F180" s="358" t="s">
        <v>223</v>
      </c>
      <c r="G180" s="359" t="s">
        <v>222</v>
      </c>
      <c r="H180" s="103"/>
      <c r="I180" s="324"/>
      <c r="J180" s="224"/>
      <c r="K180" s="58"/>
      <c r="L180" s="360"/>
      <c r="M180" s="58"/>
      <c r="N180" s="59"/>
      <c r="O180" s="356">
        <f t="shared" si="75"/>
        <v>0</v>
      </c>
      <c r="P180" s="61"/>
      <c r="Q180" s="62"/>
      <c r="R180" s="61"/>
      <c r="S180" s="63">
        <f t="shared" si="72"/>
        <v>0</v>
      </c>
      <c r="T180" s="140"/>
      <c r="U180" s="302">
        <f t="shared" si="45"/>
        <v>0</v>
      </c>
      <c r="V180" s="66">
        <f t="shared" si="63"/>
        <v>0</v>
      </c>
      <c r="W180" s="48"/>
      <c r="X180" s="304"/>
      <c r="Y180" s="50"/>
      <c r="Z180" s="50">
        <f>(L180*1000)/C180</f>
        <v>0</v>
      </c>
      <c r="AA180" s="50"/>
      <c r="AB180" s="51"/>
      <c r="AC180" s="52">
        <f t="shared" si="70"/>
        <v>0</v>
      </c>
      <c r="AD180" s="53"/>
      <c r="AE180" s="54">
        <f t="shared" si="71"/>
        <v>0</v>
      </c>
    </row>
    <row r="181" spans="1:31" ht="16.5" hidden="1" customHeight="1">
      <c r="A181" s="361">
        <v>113601</v>
      </c>
      <c r="B181" s="362">
        <v>2.5</v>
      </c>
      <c r="C181" s="363">
        <v>25</v>
      </c>
      <c r="D181" s="364"/>
      <c r="E181" s="365"/>
      <c r="F181" s="366" t="s">
        <v>223</v>
      </c>
      <c r="G181" s="367" t="s">
        <v>224</v>
      </c>
      <c r="H181" s="365"/>
      <c r="I181" s="368"/>
      <c r="J181" s="369"/>
      <c r="K181" s="370"/>
      <c r="L181" s="371"/>
      <c r="M181" s="370"/>
      <c r="N181" s="372"/>
      <c r="O181" s="373">
        <f t="shared" si="75"/>
        <v>0</v>
      </c>
      <c r="P181" s="61"/>
      <c r="Q181" s="62"/>
      <c r="R181" s="61"/>
      <c r="S181" s="63">
        <f t="shared" si="72"/>
        <v>0</v>
      </c>
      <c r="T181" s="140"/>
      <c r="U181" s="302">
        <f t="shared" si="45"/>
        <v>0</v>
      </c>
      <c r="V181" s="66">
        <f t="shared" si="63"/>
        <v>0</v>
      </c>
      <c r="W181" s="48"/>
      <c r="X181" s="304"/>
      <c r="Y181" s="50"/>
      <c r="Z181" s="50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>
      <c r="A182" s="30">
        <v>113001</v>
      </c>
      <c r="B182" s="108" t="s">
        <v>220</v>
      </c>
      <c r="C182" s="32">
        <v>25</v>
      </c>
      <c r="D182" s="72" t="s">
        <v>225</v>
      </c>
      <c r="E182" s="73" t="s">
        <v>226</v>
      </c>
      <c r="F182" s="138" t="s">
        <v>227</v>
      </c>
      <c r="G182" s="36" t="s">
        <v>228</v>
      </c>
      <c r="H182" s="73" t="s">
        <v>229</v>
      </c>
      <c r="I182" s="97"/>
      <c r="J182" s="71"/>
      <c r="K182" s="58"/>
      <c r="L182" s="58"/>
      <c r="M182" s="58"/>
      <c r="N182" s="59"/>
      <c r="O182" s="298"/>
      <c r="P182" s="61"/>
      <c r="Q182" s="62"/>
      <c r="R182" s="61">
        <f t="shared" si="69"/>
        <v>0</v>
      </c>
      <c r="S182" s="63">
        <f t="shared" si="72"/>
        <v>0</v>
      </c>
      <c r="T182" s="45"/>
      <c r="U182" s="46">
        <f t="shared" si="45"/>
        <v>0</v>
      </c>
      <c r="V182" s="66">
        <f t="shared" si="63"/>
        <v>0</v>
      </c>
      <c r="W182" s="48"/>
      <c r="X182" s="49">
        <f t="shared" ref="X182" si="82">(J182*1000)/C182</f>
        <v>0</v>
      </c>
      <c r="Y182" s="50">
        <f t="shared" si="78"/>
        <v>0</v>
      </c>
      <c r="Z182" s="50">
        <f t="shared" si="79"/>
        <v>0</v>
      </c>
      <c r="AA182" s="50">
        <f t="shared" si="80"/>
        <v>0</v>
      </c>
      <c r="AB182" s="51">
        <f t="shared" si="81"/>
        <v>0</v>
      </c>
      <c r="AC182" s="52">
        <f t="shared" si="70"/>
        <v>0</v>
      </c>
      <c r="AD182" s="53">
        <f>(R182*1000)/C182</f>
        <v>0</v>
      </c>
      <c r="AE182" s="54">
        <f t="shared" si="71"/>
        <v>0</v>
      </c>
    </row>
    <row r="183" spans="1:31" ht="18" hidden="1" customHeight="1">
      <c r="A183" s="100">
        <v>11359812</v>
      </c>
      <c r="B183" s="31" t="s">
        <v>220</v>
      </c>
      <c r="C183" s="96">
        <v>50</v>
      </c>
      <c r="D183" s="165"/>
      <c r="E183" s="103"/>
      <c r="F183" s="324"/>
      <c r="G183" s="223"/>
      <c r="H183" s="104"/>
      <c r="I183" s="89" t="s">
        <v>230</v>
      </c>
      <c r="J183" s="71"/>
      <c r="K183" s="58"/>
      <c r="L183" s="58"/>
      <c r="M183" s="58"/>
      <c r="N183" s="59"/>
      <c r="O183" s="298"/>
      <c r="P183" s="61"/>
      <c r="Q183" s="326"/>
      <c r="R183" s="327">
        <f t="shared" si="69"/>
        <v>0</v>
      </c>
      <c r="S183" s="328">
        <f>SUM(O183,R183)</f>
        <v>0</v>
      </c>
      <c r="T183" s="334"/>
      <c r="U183" s="46">
        <f t="shared" si="45"/>
        <v>0</v>
      </c>
      <c r="V183" s="66">
        <f t="shared" si="63"/>
        <v>0</v>
      </c>
      <c r="W183" s="48"/>
      <c r="X183" s="49"/>
      <c r="Y183" s="50"/>
      <c r="Z183" s="50"/>
      <c r="AA183" s="50"/>
      <c r="AB183" s="51"/>
      <c r="AC183" s="52"/>
      <c r="AD183" s="53">
        <f>(R183*1000)/C183</f>
        <v>0</v>
      </c>
      <c r="AE183" s="54">
        <f t="shared" si="71"/>
        <v>0</v>
      </c>
    </row>
    <row r="184" spans="1:31" ht="18" customHeight="1">
      <c r="A184" s="30">
        <v>11352892</v>
      </c>
      <c r="B184" s="31" t="s">
        <v>220</v>
      </c>
      <c r="C184" s="32">
        <v>50</v>
      </c>
      <c r="D184" s="72"/>
      <c r="E184" s="73"/>
      <c r="F184" s="138"/>
      <c r="G184" s="374"/>
      <c r="H184" s="36"/>
      <c r="I184" s="909" t="s">
        <v>471</v>
      </c>
      <c r="J184" s="71"/>
      <c r="K184" s="58"/>
      <c r="L184" s="58"/>
      <c r="M184" s="58"/>
      <c r="N184" s="59"/>
      <c r="O184" s="298"/>
      <c r="P184" s="61"/>
      <c r="Q184" s="62">
        <v>72</v>
      </c>
      <c r="R184" s="61">
        <f t="shared" si="69"/>
        <v>72</v>
      </c>
      <c r="S184" s="63">
        <f t="shared" ref="S184:S190" si="83">SUM(O184,R184)</f>
        <v>72</v>
      </c>
      <c r="T184" s="375"/>
      <c r="U184" s="46">
        <f t="shared" si="45"/>
        <v>72</v>
      </c>
      <c r="V184" s="66">
        <f t="shared" si="63"/>
        <v>0</v>
      </c>
      <c r="W184" s="48"/>
      <c r="X184" s="49"/>
      <c r="Y184" s="50"/>
      <c r="Z184" s="50"/>
      <c r="AA184" s="50"/>
      <c r="AB184" s="51"/>
      <c r="AC184" s="52"/>
      <c r="AD184" s="53">
        <f t="shared" ref="AD184" si="84">(R184*1000)/C184</f>
        <v>1440</v>
      </c>
      <c r="AE184" s="54">
        <f t="shared" si="71"/>
        <v>1440</v>
      </c>
    </row>
    <row r="185" spans="1:31" ht="18" customHeight="1">
      <c r="A185" s="30" t="s">
        <v>232</v>
      </c>
      <c r="B185" s="31">
        <v>2.5</v>
      </c>
      <c r="C185" s="32">
        <v>25</v>
      </c>
      <c r="D185" s="72"/>
      <c r="E185" s="73"/>
      <c r="F185" s="376" t="s">
        <v>233</v>
      </c>
      <c r="G185" s="374"/>
      <c r="H185" s="36"/>
      <c r="I185" s="97"/>
      <c r="J185" s="71"/>
      <c r="K185" s="58"/>
      <c r="L185" s="58"/>
      <c r="M185" s="58"/>
      <c r="N185" s="59"/>
      <c r="O185" s="298">
        <f>SUM(J185:N185)</f>
        <v>0</v>
      </c>
      <c r="P185" s="61"/>
      <c r="Q185" s="62"/>
      <c r="R185" s="61"/>
      <c r="S185" s="63">
        <f>SUM(O185,R185)</f>
        <v>0</v>
      </c>
      <c r="T185" s="375"/>
      <c r="U185" s="302">
        <f t="shared" si="45"/>
        <v>0</v>
      </c>
      <c r="V185" s="66"/>
      <c r="W185" s="48"/>
      <c r="X185" s="49"/>
      <c r="Y185" s="50"/>
      <c r="Z185" s="50">
        <f t="shared" ref="Z185:Z190" si="85"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customHeight="1">
      <c r="A186" s="30" t="s">
        <v>234</v>
      </c>
      <c r="B186" s="31">
        <v>2.5</v>
      </c>
      <c r="C186" s="32">
        <v>25</v>
      </c>
      <c r="D186" s="72"/>
      <c r="E186" s="73"/>
      <c r="F186" s="337" t="s">
        <v>235</v>
      </c>
      <c r="G186" s="73"/>
      <c r="H186" s="36"/>
      <c r="I186" s="97"/>
      <c r="J186" s="71"/>
      <c r="K186" s="58"/>
      <c r="L186" s="338"/>
      <c r="M186" s="58"/>
      <c r="N186" s="59"/>
      <c r="O186" s="298">
        <f>SUM(J186:N186)</f>
        <v>0</v>
      </c>
      <c r="P186" s="61"/>
      <c r="Q186" s="62"/>
      <c r="R186" s="61"/>
      <c r="S186" s="63">
        <f>SUM(O186,R186)</f>
        <v>0</v>
      </c>
      <c r="T186" s="45"/>
      <c r="U186" s="302">
        <f t="shared" si="45"/>
        <v>0</v>
      </c>
      <c r="V186" s="66">
        <f>O186+R186-U186</f>
        <v>0</v>
      </c>
      <c r="W186" s="48"/>
      <c r="X186" s="49">
        <f t="shared" ref="X186:X190" si="86">(J186*1000)/C186</f>
        <v>0</v>
      </c>
      <c r="Y186" s="50">
        <f t="shared" ref="Y186:Y190" si="87">(K186*1000)/C186</f>
        <v>0</v>
      </c>
      <c r="Z186" s="50">
        <f t="shared" si="85"/>
        <v>0</v>
      </c>
      <c r="AA186" s="50">
        <f t="shared" ref="AA186:AA190" si="88">(M186*1000)/C186</f>
        <v>0</v>
      </c>
      <c r="AB186" s="51">
        <f t="shared" ref="AB186:AB190" si="89">(N186*1000)/C186</f>
        <v>0</v>
      </c>
      <c r="AC186" s="52">
        <f t="shared" si="70"/>
        <v>0</v>
      </c>
      <c r="AD186" s="53"/>
      <c r="AE186" s="54">
        <f t="shared" si="71"/>
        <v>0</v>
      </c>
    </row>
    <row r="187" spans="1:31" ht="18" customHeight="1">
      <c r="A187" s="30" t="s">
        <v>236</v>
      </c>
      <c r="B187" s="31">
        <v>2.5</v>
      </c>
      <c r="C187" s="106">
        <v>25</v>
      </c>
      <c r="D187" s="72" t="s">
        <v>237</v>
      </c>
      <c r="E187" s="73" t="s">
        <v>238</v>
      </c>
      <c r="F187" s="138"/>
      <c r="G187" s="73"/>
      <c r="H187" s="36"/>
      <c r="I187" s="97"/>
      <c r="J187" s="71">
        <v>100</v>
      </c>
      <c r="K187" s="58"/>
      <c r="L187" s="58"/>
      <c r="M187" s="58"/>
      <c r="N187" s="59"/>
      <c r="O187" s="298">
        <f t="shared" si="75"/>
        <v>100</v>
      </c>
      <c r="P187" s="61"/>
      <c r="Q187" s="62"/>
      <c r="R187" s="61"/>
      <c r="S187" s="63">
        <f t="shared" si="83"/>
        <v>100</v>
      </c>
      <c r="T187" s="45"/>
      <c r="U187" s="46">
        <f t="shared" si="45"/>
        <v>100</v>
      </c>
      <c r="V187" s="66">
        <f t="shared" si="63"/>
        <v>0</v>
      </c>
      <c r="W187" s="48"/>
      <c r="X187" s="49">
        <f t="shared" si="86"/>
        <v>4000</v>
      </c>
      <c r="Y187" s="49">
        <f t="shared" si="87"/>
        <v>0</v>
      </c>
      <c r="Z187" s="49">
        <f t="shared" si="85"/>
        <v>0</v>
      </c>
      <c r="AA187" s="50">
        <f t="shared" si="88"/>
        <v>0</v>
      </c>
      <c r="AB187" s="51">
        <f t="shared" si="89"/>
        <v>0</v>
      </c>
      <c r="AC187" s="52">
        <f t="shared" si="70"/>
        <v>4000</v>
      </c>
      <c r="AD187" s="53"/>
      <c r="AE187" s="54">
        <f t="shared" si="71"/>
        <v>4000</v>
      </c>
    </row>
    <row r="188" spans="1:31" ht="18" hidden="1" customHeight="1">
      <c r="A188" s="30">
        <v>114001</v>
      </c>
      <c r="B188" s="31" t="s">
        <v>239</v>
      </c>
      <c r="C188" s="32">
        <v>25</v>
      </c>
      <c r="D188" s="72" t="s">
        <v>240</v>
      </c>
      <c r="E188" s="73" t="s">
        <v>241</v>
      </c>
      <c r="F188" s="138" t="s">
        <v>242</v>
      </c>
      <c r="G188" s="36" t="s">
        <v>243</v>
      </c>
      <c r="H188" s="73" t="s">
        <v>244</v>
      </c>
      <c r="I188" s="97"/>
      <c r="J188" s="71"/>
      <c r="K188" s="58"/>
      <c r="L188" s="58"/>
      <c r="M188" s="58"/>
      <c r="N188" s="59"/>
      <c r="O188" s="298">
        <f t="shared" si="75"/>
        <v>0</v>
      </c>
      <c r="P188" s="61"/>
      <c r="Q188" s="62"/>
      <c r="R188" s="61">
        <f t="shared" si="69"/>
        <v>0</v>
      </c>
      <c r="S188" s="63">
        <f t="shared" si="83"/>
        <v>0</v>
      </c>
      <c r="T188" s="45"/>
      <c r="U188" s="46">
        <f t="shared" si="45"/>
        <v>0</v>
      </c>
      <c r="V188" s="66">
        <f t="shared" si="63"/>
        <v>0</v>
      </c>
      <c r="W188" s="48"/>
      <c r="X188" s="49">
        <f t="shared" si="86"/>
        <v>0</v>
      </c>
      <c r="Y188" s="50">
        <f t="shared" si="87"/>
        <v>0</v>
      </c>
      <c r="Z188" s="50">
        <f t="shared" si="85"/>
        <v>0</v>
      </c>
      <c r="AA188" s="50">
        <f t="shared" si="88"/>
        <v>0</v>
      </c>
      <c r="AB188" s="51">
        <f t="shared" si="89"/>
        <v>0</v>
      </c>
      <c r="AC188" s="52">
        <f t="shared" si="70"/>
        <v>0</v>
      </c>
      <c r="AD188" s="53">
        <f t="shared" ref="AD188:AD190" si="90">(R188*1000)/C188</f>
        <v>0</v>
      </c>
      <c r="AE188" s="54">
        <f t="shared" si="71"/>
        <v>0</v>
      </c>
    </row>
    <row r="189" spans="1:31" ht="18" hidden="1" customHeight="1">
      <c r="A189" s="100">
        <v>114101</v>
      </c>
      <c r="B189" s="101">
        <v>3.5</v>
      </c>
      <c r="C189" s="96">
        <v>25</v>
      </c>
      <c r="D189" s="165">
        <v>512</v>
      </c>
      <c r="E189" s="103">
        <v>912</v>
      </c>
      <c r="F189" s="324"/>
      <c r="G189" s="103"/>
      <c r="H189" s="103"/>
      <c r="I189" s="105"/>
      <c r="J189" s="71"/>
      <c r="K189" s="58"/>
      <c r="L189" s="58"/>
      <c r="M189" s="58"/>
      <c r="N189" s="59"/>
      <c r="O189" s="298">
        <f t="shared" si="75"/>
        <v>0</v>
      </c>
      <c r="P189" s="61"/>
      <c r="Q189" s="62"/>
      <c r="R189" s="61">
        <f t="shared" si="69"/>
        <v>0</v>
      </c>
      <c r="S189" s="63">
        <f t="shared" si="83"/>
        <v>0</v>
      </c>
      <c r="T189" s="45"/>
      <c r="U189" s="46">
        <f t="shared" ref="U189:U204" si="91">SUM(S189:T189)</f>
        <v>0</v>
      </c>
      <c r="V189" s="66">
        <f t="shared" si="63"/>
        <v>0</v>
      </c>
      <c r="W189" s="48"/>
      <c r="X189" s="49">
        <f t="shared" si="86"/>
        <v>0</v>
      </c>
      <c r="Y189" s="50">
        <f t="shared" si="87"/>
        <v>0</v>
      </c>
      <c r="Z189" s="50">
        <f t="shared" si="85"/>
        <v>0</v>
      </c>
      <c r="AA189" s="50">
        <f t="shared" si="88"/>
        <v>0</v>
      </c>
      <c r="AB189" s="51">
        <f t="shared" si="89"/>
        <v>0</v>
      </c>
      <c r="AC189" s="52">
        <f t="shared" si="70"/>
        <v>0</v>
      </c>
      <c r="AD189" s="53">
        <f t="shared" si="90"/>
        <v>0</v>
      </c>
      <c r="AE189" s="54">
        <f t="shared" si="71"/>
        <v>0</v>
      </c>
    </row>
    <row r="190" spans="1:31" ht="18" hidden="1" customHeight="1">
      <c r="A190" s="30">
        <v>115001</v>
      </c>
      <c r="B190" s="108">
        <v>3.5</v>
      </c>
      <c r="C190" s="32">
        <v>25</v>
      </c>
      <c r="D190" s="72">
        <v>513</v>
      </c>
      <c r="E190" s="73">
        <v>913</v>
      </c>
      <c r="F190" s="138" t="s">
        <v>245</v>
      </c>
      <c r="G190" s="73">
        <v>9613</v>
      </c>
      <c r="H190" s="36">
        <v>8613</v>
      </c>
      <c r="I190" s="97"/>
      <c r="J190" s="71"/>
      <c r="K190" s="58"/>
      <c r="L190" s="58"/>
      <c r="M190" s="58"/>
      <c r="N190" s="59"/>
      <c r="O190" s="298">
        <f t="shared" si="75"/>
        <v>0</v>
      </c>
      <c r="P190" s="61"/>
      <c r="Q190" s="62"/>
      <c r="R190" s="61">
        <f t="shared" si="69"/>
        <v>0</v>
      </c>
      <c r="S190" s="63">
        <f t="shared" si="83"/>
        <v>0</v>
      </c>
      <c r="T190" s="45"/>
      <c r="U190" s="46">
        <f t="shared" si="91"/>
        <v>0</v>
      </c>
      <c r="V190" s="66">
        <f t="shared" si="63"/>
        <v>0</v>
      </c>
      <c r="W190" s="48"/>
      <c r="X190" s="49">
        <f t="shared" si="86"/>
        <v>0</v>
      </c>
      <c r="Y190" s="50">
        <f t="shared" si="87"/>
        <v>0</v>
      </c>
      <c r="Z190" s="50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0</v>
      </c>
      <c r="AD190" s="53">
        <f t="shared" si="90"/>
        <v>0</v>
      </c>
      <c r="AE190" s="54">
        <f t="shared" si="71"/>
        <v>0</v>
      </c>
    </row>
    <row r="191" spans="1:31" ht="18" hidden="1" customHeight="1">
      <c r="A191" s="30">
        <v>115591</v>
      </c>
      <c r="B191" s="108">
        <v>4</v>
      </c>
      <c r="C191" s="94">
        <v>50</v>
      </c>
      <c r="D191" s="377"/>
      <c r="E191" s="324"/>
      <c r="F191" s="324"/>
      <c r="G191" s="324"/>
      <c r="H191" s="105"/>
      <c r="I191" s="89" t="s">
        <v>246</v>
      </c>
      <c r="J191" s="71"/>
      <c r="K191" s="58"/>
      <c r="L191" s="58"/>
      <c r="M191" s="58"/>
      <c r="N191" s="59"/>
      <c r="O191" s="298"/>
      <c r="P191" s="114"/>
      <c r="Q191" s="326"/>
      <c r="R191" s="114">
        <f t="shared" si="69"/>
        <v>0</v>
      </c>
      <c r="S191" s="63">
        <f>SUM(O191,R191)</f>
        <v>0</v>
      </c>
      <c r="T191" s="227"/>
      <c r="U191" s="46">
        <f t="shared" si="91"/>
        <v>0</v>
      </c>
      <c r="V191" s="66">
        <f t="shared" si="63"/>
        <v>0</v>
      </c>
      <c r="W191" s="48"/>
      <c r="X191" s="49"/>
      <c r="Y191" s="50"/>
      <c r="Z191" s="50"/>
      <c r="AA191" s="50"/>
      <c r="AB191" s="51"/>
      <c r="AC191" s="52"/>
      <c r="AD191" s="53">
        <f>(R191*1000)/C191</f>
        <v>0</v>
      </c>
      <c r="AE191" s="54">
        <f t="shared" si="71"/>
        <v>0</v>
      </c>
    </row>
    <row r="192" spans="1:31" ht="18" customHeight="1">
      <c r="A192" s="30">
        <v>115501</v>
      </c>
      <c r="B192" s="108">
        <v>4</v>
      </c>
      <c r="C192" s="32">
        <v>50</v>
      </c>
      <c r="D192" s="72"/>
      <c r="E192" s="73"/>
      <c r="F192" s="138"/>
      <c r="G192" s="73"/>
      <c r="H192" s="36"/>
      <c r="I192" s="909" t="s">
        <v>247</v>
      </c>
      <c r="J192" s="71"/>
      <c r="K192" s="58"/>
      <c r="L192" s="58"/>
      <c r="M192" s="58"/>
      <c r="N192" s="59"/>
      <c r="O192" s="298"/>
      <c r="P192" s="61"/>
      <c r="Q192" s="62">
        <v>200</v>
      </c>
      <c r="R192" s="61">
        <f t="shared" si="69"/>
        <v>200</v>
      </c>
      <c r="S192" s="63">
        <f>SUM(O192,R192)</f>
        <v>200</v>
      </c>
      <c r="T192" s="45"/>
      <c r="U192" s="46">
        <f t="shared" si="91"/>
        <v>200</v>
      </c>
      <c r="V192" s="66">
        <f t="shared" si="63"/>
        <v>0</v>
      </c>
      <c r="W192" s="48"/>
      <c r="X192" s="49">
        <f>(J192*1000)/C192</f>
        <v>0</v>
      </c>
      <c r="Y192" s="50">
        <f>(K192*1000)/C192</f>
        <v>0</v>
      </c>
      <c r="Z192" s="50">
        <f>(L192*1000)/C192</f>
        <v>0</v>
      </c>
      <c r="AA192" s="50">
        <f>(M192*1000)/C192</f>
        <v>0</v>
      </c>
      <c r="AB192" s="51">
        <f>(N192*1000)/C192</f>
        <v>0</v>
      </c>
      <c r="AC192" s="52">
        <f t="shared" si="70"/>
        <v>0</v>
      </c>
      <c r="AD192" s="53">
        <f>(R192*1000)/C192</f>
        <v>4000</v>
      </c>
      <c r="AE192" s="54">
        <f t="shared" si="71"/>
        <v>4000</v>
      </c>
    </row>
    <row r="193" spans="1:31" ht="18" customHeight="1">
      <c r="A193" s="119" t="s">
        <v>248</v>
      </c>
      <c r="B193" s="120"/>
      <c r="C193" s="121"/>
      <c r="D193" s="120"/>
      <c r="E193" s="120"/>
      <c r="F193" s="120"/>
      <c r="G193" s="120"/>
      <c r="H193" s="120"/>
      <c r="I193" s="120"/>
      <c r="J193" s="122">
        <f t="shared" ref="J193:U193" si="92">SUM(J159:J192)</f>
        <v>172</v>
      </c>
      <c r="K193" s="123">
        <f t="shared" si="92"/>
        <v>0</v>
      </c>
      <c r="L193" s="123">
        <f t="shared" si="92"/>
        <v>16</v>
      </c>
      <c r="M193" s="123">
        <f t="shared" si="92"/>
        <v>0</v>
      </c>
      <c r="N193" s="124">
        <f t="shared" si="92"/>
        <v>0</v>
      </c>
      <c r="O193" s="125">
        <f t="shared" si="92"/>
        <v>188</v>
      </c>
      <c r="P193" s="126">
        <f t="shared" si="92"/>
        <v>0</v>
      </c>
      <c r="Q193" s="127">
        <f t="shared" si="92"/>
        <v>494</v>
      </c>
      <c r="R193" s="126">
        <f t="shared" si="92"/>
        <v>494</v>
      </c>
      <c r="S193" s="128">
        <f t="shared" si="92"/>
        <v>682</v>
      </c>
      <c r="T193" s="129">
        <f t="shared" si="92"/>
        <v>0</v>
      </c>
      <c r="U193" s="130">
        <f t="shared" si="92"/>
        <v>682</v>
      </c>
      <c r="V193" s="66">
        <f t="shared" si="63"/>
        <v>0</v>
      </c>
      <c r="W193" s="131"/>
      <c r="X193" s="132">
        <f t="shared" ref="X193:AE193" si="93">SUM(X159:X192)</f>
        <v>6880</v>
      </c>
      <c r="Y193" s="129">
        <f t="shared" si="93"/>
        <v>0</v>
      </c>
      <c r="Z193" s="129">
        <f t="shared" si="93"/>
        <v>640</v>
      </c>
      <c r="AA193" s="129">
        <f t="shared" si="93"/>
        <v>0</v>
      </c>
      <c r="AB193" s="133">
        <f t="shared" si="93"/>
        <v>0</v>
      </c>
      <c r="AC193" s="130">
        <f t="shared" si="93"/>
        <v>7520</v>
      </c>
      <c r="AD193" s="133">
        <f t="shared" si="93"/>
        <v>9880</v>
      </c>
      <c r="AE193" s="134">
        <f t="shared" si="93"/>
        <v>17400</v>
      </c>
    </row>
    <row r="194" spans="1:31" ht="18" hidden="1" customHeight="1">
      <c r="A194" s="77">
        <v>161001</v>
      </c>
      <c r="B194" s="31" t="s">
        <v>206</v>
      </c>
      <c r="C194" s="78">
        <v>25</v>
      </c>
      <c r="D194" s="79" t="s">
        <v>249</v>
      </c>
      <c r="E194" s="80" t="s">
        <v>250</v>
      </c>
      <c r="F194" s="80" t="s">
        <v>251</v>
      </c>
      <c r="G194" s="80" t="s">
        <v>252</v>
      </c>
      <c r="H194" s="81" t="s">
        <v>253</v>
      </c>
      <c r="I194" s="81"/>
      <c r="J194" s="37"/>
      <c r="K194" s="38"/>
      <c r="L194" s="38"/>
      <c r="M194" s="38"/>
      <c r="N194" s="39"/>
      <c r="O194" s="40">
        <f t="shared" ref="O194:O204" si="94">SUM(J194:N194)</f>
        <v>0</v>
      </c>
      <c r="P194" s="41"/>
      <c r="Q194" s="42"/>
      <c r="R194" s="41">
        <f t="shared" ref="R194:R204" si="95">SUM(P194:Q194)</f>
        <v>0</v>
      </c>
      <c r="S194" s="44">
        <f t="shared" ref="S194:S204" si="96">SUM(O194,R194)</f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ref="X194:X204" si="97">(J194*1000)/C194</f>
        <v>0</v>
      </c>
      <c r="Y194" s="50">
        <f t="shared" ref="Y194:Y204" si="98">(K194*1000)/C194</f>
        <v>0</v>
      </c>
      <c r="Z194" s="50">
        <f t="shared" ref="Z194:Z204" si="99">(L194*1000)/C194</f>
        <v>0</v>
      </c>
      <c r="AA194" s="50">
        <f t="shared" ref="AA194:AA204" si="100">(M194*1000)/C194</f>
        <v>0</v>
      </c>
      <c r="AB194" s="51">
        <f t="shared" ref="AB194:AB204" si="101">(N194*1000)/C194</f>
        <v>0</v>
      </c>
      <c r="AC194" s="52">
        <f t="shared" ref="AC194:AC204" si="102">SUM(X194:AB194)</f>
        <v>0</v>
      </c>
      <c r="AD194" s="53">
        <f t="shared" ref="AD194:AD204" si="103">(R194*1000)/C194</f>
        <v>0</v>
      </c>
      <c r="AE194" s="54">
        <f t="shared" ref="AE194:AE204" si="104">SUM(AC194:AD194)</f>
        <v>0</v>
      </c>
    </row>
    <row r="195" spans="1:31" ht="18" customHeight="1">
      <c r="A195" s="30">
        <v>162001</v>
      </c>
      <c r="B195" s="31">
        <v>2.5</v>
      </c>
      <c r="C195" s="32">
        <v>25</v>
      </c>
      <c r="D195" s="72" t="s">
        <v>254</v>
      </c>
      <c r="E195" s="73"/>
      <c r="F195" s="73"/>
      <c r="G195" s="73"/>
      <c r="H195" s="36"/>
      <c r="I195" s="36"/>
      <c r="J195" s="71">
        <v>8</v>
      </c>
      <c r="K195" s="58"/>
      <c r="L195" s="58"/>
      <c r="M195" s="58"/>
      <c r="N195" s="59"/>
      <c r="O195" s="60">
        <f>SUM(J195:N195)</f>
        <v>8</v>
      </c>
      <c r="P195" s="41"/>
      <c r="Q195" s="42"/>
      <c r="R195" s="41">
        <f t="shared" si="95"/>
        <v>0</v>
      </c>
      <c r="S195" s="44">
        <f t="shared" si="96"/>
        <v>8</v>
      </c>
      <c r="T195" s="45"/>
      <c r="U195" s="46">
        <f t="shared" si="91"/>
        <v>8</v>
      </c>
      <c r="V195" s="66">
        <f t="shared" si="63"/>
        <v>0</v>
      </c>
      <c r="W195" s="48"/>
      <c r="X195" s="49">
        <f t="shared" si="97"/>
        <v>320</v>
      </c>
      <c r="Y195" s="50">
        <f t="shared" si="98"/>
        <v>0</v>
      </c>
      <c r="Z195" s="50">
        <f t="shared" si="99"/>
        <v>0</v>
      </c>
      <c r="AA195" s="50">
        <f t="shared" si="100"/>
        <v>0</v>
      </c>
      <c r="AB195" s="51">
        <f t="shared" si="101"/>
        <v>0</v>
      </c>
      <c r="AC195" s="52">
        <f t="shared" si="102"/>
        <v>320</v>
      </c>
      <c r="AD195" s="53">
        <f t="shared" si="103"/>
        <v>0</v>
      </c>
      <c r="AE195" s="54">
        <f t="shared" si="104"/>
        <v>320</v>
      </c>
    </row>
    <row r="196" spans="1:31" ht="18" hidden="1" customHeight="1">
      <c r="A196" s="30">
        <v>162001</v>
      </c>
      <c r="B196" s="31">
        <v>2.5</v>
      </c>
      <c r="C196" s="32">
        <v>40</v>
      </c>
      <c r="D196" s="72" t="s">
        <v>254</v>
      </c>
      <c r="E196" s="73" t="s">
        <v>255</v>
      </c>
      <c r="F196" s="73" t="s">
        <v>256</v>
      </c>
      <c r="G196" s="73" t="s">
        <v>257</v>
      </c>
      <c r="H196" s="36" t="s">
        <v>258</v>
      </c>
      <c r="I196" s="36" t="s">
        <v>259</v>
      </c>
      <c r="J196" s="71"/>
      <c r="K196" s="58"/>
      <c r="L196" s="58"/>
      <c r="M196" s="58"/>
      <c r="N196" s="59"/>
      <c r="O196" s="60">
        <f t="shared" si="94"/>
        <v>0</v>
      </c>
      <c r="P196" s="41"/>
      <c r="Q196" s="42"/>
      <c r="R196" s="41">
        <f t="shared" si="95"/>
        <v>0</v>
      </c>
      <c r="S196" s="44">
        <f t="shared" si="96"/>
        <v>0</v>
      </c>
      <c r="T196" s="45"/>
      <c r="U196" s="46">
        <f t="shared" si="91"/>
        <v>0</v>
      </c>
      <c r="V196" s="66">
        <f t="shared" si="63"/>
        <v>0</v>
      </c>
      <c r="W196" s="48"/>
      <c r="X196" s="49">
        <f t="shared" si="97"/>
        <v>0</v>
      </c>
      <c r="Y196" s="50">
        <f t="shared" si="98"/>
        <v>0</v>
      </c>
      <c r="Z196" s="50">
        <f t="shared" si="99"/>
        <v>0</v>
      </c>
      <c r="AA196" s="50">
        <f t="shared" si="100"/>
        <v>0</v>
      </c>
      <c r="AB196" s="51">
        <f t="shared" si="101"/>
        <v>0</v>
      </c>
      <c r="AC196" s="52">
        <f t="shared" si="102"/>
        <v>0</v>
      </c>
      <c r="AD196" s="53">
        <f t="shared" si="103"/>
        <v>0</v>
      </c>
      <c r="AE196" s="54">
        <f t="shared" si="104"/>
        <v>0</v>
      </c>
    </row>
    <row r="197" spans="1:31" ht="18" hidden="1" customHeight="1">
      <c r="A197" s="30">
        <v>163001</v>
      </c>
      <c r="B197" s="31">
        <v>3.5</v>
      </c>
      <c r="C197" s="32">
        <v>25</v>
      </c>
      <c r="D197" s="72" t="s">
        <v>260</v>
      </c>
      <c r="E197" s="73" t="s">
        <v>261</v>
      </c>
      <c r="F197" s="73" t="s">
        <v>262</v>
      </c>
      <c r="G197" s="73" t="s">
        <v>263</v>
      </c>
      <c r="H197" s="36" t="s">
        <v>264</v>
      </c>
      <c r="I197" s="36" t="s">
        <v>265</v>
      </c>
      <c r="J197" s="71"/>
      <c r="K197" s="58"/>
      <c r="L197" s="58"/>
      <c r="M197" s="58"/>
      <c r="N197" s="59"/>
      <c r="O197" s="60">
        <f t="shared" si="94"/>
        <v>0</v>
      </c>
      <c r="P197" s="41"/>
      <c r="Q197" s="42"/>
      <c r="R197" s="41">
        <f t="shared" si="95"/>
        <v>0</v>
      </c>
      <c r="S197" s="44">
        <f t="shared" si="96"/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si="97"/>
        <v>0</v>
      </c>
      <c r="Y197" s="50">
        <f t="shared" si="98"/>
        <v>0</v>
      </c>
      <c r="Z197" s="50">
        <f t="shared" si="99"/>
        <v>0</v>
      </c>
      <c r="AA197" s="50">
        <f t="shared" si="100"/>
        <v>0</v>
      </c>
      <c r="AB197" s="51">
        <f t="shared" si="101"/>
        <v>0</v>
      </c>
      <c r="AC197" s="52">
        <f t="shared" si="102"/>
        <v>0</v>
      </c>
      <c r="AD197" s="53">
        <f t="shared" si="103"/>
        <v>0</v>
      </c>
      <c r="AE197" s="54">
        <f t="shared" si="104"/>
        <v>0</v>
      </c>
    </row>
    <row r="198" spans="1:31" ht="18" hidden="1" customHeight="1">
      <c r="A198" s="30">
        <v>161201</v>
      </c>
      <c r="B198" s="31" t="s">
        <v>206</v>
      </c>
      <c r="C198" s="32">
        <v>5</v>
      </c>
      <c r="D198" s="72" t="s">
        <v>266</v>
      </c>
      <c r="E198" s="73" t="s">
        <v>267</v>
      </c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 t="shared" si="94"/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customHeight="1">
      <c r="A199" s="30">
        <v>161201</v>
      </c>
      <c r="B199" s="31" t="s">
        <v>206</v>
      </c>
      <c r="C199" s="32">
        <v>25</v>
      </c>
      <c r="D199" s="72" t="s">
        <v>266</v>
      </c>
      <c r="E199" s="73" t="s">
        <v>267</v>
      </c>
      <c r="F199" s="73"/>
      <c r="G199" s="73"/>
      <c r="H199" s="36"/>
      <c r="I199" s="36"/>
      <c r="J199" s="71">
        <v>16</v>
      </c>
      <c r="K199" s="58"/>
      <c r="L199" s="58"/>
      <c r="M199" s="58"/>
      <c r="N199" s="59"/>
      <c r="O199" s="60">
        <f t="shared" si="94"/>
        <v>16</v>
      </c>
      <c r="P199" s="41"/>
      <c r="Q199" s="42"/>
      <c r="R199" s="41">
        <f t="shared" si="95"/>
        <v>0</v>
      </c>
      <c r="S199" s="44">
        <f t="shared" si="96"/>
        <v>16</v>
      </c>
      <c r="T199" s="45"/>
      <c r="U199" s="46">
        <f t="shared" si="91"/>
        <v>16</v>
      </c>
      <c r="V199" s="66">
        <f t="shared" si="63"/>
        <v>0</v>
      </c>
      <c r="W199" s="48"/>
      <c r="X199" s="49">
        <f t="shared" si="97"/>
        <v>640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640</v>
      </c>
      <c r="AD199" s="53">
        <f t="shared" si="103"/>
        <v>0</v>
      </c>
      <c r="AE199" s="54">
        <f t="shared" si="104"/>
        <v>640</v>
      </c>
    </row>
    <row r="200" spans="1:31" ht="18" customHeight="1">
      <c r="A200" s="30">
        <v>162201</v>
      </c>
      <c r="B200" s="31">
        <v>2.5</v>
      </c>
      <c r="C200" s="32">
        <v>25</v>
      </c>
      <c r="D200" s="72" t="s">
        <v>268</v>
      </c>
      <c r="E200" s="73" t="s">
        <v>269</v>
      </c>
      <c r="F200" s="73"/>
      <c r="G200" s="73"/>
      <c r="H200" s="36"/>
      <c r="I200" s="36"/>
      <c r="J200" s="71">
        <v>32</v>
      </c>
      <c r="K200" s="58"/>
      <c r="L200" s="58"/>
      <c r="M200" s="58"/>
      <c r="N200" s="59"/>
      <c r="O200" s="60">
        <f t="shared" si="94"/>
        <v>32</v>
      </c>
      <c r="P200" s="41" t="s">
        <v>5</v>
      </c>
      <c r="Q200" s="42"/>
      <c r="R200" s="41">
        <f t="shared" si="95"/>
        <v>0</v>
      </c>
      <c r="S200" s="44">
        <f t="shared" si="96"/>
        <v>32</v>
      </c>
      <c r="T200" s="45"/>
      <c r="U200" s="46">
        <f t="shared" si="91"/>
        <v>32</v>
      </c>
      <c r="V200" s="66">
        <f t="shared" si="63"/>
        <v>0</v>
      </c>
      <c r="W200" s="48"/>
      <c r="X200" s="49">
        <f t="shared" si="97"/>
        <v>1280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1280</v>
      </c>
      <c r="AD200" s="53">
        <f t="shared" si="103"/>
        <v>0</v>
      </c>
      <c r="AE200" s="54">
        <f t="shared" si="104"/>
        <v>1280</v>
      </c>
    </row>
    <row r="201" spans="1:31" ht="18" hidden="1" customHeight="1">
      <c r="A201" s="30">
        <v>162301</v>
      </c>
      <c r="B201" s="108">
        <v>4</v>
      </c>
      <c r="C201" s="32">
        <v>25</v>
      </c>
      <c r="D201" s="72" t="s">
        <v>270</v>
      </c>
      <c r="E201" s="73" t="s">
        <v>271</v>
      </c>
      <c r="F201" s="73"/>
      <c r="G201" s="73"/>
      <c r="H201" s="36"/>
      <c r="I201" s="36"/>
      <c r="J201" s="37"/>
      <c r="K201" s="38"/>
      <c r="L201" s="38"/>
      <c r="M201" s="38"/>
      <c r="N201" s="39"/>
      <c r="O201" s="4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163201</v>
      </c>
      <c r="B202" s="108">
        <v>4</v>
      </c>
      <c r="C202" s="32">
        <v>25</v>
      </c>
      <c r="D202" s="72" t="s">
        <v>272</v>
      </c>
      <c r="E202" s="73" t="s">
        <v>273</v>
      </c>
      <c r="F202" s="73"/>
      <c r="G202" s="73"/>
      <c r="H202" s="36"/>
      <c r="I202" s="36"/>
      <c r="J202" s="37"/>
      <c r="K202" s="38"/>
      <c r="L202" s="38"/>
      <c r="M202" s="38"/>
      <c r="N202" s="39"/>
      <c r="O202" s="4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>
      <c r="A203" s="30">
        <v>161101</v>
      </c>
      <c r="B203" s="31" t="s">
        <v>220</v>
      </c>
      <c r="C203" s="32">
        <v>5</v>
      </c>
      <c r="D203" s="72">
        <v>6514</v>
      </c>
      <c r="E203" s="73">
        <v>8914</v>
      </c>
      <c r="F203" s="73" t="s">
        <v>274</v>
      </c>
      <c r="G203" s="73">
        <v>9614</v>
      </c>
      <c r="H203" s="36">
        <v>8614</v>
      </c>
      <c r="I203" s="36"/>
      <c r="J203" s="37"/>
      <c r="K203" s="38"/>
      <c r="L203" s="38"/>
      <c r="M203" s="38"/>
      <c r="N203" s="39"/>
      <c r="O203" s="4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hidden="1" customHeight="1">
      <c r="A204" s="77">
        <v>161101</v>
      </c>
      <c r="B204" s="229" t="s">
        <v>220</v>
      </c>
      <c r="C204" s="78">
        <v>25</v>
      </c>
      <c r="D204" s="79">
        <v>6514</v>
      </c>
      <c r="E204" s="80">
        <v>8914</v>
      </c>
      <c r="F204" s="80" t="s">
        <v>274</v>
      </c>
      <c r="G204" s="80">
        <v>9614</v>
      </c>
      <c r="H204" s="81">
        <v>8614</v>
      </c>
      <c r="I204" s="81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6.5" customHeight="1">
      <c r="A205" s="119" t="s">
        <v>275</v>
      </c>
      <c r="B205" s="378"/>
      <c r="C205" s="379"/>
      <c r="D205" s="122"/>
      <c r="E205" s="123"/>
      <c r="F205" s="123"/>
      <c r="G205" s="123"/>
      <c r="H205" s="380"/>
      <c r="I205" s="380"/>
      <c r="J205" s="123">
        <f t="shared" ref="J205:U205" si="105">SUM(J194:J204)</f>
        <v>56</v>
      </c>
      <c r="K205" s="123">
        <f t="shared" si="105"/>
        <v>0</v>
      </c>
      <c r="L205" s="123">
        <f t="shared" si="105"/>
        <v>0</v>
      </c>
      <c r="M205" s="123">
        <f t="shared" si="105"/>
        <v>0</v>
      </c>
      <c r="N205" s="124">
        <f t="shared" si="105"/>
        <v>0</v>
      </c>
      <c r="O205" s="125">
        <f t="shared" si="105"/>
        <v>56</v>
      </c>
      <c r="P205" s="126">
        <f t="shared" si="105"/>
        <v>0</v>
      </c>
      <c r="Q205" s="127">
        <f t="shared" si="105"/>
        <v>0</v>
      </c>
      <c r="R205" s="126">
        <f t="shared" si="105"/>
        <v>0</v>
      </c>
      <c r="S205" s="128">
        <f t="shared" si="105"/>
        <v>56</v>
      </c>
      <c r="T205" s="129">
        <f t="shared" si="105"/>
        <v>0</v>
      </c>
      <c r="U205" s="130">
        <f t="shared" si="105"/>
        <v>56</v>
      </c>
      <c r="V205" s="66">
        <f t="shared" si="63"/>
        <v>0</v>
      </c>
      <c r="W205" s="131"/>
      <c r="X205" s="132">
        <f t="shared" ref="X205:AE205" si="106">SUM(X194:X204)</f>
        <v>2240</v>
      </c>
      <c r="Y205" s="129">
        <f t="shared" si="106"/>
        <v>0</v>
      </c>
      <c r="Z205" s="129">
        <f t="shared" si="106"/>
        <v>0</v>
      </c>
      <c r="AA205" s="129">
        <f t="shared" si="106"/>
        <v>0</v>
      </c>
      <c r="AB205" s="133">
        <f t="shared" si="106"/>
        <v>0</v>
      </c>
      <c r="AC205" s="130">
        <f t="shared" si="106"/>
        <v>2240</v>
      </c>
      <c r="AD205" s="133">
        <f t="shared" si="106"/>
        <v>0</v>
      </c>
      <c r="AE205" s="134">
        <f t="shared" si="106"/>
        <v>2240</v>
      </c>
    </row>
    <row r="206" spans="1:31" ht="18" hidden="1" customHeight="1">
      <c r="A206" s="381">
        <v>13901109</v>
      </c>
      <c r="B206" s="31" t="s">
        <v>239</v>
      </c>
      <c r="C206" s="32">
        <v>25</v>
      </c>
      <c r="D206" s="72"/>
      <c r="E206" s="73"/>
      <c r="F206" s="73"/>
      <c r="G206" s="73"/>
      <c r="H206" s="73"/>
      <c r="I206" s="36" t="s">
        <v>276</v>
      </c>
      <c r="J206" s="37"/>
      <c r="K206" s="38"/>
      <c r="L206" s="38"/>
      <c r="M206" s="38"/>
      <c r="N206" s="39"/>
      <c r="O206" s="40">
        <f t="shared" ref="O206:O207" si="107">SUM(J206:N206)</f>
        <v>0</v>
      </c>
      <c r="P206" s="41"/>
      <c r="Q206" s="42"/>
      <c r="R206" s="41">
        <f t="shared" ref="R206:R207" si="108">SUM(P206:Q206)</f>
        <v>0</v>
      </c>
      <c r="S206" s="44">
        <f>SUM(O206,R206)</f>
        <v>0</v>
      </c>
      <c r="T206" s="45"/>
      <c r="U206" s="46">
        <f>SUM(S206:T206)</f>
        <v>0</v>
      </c>
      <c r="V206" s="66">
        <f t="shared" si="63"/>
        <v>0</v>
      </c>
      <c r="W206" s="48"/>
      <c r="X206" s="49">
        <f>(J206*1000)/C206</f>
        <v>0</v>
      </c>
      <c r="Y206" s="50">
        <f>(K206*1000)/C206</f>
        <v>0</v>
      </c>
      <c r="Z206" s="50">
        <f>(L206*1000)/C206</f>
        <v>0</v>
      </c>
      <c r="AA206" s="50">
        <f>(M206*1000)/C206</f>
        <v>0</v>
      </c>
      <c r="AB206" s="51">
        <f>(N206*1000)/C206</f>
        <v>0</v>
      </c>
      <c r="AC206" s="52">
        <f t="shared" ref="AC206:AC207" si="109">SUM(X206:AB206)</f>
        <v>0</v>
      </c>
      <c r="AD206" s="53">
        <f>(R206*1000)/C206</f>
        <v>0</v>
      </c>
      <c r="AE206" s="54">
        <f t="shared" ref="AE206:AE207" si="110">SUM(AC206:AD206)</f>
        <v>0</v>
      </c>
    </row>
    <row r="207" spans="1:31" ht="18" hidden="1" customHeight="1">
      <c r="A207" s="381">
        <v>13901145</v>
      </c>
      <c r="B207" s="31" t="s">
        <v>239</v>
      </c>
      <c r="C207" s="32">
        <v>25</v>
      </c>
      <c r="D207" s="72"/>
      <c r="E207" s="73"/>
      <c r="F207" s="73"/>
      <c r="G207" s="73"/>
      <c r="H207" s="73"/>
      <c r="I207" s="36" t="s">
        <v>277</v>
      </c>
      <c r="J207" s="37"/>
      <c r="K207" s="38"/>
      <c r="L207" s="38"/>
      <c r="M207" s="38"/>
      <c r="N207" s="39"/>
      <c r="O207" s="40">
        <f t="shared" si="107"/>
        <v>0</v>
      </c>
      <c r="P207" s="41"/>
      <c r="Q207" s="42"/>
      <c r="R207" s="41">
        <f t="shared" si="108"/>
        <v>0</v>
      </c>
      <c r="S207" s="44">
        <f>SUM(O207,R207)</f>
        <v>0</v>
      </c>
      <c r="T207" s="45"/>
      <c r="U207" s="46">
        <f t="shared" ref="U207:U265" si="111">SUM(S207:T207)</f>
        <v>0</v>
      </c>
      <c r="V207" s="66">
        <f t="shared" si="63"/>
        <v>0</v>
      </c>
      <c r="W207" s="48"/>
      <c r="X207" s="49">
        <f>(J207*1000)/C207</f>
        <v>0</v>
      </c>
      <c r="Y207" s="50">
        <f>(K207*1000)/C207</f>
        <v>0</v>
      </c>
      <c r="Z207" s="50">
        <f>(L207*1000)/C207</f>
        <v>0</v>
      </c>
      <c r="AA207" s="50">
        <f>(M207*1000)/C207</f>
        <v>0</v>
      </c>
      <c r="AB207" s="51">
        <f>(N207*1000)/C207</f>
        <v>0</v>
      </c>
      <c r="AC207" s="52">
        <f t="shared" si="109"/>
        <v>0</v>
      </c>
      <c r="AD207" s="53">
        <f>(R207*1000)/C207</f>
        <v>0</v>
      </c>
      <c r="AE207" s="54">
        <f t="shared" si="110"/>
        <v>0</v>
      </c>
    </row>
    <row r="208" spans="1:31" ht="1.5" hidden="1" customHeight="1">
      <c r="A208" s="119" t="s">
        <v>278</v>
      </c>
      <c r="B208" s="120"/>
      <c r="C208" s="121"/>
      <c r="D208" s="120"/>
      <c r="E208" s="120"/>
      <c r="F208" s="120"/>
      <c r="G208" s="120"/>
      <c r="H208" s="120"/>
      <c r="I208" s="120"/>
      <c r="J208" s="268">
        <f t="shared" ref="J208:U208" si="112">SUM(J206:J207)</f>
        <v>0</v>
      </c>
      <c r="K208" s="269">
        <f t="shared" si="112"/>
        <v>0</v>
      </c>
      <c r="L208" s="269">
        <f t="shared" si="112"/>
        <v>0</v>
      </c>
      <c r="M208" s="269">
        <f t="shared" si="112"/>
        <v>0</v>
      </c>
      <c r="N208" s="270">
        <f t="shared" si="112"/>
        <v>0</v>
      </c>
      <c r="O208" s="271">
        <f t="shared" si="112"/>
        <v>0</v>
      </c>
      <c r="P208" s="272">
        <f t="shared" si="112"/>
        <v>0</v>
      </c>
      <c r="Q208" s="273">
        <f t="shared" si="112"/>
        <v>0</v>
      </c>
      <c r="R208" s="272">
        <f t="shared" si="112"/>
        <v>0</v>
      </c>
      <c r="S208" s="274">
        <f t="shared" si="112"/>
        <v>0</v>
      </c>
      <c r="T208" s="275">
        <f t="shared" si="112"/>
        <v>0</v>
      </c>
      <c r="U208" s="276">
        <f t="shared" si="112"/>
        <v>0</v>
      </c>
      <c r="V208" s="66">
        <f t="shared" si="63"/>
        <v>0</v>
      </c>
      <c r="W208" s="277"/>
      <c r="X208" s="278"/>
      <c r="Y208" s="275"/>
      <c r="Z208" s="275"/>
      <c r="AA208" s="275"/>
      <c r="AB208" s="279"/>
      <c r="AC208" s="276"/>
      <c r="AD208" s="279"/>
      <c r="AE208" s="280"/>
    </row>
    <row r="209" spans="1:31" ht="18" customHeight="1" thickBot="1">
      <c r="A209" s="281" t="s">
        <v>279</v>
      </c>
      <c r="B209" s="282"/>
      <c r="C209" s="283"/>
      <c r="D209" s="282"/>
      <c r="E209" s="282"/>
      <c r="F209" s="282"/>
      <c r="G209" s="282"/>
      <c r="H209" s="282"/>
      <c r="I209" s="282"/>
      <c r="J209" s="284">
        <f t="shared" ref="J209:U209" si="113">SUM(J208,J205,J193)</f>
        <v>228</v>
      </c>
      <c r="K209" s="285">
        <f t="shared" si="113"/>
        <v>0</v>
      </c>
      <c r="L209" s="285">
        <f t="shared" si="113"/>
        <v>16</v>
      </c>
      <c r="M209" s="285">
        <f t="shared" si="113"/>
        <v>0</v>
      </c>
      <c r="N209" s="286">
        <f t="shared" si="113"/>
        <v>0</v>
      </c>
      <c r="O209" s="287">
        <f t="shared" si="113"/>
        <v>244</v>
      </c>
      <c r="P209" s="288">
        <f t="shared" si="113"/>
        <v>0</v>
      </c>
      <c r="Q209" s="289">
        <f t="shared" si="113"/>
        <v>494</v>
      </c>
      <c r="R209" s="288">
        <f t="shared" si="113"/>
        <v>494</v>
      </c>
      <c r="S209" s="290">
        <f t="shared" si="113"/>
        <v>738</v>
      </c>
      <c r="T209" s="291">
        <f t="shared" si="113"/>
        <v>0</v>
      </c>
      <c r="U209" s="292">
        <f t="shared" si="113"/>
        <v>738</v>
      </c>
      <c r="V209" s="66">
        <f t="shared" si="63"/>
        <v>0</v>
      </c>
      <c r="W209" s="382"/>
      <c r="X209" s="294">
        <f t="shared" ref="X209:AE209" si="114">SUM(X208,X205,X193)</f>
        <v>9120</v>
      </c>
      <c r="Y209" s="291">
        <f t="shared" si="114"/>
        <v>0</v>
      </c>
      <c r="Z209" s="291">
        <f t="shared" si="114"/>
        <v>640</v>
      </c>
      <c r="AA209" s="291">
        <f t="shared" si="114"/>
        <v>0</v>
      </c>
      <c r="AB209" s="295">
        <f t="shared" si="114"/>
        <v>0</v>
      </c>
      <c r="AC209" s="292">
        <f t="shared" si="114"/>
        <v>9760</v>
      </c>
      <c r="AD209" s="295">
        <f t="shared" si="114"/>
        <v>9880</v>
      </c>
      <c r="AE209" s="296">
        <f t="shared" si="114"/>
        <v>19640</v>
      </c>
    </row>
    <row r="210" spans="1:31" ht="18" hidden="1" customHeight="1">
      <c r="A210" s="192">
        <v>122001</v>
      </c>
      <c r="B210" s="297" t="s">
        <v>206</v>
      </c>
      <c r="C210" s="238">
        <v>25</v>
      </c>
      <c r="D210" s="33">
        <v>521</v>
      </c>
      <c r="E210" s="34"/>
      <c r="F210" s="34" t="s">
        <v>280</v>
      </c>
      <c r="G210" s="34"/>
      <c r="H210" s="35"/>
      <c r="I210" s="35"/>
      <c r="J210" s="383"/>
      <c r="K210" s="384"/>
      <c r="L210" s="384"/>
      <c r="M210" s="384"/>
      <c r="N210" s="385"/>
      <c r="O210" s="386">
        <f t="shared" ref="O210:O240" si="115">SUM(J210:N210)</f>
        <v>0</v>
      </c>
      <c r="P210" s="41"/>
      <c r="Q210" s="387"/>
      <c r="R210" s="388">
        <f>SUM(P210:Q210)</f>
        <v>0</v>
      </c>
      <c r="S210" s="44">
        <f>SUM(O210,R210)</f>
        <v>0</v>
      </c>
      <c r="T210" s="301"/>
      <c r="U210" s="302">
        <f t="shared" si="111"/>
        <v>0</v>
      </c>
      <c r="V210" s="66">
        <f t="shared" si="63"/>
        <v>0</v>
      </c>
      <c r="W210" s="303"/>
      <c r="X210" s="304">
        <f>(J210*1000)/C210</f>
        <v>0</v>
      </c>
      <c r="Y210" s="305">
        <f>(K210*1000)/C210</f>
        <v>0</v>
      </c>
      <c r="Z210" s="305">
        <f>(L210*1000)/C210</f>
        <v>0</v>
      </c>
      <c r="AA210" s="305">
        <f>(M210*1000)/C210</f>
        <v>0</v>
      </c>
      <c r="AB210" s="306">
        <f>(N210*1000)/C210</f>
        <v>0</v>
      </c>
      <c r="AC210" s="307">
        <f t="shared" ref="AC210:AC240" si="116">SUM(X210:AB210)</f>
        <v>0</v>
      </c>
      <c r="AD210" s="308">
        <f>(R210*1000)/C210</f>
        <v>0</v>
      </c>
      <c r="AE210" s="309">
        <f t="shared" ref="AE210:AE240" si="117">SUM(AC210:AD210)</f>
        <v>0</v>
      </c>
    </row>
    <row r="211" spans="1:31" ht="18" hidden="1" customHeight="1">
      <c r="A211" s="192">
        <v>122701</v>
      </c>
      <c r="B211" s="297" t="s">
        <v>206</v>
      </c>
      <c r="C211" s="238">
        <v>25</v>
      </c>
      <c r="D211" s="33" t="s">
        <v>281</v>
      </c>
      <c r="E211" s="34"/>
      <c r="F211" s="34"/>
      <c r="G211" s="34"/>
      <c r="H211" s="35"/>
      <c r="I211" s="35"/>
      <c r="J211" s="197"/>
      <c r="K211" s="384"/>
      <c r="L211" s="384"/>
      <c r="M211" s="384"/>
      <c r="N211" s="385"/>
      <c r="O211" s="386">
        <f t="shared" si="115"/>
        <v>0</v>
      </c>
      <c r="P211" s="41"/>
      <c r="Q211" s="387"/>
      <c r="R211" s="388"/>
      <c r="S211" s="44">
        <f>SUM(O211,R211)</f>
        <v>0</v>
      </c>
      <c r="T211" s="319"/>
      <c r="U211" s="302">
        <f t="shared" si="111"/>
        <v>0</v>
      </c>
      <c r="V211" s="66">
        <f t="shared" si="63"/>
        <v>0</v>
      </c>
      <c r="W211" s="303"/>
      <c r="X211" s="304">
        <f>(J211*1000)/C211</f>
        <v>0</v>
      </c>
      <c r="Y211" s="305"/>
      <c r="Z211" s="305">
        <f>(L211*1000)/C211</f>
        <v>0</v>
      </c>
      <c r="AA211" s="305"/>
      <c r="AB211" s="306"/>
      <c r="AC211" s="307">
        <f t="shared" si="116"/>
        <v>0</v>
      </c>
      <c r="AD211" s="308"/>
      <c r="AE211" s="309">
        <f t="shared" si="117"/>
        <v>0</v>
      </c>
    </row>
    <row r="212" spans="1:31" ht="18" hidden="1" customHeight="1">
      <c r="A212" s="192">
        <v>121701</v>
      </c>
      <c r="B212" s="297" t="s">
        <v>206</v>
      </c>
      <c r="C212" s="238">
        <v>25</v>
      </c>
      <c r="D212" s="33" t="s">
        <v>282</v>
      </c>
      <c r="E212" s="34"/>
      <c r="F212" s="34"/>
      <c r="G212" s="34"/>
      <c r="H212" s="35"/>
      <c r="I212" s="35"/>
      <c r="J212" s="389"/>
      <c r="K212" s="384"/>
      <c r="L212" s="384"/>
      <c r="M212" s="384"/>
      <c r="N212" s="385"/>
      <c r="O212" s="386"/>
      <c r="P212" s="41"/>
      <c r="Q212" s="387"/>
      <c r="R212" s="388"/>
      <c r="S212" s="44"/>
      <c r="T212" s="319"/>
      <c r="U212" s="302"/>
      <c r="V212" s="66"/>
      <c r="W212" s="303"/>
      <c r="X212" s="304"/>
      <c r="Y212" s="305"/>
      <c r="Z212" s="305"/>
      <c r="AA212" s="305"/>
      <c r="AB212" s="306"/>
      <c r="AC212" s="307"/>
      <c r="AD212" s="308"/>
      <c r="AE212" s="309"/>
    </row>
    <row r="213" spans="1:31" ht="18" hidden="1" customHeight="1">
      <c r="A213" s="192">
        <v>121721</v>
      </c>
      <c r="B213" s="297" t="s">
        <v>206</v>
      </c>
      <c r="C213" s="238">
        <v>25</v>
      </c>
      <c r="D213" s="321" t="s">
        <v>283</v>
      </c>
      <c r="E213" s="34"/>
      <c r="F213" s="34"/>
      <c r="G213" s="34"/>
      <c r="H213" s="35"/>
      <c r="I213" s="35"/>
      <c r="K213" s="384"/>
      <c r="L213" s="384"/>
      <c r="M213" s="384"/>
      <c r="N213" s="385"/>
      <c r="O213" s="40">
        <f t="shared" si="115"/>
        <v>0</v>
      </c>
      <c r="P213" s="41"/>
      <c r="Q213" s="387"/>
      <c r="R213" s="388"/>
      <c r="S213" s="63">
        <f>SUM(O213,R213)</f>
        <v>0</v>
      </c>
      <c r="T213" s="319"/>
      <c r="U213" s="65">
        <f t="shared" si="111"/>
        <v>0</v>
      </c>
      <c r="V213" s="66">
        <f t="shared" si="63"/>
        <v>0</v>
      </c>
      <c r="W213" s="303"/>
      <c r="X213" s="49">
        <f>(J212*1000)/C213</f>
        <v>0</v>
      </c>
      <c r="Y213" s="305"/>
      <c r="Z213" s="305"/>
      <c r="AA213" s="305"/>
      <c r="AB213" s="306"/>
      <c r="AC213" s="52">
        <f t="shared" si="116"/>
        <v>0</v>
      </c>
      <c r="AD213" s="308"/>
      <c r="AE213" s="54">
        <f t="shared" si="117"/>
        <v>0</v>
      </c>
    </row>
    <row r="214" spans="1:31" ht="18" hidden="1" customHeight="1">
      <c r="A214" s="192">
        <v>122001</v>
      </c>
      <c r="B214" s="297" t="s">
        <v>206</v>
      </c>
      <c r="C214" s="390" t="s">
        <v>75</v>
      </c>
      <c r="D214" s="68" t="s">
        <v>284</v>
      </c>
      <c r="E214" s="34"/>
      <c r="F214" s="34"/>
      <c r="G214" s="34"/>
      <c r="H214" s="35"/>
      <c r="I214" s="35"/>
      <c r="J214" s="391"/>
      <c r="K214" s="384"/>
      <c r="L214" s="384"/>
      <c r="M214" s="384"/>
      <c r="N214" s="385"/>
      <c r="O214" s="40">
        <f t="shared" si="115"/>
        <v>0</v>
      </c>
      <c r="P214" s="41"/>
      <c r="Q214" s="387"/>
      <c r="R214" s="388"/>
      <c r="S214" s="44"/>
      <c r="T214" s="266">
        <f>SUM(O214,R214)</f>
        <v>0</v>
      </c>
      <c r="U214" s="65">
        <f t="shared" si="111"/>
        <v>0</v>
      </c>
      <c r="V214" s="66">
        <f t="shared" si="63"/>
        <v>0</v>
      </c>
      <c r="W214" s="303"/>
      <c r="X214" s="304"/>
      <c r="Y214" s="305"/>
      <c r="Z214" s="305"/>
      <c r="AA214" s="305"/>
      <c r="AB214" s="306"/>
      <c r="AC214" s="307"/>
      <c r="AD214" s="308"/>
      <c r="AE214" s="309"/>
    </row>
    <row r="215" spans="1:31" ht="17.25" customHeight="1">
      <c r="A215" s="30">
        <v>123701</v>
      </c>
      <c r="B215" s="31">
        <v>2.5</v>
      </c>
      <c r="C215" s="32">
        <v>25</v>
      </c>
      <c r="D215" s="74" t="s">
        <v>285</v>
      </c>
      <c r="E215" s="73"/>
      <c r="F215" s="73"/>
      <c r="G215" s="73"/>
      <c r="H215" s="36"/>
      <c r="I215" s="36"/>
      <c r="J215" s="913">
        <v>8</v>
      </c>
      <c r="K215" s="38"/>
      <c r="L215" s="38"/>
      <c r="M215" s="38"/>
      <c r="N215" s="39"/>
      <c r="O215" s="40">
        <f t="shared" si="115"/>
        <v>8</v>
      </c>
      <c r="P215" s="41"/>
      <c r="Q215" s="42"/>
      <c r="R215" s="41"/>
      <c r="S215" s="63">
        <f t="shared" ref="S215:S220" si="118">SUM(O215,R215)</f>
        <v>8</v>
      </c>
      <c r="T215" s="334"/>
      <c r="U215" s="65">
        <f t="shared" si="111"/>
        <v>8</v>
      </c>
      <c r="V215" s="66">
        <f t="shared" ref="V215:V280" si="119">O215+R215-U215</f>
        <v>0</v>
      </c>
      <c r="W215" s="48"/>
      <c r="X215" s="49">
        <f t="shared" ref="X215" si="120">(J215*1000)/C215</f>
        <v>320</v>
      </c>
      <c r="Y215" s="50"/>
      <c r="Z215" s="50"/>
      <c r="AA215" s="50"/>
      <c r="AB215" s="51"/>
      <c r="AC215" s="52">
        <f t="shared" si="116"/>
        <v>320</v>
      </c>
      <c r="AD215" s="53"/>
      <c r="AE215" s="54">
        <f t="shared" si="117"/>
        <v>320</v>
      </c>
    </row>
    <row r="216" spans="1:31" ht="18" hidden="1" customHeight="1">
      <c r="A216" s="30">
        <v>123001</v>
      </c>
      <c r="B216" s="31" t="s">
        <v>220</v>
      </c>
      <c r="C216" s="390" t="s">
        <v>27</v>
      </c>
      <c r="D216" s="393"/>
      <c r="E216" s="73"/>
      <c r="F216" s="394" t="s">
        <v>286</v>
      </c>
      <c r="G216" s="73"/>
      <c r="H216" s="36"/>
      <c r="I216" s="36"/>
      <c r="J216" s="69"/>
      <c r="K216" s="136"/>
      <c r="L216" s="136"/>
      <c r="M216" s="136"/>
      <c r="N216" s="88"/>
      <c r="O216" s="40">
        <f t="shared" si="115"/>
        <v>0</v>
      </c>
      <c r="P216" s="41"/>
      <c r="Q216" s="42"/>
      <c r="R216" s="41"/>
      <c r="S216" s="63">
        <f t="shared" si="118"/>
        <v>0</v>
      </c>
      <c r="T216" s="145"/>
      <c r="U216" s="65">
        <f t="shared" si="111"/>
        <v>0</v>
      </c>
      <c r="V216" s="66">
        <f t="shared" si="119"/>
        <v>0</v>
      </c>
      <c r="W216" s="48"/>
      <c r="X216" s="49"/>
      <c r="Y216" s="50"/>
      <c r="Z216" s="50"/>
      <c r="AA216" s="50"/>
      <c r="AB216" s="51"/>
      <c r="AC216" s="52"/>
      <c r="AD216" s="53"/>
      <c r="AE216" s="54"/>
    </row>
    <row r="217" spans="1:31" ht="18" hidden="1" customHeight="1">
      <c r="A217" s="395">
        <v>123701</v>
      </c>
      <c r="B217" s="31">
        <v>2.5</v>
      </c>
      <c r="C217" s="233" t="s">
        <v>27</v>
      </c>
      <c r="D217" s="393" t="s">
        <v>287</v>
      </c>
      <c r="E217" s="73"/>
      <c r="F217" s="394"/>
      <c r="G217" s="73"/>
      <c r="H217" s="36"/>
      <c r="I217" s="36"/>
      <c r="J217" s="69"/>
      <c r="K217" s="136"/>
      <c r="L217" s="136"/>
      <c r="M217" s="136"/>
      <c r="N217" s="88"/>
      <c r="O217" s="40">
        <f t="shared" si="115"/>
        <v>0</v>
      </c>
      <c r="P217" s="41"/>
      <c r="Q217" s="42"/>
      <c r="R217" s="41"/>
      <c r="S217" s="63"/>
      <c r="T217" s="145">
        <f>SUM(O217,R217)</f>
        <v>0</v>
      </c>
      <c r="U217" s="65">
        <f t="shared" si="111"/>
        <v>0</v>
      </c>
      <c r="V217" s="66"/>
      <c r="W217" s="48"/>
      <c r="X217" s="49"/>
      <c r="Y217" s="50"/>
      <c r="Z217" s="50"/>
      <c r="AA217" s="50"/>
      <c r="AB217" s="51"/>
      <c r="AC217" s="52"/>
      <c r="AD217" s="53"/>
      <c r="AE217" s="54"/>
    </row>
    <row r="218" spans="1:31" ht="18" customHeight="1">
      <c r="A218" s="30">
        <v>123001</v>
      </c>
      <c r="B218" s="31">
        <v>2.5</v>
      </c>
      <c r="C218" s="32">
        <v>25</v>
      </c>
      <c r="D218" s="72">
        <v>522</v>
      </c>
      <c r="E218" s="73"/>
      <c r="F218" s="73" t="s">
        <v>286</v>
      </c>
      <c r="G218" s="73"/>
      <c r="H218" s="36"/>
      <c r="I218" s="36"/>
      <c r="J218" s="396">
        <v>8</v>
      </c>
      <c r="K218" s="38"/>
      <c r="L218" s="38"/>
      <c r="M218" s="38"/>
      <c r="N218" s="39"/>
      <c r="O218" s="40">
        <f t="shared" si="115"/>
        <v>8</v>
      </c>
      <c r="P218" s="41"/>
      <c r="Q218" s="42"/>
      <c r="R218" s="41">
        <f t="shared" ref="R218:R228" si="121">SUM(P218:Q218)</f>
        <v>0</v>
      </c>
      <c r="S218" s="63">
        <f t="shared" si="118"/>
        <v>8</v>
      </c>
      <c r="T218" s="45"/>
      <c r="U218" s="46">
        <f t="shared" si="111"/>
        <v>8</v>
      </c>
      <c r="V218" s="66">
        <f t="shared" si="119"/>
        <v>0</v>
      </c>
      <c r="W218" s="48" t="s">
        <v>288</v>
      </c>
      <c r="X218" s="49">
        <f>(J218*1000)/C218</f>
        <v>320</v>
      </c>
      <c r="Y218" s="50">
        <f>(K218*1000)/C218</f>
        <v>0</v>
      </c>
      <c r="Z218" s="50">
        <f>(L218*1000)/C218</f>
        <v>0</v>
      </c>
      <c r="AA218" s="50">
        <f>(M218*1000)/C218</f>
        <v>0</v>
      </c>
      <c r="AB218" s="51">
        <f>(N218*1000)/C218</f>
        <v>0</v>
      </c>
      <c r="AC218" s="52">
        <f t="shared" si="116"/>
        <v>320</v>
      </c>
      <c r="AD218" s="53">
        <f>(R218*1000)/C218</f>
        <v>0</v>
      </c>
      <c r="AE218" s="54">
        <f t="shared" si="117"/>
        <v>320</v>
      </c>
    </row>
    <row r="219" spans="1:31" ht="18" hidden="1" customHeight="1">
      <c r="A219" s="30">
        <v>127000</v>
      </c>
      <c r="B219" s="31" t="s">
        <v>57</v>
      </c>
      <c r="C219" s="32">
        <v>25</v>
      </c>
      <c r="D219" s="72" t="s">
        <v>289</v>
      </c>
      <c r="E219" s="73"/>
      <c r="F219" s="73" t="s">
        <v>290</v>
      </c>
      <c r="G219" s="73"/>
      <c r="H219" s="36"/>
      <c r="I219" s="36"/>
      <c r="J219" s="396"/>
      <c r="K219" s="58"/>
      <c r="L219" s="107"/>
      <c r="M219" s="58"/>
      <c r="N219" s="59"/>
      <c r="O219" s="40">
        <f t="shared" si="115"/>
        <v>0</v>
      </c>
      <c r="P219" s="41"/>
      <c r="Q219" s="42"/>
      <c r="R219" s="41">
        <f t="shared" si="121"/>
        <v>0</v>
      </c>
      <c r="S219" s="63">
        <f t="shared" si="118"/>
        <v>0</v>
      </c>
      <c r="T219" s="139"/>
      <c r="U219" s="65">
        <f t="shared" si="111"/>
        <v>0</v>
      </c>
      <c r="V219" s="66">
        <f t="shared" si="119"/>
        <v>0</v>
      </c>
      <c r="W219" s="48" t="s">
        <v>288</v>
      </c>
      <c r="X219" s="49">
        <f>(J219*1000)/C219</f>
        <v>0</v>
      </c>
      <c r="Y219" s="50">
        <f>(K219*1000)/C219</f>
        <v>0</v>
      </c>
      <c r="Z219" s="50">
        <f>(L219*1000)/C219</f>
        <v>0</v>
      </c>
      <c r="AA219" s="50">
        <f>(M219*1000)/C219</f>
        <v>0</v>
      </c>
      <c r="AB219" s="51">
        <f>(N219*1000)/C219</f>
        <v>0</v>
      </c>
      <c r="AC219" s="52">
        <f t="shared" si="116"/>
        <v>0</v>
      </c>
      <c r="AD219" s="53">
        <f>(R219*1000)/C219</f>
        <v>0</v>
      </c>
      <c r="AE219" s="54">
        <f t="shared" si="117"/>
        <v>0</v>
      </c>
    </row>
    <row r="220" spans="1:31" ht="18" hidden="1" customHeight="1">
      <c r="A220" s="30">
        <v>127800</v>
      </c>
      <c r="B220" s="31" t="s">
        <v>57</v>
      </c>
      <c r="C220" s="32">
        <v>25</v>
      </c>
      <c r="D220" s="72"/>
      <c r="E220" s="73"/>
      <c r="F220" s="374"/>
      <c r="G220" s="73"/>
      <c r="H220" s="397">
        <v>6824</v>
      </c>
      <c r="I220" s="36"/>
      <c r="J220" s="71"/>
      <c r="K220" s="58"/>
      <c r="L220" s="58"/>
      <c r="M220" s="58"/>
      <c r="N220" s="59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3"/>
      <c r="U220" s="65">
        <f t="shared" si="111"/>
        <v>0</v>
      </c>
      <c r="V220" s="66">
        <f t="shared" si="119"/>
        <v>0</v>
      </c>
      <c r="W220" s="48"/>
      <c r="X220" s="49"/>
      <c r="Y220" s="50"/>
      <c r="Z220" s="50"/>
      <c r="AA220" s="50"/>
      <c r="AB220" s="51">
        <f>(N220*1000)/C220</f>
        <v>0</v>
      </c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>
      <c r="A221" s="30">
        <v>127800</v>
      </c>
      <c r="B221" s="31" t="s">
        <v>57</v>
      </c>
      <c r="C221" s="390" t="s">
        <v>75</v>
      </c>
      <c r="D221" s="72"/>
      <c r="E221" s="73"/>
      <c r="F221" s="374"/>
      <c r="G221" s="73"/>
      <c r="H221" s="97">
        <v>6824</v>
      </c>
      <c r="I221" s="36"/>
      <c r="J221" s="71"/>
      <c r="K221" s="58"/>
      <c r="L221" s="58"/>
      <c r="M221" s="58"/>
      <c r="N221" s="59"/>
      <c r="O221" s="40">
        <f t="shared" si="115"/>
        <v>0</v>
      </c>
      <c r="P221" s="41"/>
      <c r="Q221" s="42"/>
      <c r="R221" s="41"/>
      <c r="S221" s="63"/>
      <c r="T221" s="145"/>
      <c r="U221" s="65">
        <f t="shared" si="111"/>
        <v>0</v>
      </c>
      <c r="V221" s="66">
        <f t="shared" si="119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>
      <c r="A222" s="30">
        <v>127060</v>
      </c>
      <c r="B222" s="31" t="s">
        <v>57</v>
      </c>
      <c r="C222" s="390" t="s">
        <v>75</v>
      </c>
      <c r="D222" s="398"/>
      <c r="E222" s="73"/>
      <c r="F222" s="399" t="s">
        <v>291</v>
      </c>
      <c r="G222" s="73"/>
      <c r="H222" s="36"/>
      <c r="I222" s="36"/>
      <c r="J222" s="71"/>
      <c r="K222" s="58"/>
      <c r="L222" s="90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/>
      <c r="T222" s="145">
        <f>SUM(O222,R222)</f>
        <v>0</v>
      </c>
      <c r="U222" s="65">
        <f t="shared" si="111"/>
        <v>0</v>
      </c>
      <c r="V222" s="66">
        <f t="shared" si="119"/>
        <v>0</v>
      </c>
      <c r="W222" s="48"/>
      <c r="X222" s="49"/>
      <c r="Y222" s="50"/>
      <c r="Z222" s="50"/>
      <c r="AA222" s="50"/>
      <c r="AB222" s="51"/>
      <c r="AC222" s="52">
        <f t="shared" si="116"/>
        <v>0</v>
      </c>
      <c r="AD222" s="53"/>
      <c r="AE222" s="54">
        <f t="shared" si="117"/>
        <v>0</v>
      </c>
    </row>
    <row r="223" spans="1:31" ht="18" hidden="1" customHeight="1">
      <c r="A223" s="30">
        <v>127001</v>
      </c>
      <c r="B223" s="31" t="s">
        <v>220</v>
      </c>
      <c r="C223" s="233" t="s">
        <v>27</v>
      </c>
      <c r="D223" s="399"/>
      <c r="E223" s="394"/>
      <c r="F223" s="400" t="s">
        <v>292</v>
      </c>
      <c r="G223" s="401"/>
      <c r="H223" s="98"/>
      <c r="I223" s="98"/>
      <c r="J223" s="69"/>
      <c r="K223" s="136"/>
      <c r="L223" s="402"/>
      <c r="M223" s="402"/>
      <c r="N223" s="59"/>
      <c r="O223" s="40">
        <f t="shared" si="115"/>
        <v>0</v>
      </c>
      <c r="P223" s="41"/>
      <c r="Q223" s="42"/>
      <c r="R223" s="41">
        <f t="shared" si="121"/>
        <v>0</v>
      </c>
      <c r="S223" s="63"/>
      <c r="T223" s="145">
        <f>SUM(O223,R223)</f>
        <v>0</v>
      </c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30">
        <v>127001</v>
      </c>
      <c r="B224" s="31" t="s">
        <v>220</v>
      </c>
      <c r="C224" s="403">
        <v>25</v>
      </c>
      <c r="D224" s="398"/>
      <c r="E224" s="73"/>
      <c r="F224" s="404"/>
      <c r="G224" s="405">
        <v>9624</v>
      </c>
      <c r="H224" s="36"/>
      <c r="I224" s="36"/>
      <c r="J224" s="71"/>
      <c r="K224" s="58"/>
      <c r="L224" s="90"/>
      <c r="M224" s="406"/>
      <c r="N224" s="59"/>
      <c r="O224" s="40">
        <f t="shared" si="115"/>
        <v>0</v>
      </c>
      <c r="P224" s="41"/>
      <c r="Q224" s="42"/>
      <c r="R224" s="41"/>
      <c r="S224" s="63">
        <f>SUM(O224,R224)</f>
        <v>0</v>
      </c>
      <c r="T224" s="227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>
        <f>(M224*1000)/C224</f>
        <v>0</v>
      </c>
      <c r="AB224" s="51"/>
      <c r="AC224" s="52">
        <f t="shared" si="116"/>
        <v>0</v>
      </c>
      <c r="AD224" s="53"/>
      <c r="AE224" s="54">
        <f t="shared" si="117"/>
        <v>0</v>
      </c>
    </row>
    <row r="225" spans="1:31" ht="18" customHeight="1">
      <c r="A225" s="30">
        <v>127001</v>
      </c>
      <c r="B225" s="407" t="s">
        <v>220</v>
      </c>
      <c r="C225" s="403">
        <v>25</v>
      </c>
      <c r="D225" s="393">
        <v>524</v>
      </c>
      <c r="E225" s="73"/>
      <c r="F225" s="408" t="s">
        <v>292</v>
      </c>
      <c r="G225" s="409"/>
      <c r="H225" s="36"/>
      <c r="I225" s="36"/>
      <c r="J225" s="71">
        <v>16</v>
      </c>
      <c r="K225" s="58"/>
      <c r="L225" s="90">
        <v>32</v>
      </c>
      <c r="M225" s="58"/>
      <c r="N225" s="59"/>
      <c r="O225" s="40">
        <f t="shared" si="115"/>
        <v>48</v>
      </c>
      <c r="P225" s="41"/>
      <c r="Q225" s="42"/>
      <c r="R225" s="41"/>
      <c r="S225" s="63">
        <f>SUM(O225,R225)</f>
        <v>48</v>
      </c>
      <c r="T225" s="227"/>
      <c r="U225" s="65">
        <f t="shared" si="111"/>
        <v>48</v>
      </c>
      <c r="V225" s="66">
        <f t="shared" si="119"/>
        <v>0</v>
      </c>
      <c r="W225" s="247" t="s">
        <v>293</v>
      </c>
      <c r="X225" s="49">
        <f>(J225*1000)/C225</f>
        <v>640</v>
      </c>
      <c r="Y225" s="50"/>
      <c r="Z225" s="50"/>
      <c r="AA225" s="50"/>
      <c r="AB225" s="51"/>
      <c r="AC225" s="52">
        <f t="shared" si="116"/>
        <v>640</v>
      </c>
      <c r="AD225" s="53"/>
      <c r="AE225" s="54">
        <f t="shared" si="117"/>
        <v>640</v>
      </c>
    </row>
    <row r="226" spans="1:31" ht="18" customHeight="1">
      <c r="A226" s="30">
        <v>12706832</v>
      </c>
      <c r="B226" s="410">
        <v>4</v>
      </c>
      <c r="C226" s="233" t="s">
        <v>27</v>
      </c>
      <c r="D226" s="393"/>
      <c r="E226" s="73"/>
      <c r="F226" s="408" t="s">
        <v>294</v>
      </c>
      <c r="G226" s="411"/>
      <c r="H226" s="36"/>
      <c r="I226" s="36"/>
      <c r="J226" s="71"/>
      <c r="K226" s="58"/>
      <c r="L226" s="90">
        <v>84</v>
      </c>
      <c r="M226" s="412"/>
      <c r="N226" s="59"/>
      <c r="O226" s="40">
        <f t="shared" si="115"/>
        <v>84</v>
      </c>
      <c r="P226" s="41"/>
      <c r="Q226" s="42"/>
      <c r="R226" s="41"/>
      <c r="S226" s="63"/>
      <c r="T226" s="145">
        <f>SUM(O226,R226)</f>
        <v>84</v>
      </c>
      <c r="U226" s="65">
        <f t="shared" si="111"/>
        <v>84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127008</v>
      </c>
      <c r="B227" s="410">
        <v>3.5</v>
      </c>
      <c r="C227" s="413">
        <v>25</v>
      </c>
      <c r="D227" s="393"/>
      <c r="E227" s="73"/>
      <c r="F227" s="408" t="s">
        <v>295</v>
      </c>
      <c r="G227" s="414"/>
      <c r="H227" s="36"/>
      <c r="I227" s="36"/>
      <c r="J227" s="71"/>
      <c r="K227" s="58"/>
      <c r="L227" s="90"/>
      <c r="M227" s="412"/>
      <c r="N227" s="59"/>
      <c r="O227" s="40">
        <f t="shared" si="115"/>
        <v>0</v>
      </c>
      <c r="P227" s="41"/>
      <c r="Q227" s="42"/>
      <c r="R227" s="41"/>
      <c r="S227" s="63">
        <f t="shared" ref="S227:S234" si="122"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>
        <f>(L227*1000)/C227</f>
        <v>0</v>
      </c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108">
        <v>3.5</v>
      </c>
      <c r="C228" s="32">
        <v>25</v>
      </c>
      <c r="D228" s="72">
        <v>524</v>
      </c>
      <c r="E228" s="73"/>
      <c r="F228" s="73" t="s">
        <v>292</v>
      </c>
      <c r="G228" s="55"/>
      <c r="H228" s="36"/>
      <c r="I228" s="36"/>
      <c r="J228" s="71">
        <v>120</v>
      </c>
      <c r="K228" s="58"/>
      <c r="M228" s="73"/>
      <c r="N228" s="224"/>
      <c r="O228" s="40">
        <f t="shared" si="115"/>
        <v>120</v>
      </c>
      <c r="P228" s="41"/>
      <c r="Q228" s="42"/>
      <c r="R228" s="41">
        <f t="shared" si="121"/>
        <v>0</v>
      </c>
      <c r="S228" s="63">
        <f t="shared" si="122"/>
        <v>120</v>
      </c>
      <c r="T228" s="139"/>
      <c r="U228" s="65">
        <f t="shared" si="111"/>
        <v>120</v>
      </c>
      <c r="V228" s="66">
        <f t="shared" si="119"/>
        <v>0</v>
      </c>
      <c r="W228" s="48" t="s">
        <v>288</v>
      </c>
      <c r="X228" s="49">
        <f>(J228*1000)/C228</f>
        <v>4800</v>
      </c>
      <c r="Y228" s="50">
        <f>(K228*1000)/C228</f>
        <v>0</v>
      </c>
      <c r="Z228" s="50">
        <f>(L229*1000)/C228</f>
        <v>0</v>
      </c>
      <c r="AA228" s="50">
        <f>(M225*1000)/C228</f>
        <v>0</v>
      </c>
      <c r="AB228" s="51">
        <f>(N228*1000)/C228</f>
        <v>0</v>
      </c>
      <c r="AC228" s="52">
        <f t="shared" si="116"/>
        <v>4800</v>
      </c>
      <c r="AD228" s="53">
        <f>(R228*1000)/C228</f>
        <v>0</v>
      </c>
      <c r="AE228" s="54">
        <f t="shared" si="117"/>
        <v>4800</v>
      </c>
    </row>
    <row r="229" spans="1:31" ht="18" customHeight="1">
      <c r="A229" s="30">
        <v>127801</v>
      </c>
      <c r="B229" s="108">
        <v>3.5</v>
      </c>
      <c r="C229" s="32">
        <v>25</v>
      </c>
      <c r="D229" s="72"/>
      <c r="E229" s="73"/>
      <c r="F229" s="73"/>
      <c r="G229" s="73"/>
      <c r="H229" s="89">
        <v>6924</v>
      </c>
      <c r="I229" s="36"/>
      <c r="J229" s="37"/>
      <c r="K229" s="38"/>
      <c r="L229" s="58"/>
      <c r="M229" s="38"/>
      <c r="N229" s="912">
        <v>8</v>
      </c>
      <c r="O229" s="40">
        <f t="shared" si="115"/>
        <v>8</v>
      </c>
      <c r="P229" s="41"/>
      <c r="Q229" s="42"/>
      <c r="R229" s="41"/>
      <c r="S229" s="63">
        <f t="shared" si="122"/>
        <v>8</v>
      </c>
      <c r="T229" s="45"/>
      <c r="U229" s="65">
        <f t="shared" si="111"/>
        <v>8</v>
      </c>
      <c r="V229" s="66">
        <f t="shared" si="119"/>
        <v>0</v>
      </c>
      <c r="W229" s="48"/>
      <c r="X229" s="49">
        <f>(J229*1000)/C229</f>
        <v>0</v>
      </c>
      <c r="Y229" s="50"/>
      <c r="Z229" s="50"/>
      <c r="AA229" s="50"/>
      <c r="AB229" s="51">
        <f>(N229*1000)/C229</f>
        <v>320</v>
      </c>
      <c r="AC229" s="52">
        <f t="shared" si="116"/>
        <v>320</v>
      </c>
      <c r="AD229" s="53"/>
      <c r="AE229" s="54">
        <f t="shared" si="117"/>
        <v>320</v>
      </c>
    </row>
    <row r="230" spans="1:31" ht="18" hidden="1" customHeight="1">
      <c r="A230" s="30">
        <v>127001</v>
      </c>
      <c r="B230" s="108">
        <v>3.5</v>
      </c>
      <c r="C230" s="390" t="s">
        <v>75</v>
      </c>
      <c r="D230" s="68" t="s">
        <v>296</v>
      </c>
      <c r="E230" s="73"/>
      <c r="F230" s="73"/>
      <c r="G230" s="73"/>
      <c r="H230" s="36"/>
      <c r="I230" s="36"/>
      <c r="J230" s="69"/>
      <c r="K230" s="38"/>
      <c r="L230" s="38"/>
      <c r="M230" s="38"/>
      <c r="N230" s="39"/>
      <c r="O230" s="40">
        <f t="shared" si="115"/>
        <v>0</v>
      </c>
      <c r="P230" s="41"/>
      <c r="Q230" s="42"/>
      <c r="R230" s="41"/>
      <c r="S230" s="44">
        <f t="shared" si="122"/>
        <v>0</v>
      </c>
      <c r="T230" s="45"/>
      <c r="U230" s="46">
        <f t="shared" si="111"/>
        <v>0</v>
      </c>
      <c r="V230" s="66">
        <f t="shared" si="119"/>
        <v>0</v>
      </c>
      <c r="W230" s="48"/>
      <c r="X230" s="49"/>
      <c r="Y230" s="50"/>
      <c r="Z230" s="50"/>
      <c r="AA230" s="50"/>
      <c r="AB230" s="51"/>
      <c r="AC230" s="52"/>
      <c r="AD230" s="53"/>
      <c r="AE230" s="54">
        <f t="shared" si="117"/>
        <v>0</v>
      </c>
    </row>
    <row r="231" spans="1:31" ht="18" hidden="1" customHeight="1">
      <c r="A231" s="30">
        <v>128001</v>
      </c>
      <c r="B231" s="108">
        <v>3.5</v>
      </c>
      <c r="C231" s="32">
        <v>25</v>
      </c>
      <c r="D231" s="68"/>
      <c r="E231" s="73"/>
      <c r="F231" s="73" t="s">
        <v>297</v>
      </c>
      <c r="G231" s="73"/>
      <c r="H231" s="36"/>
      <c r="I231" s="36"/>
      <c r="J231" s="69"/>
      <c r="K231" s="38"/>
      <c r="L231" s="38"/>
      <c r="M231" s="38"/>
      <c r="N231" s="39"/>
      <c r="O231" s="40">
        <f t="shared" si="115"/>
        <v>0</v>
      </c>
      <c r="P231" s="41"/>
      <c r="Q231" s="42"/>
      <c r="R231" s="41"/>
      <c r="S231" s="63">
        <f t="shared" si="122"/>
        <v>0</v>
      </c>
      <c r="T231" s="45"/>
      <c r="U231" s="65">
        <f t="shared" si="111"/>
        <v>0</v>
      </c>
      <c r="V231" s="66">
        <f t="shared" si="119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hidden="1" customHeight="1">
      <c r="A232" s="30">
        <v>127001</v>
      </c>
      <c r="B232" s="108" t="s">
        <v>239</v>
      </c>
      <c r="C232" s="32">
        <v>25</v>
      </c>
      <c r="D232" s="72"/>
      <c r="E232" s="73"/>
      <c r="F232" s="73"/>
      <c r="G232" s="73"/>
      <c r="H232" s="36"/>
      <c r="I232" s="36" t="s">
        <v>298</v>
      </c>
      <c r="J232" s="37"/>
      <c r="K232" s="38"/>
      <c r="L232" s="38"/>
      <c r="M232" s="38"/>
      <c r="N232" s="39"/>
      <c r="O232" s="40">
        <f t="shared" si="115"/>
        <v>0</v>
      </c>
      <c r="P232" s="41"/>
      <c r="Q232" s="42"/>
      <c r="R232" s="41">
        <f t="shared" ref="R232:R240" si="123">SUM(P232:Q232)</f>
        <v>0</v>
      </c>
      <c r="S232" s="44">
        <f t="shared" si="122"/>
        <v>0</v>
      </c>
      <c r="T232" s="45"/>
      <c r="U232" s="46">
        <f t="shared" si="111"/>
        <v>0</v>
      </c>
      <c r="V232" s="66">
        <f t="shared" si="119"/>
        <v>0</v>
      </c>
      <c r="W232" s="48"/>
      <c r="X232" s="49">
        <f t="shared" ref="X232:X234" si="124">(J232*1000)/C232</f>
        <v>0</v>
      </c>
      <c r="Y232" s="50">
        <f t="shared" ref="Y232:Y234" si="125">(K232*1000)/C232</f>
        <v>0</v>
      </c>
      <c r="Z232" s="50">
        <f t="shared" ref="Z232:Z234" si="126">(L232*1000)/C232</f>
        <v>0</v>
      </c>
      <c r="AA232" s="50">
        <f t="shared" ref="AA232:AA234" si="127">(M232*1000)/C232</f>
        <v>0</v>
      </c>
      <c r="AB232" s="51">
        <f t="shared" ref="AB232:AB234" si="128">(N232*1000)/C232</f>
        <v>0</v>
      </c>
      <c r="AC232" s="52">
        <f t="shared" si="116"/>
        <v>0</v>
      </c>
      <c r="AD232" s="53">
        <f t="shared" ref="AD232:AD234" si="129">(R232*1000)/C232</f>
        <v>0</v>
      </c>
      <c r="AE232" s="54">
        <f t="shared" si="117"/>
        <v>0</v>
      </c>
    </row>
    <row r="233" spans="1:31" ht="18" hidden="1" customHeight="1">
      <c r="A233" s="30">
        <v>127031</v>
      </c>
      <c r="B233" s="31" t="s">
        <v>220</v>
      </c>
      <c r="C233" s="106">
        <v>25</v>
      </c>
      <c r="D233" s="72" t="s">
        <v>299</v>
      </c>
      <c r="E233" s="73"/>
      <c r="F233" s="73"/>
      <c r="G233" s="73"/>
      <c r="H233" s="36"/>
      <c r="I233" s="36"/>
      <c r="J233" s="37"/>
      <c r="K233" s="38"/>
      <c r="L233" s="38"/>
      <c r="M233" s="38"/>
      <c r="N233" s="39"/>
      <c r="O233" s="40">
        <f t="shared" si="115"/>
        <v>0</v>
      </c>
      <c r="P233" s="41"/>
      <c r="Q233" s="42"/>
      <c r="R233" s="41">
        <f t="shared" si="123"/>
        <v>0</v>
      </c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>
        <f t="shared" si="124"/>
        <v>0</v>
      </c>
      <c r="Y233" s="50">
        <f t="shared" si="125"/>
        <v>0</v>
      </c>
      <c r="Z233" s="50">
        <f t="shared" si="126"/>
        <v>0</v>
      </c>
      <c r="AA233" s="50">
        <f t="shared" si="127"/>
        <v>0</v>
      </c>
      <c r="AB233" s="51">
        <f t="shared" si="128"/>
        <v>0</v>
      </c>
      <c r="AC233" s="52">
        <f t="shared" si="116"/>
        <v>0</v>
      </c>
      <c r="AD233" s="53">
        <f t="shared" si="129"/>
        <v>0</v>
      </c>
      <c r="AE233" s="54">
        <f t="shared" si="117"/>
        <v>0</v>
      </c>
    </row>
    <row r="234" spans="1:31" ht="18" hidden="1" customHeight="1">
      <c r="A234" s="30">
        <v>128000</v>
      </c>
      <c r="B234" s="108" t="s">
        <v>57</v>
      </c>
      <c r="C234" s="32">
        <v>25</v>
      </c>
      <c r="D234" s="72">
        <v>325</v>
      </c>
      <c r="E234" s="73"/>
      <c r="F234" s="73" t="s">
        <v>300</v>
      </c>
      <c r="G234" s="73"/>
      <c r="H234" s="36"/>
      <c r="I234" s="36"/>
      <c r="J234" s="37"/>
      <c r="K234" s="38"/>
      <c r="L234" s="38"/>
      <c r="M234" s="38"/>
      <c r="N234" s="39"/>
      <c r="O234" s="40">
        <f t="shared" si="115"/>
        <v>0</v>
      </c>
      <c r="P234" s="41"/>
      <c r="Q234" s="42"/>
      <c r="R234" s="41">
        <f t="shared" si="123"/>
        <v>0</v>
      </c>
      <c r="S234" s="44">
        <f t="shared" si="122"/>
        <v>0</v>
      </c>
      <c r="T234" s="45"/>
      <c r="U234" s="46">
        <f t="shared" si="111"/>
        <v>0</v>
      </c>
      <c r="V234" s="66">
        <f t="shared" si="119"/>
        <v>0</v>
      </c>
      <c r="W234" s="48"/>
      <c r="X234" s="49">
        <f t="shared" si="124"/>
        <v>0</v>
      </c>
      <c r="Y234" s="50">
        <f t="shared" si="125"/>
        <v>0</v>
      </c>
      <c r="Z234" s="50">
        <f t="shared" si="126"/>
        <v>0</v>
      </c>
      <c r="AA234" s="50">
        <f t="shared" si="127"/>
        <v>0</v>
      </c>
      <c r="AB234" s="51">
        <f t="shared" si="128"/>
        <v>0</v>
      </c>
      <c r="AC234" s="52">
        <f t="shared" si="116"/>
        <v>0</v>
      </c>
      <c r="AD234" s="53">
        <f t="shared" si="129"/>
        <v>0</v>
      </c>
      <c r="AE234" s="54">
        <f t="shared" si="117"/>
        <v>0</v>
      </c>
    </row>
    <row r="235" spans="1:31" ht="18" hidden="1" customHeight="1">
      <c r="A235" s="172">
        <v>123030</v>
      </c>
      <c r="B235" s="108" t="s">
        <v>57</v>
      </c>
      <c r="C235" s="390" t="s">
        <v>75</v>
      </c>
      <c r="D235" s="165"/>
      <c r="E235" s="103"/>
      <c r="F235" s="103"/>
      <c r="G235" s="103"/>
      <c r="H235" s="103"/>
      <c r="I235" s="98" t="s">
        <v>301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264"/>
      <c r="R235" s="114">
        <f t="shared" si="123"/>
        <v>0</v>
      </c>
      <c r="S235" s="44"/>
      <c r="T235" s="415"/>
      <c r="U235" s="46">
        <f t="shared" si="111"/>
        <v>0</v>
      </c>
      <c r="V235" s="66">
        <f t="shared" si="119"/>
        <v>0</v>
      </c>
      <c r="W235" s="48"/>
      <c r="X235" s="49"/>
      <c r="Y235" s="50"/>
      <c r="Z235" s="50"/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172">
        <v>129051</v>
      </c>
      <c r="B236" s="108" t="s">
        <v>239</v>
      </c>
      <c r="C236" s="96">
        <v>25</v>
      </c>
      <c r="D236" s="416" t="s">
        <v>302</v>
      </c>
      <c r="E236" s="103"/>
      <c r="F236" s="103"/>
      <c r="G236" s="103"/>
      <c r="H236" s="103"/>
      <c r="I236" s="104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>SUM(O236,R236)</f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>(J236*1000)/C236</f>
        <v>0</v>
      </c>
      <c r="Y236" s="50">
        <f>(K236*1000)/C236</f>
        <v>0</v>
      </c>
      <c r="Z236" s="50">
        <f>(L236*1000)/C236</f>
        <v>0</v>
      </c>
      <c r="AA236" s="50">
        <f>(M236*1000)/C236</f>
        <v>0</v>
      </c>
      <c r="AB236" s="51">
        <f>(N236*1000)/C236</f>
        <v>0</v>
      </c>
      <c r="AC236" s="52">
        <f t="shared" si="116"/>
        <v>0</v>
      </c>
      <c r="AD236" s="53">
        <f>(R236*1000)/C236</f>
        <v>0</v>
      </c>
      <c r="AE236" s="54">
        <f t="shared" si="117"/>
        <v>0</v>
      </c>
    </row>
    <row r="237" spans="1:31" ht="18" hidden="1" customHeight="1">
      <c r="A237" s="30">
        <v>120000</v>
      </c>
      <c r="B237" s="31" t="s">
        <v>114</v>
      </c>
      <c r="C237" s="106">
        <v>25</v>
      </c>
      <c r="D237" s="72">
        <v>121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>SUM(O237,R237)</f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>(J237*1000)/C237</f>
        <v>0</v>
      </c>
      <c r="Y237" s="50">
        <f>(K237*1000)/C237</f>
        <v>0</v>
      </c>
      <c r="Z237" s="50">
        <f>(L237*1000)/C237</f>
        <v>0</v>
      </c>
      <c r="AA237" s="50">
        <f>(M237*1000)/C237</f>
        <v>0</v>
      </c>
      <c r="AB237" s="51">
        <f>(N237*1000)/C237</f>
        <v>0</v>
      </c>
      <c r="AC237" s="52">
        <f t="shared" si="116"/>
        <v>0</v>
      </c>
      <c r="AD237" s="53">
        <f>(R237*1000)/C237</f>
        <v>0</v>
      </c>
      <c r="AE237" s="54">
        <f t="shared" si="117"/>
        <v>0</v>
      </c>
    </row>
    <row r="238" spans="1:31" ht="18" hidden="1" customHeight="1">
      <c r="A238" s="30">
        <v>120100</v>
      </c>
      <c r="B238" s="31" t="s">
        <v>114</v>
      </c>
      <c r="C238" s="32">
        <v>25</v>
      </c>
      <c r="D238" s="72">
        <v>124</v>
      </c>
      <c r="E238" s="73">
        <v>724</v>
      </c>
      <c r="F238" s="73" t="s">
        <v>303</v>
      </c>
      <c r="G238" s="73">
        <v>9224</v>
      </c>
      <c r="H238" s="36">
        <v>8224</v>
      </c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>SUM(O238,R238)</f>
        <v>0</v>
      </c>
      <c r="T238" s="45"/>
      <c r="U238" s="46">
        <f t="shared" si="111"/>
        <v>0</v>
      </c>
      <c r="V238" s="66">
        <f t="shared" si="119"/>
        <v>0</v>
      </c>
      <c r="W238" s="48"/>
      <c r="X238" s="49">
        <f>(J238*1000)/C238</f>
        <v>0</v>
      </c>
      <c r="Y238" s="50">
        <f>(K238*1000)/C238</f>
        <v>0</v>
      </c>
      <c r="Z238" s="50">
        <f>(L238*1000)/C238</f>
        <v>0</v>
      </c>
      <c r="AA238" s="50">
        <f>(M238*1000)/C238</f>
        <v>0</v>
      </c>
      <c r="AB238" s="51">
        <f>(N238*1000)/C238</f>
        <v>0</v>
      </c>
      <c r="AC238" s="52">
        <f t="shared" si="116"/>
        <v>0</v>
      </c>
      <c r="AD238" s="53">
        <f>(R238*1000)/C238</f>
        <v>0</v>
      </c>
      <c r="AE238" s="54">
        <f t="shared" si="117"/>
        <v>0</v>
      </c>
    </row>
    <row r="239" spans="1:31" ht="18" hidden="1" customHeight="1">
      <c r="A239" s="30">
        <v>120110</v>
      </c>
      <c r="B239" s="31" t="s">
        <v>114</v>
      </c>
      <c r="C239" s="32">
        <v>25</v>
      </c>
      <c r="D239" s="72">
        <v>125</v>
      </c>
      <c r="E239" s="73"/>
      <c r="F239" s="73"/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77">
        <v>120500</v>
      </c>
      <c r="B240" s="229" t="s">
        <v>114</v>
      </c>
      <c r="C240" s="78">
        <v>25</v>
      </c>
      <c r="D240" s="79">
        <v>126</v>
      </c>
      <c r="E240" s="80">
        <v>726</v>
      </c>
      <c r="F240" s="80" t="s">
        <v>304</v>
      </c>
      <c r="G240" s="80">
        <v>9226</v>
      </c>
      <c r="H240" s="81">
        <v>8226</v>
      </c>
      <c r="I240" s="81"/>
      <c r="J240" s="417"/>
      <c r="K240" s="418"/>
      <c r="L240" s="418"/>
      <c r="M240" s="418"/>
      <c r="N240" s="419"/>
      <c r="O240" s="40">
        <f t="shared" si="115"/>
        <v>0</v>
      </c>
      <c r="P240" s="41"/>
      <c r="Q240" s="420"/>
      <c r="R240" s="421">
        <f t="shared" si="123"/>
        <v>0</v>
      </c>
      <c r="S240" s="44">
        <f>SUM(O240,R240)</f>
        <v>0</v>
      </c>
      <c r="T240" s="422"/>
      <c r="U240" s="423">
        <f t="shared" si="111"/>
        <v>0</v>
      </c>
      <c r="V240" s="66">
        <f t="shared" si="119"/>
        <v>0</v>
      </c>
      <c r="W240" s="424"/>
      <c r="X240" s="425">
        <f>(J240*1000)/C240</f>
        <v>0</v>
      </c>
      <c r="Y240" s="426">
        <f>(K240*1000)/C240</f>
        <v>0</v>
      </c>
      <c r="Z240" s="426">
        <f>(L240*1000)/C240</f>
        <v>0</v>
      </c>
      <c r="AA240" s="426">
        <f>(M240*1000)/C240</f>
        <v>0</v>
      </c>
      <c r="AB240" s="427">
        <f>(N240*1000)/C240</f>
        <v>0</v>
      </c>
      <c r="AC240" s="428">
        <f t="shared" si="116"/>
        <v>0</v>
      </c>
      <c r="AD240" s="429">
        <f>(R240*1000)/C240</f>
        <v>0</v>
      </c>
      <c r="AE240" s="54">
        <f t="shared" si="117"/>
        <v>0</v>
      </c>
    </row>
    <row r="241" spans="1:31" ht="18" customHeight="1" thickBot="1">
      <c r="A241" s="281" t="s">
        <v>305</v>
      </c>
      <c r="B241" s="282"/>
      <c r="C241" s="283"/>
      <c r="D241" s="282"/>
      <c r="E241" s="282"/>
      <c r="F241" s="282"/>
      <c r="G241" s="282"/>
      <c r="H241" s="282"/>
      <c r="I241" s="282"/>
      <c r="J241" s="284">
        <f t="shared" ref="J241:U241" si="130">SUM(J210:J240)</f>
        <v>152</v>
      </c>
      <c r="K241" s="285">
        <f t="shared" si="130"/>
        <v>0</v>
      </c>
      <c r="L241" s="285">
        <f t="shared" si="130"/>
        <v>116</v>
      </c>
      <c r="M241" s="285">
        <f t="shared" si="130"/>
        <v>0</v>
      </c>
      <c r="N241" s="286">
        <f t="shared" si="130"/>
        <v>8</v>
      </c>
      <c r="O241" s="287">
        <f t="shared" si="130"/>
        <v>276</v>
      </c>
      <c r="P241" s="288">
        <f t="shared" si="130"/>
        <v>0</v>
      </c>
      <c r="Q241" s="289">
        <f t="shared" si="130"/>
        <v>0</v>
      </c>
      <c r="R241" s="289">
        <f t="shared" si="130"/>
        <v>0</v>
      </c>
      <c r="S241" s="290">
        <f t="shared" si="130"/>
        <v>192</v>
      </c>
      <c r="T241" s="291">
        <f t="shared" si="130"/>
        <v>84</v>
      </c>
      <c r="U241" s="292">
        <f t="shared" si="130"/>
        <v>276</v>
      </c>
      <c r="V241" s="66">
        <f t="shared" si="119"/>
        <v>0</v>
      </c>
      <c r="W241" s="382"/>
      <c r="X241" s="294">
        <f t="shared" ref="X241:AE241" si="131">SUM(X210:X240)</f>
        <v>6080</v>
      </c>
      <c r="Y241" s="291">
        <f t="shared" si="131"/>
        <v>0</v>
      </c>
      <c r="Z241" s="291">
        <f t="shared" si="131"/>
        <v>0</v>
      </c>
      <c r="AA241" s="291">
        <f t="shared" si="131"/>
        <v>0</v>
      </c>
      <c r="AB241" s="295">
        <f t="shared" si="131"/>
        <v>320</v>
      </c>
      <c r="AC241" s="292">
        <f t="shared" si="131"/>
        <v>6400</v>
      </c>
      <c r="AD241" s="295">
        <f t="shared" si="131"/>
        <v>0</v>
      </c>
      <c r="AE241" s="296">
        <f t="shared" si="131"/>
        <v>6400</v>
      </c>
    </row>
    <row r="242" spans="1:31" ht="18" customHeight="1">
      <c r="A242" s="192">
        <v>201101</v>
      </c>
      <c r="B242" s="193">
        <v>2.5</v>
      </c>
      <c r="C242" s="238">
        <v>25</v>
      </c>
      <c r="D242" s="33">
        <v>548</v>
      </c>
      <c r="E242" s="34">
        <v>948</v>
      </c>
      <c r="F242" s="34" t="s">
        <v>306</v>
      </c>
      <c r="G242" s="34">
        <v>9648</v>
      </c>
      <c r="H242" s="35"/>
      <c r="I242" s="35"/>
      <c r="J242" s="197">
        <v>8</v>
      </c>
      <c r="K242" s="198"/>
      <c r="L242" s="198">
        <v>8</v>
      </c>
      <c r="M242" s="198"/>
      <c r="N242" s="199"/>
      <c r="O242" s="386">
        <f>SUM(J242:N242)</f>
        <v>16</v>
      </c>
      <c r="P242" s="41"/>
      <c r="Q242" s="299"/>
      <c r="R242" s="300">
        <f t="shared" ref="R242:R271" si="132">SUM(P242:Q242)</f>
        <v>0</v>
      </c>
      <c r="S242" s="63">
        <f>SUM(O242,R242)</f>
        <v>16</v>
      </c>
      <c r="T242" s="430"/>
      <c r="U242" s="431">
        <f t="shared" si="111"/>
        <v>16</v>
      </c>
      <c r="V242" s="66">
        <f t="shared" si="119"/>
        <v>0</v>
      </c>
      <c r="W242" s="303"/>
      <c r="X242" s="304">
        <f>(J242*1000)/C242</f>
        <v>320</v>
      </c>
      <c r="Y242" s="305">
        <f>(K242*1000)/C242</f>
        <v>0</v>
      </c>
      <c r="Z242" s="305">
        <f>(L242*1000)/C242</f>
        <v>320</v>
      </c>
      <c r="AA242" s="305">
        <f>(M242*1000)/C242</f>
        <v>0</v>
      </c>
      <c r="AB242" s="306">
        <f>(N242*1000)/C242</f>
        <v>0</v>
      </c>
      <c r="AC242" s="307">
        <f t="shared" ref="AC242:AC271" si="133">SUM(X242:AB242)</f>
        <v>640</v>
      </c>
      <c r="AD242" s="308">
        <f>(R242*1000)/C242</f>
        <v>0</v>
      </c>
      <c r="AE242" s="309">
        <f t="shared" ref="AE242:AE271" si="134">SUM(AC242:AD242)</f>
        <v>640</v>
      </c>
    </row>
    <row r="243" spans="1:31" ht="18" hidden="1" customHeight="1">
      <c r="A243" s="192">
        <v>201201</v>
      </c>
      <c r="B243" s="193">
        <v>2.5</v>
      </c>
      <c r="C243" s="238">
        <v>25</v>
      </c>
      <c r="D243" s="432" t="s">
        <v>307</v>
      </c>
      <c r="E243" s="34"/>
      <c r="F243" s="34"/>
      <c r="G243" s="34"/>
      <c r="H243" s="35"/>
      <c r="I243" s="35"/>
      <c r="J243" s="197"/>
      <c r="K243" s="198"/>
      <c r="L243" s="198"/>
      <c r="M243" s="198"/>
      <c r="N243" s="199"/>
      <c r="O243" s="386">
        <f t="shared" ref="O243:O271" si="135">SUM(J243:N243)</f>
        <v>0</v>
      </c>
      <c r="P243" s="41"/>
      <c r="Q243" s="299"/>
      <c r="R243" s="300"/>
      <c r="S243" s="63">
        <f>SUM(O243,R243)</f>
        <v>0</v>
      </c>
      <c r="T243" s="433"/>
      <c r="U243" s="431">
        <f t="shared" si="111"/>
        <v>0</v>
      </c>
      <c r="V243" s="66">
        <f t="shared" si="119"/>
        <v>0</v>
      </c>
      <c r="W243" s="303"/>
      <c r="X243" s="304">
        <f>(J243*1000)/C243</f>
        <v>0</v>
      </c>
      <c r="Y243" s="304"/>
      <c r="Z243" s="304"/>
      <c r="AA243" s="304"/>
      <c r="AB243" s="304"/>
      <c r="AC243" s="307">
        <f t="shared" si="133"/>
        <v>0</v>
      </c>
      <c r="AD243" s="308"/>
      <c r="AE243" s="309">
        <f t="shared" si="134"/>
        <v>0</v>
      </c>
    </row>
    <row r="244" spans="1:31" ht="18" customHeight="1">
      <c r="A244" s="192">
        <v>201501</v>
      </c>
      <c r="B244" s="193">
        <v>2.5</v>
      </c>
      <c r="C244" s="233" t="s">
        <v>27</v>
      </c>
      <c r="D244" s="432"/>
      <c r="E244" s="34"/>
      <c r="F244" s="34"/>
      <c r="G244" s="34"/>
      <c r="H244" s="35"/>
      <c r="I244" s="434" t="s">
        <v>308</v>
      </c>
      <c r="J244" s="197"/>
      <c r="K244" s="198"/>
      <c r="L244" s="198"/>
      <c r="M244" s="198"/>
      <c r="N244" s="199"/>
      <c r="O244" s="386">
        <f t="shared" si="135"/>
        <v>0</v>
      </c>
      <c r="P244" s="41"/>
      <c r="Q244" s="435"/>
      <c r="R244" s="61">
        <f>SUM(P244:Q244)</f>
        <v>0</v>
      </c>
      <c r="S244" s="63"/>
      <c r="T244" s="93">
        <f>SUM(R244:S244)</f>
        <v>0</v>
      </c>
      <c r="U244" s="65">
        <f t="shared" si="111"/>
        <v>0</v>
      </c>
      <c r="V244" s="66">
        <f t="shared" si="119"/>
        <v>0</v>
      </c>
      <c r="W244" s="303"/>
      <c r="X244" s="304"/>
      <c r="Y244" s="306"/>
      <c r="Z244" s="306"/>
      <c r="AA244" s="306"/>
      <c r="AB244" s="306"/>
      <c r="AC244" s="307"/>
      <c r="AD244" s="308"/>
      <c r="AE244" s="309"/>
    </row>
    <row r="245" spans="1:31" ht="18" hidden="1" customHeight="1">
      <c r="A245" s="192">
        <v>20150835</v>
      </c>
      <c r="B245" s="193">
        <v>2.5</v>
      </c>
      <c r="C245" s="390" t="s">
        <v>75</v>
      </c>
      <c r="D245" s="33"/>
      <c r="E245" s="34"/>
      <c r="F245" s="34"/>
      <c r="G245" s="34"/>
      <c r="H245" s="35"/>
      <c r="I245" s="89" t="s">
        <v>309</v>
      </c>
      <c r="J245" s="197"/>
      <c r="K245" s="198"/>
      <c r="L245" s="198"/>
      <c r="M245" s="198"/>
      <c r="N245" s="199"/>
      <c r="O245" s="386"/>
      <c r="P245" s="61"/>
      <c r="Q245" s="109"/>
      <c r="R245" s="92">
        <f>SUM(P245:Q245)</f>
        <v>0</v>
      </c>
      <c r="S245" s="63"/>
      <c r="T245" s="93">
        <f>SUM(R245:S245)</f>
        <v>0</v>
      </c>
      <c r="U245" s="65">
        <f t="shared" si="111"/>
        <v>0</v>
      </c>
      <c r="V245" s="66">
        <f t="shared" si="119"/>
        <v>0</v>
      </c>
      <c r="W245" s="303"/>
      <c r="X245" s="304"/>
      <c r="Y245" s="305"/>
      <c r="Z245" s="305"/>
      <c r="AA245" s="305"/>
      <c r="AB245" s="306"/>
      <c r="AC245" s="307"/>
      <c r="AD245" s="308"/>
      <c r="AE245" s="309"/>
    </row>
    <row r="246" spans="1:31" ht="18" customHeight="1">
      <c r="A246" s="30">
        <v>201501</v>
      </c>
      <c r="B246" s="31">
        <v>2.5</v>
      </c>
      <c r="C246" s="32">
        <v>50</v>
      </c>
      <c r="D246" s="72"/>
      <c r="E246" s="73"/>
      <c r="F246" s="73"/>
      <c r="G246" s="73"/>
      <c r="H246" s="36"/>
      <c r="I246" s="909" t="s">
        <v>308</v>
      </c>
      <c r="J246" s="71"/>
      <c r="K246" s="58"/>
      <c r="L246" s="58"/>
      <c r="M246" s="58"/>
      <c r="N246" s="59"/>
      <c r="O246" s="386"/>
      <c r="P246" s="61"/>
      <c r="Q246" s="62"/>
      <c r="R246" s="61">
        <f t="shared" si="132"/>
        <v>0</v>
      </c>
      <c r="S246" s="63">
        <f>SUM(O246,R246)</f>
        <v>0</v>
      </c>
      <c r="T246" s="139"/>
      <c r="U246" s="65">
        <f t="shared" si="111"/>
        <v>0</v>
      </c>
      <c r="V246" s="66">
        <f t="shared" si="119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133"/>
        <v>0</v>
      </c>
      <c r="AD246" s="53">
        <f>(R246*1000)/C246</f>
        <v>0</v>
      </c>
      <c r="AE246" s="54">
        <f t="shared" si="134"/>
        <v>0</v>
      </c>
    </row>
    <row r="247" spans="1:31" ht="18" hidden="1" customHeight="1">
      <c r="A247" s="30">
        <v>203701</v>
      </c>
      <c r="B247" s="31">
        <v>2.5</v>
      </c>
      <c r="C247" s="32">
        <v>25</v>
      </c>
      <c r="D247" s="72"/>
      <c r="E247" s="73"/>
      <c r="F247" s="73"/>
      <c r="G247" s="73"/>
      <c r="H247" s="89">
        <v>6949</v>
      </c>
      <c r="I247" s="97"/>
      <c r="J247" s="71"/>
      <c r="K247" s="58"/>
      <c r="L247" s="58"/>
      <c r="M247" s="58"/>
      <c r="O247" s="386">
        <f t="shared" si="135"/>
        <v>0</v>
      </c>
      <c r="P247" s="61"/>
      <c r="Q247" s="62"/>
      <c r="R247" s="61"/>
      <c r="S247" s="63">
        <f>SUM(O247,R247)</f>
        <v>0</v>
      </c>
      <c r="T247" s="139"/>
      <c r="U247" s="65">
        <f t="shared" si="111"/>
        <v>0</v>
      </c>
      <c r="V247" s="66">
        <f t="shared" si="119"/>
        <v>0</v>
      </c>
      <c r="W247" s="48"/>
      <c r="X247" s="49"/>
      <c r="Y247" s="50"/>
      <c r="Z247" s="50"/>
      <c r="AA247" s="50"/>
      <c r="AB247" s="306">
        <f>(N247*1000)/C247</f>
        <v>0</v>
      </c>
      <c r="AC247" s="52">
        <f t="shared" si="133"/>
        <v>0</v>
      </c>
      <c r="AD247" s="53"/>
      <c r="AE247" s="54">
        <f t="shared" si="134"/>
        <v>0</v>
      </c>
    </row>
    <row r="248" spans="1:31" ht="18" customHeight="1">
      <c r="A248" s="30">
        <v>203101</v>
      </c>
      <c r="B248" s="108">
        <v>4</v>
      </c>
      <c r="C248" s="32">
        <v>25</v>
      </c>
      <c r="D248" s="72">
        <v>549</v>
      </c>
      <c r="E248" s="73">
        <v>949</v>
      </c>
      <c r="F248" s="73" t="s">
        <v>310</v>
      </c>
      <c r="G248" s="73">
        <v>9649</v>
      </c>
      <c r="H248" s="36"/>
      <c r="I248" s="36"/>
      <c r="J248" s="71">
        <v>24</v>
      </c>
      <c r="K248" s="58">
        <v>16</v>
      </c>
      <c r="L248" s="150">
        <v>32</v>
      </c>
      <c r="M248" s="58"/>
      <c r="N248" s="59"/>
      <c r="O248" s="386">
        <f>SUM(J248:N248)</f>
        <v>72</v>
      </c>
      <c r="P248" s="41"/>
      <c r="Q248" s="62"/>
      <c r="R248" s="61"/>
      <c r="S248" s="63">
        <f>SUM(O248,R248)</f>
        <v>72</v>
      </c>
      <c r="T248" s="139"/>
      <c r="U248" s="65">
        <f t="shared" si="111"/>
        <v>72</v>
      </c>
      <c r="V248" s="66">
        <f t="shared" si="119"/>
        <v>0</v>
      </c>
      <c r="W248" s="48"/>
      <c r="X248" s="304">
        <f>(J248*1000)/C248</f>
        <v>960</v>
      </c>
      <c r="Y248" s="305">
        <f>(K248*1000)/C248</f>
        <v>640</v>
      </c>
      <c r="Z248" s="305">
        <f>(L248*1000)/C248</f>
        <v>1280</v>
      </c>
      <c r="AA248" s="305">
        <f>(M248*1000)/C248</f>
        <v>0</v>
      </c>
      <c r="AB248" s="306">
        <f>(N248*1000)/C248</f>
        <v>0</v>
      </c>
      <c r="AC248" s="52">
        <f t="shared" si="133"/>
        <v>2880</v>
      </c>
      <c r="AD248" s="53">
        <f>(R248*1000)/C248</f>
        <v>0</v>
      </c>
      <c r="AE248" s="54">
        <f t="shared" si="134"/>
        <v>2880</v>
      </c>
    </row>
    <row r="249" spans="1:31" ht="18" hidden="1" customHeight="1">
      <c r="A249" s="30">
        <v>203201</v>
      </c>
      <c r="B249" s="108">
        <v>4</v>
      </c>
      <c r="C249" s="32">
        <v>25</v>
      </c>
      <c r="D249" s="72" t="s">
        <v>311</v>
      </c>
      <c r="E249" s="73"/>
      <c r="F249" s="73"/>
      <c r="G249" s="73"/>
      <c r="H249" s="36"/>
      <c r="I249" s="36"/>
      <c r="J249" s="396"/>
      <c r="K249" s="58"/>
      <c r="L249" s="58"/>
      <c r="M249" s="58"/>
      <c r="N249" s="59"/>
      <c r="O249" s="386">
        <f t="shared" si="135"/>
        <v>0</v>
      </c>
      <c r="P249" s="41"/>
      <c r="Q249" s="62"/>
      <c r="R249" s="61"/>
      <c r="S249" s="63">
        <f>SUM(O249,R249)</f>
        <v>0</v>
      </c>
      <c r="T249" s="436"/>
      <c r="U249" s="65">
        <f t="shared" si="111"/>
        <v>0</v>
      </c>
      <c r="V249" s="66">
        <f t="shared" si="119"/>
        <v>0</v>
      </c>
      <c r="W249" s="48"/>
      <c r="X249" s="49">
        <f>(J249*1000)/C249</f>
        <v>0</v>
      </c>
      <c r="Y249" s="50"/>
      <c r="Z249" s="50"/>
      <c r="AA249" s="50"/>
      <c r="AB249" s="51"/>
      <c r="AC249" s="52">
        <f t="shared" si="133"/>
        <v>0</v>
      </c>
      <c r="AD249" s="53"/>
      <c r="AE249" s="54">
        <f t="shared" si="134"/>
        <v>0</v>
      </c>
    </row>
    <row r="250" spans="1:31" ht="18" customHeight="1">
      <c r="A250" s="30">
        <v>203501</v>
      </c>
      <c r="B250" s="108">
        <v>4</v>
      </c>
      <c r="C250" s="233" t="s">
        <v>27</v>
      </c>
      <c r="D250" s="72"/>
      <c r="E250" s="73"/>
      <c r="F250" s="73"/>
      <c r="G250" s="73"/>
      <c r="H250" s="36"/>
      <c r="I250" s="89" t="s">
        <v>312</v>
      </c>
      <c r="J250" s="71"/>
      <c r="K250" s="58"/>
      <c r="L250" s="58"/>
      <c r="M250" s="58"/>
      <c r="N250" s="59"/>
      <c r="O250" s="386"/>
      <c r="P250" s="61"/>
      <c r="Q250" s="109">
        <v>14</v>
      </c>
      <c r="R250" s="92">
        <f>SUM(P250:Q250)</f>
        <v>14</v>
      </c>
      <c r="S250" s="63"/>
      <c r="T250" s="93">
        <f>SUM(R250:S250)</f>
        <v>14</v>
      </c>
      <c r="U250" s="65">
        <f t="shared" si="111"/>
        <v>14</v>
      </c>
      <c r="V250" s="66">
        <f t="shared" si="119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customHeight="1">
      <c r="A251" s="30">
        <v>203501</v>
      </c>
      <c r="B251" s="108">
        <v>4</v>
      </c>
      <c r="C251" s="32">
        <v>50</v>
      </c>
      <c r="D251" s="72"/>
      <c r="E251" s="73"/>
      <c r="F251" s="73"/>
      <c r="G251" s="73"/>
      <c r="H251" s="36"/>
      <c r="I251" s="909" t="s">
        <v>312</v>
      </c>
      <c r="J251" s="71"/>
      <c r="K251" s="58"/>
      <c r="L251" s="58"/>
      <c r="M251" s="58"/>
      <c r="N251" s="59"/>
      <c r="O251" s="386"/>
      <c r="P251" s="61"/>
      <c r="Q251" s="62">
        <v>100</v>
      </c>
      <c r="R251" s="61">
        <f>SUM(P251:Q251)</f>
        <v>100</v>
      </c>
      <c r="S251" s="63">
        <f>SUM(O251,R251)</f>
        <v>100</v>
      </c>
      <c r="T251" s="139"/>
      <c r="U251" s="65">
        <f t="shared" si="111"/>
        <v>100</v>
      </c>
      <c r="V251" s="66">
        <f t="shared" si="119"/>
        <v>0</v>
      </c>
      <c r="W251" s="48"/>
      <c r="X251" s="49">
        <f>(J251*1000)/C251</f>
        <v>0</v>
      </c>
      <c r="Y251" s="50">
        <f>(K251*1000)/C251</f>
        <v>0</v>
      </c>
      <c r="Z251" s="50"/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2000</v>
      </c>
      <c r="AE251" s="54">
        <f t="shared" si="134"/>
        <v>2000</v>
      </c>
    </row>
    <row r="252" spans="1:31" ht="18" customHeight="1">
      <c r="A252" s="30">
        <v>204501</v>
      </c>
      <c r="B252" s="108">
        <v>4</v>
      </c>
      <c r="C252" s="233" t="s">
        <v>27</v>
      </c>
      <c r="D252" s="72"/>
      <c r="E252" s="73"/>
      <c r="F252" s="73"/>
      <c r="G252" s="73"/>
      <c r="H252" s="36"/>
      <c r="I252" s="89" t="s">
        <v>313</v>
      </c>
      <c r="J252" s="71"/>
      <c r="K252" s="58"/>
      <c r="M252" s="58"/>
      <c r="N252" s="59"/>
      <c r="O252" s="386"/>
      <c r="P252" s="61"/>
      <c r="Q252" s="109">
        <v>98</v>
      </c>
      <c r="R252" s="92">
        <f>SUM(P252:Q252)</f>
        <v>98</v>
      </c>
      <c r="S252" s="63"/>
      <c r="T252" s="140">
        <f>SUM(O252,R252)</f>
        <v>98</v>
      </c>
      <c r="U252" s="65">
        <f t="shared" si="111"/>
        <v>98</v>
      </c>
      <c r="V252" s="66">
        <f t="shared" si="119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customHeight="1">
      <c r="A253" s="30">
        <v>204501</v>
      </c>
      <c r="B253" s="108">
        <v>4</v>
      </c>
      <c r="C253" s="32">
        <v>50</v>
      </c>
      <c r="D253" s="72"/>
      <c r="E253" s="73"/>
      <c r="F253" s="73"/>
      <c r="G253" s="73"/>
      <c r="H253" s="36"/>
      <c r="I253" s="909" t="s">
        <v>313</v>
      </c>
      <c r="J253" s="71"/>
      <c r="K253" s="58"/>
      <c r="L253" s="58"/>
      <c r="M253" s="58"/>
      <c r="N253" s="59"/>
      <c r="O253" s="386"/>
      <c r="P253" s="61"/>
      <c r="Q253" s="62">
        <v>200</v>
      </c>
      <c r="R253" s="61">
        <f t="shared" si="132"/>
        <v>200</v>
      </c>
      <c r="S253" s="63">
        <f t="shared" ref="S253:S271" si="136">SUM(O253,R253)</f>
        <v>200</v>
      </c>
      <c r="T253" s="227"/>
      <c r="U253" s="65">
        <f t="shared" si="111"/>
        <v>200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>
        <f t="shared" ref="AD253:AD271" si="137">(R253*1000)/C253</f>
        <v>4000</v>
      </c>
      <c r="AE253" s="54">
        <f t="shared" si="134"/>
        <v>4000</v>
      </c>
    </row>
    <row r="254" spans="1:31" ht="18" customHeight="1">
      <c r="A254" s="30">
        <v>204101</v>
      </c>
      <c r="B254" s="108">
        <v>4</v>
      </c>
      <c r="C254" s="32">
        <v>25</v>
      </c>
      <c r="D254" s="72">
        <v>540</v>
      </c>
      <c r="E254" s="73"/>
      <c r="F254" s="73" t="s">
        <v>314</v>
      </c>
      <c r="G254" s="73"/>
      <c r="H254" s="36"/>
      <c r="I254" s="97"/>
      <c r="J254" s="396"/>
      <c r="K254" s="58"/>
      <c r="L254" s="58"/>
      <c r="M254" s="58"/>
      <c r="N254" s="59"/>
      <c r="O254" s="386">
        <f>SUM(J254:N254)</f>
        <v>0</v>
      </c>
      <c r="P254" s="41"/>
      <c r="Q254" s="62"/>
      <c r="R254" s="61">
        <f t="shared" si="132"/>
        <v>0</v>
      </c>
      <c r="S254" s="63">
        <f t="shared" si="136"/>
        <v>0</v>
      </c>
      <c r="T254" s="139"/>
      <c r="U254" s="65">
        <f t="shared" si="111"/>
        <v>0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>
        <f t="shared" ref="Z254:Z271" si="138">(L254*1000)/C254</f>
        <v>0</v>
      </c>
      <c r="AA254" s="50">
        <f t="shared" ref="AA254:AA271" si="139">(M254*1000)/C254</f>
        <v>0</v>
      </c>
      <c r="AB254" s="51">
        <f t="shared" ref="AB254:AB271" si="140">(N254*1000)/C254</f>
        <v>0</v>
      </c>
      <c r="AC254" s="52">
        <f t="shared" si="133"/>
        <v>0</v>
      </c>
      <c r="AD254" s="53">
        <f t="shared" si="137"/>
        <v>0</v>
      </c>
      <c r="AE254" s="54">
        <f t="shared" si="134"/>
        <v>0</v>
      </c>
    </row>
    <row r="255" spans="1:31" ht="18" hidden="1" customHeight="1">
      <c r="A255" s="30">
        <v>204501</v>
      </c>
      <c r="B255" s="108">
        <v>4</v>
      </c>
      <c r="C255" s="32">
        <v>50</v>
      </c>
      <c r="D255" s="72" t="s">
        <v>313</v>
      </c>
      <c r="E255" s="73"/>
      <c r="F255" s="73"/>
      <c r="G255" s="73"/>
      <c r="H255" s="36"/>
      <c r="I255" s="36"/>
      <c r="J255" s="71"/>
      <c r="K255" s="58"/>
      <c r="L255" s="58"/>
      <c r="M255" s="58"/>
      <c r="N255" s="59"/>
      <c r="O255" s="386">
        <f t="shared" si="135"/>
        <v>0</v>
      </c>
      <c r="P255" s="41"/>
      <c r="Q255" s="62"/>
      <c r="R255" s="61">
        <f t="shared" si="132"/>
        <v>0</v>
      </c>
      <c r="S255" s="63">
        <f t="shared" si="136"/>
        <v>0</v>
      </c>
      <c r="T255" s="139"/>
      <c r="U255" s="65">
        <f t="shared" si="111"/>
        <v>0</v>
      </c>
      <c r="V255" s="66">
        <f t="shared" si="119"/>
        <v>0</v>
      </c>
      <c r="W255" s="48"/>
      <c r="X255" s="49">
        <f t="shared" ref="X255:X271" si="141">(J255*1000)/C255</f>
        <v>0</v>
      </c>
      <c r="Y255" s="50">
        <f t="shared" ref="Y255:Y271" si="142">(K255*1000)/C255</f>
        <v>0</v>
      </c>
      <c r="Z255" s="50">
        <f t="shared" si="138"/>
        <v>0</v>
      </c>
      <c r="AA255" s="50">
        <f t="shared" si="139"/>
        <v>0</v>
      </c>
      <c r="AB255" s="51">
        <f t="shared" si="140"/>
        <v>0</v>
      </c>
      <c r="AC255" s="52">
        <f t="shared" si="133"/>
        <v>0</v>
      </c>
      <c r="AD255" s="53">
        <f t="shared" si="137"/>
        <v>0</v>
      </c>
      <c r="AE255" s="54">
        <f t="shared" si="134"/>
        <v>0</v>
      </c>
    </row>
    <row r="256" spans="1:31" ht="18" hidden="1" customHeight="1">
      <c r="A256" s="172">
        <v>202301</v>
      </c>
      <c r="B256" s="101">
        <v>2.5</v>
      </c>
      <c r="C256" s="96">
        <v>25</v>
      </c>
      <c r="D256" s="165" t="s">
        <v>315</v>
      </c>
      <c r="E256" s="103"/>
      <c r="F256" s="103"/>
      <c r="G256" s="103"/>
      <c r="H256" s="103"/>
      <c r="I256" s="104"/>
      <c r="J256" s="71"/>
      <c r="K256" s="58"/>
      <c r="L256" s="58"/>
      <c r="M256" s="58"/>
      <c r="N256" s="59"/>
      <c r="O256" s="386">
        <f t="shared" si="135"/>
        <v>0</v>
      </c>
      <c r="P256" s="41"/>
      <c r="Q256" s="62"/>
      <c r="R256" s="61">
        <f t="shared" si="132"/>
        <v>0</v>
      </c>
      <c r="S256" s="63">
        <f t="shared" si="136"/>
        <v>0</v>
      </c>
      <c r="T256" s="139"/>
      <c r="U256" s="65">
        <f t="shared" si="111"/>
        <v>0</v>
      </c>
      <c r="V256" s="66">
        <f t="shared" si="119"/>
        <v>0</v>
      </c>
      <c r="W256" s="48"/>
      <c r="X256" s="49">
        <f t="shared" si="141"/>
        <v>0</v>
      </c>
      <c r="Y256" s="50">
        <f t="shared" si="142"/>
        <v>0</v>
      </c>
      <c r="Z256" s="50">
        <f t="shared" si="138"/>
        <v>0</v>
      </c>
      <c r="AA256" s="50">
        <f t="shared" si="139"/>
        <v>0</v>
      </c>
      <c r="AB256" s="51">
        <f t="shared" si="140"/>
        <v>0</v>
      </c>
      <c r="AC256" s="52">
        <f t="shared" si="133"/>
        <v>0</v>
      </c>
      <c r="AD256" s="53">
        <f t="shared" si="137"/>
        <v>0</v>
      </c>
      <c r="AE256" s="54">
        <f t="shared" si="134"/>
        <v>0</v>
      </c>
    </row>
    <row r="257" spans="1:31" ht="18" hidden="1" customHeight="1">
      <c r="A257" s="172">
        <v>204101</v>
      </c>
      <c r="B257" s="101">
        <v>3.5</v>
      </c>
      <c r="C257" s="96">
        <v>25</v>
      </c>
      <c r="D257" s="165" t="s">
        <v>316</v>
      </c>
      <c r="E257" s="103" t="s">
        <v>317</v>
      </c>
      <c r="F257" s="103" t="s">
        <v>318</v>
      </c>
      <c r="G257" s="103" t="s">
        <v>319</v>
      </c>
      <c r="H257" s="103" t="s">
        <v>320</v>
      </c>
      <c r="I257" s="104"/>
      <c r="J257" s="71"/>
      <c r="K257" s="58"/>
      <c r="L257" s="58"/>
      <c r="M257" s="58"/>
      <c r="N257" s="59"/>
      <c r="O257" s="386">
        <f t="shared" si="135"/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 t="shared" si="141"/>
        <v>0</v>
      </c>
      <c r="Y257" s="50">
        <f t="shared" si="142"/>
        <v>0</v>
      </c>
      <c r="Z257" s="50">
        <f t="shared" si="138"/>
        <v>0</v>
      </c>
      <c r="AA257" s="50">
        <f t="shared" si="139"/>
        <v>0</v>
      </c>
      <c r="AB257" s="51">
        <f t="shared" si="140"/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202101</v>
      </c>
      <c r="B258" s="31">
        <v>2.5</v>
      </c>
      <c r="C258" s="32">
        <v>25</v>
      </c>
      <c r="D258" s="72">
        <v>6548</v>
      </c>
      <c r="E258" s="73">
        <v>8948</v>
      </c>
      <c r="F258" s="73" t="s">
        <v>321</v>
      </c>
      <c r="G258" s="73" t="s">
        <v>322</v>
      </c>
      <c r="H258" s="36" t="s">
        <v>323</v>
      </c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si="141"/>
        <v>0</v>
      </c>
      <c r="Y258" s="50">
        <f t="shared" si="142"/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211001</v>
      </c>
      <c r="B259" s="108">
        <v>2.5</v>
      </c>
      <c r="C259" s="32">
        <v>25</v>
      </c>
      <c r="D259" s="72">
        <v>541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30">
        <v>212003</v>
      </c>
      <c r="B260" s="108">
        <v>4</v>
      </c>
      <c r="C260" s="32">
        <v>25</v>
      </c>
      <c r="D260" s="72">
        <v>542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213001</v>
      </c>
      <c r="B261" s="108">
        <v>4</v>
      </c>
      <c r="C261" s="96">
        <v>25</v>
      </c>
      <c r="D261" s="165" t="s">
        <v>324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226001</v>
      </c>
      <c r="B262" s="108">
        <v>3.5</v>
      </c>
      <c r="C262" s="32">
        <v>25</v>
      </c>
      <c r="D262" s="72">
        <v>543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226001</v>
      </c>
      <c r="B263" s="108">
        <v>4</v>
      </c>
      <c r="C263" s="32">
        <v>40</v>
      </c>
      <c r="D263" s="72">
        <v>543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customHeight="1">
      <c r="A264" s="30">
        <v>216201</v>
      </c>
      <c r="B264" s="108">
        <v>4</v>
      </c>
      <c r="C264" s="32">
        <v>25</v>
      </c>
      <c r="D264" s="72">
        <v>544</v>
      </c>
      <c r="E264" s="73">
        <v>944</v>
      </c>
      <c r="F264" s="73" t="s">
        <v>325</v>
      </c>
      <c r="G264" s="73">
        <v>9644</v>
      </c>
      <c r="H264" s="36"/>
      <c r="I264" s="36"/>
      <c r="J264" s="71">
        <v>24</v>
      </c>
      <c r="K264" s="58"/>
      <c r="L264" s="58"/>
      <c r="M264" s="58"/>
      <c r="N264" s="59"/>
      <c r="O264" s="386">
        <f t="shared" si="135"/>
        <v>24</v>
      </c>
      <c r="P264" s="41"/>
      <c r="Q264" s="62"/>
      <c r="R264" s="61">
        <f t="shared" si="132"/>
        <v>0</v>
      </c>
      <c r="S264" s="63">
        <f t="shared" si="136"/>
        <v>24</v>
      </c>
      <c r="T264" s="139"/>
      <c r="U264" s="65">
        <f t="shared" si="111"/>
        <v>24</v>
      </c>
      <c r="V264" s="66">
        <f t="shared" si="119"/>
        <v>0</v>
      </c>
      <c r="W264" s="48"/>
      <c r="X264" s="49">
        <f t="shared" si="141"/>
        <v>960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960</v>
      </c>
      <c r="AD264" s="53">
        <f t="shared" si="137"/>
        <v>0</v>
      </c>
      <c r="AE264" s="54">
        <f t="shared" si="134"/>
        <v>960</v>
      </c>
    </row>
    <row r="265" spans="1:31" ht="18" hidden="1" customHeight="1">
      <c r="A265" s="30">
        <v>216201</v>
      </c>
      <c r="B265" s="108">
        <v>4</v>
      </c>
      <c r="C265" s="32">
        <v>40</v>
      </c>
      <c r="D265" s="33">
        <v>544</v>
      </c>
      <c r="E265" s="73">
        <v>944</v>
      </c>
      <c r="F265" s="73" t="s">
        <v>325</v>
      </c>
      <c r="G265" s="73">
        <v>9644</v>
      </c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216251</v>
      </c>
      <c r="B266" s="108">
        <v>4</v>
      </c>
      <c r="C266" s="32">
        <v>25</v>
      </c>
      <c r="D266" s="33">
        <v>545</v>
      </c>
      <c r="E266" s="73"/>
      <c r="F266" s="73"/>
      <c r="G266" s="73"/>
      <c r="H266" s="36">
        <v>8645</v>
      </c>
      <c r="I266" s="36"/>
      <c r="J266" s="37"/>
      <c r="K266" s="38"/>
      <c r="L266" s="38"/>
      <c r="M266" s="38"/>
      <c r="N266" s="39"/>
      <c r="O266" s="386">
        <f t="shared" si="135"/>
        <v>0</v>
      </c>
      <c r="P266" s="41"/>
      <c r="Q266" s="42"/>
      <c r="R266" s="41">
        <f t="shared" si="132"/>
        <v>0</v>
      </c>
      <c r="S266" s="44">
        <f t="shared" si="136"/>
        <v>0</v>
      </c>
      <c r="T266" s="45"/>
      <c r="U266" s="46">
        <f t="shared" ref="U266:U323" si="143">SUM(S266:T266)</f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216251</v>
      </c>
      <c r="B267" s="108">
        <v>4</v>
      </c>
      <c r="C267" s="32">
        <v>40</v>
      </c>
      <c r="D267" s="33">
        <v>545</v>
      </c>
      <c r="E267" s="73">
        <v>945</v>
      </c>
      <c r="F267" s="73" t="s">
        <v>326</v>
      </c>
      <c r="G267" s="73">
        <v>9645</v>
      </c>
      <c r="H267" s="36">
        <v>8645</v>
      </c>
      <c r="I267" s="36"/>
      <c r="J267" s="37"/>
      <c r="K267" s="38"/>
      <c r="L267" s="38"/>
      <c r="M267" s="38"/>
      <c r="N267" s="39"/>
      <c r="O267" s="386">
        <f t="shared" si="135"/>
        <v>0</v>
      </c>
      <c r="P267" s="41"/>
      <c r="Q267" s="42"/>
      <c r="R267" s="41">
        <f t="shared" si="132"/>
        <v>0</v>
      </c>
      <c r="S267" s="44">
        <f t="shared" si="136"/>
        <v>0</v>
      </c>
      <c r="T267" s="45"/>
      <c r="U267" s="46">
        <f t="shared" si="143"/>
        <v>0</v>
      </c>
      <c r="V267" s="66">
        <f t="shared" si="119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>
      <c r="A268" s="30">
        <v>221001</v>
      </c>
      <c r="B268" s="108">
        <v>2.5</v>
      </c>
      <c r="C268" s="32">
        <v>40</v>
      </c>
      <c r="D268" s="72" t="s">
        <v>327</v>
      </c>
      <c r="E268" s="73"/>
      <c r="F268" s="73"/>
      <c r="G268" s="73"/>
      <c r="H268" s="36"/>
      <c r="I268" s="36" t="s">
        <v>327</v>
      </c>
      <c r="J268" s="37"/>
      <c r="K268" s="38"/>
      <c r="L268" s="38"/>
      <c r="M268" s="38"/>
      <c r="N268" s="39"/>
      <c r="O268" s="386">
        <f t="shared" si="135"/>
        <v>0</v>
      </c>
      <c r="P268" s="41"/>
      <c r="Q268" s="42"/>
      <c r="R268" s="41">
        <f t="shared" si="132"/>
        <v>0</v>
      </c>
      <c r="S268" s="44">
        <f t="shared" si="136"/>
        <v>0</v>
      </c>
      <c r="T268" s="45"/>
      <c r="U268" s="46">
        <f t="shared" si="143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222001</v>
      </c>
      <c r="B269" s="108">
        <v>4</v>
      </c>
      <c r="C269" s="32">
        <v>40</v>
      </c>
      <c r="D269" s="72" t="s">
        <v>328</v>
      </c>
      <c r="E269" s="73"/>
      <c r="F269" s="73"/>
      <c r="G269" s="73"/>
      <c r="H269" s="36"/>
      <c r="I269" s="36" t="s">
        <v>328</v>
      </c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43"/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226501</v>
      </c>
      <c r="B270" s="108">
        <v>4</v>
      </c>
      <c r="C270" s="32">
        <v>40</v>
      </c>
      <c r="D270" s="72" t="s">
        <v>329</v>
      </c>
      <c r="E270" s="73"/>
      <c r="F270" s="73"/>
      <c r="G270" s="73"/>
      <c r="H270" s="36"/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82">
        <v>200100</v>
      </c>
      <c r="B271" s="157">
        <v>2.5</v>
      </c>
      <c r="C271" s="168">
        <v>25</v>
      </c>
      <c r="D271" s="84">
        <v>144</v>
      </c>
      <c r="E271" s="85">
        <v>744</v>
      </c>
      <c r="F271" s="85" t="s">
        <v>330</v>
      </c>
      <c r="G271" s="85">
        <v>8244</v>
      </c>
      <c r="H271" s="85"/>
      <c r="I271" s="171"/>
      <c r="J271" s="417"/>
      <c r="K271" s="418"/>
      <c r="L271" s="418"/>
      <c r="M271" s="418"/>
      <c r="N271" s="419"/>
      <c r="O271" s="386">
        <f t="shared" si="135"/>
        <v>0</v>
      </c>
      <c r="P271" s="41"/>
      <c r="Q271" s="420"/>
      <c r="R271" s="421">
        <f t="shared" si="132"/>
        <v>0</v>
      </c>
      <c r="S271" s="44">
        <f t="shared" si="136"/>
        <v>0</v>
      </c>
      <c r="T271" s="422"/>
      <c r="U271" s="423">
        <f t="shared" si="143"/>
        <v>0</v>
      </c>
      <c r="V271" s="66">
        <f t="shared" si="119"/>
        <v>0</v>
      </c>
      <c r="W271" s="424"/>
      <c r="X271" s="425">
        <f t="shared" si="141"/>
        <v>0</v>
      </c>
      <c r="Y271" s="426">
        <f t="shared" si="142"/>
        <v>0</v>
      </c>
      <c r="Z271" s="426">
        <f t="shared" si="138"/>
        <v>0</v>
      </c>
      <c r="AA271" s="426">
        <f t="shared" si="139"/>
        <v>0</v>
      </c>
      <c r="AB271" s="427">
        <f t="shared" si="140"/>
        <v>0</v>
      </c>
      <c r="AC271" s="428">
        <f t="shared" si="133"/>
        <v>0</v>
      </c>
      <c r="AD271" s="429">
        <f t="shared" si="137"/>
        <v>0</v>
      </c>
      <c r="AE271" s="437">
        <f t="shared" si="134"/>
        <v>0</v>
      </c>
    </row>
    <row r="272" spans="1:31" ht="18" customHeight="1" thickBot="1">
      <c r="A272" s="281" t="s">
        <v>331</v>
      </c>
      <c r="B272" s="282"/>
      <c r="C272" s="283"/>
      <c r="D272" s="282"/>
      <c r="E272" s="282"/>
      <c r="F272" s="282"/>
      <c r="G272" s="282"/>
      <c r="H272" s="282"/>
      <c r="I272" s="282"/>
      <c r="J272" s="285">
        <f t="shared" ref="J272:U272" si="144">SUM(J242:J271)</f>
        <v>56</v>
      </c>
      <c r="K272" s="285">
        <f t="shared" si="144"/>
        <v>16</v>
      </c>
      <c r="L272" s="285">
        <f t="shared" si="144"/>
        <v>40</v>
      </c>
      <c r="M272" s="285">
        <f t="shared" si="144"/>
        <v>0</v>
      </c>
      <c r="N272" s="286">
        <f t="shared" si="144"/>
        <v>0</v>
      </c>
      <c r="O272" s="287">
        <f t="shared" si="144"/>
        <v>112</v>
      </c>
      <c r="P272" s="288">
        <f t="shared" si="144"/>
        <v>0</v>
      </c>
      <c r="Q272" s="289">
        <f>SUM(Q242:Q271)</f>
        <v>412</v>
      </c>
      <c r="R272" s="288">
        <f t="shared" si="144"/>
        <v>412</v>
      </c>
      <c r="S272" s="290">
        <f t="shared" si="144"/>
        <v>412</v>
      </c>
      <c r="T272" s="291">
        <f t="shared" si="144"/>
        <v>112</v>
      </c>
      <c r="U272" s="292">
        <f t="shared" si="144"/>
        <v>524</v>
      </c>
      <c r="V272" s="66">
        <f t="shared" si="119"/>
        <v>0</v>
      </c>
      <c r="W272" s="382"/>
      <c r="X272" s="294">
        <f t="shared" ref="X272:AE272" si="145">SUM(X242:X271)</f>
        <v>2240</v>
      </c>
      <c r="Y272" s="291">
        <f t="shared" si="145"/>
        <v>640</v>
      </c>
      <c r="Z272" s="291">
        <f t="shared" si="145"/>
        <v>1600</v>
      </c>
      <c r="AA272" s="291">
        <f t="shared" si="145"/>
        <v>0</v>
      </c>
      <c r="AB272" s="295">
        <f t="shared" si="145"/>
        <v>0</v>
      </c>
      <c r="AC272" s="292">
        <f t="shared" si="145"/>
        <v>4480</v>
      </c>
      <c r="AD272" s="295">
        <f t="shared" si="145"/>
        <v>6000</v>
      </c>
      <c r="AE272" s="296">
        <f t="shared" si="145"/>
        <v>10480</v>
      </c>
    </row>
    <row r="273" spans="1:31" ht="18" customHeight="1">
      <c r="A273" s="77">
        <v>542000</v>
      </c>
      <c r="B273" s="229" t="s">
        <v>57</v>
      </c>
      <c r="C273" s="78">
        <v>25</v>
      </c>
      <c r="D273" s="79">
        <v>301</v>
      </c>
      <c r="E273" s="80">
        <v>801</v>
      </c>
      <c r="F273" s="80" t="s">
        <v>332</v>
      </c>
      <c r="G273" s="80">
        <v>9401</v>
      </c>
      <c r="H273" s="81"/>
      <c r="I273" s="81"/>
      <c r="J273" s="197">
        <v>16</v>
      </c>
      <c r="K273" s="384"/>
      <c r="L273" s="384"/>
      <c r="M273" s="384"/>
      <c r="N273" s="385"/>
      <c r="O273" s="386">
        <f t="shared" ref="O273:O278" si="146">SUM(J273:N273)</f>
        <v>16</v>
      </c>
      <c r="P273" s="41"/>
      <c r="Q273" s="387"/>
      <c r="R273" s="388">
        <f>SUM(P273:Q273)</f>
        <v>0</v>
      </c>
      <c r="S273" s="44">
        <f>SUM(O273,R273)</f>
        <v>16</v>
      </c>
      <c r="T273" s="301"/>
      <c r="U273" s="302">
        <f t="shared" si="143"/>
        <v>16</v>
      </c>
      <c r="V273" s="66">
        <f t="shared" si="119"/>
        <v>0</v>
      </c>
      <c r="W273" s="303"/>
      <c r="X273" s="304">
        <f>(J273*1000)/C273</f>
        <v>640</v>
      </c>
      <c r="Y273" s="305">
        <f>(K273*1000)/C273</f>
        <v>0</v>
      </c>
      <c r="Z273" s="305">
        <f>(L273*1000)/C273</f>
        <v>0</v>
      </c>
      <c r="AA273" s="305">
        <f>(M273*1000)/C273</f>
        <v>0</v>
      </c>
      <c r="AB273" s="306">
        <f>(N273*1000)/C273</f>
        <v>0</v>
      </c>
      <c r="AC273" s="307">
        <f>SUM(X273:AB273)</f>
        <v>640</v>
      </c>
      <c r="AD273" s="308">
        <f>(R273*1000)/C273</f>
        <v>0</v>
      </c>
      <c r="AE273" s="309">
        <f>SUM(AC273:AD273)</f>
        <v>640</v>
      </c>
    </row>
    <row r="274" spans="1:31" ht="18" customHeight="1">
      <c r="A274" s="77">
        <v>546001</v>
      </c>
      <c r="B274" s="229" t="s">
        <v>206</v>
      </c>
      <c r="C274" s="78">
        <v>25</v>
      </c>
      <c r="D274" s="79">
        <v>502</v>
      </c>
      <c r="E274" s="80"/>
      <c r="F274" s="80"/>
      <c r="G274" s="80"/>
      <c r="H274" s="81"/>
      <c r="I274" s="81"/>
      <c r="J274" s="197">
        <v>16</v>
      </c>
      <c r="K274" s="384"/>
      <c r="L274" s="384"/>
      <c r="M274" s="384"/>
      <c r="N274" s="385"/>
      <c r="O274" s="386">
        <f t="shared" si="146"/>
        <v>16</v>
      </c>
      <c r="P274" s="41"/>
      <c r="Q274" s="387"/>
      <c r="R274" s="388"/>
      <c r="S274" s="44">
        <f>SUM(O274,R274)</f>
        <v>16</v>
      </c>
      <c r="T274" s="319"/>
      <c r="U274" s="302">
        <f t="shared" si="143"/>
        <v>16</v>
      </c>
      <c r="V274" s="66">
        <f t="shared" si="119"/>
        <v>0</v>
      </c>
      <c r="W274" s="303"/>
      <c r="X274" s="304">
        <f>(J274*1000)/C274</f>
        <v>640</v>
      </c>
      <c r="Y274" s="305">
        <f>(K274*1000)/C274</f>
        <v>0</v>
      </c>
      <c r="Z274" s="305">
        <f>(L274*1000)/C274</f>
        <v>0</v>
      </c>
      <c r="AA274" s="305">
        <f>(M274*1000)/C274</f>
        <v>0</v>
      </c>
      <c r="AB274" s="306">
        <f>(N274*1000)/C274</f>
        <v>0</v>
      </c>
      <c r="AC274" s="307">
        <f>SUM(X274:AB274)</f>
        <v>640</v>
      </c>
      <c r="AD274" s="308"/>
      <c r="AE274" s="309">
        <f>SUM(AC274:AD274)</f>
        <v>640</v>
      </c>
    </row>
    <row r="275" spans="1:31" ht="18" customHeight="1">
      <c r="A275" s="77">
        <v>546001</v>
      </c>
      <c r="B275" s="229" t="s">
        <v>206</v>
      </c>
      <c r="C275" s="233" t="s">
        <v>27</v>
      </c>
      <c r="D275" s="438">
        <v>502</v>
      </c>
      <c r="E275" s="80"/>
      <c r="F275" s="80"/>
      <c r="G275" s="80"/>
      <c r="H275" s="81"/>
      <c r="I275" s="81"/>
      <c r="J275" s="197">
        <v>28</v>
      </c>
      <c r="K275" s="384"/>
      <c r="L275" s="384"/>
      <c r="M275" s="384"/>
      <c r="N275" s="385"/>
      <c r="O275" s="386">
        <f t="shared" si="146"/>
        <v>28</v>
      </c>
      <c r="P275" s="41"/>
      <c r="Q275" s="387"/>
      <c r="R275" s="388"/>
      <c r="S275" s="44"/>
      <c r="T275" s="145">
        <f>SUM(O275,R275)</f>
        <v>28</v>
      </c>
      <c r="U275" s="302">
        <f t="shared" si="143"/>
        <v>28</v>
      </c>
      <c r="V275" s="66">
        <f t="shared" si="119"/>
        <v>0</v>
      </c>
      <c r="W275" s="303"/>
      <c r="X275" s="304"/>
      <c r="Y275" s="305"/>
      <c r="Z275" s="305"/>
      <c r="AA275" s="305"/>
      <c r="AB275" s="306"/>
      <c r="AC275" s="307"/>
      <c r="AD275" s="308"/>
      <c r="AE275" s="309"/>
    </row>
    <row r="276" spans="1:31" ht="18" hidden="1" customHeight="1">
      <c r="A276" s="77">
        <v>546001</v>
      </c>
      <c r="B276" s="229" t="s">
        <v>206</v>
      </c>
      <c r="C276" s="78">
        <v>25</v>
      </c>
      <c r="D276" s="79">
        <v>502</v>
      </c>
      <c r="E276" s="80"/>
      <c r="F276" s="80"/>
      <c r="G276" s="80"/>
      <c r="H276" s="81"/>
      <c r="I276" s="81"/>
      <c r="J276" s="439"/>
      <c r="K276" s="384"/>
      <c r="L276" s="384"/>
      <c r="M276" s="384"/>
      <c r="N276" s="385"/>
      <c r="O276" s="386">
        <f t="shared" si="146"/>
        <v>0</v>
      </c>
      <c r="P276" s="41"/>
      <c r="Q276" s="387"/>
      <c r="R276" s="388"/>
      <c r="S276" s="44">
        <f>SUM(O276,R276)</f>
        <v>0</v>
      </c>
      <c r="T276" s="301"/>
      <c r="U276" s="302">
        <f t="shared" si="143"/>
        <v>0</v>
      </c>
      <c r="V276" s="66">
        <f t="shared" si="119"/>
        <v>0</v>
      </c>
      <c r="W276" s="303"/>
      <c r="X276" s="304">
        <f>(J276*1000)/C276</f>
        <v>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0</v>
      </c>
      <c r="AD276" s="308"/>
      <c r="AE276" s="309">
        <f>SUM(AC276:AD276)</f>
        <v>0</v>
      </c>
    </row>
    <row r="277" spans="1:31" ht="18" customHeight="1">
      <c r="A277" s="30">
        <v>546000</v>
      </c>
      <c r="B277" s="31" t="s">
        <v>57</v>
      </c>
      <c r="C277" s="32">
        <v>25</v>
      </c>
      <c r="D277" s="72">
        <v>302</v>
      </c>
      <c r="E277" s="73">
        <v>802</v>
      </c>
      <c r="F277" s="73" t="s">
        <v>333</v>
      </c>
      <c r="G277" s="73">
        <v>9402</v>
      </c>
      <c r="H277" s="36"/>
      <c r="I277" s="36"/>
      <c r="J277" s="71">
        <v>16</v>
      </c>
      <c r="K277" s="38"/>
      <c r="L277" s="38"/>
      <c r="M277" s="38"/>
      <c r="N277" s="39"/>
      <c r="O277" s="40">
        <f t="shared" si="146"/>
        <v>16</v>
      </c>
      <c r="P277" s="41"/>
      <c r="Q277" s="42"/>
      <c r="R277" s="41">
        <f>SUM(P277:Q277)</f>
        <v>0</v>
      </c>
      <c r="S277" s="44">
        <f>SUM(O277,R277)</f>
        <v>16</v>
      </c>
      <c r="T277" s="45"/>
      <c r="U277" s="46">
        <f t="shared" si="143"/>
        <v>16</v>
      </c>
      <c r="V277" s="66">
        <f t="shared" si="119"/>
        <v>0</v>
      </c>
      <c r="W277" s="48"/>
      <c r="X277" s="49">
        <f>(J277*1000)/C277</f>
        <v>640</v>
      </c>
      <c r="Y277" s="50">
        <f>(K277*1000)/C277</f>
        <v>0</v>
      </c>
      <c r="Z277" s="50">
        <f>(L277*1000)/C277</f>
        <v>0</v>
      </c>
      <c r="AA277" s="50">
        <f>(M277*1000)/C277</f>
        <v>0</v>
      </c>
      <c r="AB277" s="51">
        <f>(N277*1000)/C277</f>
        <v>0</v>
      </c>
      <c r="AC277" s="52">
        <f>SUM(X277:AB277)</f>
        <v>640</v>
      </c>
      <c r="AD277" s="53">
        <f>(R277*1000)/C277</f>
        <v>0</v>
      </c>
      <c r="AE277" s="54">
        <f>SUM(AC277:AD277)</f>
        <v>640</v>
      </c>
    </row>
    <row r="278" spans="1:31" ht="18" hidden="1" customHeight="1">
      <c r="A278" s="440">
        <v>546030</v>
      </c>
      <c r="B278" s="441" t="s">
        <v>57</v>
      </c>
      <c r="C278" s="168">
        <v>25</v>
      </c>
      <c r="D278" s="169" t="s">
        <v>334</v>
      </c>
      <c r="E278" s="170"/>
      <c r="F278" s="170"/>
      <c r="G278" s="170"/>
      <c r="H278" s="170"/>
      <c r="I278" s="171"/>
      <c r="J278" s="417"/>
      <c r="K278" s="418"/>
      <c r="L278" s="418"/>
      <c r="M278" s="418"/>
      <c r="N278" s="419"/>
      <c r="O278" s="442">
        <f t="shared" si="146"/>
        <v>0</v>
      </c>
      <c r="P278" s="41"/>
      <c r="Q278" s="420"/>
      <c r="R278" s="421">
        <f>SUM(P278:Q278)</f>
        <v>0</v>
      </c>
      <c r="S278" s="44">
        <f>SUM(O278,R278)</f>
        <v>0</v>
      </c>
      <c r="T278" s="422"/>
      <c r="U278" s="423">
        <f t="shared" si="143"/>
        <v>0</v>
      </c>
      <c r="V278" s="66">
        <f t="shared" si="119"/>
        <v>0</v>
      </c>
      <c r="W278" s="424"/>
      <c r="X278" s="425">
        <f>(J278*1000)/C278</f>
        <v>0</v>
      </c>
      <c r="Y278" s="426">
        <f>(K278*1000)/C278</f>
        <v>0</v>
      </c>
      <c r="Z278" s="426">
        <f>(L278*1000)/C278</f>
        <v>0</v>
      </c>
      <c r="AA278" s="426">
        <f>(M278*1000)/C278</f>
        <v>0</v>
      </c>
      <c r="AB278" s="427">
        <f>(N278*1000)/C278</f>
        <v>0</v>
      </c>
      <c r="AC278" s="428">
        <f>SUM(X278:AB278)</f>
        <v>0</v>
      </c>
      <c r="AD278" s="429">
        <f>(R278*1000)/C278</f>
        <v>0</v>
      </c>
      <c r="AE278" s="437">
        <f>SUM(AC278:AD278)</f>
        <v>0</v>
      </c>
    </row>
    <row r="279" spans="1:31" ht="18" customHeight="1" thickBot="1">
      <c r="A279" s="281" t="s">
        <v>335</v>
      </c>
      <c r="B279" s="282"/>
      <c r="C279" s="283"/>
      <c r="D279" s="282"/>
      <c r="E279" s="282"/>
      <c r="F279" s="282"/>
      <c r="G279" s="282"/>
      <c r="H279" s="282"/>
      <c r="I279" s="282"/>
      <c r="J279" s="284">
        <f>SUM(J273:J278)</f>
        <v>76</v>
      </c>
      <c r="K279" s="285">
        <f t="shared" ref="K279:U279" si="147">SUM(K273:K278)</f>
        <v>0</v>
      </c>
      <c r="L279" s="285">
        <f t="shared" si="147"/>
        <v>0</v>
      </c>
      <c r="M279" s="285">
        <f t="shared" si="147"/>
        <v>0</v>
      </c>
      <c r="N279" s="286">
        <f t="shared" si="147"/>
        <v>0</v>
      </c>
      <c r="O279" s="287">
        <f t="shared" si="147"/>
        <v>76</v>
      </c>
      <c r="P279" s="288">
        <f t="shared" si="147"/>
        <v>0</v>
      </c>
      <c r="Q279" s="289">
        <f t="shared" si="147"/>
        <v>0</v>
      </c>
      <c r="R279" s="288">
        <f t="shared" si="147"/>
        <v>0</v>
      </c>
      <c r="S279" s="290">
        <f t="shared" si="147"/>
        <v>48</v>
      </c>
      <c r="T279" s="291">
        <f t="shared" si="147"/>
        <v>28</v>
      </c>
      <c r="U279" s="292">
        <f t="shared" si="147"/>
        <v>76</v>
      </c>
      <c r="V279" s="66">
        <f t="shared" si="119"/>
        <v>0</v>
      </c>
      <c r="W279" s="382"/>
      <c r="X279" s="294">
        <f t="shared" ref="X279:AE279" si="148">SUM(X273:X278)</f>
        <v>1920</v>
      </c>
      <c r="Y279" s="291">
        <f t="shared" si="148"/>
        <v>0</v>
      </c>
      <c r="Z279" s="291">
        <f t="shared" si="148"/>
        <v>0</v>
      </c>
      <c r="AA279" s="291">
        <f t="shared" si="148"/>
        <v>0</v>
      </c>
      <c r="AB279" s="295">
        <f t="shared" si="148"/>
        <v>0</v>
      </c>
      <c r="AC279" s="292">
        <f t="shared" si="148"/>
        <v>1920</v>
      </c>
      <c r="AD279" s="295">
        <f t="shared" si="148"/>
        <v>0</v>
      </c>
      <c r="AE279" s="296">
        <f t="shared" si="148"/>
        <v>1920</v>
      </c>
    </row>
    <row r="280" spans="1:31" ht="18" customHeight="1">
      <c r="A280" s="443">
        <v>433000</v>
      </c>
      <c r="B280" s="193" t="s">
        <v>57</v>
      </c>
      <c r="C280" s="238">
        <v>25</v>
      </c>
      <c r="D280" s="33">
        <v>384</v>
      </c>
      <c r="E280" s="34">
        <v>884</v>
      </c>
      <c r="F280" s="314"/>
      <c r="G280" s="34"/>
      <c r="H280" s="35"/>
      <c r="I280" s="35"/>
      <c r="J280" s="197">
        <v>40</v>
      </c>
      <c r="K280" s="198">
        <v>8</v>
      </c>
      <c r="L280" s="444"/>
      <c r="M280" s="198"/>
      <c r="N280" s="199"/>
      <c r="O280" s="386">
        <f t="shared" ref="O280:O323" si="149">SUM(J280:N280)</f>
        <v>48</v>
      </c>
      <c r="P280" s="41"/>
      <c r="Q280" s="387"/>
      <c r="R280" s="388">
        <f t="shared" ref="R280:R318" si="150">SUM(P280:Q280)</f>
        <v>0</v>
      </c>
      <c r="S280" s="44">
        <f t="shared" ref="S280:S310" si="151">SUM(O280,R280)</f>
        <v>48</v>
      </c>
      <c r="T280" s="301"/>
      <c r="U280" s="302">
        <f t="shared" si="143"/>
        <v>48</v>
      </c>
      <c r="V280" s="66">
        <f t="shared" si="119"/>
        <v>0</v>
      </c>
      <c r="W280" s="303"/>
      <c r="X280" s="304">
        <f>(J280*1000)/C280</f>
        <v>1600</v>
      </c>
      <c r="Y280" s="305">
        <f>(K280*1000)/C280</f>
        <v>320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 t="shared" ref="AC280:AC323" si="152">SUM(X280:AB280)</f>
        <v>1920</v>
      </c>
      <c r="AD280" s="308">
        <f>(R280*1000)/C280</f>
        <v>0</v>
      </c>
      <c r="AE280" s="309">
        <f t="shared" ref="AE280:AE323" si="153">SUM(AC280:AD280)</f>
        <v>1920</v>
      </c>
    </row>
    <row r="281" spans="1:31" ht="18" customHeight="1">
      <c r="A281" s="443">
        <v>433060</v>
      </c>
      <c r="B281" s="445" t="s">
        <v>57</v>
      </c>
      <c r="C281" s="238">
        <v>25</v>
      </c>
      <c r="D281" s="33"/>
      <c r="E281" s="34"/>
      <c r="F281" s="314" t="s">
        <v>336</v>
      </c>
      <c r="G281" s="34"/>
      <c r="H281" s="35"/>
      <c r="I281" s="35"/>
      <c r="J281" s="197"/>
      <c r="K281" s="198"/>
      <c r="L281" s="198">
        <v>16</v>
      </c>
      <c r="M281" s="198"/>
      <c r="N281" s="199"/>
      <c r="O281" s="386">
        <f t="shared" si="149"/>
        <v>16</v>
      </c>
      <c r="P281" s="41"/>
      <c r="Q281" s="387"/>
      <c r="R281" s="388"/>
      <c r="S281" s="44">
        <f t="shared" si="151"/>
        <v>16</v>
      </c>
      <c r="T281" s="301"/>
      <c r="U281" s="302">
        <f t="shared" si="143"/>
        <v>16</v>
      </c>
      <c r="V281" s="66">
        <f t="shared" ref="V281:V325" si="154">O281+R281-U281</f>
        <v>0</v>
      </c>
      <c r="W281" s="303"/>
      <c r="X281" s="304"/>
      <c r="Y281" s="305"/>
      <c r="Z281" s="305">
        <f>(L281*1000)/C281</f>
        <v>640</v>
      </c>
      <c r="AA281" s="305">
        <f>(M281*1000)/C281</f>
        <v>0</v>
      </c>
      <c r="AB281" s="306">
        <f>(N281*1000)/C281</f>
        <v>0</v>
      </c>
      <c r="AC281" s="307">
        <f t="shared" si="152"/>
        <v>640</v>
      </c>
      <c r="AD281" s="308"/>
      <c r="AE281" s="309">
        <f t="shared" si="153"/>
        <v>640</v>
      </c>
    </row>
    <row r="282" spans="1:31" ht="18" customHeight="1">
      <c r="A282" s="443">
        <v>433700</v>
      </c>
      <c r="B282" s="445" t="s">
        <v>57</v>
      </c>
      <c r="C282" s="238">
        <v>25</v>
      </c>
      <c r="D282" s="33"/>
      <c r="E282" s="34"/>
      <c r="F282" s="34"/>
      <c r="G282" s="34"/>
      <c r="H282" s="35">
        <v>6884</v>
      </c>
      <c r="I282" s="35"/>
      <c r="J282" s="197"/>
      <c r="K282" s="198"/>
      <c r="L282" s="198"/>
      <c r="M282" s="198"/>
      <c r="N282" s="199">
        <v>8</v>
      </c>
      <c r="O282" s="386">
        <f t="shared" si="149"/>
        <v>8</v>
      </c>
      <c r="P282" s="41"/>
      <c r="Q282" s="387"/>
      <c r="R282" s="388"/>
      <c r="S282" s="44">
        <f t="shared" si="151"/>
        <v>8</v>
      </c>
      <c r="T282" s="301"/>
      <c r="U282" s="302">
        <f t="shared" si="143"/>
        <v>8</v>
      </c>
      <c r="V282" s="66">
        <f t="shared" si="154"/>
        <v>0</v>
      </c>
      <c r="W282" s="303"/>
      <c r="X282" s="304"/>
      <c r="Y282" s="305"/>
      <c r="Z282" s="305"/>
      <c r="AA282" s="305"/>
      <c r="AB282" s="306">
        <f>(N282*1000)/C282</f>
        <v>320</v>
      </c>
      <c r="AC282" s="307">
        <f t="shared" si="152"/>
        <v>320</v>
      </c>
      <c r="AD282" s="308"/>
      <c r="AE282" s="309">
        <f t="shared" si="153"/>
        <v>320</v>
      </c>
    </row>
    <row r="283" spans="1:31" ht="18" hidden="1" customHeight="1">
      <c r="A283" s="443">
        <v>433701</v>
      </c>
      <c r="B283" s="445">
        <v>4</v>
      </c>
      <c r="C283" s="238">
        <v>25</v>
      </c>
      <c r="D283" s="33"/>
      <c r="E283" s="34"/>
      <c r="F283" s="34"/>
      <c r="G283" s="34"/>
      <c r="H283" s="35">
        <v>6984</v>
      </c>
      <c r="I283" s="35"/>
      <c r="J283" s="197"/>
      <c r="K283" s="198"/>
      <c r="L283" s="198"/>
      <c r="M283" s="198"/>
      <c r="N283" s="446"/>
      <c r="O283" s="386">
        <f t="shared" si="149"/>
        <v>0</v>
      </c>
      <c r="P283" s="41"/>
      <c r="Q283" s="387"/>
      <c r="R283" s="388"/>
      <c r="S283" s="44">
        <f t="shared" si="151"/>
        <v>0</v>
      </c>
      <c r="T283" s="301"/>
      <c r="U283" s="302">
        <f t="shared" si="143"/>
        <v>0</v>
      </c>
      <c r="V283" s="66">
        <f t="shared" si="154"/>
        <v>0</v>
      </c>
      <c r="W283" s="303"/>
      <c r="X283" s="304"/>
      <c r="Y283" s="305"/>
      <c r="Z283" s="305"/>
      <c r="AA283" s="305"/>
      <c r="AB283" s="306">
        <f>(N283*1000)/C283</f>
        <v>0</v>
      </c>
      <c r="AC283" s="307">
        <f t="shared" si="152"/>
        <v>0</v>
      </c>
      <c r="AD283" s="308"/>
      <c r="AE283" s="309">
        <f t="shared" si="153"/>
        <v>0</v>
      </c>
    </row>
    <row r="284" spans="1:31" ht="18" customHeight="1">
      <c r="A284" s="443">
        <v>433760</v>
      </c>
      <c r="B284" s="445" t="s">
        <v>57</v>
      </c>
      <c r="C284" s="238">
        <v>25</v>
      </c>
      <c r="D284" s="33"/>
      <c r="E284" s="34"/>
      <c r="F284" s="314" t="s">
        <v>337</v>
      </c>
      <c r="G284" s="34"/>
      <c r="H284" s="35"/>
      <c r="I284" s="35"/>
      <c r="J284" s="197"/>
      <c r="K284" s="198"/>
      <c r="L284" s="198">
        <v>24</v>
      </c>
      <c r="M284" s="198"/>
      <c r="N284" s="447"/>
      <c r="O284" s="386">
        <f t="shared" si="149"/>
        <v>24</v>
      </c>
      <c r="P284" s="41"/>
      <c r="Q284" s="387"/>
      <c r="R284" s="388"/>
      <c r="S284" s="44">
        <f t="shared" si="151"/>
        <v>24</v>
      </c>
      <c r="T284" s="301"/>
      <c r="U284" s="302">
        <f t="shared" si="143"/>
        <v>24</v>
      </c>
      <c r="V284" s="66">
        <f t="shared" si="154"/>
        <v>0</v>
      </c>
      <c r="W284" s="303"/>
      <c r="X284" s="304"/>
      <c r="Y284" s="305"/>
      <c r="Z284" s="305">
        <f t="shared" ref="Z284:Z310" si="155">(L284*1000)/C284</f>
        <v>960</v>
      </c>
      <c r="AA284" s="305"/>
      <c r="AB284" s="306"/>
      <c r="AC284" s="307">
        <f t="shared" si="152"/>
        <v>960</v>
      </c>
      <c r="AD284" s="308"/>
      <c r="AE284" s="309">
        <f t="shared" si="153"/>
        <v>960</v>
      </c>
    </row>
    <row r="285" spans="1:31" ht="18" customHeight="1">
      <c r="A285" s="443">
        <v>433001</v>
      </c>
      <c r="B285" s="445">
        <v>4</v>
      </c>
      <c r="C285" s="238">
        <v>25</v>
      </c>
      <c r="D285" s="33">
        <v>584</v>
      </c>
      <c r="E285" s="34">
        <v>984</v>
      </c>
      <c r="F285" s="34"/>
      <c r="G285" s="34"/>
      <c r="H285" s="35"/>
      <c r="I285" s="35"/>
      <c r="J285" s="71">
        <v>5</v>
      </c>
      <c r="K285" s="58">
        <v>3</v>
      </c>
      <c r="L285" s="58"/>
      <c r="M285" s="58"/>
      <c r="N285" s="59"/>
      <c r="O285" s="386">
        <f t="shared" si="149"/>
        <v>8</v>
      </c>
      <c r="P285" s="41"/>
      <c r="Q285" s="42"/>
      <c r="R285" s="41">
        <f t="shared" si="150"/>
        <v>0</v>
      </c>
      <c r="S285" s="44">
        <f t="shared" si="151"/>
        <v>8</v>
      </c>
      <c r="T285" s="45"/>
      <c r="U285" s="46">
        <f t="shared" si="143"/>
        <v>8</v>
      </c>
      <c r="V285" s="66">
        <f t="shared" si="154"/>
        <v>0</v>
      </c>
      <c r="W285" s="48"/>
      <c r="X285" s="49">
        <f t="shared" ref="X285:X296" si="156">(J285*1000)/C285</f>
        <v>200</v>
      </c>
      <c r="Y285" s="50">
        <f t="shared" ref="Y285:Y310" si="157">(K285*1000)/C285</f>
        <v>120</v>
      </c>
      <c r="Z285" s="50">
        <f t="shared" si="155"/>
        <v>0</v>
      </c>
      <c r="AA285" s="50">
        <f t="shared" ref="AA285:AA310" si="158">(M285*1000)/C285</f>
        <v>0</v>
      </c>
      <c r="AB285" s="51">
        <f t="shared" ref="AB285:AB310" si="159">(N285*1000)/C285</f>
        <v>0</v>
      </c>
      <c r="AC285" s="52">
        <f t="shared" si="152"/>
        <v>320</v>
      </c>
      <c r="AD285" s="53">
        <f t="shared" ref="AD285:AD294" si="160">(R285*1000)/C285</f>
        <v>0</v>
      </c>
      <c r="AE285" s="54">
        <f t="shared" si="153"/>
        <v>320</v>
      </c>
    </row>
    <row r="286" spans="1:31" ht="18" hidden="1" customHeight="1">
      <c r="A286" s="443">
        <v>434000</v>
      </c>
      <c r="B286" s="445" t="s">
        <v>57</v>
      </c>
      <c r="C286" s="238">
        <v>25</v>
      </c>
      <c r="D286" s="33">
        <v>385</v>
      </c>
      <c r="E286" s="34"/>
      <c r="F286" s="34"/>
      <c r="G286" s="34"/>
      <c r="H286" s="35"/>
      <c r="I286" s="35"/>
      <c r="J286" s="71"/>
      <c r="K286" s="58"/>
      <c r="L286" s="58"/>
      <c r="M286" s="58"/>
      <c r="N286" s="59"/>
      <c r="O286" s="386">
        <f t="shared" si="149"/>
        <v>0</v>
      </c>
      <c r="P286" s="41"/>
      <c r="Q286" s="42"/>
      <c r="R286" s="41">
        <f t="shared" si="150"/>
        <v>0</v>
      </c>
      <c r="S286" s="44">
        <f t="shared" si="151"/>
        <v>0</v>
      </c>
      <c r="T286" s="45"/>
      <c r="U286" s="46">
        <f t="shared" si="143"/>
        <v>0</v>
      </c>
      <c r="V286" s="66">
        <f t="shared" si="154"/>
        <v>0</v>
      </c>
      <c r="W286" s="48"/>
      <c r="X286" s="49">
        <f t="shared" si="156"/>
        <v>0</v>
      </c>
      <c r="Y286" s="50">
        <f t="shared" si="157"/>
        <v>0</v>
      </c>
      <c r="Z286" s="50">
        <f t="shared" si="155"/>
        <v>0</v>
      </c>
      <c r="AA286" s="50">
        <f t="shared" si="158"/>
        <v>0</v>
      </c>
      <c r="AB286" s="51">
        <f t="shared" si="159"/>
        <v>0</v>
      </c>
      <c r="AC286" s="52">
        <f t="shared" si="152"/>
        <v>0</v>
      </c>
      <c r="AD286" s="53">
        <f t="shared" si="160"/>
        <v>0</v>
      </c>
      <c r="AE286" s="54">
        <f t="shared" si="153"/>
        <v>0</v>
      </c>
    </row>
    <row r="287" spans="1:31" ht="18" hidden="1" customHeight="1">
      <c r="A287" s="443">
        <v>434001</v>
      </c>
      <c r="B287" s="445">
        <v>3.5</v>
      </c>
      <c r="C287" s="238">
        <v>25</v>
      </c>
      <c r="D287" s="33">
        <v>585</v>
      </c>
      <c r="E287" s="34"/>
      <c r="F287" s="34"/>
      <c r="G287" s="34"/>
      <c r="H287" s="35"/>
      <c r="I287" s="35"/>
      <c r="J287" s="71"/>
      <c r="K287" s="58"/>
      <c r="L287" s="58"/>
      <c r="M287" s="58"/>
      <c r="N287" s="59"/>
      <c r="O287" s="386">
        <f t="shared" si="149"/>
        <v>0</v>
      </c>
      <c r="P287" s="41"/>
      <c r="Q287" s="42"/>
      <c r="R287" s="41">
        <f t="shared" si="150"/>
        <v>0</v>
      </c>
      <c r="S287" s="44">
        <f t="shared" si="151"/>
        <v>0</v>
      </c>
      <c r="T287" s="45"/>
      <c r="U287" s="46">
        <f t="shared" si="143"/>
        <v>0</v>
      </c>
      <c r="V287" s="66">
        <f t="shared" si="154"/>
        <v>0</v>
      </c>
      <c r="W287" s="48"/>
      <c r="X287" s="49">
        <f t="shared" si="156"/>
        <v>0</v>
      </c>
      <c r="Y287" s="50">
        <f t="shared" si="157"/>
        <v>0</v>
      </c>
      <c r="Z287" s="50">
        <f t="shared" si="155"/>
        <v>0</v>
      </c>
      <c r="AA287" s="50">
        <f t="shared" si="158"/>
        <v>0</v>
      </c>
      <c r="AB287" s="51">
        <f t="shared" si="159"/>
        <v>0</v>
      </c>
      <c r="AC287" s="52">
        <f t="shared" si="152"/>
        <v>0</v>
      </c>
      <c r="AD287" s="53">
        <f t="shared" si="160"/>
        <v>0</v>
      </c>
      <c r="AE287" s="54">
        <f t="shared" si="153"/>
        <v>0</v>
      </c>
    </row>
    <row r="288" spans="1:31" ht="18" customHeight="1">
      <c r="A288" s="443">
        <v>433010</v>
      </c>
      <c r="B288" s="445" t="s">
        <v>57</v>
      </c>
      <c r="C288" s="238">
        <v>25</v>
      </c>
      <c r="D288" s="33" t="s">
        <v>338</v>
      </c>
      <c r="E288" s="34" t="s">
        <v>339</v>
      </c>
      <c r="F288" s="34"/>
      <c r="G288" s="34"/>
      <c r="H288" s="35"/>
      <c r="I288" s="35"/>
      <c r="J288" s="71"/>
      <c r="K288" s="58"/>
      <c r="L288" s="58"/>
      <c r="M288" s="58"/>
      <c r="N288" s="59"/>
      <c r="O288" s="386">
        <f t="shared" si="149"/>
        <v>0</v>
      </c>
      <c r="P288" s="41"/>
      <c r="Q288" s="42"/>
      <c r="R288" s="41">
        <f t="shared" si="150"/>
        <v>0</v>
      </c>
      <c r="S288" s="44">
        <f t="shared" si="151"/>
        <v>0</v>
      </c>
      <c r="T288" s="45"/>
      <c r="U288" s="46">
        <f t="shared" si="143"/>
        <v>0</v>
      </c>
      <c r="V288" s="66">
        <f t="shared" si="154"/>
        <v>0</v>
      </c>
      <c r="W288" s="48" t="s">
        <v>288</v>
      </c>
      <c r="X288" s="49">
        <f t="shared" si="156"/>
        <v>0</v>
      </c>
      <c r="Y288" s="50">
        <f t="shared" si="157"/>
        <v>0</v>
      </c>
      <c r="Z288" s="50">
        <f t="shared" si="155"/>
        <v>0</v>
      </c>
      <c r="AA288" s="50">
        <f t="shared" si="158"/>
        <v>0</v>
      </c>
      <c r="AB288" s="51">
        <f t="shared" si="159"/>
        <v>0</v>
      </c>
      <c r="AC288" s="52">
        <f t="shared" si="152"/>
        <v>0</v>
      </c>
      <c r="AD288" s="53">
        <f t="shared" si="160"/>
        <v>0</v>
      </c>
      <c r="AE288" s="54">
        <f t="shared" si="153"/>
        <v>0</v>
      </c>
    </row>
    <row r="289" spans="1:31" ht="18" hidden="1" customHeight="1">
      <c r="A289" s="443">
        <v>433011</v>
      </c>
      <c r="B289" s="445">
        <v>4</v>
      </c>
      <c r="C289" s="238">
        <v>25</v>
      </c>
      <c r="D289" s="33" t="s">
        <v>340</v>
      </c>
      <c r="E289" s="34" t="s">
        <v>341</v>
      </c>
      <c r="F289" s="34"/>
      <c r="G289" s="34"/>
      <c r="H289" s="35"/>
      <c r="I289" s="35"/>
      <c r="J289" s="71"/>
      <c r="K289" s="58"/>
      <c r="L289" s="58"/>
      <c r="M289" s="58"/>
      <c r="N289" s="59"/>
      <c r="O289" s="386">
        <f t="shared" si="149"/>
        <v>0</v>
      </c>
      <c r="P289" s="41"/>
      <c r="Q289" s="42"/>
      <c r="R289" s="41">
        <f t="shared" si="150"/>
        <v>0</v>
      </c>
      <c r="S289" s="44">
        <f t="shared" si="151"/>
        <v>0</v>
      </c>
      <c r="T289" s="45"/>
      <c r="U289" s="46">
        <f t="shared" si="143"/>
        <v>0</v>
      </c>
      <c r="V289" s="66">
        <f t="shared" si="154"/>
        <v>0</v>
      </c>
      <c r="W289" s="48"/>
      <c r="X289" s="49">
        <f t="shared" si="156"/>
        <v>0</v>
      </c>
      <c r="Y289" s="50">
        <f t="shared" si="157"/>
        <v>0</v>
      </c>
      <c r="Z289" s="50">
        <f t="shared" si="155"/>
        <v>0</v>
      </c>
      <c r="AA289" s="50">
        <f t="shared" si="158"/>
        <v>0</v>
      </c>
      <c r="AB289" s="51">
        <f t="shared" si="159"/>
        <v>0</v>
      </c>
      <c r="AC289" s="52">
        <f t="shared" si="152"/>
        <v>0</v>
      </c>
      <c r="AD289" s="53">
        <f t="shared" si="160"/>
        <v>0</v>
      </c>
      <c r="AE289" s="54">
        <f t="shared" si="153"/>
        <v>0</v>
      </c>
    </row>
    <row r="290" spans="1:31" ht="18" hidden="1" customHeight="1">
      <c r="A290" s="443">
        <v>411001</v>
      </c>
      <c r="B290" s="445">
        <v>4</v>
      </c>
      <c r="C290" s="238">
        <v>25</v>
      </c>
      <c r="D290" s="33">
        <v>571</v>
      </c>
      <c r="E290" s="34"/>
      <c r="F290" s="34"/>
      <c r="G290" s="34"/>
      <c r="H290" s="35"/>
      <c r="I290" s="35"/>
      <c r="J290" s="71"/>
      <c r="K290" s="58"/>
      <c r="L290" s="58"/>
      <c r="M290" s="58"/>
      <c r="N290" s="59"/>
      <c r="O290" s="386">
        <f t="shared" si="149"/>
        <v>0</v>
      </c>
      <c r="P290" s="41"/>
      <c r="Q290" s="42"/>
      <c r="R290" s="41">
        <f t="shared" si="150"/>
        <v>0</v>
      </c>
      <c r="S290" s="44">
        <f t="shared" si="151"/>
        <v>0</v>
      </c>
      <c r="T290" s="45"/>
      <c r="U290" s="46">
        <f t="shared" si="143"/>
        <v>0</v>
      </c>
      <c r="V290" s="66">
        <f t="shared" si="154"/>
        <v>0</v>
      </c>
      <c r="W290" s="48"/>
      <c r="X290" s="49">
        <f t="shared" si="156"/>
        <v>0</v>
      </c>
      <c r="Y290" s="50">
        <f t="shared" si="157"/>
        <v>0</v>
      </c>
      <c r="Z290" s="50">
        <f t="shared" si="155"/>
        <v>0</v>
      </c>
      <c r="AA290" s="50">
        <f t="shared" si="158"/>
        <v>0</v>
      </c>
      <c r="AB290" s="51">
        <f t="shared" si="159"/>
        <v>0</v>
      </c>
      <c r="AC290" s="52">
        <f t="shared" si="152"/>
        <v>0</v>
      </c>
      <c r="AD290" s="53">
        <f t="shared" si="160"/>
        <v>0</v>
      </c>
      <c r="AE290" s="54">
        <f t="shared" si="153"/>
        <v>0</v>
      </c>
    </row>
    <row r="291" spans="1:31" ht="18" hidden="1" customHeight="1">
      <c r="A291" s="443">
        <v>411001</v>
      </c>
      <c r="B291" s="445">
        <v>4</v>
      </c>
      <c r="C291" s="238">
        <v>5</v>
      </c>
      <c r="D291" s="33">
        <v>571</v>
      </c>
      <c r="E291" s="34"/>
      <c r="F291" s="34"/>
      <c r="G291" s="34"/>
      <c r="H291" s="35"/>
      <c r="I291" s="35"/>
      <c r="J291" s="71"/>
      <c r="K291" s="58"/>
      <c r="L291" s="58"/>
      <c r="M291" s="58"/>
      <c r="N291" s="59"/>
      <c r="O291" s="386">
        <f t="shared" si="149"/>
        <v>0</v>
      </c>
      <c r="P291" s="41"/>
      <c r="Q291" s="42"/>
      <c r="R291" s="41">
        <f t="shared" si="150"/>
        <v>0</v>
      </c>
      <c r="S291" s="44">
        <f t="shared" si="151"/>
        <v>0</v>
      </c>
      <c r="T291" s="45"/>
      <c r="U291" s="46">
        <f t="shared" si="143"/>
        <v>0</v>
      </c>
      <c r="V291" s="66">
        <f t="shared" si="154"/>
        <v>0</v>
      </c>
      <c r="W291" s="48"/>
      <c r="X291" s="49">
        <f t="shared" si="156"/>
        <v>0</v>
      </c>
      <c r="Y291" s="50">
        <f t="shared" si="157"/>
        <v>0</v>
      </c>
      <c r="Z291" s="50">
        <f t="shared" si="155"/>
        <v>0</v>
      </c>
      <c r="AA291" s="50">
        <f t="shared" si="158"/>
        <v>0</v>
      </c>
      <c r="AB291" s="51">
        <f t="shared" si="159"/>
        <v>0</v>
      </c>
      <c r="AC291" s="52">
        <f t="shared" si="152"/>
        <v>0</v>
      </c>
      <c r="AD291" s="53">
        <f t="shared" si="160"/>
        <v>0</v>
      </c>
      <c r="AE291" s="54">
        <f t="shared" si="153"/>
        <v>0</v>
      </c>
    </row>
    <row r="292" spans="1:31" ht="18" hidden="1" customHeight="1">
      <c r="A292" s="443">
        <v>412001</v>
      </c>
      <c r="B292" s="445">
        <v>4</v>
      </c>
      <c r="C292" s="238">
        <v>5</v>
      </c>
      <c r="D292" s="33">
        <v>572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56"/>
        <v>0</v>
      </c>
      <c r="Y292" s="50">
        <f t="shared" si="157"/>
        <v>0</v>
      </c>
      <c r="Z292" s="50">
        <f t="shared" si="155"/>
        <v>0</v>
      </c>
      <c r="AA292" s="50">
        <f t="shared" si="158"/>
        <v>0</v>
      </c>
      <c r="AB292" s="51">
        <f t="shared" si="159"/>
        <v>0</v>
      </c>
      <c r="AC292" s="52">
        <f t="shared" si="152"/>
        <v>0</v>
      </c>
      <c r="AD292" s="53">
        <f t="shared" si="160"/>
        <v>0</v>
      </c>
      <c r="AE292" s="54">
        <f t="shared" si="153"/>
        <v>0</v>
      </c>
    </row>
    <row r="293" spans="1:31" ht="18" hidden="1" customHeight="1">
      <c r="A293" s="443">
        <v>412001</v>
      </c>
      <c r="B293" s="445">
        <v>4</v>
      </c>
      <c r="C293" s="238">
        <v>25</v>
      </c>
      <c r="D293" s="33">
        <v>572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56"/>
        <v>0</v>
      </c>
      <c r="Y293" s="50">
        <f t="shared" si="157"/>
        <v>0</v>
      </c>
      <c r="Z293" s="50">
        <f t="shared" si="155"/>
        <v>0</v>
      </c>
      <c r="AA293" s="50">
        <f t="shared" si="158"/>
        <v>0</v>
      </c>
      <c r="AB293" s="51">
        <f t="shared" si="159"/>
        <v>0</v>
      </c>
      <c r="AC293" s="52">
        <f t="shared" si="152"/>
        <v>0</v>
      </c>
      <c r="AD293" s="53">
        <f t="shared" si="160"/>
        <v>0</v>
      </c>
      <c r="AE293" s="54">
        <f t="shared" si="153"/>
        <v>0</v>
      </c>
    </row>
    <row r="294" spans="1:31" ht="18" hidden="1" customHeight="1">
      <c r="A294" s="443">
        <v>431001</v>
      </c>
      <c r="B294" s="445">
        <v>3.5</v>
      </c>
      <c r="C294" s="238">
        <v>25</v>
      </c>
      <c r="D294" s="33">
        <v>581</v>
      </c>
      <c r="E294" s="34"/>
      <c r="F294" s="34"/>
      <c r="G294" s="34"/>
      <c r="H294" s="35"/>
      <c r="I294" s="35"/>
      <c r="J294" s="71"/>
      <c r="K294" s="58"/>
      <c r="L294" s="58"/>
      <c r="M294" s="58"/>
      <c r="N294" s="59"/>
      <c r="O294" s="386">
        <f t="shared" si="149"/>
        <v>0</v>
      </c>
      <c r="P294" s="41"/>
      <c r="Q294" s="42"/>
      <c r="R294" s="41">
        <f t="shared" si="150"/>
        <v>0</v>
      </c>
      <c r="S294" s="44">
        <f t="shared" si="151"/>
        <v>0</v>
      </c>
      <c r="T294" s="45"/>
      <c r="U294" s="46">
        <f t="shared" si="143"/>
        <v>0</v>
      </c>
      <c r="V294" s="66">
        <f t="shared" si="154"/>
        <v>0</v>
      </c>
      <c r="W294" s="48"/>
      <c r="X294" s="49">
        <f t="shared" si="156"/>
        <v>0</v>
      </c>
      <c r="Y294" s="50">
        <f t="shared" si="157"/>
        <v>0</v>
      </c>
      <c r="Z294" s="50">
        <f t="shared" si="155"/>
        <v>0</v>
      </c>
      <c r="AA294" s="50">
        <f t="shared" si="158"/>
        <v>0</v>
      </c>
      <c r="AB294" s="51">
        <f t="shared" si="159"/>
        <v>0</v>
      </c>
      <c r="AC294" s="52">
        <f t="shared" si="152"/>
        <v>0</v>
      </c>
      <c r="AD294" s="53">
        <f t="shared" si="160"/>
        <v>0</v>
      </c>
      <c r="AE294" s="54">
        <f t="shared" si="153"/>
        <v>0</v>
      </c>
    </row>
    <row r="295" spans="1:31" ht="18" customHeight="1">
      <c r="A295" s="443">
        <v>422001</v>
      </c>
      <c r="B295" s="445">
        <v>4</v>
      </c>
      <c r="C295" s="238">
        <v>25</v>
      </c>
      <c r="D295" s="33">
        <v>594</v>
      </c>
      <c r="E295" s="34">
        <v>994</v>
      </c>
      <c r="F295" s="34"/>
      <c r="G295" s="34"/>
      <c r="H295" s="35"/>
      <c r="I295" s="35"/>
      <c r="J295" s="71">
        <v>8</v>
      </c>
      <c r="K295" s="58"/>
      <c r="L295" s="58"/>
      <c r="M295" s="58"/>
      <c r="N295" s="59"/>
      <c r="O295" s="386">
        <f t="shared" si="149"/>
        <v>8</v>
      </c>
      <c r="P295" s="41"/>
      <c r="Q295" s="42"/>
      <c r="R295" s="41">
        <f t="shared" si="150"/>
        <v>0</v>
      </c>
      <c r="S295" s="44">
        <f t="shared" si="151"/>
        <v>8</v>
      </c>
      <c r="T295" s="45"/>
      <c r="U295" s="46">
        <f t="shared" si="143"/>
        <v>8</v>
      </c>
      <c r="V295" s="66">
        <f t="shared" si="154"/>
        <v>0</v>
      </c>
      <c r="W295" s="48"/>
      <c r="X295" s="49">
        <f t="shared" si="156"/>
        <v>320</v>
      </c>
      <c r="Y295" s="50">
        <f t="shared" si="157"/>
        <v>0</v>
      </c>
      <c r="Z295" s="50">
        <f t="shared" si="155"/>
        <v>0</v>
      </c>
      <c r="AA295" s="50">
        <f t="shared" si="158"/>
        <v>0</v>
      </c>
      <c r="AB295" s="51">
        <f t="shared" si="159"/>
        <v>0</v>
      </c>
      <c r="AC295" s="52">
        <f t="shared" si="152"/>
        <v>320</v>
      </c>
      <c r="AD295" s="53"/>
      <c r="AE295" s="54">
        <f t="shared" si="153"/>
        <v>320</v>
      </c>
    </row>
    <row r="296" spans="1:31" ht="18" customHeight="1">
      <c r="A296" s="381">
        <v>423001</v>
      </c>
      <c r="B296" s="448">
        <v>4</v>
      </c>
      <c r="C296" s="32">
        <v>25</v>
      </c>
      <c r="D296" s="72">
        <v>595</v>
      </c>
      <c r="E296" s="73">
        <v>995</v>
      </c>
      <c r="F296" s="73"/>
      <c r="G296" s="73"/>
      <c r="H296" s="36"/>
      <c r="I296" s="36"/>
      <c r="J296" s="71">
        <v>48</v>
      </c>
      <c r="K296" s="58"/>
      <c r="L296" s="58"/>
      <c r="M296" s="58"/>
      <c r="N296" s="59"/>
      <c r="O296" s="386">
        <f t="shared" si="149"/>
        <v>48</v>
      </c>
      <c r="P296" s="41"/>
      <c r="Q296" s="42"/>
      <c r="R296" s="41">
        <f t="shared" si="150"/>
        <v>0</v>
      </c>
      <c r="S296" s="44">
        <f t="shared" si="151"/>
        <v>48</v>
      </c>
      <c r="T296" s="45"/>
      <c r="U296" s="46">
        <f t="shared" si="143"/>
        <v>48</v>
      </c>
      <c r="V296" s="66">
        <f t="shared" si="154"/>
        <v>0</v>
      </c>
      <c r="W296" s="48"/>
      <c r="X296" s="49">
        <f t="shared" si="156"/>
        <v>1920</v>
      </c>
      <c r="Y296" s="50">
        <f t="shared" si="157"/>
        <v>0</v>
      </c>
      <c r="Z296" s="50">
        <f t="shared" si="155"/>
        <v>0</v>
      </c>
      <c r="AA296" s="50">
        <f t="shared" si="158"/>
        <v>0</v>
      </c>
      <c r="AB296" s="51">
        <f t="shared" si="159"/>
        <v>0</v>
      </c>
      <c r="AC296" s="52">
        <f t="shared" si="152"/>
        <v>1920</v>
      </c>
      <c r="AD296" s="53">
        <f>(R296*1000)/C296</f>
        <v>0</v>
      </c>
      <c r="AE296" s="54">
        <f t="shared" si="153"/>
        <v>1920</v>
      </c>
    </row>
    <row r="297" spans="1:31" ht="18" customHeight="1">
      <c r="A297" s="381">
        <v>423700</v>
      </c>
      <c r="B297" s="448" t="s">
        <v>57</v>
      </c>
      <c r="C297" s="32">
        <v>25</v>
      </c>
      <c r="D297" s="72"/>
      <c r="E297" s="73"/>
      <c r="F297" s="73"/>
      <c r="G297" s="73"/>
      <c r="H297" s="36">
        <v>6895</v>
      </c>
      <c r="I297" s="36"/>
      <c r="J297" s="71"/>
      <c r="K297" s="58"/>
      <c r="L297" s="58"/>
      <c r="M297" s="58"/>
      <c r="N297" s="173">
        <v>16</v>
      </c>
      <c r="O297" s="386">
        <f t="shared" si="149"/>
        <v>16</v>
      </c>
      <c r="P297" s="41"/>
      <c r="Q297" s="42"/>
      <c r="R297" s="41"/>
      <c r="S297" s="44">
        <f t="shared" si="151"/>
        <v>16</v>
      </c>
      <c r="T297" s="45"/>
      <c r="U297" s="46">
        <f t="shared" si="143"/>
        <v>16</v>
      </c>
      <c r="V297" s="66">
        <f t="shared" si="154"/>
        <v>0</v>
      </c>
      <c r="W297" s="48"/>
      <c r="X297" s="49"/>
      <c r="Y297" s="50">
        <f t="shared" si="157"/>
        <v>0</v>
      </c>
      <c r="Z297" s="50">
        <f t="shared" si="155"/>
        <v>0</v>
      </c>
      <c r="AA297" s="50">
        <f t="shared" si="158"/>
        <v>0</v>
      </c>
      <c r="AB297" s="51">
        <f t="shared" si="159"/>
        <v>640</v>
      </c>
      <c r="AC297" s="52">
        <f t="shared" si="152"/>
        <v>640</v>
      </c>
      <c r="AD297" s="53"/>
      <c r="AE297" s="54">
        <f t="shared" si="153"/>
        <v>640</v>
      </c>
    </row>
    <row r="298" spans="1:31" ht="18" customHeight="1">
      <c r="A298" s="381">
        <v>423701</v>
      </c>
      <c r="B298" s="448">
        <v>4</v>
      </c>
      <c r="C298" s="32">
        <v>25</v>
      </c>
      <c r="D298" s="72"/>
      <c r="E298" s="73"/>
      <c r="F298" s="73"/>
      <c r="G298" s="73"/>
      <c r="H298" s="36">
        <v>6995</v>
      </c>
      <c r="I298" s="97"/>
      <c r="J298" s="71"/>
      <c r="K298" s="58"/>
      <c r="L298" s="58"/>
      <c r="M298" s="58"/>
      <c r="N298" s="150">
        <v>16</v>
      </c>
      <c r="O298" s="386">
        <f t="shared" si="149"/>
        <v>16</v>
      </c>
      <c r="P298" s="41"/>
      <c r="Q298" s="42"/>
      <c r="R298" s="41"/>
      <c r="S298" s="44">
        <f t="shared" si="151"/>
        <v>16</v>
      </c>
      <c r="T298" s="45"/>
      <c r="U298" s="46">
        <f t="shared" si="143"/>
        <v>16</v>
      </c>
      <c r="V298" s="66">
        <f t="shared" si="154"/>
        <v>0</v>
      </c>
      <c r="W298" s="48"/>
      <c r="X298" s="49"/>
      <c r="Y298" s="50">
        <f t="shared" si="157"/>
        <v>0</v>
      </c>
      <c r="Z298" s="50">
        <f t="shared" si="155"/>
        <v>0</v>
      </c>
      <c r="AA298" s="50">
        <f t="shared" si="158"/>
        <v>0</v>
      </c>
      <c r="AB298" s="51">
        <f t="shared" si="159"/>
        <v>640</v>
      </c>
      <c r="AC298" s="52">
        <f t="shared" si="152"/>
        <v>640</v>
      </c>
      <c r="AD298" s="53"/>
      <c r="AE298" s="54">
        <f t="shared" si="153"/>
        <v>640</v>
      </c>
    </row>
    <row r="299" spans="1:31" ht="18" hidden="1" customHeight="1">
      <c r="A299" s="381">
        <v>424001</v>
      </c>
      <c r="B299" s="448">
        <v>4</v>
      </c>
      <c r="C299" s="32">
        <v>25</v>
      </c>
      <c r="D299" s="137">
        <v>596</v>
      </c>
      <c r="E299" s="138">
        <v>996</v>
      </c>
      <c r="F299" s="73"/>
      <c r="G299" s="73"/>
      <c r="H299" s="36"/>
      <c r="I299" s="36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ref="X299:X310" si="161">(J299*1000)/C299</f>
        <v>0</v>
      </c>
      <c r="Y299" s="50">
        <f t="shared" si="157"/>
        <v>0</v>
      </c>
      <c r="Z299" s="50">
        <f t="shared" si="155"/>
        <v>0</v>
      </c>
      <c r="AA299" s="50">
        <f t="shared" si="158"/>
        <v>0</v>
      </c>
      <c r="AB299" s="51">
        <f t="shared" si="159"/>
        <v>0</v>
      </c>
      <c r="AC299" s="52">
        <f t="shared" si="152"/>
        <v>0</v>
      </c>
      <c r="AD299" s="53"/>
      <c r="AE299" s="54">
        <f t="shared" si="153"/>
        <v>0</v>
      </c>
    </row>
    <row r="300" spans="1:31" ht="18" hidden="1" customHeight="1">
      <c r="A300" s="381">
        <v>423001</v>
      </c>
      <c r="B300" s="448" t="s">
        <v>57</v>
      </c>
      <c r="C300" s="32">
        <v>25</v>
      </c>
      <c r="D300" s="72">
        <v>395</v>
      </c>
      <c r="E300" s="73"/>
      <c r="F300" s="73"/>
      <c r="G300" s="73"/>
      <c r="H300" s="36"/>
      <c r="I300" s="36"/>
      <c r="J300" s="37"/>
      <c r="K300" s="38"/>
      <c r="L300" s="38"/>
      <c r="M300" s="38"/>
      <c r="N300" s="3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57"/>
        <v>0</v>
      </c>
      <c r="Z300" s="50">
        <f t="shared" si="155"/>
        <v>0</v>
      </c>
      <c r="AA300" s="50">
        <f t="shared" si="158"/>
        <v>0</v>
      </c>
      <c r="AB300" s="51">
        <f t="shared" si="159"/>
        <v>0</v>
      </c>
      <c r="AC300" s="52">
        <f t="shared" si="152"/>
        <v>0</v>
      </c>
      <c r="AD300" s="53">
        <f t="shared" ref="AD300:AD310" si="162">(R300*1000)/C300</f>
        <v>0</v>
      </c>
      <c r="AE300" s="54">
        <f t="shared" si="153"/>
        <v>0</v>
      </c>
    </row>
    <row r="301" spans="1:31" ht="18" hidden="1" customHeight="1">
      <c r="A301" s="172">
        <v>433000</v>
      </c>
      <c r="B301" s="448">
        <v>4</v>
      </c>
      <c r="C301" s="96">
        <v>25</v>
      </c>
      <c r="D301" s="416" t="s">
        <v>342</v>
      </c>
      <c r="E301" s="103"/>
      <c r="F301" s="103"/>
      <c r="G301" s="103"/>
      <c r="H301" s="103"/>
      <c r="I301" s="104"/>
      <c r="J301" s="37"/>
      <c r="K301" s="38"/>
      <c r="L301" s="38"/>
      <c r="M301" s="38"/>
      <c r="N301" s="3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4"/>
        <v>0</v>
      </c>
      <c r="W301" s="48"/>
      <c r="X301" s="49">
        <f t="shared" si="161"/>
        <v>0</v>
      </c>
      <c r="Y301" s="50">
        <f t="shared" si="157"/>
        <v>0</v>
      </c>
      <c r="Z301" s="50">
        <f t="shared" si="155"/>
        <v>0</v>
      </c>
      <c r="AA301" s="50">
        <f t="shared" si="158"/>
        <v>0</v>
      </c>
      <c r="AB301" s="51">
        <f t="shared" si="159"/>
        <v>0</v>
      </c>
      <c r="AC301" s="52">
        <f t="shared" si="152"/>
        <v>0</v>
      </c>
      <c r="AD301" s="53">
        <f t="shared" si="162"/>
        <v>0</v>
      </c>
      <c r="AE301" s="54">
        <f t="shared" si="153"/>
        <v>0</v>
      </c>
    </row>
    <row r="302" spans="1:31" ht="18" hidden="1" customHeight="1">
      <c r="A302" s="172">
        <v>433000</v>
      </c>
      <c r="B302" s="448">
        <v>4</v>
      </c>
      <c r="C302" s="96">
        <v>40</v>
      </c>
      <c r="D302" s="416" t="s">
        <v>342</v>
      </c>
      <c r="E302" s="103"/>
      <c r="F302" s="103"/>
      <c r="G302" s="103"/>
      <c r="H302" s="103"/>
      <c r="I302" s="104"/>
      <c r="J302" s="37"/>
      <c r="K302" s="38"/>
      <c r="L302" s="38"/>
      <c r="M302" s="38"/>
      <c r="N302" s="3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4"/>
        <v>0</v>
      </c>
      <c r="W302" s="48"/>
      <c r="X302" s="49">
        <f t="shared" si="161"/>
        <v>0</v>
      </c>
      <c r="Y302" s="50">
        <f t="shared" si="157"/>
        <v>0</v>
      </c>
      <c r="Z302" s="50">
        <f t="shared" si="155"/>
        <v>0</v>
      </c>
      <c r="AA302" s="50">
        <f t="shared" si="158"/>
        <v>0</v>
      </c>
      <c r="AB302" s="51">
        <f t="shared" si="159"/>
        <v>0</v>
      </c>
      <c r="AC302" s="52">
        <f t="shared" si="152"/>
        <v>0</v>
      </c>
      <c r="AD302" s="53">
        <f t="shared" si="162"/>
        <v>0</v>
      </c>
      <c r="AE302" s="54">
        <f t="shared" si="153"/>
        <v>0</v>
      </c>
    </row>
    <row r="303" spans="1:31" ht="18" hidden="1" customHeight="1">
      <c r="A303" s="172">
        <v>433051</v>
      </c>
      <c r="B303" s="101" t="s">
        <v>57</v>
      </c>
      <c r="C303" s="96">
        <v>40</v>
      </c>
      <c r="D303" s="165" t="s">
        <v>343</v>
      </c>
      <c r="E303" s="103"/>
      <c r="F303" s="103"/>
      <c r="G303" s="103"/>
      <c r="H303" s="103"/>
      <c r="I303" s="104"/>
      <c r="J303" s="37"/>
      <c r="K303" s="38"/>
      <c r="L303" s="38"/>
      <c r="M303" s="38"/>
      <c r="N303" s="3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4"/>
        <v>0</v>
      </c>
      <c r="W303" s="48"/>
      <c r="X303" s="49">
        <f t="shared" si="161"/>
        <v>0</v>
      </c>
      <c r="Y303" s="50">
        <f t="shared" si="157"/>
        <v>0</v>
      </c>
      <c r="Z303" s="50">
        <f t="shared" si="155"/>
        <v>0</v>
      </c>
      <c r="AA303" s="50">
        <f t="shared" si="158"/>
        <v>0</v>
      </c>
      <c r="AB303" s="51">
        <f t="shared" si="159"/>
        <v>0</v>
      </c>
      <c r="AC303" s="52">
        <f t="shared" si="152"/>
        <v>0</v>
      </c>
      <c r="AD303" s="53">
        <f t="shared" si="162"/>
        <v>0</v>
      </c>
      <c r="AE303" s="54">
        <f t="shared" si="153"/>
        <v>0</v>
      </c>
    </row>
    <row r="304" spans="1:31" ht="18" hidden="1" customHeight="1">
      <c r="A304" s="172">
        <v>433064</v>
      </c>
      <c r="B304" s="101" t="s">
        <v>57</v>
      </c>
      <c r="C304" s="96">
        <v>40</v>
      </c>
      <c r="D304" s="165" t="s">
        <v>344</v>
      </c>
      <c r="E304" s="103"/>
      <c r="F304" s="103"/>
      <c r="G304" s="103"/>
      <c r="H304" s="103"/>
      <c r="I304" s="104"/>
      <c r="J304" s="37"/>
      <c r="K304" s="38"/>
      <c r="L304" s="38"/>
      <c r="M304" s="38"/>
      <c r="N304" s="3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4"/>
        <v>0</v>
      </c>
      <c r="W304" s="48"/>
      <c r="X304" s="49">
        <f t="shared" si="161"/>
        <v>0</v>
      </c>
      <c r="Y304" s="50">
        <f t="shared" si="157"/>
        <v>0</v>
      </c>
      <c r="Z304" s="50">
        <f t="shared" si="155"/>
        <v>0</v>
      </c>
      <c r="AA304" s="50">
        <f t="shared" si="158"/>
        <v>0</v>
      </c>
      <c r="AB304" s="51">
        <f t="shared" si="159"/>
        <v>0</v>
      </c>
      <c r="AC304" s="52">
        <f t="shared" si="152"/>
        <v>0</v>
      </c>
      <c r="AD304" s="53">
        <f t="shared" si="162"/>
        <v>0</v>
      </c>
      <c r="AE304" s="54">
        <f t="shared" si="153"/>
        <v>0</v>
      </c>
    </row>
    <row r="305" spans="1:31" ht="18" hidden="1" customHeight="1">
      <c r="A305" s="172">
        <v>433051</v>
      </c>
      <c r="B305" s="101" t="s">
        <v>57</v>
      </c>
      <c r="C305" s="96">
        <v>40</v>
      </c>
      <c r="D305" s="165" t="s">
        <v>345</v>
      </c>
      <c r="E305" s="103"/>
      <c r="F305" s="103"/>
      <c r="G305" s="103"/>
      <c r="H305" s="103"/>
      <c r="I305" s="104"/>
      <c r="J305" s="37"/>
      <c r="K305" s="38"/>
      <c r="L305" s="38"/>
      <c r="M305" s="38"/>
      <c r="N305" s="3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si="161"/>
        <v>0</v>
      </c>
      <c r="Y305" s="50">
        <f t="shared" si="157"/>
        <v>0</v>
      </c>
      <c r="Z305" s="50">
        <f t="shared" si="155"/>
        <v>0</v>
      </c>
      <c r="AA305" s="50">
        <f t="shared" si="158"/>
        <v>0</v>
      </c>
      <c r="AB305" s="51">
        <f t="shared" si="159"/>
        <v>0</v>
      </c>
      <c r="AC305" s="52">
        <f t="shared" si="152"/>
        <v>0</v>
      </c>
      <c r="AD305" s="53">
        <f t="shared" si="162"/>
        <v>0</v>
      </c>
      <c r="AE305" s="54">
        <f t="shared" si="153"/>
        <v>0</v>
      </c>
    </row>
    <row r="306" spans="1:31" ht="18" hidden="1" customHeight="1">
      <c r="A306" s="172">
        <v>411041</v>
      </c>
      <c r="B306" s="101" t="s">
        <v>57</v>
      </c>
      <c r="C306" s="96">
        <v>40</v>
      </c>
      <c r="D306" s="165" t="s">
        <v>346</v>
      </c>
      <c r="E306" s="103"/>
      <c r="F306" s="103"/>
      <c r="G306" s="103"/>
      <c r="H306" s="103"/>
      <c r="I306" s="104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1"/>
        <v>0</v>
      </c>
      <c r="Y306" s="50">
        <f t="shared" si="157"/>
        <v>0</v>
      </c>
      <c r="Z306" s="50">
        <f t="shared" si="155"/>
        <v>0</v>
      </c>
      <c r="AA306" s="50">
        <f t="shared" si="158"/>
        <v>0</v>
      </c>
      <c r="AB306" s="51">
        <f t="shared" si="159"/>
        <v>0</v>
      </c>
      <c r="AC306" s="52">
        <f t="shared" si="152"/>
        <v>0</v>
      </c>
      <c r="AD306" s="53">
        <f t="shared" si="162"/>
        <v>0</v>
      </c>
      <c r="AE306" s="54">
        <f t="shared" si="153"/>
        <v>0</v>
      </c>
    </row>
    <row r="307" spans="1:31" ht="18" hidden="1" customHeight="1">
      <c r="A307" s="172">
        <v>400100</v>
      </c>
      <c r="B307" s="101" t="s">
        <v>57</v>
      </c>
      <c r="C307" s="96">
        <v>40</v>
      </c>
      <c r="D307" s="165" t="s">
        <v>347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1"/>
        <v>0</v>
      </c>
      <c r="Y307" s="50">
        <f t="shared" si="157"/>
        <v>0</v>
      </c>
      <c r="Z307" s="50">
        <f t="shared" si="155"/>
        <v>0</v>
      </c>
      <c r="AA307" s="50">
        <f t="shared" si="158"/>
        <v>0</v>
      </c>
      <c r="AB307" s="51">
        <f t="shared" si="159"/>
        <v>0</v>
      </c>
      <c r="AC307" s="52">
        <f t="shared" si="152"/>
        <v>0</v>
      </c>
      <c r="AD307" s="53">
        <f t="shared" si="162"/>
        <v>0</v>
      </c>
      <c r="AE307" s="54">
        <f t="shared" si="153"/>
        <v>0</v>
      </c>
    </row>
    <row r="308" spans="1:31" ht="18" hidden="1" customHeight="1">
      <c r="A308" s="172">
        <v>400200</v>
      </c>
      <c r="B308" s="101" t="s">
        <v>57</v>
      </c>
      <c r="C308" s="96">
        <v>40</v>
      </c>
      <c r="D308" s="165" t="s">
        <v>348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1"/>
        <v>0</v>
      </c>
      <c r="Y308" s="50">
        <f t="shared" si="157"/>
        <v>0</v>
      </c>
      <c r="Z308" s="50">
        <f t="shared" si="155"/>
        <v>0</v>
      </c>
      <c r="AA308" s="50">
        <f t="shared" si="158"/>
        <v>0</v>
      </c>
      <c r="AB308" s="51">
        <f t="shared" si="159"/>
        <v>0</v>
      </c>
      <c r="AC308" s="52">
        <f t="shared" si="152"/>
        <v>0</v>
      </c>
      <c r="AD308" s="53">
        <f t="shared" si="162"/>
        <v>0</v>
      </c>
      <c r="AE308" s="54">
        <f t="shared" si="153"/>
        <v>0</v>
      </c>
    </row>
    <row r="309" spans="1:31" ht="18" hidden="1" customHeight="1">
      <c r="A309" s="172">
        <v>400300</v>
      </c>
      <c r="B309" s="101" t="s">
        <v>57</v>
      </c>
      <c r="C309" s="96">
        <v>40</v>
      </c>
      <c r="D309" s="165" t="s">
        <v>349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1"/>
        <v>0</v>
      </c>
      <c r="Y309" s="50">
        <f t="shared" si="157"/>
        <v>0</v>
      </c>
      <c r="Z309" s="50">
        <f t="shared" si="155"/>
        <v>0</v>
      </c>
      <c r="AA309" s="50">
        <f t="shared" si="158"/>
        <v>0</v>
      </c>
      <c r="AB309" s="51">
        <f t="shared" si="159"/>
        <v>0</v>
      </c>
      <c r="AC309" s="52">
        <f t="shared" si="152"/>
        <v>0</v>
      </c>
      <c r="AD309" s="53">
        <f t="shared" si="162"/>
        <v>0</v>
      </c>
      <c r="AE309" s="54">
        <f t="shared" si="153"/>
        <v>0</v>
      </c>
    </row>
    <row r="310" spans="1:31" ht="18" hidden="1" customHeight="1">
      <c r="A310" s="172">
        <v>433060</v>
      </c>
      <c r="B310" s="101" t="s">
        <v>57</v>
      </c>
      <c r="C310" s="96">
        <v>40</v>
      </c>
      <c r="D310" s="165" t="s">
        <v>350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1"/>
        <v>0</v>
      </c>
      <c r="Y310" s="50">
        <f t="shared" si="157"/>
        <v>0</v>
      </c>
      <c r="Z310" s="50">
        <f t="shared" si="155"/>
        <v>0</v>
      </c>
      <c r="AA310" s="50">
        <f t="shared" si="158"/>
        <v>0</v>
      </c>
      <c r="AB310" s="51">
        <f t="shared" si="159"/>
        <v>0</v>
      </c>
      <c r="AC310" s="52">
        <f t="shared" si="152"/>
        <v>0</v>
      </c>
      <c r="AD310" s="53">
        <f t="shared" si="162"/>
        <v>0</v>
      </c>
      <c r="AE310" s="54">
        <f t="shared" si="153"/>
        <v>0</v>
      </c>
    </row>
    <row r="311" spans="1:31" ht="18" hidden="1" customHeight="1">
      <c r="A311" s="172">
        <v>433091</v>
      </c>
      <c r="B311" s="101" t="s">
        <v>57</v>
      </c>
      <c r="C311" s="96" t="s">
        <v>75</v>
      </c>
      <c r="D311" s="165" t="s">
        <v>351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/>
      <c r="T311" s="45">
        <f>SUM(O311,R311)</f>
        <v>0</v>
      </c>
      <c r="U311" s="46">
        <f t="shared" si="143"/>
        <v>0</v>
      </c>
      <c r="V311" s="66">
        <f t="shared" si="154"/>
        <v>0</v>
      </c>
      <c r="W311" s="48"/>
      <c r="X311" s="49"/>
      <c r="Y311" s="50"/>
      <c r="Z311" s="50"/>
      <c r="AA311" s="50"/>
      <c r="AB311" s="51"/>
      <c r="AC311" s="52">
        <f t="shared" si="152"/>
        <v>0</v>
      </c>
      <c r="AD311" s="53"/>
      <c r="AE311" s="54">
        <f t="shared" si="153"/>
        <v>0</v>
      </c>
    </row>
    <row r="312" spans="1:31" ht="18" hidden="1" customHeight="1">
      <c r="A312" s="172">
        <v>433092</v>
      </c>
      <c r="B312" s="101" t="s">
        <v>57</v>
      </c>
      <c r="C312" s="96" t="s">
        <v>75</v>
      </c>
      <c r="D312" s="165" t="s">
        <v>352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/>
      <c r="T312" s="45">
        <f>SUM(O312,R312)</f>
        <v>0</v>
      </c>
      <c r="U312" s="46">
        <f t="shared" si="143"/>
        <v>0</v>
      </c>
      <c r="V312" s="66">
        <f t="shared" si="154"/>
        <v>0</v>
      </c>
      <c r="W312" s="48"/>
      <c r="X312" s="49"/>
      <c r="Y312" s="50"/>
      <c r="Z312" s="50"/>
      <c r="AA312" s="50"/>
      <c r="AB312" s="51"/>
      <c r="AC312" s="52">
        <f t="shared" si="152"/>
        <v>0</v>
      </c>
      <c r="AD312" s="53"/>
      <c r="AE312" s="54">
        <f t="shared" si="153"/>
        <v>0</v>
      </c>
    </row>
    <row r="313" spans="1:31" ht="18" hidden="1" customHeight="1">
      <c r="A313" s="172">
        <v>433094</v>
      </c>
      <c r="B313" s="101" t="s">
        <v>57</v>
      </c>
      <c r="C313" s="96" t="s">
        <v>75</v>
      </c>
      <c r="D313" s="165" t="s">
        <v>353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/>
      <c r="T313" s="45">
        <f>SUM(O313,R313)</f>
        <v>0</v>
      </c>
      <c r="U313" s="46">
        <f t="shared" si="143"/>
        <v>0</v>
      </c>
      <c r="V313" s="66">
        <f t="shared" si="154"/>
        <v>0</v>
      </c>
      <c r="W313" s="48"/>
      <c r="X313" s="49"/>
      <c r="Y313" s="50"/>
      <c r="Z313" s="50"/>
      <c r="AA313" s="50"/>
      <c r="AB313" s="51"/>
      <c r="AC313" s="52">
        <f t="shared" si="152"/>
        <v>0</v>
      </c>
      <c r="AD313" s="53"/>
      <c r="AE313" s="54">
        <f t="shared" si="153"/>
        <v>0</v>
      </c>
    </row>
    <row r="314" spans="1:31" ht="18" hidden="1" customHeight="1">
      <c r="A314" s="172">
        <v>433093</v>
      </c>
      <c r="B314" s="101" t="s">
        <v>57</v>
      </c>
      <c r="C314" s="96">
        <v>40</v>
      </c>
      <c r="D314" s="165" t="s">
        <v>354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>SUM(O314,R314)</f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>(J314*1000)/C314</f>
        <v>0</v>
      </c>
      <c r="Y314" s="50">
        <f>(K314*1000)/C314</f>
        <v>0</v>
      </c>
      <c r="Z314" s="50">
        <f>(L314*1000)/C314</f>
        <v>0</v>
      </c>
      <c r="AA314" s="50">
        <f>(M314*1000)/C314</f>
        <v>0</v>
      </c>
      <c r="AB314" s="51">
        <f>(N314*1000)/C314</f>
        <v>0</v>
      </c>
      <c r="AC314" s="52">
        <f t="shared" si="152"/>
        <v>0</v>
      </c>
      <c r="AD314" s="53">
        <f>(R314*1000)/C314</f>
        <v>0</v>
      </c>
      <c r="AE314" s="54">
        <f t="shared" si="153"/>
        <v>0</v>
      </c>
    </row>
    <row r="315" spans="1:31" ht="18" hidden="1" customHeight="1">
      <c r="A315" s="172">
        <v>433081</v>
      </c>
      <c r="B315" s="101" t="s">
        <v>57</v>
      </c>
      <c r="C315" s="96">
        <v>40</v>
      </c>
      <c r="D315" s="165" t="s">
        <v>355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>SUM(O315,R315)</f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>(J315*1000)/C315</f>
        <v>0</v>
      </c>
      <c r="Y315" s="50">
        <f>(K315*1000)/C315</f>
        <v>0</v>
      </c>
      <c r="Z315" s="50">
        <f>(L315*1000)/C315</f>
        <v>0</v>
      </c>
      <c r="AA315" s="50">
        <f>(M315*1000)/C315</f>
        <v>0</v>
      </c>
      <c r="AB315" s="51">
        <f>(N315*1000)/C315</f>
        <v>0</v>
      </c>
      <c r="AC315" s="52">
        <f t="shared" si="152"/>
        <v>0</v>
      </c>
      <c r="AD315" s="53">
        <f>(R315*1000)/C315</f>
        <v>0</v>
      </c>
      <c r="AE315" s="54">
        <f t="shared" si="153"/>
        <v>0</v>
      </c>
    </row>
    <row r="316" spans="1:31" ht="18" hidden="1" customHeight="1">
      <c r="A316" s="172">
        <v>433071</v>
      </c>
      <c r="B316" s="101" t="s">
        <v>57</v>
      </c>
      <c r="C316" s="96">
        <v>40</v>
      </c>
      <c r="D316" s="165" t="s">
        <v>356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>SUM(O316,R316)</f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>(J316*1000)/C316</f>
        <v>0</v>
      </c>
      <c r="Y316" s="50">
        <f>(K316*1000)/C316</f>
        <v>0</v>
      </c>
      <c r="Z316" s="50">
        <f>(L316*1000)/C316</f>
        <v>0</v>
      </c>
      <c r="AA316" s="50">
        <f>(M316*1000)/C316</f>
        <v>0</v>
      </c>
      <c r="AB316" s="51">
        <f>(N316*1000)/C316</f>
        <v>0</v>
      </c>
      <c r="AC316" s="52">
        <f t="shared" si="152"/>
        <v>0</v>
      </c>
      <c r="AD316" s="53">
        <f>(R316*1000)/C316</f>
        <v>0</v>
      </c>
      <c r="AE316" s="54">
        <f t="shared" si="153"/>
        <v>0</v>
      </c>
    </row>
    <row r="317" spans="1:31" ht="18" hidden="1" customHeight="1">
      <c r="A317" s="172">
        <v>433061</v>
      </c>
      <c r="B317" s="101" t="s">
        <v>57</v>
      </c>
      <c r="C317" s="96" t="s">
        <v>75</v>
      </c>
      <c r="D317" s="165" t="s">
        <v>357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>
      <c r="A318" s="172">
        <v>433061</v>
      </c>
      <c r="B318" s="101" t="s">
        <v>57</v>
      </c>
      <c r="C318" s="96">
        <v>40</v>
      </c>
      <c r="D318" s="165" t="s">
        <v>358</v>
      </c>
      <c r="E318" s="103"/>
      <c r="F318" s="103"/>
      <c r="G318" s="103"/>
      <c r="H318" s="103"/>
      <c r="I318" s="104"/>
      <c r="J318" s="417"/>
      <c r="K318" s="418"/>
      <c r="L318" s="418"/>
      <c r="M318" s="418"/>
      <c r="N318" s="419"/>
      <c r="O318" s="386">
        <f t="shared" si="149"/>
        <v>0</v>
      </c>
      <c r="P318" s="41"/>
      <c r="Q318" s="420"/>
      <c r="R318" s="421">
        <f t="shared" si="150"/>
        <v>0</v>
      </c>
      <c r="S318" s="44">
        <f>SUM(O318,R318)</f>
        <v>0</v>
      </c>
      <c r="T318" s="422"/>
      <c r="U318" s="423">
        <f t="shared" si="143"/>
        <v>0</v>
      </c>
      <c r="V318" s="66">
        <f t="shared" si="154"/>
        <v>0</v>
      </c>
      <c r="W318" s="424"/>
      <c r="X318" s="425">
        <f>(J318*1000)/C318</f>
        <v>0</v>
      </c>
      <c r="Y318" s="426">
        <f>(K318*1000)/C318</f>
        <v>0</v>
      </c>
      <c r="Z318" s="426">
        <f>(L318*1000)/C318</f>
        <v>0</v>
      </c>
      <c r="AA318" s="426">
        <f>(M318*1000)/C318</f>
        <v>0</v>
      </c>
      <c r="AB318" s="427">
        <f>(N318*1000)/C318</f>
        <v>0</v>
      </c>
      <c r="AC318" s="428">
        <f t="shared" si="152"/>
        <v>0</v>
      </c>
      <c r="AD318" s="429">
        <f>(R318*1000)/C318</f>
        <v>0</v>
      </c>
      <c r="AE318" s="437">
        <f t="shared" si="153"/>
        <v>0</v>
      </c>
    </row>
    <row r="319" spans="1:31" ht="18" customHeight="1">
      <c r="A319" s="449" t="s">
        <v>359</v>
      </c>
      <c r="B319" s="450"/>
      <c r="C319" s="451"/>
      <c r="D319" s="450"/>
      <c r="E319" s="450"/>
      <c r="F319" s="450"/>
      <c r="G319" s="450"/>
      <c r="H319" s="450"/>
      <c r="I319" s="450"/>
      <c r="J319" s="452">
        <f>SUM(J280:J318)</f>
        <v>101</v>
      </c>
      <c r="K319" s="453">
        <f t="shared" ref="K319:U319" si="163">SUM(K280:K318)</f>
        <v>11</v>
      </c>
      <c r="L319" s="453">
        <f t="shared" si="163"/>
        <v>40</v>
      </c>
      <c r="M319" s="453">
        <f t="shared" si="163"/>
        <v>0</v>
      </c>
      <c r="N319" s="454">
        <f t="shared" si="163"/>
        <v>40</v>
      </c>
      <c r="O319" s="455">
        <f>SUM(O280:O318)</f>
        <v>192</v>
      </c>
      <c r="P319" s="456">
        <f>SUM(P280:P318)</f>
        <v>0</v>
      </c>
      <c r="Q319" s="457">
        <f>SUM(Q280:Q318)</f>
        <v>0</v>
      </c>
      <c r="R319" s="456">
        <f t="shared" si="163"/>
        <v>0</v>
      </c>
      <c r="S319" s="458">
        <f t="shared" si="163"/>
        <v>192</v>
      </c>
      <c r="T319" s="459">
        <f t="shared" si="163"/>
        <v>0</v>
      </c>
      <c r="U319" s="460">
        <f t="shared" si="163"/>
        <v>192</v>
      </c>
      <c r="V319" s="66">
        <f t="shared" si="154"/>
        <v>0</v>
      </c>
      <c r="W319" s="461"/>
      <c r="X319" s="462">
        <f t="shared" ref="X319:AE319" si="164">SUM(X280:X318)</f>
        <v>4040</v>
      </c>
      <c r="Y319" s="459">
        <f t="shared" si="164"/>
        <v>440</v>
      </c>
      <c r="Z319" s="459">
        <f t="shared" si="164"/>
        <v>1600</v>
      </c>
      <c r="AA319" s="459">
        <f t="shared" si="164"/>
        <v>0</v>
      </c>
      <c r="AB319" s="463">
        <f t="shared" si="164"/>
        <v>1600</v>
      </c>
      <c r="AC319" s="460">
        <f t="shared" si="164"/>
        <v>7680</v>
      </c>
      <c r="AD319" s="463">
        <f t="shared" si="164"/>
        <v>0</v>
      </c>
      <c r="AE319" s="464">
        <f t="shared" si="164"/>
        <v>7680</v>
      </c>
    </row>
    <row r="320" spans="1:31" ht="18" customHeight="1">
      <c r="A320" s="381">
        <v>513001</v>
      </c>
      <c r="B320" s="448">
        <v>4</v>
      </c>
      <c r="C320" s="238">
        <v>25</v>
      </c>
      <c r="D320" s="465"/>
      <c r="E320" s="465" t="s">
        <v>360</v>
      </c>
      <c r="F320" s="465"/>
      <c r="G320" s="465"/>
      <c r="H320" s="465"/>
      <c r="I320" s="465"/>
      <c r="J320" s="38"/>
      <c r="K320" s="466"/>
      <c r="L320" s="58"/>
      <c r="M320" s="58"/>
      <c r="N320" s="58"/>
      <c r="O320" s="40">
        <f t="shared" si="149"/>
        <v>0</v>
      </c>
      <c r="P320" s="42"/>
      <c r="Q320" s="42"/>
      <c r="R320" s="42"/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67"/>
      <c r="X320" s="45"/>
      <c r="Y320" s="50">
        <f>(K320*1000)/C320</f>
        <v>0</v>
      </c>
      <c r="Z320" s="45"/>
      <c r="AA320" s="45"/>
      <c r="AB320" s="45"/>
      <c r="AC320" s="52">
        <f t="shared" si="152"/>
        <v>0</v>
      </c>
      <c r="AD320" s="45"/>
      <c r="AE320" s="54">
        <f t="shared" si="153"/>
        <v>0</v>
      </c>
    </row>
    <row r="321" spans="1:31" ht="18" hidden="1" customHeight="1">
      <c r="A321" s="381">
        <v>512001</v>
      </c>
      <c r="B321" s="448">
        <v>3.5</v>
      </c>
      <c r="C321" s="238">
        <v>25</v>
      </c>
      <c r="D321" s="465"/>
      <c r="E321" s="465" t="s">
        <v>361</v>
      </c>
      <c r="F321" s="465"/>
      <c r="G321" s="465"/>
      <c r="H321" s="465"/>
      <c r="I321" s="465"/>
      <c r="J321" s="38"/>
      <c r="K321" s="58"/>
      <c r="L321" s="58"/>
      <c r="M321" s="58"/>
      <c r="N321" s="58"/>
      <c r="O321" s="40">
        <f t="shared" si="149"/>
        <v>0</v>
      </c>
      <c r="P321" s="42"/>
      <c r="Q321" s="42"/>
      <c r="R321" s="42"/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67"/>
      <c r="X321" s="45"/>
      <c r="Y321" s="50">
        <f>(K321*1000)/C321</f>
        <v>0</v>
      </c>
      <c r="Z321" s="45"/>
      <c r="AA321" s="45"/>
      <c r="AB321" s="45"/>
      <c r="AC321" s="52">
        <f t="shared" si="152"/>
        <v>0</v>
      </c>
      <c r="AD321" s="45"/>
      <c r="AE321" s="54">
        <f t="shared" si="153"/>
        <v>0</v>
      </c>
    </row>
    <row r="322" spans="1:31" ht="18" customHeight="1">
      <c r="A322" s="381">
        <v>513021</v>
      </c>
      <c r="B322" s="448">
        <v>4</v>
      </c>
      <c r="C322" s="238">
        <v>25</v>
      </c>
      <c r="D322" s="465"/>
      <c r="E322" s="465"/>
      <c r="F322" s="465"/>
      <c r="G322" s="465"/>
      <c r="H322" s="465">
        <v>6991</v>
      </c>
      <c r="I322" s="465"/>
      <c r="J322" s="38"/>
      <c r="K322" s="58"/>
      <c r="L322" s="58"/>
      <c r="M322" s="58"/>
      <c r="N322" s="107"/>
      <c r="O322" s="40">
        <f t="shared" si="149"/>
        <v>0</v>
      </c>
      <c r="P322" s="42"/>
      <c r="Q322" s="42"/>
      <c r="R322" s="42"/>
      <c r="S322" s="44">
        <f>SUM(O322,R322)</f>
        <v>0</v>
      </c>
      <c r="T322" s="45"/>
      <c r="U322" s="46">
        <f t="shared" si="143"/>
        <v>0</v>
      </c>
      <c r="V322" s="66">
        <f t="shared" si="154"/>
        <v>0</v>
      </c>
      <c r="W322" s="467" t="s">
        <v>288</v>
      </c>
      <c r="X322" s="45"/>
      <c r="Y322" s="45"/>
      <c r="Z322" s="45"/>
      <c r="AA322" s="45"/>
      <c r="AB322" s="51">
        <f>(N322*1000)/C322</f>
        <v>0</v>
      </c>
      <c r="AC322" s="52">
        <f t="shared" si="152"/>
        <v>0</v>
      </c>
      <c r="AD322" s="45"/>
      <c r="AE322" s="54">
        <f t="shared" si="153"/>
        <v>0</v>
      </c>
    </row>
    <row r="323" spans="1:31" ht="18" customHeight="1">
      <c r="A323" s="381">
        <v>511001</v>
      </c>
      <c r="B323" s="448">
        <v>4</v>
      </c>
      <c r="C323" s="238">
        <v>25</v>
      </c>
      <c r="D323" s="465"/>
      <c r="E323" s="465" t="s">
        <v>362</v>
      </c>
      <c r="F323" s="465"/>
      <c r="G323" s="465"/>
      <c r="H323" s="465"/>
      <c r="I323" s="465"/>
      <c r="J323" s="38"/>
      <c r="K323" s="468"/>
      <c r="L323" s="58"/>
      <c r="M323" s="58"/>
      <c r="N323" s="58"/>
      <c r="O323" s="40">
        <f t="shared" si="149"/>
        <v>0</v>
      </c>
      <c r="P323" s="42"/>
      <c r="Q323" s="42"/>
      <c r="R323" s="42"/>
      <c r="S323" s="44">
        <f>SUM(O323,R323)</f>
        <v>0</v>
      </c>
      <c r="T323" s="45"/>
      <c r="U323" s="46">
        <f t="shared" si="143"/>
        <v>0</v>
      </c>
      <c r="V323" s="66">
        <f t="shared" si="154"/>
        <v>0</v>
      </c>
      <c r="W323" s="467" t="s">
        <v>288</v>
      </c>
      <c r="X323" s="45"/>
      <c r="Y323" s="50">
        <f>(K323*1000)/C323</f>
        <v>0</v>
      </c>
      <c r="Z323" s="45"/>
      <c r="AA323" s="45"/>
      <c r="AB323" s="45"/>
      <c r="AC323" s="52">
        <f t="shared" si="152"/>
        <v>0</v>
      </c>
      <c r="AD323" s="45"/>
      <c r="AE323" s="54">
        <f t="shared" si="153"/>
        <v>0</v>
      </c>
    </row>
    <row r="324" spans="1:31" ht="18" customHeight="1">
      <c r="A324" s="962" t="s">
        <v>363</v>
      </c>
      <c r="B324" s="963"/>
      <c r="C324" s="964"/>
      <c r="D324" s="469"/>
      <c r="E324" s="469"/>
      <c r="F324" s="469"/>
      <c r="G324" s="469"/>
      <c r="H324" s="469"/>
      <c r="I324" s="469"/>
      <c r="J324" s="452">
        <f t="shared" ref="J324:N324" si="165">SUM(J320:J323)</f>
        <v>0</v>
      </c>
      <c r="K324" s="452">
        <f t="shared" si="165"/>
        <v>0</v>
      </c>
      <c r="L324" s="452">
        <f t="shared" si="165"/>
        <v>0</v>
      </c>
      <c r="M324" s="452">
        <f t="shared" si="165"/>
        <v>0</v>
      </c>
      <c r="N324" s="452">
        <f t="shared" si="165"/>
        <v>0</v>
      </c>
      <c r="O324" s="452">
        <f>SUM(O320:O323)</f>
        <v>0</v>
      </c>
      <c r="P324" s="470"/>
      <c r="Q324" s="470"/>
      <c r="R324" s="470"/>
      <c r="S324" s="458">
        <f>SUM(S320:S323)</f>
        <v>0</v>
      </c>
      <c r="T324" s="471"/>
      <c r="U324" s="460">
        <f>SUM(U320:U323)</f>
        <v>0</v>
      </c>
      <c r="V324" s="66">
        <f t="shared" si="154"/>
        <v>0</v>
      </c>
      <c r="W324" s="472"/>
      <c r="X324" s="471"/>
      <c r="Y324" s="459">
        <f>SUM(Y320:Y323)</f>
        <v>0</v>
      </c>
      <c r="Z324" s="471"/>
      <c r="AA324" s="471"/>
      <c r="AB324" s="471"/>
      <c r="AC324" s="460">
        <f>SUM(AC320:AC323)</f>
        <v>0</v>
      </c>
      <c r="AD324" s="471"/>
      <c r="AE324" s="460">
        <f>SUM(AE320:AE323)</f>
        <v>0</v>
      </c>
    </row>
    <row r="325" spans="1:31" ht="18" customHeight="1" thickBot="1">
      <c r="A325" s="473" t="s">
        <v>15</v>
      </c>
      <c r="B325" s="474"/>
      <c r="C325" s="475"/>
      <c r="D325" s="474"/>
      <c r="E325" s="474"/>
      <c r="F325" s="474"/>
      <c r="G325" s="474"/>
      <c r="H325" s="474"/>
      <c r="I325" s="474"/>
      <c r="J325" s="476">
        <f t="shared" ref="J325:O325" si="166">SUM(J319,J279,J272,J241,J209,J158,J324)</f>
        <v>1745</v>
      </c>
      <c r="K325" s="476">
        <f t="shared" si="166"/>
        <v>116</v>
      </c>
      <c r="L325" s="476">
        <f t="shared" si="166"/>
        <v>240</v>
      </c>
      <c r="M325" s="476">
        <f t="shared" si="166"/>
        <v>0</v>
      </c>
      <c r="N325" s="476">
        <f t="shared" si="166"/>
        <v>88</v>
      </c>
      <c r="O325" s="476">
        <f t="shared" si="166"/>
        <v>2189</v>
      </c>
      <c r="P325" s="477">
        <f>SUM(P319,P279,P272,P241,P209,P158)</f>
        <v>5135</v>
      </c>
      <c r="Q325" s="476">
        <f>SUM(Q319,Q279,Q272,Q241,Q209,Q158)</f>
        <v>3326</v>
      </c>
      <c r="R325" s="477">
        <f>SUM(R319,R279,R272,R241,R209,R158)</f>
        <v>8461</v>
      </c>
      <c r="S325" s="478">
        <f>SUM(S319,S279,S272,S241,S209,S158,S324)</f>
        <v>7307</v>
      </c>
      <c r="T325" s="479">
        <f>SUM(T319,T279,T272,T241,T209,T158)</f>
        <v>3343</v>
      </c>
      <c r="U325" s="480">
        <f>SUM(U319,U279,U272,U241,U209,U158,U324)</f>
        <v>10650</v>
      </c>
      <c r="V325" s="66">
        <f t="shared" si="154"/>
        <v>0</v>
      </c>
      <c r="W325" s="481"/>
      <c r="X325" s="482">
        <f t="shared" ref="X325:AC325" si="167">SUM(X319,X279,X272,X241,X209,X158,X324)</f>
        <v>62200</v>
      </c>
      <c r="Y325" s="482">
        <f t="shared" si="167"/>
        <v>4640</v>
      </c>
      <c r="Z325" s="482">
        <f t="shared" si="167"/>
        <v>4800</v>
      </c>
      <c r="AA325" s="482">
        <f t="shared" si="167"/>
        <v>0</v>
      </c>
      <c r="AB325" s="482">
        <f t="shared" si="167"/>
        <v>3520</v>
      </c>
      <c r="AC325" s="482">
        <f t="shared" si="167"/>
        <v>75160</v>
      </c>
      <c r="AD325" s="483">
        <f>SUM(AD319,AD279,AD272,AD241,AD209,AD158)</f>
        <v>107840</v>
      </c>
      <c r="AE325" s="484">
        <f>SUM(AE319,AE279,AE272,AE241,AE209,AE158,AE324)</f>
        <v>180440</v>
      </c>
    </row>
    <row r="326" spans="1:31" ht="18">
      <c r="A326" s="485" t="s">
        <v>364</v>
      </c>
      <c r="B326" s="486"/>
      <c r="C326" s="487"/>
      <c r="D326" s="488"/>
      <c r="E326" s="488"/>
      <c r="F326" s="488"/>
      <c r="G326" s="488"/>
      <c r="H326" s="488"/>
      <c r="I326" s="488"/>
      <c r="J326" s="489"/>
      <c r="K326" s="490"/>
      <c r="L326" s="490"/>
      <c r="M326" s="490"/>
      <c r="N326" s="490"/>
      <c r="O326" s="491"/>
      <c r="P326" s="492"/>
      <c r="Q326" s="493"/>
      <c r="R326" s="493"/>
      <c r="S326" s="494"/>
      <c r="T326" s="495"/>
      <c r="U326" s="496"/>
      <c r="V326" s="497"/>
      <c r="W326" s="497"/>
    </row>
    <row r="327" spans="1:31" ht="12" customHeight="1">
      <c r="A327" s="498">
        <v>112001</v>
      </c>
      <c r="B327" s="499"/>
      <c r="C327" s="500"/>
      <c r="D327" s="501"/>
      <c r="E327" s="501"/>
      <c r="F327" s="501"/>
      <c r="G327" s="501"/>
      <c r="H327" s="501"/>
      <c r="I327" s="502"/>
      <c r="J327" s="503">
        <f t="shared" ref="J327:U342" si="168">SUMIF($A$10:$A$323,$A327,J$10:J$323)</f>
        <v>64</v>
      </c>
      <c r="K327" s="503">
        <f t="shared" si="168"/>
        <v>0</v>
      </c>
      <c r="L327" s="503">
        <f t="shared" si="168"/>
        <v>0</v>
      </c>
      <c r="M327" s="503">
        <f t="shared" si="168"/>
        <v>0</v>
      </c>
      <c r="N327" s="503">
        <f t="shared" si="168"/>
        <v>0</v>
      </c>
      <c r="O327" s="503">
        <f t="shared" si="168"/>
        <v>64</v>
      </c>
      <c r="P327" s="504">
        <f t="shared" ref="P327:R330" si="169">SUMIF($A$10:$A$318,$A327,P$10:P$318)</f>
        <v>0</v>
      </c>
      <c r="Q327" s="505">
        <f t="shared" si="169"/>
        <v>0</v>
      </c>
      <c r="R327" s="506">
        <f t="shared" si="169"/>
        <v>0</v>
      </c>
      <c r="S327" s="507"/>
      <c r="T327" s="508"/>
      <c r="U327" s="509">
        <f>SUMIF($A$10:$A$318,$A327,U$10:U$318)</f>
        <v>64</v>
      </c>
      <c r="V327" s="510"/>
      <c r="W327" s="510"/>
    </row>
    <row r="328" spans="1:31" ht="12" customHeight="1">
      <c r="A328" s="498">
        <v>112031</v>
      </c>
      <c r="B328" s="499"/>
      <c r="C328" s="500"/>
      <c r="D328" s="501"/>
      <c r="E328" s="501"/>
      <c r="F328" s="501"/>
      <c r="G328" s="501"/>
      <c r="H328" s="501"/>
      <c r="I328" s="502"/>
      <c r="J328" s="503">
        <f t="shared" si="168"/>
        <v>0</v>
      </c>
      <c r="K328" s="503">
        <f t="shared" si="168"/>
        <v>0</v>
      </c>
      <c r="L328" s="503">
        <f t="shared" si="168"/>
        <v>0</v>
      </c>
      <c r="M328" s="503">
        <f>SUMIF($A$10:$A$318,$A328,M$10:M$318)</f>
        <v>0</v>
      </c>
      <c r="N328" s="503">
        <f t="shared" si="168"/>
        <v>0</v>
      </c>
      <c r="O328" s="503">
        <f t="shared" si="168"/>
        <v>0</v>
      </c>
      <c r="P328" s="504">
        <f t="shared" si="169"/>
        <v>0</v>
      </c>
      <c r="Q328" s="504">
        <f t="shared" si="169"/>
        <v>0</v>
      </c>
      <c r="R328" s="504">
        <f t="shared" si="169"/>
        <v>0</v>
      </c>
      <c r="S328" s="507"/>
      <c r="T328" s="508"/>
      <c r="U328" s="509">
        <f>SUMIF($A$10:$A$318,$A328,U$10:U$318)</f>
        <v>0</v>
      </c>
      <c r="V328" s="510"/>
      <c r="W328" s="510"/>
    </row>
    <row r="329" spans="1:31" ht="13.5" customHeight="1">
      <c r="A329" s="498">
        <v>112501</v>
      </c>
      <c r="B329" s="499"/>
      <c r="C329" s="500"/>
      <c r="D329" s="501"/>
      <c r="E329" s="501"/>
      <c r="F329" s="501"/>
      <c r="G329" s="501"/>
      <c r="H329" s="501"/>
      <c r="I329" s="502"/>
      <c r="J329" s="503">
        <f t="shared" si="168"/>
        <v>0</v>
      </c>
      <c r="K329" s="503">
        <f t="shared" si="168"/>
        <v>0</v>
      </c>
      <c r="L329" s="503">
        <f t="shared" si="168"/>
        <v>0</v>
      </c>
      <c r="M329" s="511">
        <f>SUMIF($A$10:$A$318,$A329,M$10:M$318)</f>
        <v>0</v>
      </c>
      <c r="N329" s="503">
        <f t="shared" si="168"/>
        <v>0</v>
      </c>
      <c r="O329" s="503">
        <f t="shared" si="168"/>
        <v>0</v>
      </c>
      <c r="P329" s="504">
        <f t="shared" si="169"/>
        <v>0</v>
      </c>
      <c r="Q329" s="505">
        <f t="shared" si="169"/>
        <v>0</v>
      </c>
      <c r="R329" s="506">
        <f t="shared" si="169"/>
        <v>0</v>
      </c>
      <c r="S329" s="507"/>
      <c r="T329" s="508"/>
      <c r="U329" s="509">
        <f>SUMIF($A$10:$A$318,$A329,U$10:U$318)</f>
        <v>0</v>
      </c>
      <c r="V329" s="510"/>
      <c r="W329" s="510"/>
    </row>
    <row r="330" spans="1:31" ht="12" customHeight="1">
      <c r="A330" s="498">
        <v>112801</v>
      </c>
      <c r="B330" s="499"/>
      <c r="C330" s="500"/>
      <c r="D330" s="501"/>
      <c r="E330" s="501"/>
      <c r="F330" s="501"/>
      <c r="G330" s="501"/>
      <c r="H330" s="501"/>
      <c r="I330" s="502"/>
      <c r="J330" s="503">
        <f t="shared" si="168"/>
        <v>0</v>
      </c>
      <c r="K330" s="503">
        <f t="shared" si="168"/>
        <v>0</v>
      </c>
      <c r="L330" s="503">
        <f t="shared" si="168"/>
        <v>0</v>
      </c>
      <c r="M330" s="503">
        <f>SUMIF($A$10:$A$323,$A330,M$10:M$323)</f>
        <v>0</v>
      </c>
      <c r="N330" s="503">
        <f t="shared" si="168"/>
        <v>0</v>
      </c>
      <c r="O330" s="503">
        <f t="shared" si="168"/>
        <v>0</v>
      </c>
      <c r="P330" s="504">
        <f t="shared" si="169"/>
        <v>0</v>
      </c>
      <c r="Q330" s="504">
        <f t="shared" si="169"/>
        <v>0</v>
      </c>
      <c r="R330" s="504">
        <f t="shared" si="169"/>
        <v>0</v>
      </c>
      <c r="S330" s="507"/>
      <c r="T330" s="512"/>
      <c r="U330" s="509">
        <f>SUMIF($A$10:$A$318,$A330,U$10:U$318)</f>
        <v>0</v>
      </c>
      <c r="V330" s="513"/>
      <c r="W330" s="510"/>
    </row>
    <row r="331" spans="1:31" ht="12" customHeight="1">
      <c r="A331" s="498">
        <v>112601</v>
      </c>
      <c r="B331" s="499"/>
      <c r="C331" s="500"/>
      <c r="D331" s="501"/>
      <c r="E331" s="501"/>
      <c r="F331" s="501"/>
      <c r="G331" s="501"/>
      <c r="H331" s="501"/>
      <c r="I331" s="502"/>
      <c r="J331" s="503">
        <f t="shared" si="168"/>
        <v>0</v>
      </c>
      <c r="K331" s="503">
        <f t="shared" si="168"/>
        <v>0</v>
      </c>
      <c r="L331" s="503">
        <f t="shared" si="168"/>
        <v>16</v>
      </c>
      <c r="M331" s="503">
        <f>SUMIF($A$10:$A$323,$A331,M$10:M$323)</f>
        <v>0</v>
      </c>
      <c r="N331" s="503">
        <f t="shared" si="168"/>
        <v>0</v>
      </c>
      <c r="O331" s="503">
        <f t="shared" si="168"/>
        <v>16</v>
      </c>
      <c r="P331" s="503">
        <f t="shared" si="168"/>
        <v>0</v>
      </c>
      <c r="Q331" s="503">
        <f t="shared" si="168"/>
        <v>0</v>
      </c>
      <c r="R331" s="503">
        <f t="shared" si="168"/>
        <v>0</v>
      </c>
      <c r="S331" s="503">
        <f t="shared" si="168"/>
        <v>16</v>
      </c>
      <c r="T331" s="503">
        <f t="shared" si="168"/>
        <v>0</v>
      </c>
      <c r="U331" s="503">
        <f t="shared" si="168"/>
        <v>16</v>
      </c>
      <c r="V331" s="514"/>
      <c r="W331" s="510"/>
    </row>
    <row r="332" spans="1:31" ht="12" customHeight="1">
      <c r="A332" s="498">
        <v>112521</v>
      </c>
      <c r="B332" s="499"/>
      <c r="C332" s="500"/>
      <c r="D332" s="501"/>
      <c r="E332" s="501"/>
      <c r="F332" s="501"/>
      <c r="G332" s="501"/>
      <c r="H332" s="501"/>
      <c r="I332" s="502"/>
      <c r="J332" s="503">
        <f t="shared" si="168"/>
        <v>0</v>
      </c>
      <c r="K332" s="503">
        <f t="shared" si="168"/>
        <v>0</v>
      </c>
      <c r="L332" s="503">
        <f t="shared" si="168"/>
        <v>0</v>
      </c>
      <c r="M332" s="511"/>
      <c r="N332" s="503">
        <f t="shared" si="168"/>
        <v>0</v>
      </c>
      <c r="O332" s="503">
        <f t="shared" si="168"/>
        <v>0</v>
      </c>
      <c r="P332" s="504">
        <f t="shared" ref="P332:R351" si="170">SUMIF($A$10:$A$318,$A332,P$10:P$318)</f>
        <v>0</v>
      </c>
      <c r="Q332" s="505">
        <f t="shared" si="170"/>
        <v>0</v>
      </c>
      <c r="R332" s="506">
        <f t="shared" si="170"/>
        <v>0</v>
      </c>
      <c r="S332" s="507"/>
      <c r="T332" s="508"/>
      <c r="U332" s="509">
        <f t="shared" ref="U332:U395" si="171">SUMIF($A$10:$A$318,$A332,U$10:U$318)</f>
        <v>0</v>
      </c>
      <c r="V332" s="510"/>
      <c r="W332" s="510"/>
    </row>
    <row r="333" spans="1:31" ht="12" customHeight="1">
      <c r="A333" s="498">
        <v>113001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si="168"/>
        <v>0</v>
      </c>
      <c r="K333" s="503">
        <f t="shared" si="168"/>
        <v>0</v>
      </c>
      <c r="L333" s="503">
        <f t="shared" si="168"/>
        <v>0</v>
      </c>
      <c r="M333" s="511">
        <f>SUMIF($A$10:$A$318,$A333,M$10:M$318)</f>
        <v>0</v>
      </c>
      <c r="N333" s="503">
        <f t="shared" si="168"/>
        <v>0</v>
      </c>
      <c r="O333" s="503">
        <f t="shared" si="168"/>
        <v>0</v>
      </c>
      <c r="P333" s="504">
        <f t="shared" si="170"/>
        <v>0</v>
      </c>
      <c r="Q333" s="505">
        <f t="shared" si="170"/>
        <v>0</v>
      </c>
      <c r="R333" s="506">
        <f t="shared" si="170"/>
        <v>0</v>
      </c>
      <c r="S333" s="507"/>
      <c r="T333" s="508"/>
      <c r="U333" s="509">
        <f t="shared" si="171"/>
        <v>0</v>
      </c>
      <c r="V333" s="510"/>
      <c r="W333" s="510"/>
    </row>
    <row r="334" spans="1:31" ht="12" customHeight="1">
      <c r="A334" s="498">
        <v>113301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si="168"/>
        <v>0</v>
      </c>
      <c r="K334" s="503">
        <f t="shared" si="168"/>
        <v>0</v>
      </c>
      <c r="L334" s="503">
        <f t="shared" si="168"/>
        <v>0</v>
      </c>
      <c r="M334" s="511"/>
      <c r="N334" s="503">
        <f t="shared" si="168"/>
        <v>0</v>
      </c>
      <c r="O334" s="503">
        <f t="shared" si="168"/>
        <v>0</v>
      </c>
      <c r="P334" s="504">
        <f t="shared" si="170"/>
        <v>0</v>
      </c>
      <c r="Q334" s="505">
        <f t="shared" si="170"/>
        <v>0</v>
      </c>
      <c r="R334" s="506">
        <f t="shared" si="170"/>
        <v>0</v>
      </c>
      <c r="S334" s="507"/>
      <c r="T334" s="508"/>
      <c r="U334" s="509">
        <f t="shared" si="171"/>
        <v>0</v>
      </c>
      <c r="V334" s="510"/>
      <c r="W334" s="510"/>
    </row>
    <row r="335" spans="1:31" ht="12" customHeight="1">
      <c r="A335" s="498">
        <v>113501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68"/>
        <v>0</v>
      </c>
      <c r="K335" s="503">
        <f t="shared" si="168"/>
        <v>0</v>
      </c>
      <c r="L335" s="503">
        <f t="shared" si="168"/>
        <v>0</v>
      </c>
      <c r="M335" s="511">
        <f>SUMIF($A$10:$A$318,$A335,M$10:M$318)</f>
        <v>0</v>
      </c>
      <c r="N335" s="503">
        <f t="shared" si="168"/>
        <v>0</v>
      </c>
      <c r="O335" s="503">
        <f t="shared" si="168"/>
        <v>0</v>
      </c>
      <c r="P335" s="504">
        <f t="shared" si="170"/>
        <v>0</v>
      </c>
      <c r="Q335" s="505">
        <f t="shared" si="170"/>
        <v>0</v>
      </c>
      <c r="R335" s="506">
        <f t="shared" si="170"/>
        <v>0</v>
      </c>
      <c r="S335" s="507"/>
      <c r="T335" s="508"/>
      <c r="U335" s="509">
        <f t="shared" si="171"/>
        <v>0</v>
      </c>
      <c r="V335" s="510"/>
      <c r="W335" s="510"/>
    </row>
    <row r="336" spans="1:31" ht="12" customHeight="1">
      <c r="A336" s="498">
        <v>113521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68"/>
        <v>0</v>
      </c>
      <c r="K336" s="503">
        <f t="shared" si="168"/>
        <v>0</v>
      </c>
      <c r="L336" s="503">
        <f t="shared" si="168"/>
        <v>0</v>
      </c>
      <c r="M336" s="511">
        <f>SUMIF($A$10:$A$318,$A336,M$10:M$318)</f>
        <v>0</v>
      </c>
      <c r="N336" s="503">
        <f t="shared" si="168"/>
        <v>0</v>
      </c>
      <c r="O336" s="503">
        <f t="shared" si="168"/>
        <v>0</v>
      </c>
      <c r="P336" s="504">
        <f t="shared" si="170"/>
        <v>0</v>
      </c>
      <c r="Q336" s="505">
        <f t="shared" si="170"/>
        <v>0</v>
      </c>
      <c r="R336" s="506">
        <f t="shared" si="170"/>
        <v>0</v>
      </c>
      <c r="S336" s="507"/>
      <c r="T336" s="508"/>
      <c r="U336" s="509">
        <f t="shared" si="171"/>
        <v>0</v>
      </c>
      <c r="V336" s="510"/>
      <c r="W336" s="510"/>
    </row>
    <row r="337" spans="1:23" ht="12" customHeight="1">
      <c r="A337" s="498">
        <v>113591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68"/>
        <v>0</v>
      </c>
      <c r="K337" s="503">
        <f t="shared" si="168"/>
        <v>0</v>
      </c>
      <c r="L337" s="503">
        <f t="shared" si="168"/>
        <v>0</v>
      </c>
      <c r="M337" s="511"/>
      <c r="N337" s="503">
        <f t="shared" si="168"/>
        <v>0</v>
      </c>
      <c r="O337" s="503">
        <f t="shared" si="168"/>
        <v>0</v>
      </c>
      <c r="P337" s="504">
        <f t="shared" si="170"/>
        <v>0</v>
      </c>
      <c r="Q337" s="505">
        <f t="shared" si="170"/>
        <v>0</v>
      </c>
      <c r="R337" s="506">
        <f t="shared" si="170"/>
        <v>0</v>
      </c>
      <c r="S337" s="507"/>
      <c r="T337" s="508"/>
      <c r="U337" s="509">
        <f t="shared" si="171"/>
        <v>0</v>
      </c>
      <c r="V337" s="510"/>
      <c r="W337" s="510"/>
    </row>
    <row r="338" spans="1:23" ht="12" customHeight="1">
      <c r="A338" s="498">
        <v>113601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68"/>
        <v>0</v>
      </c>
      <c r="K338" s="503">
        <f t="shared" si="168"/>
        <v>0</v>
      </c>
      <c r="L338" s="503">
        <f t="shared" si="168"/>
        <v>0</v>
      </c>
      <c r="M338" s="511">
        <f>SUMIF($A$10:$A$318,$A338,M$10:M$318)</f>
        <v>0</v>
      </c>
      <c r="N338" s="503">
        <f t="shared" si="168"/>
        <v>0</v>
      </c>
      <c r="O338" s="503">
        <f t="shared" si="168"/>
        <v>0</v>
      </c>
      <c r="P338" s="504">
        <f t="shared" si="170"/>
        <v>0</v>
      </c>
      <c r="Q338" s="505">
        <f t="shared" si="170"/>
        <v>0</v>
      </c>
      <c r="R338" s="506">
        <f t="shared" si="170"/>
        <v>0</v>
      </c>
      <c r="S338" s="507"/>
      <c r="T338" s="508"/>
      <c r="U338" s="509">
        <f t="shared" si="171"/>
        <v>0</v>
      </c>
      <c r="V338" s="510"/>
      <c r="W338" s="510"/>
    </row>
    <row r="339" spans="1:23" ht="12" customHeight="1">
      <c r="A339" s="498">
        <v>113801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68"/>
        <v>0</v>
      </c>
      <c r="K339" s="503">
        <f t="shared" si="168"/>
        <v>0</v>
      </c>
      <c r="L339" s="503">
        <f t="shared" si="168"/>
        <v>0</v>
      </c>
      <c r="M339" s="511">
        <f>SUMIF($A$10:$A$318,$A339,M$10:M$318)</f>
        <v>0</v>
      </c>
      <c r="N339" s="503">
        <f t="shared" si="168"/>
        <v>0</v>
      </c>
      <c r="O339" s="503">
        <f t="shared" si="168"/>
        <v>0</v>
      </c>
      <c r="P339" s="504">
        <f t="shared" si="170"/>
        <v>0</v>
      </c>
      <c r="Q339" s="505">
        <f t="shared" si="170"/>
        <v>0</v>
      </c>
      <c r="R339" s="506">
        <f t="shared" si="170"/>
        <v>0</v>
      </c>
      <c r="S339" s="507"/>
      <c r="T339" s="508"/>
      <c r="U339" s="509">
        <f t="shared" si="171"/>
        <v>0</v>
      </c>
      <c r="V339" s="510"/>
      <c r="W339" s="510"/>
    </row>
    <row r="340" spans="1:23" ht="12" customHeight="1">
      <c r="A340" s="498">
        <v>114001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68"/>
        <v>8</v>
      </c>
      <c r="K340" s="503">
        <f t="shared" si="168"/>
        <v>0</v>
      </c>
      <c r="L340" s="503">
        <f t="shared" si="168"/>
        <v>0</v>
      </c>
      <c r="M340" s="511">
        <f>SUMIF($A$10:$A$318,$A340,M$10:M$318)</f>
        <v>0</v>
      </c>
      <c r="N340" s="503">
        <f t="shared" si="168"/>
        <v>0</v>
      </c>
      <c r="O340" s="503">
        <f t="shared" si="168"/>
        <v>8</v>
      </c>
      <c r="P340" s="504">
        <f t="shared" si="170"/>
        <v>0</v>
      </c>
      <c r="Q340" s="505">
        <f t="shared" si="170"/>
        <v>0</v>
      </c>
      <c r="R340" s="506">
        <f t="shared" si="170"/>
        <v>0</v>
      </c>
      <c r="S340" s="507"/>
      <c r="T340" s="508"/>
      <c r="U340" s="509">
        <f t="shared" si="171"/>
        <v>8</v>
      </c>
      <c r="V340" s="510"/>
      <c r="W340" s="510"/>
    </row>
    <row r="341" spans="1:23" ht="12" customHeight="1">
      <c r="A341" s="498" t="s">
        <v>236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68"/>
        <v>100</v>
      </c>
      <c r="K341" s="503">
        <f t="shared" si="168"/>
        <v>0</v>
      </c>
      <c r="L341" s="503">
        <f t="shared" si="168"/>
        <v>0</v>
      </c>
      <c r="M341" s="511"/>
      <c r="N341" s="503">
        <f t="shared" si="168"/>
        <v>0</v>
      </c>
      <c r="O341" s="503">
        <f t="shared" si="168"/>
        <v>100</v>
      </c>
      <c r="P341" s="504">
        <f t="shared" si="170"/>
        <v>0</v>
      </c>
      <c r="Q341" s="504">
        <f t="shared" si="170"/>
        <v>0</v>
      </c>
      <c r="R341" s="504">
        <f t="shared" si="170"/>
        <v>0</v>
      </c>
      <c r="S341" s="507"/>
      <c r="T341" s="507"/>
      <c r="U341" s="515">
        <f t="shared" si="171"/>
        <v>100</v>
      </c>
      <c r="V341" s="516"/>
      <c r="W341" s="510"/>
    </row>
    <row r="342" spans="1:23" ht="12" customHeight="1">
      <c r="A342" s="498">
        <v>114101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68"/>
        <v>0</v>
      </c>
      <c r="K342" s="503">
        <f t="shared" si="168"/>
        <v>0</v>
      </c>
      <c r="L342" s="503">
        <f t="shared" si="168"/>
        <v>0</v>
      </c>
      <c r="M342" s="511">
        <f t="shared" ref="M342:M348" si="172">SUMIF($A$10:$A$318,$A342,M$10:M$318)</f>
        <v>0</v>
      </c>
      <c r="N342" s="503">
        <f t="shared" si="168"/>
        <v>0</v>
      </c>
      <c r="O342" s="503">
        <f t="shared" si="168"/>
        <v>0</v>
      </c>
      <c r="P342" s="504">
        <f t="shared" si="170"/>
        <v>0</v>
      </c>
      <c r="Q342" s="505">
        <f t="shared" si="170"/>
        <v>0</v>
      </c>
      <c r="R342" s="506">
        <f t="shared" si="170"/>
        <v>0</v>
      </c>
      <c r="S342" s="507"/>
      <c r="T342" s="508"/>
      <c r="U342" s="509">
        <f t="shared" si="171"/>
        <v>0</v>
      </c>
      <c r="V342" s="510"/>
      <c r="W342" s="510"/>
    </row>
    <row r="343" spans="1:23" ht="12" customHeight="1">
      <c r="A343" s="498">
        <v>114301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ref="J343:L365" si="173">SUMIF($A$10:$A$323,$A343,J$10:J$323)</f>
        <v>0</v>
      </c>
      <c r="K343" s="503">
        <f t="shared" si="173"/>
        <v>0</v>
      </c>
      <c r="L343" s="503">
        <f t="shared" si="173"/>
        <v>0</v>
      </c>
      <c r="M343" s="511">
        <f t="shared" si="172"/>
        <v>0</v>
      </c>
      <c r="N343" s="503">
        <f t="shared" ref="N343:O350" si="174">SUMIF($A$10:$A$323,$A343,N$10:N$323)</f>
        <v>0</v>
      </c>
      <c r="O343" s="503">
        <f t="shared" si="174"/>
        <v>0</v>
      </c>
      <c r="P343" s="504">
        <f t="shared" si="170"/>
        <v>0</v>
      </c>
      <c r="Q343" s="505">
        <f t="shared" si="170"/>
        <v>0</v>
      </c>
      <c r="R343" s="506">
        <f t="shared" si="170"/>
        <v>0</v>
      </c>
      <c r="S343" s="507"/>
      <c r="T343" s="508"/>
      <c r="U343" s="509">
        <f t="shared" si="171"/>
        <v>0</v>
      </c>
      <c r="V343" s="510"/>
      <c r="W343" s="510"/>
    </row>
    <row r="344" spans="1:23" ht="12" customHeight="1">
      <c r="A344" s="498">
        <v>114501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3"/>
        <v>0</v>
      </c>
      <c r="K344" s="503">
        <f t="shared" si="173"/>
        <v>0</v>
      </c>
      <c r="L344" s="503">
        <f t="shared" si="173"/>
        <v>0</v>
      </c>
      <c r="M344" s="511">
        <f t="shared" si="172"/>
        <v>0</v>
      </c>
      <c r="N344" s="503">
        <f t="shared" si="174"/>
        <v>0</v>
      </c>
      <c r="O344" s="503">
        <f t="shared" si="174"/>
        <v>0</v>
      </c>
      <c r="P344" s="504">
        <f t="shared" si="170"/>
        <v>0</v>
      </c>
      <c r="Q344" s="505">
        <f t="shared" si="170"/>
        <v>0</v>
      </c>
      <c r="R344" s="506">
        <f t="shared" si="170"/>
        <v>0</v>
      </c>
      <c r="S344" s="507"/>
      <c r="T344" s="508"/>
      <c r="U344" s="509">
        <f t="shared" si="171"/>
        <v>0</v>
      </c>
      <c r="V344" s="510"/>
      <c r="W344" s="510"/>
    </row>
    <row r="345" spans="1:23" ht="12" customHeight="1">
      <c r="A345" s="498">
        <v>114521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3"/>
        <v>0</v>
      </c>
      <c r="K345" s="503">
        <f t="shared" si="173"/>
        <v>0</v>
      </c>
      <c r="L345" s="503">
        <f t="shared" si="173"/>
        <v>0</v>
      </c>
      <c r="M345" s="511">
        <f t="shared" si="172"/>
        <v>0</v>
      </c>
      <c r="N345" s="503">
        <f t="shared" si="174"/>
        <v>0</v>
      </c>
      <c r="O345" s="503">
        <f t="shared" si="174"/>
        <v>0</v>
      </c>
      <c r="P345" s="504">
        <f t="shared" si="170"/>
        <v>0</v>
      </c>
      <c r="Q345" s="505">
        <f t="shared" si="170"/>
        <v>190</v>
      </c>
      <c r="R345" s="506">
        <f t="shared" si="170"/>
        <v>190</v>
      </c>
      <c r="S345" s="507"/>
      <c r="T345" s="508"/>
      <c r="U345" s="509">
        <f t="shared" si="171"/>
        <v>190</v>
      </c>
      <c r="V345" s="510"/>
      <c r="W345" s="510"/>
    </row>
    <row r="346" spans="1:23" ht="12" customHeight="1">
      <c r="A346" s="498">
        <v>114591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3"/>
        <v>0</v>
      </c>
      <c r="K346" s="503">
        <f t="shared" si="173"/>
        <v>0</v>
      </c>
      <c r="L346" s="503">
        <f t="shared" si="173"/>
        <v>0</v>
      </c>
      <c r="M346" s="511">
        <f t="shared" si="172"/>
        <v>0</v>
      </c>
      <c r="N346" s="503">
        <f t="shared" si="174"/>
        <v>0</v>
      </c>
      <c r="O346" s="503">
        <f t="shared" si="174"/>
        <v>0</v>
      </c>
      <c r="P346" s="504">
        <f t="shared" si="170"/>
        <v>0</v>
      </c>
      <c r="Q346" s="505">
        <f t="shared" si="170"/>
        <v>0</v>
      </c>
      <c r="R346" s="506">
        <f t="shared" si="170"/>
        <v>0</v>
      </c>
      <c r="S346" s="507"/>
      <c r="T346" s="508"/>
      <c r="U346" s="509">
        <f t="shared" si="171"/>
        <v>0</v>
      </c>
      <c r="V346" s="510"/>
      <c r="W346" s="510"/>
    </row>
    <row r="347" spans="1:23" ht="12" customHeight="1">
      <c r="A347" s="498">
        <v>114601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3"/>
        <v>0</v>
      </c>
      <c r="K347" s="503">
        <f t="shared" si="173"/>
        <v>0</v>
      </c>
      <c r="L347" s="503">
        <f t="shared" si="173"/>
        <v>0</v>
      </c>
      <c r="M347" s="511">
        <f t="shared" si="172"/>
        <v>0</v>
      </c>
      <c r="N347" s="503">
        <f t="shared" si="174"/>
        <v>0</v>
      </c>
      <c r="O347" s="503">
        <f t="shared" si="174"/>
        <v>0</v>
      </c>
      <c r="P347" s="504">
        <f t="shared" si="170"/>
        <v>0</v>
      </c>
      <c r="Q347" s="505">
        <f t="shared" si="170"/>
        <v>0</v>
      </c>
      <c r="R347" s="506">
        <f t="shared" si="170"/>
        <v>0</v>
      </c>
      <c r="S347" s="507"/>
      <c r="T347" s="508"/>
      <c r="U347" s="509">
        <f t="shared" si="171"/>
        <v>0</v>
      </c>
      <c r="V347" s="510"/>
      <c r="W347" s="510"/>
    </row>
    <row r="348" spans="1:23" ht="12" customHeight="1">
      <c r="A348" s="498" t="s">
        <v>234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3"/>
        <v>0</v>
      </c>
      <c r="K348" s="503">
        <f t="shared" si="173"/>
        <v>0</v>
      </c>
      <c r="L348" s="503">
        <f t="shared" si="173"/>
        <v>0</v>
      </c>
      <c r="M348" s="511">
        <f t="shared" si="172"/>
        <v>0</v>
      </c>
      <c r="N348" s="503">
        <f t="shared" si="174"/>
        <v>0</v>
      </c>
      <c r="O348" s="503">
        <f t="shared" si="174"/>
        <v>0</v>
      </c>
      <c r="P348" s="504">
        <f t="shared" si="170"/>
        <v>0</v>
      </c>
      <c r="Q348" s="504">
        <f t="shared" si="170"/>
        <v>0</v>
      </c>
      <c r="R348" s="506">
        <f t="shared" si="170"/>
        <v>0</v>
      </c>
      <c r="S348" s="507"/>
      <c r="T348" s="508"/>
      <c r="U348" s="509">
        <f t="shared" si="171"/>
        <v>0</v>
      </c>
      <c r="V348" s="510"/>
      <c r="W348" s="510"/>
    </row>
    <row r="349" spans="1:23" ht="12" customHeight="1">
      <c r="A349" s="498">
        <v>114701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3"/>
        <v>0</v>
      </c>
      <c r="K349" s="503">
        <f t="shared" si="173"/>
        <v>0</v>
      </c>
      <c r="L349" s="503">
        <f t="shared" si="173"/>
        <v>0</v>
      </c>
      <c r="M349" s="503">
        <f>SUMIF($A$10:$A$323,$A349,M$10:M$323)</f>
        <v>0</v>
      </c>
      <c r="N349" s="503">
        <f t="shared" si="174"/>
        <v>0</v>
      </c>
      <c r="O349" s="503">
        <f t="shared" si="174"/>
        <v>0</v>
      </c>
      <c r="P349" s="504">
        <f t="shared" si="170"/>
        <v>0</v>
      </c>
      <c r="Q349" s="504">
        <f t="shared" si="170"/>
        <v>0</v>
      </c>
      <c r="R349" s="506">
        <f t="shared" si="170"/>
        <v>0</v>
      </c>
      <c r="S349" s="507"/>
      <c r="T349" s="508"/>
      <c r="U349" s="509">
        <f t="shared" si="171"/>
        <v>0</v>
      </c>
      <c r="V349" s="510"/>
      <c r="W349" s="510"/>
    </row>
    <row r="350" spans="1:23" ht="12" customHeight="1">
      <c r="A350" s="498" t="s">
        <v>232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3"/>
        <v>0</v>
      </c>
      <c r="K350" s="503">
        <f t="shared" si="173"/>
        <v>0</v>
      </c>
      <c r="L350" s="503">
        <f t="shared" si="173"/>
        <v>0</v>
      </c>
      <c r="M350" s="503">
        <f>SUMIF($A$10:$A$323,$A350,M$10:M$323)</f>
        <v>0</v>
      </c>
      <c r="N350" s="503">
        <f t="shared" si="174"/>
        <v>0</v>
      </c>
      <c r="O350" s="503">
        <f t="shared" si="174"/>
        <v>0</v>
      </c>
      <c r="P350" s="504">
        <f t="shared" si="170"/>
        <v>0</v>
      </c>
      <c r="Q350" s="504">
        <f t="shared" si="170"/>
        <v>0</v>
      </c>
      <c r="R350" s="504">
        <f t="shared" si="170"/>
        <v>0</v>
      </c>
      <c r="S350" s="507"/>
      <c r="T350" s="508"/>
      <c r="U350" s="509">
        <f t="shared" si="171"/>
        <v>0</v>
      </c>
      <c r="V350" s="510"/>
      <c r="W350" s="510"/>
    </row>
    <row r="351" spans="1:23" ht="12" customHeight="1">
      <c r="A351" s="498">
        <v>112591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3"/>
        <v>0</v>
      </c>
      <c r="K351" s="503"/>
      <c r="L351" s="503"/>
      <c r="M351" s="517"/>
      <c r="N351" s="503"/>
      <c r="O351" s="503"/>
      <c r="P351" s="504">
        <f t="shared" si="170"/>
        <v>0</v>
      </c>
      <c r="Q351" s="504">
        <f t="shared" si="170"/>
        <v>0</v>
      </c>
      <c r="R351" s="504">
        <f t="shared" si="170"/>
        <v>0</v>
      </c>
      <c r="S351" s="507"/>
      <c r="T351" s="508"/>
      <c r="U351" s="509">
        <f t="shared" si="171"/>
        <v>0</v>
      </c>
      <c r="V351" s="510"/>
      <c r="W351" s="510"/>
    </row>
    <row r="352" spans="1:23" ht="12" customHeight="1">
      <c r="A352" s="498">
        <v>115001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3"/>
        <v>0</v>
      </c>
      <c r="K352" s="503">
        <f t="shared" si="173"/>
        <v>0</v>
      </c>
      <c r="L352" s="503">
        <f t="shared" si="173"/>
        <v>0</v>
      </c>
      <c r="M352" s="511">
        <f t="shared" ref="M352:M415" si="175">SUMIF($A$10:$A$318,$A352,M$10:M$318)</f>
        <v>0</v>
      </c>
      <c r="N352" s="503">
        <f t="shared" ref="N352:O371" si="176">SUMIF($A$10:$A$323,$A352,N$10:N$323)</f>
        <v>0</v>
      </c>
      <c r="O352" s="503">
        <f t="shared" si="176"/>
        <v>0</v>
      </c>
      <c r="P352" s="504">
        <f t="shared" ref="P352:R371" si="177">SUMIF($A$10:$A$318,$A352,P$10:P$318)</f>
        <v>0</v>
      </c>
      <c r="Q352" s="505">
        <f t="shared" si="177"/>
        <v>0</v>
      </c>
      <c r="R352" s="506">
        <f t="shared" si="177"/>
        <v>0</v>
      </c>
      <c r="S352" s="507"/>
      <c r="T352" s="508"/>
      <c r="U352" s="509">
        <f t="shared" si="171"/>
        <v>0</v>
      </c>
      <c r="V352" s="510"/>
      <c r="W352" s="510"/>
    </row>
    <row r="353" spans="1:23" ht="12" customHeight="1">
      <c r="A353" s="498">
        <v>115501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3"/>
        <v>0</v>
      </c>
      <c r="K353" s="503">
        <f t="shared" si="173"/>
        <v>0</v>
      </c>
      <c r="L353" s="503">
        <f t="shared" si="173"/>
        <v>0</v>
      </c>
      <c r="M353" s="511">
        <f t="shared" si="175"/>
        <v>0</v>
      </c>
      <c r="N353" s="503">
        <f t="shared" si="176"/>
        <v>0</v>
      </c>
      <c r="O353" s="503">
        <f t="shared" si="176"/>
        <v>0</v>
      </c>
      <c r="P353" s="504">
        <f t="shared" si="177"/>
        <v>0</v>
      </c>
      <c r="Q353" s="505">
        <f t="shared" si="177"/>
        <v>200</v>
      </c>
      <c r="R353" s="506">
        <f t="shared" si="177"/>
        <v>200</v>
      </c>
      <c r="S353" s="507"/>
      <c r="T353" s="508"/>
      <c r="U353" s="509">
        <f t="shared" si="171"/>
        <v>200</v>
      </c>
      <c r="V353" s="510"/>
      <c r="W353" s="510"/>
    </row>
    <row r="354" spans="1:23" ht="12" customHeight="1">
      <c r="A354" s="498">
        <v>115591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3"/>
        <v>0</v>
      </c>
      <c r="K354" s="503">
        <f t="shared" si="173"/>
        <v>0</v>
      </c>
      <c r="L354" s="503">
        <f t="shared" si="173"/>
        <v>0</v>
      </c>
      <c r="M354" s="511">
        <f t="shared" si="175"/>
        <v>0</v>
      </c>
      <c r="N354" s="503">
        <f t="shared" si="176"/>
        <v>0</v>
      </c>
      <c r="O354" s="503">
        <f t="shared" si="176"/>
        <v>0</v>
      </c>
      <c r="P354" s="504">
        <f t="shared" si="177"/>
        <v>0</v>
      </c>
      <c r="Q354" s="505">
        <f t="shared" si="177"/>
        <v>0</v>
      </c>
      <c r="R354" s="506">
        <f t="shared" si="177"/>
        <v>0</v>
      </c>
      <c r="S354" s="507"/>
      <c r="T354" s="508"/>
      <c r="U354" s="509">
        <f t="shared" si="171"/>
        <v>0</v>
      </c>
      <c r="V354" s="510"/>
      <c r="W354" s="510"/>
    </row>
    <row r="355" spans="1:23" ht="12" customHeight="1">
      <c r="A355" s="498">
        <v>115701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3"/>
        <v>0</v>
      </c>
      <c r="K355" s="503">
        <f t="shared" si="173"/>
        <v>0</v>
      </c>
      <c r="L355" s="503">
        <f t="shared" si="173"/>
        <v>0</v>
      </c>
      <c r="M355" s="511">
        <f t="shared" si="175"/>
        <v>0</v>
      </c>
      <c r="N355" s="503">
        <f t="shared" si="176"/>
        <v>0</v>
      </c>
      <c r="O355" s="503">
        <f t="shared" si="176"/>
        <v>0</v>
      </c>
      <c r="P355" s="504">
        <f t="shared" si="177"/>
        <v>0</v>
      </c>
      <c r="Q355" s="505">
        <f t="shared" si="177"/>
        <v>0</v>
      </c>
      <c r="R355" s="506">
        <f t="shared" si="177"/>
        <v>0</v>
      </c>
      <c r="S355" s="507"/>
      <c r="T355" s="508"/>
      <c r="U355" s="509">
        <f t="shared" si="171"/>
        <v>0</v>
      </c>
      <c r="V355" s="510"/>
      <c r="W355" s="510"/>
    </row>
    <row r="356" spans="1:23" ht="12" customHeight="1">
      <c r="A356" s="498">
        <v>120000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3"/>
        <v>0</v>
      </c>
      <c r="K356" s="503">
        <f t="shared" si="173"/>
        <v>0</v>
      </c>
      <c r="L356" s="503">
        <f t="shared" si="173"/>
        <v>0</v>
      </c>
      <c r="M356" s="511">
        <f t="shared" si="175"/>
        <v>0</v>
      </c>
      <c r="N356" s="503">
        <f t="shared" si="176"/>
        <v>0</v>
      </c>
      <c r="O356" s="503">
        <f t="shared" si="176"/>
        <v>0</v>
      </c>
      <c r="P356" s="504">
        <f t="shared" si="177"/>
        <v>0</v>
      </c>
      <c r="Q356" s="505">
        <f t="shared" si="177"/>
        <v>0</v>
      </c>
      <c r="R356" s="506">
        <f t="shared" si="177"/>
        <v>0</v>
      </c>
      <c r="S356" s="507"/>
      <c r="T356" s="508"/>
      <c r="U356" s="509">
        <f t="shared" si="171"/>
        <v>0</v>
      </c>
      <c r="V356" s="510"/>
      <c r="W356" s="510"/>
    </row>
    <row r="357" spans="1:23" ht="12" customHeight="1">
      <c r="A357" s="498">
        <v>120100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3"/>
        <v>0</v>
      </c>
      <c r="K357" s="503">
        <f t="shared" si="173"/>
        <v>0</v>
      </c>
      <c r="L357" s="503">
        <f t="shared" si="173"/>
        <v>0</v>
      </c>
      <c r="M357" s="511">
        <f t="shared" si="175"/>
        <v>0</v>
      </c>
      <c r="N357" s="503">
        <f t="shared" si="176"/>
        <v>0</v>
      </c>
      <c r="O357" s="503">
        <f t="shared" si="176"/>
        <v>0</v>
      </c>
      <c r="P357" s="504">
        <f t="shared" si="177"/>
        <v>0</v>
      </c>
      <c r="Q357" s="505">
        <f t="shared" si="177"/>
        <v>0</v>
      </c>
      <c r="R357" s="506">
        <f t="shared" si="177"/>
        <v>0</v>
      </c>
      <c r="S357" s="507"/>
      <c r="T357" s="508"/>
      <c r="U357" s="509">
        <f t="shared" si="171"/>
        <v>0</v>
      </c>
      <c r="V357" s="510"/>
      <c r="W357" s="510"/>
    </row>
    <row r="358" spans="1:23" ht="12" customHeight="1">
      <c r="A358" s="498">
        <v>120110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3"/>
        <v>0</v>
      </c>
      <c r="K358" s="503">
        <f t="shared" si="173"/>
        <v>0</v>
      </c>
      <c r="L358" s="503">
        <f t="shared" si="173"/>
        <v>0</v>
      </c>
      <c r="M358" s="511">
        <f t="shared" si="175"/>
        <v>0</v>
      </c>
      <c r="N358" s="503">
        <f t="shared" si="176"/>
        <v>0</v>
      </c>
      <c r="O358" s="503">
        <f t="shared" si="176"/>
        <v>0</v>
      </c>
      <c r="P358" s="504">
        <f t="shared" si="177"/>
        <v>0</v>
      </c>
      <c r="Q358" s="505">
        <f t="shared" si="177"/>
        <v>0</v>
      </c>
      <c r="R358" s="506">
        <f t="shared" si="177"/>
        <v>0</v>
      </c>
      <c r="S358" s="507"/>
      <c r="T358" s="508"/>
      <c r="U358" s="509">
        <f t="shared" si="171"/>
        <v>0</v>
      </c>
      <c r="V358" s="510"/>
      <c r="W358" s="510"/>
    </row>
    <row r="359" spans="1:23" ht="12" customHeight="1">
      <c r="A359" s="498">
        <v>120500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3"/>
        <v>0</v>
      </c>
      <c r="K359" s="503">
        <f t="shared" si="173"/>
        <v>0</v>
      </c>
      <c r="L359" s="503">
        <f t="shared" si="173"/>
        <v>0</v>
      </c>
      <c r="M359" s="511">
        <f t="shared" si="175"/>
        <v>0</v>
      </c>
      <c r="N359" s="503">
        <f t="shared" si="176"/>
        <v>0</v>
      </c>
      <c r="O359" s="503">
        <f t="shared" si="176"/>
        <v>0</v>
      </c>
      <c r="P359" s="504">
        <f t="shared" si="177"/>
        <v>0</v>
      </c>
      <c r="Q359" s="505">
        <f t="shared" si="177"/>
        <v>0</v>
      </c>
      <c r="R359" s="506">
        <f t="shared" si="177"/>
        <v>0</v>
      </c>
      <c r="S359" s="507"/>
      <c r="T359" s="508"/>
      <c r="U359" s="509">
        <f t="shared" si="171"/>
        <v>0</v>
      </c>
      <c r="V359" s="510"/>
      <c r="W359" s="510"/>
    </row>
    <row r="360" spans="1:23" ht="12" customHeight="1">
      <c r="A360" s="498">
        <v>121701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3"/>
        <v>0</v>
      </c>
      <c r="K360" s="503">
        <f t="shared" si="173"/>
        <v>0</v>
      </c>
      <c r="L360" s="503">
        <f t="shared" si="173"/>
        <v>0</v>
      </c>
      <c r="M360" s="511">
        <f t="shared" si="175"/>
        <v>0</v>
      </c>
      <c r="N360" s="503">
        <f t="shared" si="176"/>
        <v>0</v>
      </c>
      <c r="O360" s="503">
        <f t="shared" si="176"/>
        <v>0</v>
      </c>
      <c r="P360" s="504">
        <f t="shared" si="177"/>
        <v>0</v>
      </c>
      <c r="Q360" s="505">
        <f t="shared" si="177"/>
        <v>0</v>
      </c>
      <c r="R360" s="506">
        <f t="shared" si="177"/>
        <v>0</v>
      </c>
      <c r="S360" s="507"/>
      <c r="T360" s="508"/>
      <c r="U360" s="509">
        <f t="shared" si="171"/>
        <v>0</v>
      </c>
      <c r="V360" s="510"/>
      <c r="W360" s="510"/>
    </row>
    <row r="361" spans="1:23" ht="12" customHeight="1">
      <c r="A361" s="498">
        <v>121721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73"/>
        <v>0</v>
      </c>
      <c r="K361" s="503">
        <f t="shared" si="173"/>
        <v>0</v>
      </c>
      <c r="L361" s="503">
        <f t="shared" si="173"/>
        <v>0</v>
      </c>
      <c r="M361" s="511">
        <f t="shared" si="175"/>
        <v>0</v>
      </c>
      <c r="N361" s="503">
        <f t="shared" si="176"/>
        <v>0</v>
      </c>
      <c r="O361" s="503">
        <f t="shared" si="176"/>
        <v>0</v>
      </c>
      <c r="P361" s="504">
        <f t="shared" si="177"/>
        <v>0</v>
      </c>
      <c r="Q361" s="505">
        <f t="shared" si="177"/>
        <v>0</v>
      </c>
      <c r="R361" s="506">
        <f t="shared" si="177"/>
        <v>0</v>
      </c>
      <c r="S361" s="507"/>
      <c r="T361" s="508"/>
      <c r="U361" s="509">
        <f t="shared" si="171"/>
        <v>0</v>
      </c>
      <c r="V361" s="510"/>
      <c r="W361" s="510"/>
    </row>
    <row r="362" spans="1:23" ht="12" customHeight="1">
      <c r="A362" s="498">
        <v>122001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73"/>
        <v>0</v>
      </c>
      <c r="K362" s="503">
        <f t="shared" si="173"/>
        <v>0</v>
      </c>
      <c r="L362" s="503">
        <f t="shared" si="173"/>
        <v>0</v>
      </c>
      <c r="M362" s="511">
        <f t="shared" si="175"/>
        <v>0</v>
      </c>
      <c r="N362" s="503">
        <f t="shared" si="176"/>
        <v>0</v>
      </c>
      <c r="O362" s="503">
        <f t="shared" si="176"/>
        <v>0</v>
      </c>
      <c r="P362" s="504">
        <f t="shared" si="177"/>
        <v>0</v>
      </c>
      <c r="Q362" s="505">
        <f t="shared" si="177"/>
        <v>0</v>
      </c>
      <c r="R362" s="506">
        <f t="shared" si="177"/>
        <v>0</v>
      </c>
      <c r="S362" s="507"/>
      <c r="T362" s="508"/>
      <c r="U362" s="509">
        <f t="shared" si="171"/>
        <v>0</v>
      </c>
      <c r="V362" s="510"/>
      <c r="W362" s="510"/>
    </row>
    <row r="363" spans="1:23" ht="12" customHeight="1">
      <c r="A363" s="498">
        <v>122021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73"/>
        <v>0</v>
      </c>
      <c r="K363" s="503">
        <f t="shared" si="173"/>
        <v>0</v>
      </c>
      <c r="L363" s="503">
        <f t="shared" si="173"/>
        <v>0</v>
      </c>
      <c r="M363" s="511">
        <f t="shared" si="175"/>
        <v>0</v>
      </c>
      <c r="N363" s="503">
        <f t="shared" si="176"/>
        <v>0</v>
      </c>
      <c r="O363" s="503">
        <f t="shared" si="176"/>
        <v>0</v>
      </c>
      <c r="P363" s="504">
        <f t="shared" si="177"/>
        <v>0</v>
      </c>
      <c r="Q363" s="505">
        <f t="shared" si="177"/>
        <v>0</v>
      </c>
      <c r="R363" s="506">
        <f t="shared" si="177"/>
        <v>0</v>
      </c>
      <c r="S363" s="507"/>
      <c r="T363" s="508"/>
      <c r="U363" s="509">
        <f t="shared" si="171"/>
        <v>0</v>
      </c>
      <c r="V363" s="510"/>
      <c r="W363" s="510"/>
    </row>
    <row r="364" spans="1:23" ht="12" customHeight="1">
      <c r="A364" s="498">
        <v>122031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73"/>
        <v>0</v>
      </c>
      <c r="K364" s="503">
        <f t="shared" si="173"/>
        <v>0</v>
      </c>
      <c r="L364" s="503">
        <f t="shared" si="173"/>
        <v>0</v>
      </c>
      <c r="M364" s="511">
        <f t="shared" si="175"/>
        <v>0</v>
      </c>
      <c r="N364" s="503">
        <f t="shared" si="176"/>
        <v>0</v>
      </c>
      <c r="O364" s="503">
        <f t="shared" si="176"/>
        <v>0</v>
      </c>
      <c r="P364" s="504">
        <f t="shared" si="177"/>
        <v>0</v>
      </c>
      <c r="Q364" s="505">
        <f t="shared" si="177"/>
        <v>0</v>
      </c>
      <c r="R364" s="506">
        <f t="shared" si="177"/>
        <v>0</v>
      </c>
      <c r="S364" s="507"/>
      <c r="T364" s="508"/>
      <c r="U364" s="509">
        <f t="shared" si="171"/>
        <v>0</v>
      </c>
      <c r="V364" s="510"/>
      <c r="W364" s="510"/>
    </row>
    <row r="365" spans="1:23" ht="12" customHeight="1">
      <c r="A365" s="498">
        <v>122121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73"/>
        <v>0</v>
      </c>
      <c r="K365" s="503">
        <f t="shared" si="173"/>
        <v>0</v>
      </c>
      <c r="L365" s="503">
        <f t="shared" si="173"/>
        <v>0</v>
      </c>
      <c r="M365" s="511">
        <f t="shared" si="175"/>
        <v>0</v>
      </c>
      <c r="N365" s="503">
        <f t="shared" si="176"/>
        <v>0</v>
      </c>
      <c r="O365" s="503">
        <f t="shared" si="176"/>
        <v>0</v>
      </c>
      <c r="P365" s="504">
        <f t="shared" si="177"/>
        <v>0</v>
      </c>
      <c r="Q365" s="505">
        <f t="shared" si="177"/>
        <v>0</v>
      </c>
      <c r="R365" s="506">
        <f t="shared" si="177"/>
        <v>0</v>
      </c>
      <c r="S365" s="507"/>
      <c r="T365" s="508"/>
      <c r="U365" s="509">
        <f t="shared" si="171"/>
        <v>0</v>
      </c>
      <c r="V365" s="510"/>
      <c r="W365" s="510"/>
    </row>
    <row r="366" spans="1:23" ht="12" customHeight="1">
      <c r="A366" s="498">
        <v>122131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ref="J366:L429" si="178">SUMIF($A$10:$A$323,$A366,J$10:J$323)</f>
        <v>0</v>
      </c>
      <c r="K366" s="503">
        <f t="shared" si="178"/>
        <v>0</v>
      </c>
      <c r="L366" s="503">
        <f t="shared" si="178"/>
        <v>0</v>
      </c>
      <c r="M366" s="511">
        <f t="shared" si="175"/>
        <v>0</v>
      </c>
      <c r="N366" s="503">
        <f t="shared" si="176"/>
        <v>0</v>
      </c>
      <c r="O366" s="503">
        <f t="shared" si="176"/>
        <v>0</v>
      </c>
      <c r="P366" s="504">
        <f t="shared" si="177"/>
        <v>0</v>
      </c>
      <c r="Q366" s="505">
        <f t="shared" si="177"/>
        <v>0</v>
      </c>
      <c r="R366" s="506">
        <f t="shared" si="177"/>
        <v>0</v>
      </c>
      <c r="S366" s="507"/>
      <c r="T366" s="508"/>
      <c r="U366" s="509">
        <f t="shared" si="171"/>
        <v>0</v>
      </c>
      <c r="V366" s="510"/>
      <c r="W366" s="510"/>
    </row>
    <row r="367" spans="1:23" ht="12" customHeight="1">
      <c r="A367" s="498">
        <v>122701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78"/>
        <v>0</v>
      </c>
      <c r="K367" s="503">
        <f t="shared" si="178"/>
        <v>0</v>
      </c>
      <c r="L367" s="503">
        <f t="shared" si="178"/>
        <v>0</v>
      </c>
      <c r="M367" s="511">
        <f t="shared" si="175"/>
        <v>0</v>
      </c>
      <c r="N367" s="503">
        <f t="shared" si="176"/>
        <v>0</v>
      </c>
      <c r="O367" s="503">
        <f t="shared" si="176"/>
        <v>0</v>
      </c>
      <c r="P367" s="504">
        <f t="shared" si="177"/>
        <v>0</v>
      </c>
      <c r="Q367" s="505">
        <f t="shared" si="177"/>
        <v>0</v>
      </c>
      <c r="R367" s="506">
        <f t="shared" si="177"/>
        <v>0</v>
      </c>
      <c r="S367" s="507"/>
      <c r="T367" s="508"/>
      <c r="U367" s="509">
        <f t="shared" si="171"/>
        <v>0</v>
      </c>
      <c r="V367" s="510"/>
      <c r="W367" s="510"/>
    </row>
    <row r="368" spans="1:23" ht="12" customHeight="1">
      <c r="A368" s="498">
        <v>123001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78"/>
        <v>8</v>
      </c>
      <c r="K368" s="503">
        <f t="shared" si="178"/>
        <v>0</v>
      </c>
      <c r="L368" s="503">
        <f t="shared" si="178"/>
        <v>0</v>
      </c>
      <c r="M368" s="511">
        <f t="shared" si="175"/>
        <v>0</v>
      </c>
      <c r="N368" s="503">
        <f t="shared" si="176"/>
        <v>0</v>
      </c>
      <c r="O368" s="503">
        <f t="shared" si="176"/>
        <v>8</v>
      </c>
      <c r="P368" s="504">
        <f t="shared" si="177"/>
        <v>0</v>
      </c>
      <c r="Q368" s="505">
        <f t="shared" si="177"/>
        <v>0</v>
      </c>
      <c r="R368" s="506">
        <f t="shared" si="177"/>
        <v>0</v>
      </c>
      <c r="S368" s="507"/>
      <c r="T368" s="508"/>
      <c r="U368" s="509">
        <f t="shared" si="171"/>
        <v>8</v>
      </c>
      <c r="V368" s="510"/>
      <c r="W368" s="510"/>
    </row>
    <row r="369" spans="1:23" ht="12" customHeight="1">
      <c r="A369" s="498">
        <v>123021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78"/>
        <v>0</v>
      </c>
      <c r="K369" s="503">
        <f t="shared" si="178"/>
        <v>0</v>
      </c>
      <c r="L369" s="503">
        <f t="shared" si="178"/>
        <v>0</v>
      </c>
      <c r="M369" s="511">
        <f t="shared" si="175"/>
        <v>0</v>
      </c>
      <c r="N369" s="503">
        <f t="shared" si="176"/>
        <v>0</v>
      </c>
      <c r="O369" s="503">
        <f t="shared" si="176"/>
        <v>0</v>
      </c>
      <c r="P369" s="504">
        <f t="shared" si="177"/>
        <v>0</v>
      </c>
      <c r="Q369" s="505">
        <f t="shared" si="177"/>
        <v>0</v>
      </c>
      <c r="R369" s="506">
        <f t="shared" si="177"/>
        <v>0</v>
      </c>
      <c r="S369" s="507"/>
      <c r="T369" s="508"/>
      <c r="U369" s="509">
        <f t="shared" si="171"/>
        <v>0</v>
      </c>
      <c r="V369" s="510"/>
      <c r="W369" s="510"/>
    </row>
    <row r="370" spans="1:23" ht="12" customHeight="1">
      <c r="A370" s="498">
        <v>123030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78"/>
        <v>0</v>
      </c>
      <c r="K370" s="503">
        <f t="shared" si="178"/>
        <v>0</v>
      </c>
      <c r="L370" s="503">
        <f t="shared" si="178"/>
        <v>0</v>
      </c>
      <c r="M370" s="511">
        <f t="shared" si="175"/>
        <v>0</v>
      </c>
      <c r="N370" s="503">
        <f t="shared" si="176"/>
        <v>0</v>
      </c>
      <c r="O370" s="503">
        <f t="shared" si="176"/>
        <v>0</v>
      </c>
      <c r="P370" s="504">
        <f t="shared" si="177"/>
        <v>0</v>
      </c>
      <c r="Q370" s="505">
        <f t="shared" si="177"/>
        <v>0</v>
      </c>
      <c r="R370" s="506">
        <f t="shared" si="177"/>
        <v>0</v>
      </c>
      <c r="S370" s="507"/>
      <c r="T370" s="508"/>
      <c r="U370" s="509">
        <f t="shared" si="171"/>
        <v>0</v>
      </c>
      <c r="V370" s="510"/>
      <c r="W370" s="510"/>
    </row>
    <row r="371" spans="1:23" ht="12" customHeight="1">
      <c r="A371" s="518">
        <v>123031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78"/>
        <v>0</v>
      </c>
      <c r="K371" s="503">
        <f t="shared" si="178"/>
        <v>0</v>
      </c>
      <c r="L371" s="503">
        <f t="shared" si="178"/>
        <v>0</v>
      </c>
      <c r="M371" s="511">
        <f t="shared" si="175"/>
        <v>0</v>
      </c>
      <c r="N371" s="503">
        <f t="shared" si="176"/>
        <v>0</v>
      </c>
      <c r="O371" s="503">
        <f t="shared" si="176"/>
        <v>0</v>
      </c>
      <c r="P371" s="504">
        <f t="shared" si="177"/>
        <v>0</v>
      </c>
      <c r="Q371" s="505">
        <f t="shared" si="177"/>
        <v>0</v>
      </c>
      <c r="R371" s="505">
        <f t="shared" si="177"/>
        <v>0</v>
      </c>
      <c r="S371" s="507"/>
      <c r="T371" s="508"/>
      <c r="U371" s="509">
        <f t="shared" si="171"/>
        <v>0</v>
      </c>
      <c r="V371" s="510"/>
      <c r="W371" s="510"/>
    </row>
    <row r="372" spans="1:23" ht="12" customHeight="1">
      <c r="A372" s="498">
        <v>123701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78"/>
        <v>8</v>
      </c>
      <c r="K372" s="503">
        <f t="shared" si="178"/>
        <v>0</v>
      </c>
      <c r="L372" s="503">
        <f t="shared" si="178"/>
        <v>0</v>
      </c>
      <c r="M372" s="511">
        <f t="shared" si="175"/>
        <v>0</v>
      </c>
      <c r="N372" s="503">
        <f t="shared" ref="N372:O391" si="179">SUMIF($A$10:$A$323,$A372,N$10:N$323)</f>
        <v>0</v>
      </c>
      <c r="O372" s="503">
        <f t="shared" si="179"/>
        <v>8</v>
      </c>
      <c r="P372" s="504">
        <f t="shared" ref="P372:R391" si="180">SUMIF($A$10:$A$318,$A372,P$10:P$318)</f>
        <v>0</v>
      </c>
      <c r="Q372" s="505">
        <f t="shared" si="180"/>
        <v>0</v>
      </c>
      <c r="R372" s="505">
        <f t="shared" si="180"/>
        <v>0</v>
      </c>
      <c r="S372" s="507"/>
      <c r="T372" s="508"/>
      <c r="U372" s="509">
        <f t="shared" si="171"/>
        <v>8</v>
      </c>
      <c r="V372" s="510"/>
      <c r="W372" s="510"/>
    </row>
    <row r="373" spans="1:23" ht="12" customHeight="1">
      <c r="A373" s="498">
        <v>125001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78"/>
        <v>0</v>
      </c>
      <c r="K373" s="503">
        <f t="shared" si="178"/>
        <v>0</v>
      </c>
      <c r="L373" s="503">
        <f t="shared" si="178"/>
        <v>0</v>
      </c>
      <c r="M373" s="511">
        <f t="shared" si="175"/>
        <v>0</v>
      </c>
      <c r="N373" s="503">
        <f t="shared" si="179"/>
        <v>0</v>
      </c>
      <c r="O373" s="503">
        <f t="shared" si="179"/>
        <v>0</v>
      </c>
      <c r="P373" s="504">
        <f t="shared" si="180"/>
        <v>0</v>
      </c>
      <c r="Q373" s="505">
        <f t="shared" si="180"/>
        <v>0</v>
      </c>
      <c r="R373" s="506">
        <f t="shared" si="180"/>
        <v>0</v>
      </c>
      <c r="S373" s="507"/>
      <c r="T373" s="508"/>
      <c r="U373" s="509">
        <f t="shared" si="171"/>
        <v>0</v>
      </c>
      <c r="V373" s="510"/>
      <c r="W373" s="510"/>
    </row>
    <row r="374" spans="1:23" ht="12" customHeight="1">
      <c r="A374" s="498">
        <v>127000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78"/>
        <v>0</v>
      </c>
      <c r="K374" s="503">
        <f t="shared" si="178"/>
        <v>0</v>
      </c>
      <c r="L374" s="503">
        <f t="shared" si="178"/>
        <v>0</v>
      </c>
      <c r="M374" s="511">
        <f t="shared" si="175"/>
        <v>0</v>
      </c>
      <c r="N374" s="503">
        <f t="shared" si="179"/>
        <v>0</v>
      </c>
      <c r="O374" s="503">
        <f t="shared" si="179"/>
        <v>0</v>
      </c>
      <c r="P374" s="504">
        <f t="shared" si="180"/>
        <v>0</v>
      </c>
      <c r="Q374" s="505">
        <f t="shared" si="180"/>
        <v>0</v>
      </c>
      <c r="R374" s="506">
        <f t="shared" si="180"/>
        <v>0</v>
      </c>
      <c r="S374" s="507"/>
      <c r="T374" s="508"/>
      <c r="U374" s="509">
        <f t="shared" si="171"/>
        <v>0</v>
      </c>
      <c r="V374" s="510"/>
      <c r="W374" s="510"/>
    </row>
    <row r="375" spans="1:23" ht="12" customHeight="1">
      <c r="A375" s="498">
        <v>127001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78"/>
        <v>136</v>
      </c>
      <c r="K375" s="503">
        <f t="shared" si="178"/>
        <v>0</v>
      </c>
      <c r="L375" s="503">
        <f t="shared" si="178"/>
        <v>32</v>
      </c>
      <c r="M375" s="511">
        <f t="shared" si="175"/>
        <v>0</v>
      </c>
      <c r="N375" s="503">
        <f t="shared" si="179"/>
        <v>0</v>
      </c>
      <c r="O375" s="503">
        <f t="shared" si="179"/>
        <v>168</v>
      </c>
      <c r="P375" s="504">
        <f t="shared" si="180"/>
        <v>0</v>
      </c>
      <c r="Q375" s="505">
        <f t="shared" si="180"/>
        <v>0</v>
      </c>
      <c r="R375" s="506">
        <f t="shared" si="180"/>
        <v>0</v>
      </c>
      <c r="S375" s="507"/>
      <c r="T375" s="508"/>
      <c r="U375" s="509">
        <f t="shared" si="171"/>
        <v>168</v>
      </c>
      <c r="V375" s="510"/>
      <c r="W375" s="510"/>
    </row>
    <row r="376" spans="1:23" ht="12" customHeight="1">
      <c r="A376" s="498">
        <v>127008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78"/>
        <v>0</v>
      </c>
      <c r="K376" s="503">
        <f t="shared" si="178"/>
        <v>0</v>
      </c>
      <c r="L376" s="503">
        <f t="shared" si="178"/>
        <v>0</v>
      </c>
      <c r="M376" s="511">
        <f t="shared" si="175"/>
        <v>0</v>
      </c>
      <c r="N376" s="503">
        <f t="shared" si="179"/>
        <v>0</v>
      </c>
      <c r="O376" s="503">
        <f t="shared" si="179"/>
        <v>0</v>
      </c>
      <c r="P376" s="504">
        <f t="shared" si="180"/>
        <v>0</v>
      </c>
      <c r="Q376" s="505">
        <f t="shared" si="180"/>
        <v>0</v>
      </c>
      <c r="R376" s="506">
        <f t="shared" si="180"/>
        <v>0</v>
      </c>
      <c r="S376" s="507"/>
      <c r="T376" s="508"/>
      <c r="U376" s="509">
        <f t="shared" si="171"/>
        <v>0</v>
      </c>
      <c r="V376" s="510"/>
      <c r="W376" s="510"/>
    </row>
    <row r="377" spans="1:23" ht="12" customHeight="1">
      <c r="A377" s="498">
        <v>127020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78"/>
        <v>0</v>
      </c>
      <c r="K377" s="503">
        <f t="shared" si="178"/>
        <v>0</v>
      </c>
      <c r="L377" s="503">
        <f t="shared" si="178"/>
        <v>0</v>
      </c>
      <c r="M377" s="511">
        <f t="shared" si="175"/>
        <v>0</v>
      </c>
      <c r="N377" s="503">
        <f t="shared" si="179"/>
        <v>0</v>
      </c>
      <c r="O377" s="503">
        <f t="shared" si="179"/>
        <v>0</v>
      </c>
      <c r="P377" s="504">
        <f t="shared" si="180"/>
        <v>0</v>
      </c>
      <c r="Q377" s="505">
        <f t="shared" si="180"/>
        <v>0</v>
      </c>
      <c r="R377" s="506">
        <f t="shared" si="180"/>
        <v>0</v>
      </c>
      <c r="S377" s="507"/>
      <c r="T377" s="508"/>
      <c r="U377" s="509">
        <f t="shared" si="171"/>
        <v>0</v>
      </c>
      <c r="V377" s="510"/>
      <c r="W377" s="510"/>
    </row>
    <row r="378" spans="1:23" ht="12" customHeight="1">
      <c r="A378" s="498">
        <v>127021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78"/>
        <v>0</v>
      </c>
      <c r="K378" s="503">
        <f t="shared" si="178"/>
        <v>0</v>
      </c>
      <c r="L378" s="503">
        <f t="shared" si="178"/>
        <v>0</v>
      </c>
      <c r="M378" s="511">
        <f t="shared" si="175"/>
        <v>0</v>
      </c>
      <c r="N378" s="503">
        <f t="shared" si="179"/>
        <v>0</v>
      </c>
      <c r="O378" s="503">
        <f t="shared" si="179"/>
        <v>0</v>
      </c>
      <c r="P378" s="504">
        <f t="shared" si="180"/>
        <v>0</v>
      </c>
      <c r="Q378" s="505">
        <f t="shared" si="180"/>
        <v>0</v>
      </c>
      <c r="R378" s="506">
        <f t="shared" si="180"/>
        <v>0</v>
      </c>
      <c r="S378" s="507"/>
      <c r="T378" s="508"/>
      <c r="U378" s="509">
        <f t="shared" si="171"/>
        <v>0</v>
      </c>
      <c r="V378" s="510"/>
      <c r="W378" s="510"/>
    </row>
    <row r="379" spans="1:23" ht="12" customHeight="1">
      <c r="A379" s="498">
        <v>127031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78"/>
        <v>0</v>
      </c>
      <c r="K379" s="503">
        <f t="shared" si="178"/>
        <v>0</v>
      </c>
      <c r="L379" s="503">
        <f t="shared" si="178"/>
        <v>0</v>
      </c>
      <c r="M379" s="511">
        <f t="shared" si="175"/>
        <v>0</v>
      </c>
      <c r="N379" s="503">
        <f t="shared" si="179"/>
        <v>0</v>
      </c>
      <c r="O379" s="503">
        <f t="shared" si="179"/>
        <v>0</v>
      </c>
      <c r="P379" s="504">
        <f t="shared" si="180"/>
        <v>0</v>
      </c>
      <c r="Q379" s="505">
        <f t="shared" si="180"/>
        <v>0</v>
      </c>
      <c r="R379" s="506">
        <f t="shared" si="180"/>
        <v>0</v>
      </c>
      <c r="S379" s="507"/>
      <c r="T379" s="508"/>
      <c r="U379" s="509">
        <f t="shared" si="171"/>
        <v>0</v>
      </c>
      <c r="V379" s="510"/>
      <c r="W379" s="510"/>
    </row>
    <row r="380" spans="1:23" ht="12" customHeight="1">
      <c r="A380" s="498">
        <v>127060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78"/>
        <v>0</v>
      </c>
      <c r="K380" s="503">
        <f t="shared" si="178"/>
        <v>0</v>
      </c>
      <c r="L380" s="503">
        <f t="shared" si="178"/>
        <v>0</v>
      </c>
      <c r="M380" s="511">
        <f t="shared" si="175"/>
        <v>0</v>
      </c>
      <c r="N380" s="503">
        <f t="shared" si="179"/>
        <v>0</v>
      </c>
      <c r="O380" s="503">
        <f t="shared" si="179"/>
        <v>0</v>
      </c>
      <c r="P380" s="504">
        <f t="shared" si="180"/>
        <v>0</v>
      </c>
      <c r="Q380" s="505">
        <f t="shared" si="180"/>
        <v>0</v>
      </c>
      <c r="R380" s="506">
        <f t="shared" si="180"/>
        <v>0</v>
      </c>
      <c r="S380" s="507"/>
      <c r="T380" s="508"/>
      <c r="U380" s="509">
        <f t="shared" si="171"/>
        <v>0</v>
      </c>
      <c r="V380" s="510"/>
      <c r="W380" s="510"/>
    </row>
    <row r="381" spans="1:23" ht="12" customHeight="1">
      <c r="A381" s="498">
        <v>127761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78"/>
        <v>0</v>
      </c>
      <c r="K381" s="503">
        <f t="shared" si="178"/>
        <v>0</v>
      </c>
      <c r="L381" s="503">
        <f t="shared" si="178"/>
        <v>0</v>
      </c>
      <c r="M381" s="511">
        <f t="shared" si="175"/>
        <v>0</v>
      </c>
      <c r="N381" s="503">
        <f t="shared" si="179"/>
        <v>0</v>
      </c>
      <c r="O381" s="503">
        <f t="shared" si="179"/>
        <v>0</v>
      </c>
      <c r="P381" s="504">
        <f t="shared" si="180"/>
        <v>0</v>
      </c>
      <c r="Q381" s="505">
        <f t="shared" si="180"/>
        <v>0</v>
      </c>
      <c r="R381" s="506">
        <f t="shared" si="180"/>
        <v>0</v>
      </c>
      <c r="S381" s="507"/>
      <c r="T381" s="508"/>
      <c r="U381" s="509">
        <f t="shared" si="171"/>
        <v>0</v>
      </c>
      <c r="V381" s="510"/>
      <c r="W381" s="510"/>
    </row>
    <row r="382" spans="1:23" ht="12" customHeight="1">
      <c r="A382" s="498">
        <v>127771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78"/>
        <v>0</v>
      </c>
      <c r="K382" s="503">
        <f t="shared" si="178"/>
        <v>0</v>
      </c>
      <c r="L382" s="503">
        <f t="shared" si="178"/>
        <v>0</v>
      </c>
      <c r="M382" s="511">
        <f t="shared" si="175"/>
        <v>0</v>
      </c>
      <c r="N382" s="503">
        <f t="shared" si="179"/>
        <v>0</v>
      </c>
      <c r="O382" s="503">
        <f t="shared" si="179"/>
        <v>0</v>
      </c>
      <c r="P382" s="504">
        <f t="shared" si="180"/>
        <v>0</v>
      </c>
      <c r="Q382" s="505">
        <f t="shared" si="180"/>
        <v>0</v>
      </c>
      <c r="R382" s="506">
        <f t="shared" si="180"/>
        <v>0</v>
      </c>
      <c r="S382" s="507"/>
      <c r="T382" s="508"/>
      <c r="U382" s="509">
        <f t="shared" si="171"/>
        <v>0</v>
      </c>
      <c r="V382" s="510"/>
      <c r="W382" s="510"/>
    </row>
    <row r="383" spans="1:23" ht="12" customHeight="1">
      <c r="A383" s="498">
        <v>127800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78"/>
        <v>0</v>
      </c>
      <c r="K383" s="503">
        <f t="shared" si="178"/>
        <v>0</v>
      </c>
      <c r="L383" s="503">
        <f t="shared" si="178"/>
        <v>0</v>
      </c>
      <c r="M383" s="511">
        <f t="shared" si="175"/>
        <v>0</v>
      </c>
      <c r="N383" s="503">
        <f t="shared" si="179"/>
        <v>0</v>
      </c>
      <c r="O383" s="503">
        <f t="shared" si="179"/>
        <v>0</v>
      </c>
      <c r="P383" s="504">
        <f t="shared" si="180"/>
        <v>0</v>
      </c>
      <c r="Q383" s="505">
        <f t="shared" si="180"/>
        <v>0</v>
      </c>
      <c r="R383" s="506">
        <f t="shared" si="180"/>
        <v>0</v>
      </c>
      <c r="S383" s="507"/>
      <c r="T383" s="508"/>
      <c r="U383" s="509">
        <f t="shared" si="171"/>
        <v>0</v>
      </c>
      <c r="V383" s="510"/>
      <c r="W383" s="510"/>
    </row>
    <row r="384" spans="1:23" ht="12" customHeight="1">
      <c r="A384" s="498">
        <v>127801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78"/>
        <v>0</v>
      </c>
      <c r="K384" s="503">
        <f t="shared" si="178"/>
        <v>0</v>
      </c>
      <c r="L384" s="503">
        <f t="shared" si="178"/>
        <v>0</v>
      </c>
      <c r="M384" s="511">
        <f t="shared" si="175"/>
        <v>0</v>
      </c>
      <c r="N384" s="503">
        <f t="shared" si="179"/>
        <v>8</v>
      </c>
      <c r="O384" s="503">
        <f t="shared" si="179"/>
        <v>8</v>
      </c>
      <c r="P384" s="504">
        <f t="shared" si="180"/>
        <v>0</v>
      </c>
      <c r="Q384" s="505">
        <f t="shared" si="180"/>
        <v>0</v>
      </c>
      <c r="R384" s="506">
        <f t="shared" si="180"/>
        <v>0</v>
      </c>
      <c r="S384" s="507"/>
      <c r="T384" s="508"/>
      <c r="U384" s="509">
        <f t="shared" si="171"/>
        <v>8</v>
      </c>
      <c r="V384" s="510"/>
      <c r="W384" s="510"/>
    </row>
    <row r="385" spans="1:23" ht="12" customHeight="1">
      <c r="A385" s="498">
        <v>128000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78"/>
        <v>0</v>
      </c>
      <c r="K385" s="503">
        <f t="shared" si="178"/>
        <v>0</v>
      </c>
      <c r="L385" s="503">
        <f t="shared" si="178"/>
        <v>0</v>
      </c>
      <c r="M385" s="511">
        <f t="shared" si="175"/>
        <v>0</v>
      </c>
      <c r="N385" s="503">
        <f t="shared" si="179"/>
        <v>0</v>
      </c>
      <c r="O385" s="503">
        <f t="shared" si="179"/>
        <v>0</v>
      </c>
      <c r="P385" s="504">
        <f t="shared" si="180"/>
        <v>0</v>
      </c>
      <c r="Q385" s="505">
        <f t="shared" si="180"/>
        <v>0</v>
      </c>
      <c r="R385" s="506">
        <f t="shared" si="180"/>
        <v>0</v>
      </c>
      <c r="S385" s="507"/>
      <c r="T385" s="508"/>
      <c r="U385" s="509">
        <f t="shared" si="171"/>
        <v>0</v>
      </c>
      <c r="V385" s="510"/>
      <c r="W385" s="510"/>
    </row>
    <row r="386" spans="1:23" ht="12" customHeight="1">
      <c r="A386" s="498">
        <v>128001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78"/>
        <v>0</v>
      </c>
      <c r="K386" s="503">
        <f t="shared" si="178"/>
        <v>0</v>
      </c>
      <c r="L386" s="503">
        <f t="shared" si="178"/>
        <v>0</v>
      </c>
      <c r="M386" s="511">
        <f t="shared" si="175"/>
        <v>0</v>
      </c>
      <c r="N386" s="503">
        <f t="shared" si="179"/>
        <v>0</v>
      </c>
      <c r="O386" s="503">
        <f t="shared" si="179"/>
        <v>0</v>
      </c>
      <c r="P386" s="504">
        <f t="shared" si="180"/>
        <v>0</v>
      </c>
      <c r="Q386" s="505">
        <f t="shared" si="180"/>
        <v>0</v>
      </c>
      <c r="R386" s="506">
        <f t="shared" si="180"/>
        <v>0</v>
      </c>
      <c r="S386" s="507"/>
      <c r="T386" s="508"/>
      <c r="U386" s="509">
        <f t="shared" si="171"/>
        <v>0</v>
      </c>
      <c r="V386" s="510"/>
      <c r="W386" s="510"/>
    </row>
    <row r="387" spans="1:23" ht="12" customHeight="1">
      <c r="A387" s="498">
        <v>128020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78"/>
        <v>0</v>
      </c>
      <c r="K387" s="503">
        <f t="shared" si="178"/>
        <v>0</v>
      </c>
      <c r="L387" s="503">
        <f t="shared" si="178"/>
        <v>0</v>
      </c>
      <c r="M387" s="511">
        <f t="shared" si="175"/>
        <v>0</v>
      </c>
      <c r="N387" s="503">
        <f t="shared" si="179"/>
        <v>0</v>
      </c>
      <c r="O387" s="503">
        <f t="shared" si="179"/>
        <v>0</v>
      </c>
      <c r="P387" s="504">
        <f t="shared" si="180"/>
        <v>0</v>
      </c>
      <c r="Q387" s="505">
        <f t="shared" si="180"/>
        <v>0</v>
      </c>
      <c r="R387" s="506">
        <f t="shared" si="180"/>
        <v>0</v>
      </c>
      <c r="S387" s="507"/>
      <c r="T387" s="508"/>
      <c r="U387" s="509">
        <f t="shared" si="171"/>
        <v>0</v>
      </c>
      <c r="V387" s="510"/>
      <c r="W387" s="510"/>
    </row>
    <row r="388" spans="1:23" ht="12" customHeight="1">
      <c r="A388" s="498">
        <v>129051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78"/>
        <v>0</v>
      </c>
      <c r="K388" s="503">
        <f t="shared" si="178"/>
        <v>0</v>
      </c>
      <c r="L388" s="503">
        <f t="shared" si="178"/>
        <v>0</v>
      </c>
      <c r="M388" s="511">
        <f t="shared" si="175"/>
        <v>0</v>
      </c>
      <c r="N388" s="503">
        <f t="shared" si="179"/>
        <v>0</v>
      </c>
      <c r="O388" s="503">
        <f t="shared" si="179"/>
        <v>0</v>
      </c>
      <c r="P388" s="504">
        <f t="shared" si="180"/>
        <v>0</v>
      </c>
      <c r="Q388" s="505">
        <f t="shared" si="180"/>
        <v>0</v>
      </c>
      <c r="R388" s="506">
        <f t="shared" si="180"/>
        <v>0</v>
      </c>
      <c r="S388" s="507"/>
      <c r="T388" s="508"/>
      <c r="U388" s="509">
        <f t="shared" si="171"/>
        <v>0</v>
      </c>
      <c r="V388" s="510"/>
      <c r="W388" s="510"/>
    </row>
    <row r="389" spans="1:23" ht="12" customHeight="1">
      <c r="A389" s="498">
        <v>132011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78"/>
        <v>0</v>
      </c>
      <c r="K389" s="503">
        <f t="shared" si="178"/>
        <v>0</v>
      </c>
      <c r="L389" s="503">
        <f t="shared" si="178"/>
        <v>0</v>
      </c>
      <c r="M389" s="511">
        <f t="shared" si="175"/>
        <v>0</v>
      </c>
      <c r="N389" s="503">
        <f t="shared" si="179"/>
        <v>0</v>
      </c>
      <c r="O389" s="503">
        <f t="shared" si="179"/>
        <v>0</v>
      </c>
      <c r="P389" s="504">
        <f t="shared" si="180"/>
        <v>0</v>
      </c>
      <c r="Q389" s="505">
        <f t="shared" si="180"/>
        <v>0</v>
      </c>
      <c r="R389" s="506">
        <f t="shared" si="180"/>
        <v>0</v>
      </c>
      <c r="S389" s="507"/>
      <c r="T389" s="508"/>
      <c r="U389" s="509">
        <f t="shared" si="171"/>
        <v>0</v>
      </c>
      <c r="V389" s="510"/>
      <c r="W389" s="510"/>
    </row>
    <row r="390" spans="1:23" ht="12" customHeight="1">
      <c r="A390" s="498">
        <v>132021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78"/>
        <v>0</v>
      </c>
      <c r="K390" s="503">
        <f t="shared" si="178"/>
        <v>0</v>
      </c>
      <c r="L390" s="503">
        <f t="shared" si="178"/>
        <v>0</v>
      </c>
      <c r="M390" s="511">
        <f t="shared" si="175"/>
        <v>0</v>
      </c>
      <c r="N390" s="503">
        <f t="shared" si="179"/>
        <v>0</v>
      </c>
      <c r="O390" s="503">
        <f t="shared" si="179"/>
        <v>0</v>
      </c>
      <c r="P390" s="504">
        <f t="shared" si="180"/>
        <v>0</v>
      </c>
      <c r="Q390" s="505">
        <f t="shared" si="180"/>
        <v>0</v>
      </c>
      <c r="R390" s="506">
        <f t="shared" si="180"/>
        <v>0</v>
      </c>
      <c r="S390" s="507"/>
      <c r="T390" s="508"/>
      <c r="U390" s="509">
        <f t="shared" si="171"/>
        <v>0</v>
      </c>
      <c r="V390" s="510"/>
      <c r="W390" s="510"/>
    </row>
    <row r="391" spans="1:23" ht="12" customHeight="1">
      <c r="A391" s="498">
        <v>132031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78"/>
        <v>0</v>
      </c>
      <c r="K391" s="503">
        <f t="shared" si="178"/>
        <v>0</v>
      </c>
      <c r="L391" s="503">
        <f t="shared" si="178"/>
        <v>0</v>
      </c>
      <c r="M391" s="511">
        <f t="shared" si="175"/>
        <v>0</v>
      </c>
      <c r="N391" s="503">
        <f t="shared" si="179"/>
        <v>0</v>
      </c>
      <c r="O391" s="503">
        <f t="shared" si="179"/>
        <v>0</v>
      </c>
      <c r="P391" s="504">
        <f t="shared" si="180"/>
        <v>0</v>
      </c>
      <c r="Q391" s="505">
        <f t="shared" si="180"/>
        <v>0</v>
      </c>
      <c r="R391" s="506">
        <f t="shared" si="180"/>
        <v>0</v>
      </c>
      <c r="S391" s="507"/>
      <c r="T391" s="508"/>
      <c r="U391" s="509">
        <f t="shared" si="171"/>
        <v>0</v>
      </c>
      <c r="V391" s="510"/>
      <c r="W391" s="510"/>
    </row>
    <row r="392" spans="1:23" ht="12" customHeight="1">
      <c r="A392" s="498">
        <v>133011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78"/>
        <v>0</v>
      </c>
      <c r="K392" s="503">
        <f t="shared" si="178"/>
        <v>0</v>
      </c>
      <c r="L392" s="503">
        <f t="shared" si="178"/>
        <v>0</v>
      </c>
      <c r="M392" s="511">
        <f t="shared" si="175"/>
        <v>0</v>
      </c>
      <c r="N392" s="503">
        <f t="shared" ref="N392:O411" si="181">SUMIF($A$10:$A$323,$A392,N$10:N$323)</f>
        <v>0</v>
      </c>
      <c r="O392" s="503">
        <f t="shared" si="181"/>
        <v>0</v>
      </c>
      <c r="P392" s="504">
        <f t="shared" ref="P392:R411" si="182">SUMIF($A$10:$A$318,$A392,P$10:P$318)</f>
        <v>0</v>
      </c>
      <c r="Q392" s="505">
        <f t="shared" si="182"/>
        <v>0</v>
      </c>
      <c r="R392" s="506">
        <f t="shared" si="182"/>
        <v>0</v>
      </c>
      <c r="S392" s="507"/>
      <c r="T392" s="508"/>
      <c r="U392" s="509">
        <f t="shared" si="171"/>
        <v>0</v>
      </c>
      <c r="V392" s="510"/>
      <c r="W392" s="510"/>
    </row>
    <row r="393" spans="1:23" ht="12" customHeight="1">
      <c r="A393" s="498">
        <v>133021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78"/>
        <v>0</v>
      </c>
      <c r="K393" s="503">
        <f t="shared" si="178"/>
        <v>0</v>
      </c>
      <c r="L393" s="503">
        <f t="shared" si="178"/>
        <v>0</v>
      </c>
      <c r="M393" s="511">
        <f t="shared" si="175"/>
        <v>0</v>
      </c>
      <c r="N393" s="503">
        <f t="shared" si="181"/>
        <v>0</v>
      </c>
      <c r="O393" s="503">
        <f t="shared" si="181"/>
        <v>0</v>
      </c>
      <c r="P393" s="504">
        <f t="shared" si="182"/>
        <v>0</v>
      </c>
      <c r="Q393" s="505">
        <f t="shared" si="182"/>
        <v>0</v>
      </c>
      <c r="R393" s="506">
        <f t="shared" si="182"/>
        <v>0</v>
      </c>
      <c r="S393" s="507"/>
      <c r="T393" s="508"/>
      <c r="U393" s="509">
        <f t="shared" si="171"/>
        <v>0</v>
      </c>
      <c r="V393" s="510"/>
      <c r="W393" s="510"/>
    </row>
    <row r="394" spans="1:23" ht="12" customHeight="1">
      <c r="A394" s="498">
        <v>133031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78"/>
        <v>0</v>
      </c>
      <c r="K394" s="503">
        <f t="shared" si="178"/>
        <v>0</v>
      </c>
      <c r="L394" s="503">
        <f t="shared" si="178"/>
        <v>0</v>
      </c>
      <c r="M394" s="511">
        <f t="shared" si="175"/>
        <v>0</v>
      </c>
      <c r="N394" s="503">
        <f t="shared" si="181"/>
        <v>0</v>
      </c>
      <c r="O394" s="503">
        <f t="shared" si="181"/>
        <v>0</v>
      </c>
      <c r="P394" s="504">
        <f t="shared" si="182"/>
        <v>0</v>
      </c>
      <c r="Q394" s="505">
        <f t="shared" si="182"/>
        <v>0</v>
      </c>
      <c r="R394" s="506">
        <f t="shared" si="182"/>
        <v>0</v>
      </c>
      <c r="S394" s="507"/>
      <c r="T394" s="508"/>
      <c r="U394" s="509">
        <f t="shared" si="171"/>
        <v>0</v>
      </c>
      <c r="V394" s="510"/>
      <c r="W394" s="510"/>
    </row>
    <row r="395" spans="1:23" ht="12" customHeight="1">
      <c r="A395" s="498">
        <v>135011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78"/>
        <v>0</v>
      </c>
      <c r="K395" s="503">
        <f t="shared" si="178"/>
        <v>0</v>
      </c>
      <c r="L395" s="503">
        <f t="shared" si="178"/>
        <v>0</v>
      </c>
      <c r="M395" s="511">
        <f t="shared" si="175"/>
        <v>0</v>
      </c>
      <c r="N395" s="503">
        <f t="shared" si="181"/>
        <v>0</v>
      </c>
      <c r="O395" s="503">
        <f t="shared" si="181"/>
        <v>0</v>
      </c>
      <c r="P395" s="504">
        <f t="shared" si="182"/>
        <v>0</v>
      </c>
      <c r="Q395" s="505">
        <f t="shared" si="182"/>
        <v>0</v>
      </c>
      <c r="R395" s="506">
        <f t="shared" si="182"/>
        <v>0</v>
      </c>
      <c r="S395" s="507"/>
      <c r="T395" s="508"/>
      <c r="U395" s="509">
        <f t="shared" si="171"/>
        <v>0</v>
      </c>
      <c r="V395" s="510"/>
      <c r="W395" s="510"/>
    </row>
    <row r="396" spans="1:23" ht="12" customHeight="1">
      <c r="A396" s="498">
        <v>136071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78"/>
        <v>0</v>
      </c>
      <c r="K396" s="503">
        <f t="shared" si="178"/>
        <v>0</v>
      </c>
      <c r="L396" s="503">
        <f t="shared" si="178"/>
        <v>0</v>
      </c>
      <c r="M396" s="511">
        <f t="shared" si="175"/>
        <v>0</v>
      </c>
      <c r="N396" s="503">
        <f t="shared" si="181"/>
        <v>0</v>
      </c>
      <c r="O396" s="503">
        <f t="shared" si="181"/>
        <v>0</v>
      </c>
      <c r="P396" s="504">
        <f t="shared" si="182"/>
        <v>0</v>
      </c>
      <c r="Q396" s="505">
        <f t="shared" si="182"/>
        <v>0</v>
      </c>
      <c r="R396" s="506">
        <f t="shared" si="182"/>
        <v>0</v>
      </c>
      <c r="S396" s="507"/>
      <c r="T396" s="508"/>
      <c r="U396" s="509">
        <f t="shared" ref="U396:U459" si="183">SUMIF($A$10:$A$318,$A396,U$10:U$318)</f>
        <v>0</v>
      </c>
      <c r="V396" s="510"/>
      <c r="W396" s="510"/>
    </row>
    <row r="397" spans="1:23" ht="12" customHeight="1">
      <c r="A397" s="498">
        <v>136271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78"/>
        <v>0</v>
      </c>
      <c r="K397" s="503">
        <f t="shared" si="178"/>
        <v>0</v>
      </c>
      <c r="L397" s="503">
        <f t="shared" si="178"/>
        <v>0</v>
      </c>
      <c r="M397" s="511">
        <f t="shared" si="175"/>
        <v>0</v>
      </c>
      <c r="N397" s="503">
        <f t="shared" si="181"/>
        <v>0</v>
      </c>
      <c r="O397" s="503">
        <f t="shared" si="181"/>
        <v>0</v>
      </c>
      <c r="P397" s="504">
        <f t="shared" si="182"/>
        <v>0</v>
      </c>
      <c r="Q397" s="505">
        <f t="shared" si="182"/>
        <v>0</v>
      </c>
      <c r="R397" s="506">
        <f t="shared" si="182"/>
        <v>0</v>
      </c>
      <c r="S397" s="507"/>
      <c r="T397" s="508"/>
      <c r="U397" s="509">
        <f t="shared" si="183"/>
        <v>0</v>
      </c>
      <c r="V397" s="510"/>
      <c r="W397" s="510"/>
    </row>
    <row r="398" spans="1:23" ht="12" customHeight="1">
      <c r="A398" s="498">
        <v>138011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78"/>
        <v>0</v>
      </c>
      <c r="K398" s="503">
        <f t="shared" si="178"/>
        <v>0</v>
      </c>
      <c r="L398" s="503">
        <f t="shared" si="178"/>
        <v>0</v>
      </c>
      <c r="M398" s="511">
        <f t="shared" si="175"/>
        <v>0</v>
      </c>
      <c r="N398" s="503">
        <f t="shared" si="181"/>
        <v>0</v>
      </c>
      <c r="O398" s="503">
        <f t="shared" si="181"/>
        <v>0</v>
      </c>
      <c r="P398" s="504">
        <f t="shared" si="182"/>
        <v>0</v>
      </c>
      <c r="Q398" s="505">
        <f t="shared" si="182"/>
        <v>0</v>
      </c>
      <c r="R398" s="506">
        <f t="shared" si="182"/>
        <v>0</v>
      </c>
      <c r="S398" s="507"/>
      <c r="T398" s="508"/>
      <c r="U398" s="509">
        <f t="shared" si="183"/>
        <v>0</v>
      </c>
      <c r="V398" s="510"/>
      <c r="W398" s="510"/>
    </row>
    <row r="399" spans="1:23" ht="12" customHeight="1">
      <c r="A399" s="498">
        <v>138611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78"/>
        <v>0</v>
      </c>
      <c r="K399" s="503">
        <f t="shared" si="178"/>
        <v>0</v>
      </c>
      <c r="L399" s="503">
        <f t="shared" si="178"/>
        <v>0</v>
      </c>
      <c r="M399" s="511">
        <f t="shared" si="175"/>
        <v>0</v>
      </c>
      <c r="N399" s="503">
        <f t="shared" si="181"/>
        <v>0</v>
      </c>
      <c r="O399" s="503">
        <f t="shared" si="181"/>
        <v>0</v>
      </c>
      <c r="P399" s="504">
        <f t="shared" si="182"/>
        <v>0</v>
      </c>
      <c r="Q399" s="505">
        <f t="shared" si="182"/>
        <v>0</v>
      </c>
      <c r="R399" s="506">
        <f t="shared" si="182"/>
        <v>0</v>
      </c>
      <c r="S399" s="507"/>
      <c r="T399" s="508"/>
      <c r="U399" s="509">
        <f t="shared" si="183"/>
        <v>0</v>
      </c>
      <c r="V399" s="510"/>
      <c r="W399" s="510"/>
    </row>
    <row r="400" spans="1:23" ht="12" customHeight="1">
      <c r="A400" s="498">
        <v>139011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78"/>
        <v>0</v>
      </c>
      <c r="K400" s="503">
        <f t="shared" si="178"/>
        <v>0</v>
      </c>
      <c r="L400" s="503">
        <f t="shared" si="178"/>
        <v>0</v>
      </c>
      <c r="M400" s="511">
        <f t="shared" si="175"/>
        <v>0</v>
      </c>
      <c r="N400" s="503">
        <f t="shared" si="181"/>
        <v>0</v>
      </c>
      <c r="O400" s="503">
        <f t="shared" si="181"/>
        <v>0</v>
      </c>
      <c r="P400" s="504">
        <f t="shared" si="182"/>
        <v>0</v>
      </c>
      <c r="Q400" s="505">
        <f t="shared" si="182"/>
        <v>0</v>
      </c>
      <c r="R400" s="506">
        <f t="shared" si="182"/>
        <v>0</v>
      </c>
      <c r="S400" s="507"/>
      <c r="T400" s="508"/>
      <c r="U400" s="509">
        <f t="shared" si="183"/>
        <v>0</v>
      </c>
      <c r="V400" s="510"/>
      <c r="W400" s="510"/>
    </row>
    <row r="401" spans="1:23" ht="12" customHeight="1">
      <c r="A401" s="498">
        <v>161001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78"/>
        <v>0</v>
      </c>
      <c r="K401" s="503">
        <f t="shared" si="178"/>
        <v>0</v>
      </c>
      <c r="L401" s="503">
        <f t="shared" si="178"/>
        <v>0</v>
      </c>
      <c r="M401" s="511">
        <f t="shared" si="175"/>
        <v>0</v>
      </c>
      <c r="N401" s="503">
        <f t="shared" si="181"/>
        <v>0</v>
      </c>
      <c r="O401" s="503">
        <f t="shared" si="181"/>
        <v>0</v>
      </c>
      <c r="P401" s="504">
        <f t="shared" si="182"/>
        <v>0</v>
      </c>
      <c r="Q401" s="505">
        <f t="shared" si="182"/>
        <v>0</v>
      </c>
      <c r="R401" s="506">
        <f t="shared" si="182"/>
        <v>0</v>
      </c>
      <c r="S401" s="507"/>
      <c r="T401" s="508"/>
      <c r="U401" s="509">
        <f t="shared" si="183"/>
        <v>0</v>
      </c>
      <c r="V401" s="510"/>
      <c r="W401" s="510"/>
    </row>
    <row r="402" spans="1:23" ht="12" customHeight="1">
      <c r="A402" s="498">
        <v>161101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78"/>
        <v>0</v>
      </c>
      <c r="K402" s="503">
        <f t="shared" si="178"/>
        <v>0</v>
      </c>
      <c r="L402" s="503">
        <f t="shared" si="178"/>
        <v>0</v>
      </c>
      <c r="M402" s="511">
        <f t="shared" si="175"/>
        <v>0</v>
      </c>
      <c r="N402" s="503">
        <f t="shared" si="181"/>
        <v>0</v>
      </c>
      <c r="O402" s="503">
        <f t="shared" si="181"/>
        <v>0</v>
      </c>
      <c r="P402" s="504">
        <f t="shared" si="182"/>
        <v>0</v>
      </c>
      <c r="Q402" s="505">
        <f t="shared" si="182"/>
        <v>0</v>
      </c>
      <c r="R402" s="506">
        <f t="shared" si="182"/>
        <v>0</v>
      </c>
      <c r="S402" s="507"/>
      <c r="T402" s="508"/>
      <c r="U402" s="509">
        <f t="shared" si="183"/>
        <v>0</v>
      </c>
      <c r="V402" s="510"/>
      <c r="W402" s="510"/>
    </row>
    <row r="403" spans="1:23" ht="12" customHeight="1">
      <c r="A403" s="498">
        <v>161201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78"/>
        <v>16</v>
      </c>
      <c r="K403" s="503">
        <f t="shared" si="178"/>
        <v>0</v>
      </c>
      <c r="L403" s="503">
        <f t="shared" si="178"/>
        <v>0</v>
      </c>
      <c r="M403" s="511">
        <f t="shared" si="175"/>
        <v>0</v>
      </c>
      <c r="N403" s="503">
        <f t="shared" si="181"/>
        <v>0</v>
      </c>
      <c r="O403" s="503">
        <f t="shared" si="181"/>
        <v>16</v>
      </c>
      <c r="P403" s="504">
        <f t="shared" si="182"/>
        <v>0</v>
      </c>
      <c r="Q403" s="505">
        <f t="shared" si="182"/>
        <v>0</v>
      </c>
      <c r="R403" s="506">
        <f t="shared" si="182"/>
        <v>0</v>
      </c>
      <c r="S403" s="507"/>
      <c r="T403" s="508"/>
      <c r="U403" s="509">
        <f t="shared" si="183"/>
        <v>16</v>
      </c>
      <c r="V403" s="510"/>
      <c r="W403" s="510"/>
    </row>
    <row r="404" spans="1:23" ht="12" customHeight="1">
      <c r="A404" s="498">
        <v>161211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78"/>
        <v>0</v>
      </c>
      <c r="K404" s="503">
        <f t="shared" si="178"/>
        <v>0</v>
      </c>
      <c r="L404" s="503">
        <f t="shared" si="178"/>
        <v>0</v>
      </c>
      <c r="M404" s="511">
        <f t="shared" si="175"/>
        <v>0</v>
      </c>
      <c r="N404" s="503">
        <f t="shared" si="181"/>
        <v>0</v>
      </c>
      <c r="O404" s="503">
        <f t="shared" si="181"/>
        <v>0</v>
      </c>
      <c r="P404" s="504">
        <f t="shared" si="182"/>
        <v>0</v>
      </c>
      <c r="Q404" s="505">
        <f t="shared" si="182"/>
        <v>0</v>
      </c>
      <c r="R404" s="506">
        <f t="shared" si="182"/>
        <v>0</v>
      </c>
      <c r="S404" s="507"/>
      <c r="T404" s="508"/>
      <c r="U404" s="509">
        <f t="shared" si="183"/>
        <v>0</v>
      </c>
      <c r="V404" s="510"/>
      <c r="W404" s="510"/>
    </row>
    <row r="405" spans="1:23" ht="12" customHeight="1">
      <c r="A405" s="498">
        <v>162001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78"/>
        <v>8</v>
      </c>
      <c r="K405" s="503">
        <f t="shared" si="178"/>
        <v>0</v>
      </c>
      <c r="L405" s="503">
        <f t="shared" si="178"/>
        <v>0</v>
      </c>
      <c r="M405" s="511">
        <f t="shared" si="175"/>
        <v>0</v>
      </c>
      <c r="N405" s="503">
        <f t="shared" si="181"/>
        <v>0</v>
      </c>
      <c r="O405" s="503">
        <f t="shared" si="181"/>
        <v>8</v>
      </c>
      <c r="P405" s="504">
        <f t="shared" si="182"/>
        <v>0</v>
      </c>
      <c r="Q405" s="505">
        <f t="shared" si="182"/>
        <v>0</v>
      </c>
      <c r="R405" s="506">
        <f t="shared" si="182"/>
        <v>0</v>
      </c>
      <c r="S405" s="507"/>
      <c r="T405" s="508"/>
      <c r="U405" s="509">
        <f t="shared" si="183"/>
        <v>8</v>
      </c>
      <c r="V405" s="510"/>
      <c r="W405" s="510"/>
    </row>
    <row r="406" spans="1:23" ht="12" customHeight="1">
      <c r="A406" s="498">
        <v>162201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78"/>
        <v>32</v>
      </c>
      <c r="K406" s="503">
        <f t="shared" si="178"/>
        <v>0</v>
      </c>
      <c r="L406" s="503">
        <f t="shared" si="178"/>
        <v>0</v>
      </c>
      <c r="M406" s="511">
        <f t="shared" si="175"/>
        <v>0</v>
      </c>
      <c r="N406" s="503">
        <f t="shared" si="181"/>
        <v>0</v>
      </c>
      <c r="O406" s="503">
        <f t="shared" si="181"/>
        <v>32</v>
      </c>
      <c r="P406" s="504">
        <f t="shared" si="182"/>
        <v>0</v>
      </c>
      <c r="Q406" s="505">
        <f t="shared" si="182"/>
        <v>0</v>
      </c>
      <c r="R406" s="506">
        <f t="shared" si="182"/>
        <v>0</v>
      </c>
      <c r="S406" s="507"/>
      <c r="T406" s="508"/>
      <c r="U406" s="509">
        <f t="shared" si="183"/>
        <v>32</v>
      </c>
      <c r="V406" s="510"/>
      <c r="W406" s="510"/>
    </row>
    <row r="407" spans="1:23" ht="12" customHeight="1">
      <c r="A407" s="498">
        <v>162211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78"/>
        <v>0</v>
      </c>
      <c r="K407" s="503">
        <f t="shared" si="178"/>
        <v>0</v>
      </c>
      <c r="L407" s="503">
        <f t="shared" si="178"/>
        <v>0</v>
      </c>
      <c r="M407" s="511">
        <f t="shared" si="175"/>
        <v>0</v>
      </c>
      <c r="N407" s="503">
        <f t="shared" si="181"/>
        <v>0</v>
      </c>
      <c r="O407" s="503">
        <f t="shared" si="181"/>
        <v>0</v>
      </c>
      <c r="P407" s="504">
        <f t="shared" si="182"/>
        <v>0</v>
      </c>
      <c r="Q407" s="505">
        <f t="shared" si="182"/>
        <v>0</v>
      </c>
      <c r="R407" s="506">
        <f t="shared" si="182"/>
        <v>0</v>
      </c>
      <c r="S407" s="507"/>
      <c r="T407" s="508"/>
      <c r="U407" s="509">
        <f t="shared" si="183"/>
        <v>0</v>
      </c>
      <c r="V407" s="510"/>
      <c r="W407" s="510"/>
    </row>
    <row r="408" spans="1:23" ht="12" customHeight="1">
      <c r="A408" s="498">
        <v>162301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78"/>
        <v>0</v>
      </c>
      <c r="K408" s="503">
        <f t="shared" si="178"/>
        <v>0</v>
      </c>
      <c r="L408" s="503">
        <f t="shared" si="178"/>
        <v>0</v>
      </c>
      <c r="M408" s="511">
        <f t="shared" si="175"/>
        <v>0</v>
      </c>
      <c r="N408" s="503">
        <f t="shared" si="181"/>
        <v>0</v>
      </c>
      <c r="O408" s="503">
        <f t="shared" si="181"/>
        <v>0</v>
      </c>
      <c r="P408" s="504">
        <f t="shared" si="182"/>
        <v>0</v>
      </c>
      <c r="Q408" s="505">
        <f t="shared" si="182"/>
        <v>0</v>
      </c>
      <c r="R408" s="506">
        <f t="shared" si="182"/>
        <v>0</v>
      </c>
      <c r="S408" s="507"/>
      <c r="T408" s="508"/>
      <c r="U408" s="509">
        <f t="shared" si="183"/>
        <v>0</v>
      </c>
      <c r="V408" s="510"/>
      <c r="W408" s="510"/>
    </row>
    <row r="409" spans="1:23" ht="12" customHeight="1">
      <c r="A409" s="498">
        <v>162311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78"/>
        <v>0</v>
      </c>
      <c r="K409" s="503">
        <f t="shared" si="178"/>
        <v>0</v>
      </c>
      <c r="L409" s="503">
        <f t="shared" si="178"/>
        <v>0</v>
      </c>
      <c r="M409" s="511">
        <f t="shared" si="175"/>
        <v>0</v>
      </c>
      <c r="N409" s="503">
        <f t="shared" si="181"/>
        <v>0</v>
      </c>
      <c r="O409" s="503">
        <f t="shared" si="181"/>
        <v>0</v>
      </c>
      <c r="P409" s="504">
        <f t="shared" si="182"/>
        <v>0</v>
      </c>
      <c r="Q409" s="505">
        <f t="shared" si="182"/>
        <v>0</v>
      </c>
      <c r="R409" s="506">
        <f t="shared" si="182"/>
        <v>0</v>
      </c>
      <c r="S409" s="507"/>
      <c r="T409" s="508"/>
      <c r="U409" s="509">
        <f t="shared" si="183"/>
        <v>0</v>
      </c>
      <c r="V409" s="510"/>
      <c r="W409" s="510"/>
    </row>
    <row r="410" spans="1:23" ht="12" customHeight="1">
      <c r="A410" s="498">
        <v>163001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78"/>
        <v>0</v>
      </c>
      <c r="K410" s="503">
        <f t="shared" si="178"/>
        <v>0</v>
      </c>
      <c r="L410" s="503">
        <f t="shared" si="178"/>
        <v>0</v>
      </c>
      <c r="M410" s="511">
        <f t="shared" si="175"/>
        <v>0</v>
      </c>
      <c r="N410" s="503">
        <f t="shared" si="181"/>
        <v>0</v>
      </c>
      <c r="O410" s="503">
        <f t="shared" si="181"/>
        <v>0</v>
      </c>
      <c r="P410" s="504">
        <f t="shared" si="182"/>
        <v>0</v>
      </c>
      <c r="Q410" s="505">
        <f t="shared" si="182"/>
        <v>0</v>
      </c>
      <c r="R410" s="506">
        <f t="shared" si="182"/>
        <v>0</v>
      </c>
      <c r="S410" s="507"/>
      <c r="T410" s="508"/>
      <c r="U410" s="509">
        <f t="shared" si="183"/>
        <v>0</v>
      </c>
      <c r="V410" s="510"/>
      <c r="W410" s="510"/>
    </row>
    <row r="411" spans="1:23" ht="12" customHeight="1">
      <c r="A411" s="498">
        <v>163201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78"/>
        <v>0</v>
      </c>
      <c r="K411" s="503">
        <f t="shared" si="178"/>
        <v>0</v>
      </c>
      <c r="L411" s="503">
        <f t="shared" si="178"/>
        <v>0</v>
      </c>
      <c r="M411" s="511">
        <f t="shared" si="175"/>
        <v>0</v>
      </c>
      <c r="N411" s="503">
        <f t="shared" si="181"/>
        <v>0</v>
      </c>
      <c r="O411" s="503">
        <f t="shared" si="181"/>
        <v>0</v>
      </c>
      <c r="P411" s="504">
        <f t="shared" si="182"/>
        <v>0</v>
      </c>
      <c r="Q411" s="505">
        <f t="shared" si="182"/>
        <v>0</v>
      </c>
      <c r="R411" s="506">
        <f t="shared" si="182"/>
        <v>0</v>
      </c>
      <c r="S411" s="507"/>
      <c r="T411" s="508"/>
      <c r="U411" s="509">
        <f t="shared" si="183"/>
        <v>0</v>
      </c>
      <c r="V411" s="510"/>
      <c r="W411" s="510"/>
    </row>
    <row r="412" spans="1:23" ht="12" customHeight="1">
      <c r="A412" s="498">
        <v>163211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78"/>
        <v>0</v>
      </c>
      <c r="K412" s="503">
        <f t="shared" si="178"/>
        <v>0</v>
      </c>
      <c r="L412" s="503">
        <f t="shared" si="178"/>
        <v>0</v>
      </c>
      <c r="M412" s="511">
        <f t="shared" si="175"/>
        <v>0</v>
      </c>
      <c r="N412" s="503">
        <f t="shared" ref="N412:O431" si="184">SUMIF($A$10:$A$323,$A412,N$10:N$323)</f>
        <v>0</v>
      </c>
      <c r="O412" s="503">
        <f t="shared" si="184"/>
        <v>0</v>
      </c>
      <c r="P412" s="504">
        <f t="shared" ref="P412:R431" si="185">SUMIF($A$10:$A$318,$A412,P$10:P$318)</f>
        <v>0</v>
      </c>
      <c r="Q412" s="505">
        <f t="shared" si="185"/>
        <v>0</v>
      </c>
      <c r="R412" s="506">
        <f t="shared" si="185"/>
        <v>0</v>
      </c>
      <c r="S412" s="507"/>
      <c r="T412" s="508"/>
      <c r="U412" s="509">
        <f t="shared" si="183"/>
        <v>0</v>
      </c>
      <c r="V412" s="510"/>
      <c r="W412" s="510"/>
    </row>
    <row r="413" spans="1:23" ht="12" customHeight="1">
      <c r="A413" s="498">
        <v>190100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78"/>
        <v>0</v>
      </c>
      <c r="K413" s="503">
        <f t="shared" si="178"/>
        <v>0</v>
      </c>
      <c r="L413" s="503">
        <f t="shared" si="178"/>
        <v>0</v>
      </c>
      <c r="M413" s="511">
        <f t="shared" si="175"/>
        <v>0</v>
      </c>
      <c r="N413" s="503">
        <f t="shared" si="184"/>
        <v>0</v>
      </c>
      <c r="O413" s="503">
        <f t="shared" si="184"/>
        <v>0</v>
      </c>
      <c r="P413" s="504">
        <f t="shared" si="185"/>
        <v>0</v>
      </c>
      <c r="Q413" s="505">
        <f t="shared" si="185"/>
        <v>0</v>
      </c>
      <c r="R413" s="506">
        <f t="shared" si="185"/>
        <v>0</v>
      </c>
      <c r="S413" s="507"/>
      <c r="T413" s="508"/>
      <c r="U413" s="509">
        <f t="shared" si="183"/>
        <v>0</v>
      </c>
      <c r="V413" s="510"/>
      <c r="W413" s="510"/>
    </row>
    <row r="414" spans="1:23" ht="12" customHeight="1">
      <c r="A414" s="498">
        <v>200100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78"/>
        <v>0</v>
      </c>
      <c r="K414" s="503">
        <f t="shared" si="178"/>
        <v>0</v>
      </c>
      <c r="L414" s="503">
        <f t="shared" si="178"/>
        <v>0</v>
      </c>
      <c r="M414" s="511">
        <f t="shared" si="175"/>
        <v>0</v>
      </c>
      <c r="N414" s="503">
        <f t="shared" si="184"/>
        <v>0</v>
      </c>
      <c r="O414" s="503">
        <f t="shared" si="184"/>
        <v>0</v>
      </c>
      <c r="P414" s="504">
        <f t="shared" si="185"/>
        <v>0</v>
      </c>
      <c r="Q414" s="505">
        <f t="shared" si="185"/>
        <v>0</v>
      </c>
      <c r="R414" s="506">
        <f t="shared" si="185"/>
        <v>0</v>
      </c>
      <c r="S414" s="507"/>
      <c r="T414" s="508"/>
      <c r="U414" s="509">
        <f t="shared" si="183"/>
        <v>0</v>
      </c>
      <c r="V414" s="510"/>
      <c r="W414" s="510"/>
    </row>
    <row r="415" spans="1:23" ht="12" customHeight="1">
      <c r="A415" s="498">
        <v>201101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78"/>
        <v>8</v>
      </c>
      <c r="K415" s="503">
        <f t="shared" si="178"/>
        <v>0</v>
      </c>
      <c r="L415" s="503">
        <f t="shared" si="178"/>
        <v>8</v>
      </c>
      <c r="M415" s="511">
        <f t="shared" si="175"/>
        <v>0</v>
      </c>
      <c r="N415" s="503">
        <f t="shared" si="184"/>
        <v>0</v>
      </c>
      <c r="O415" s="503">
        <f t="shared" si="184"/>
        <v>16</v>
      </c>
      <c r="P415" s="504">
        <f t="shared" si="185"/>
        <v>0</v>
      </c>
      <c r="Q415" s="505">
        <f t="shared" si="185"/>
        <v>0</v>
      </c>
      <c r="R415" s="506">
        <f t="shared" si="185"/>
        <v>0</v>
      </c>
      <c r="S415" s="507"/>
      <c r="T415" s="508"/>
      <c r="U415" s="509">
        <f t="shared" si="183"/>
        <v>16</v>
      </c>
      <c r="V415" s="510"/>
      <c r="W415" s="510"/>
    </row>
    <row r="416" spans="1:23" ht="12" customHeight="1">
      <c r="A416" s="498">
        <v>201201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78"/>
        <v>0</v>
      </c>
      <c r="K416" s="503">
        <f t="shared" si="178"/>
        <v>0</v>
      </c>
      <c r="L416" s="503">
        <f t="shared" si="178"/>
        <v>0</v>
      </c>
      <c r="M416" s="511">
        <f t="shared" ref="M416:M479" si="186">SUMIF($A$10:$A$318,$A416,M$10:M$318)</f>
        <v>0</v>
      </c>
      <c r="N416" s="503">
        <f t="shared" si="184"/>
        <v>0</v>
      </c>
      <c r="O416" s="503">
        <f t="shared" si="184"/>
        <v>0</v>
      </c>
      <c r="P416" s="504">
        <f t="shared" si="185"/>
        <v>0</v>
      </c>
      <c r="Q416" s="505">
        <f t="shared" si="185"/>
        <v>0</v>
      </c>
      <c r="R416" s="506">
        <f t="shared" si="185"/>
        <v>0</v>
      </c>
      <c r="S416" s="507"/>
      <c r="T416" s="508"/>
      <c r="U416" s="509">
        <f t="shared" si="183"/>
        <v>0</v>
      </c>
      <c r="V416" s="510"/>
      <c r="W416" s="510"/>
    </row>
    <row r="417" spans="1:23" ht="12" customHeight="1">
      <c r="A417" s="498">
        <v>201501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78"/>
        <v>0</v>
      </c>
      <c r="K417" s="503">
        <f t="shared" si="178"/>
        <v>0</v>
      </c>
      <c r="L417" s="503">
        <f t="shared" si="178"/>
        <v>0</v>
      </c>
      <c r="M417" s="511">
        <f t="shared" si="186"/>
        <v>0</v>
      </c>
      <c r="N417" s="503">
        <f t="shared" si="184"/>
        <v>0</v>
      </c>
      <c r="O417" s="503">
        <f t="shared" si="184"/>
        <v>0</v>
      </c>
      <c r="P417" s="504">
        <f t="shared" si="185"/>
        <v>0</v>
      </c>
      <c r="Q417" s="505">
        <f t="shared" si="185"/>
        <v>0</v>
      </c>
      <c r="R417" s="506">
        <f t="shared" si="185"/>
        <v>0</v>
      </c>
      <c r="S417" s="507"/>
      <c r="T417" s="508"/>
      <c r="U417" s="509">
        <f t="shared" si="183"/>
        <v>0</v>
      </c>
      <c r="V417" s="510"/>
      <c r="W417" s="510"/>
    </row>
    <row r="418" spans="1:23" ht="12" customHeight="1">
      <c r="A418" s="498">
        <v>202101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78"/>
        <v>0</v>
      </c>
      <c r="K418" s="503">
        <f t="shared" si="178"/>
        <v>0</v>
      </c>
      <c r="L418" s="503">
        <f t="shared" si="178"/>
        <v>0</v>
      </c>
      <c r="M418" s="511">
        <f t="shared" si="186"/>
        <v>0</v>
      </c>
      <c r="N418" s="503">
        <f t="shared" si="184"/>
        <v>0</v>
      </c>
      <c r="O418" s="503">
        <f t="shared" si="184"/>
        <v>0</v>
      </c>
      <c r="P418" s="504">
        <f t="shared" si="185"/>
        <v>0</v>
      </c>
      <c r="Q418" s="505">
        <f t="shared" si="185"/>
        <v>0</v>
      </c>
      <c r="R418" s="506">
        <f t="shared" si="185"/>
        <v>0</v>
      </c>
      <c r="S418" s="507"/>
      <c r="T418" s="508"/>
      <c r="U418" s="509">
        <f t="shared" si="183"/>
        <v>0</v>
      </c>
      <c r="V418" s="510"/>
      <c r="W418" s="510"/>
    </row>
    <row r="419" spans="1:23" ht="12" customHeight="1">
      <c r="A419" s="498">
        <v>202301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78"/>
        <v>0</v>
      </c>
      <c r="K419" s="503">
        <f t="shared" si="178"/>
        <v>0</v>
      </c>
      <c r="L419" s="503">
        <f t="shared" si="178"/>
        <v>0</v>
      </c>
      <c r="M419" s="511">
        <f t="shared" si="186"/>
        <v>0</v>
      </c>
      <c r="N419" s="503">
        <f t="shared" si="184"/>
        <v>0</v>
      </c>
      <c r="O419" s="503">
        <f t="shared" si="184"/>
        <v>0</v>
      </c>
      <c r="P419" s="504">
        <f t="shared" si="185"/>
        <v>0</v>
      </c>
      <c r="Q419" s="505">
        <f t="shared" si="185"/>
        <v>0</v>
      </c>
      <c r="R419" s="506">
        <f t="shared" si="185"/>
        <v>0</v>
      </c>
      <c r="S419" s="507"/>
      <c r="T419" s="508"/>
      <c r="U419" s="509">
        <f t="shared" si="183"/>
        <v>0</v>
      </c>
      <c r="V419" s="510"/>
      <c r="W419" s="510"/>
    </row>
    <row r="420" spans="1:23" ht="12" customHeight="1">
      <c r="A420" s="498">
        <v>203101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78"/>
        <v>24</v>
      </c>
      <c r="K420" s="503">
        <f t="shared" si="178"/>
        <v>16</v>
      </c>
      <c r="L420" s="503">
        <f t="shared" si="178"/>
        <v>32</v>
      </c>
      <c r="M420" s="511">
        <f t="shared" si="186"/>
        <v>0</v>
      </c>
      <c r="N420" s="503">
        <f t="shared" si="184"/>
        <v>0</v>
      </c>
      <c r="O420" s="503">
        <f t="shared" si="184"/>
        <v>72</v>
      </c>
      <c r="P420" s="504">
        <f t="shared" si="185"/>
        <v>0</v>
      </c>
      <c r="Q420" s="505">
        <f t="shared" si="185"/>
        <v>0</v>
      </c>
      <c r="R420" s="506">
        <f t="shared" si="185"/>
        <v>0</v>
      </c>
      <c r="S420" s="507"/>
      <c r="T420" s="508"/>
      <c r="U420" s="509">
        <f t="shared" si="183"/>
        <v>72</v>
      </c>
      <c r="V420" s="510"/>
      <c r="W420" s="510"/>
    </row>
    <row r="421" spans="1:23" ht="12" customHeight="1">
      <c r="A421" s="498">
        <v>203201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78"/>
        <v>0</v>
      </c>
      <c r="K421" s="503">
        <f t="shared" si="178"/>
        <v>0</v>
      </c>
      <c r="L421" s="503">
        <f t="shared" si="178"/>
        <v>0</v>
      </c>
      <c r="M421" s="511">
        <f t="shared" si="186"/>
        <v>0</v>
      </c>
      <c r="N421" s="503">
        <f t="shared" si="184"/>
        <v>0</v>
      </c>
      <c r="O421" s="503">
        <f t="shared" si="184"/>
        <v>0</v>
      </c>
      <c r="P421" s="504">
        <f t="shared" si="185"/>
        <v>0</v>
      </c>
      <c r="Q421" s="505">
        <f t="shared" si="185"/>
        <v>0</v>
      </c>
      <c r="R421" s="506">
        <f t="shared" si="185"/>
        <v>0</v>
      </c>
      <c r="S421" s="507"/>
      <c r="T421" s="508"/>
      <c r="U421" s="509">
        <f t="shared" si="183"/>
        <v>0</v>
      </c>
      <c r="V421" s="510"/>
      <c r="W421" s="510"/>
    </row>
    <row r="422" spans="1:23" ht="12" customHeight="1">
      <c r="A422" s="498">
        <v>203501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78"/>
        <v>0</v>
      </c>
      <c r="K422" s="503">
        <f t="shared" si="178"/>
        <v>0</v>
      </c>
      <c r="L422" s="503">
        <f t="shared" si="178"/>
        <v>0</v>
      </c>
      <c r="M422" s="511">
        <f t="shared" si="186"/>
        <v>0</v>
      </c>
      <c r="N422" s="503">
        <f t="shared" si="184"/>
        <v>0</v>
      </c>
      <c r="O422" s="503">
        <f t="shared" si="184"/>
        <v>0</v>
      </c>
      <c r="P422" s="504">
        <f t="shared" si="185"/>
        <v>0</v>
      </c>
      <c r="Q422" s="505">
        <f t="shared" si="185"/>
        <v>114</v>
      </c>
      <c r="R422" s="506">
        <f t="shared" si="185"/>
        <v>114</v>
      </c>
      <c r="S422" s="507"/>
      <c r="T422" s="508"/>
      <c r="U422" s="509">
        <f t="shared" si="183"/>
        <v>114</v>
      </c>
      <c r="V422" s="510"/>
      <c r="W422" s="510"/>
    </row>
    <row r="423" spans="1:23" ht="12" customHeight="1">
      <c r="A423" s="498">
        <v>203701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78"/>
        <v>0</v>
      </c>
      <c r="K423" s="503">
        <f t="shared" si="178"/>
        <v>0</v>
      </c>
      <c r="L423" s="503">
        <f t="shared" si="178"/>
        <v>0</v>
      </c>
      <c r="M423" s="511">
        <f t="shared" si="186"/>
        <v>0</v>
      </c>
      <c r="N423" s="503">
        <f t="shared" si="184"/>
        <v>0</v>
      </c>
      <c r="O423" s="503">
        <f t="shared" si="184"/>
        <v>0</v>
      </c>
      <c r="P423" s="504">
        <f t="shared" si="185"/>
        <v>0</v>
      </c>
      <c r="Q423" s="505">
        <f t="shared" si="185"/>
        <v>0</v>
      </c>
      <c r="R423" s="506">
        <f t="shared" si="185"/>
        <v>0</v>
      </c>
      <c r="S423" s="507"/>
      <c r="T423" s="508"/>
      <c r="U423" s="509">
        <f t="shared" si="183"/>
        <v>0</v>
      </c>
      <c r="V423" s="510"/>
      <c r="W423" s="510"/>
    </row>
    <row r="424" spans="1:23" ht="12" customHeight="1">
      <c r="A424" s="498">
        <v>204101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78"/>
        <v>0</v>
      </c>
      <c r="K424" s="503">
        <f t="shared" si="178"/>
        <v>0</v>
      </c>
      <c r="L424" s="503">
        <f t="shared" si="178"/>
        <v>0</v>
      </c>
      <c r="M424" s="511">
        <f t="shared" si="186"/>
        <v>0</v>
      </c>
      <c r="N424" s="503">
        <f t="shared" si="184"/>
        <v>0</v>
      </c>
      <c r="O424" s="503">
        <f t="shared" si="184"/>
        <v>0</v>
      </c>
      <c r="P424" s="504">
        <f t="shared" si="185"/>
        <v>0</v>
      </c>
      <c r="Q424" s="505">
        <f t="shared" si="185"/>
        <v>0</v>
      </c>
      <c r="R424" s="506">
        <f t="shared" si="185"/>
        <v>0</v>
      </c>
      <c r="S424" s="507"/>
      <c r="T424" s="508"/>
      <c r="U424" s="509">
        <f t="shared" si="183"/>
        <v>0</v>
      </c>
      <c r="V424" s="510"/>
      <c r="W424" s="510"/>
    </row>
    <row r="425" spans="1:23" ht="12" customHeight="1">
      <c r="A425" s="498">
        <v>204501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78"/>
        <v>0</v>
      </c>
      <c r="K425" s="503">
        <f t="shared" si="178"/>
        <v>0</v>
      </c>
      <c r="L425" s="503">
        <f t="shared" si="178"/>
        <v>0</v>
      </c>
      <c r="M425" s="511">
        <f t="shared" si="186"/>
        <v>0</v>
      </c>
      <c r="N425" s="503">
        <f t="shared" si="184"/>
        <v>0</v>
      </c>
      <c r="O425" s="503">
        <f t="shared" si="184"/>
        <v>0</v>
      </c>
      <c r="P425" s="504">
        <f t="shared" si="185"/>
        <v>0</v>
      </c>
      <c r="Q425" s="505">
        <f t="shared" si="185"/>
        <v>298</v>
      </c>
      <c r="R425" s="506">
        <f t="shared" si="185"/>
        <v>298</v>
      </c>
      <c r="S425" s="507"/>
      <c r="T425" s="508"/>
      <c r="U425" s="509">
        <f t="shared" si="183"/>
        <v>298</v>
      </c>
      <c r="V425" s="510"/>
      <c r="W425" s="510"/>
    </row>
    <row r="426" spans="1:23" ht="12" customHeight="1">
      <c r="A426" s="498">
        <v>211001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78"/>
        <v>0</v>
      </c>
      <c r="K426" s="503">
        <f t="shared" si="178"/>
        <v>0</v>
      </c>
      <c r="L426" s="503">
        <f t="shared" si="178"/>
        <v>0</v>
      </c>
      <c r="M426" s="511">
        <f t="shared" si="186"/>
        <v>0</v>
      </c>
      <c r="N426" s="503">
        <f t="shared" si="184"/>
        <v>0</v>
      </c>
      <c r="O426" s="503">
        <f t="shared" si="184"/>
        <v>0</v>
      </c>
      <c r="P426" s="504">
        <f t="shared" si="185"/>
        <v>0</v>
      </c>
      <c r="Q426" s="505">
        <f t="shared" si="185"/>
        <v>0</v>
      </c>
      <c r="R426" s="506">
        <f t="shared" si="185"/>
        <v>0</v>
      </c>
      <c r="S426" s="507"/>
      <c r="T426" s="508"/>
      <c r="U426" s="509">
        <f t="shared" si="183"/>
        <v>0</v>
      </c>
      <c r="V426" s="510"/>
      <c r="W426" s="510"/>
    </row>
    <row r="427" spans="1:23" ht="12" customHeight="1">
      <c r="A427" s="498">
        <v>212003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78"/>
        <v>0</v>
      </c>
      <c r="K427" s="503">
        <f t="shared" si="178"/>
        <v>0</v>
      </c>
      <c r="L427" s="503">
        <f t="shared" si="178"/>
        <v>0</v>
      </c>
      <c r="M427" s="511">
        <f t="shared" si="186"/>
        <v>0</v>
      </c>
      <c r="N427" s="503">
        <f t="shared" si="184"/>
        <v>0</v>
      </c>
      <c r="O427" s="503">
        <f t="shared" si="184"/>
        <v>0</v>
      </c>
      <c r="P427" s="504">
        <f t="shared" si="185"/>
        <v>0</v>
      </c>
      <c r="Q427" s="505">
        <f t="shared" si="185"/>
        <v>0</v>
      </c>
      <c r="R427" s="506">
        <f t="shared" si="185"/>
        <v>0</v>
      </c>
      <c r="S427" s="507"/>
      <c r="T427" s="508"/>
      <c r="U427" s="509">
        <f t="shared" si="183"/>
        <v>0</v>
      </c>
      <c r="V427" s="510"/>
      <c r="W427" s="510"/>
    </row>
    <row r="428" spans="1:23" ht="12" customHeight="1">
      <c r="A428" s="498">
        <v>213001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78"/>
        <v>0</v>
      </c>
      <c r="K428" s="503">
        <f t="shared" si="178"/>
        <v>0</v>
      </c>
      <c r="L428" s="503">
        <f t="shared" si="178"/>
        <v>0</v>
      </c>
      <c r="M428" s="511">
        <f t="shared" si="186"/>
        <v>0</v>
      </c>
      <c r="N428" s="503">
        <f t="shared" si="184"/>
        <v>0</v>
      </c>
      <c r="O428" s="503">
        <f t="shared" si="184"/>
        <v>0</v>
      </c>
      <c r="P428" s="504">
        <f t="shared" si="185"/>
        <v>0</v>
      </c>
      <c r="Q428" s="505">
        <f t="shared" si="185"/>
        <v>0</v>
      </c>
      <c r="R428" s="506">
        <f t="shared" si="185"/>
        <v>0</v>
      </c>
      <c r="S428" s="507"/>
      <c r="T428" s="508"/>
      <c r="U428" s="509">
        <f t="shared" si="183"/>
        <v>0</v>
      </c>
      <c r="V428" s="510"/>
      <c r="W428" s="510"/>
    </row>
    <row r="429" spans="1:23" ht="12" customHeight="1">
      <c r="A429" s="498">
        <v>216201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78"/>
        <v>24</v>
      </c>
      <c r="K429" s="503">
        <f t="shared" si="178"/>
        <v>0</v>
      </c>
      <c r="L429" s="503">
        <f t="shared" si="178"/>
        <v>0</v>
      </c>
      <c r="M429" s="511">
        <f t="shared" si="186"/>
        <v>0</v>
      </c>
      <c r="N429" s="503">
        <f t="shared" si="184"/>
        <v>0</v>
      </c>
      <c r="O429" s="503">
        <f t="shared" si="184"/>
        <v>24</v>
      </c>
      <c r="P429" s="504">
        <f t="shared" si="185"/>
        <v>0</v>
      </c>
      <c r="Q429" s="505">
        <f t="shared" si="185"/>
        <v>0</v>
      </c>
      <c r="R429" s="506">
        <f t="shared" si="185"/>
        <v>0</v>
      </c>
      <c r="S429" s="507"/>
      <c r="T429" s="508"/>
      <c r="U429" s="509">
        <f t="shared" si="183"/>
        <v>24</v>
      </c>
      <c r="V429" s="510"/>
      <c r="W429" s="510"/>
    </row>
    <row r="430" spans="1:23" ht="12" customHeight="1">
      <c r="A430" s="498">
        <v>216251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ref="J430:L493" si="187">SUMIF($A$10:$A$323,$A430,J$10:J$323)</f>
        <v>0</v>
      </c>
      <c r="K430" s="503">
        <f t="shared" si="187"/>
        <v>0</v>
      </c>
      <c r="L430" s="503">
        <f t="shared" si="187"/>
        <v>0</v>
      </c>
      <c r="M430" s="511">
        <f t="shared" si="186"/>
        <v>0</v>
      </c>
      <c r="N430" s="503">
        <f t="shared" si="184"/>
        <v>0</v>
      </c>
      <c r="O430" s="503">
        <f t="shared" si="184"/>
        <v>0</v>
      </c>
      <c r="P430" s="504">
        <f t="shared" si="185"/>
        <v>0</v>
      </c>
      <c r="Q430" s="505">
        <f t="shared" si="185"/>
        <v>0</v>
      </c>
      <c r="R430" s="506">
        <f t="shared" si="185"/>
        <v>0</v>
      </c>
      <c r="S430" s="507"/>
      <c r="T430" s="508"/>
      <c r="U430" s="509">
        <f t="shared" si="183"/>
        <v>0</v>
      </c>
      <c r="V430" s="510"/>
      <c r="W430" s="510"/>
    </row>
    <row r="431" spans="1:23" ht="12" customHeight="1">
      <c r="A431" s="498">
        <v>221001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87"/>
        <v>0</v>
      </c>
      <c r="K431" s="503">
        <f t="shared" si="187"/>
        <v>0</v>
      </c>
      <c r="L431" s="503">
        <f t="shared" si="187"/>
        <v>0</v>
      </c>
      <c r="M431" s="511">
        <f t="shared" si="186"/>
        <v>0</v>
      </c>
      <c r="N431" s="503">
        <f t="shared" si="184"/>
        <v>0</v>
      </c>
      <c r="O431" s="503">
        <f t="shared" si="184"/>
        <v>0</v>
      </c>
      <c r="P431" s="504">
        <f t="shared" si="185"/>
        <v>0</v>
      </c>
      <c r="Q431" s="505">
        <f t="shared" si="185"/>
        <v>0</v>
      </c>
      <c r="R431" s="506">
        <f t="shared" si="185"/>
        <v>0</v>
      </c>
      <c r="S431" s="507"/>
      <c r="T431" s="508"/>
      <c r="U431" s="509">
        <f t="shared" si="183"/>
        <v>0</v>
      </c>
      <c r="V431" s="510"/>
      <c r="W431" s="510"/>
    </row>
    <row r="432" spans="1:23" ht="12" customHeight="1">
      <c r="A432" s="498">
        <v>222001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87"/>
        <v>0</v>
      </c>
      <c r="K432" s="503">
        <f t="shared" si="187"/>
        <v>0</v>
      </c>
      <c r="L432" s="503">
        <f t="shared" si="187"/>
        <v>0</v>
      </c>
      <c r="M432" s="511">
        <f t="shared" si="186"/>
        <v>0</v>
      </c>
      <c r="N432" s="503">
        <f t="shared" ref="N432:O451" si="188">SUMIF($A$10:$A$323,$A432,N$10:N$323)</f>
        <v>0</v>
      </c>
      <c r="O432" s="503">
        <f t="shared" si="188"/>
        <v>0</v>
      </c>
      <c r="P432" s="504">
        <f t="shared" ref="P432:R451" si="189">SUMIF($A$10:$A$318,$A432,P$10:P$318)</f>
        <v>0</v>
      </c>
      <c r="Q432" s="505">
        <f t="shared" si="189"/>
        <v>0</v>
      </c>
      <c r="R432" s="506">
        <f t="shared" si="189"/>
        <v>0</v>
      </c>
      <c r="S432" s="507"/>
      <c r="T432" s="508"/>
      <c r="U432" s="509">
        <f t="shared" si="183"/>
        <v>0</v>
      </c>
      <c r="V432" s="510"/>
      <c r="W432" s="510"/>
    </row>
    <row r="433" spans="1:23" ht="12" customHeight="1">
      <c r="A433" s="498">
        <v>226001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87"/>
        <v>0</v>
      </c>
      <c r="K433" s="503">
        <f t="shared" si="187"/>
        <v>0</v>
      </c>
      <c r="L433" s="503">
        <f t="shared" si="187"/>
        <v>0</v>
      </c>
      <c r="M433" s="511">
        <f t="shared" si="186"/>
        <v>0</v>
      </c>
      <c r="N433" s="503">
        <f t="shared" si="188"/>
        <v>0</v>
      </c>
      <c r="O433" s="503">
        <f t="shared" si="188"/>
        <v>0</v>
      </c>
      <c r="P433" s="504">
        <f t="shared" si="189"/>
        <v>0</v>
      </c>
      <c r="Q433" s="505">
        <f t="shared" si="189"/>
        <v>0</v>
      </c>
      <c r="R433" s="506">
        <f t="shared" si="189"/>
        <v>0</v>
      </c>
      <c r="S433" s="507"/>
      <c r="T433" s="508"/>
      <c r="U433" s="509">
        <f t="shared" si="183"/>
        <v>0</v>
      </c>
      <c r="V433" s="510"/>
      <c r="W433" s="510"/>
    </row>
    <row r="434" spans="1:23" ht="12" customHeight="1">
      <c r="A434" s="498">
        <v>226501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87"/>
        <v>0</v>
      </c>
      <c r="K434" s="503">
        <f t="shared" si="187"/>
        <v>0</v>
      </c>
      <c r="L434" s="503">
        <f t="shared" si="187"/>
        <v>0</v>
      </c>
      <c r="M434" s="511">
        <f t="shared" si="186"/>
        <v>0</v>
      </c>
      <c r="N434" s="503">
        <f t="shared" si="188"/>
        <v>0</v>
      </c>
      <c r="O434" s="503">
        <f t="shared" si="188"/>
        <v>0</v>
      </c>
      <c r="P434" s="504">
        <f t="shared" si="189"/>
        <v>0</v>
      </c>
      <c r="Q434" s="505">
        <f t="shared" si="189"/>
        <v>0</v>
      </c>
      <c r="R434" s="506">
        <f t="shared" si="189"/>
        <v>0</v>
      </c>
      <c r="S434" s="507"/>
      <c r="T434" s="508"/>
      <c r="U434" s="509">
        <f t="shared" si="183"/>
        <v>0</v>
      </c>
      <c r="V434" s="510"/>
      <c r="W434" s="510"/>
    </row>
    <row r="435" spans="1:23" ht="12" customHeight="1">
      <c r="A435" s="498">
        <v>300000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87"/>
        <v>0</v>
      </c>
      <c r="K435" s="503">
        <f t="shared" si="187"/>
        <v>0</v>
      </c>
      <c r="L435" s="503">
        <f t="shared" si="187"/>
        <v>0</v>
      </c>
      <c r="M435" s="511">
        <f t="shared" si="186"/>
        <v>0</v>
      </c>
      <c r="N435" s="503">
        <f t="shared" si="188"/>
        <v>0</v>
      </c>
      <c r="O435" s="503">
        <f t="shared" si="188"/>
        <v>0</v>
      </c>
      <c r="P435" s="504">
        <f t="shared" si="189"/>
        <v>0</v>
      </c>
      <c r="Q435" s="505">
        <f t="shared" si="189"/>
        <v>0</v>
      </c>
      <c r="R435" s="506">
        <f t="shared" si="189"/>
        <v>0</v>
      </c>
      <c r="S435" s="507"/>
      <c r="T435" s="508"/>
      <c r="U435" s="509">
        <f t="shared" si="183"/>
        <v>0</v>
      </c>
      <c r="V435" s="510"/>
      <c r="W435" s="510"/>
    </row>
    <row r="436" spans="1:23" ht="12" customHeight="1">
      <c r="A436" s="498">
        <v>300010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87"/>
        <v>0</v>
      </c>
      <c r="K436" s="503">
        <f t="shared" si="187"/>
        <v>0</v>
      </c>
      <c r="L436" s="503">
        <f t="shared" si="187"/>
        <v>0</v>
      </c>
      <c r="M436" s="511">
        <f t="shared" si="186"/>
        <v>0</v>
      </c>
      <c r="N436" s="503">
        <f t="shared" si="188"/>
        <v>0</v>
      </c>
      <c r="O436" s="503">
        <f t="shared" si="188"/>
        <v>0</v>
      </c>
      <c r="P436" s="504">
        <f t="shared" si="189"/>
        <v>0</v>
      </c>
      <c r="Q436" s="505">
        <f t="shared" si="189"/>
        <v>0</v>
      </c>
      <c r="R436" s="506">
        <f t="shared" si="189"/>
        <v>0</v>
      </c>
      <c r="S436" s="507"/>
      <c r="T436" s="508"/>
      <c r="U436" s="509">
        <f t="shared" si="183"/>
        <v>0</v>
      </c>
      <c r="V436" s="510"/>
      <c r="W436" s="510"/>
    </row>
    <row r="437" spans="1:23" ht="12" customHeight="1">
      <c r="A437" s="498">
        <v>300030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87"/>
        <v>0</v>
      </c>
      <c r="K437" s="503">
        <f t="shared" si="187"/>
        <v>0</v>
      </c>
      <c r="L437" s="503">
        <f t="shared" si="187"/>
        <v>0</v>
      </c>
      <c r="M437" s="511">
        <f t="shared" si="186"/>
        <v>0</v>
      </c>
      <c r="N437" s="503">
        <f t="shared" si="188"/>
        <v>0</v>
      </c>
      <c r="O437" s="503">
        <f t="shared" si="188"/>
        <v>0</v>
      </c>
      <c r="P437" s="504">
        <f t="shared" si="189"/>
        <v>0</v>
      </c>
      <c r="Q437" s="505">
        <f t="shared" si="189"/>
        <v>0</v>
      </c>
      <c r="R437" s="506">
        <f t="shared" si="189"/>
        <v>0</v>
      </c>
      <c r="S437" s="507"/>
      <c r="T437" s="508"/>
      <c r="U437" s="509">
        <f t="shared" si="183"/>
        <v>0</v>
      </c>
      <c r="V437" s="510"/>
      <c r="W437" s="510"/>
    </row>
    <row r="438" spans="1:23" ht="12" customHeight="1">
      <c r="A438" s="498">
        <v>300300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87"/>
        <v>0</v>
      </c>
      <c r="K438" s="503">
        <f t="shared" si="187"/>
        <v>0</v>
      </c>
      <c r="L438" s="503">
        <f t="shared" si="187"/>
        <v>0</v>
      </c>
      <c r="M438" s="511">
        <f t="shared" si="186"/>
        <v>0</v>
      </c>
      <c r="N438" s="503">
        <f t="shared" si="188"/>
        <v>0</v>
      </c>
      <c r="O438" s="503">
        <f t="shared" si="188"/>
        <v>0</v>
      </c>
      <c r="P438" s="504">
        <f t="shared" si="189"/>
        <v>0</v>
      </c>
      <c r="Q438" s="505">
        <f t="shared" si="189"/>
        <v>0</v>
      </c>
      <c r="R438" s="506">
        <f t="shared" si="189"/>
        <v>0</v>
      </c>
      <c r="S438" s="507"/>
      <c r="T438" s="508"/>
      <c r="U438" s="509">
        <f t="shared" si="183"/>
        <v>0</v>
      </c>
      <c r="V438" s="510"/>
      <c r="W438" s="510"/>
    </row>
    <row r="439" spans="1:23" ht="12" customHeight="1">
      <c r="A439" s="498">
        <v>300400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87"/>
        <v>0</v>
      </c>
      <c r="K439" s="503">
        <f t="shared" si="187"/>
        <v>0</v>
      </c>
      <c r="L439" s="503">
        <f t="shared" si="187"/>
        <v>0</v>
      </c>
      <c r="M439" s="511">
        <f t="shared" si="186"/>
        <v>0</v>
      </c>
      <c r="N439" s="503">
        <f t="shared" si="188"/>
        <v>0</v>
      </c>
      <c r="O439" s="503">
        <f t="shared" si="188"/>
        <v>0</v>
      </c>
      <c r="P439" s="504">
        <f t="shared" si="189"/>
        <v>0</v>
      </c>
      <c r="Q439" s="505">
        <f t="shared" si="189"/>
        <v>0</v>
      </c>
      <c r="R439" s="506">
        <f t="shared" si="189"/>
        <v>0</v>
      </c>
      <c r="S439" s="507"/>
      <c r="T439" s="508"/>
      <c r="U439" s="509">
        <f t="shared" si="183"/>
        <v>0</v>
      </c>
      <c r="V439" s="510"/>
      <c r="W439" s="510"/>
    </row>
    <row r="440" spans="1:23" ht="12" customHeight="1">
      <c r="A440" s="498">
        <v>300410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87"/>
        <v>0</v>
      </c>
      <c r="K440" s="503">
        <f t="shared" si="187"/>
        <v>0</v>
      </c>
      <c r="L440" s="503">
        <f t="shared" si="187"/>
        <v>0</v>
      </c>
      <c r="M440" s="511">
        <f t="shared" si="186"/>
        <v>0</v>
      </c>
      <c r="N440" s="503">
        <f t="shared" si="188"/>
        <v>0</v>
      </c>
      <c r="O440" s="503">
        <f t="shared" si="188"/>
        <v>0</v>
      </c>
      <c r="P440" s="504">
        <f t="shared" si="189"/>
        <v>0</v>
      </c>
      <c r="Q440" s="505">
        <f t="shared" si="189"/>
        <v>0</v>
      </c>
      <c r="R440" s="506">
        <f t="shared" si="189"/>
        <v>0</v>
      </c>
      <c r="S440" s="507"/>
      <c r="T440" s="508"/>
      <c r="U440" s="509">
        <f t="shared" si="183"/>
        <v>0</v>
      </c>
      <c r="V440" s="510"/>
      <c r="W440" s="510"/>
    </row>
    <row r="441" spans="1:23" ht="12" customHeight="1">
      <c r="A441" s="498">
        <v>300700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87"/>
        <v>0</v>
      </c>
      <c r="K441" s="503">
        <f t="shared" si="187"/>
        <v>0</v>
      </c>
      <c r="L441" s="503">
        <f t="shared" si="187"/>
        <v>0</v>
      </c>
      <c r="M441" s="511">
        <f t="shared" si="186"/>
        <v>0</v>
      </c>
      <c r="N441" s="503">
        <f t="shared" si="188"/>
        <v>0</v>
      </c>
      <c r="O441" s="503">
        <f t="shared" si="188"/>
        <v>0</v>
      </c>
      <c r="P441" s="504">
        <f t="shared" si="189"/>
        <v>0</v>
      </c>
      <c r="Q441" s="505">
        <f t="shared" si="189"/>
        <v>0</v>
      </c>
      <c r="R441" s="506">
        <f t="shared" si="189"/>
        <v>0</v>
      </c>
      <c r="S441" s="507"/>
      <c r="T441" s="508"/>
      <c r="U441" s="509">
        <f t="shared" si="183"/>
        <v>0</v>
      </c>
      <c r="V441" s="510"/>
      <c r="W441" s="510"/>
    </row>
    <row r="442" spans="1:23" ht="12" customHeight="1">
      <c r="A442" s="498">
        <v>300710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87"/>
        <v>0</v>
      </c>
      <c r="K442" s="503">
        <f t="shared" si="187"/>
        <v>0</v>
      </c>
      <c r="L442" s="503">
        <f t="shared" si="187"/>
        <v>0</v>
      </c>
      <c r="M442" s="511">
        <f t="shared" si="186"/>
        <v>0</v>
      </c>
      <c r="N442" s="503">
        <f t="shared" si="188"/>
        <v>0</v>
      </c>
      <c r="O442" s="503">
        <f t="shared" si="188"/>
        <v>0</v>
      </c>
      <c r="P442" s="504">
        <f t="shared" si="189"/>
        <v>0</v>
      </c>
      <c r="Q442" s="505">
        <f t="shared" si="189"/>
        <v>0</v>
      </c>
      <c r="R442" s="506">
        <f t="shared" si="189"/>
        <v>0</v>
      </c>
      <c r="S442" s="507"/>
      <c r="T442" s="508"/>
      <c r="U442" s="509">
        <f t="shared" si="183"/>
        <v>0</v>
      </c>
      <c r="V442" s="510"/>
      <c r="W442" s="510"/>
    </row>
    <row r="443" spans="1:23" ht="12" customHeight="1">
      <c r="A443" s="498">
        <v>311001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87"/>
        <v>0</v>
      </c>
      <c r="K443" s="503">
        <f t="shared" si="187"/>
        <v>0</v>
      </c>
      <c r="L443" s="503">
        <f t="shared" si="187"/>
        <v>0</v>
      </c>
      <c r="M443" s="511">
        <f t="shared" si="186"/>
        <v>0</v>
      </c>
      <c r="N443" s="503">
        <f t="shared" si="188"/>
        <v>0</v>
      </c>
      <c r="O443" s="503">
        <f t="shared" si="188"/>
        <v>0</v>
      </c>
      <c r="P443" s="504">
        <f t="shared" si="189"/>
        <v>0</v>
      </c>
      <c r="Q443" s="505">
        <f t="shared" si="189"/>
        <v>0</v>
      </c>
      <c r="R443" s="506">
        <f t="shared" si="189"/>
        <v>0</v>
      </c>
      <c r="S443" s="507"/>
      <c r="T443" s="508"/>
      <c r="U443" s="509">
        <f t="shared" si="183"/>
        <v>0</v>
      </c>
      <c r="V443" s="510"/>
      <c r="W443" s="510"/>
    </row>
    <row r="444" spans="1:23" ht="12" customHeight="1">
      <c r="A444" s="498">
        <v>312001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87"/>
        <v>50</v>
      </c>
      <c r="K444" s="503">
        <f t="shared" si="187"/>
        <v>0</v>
      </c>
      <c r="L444" s="503">
        <f t="shared" si="187"/>
        <v>0</v>
      </c>
      <c r="M444" s="511">
        <f t="shared" si="186"/>
        <v>0</v>
      </c>
      <c r="N444" s="503">
        <f t="shared" si="188"/>
        <v>0</v>
      </c>
      <c r="O444" s="503">
        <f t="shared" si="188"/>
        <v>50</v>
      </c>
      <c r="P444" s="504">
        <f t="shared" si="189"/>
        <v>0</v>
      </c>
      <c r="Q444" s="505">
        <f t="shared" si="189"/>
        <v>0</v>
      </c>
      <c r="R444" s="506">
        <f t="shared" si="189"/>
        <v>0</v>
      </c>
      <c r="S444" s="507"/>
      <c r="T444" s="508"/>
      <c r="U444" s="509">
        <f t="shared" si="183"/>
        <v>50</v>
      </c>
      <c r="V444" s="510"/>
      <c r="W444" s="510"/>
    </row>
    <row r="445" spans="1:23" ht="12" customHeight="1">
      <c r="A445" s="498">
        <v>312021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87"/>
        <v>32</v>
      </c>
      <c r="K445" s="503">
        <f t="shared" si="187"/>
        <v>0</v>
      </c>
      <c r="L445" s="503">
        <f t="shared" si="187"/>
        <v>0</v>
      </c>
      <c r="M445" s="511">
        <f t="shared" si="186"/>
        <v>0</v>
      </c>
      <c r="N445" s="503">
        <f t="shared" si="188"/>
        <v>0</v>
      </c>
      <c r="O445" s="503">
        <f t="shared" si="188"/>
        <v>32</v>
      </c>
      <c r="P445" s="504">
        <f t="shared" si="189"/>
        <v>0</v>
      </c>
      <c r="Q445" s="505">
        <f t="shared" si="189"/>
        <v>0</v>
      </c>
      <c r="R445" s="506">
        <f t="shared" si="189"/>
        <v>0</v>
      </c>
      <c r="S445" s="507"/>
      <c r="T445" s="508"/>
      <c r="U445" s="509">
        <f t="shared" si="183"/>
        <v>32</v>
      </c>
      <c r="V445" s="510"/>
      <c r="W445" s="510"/>
    </row>
    <row r="446" spans="1:23" ht="12" customHeight="1">
      <c r="A446" s="498">
        <v>312101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87"/>
        <v>0</v>
      </c>
      <c r="K446" s="503">
        <f t="shared" si="187"/>
        <v>0</v>
      </c>
      <c r="L446" s="503">
        <f t="shared" si="187"/>
        <v>0</v>
      </c>
      <c r="M446" s="511">
        <f t="shared" si="186"/>
        <v>0</v>
      </c>
      <c r="N446" s="503">
        <f t="shared" si="188"/>
        <v>0</v>
      </c>
      <c r="O446" s="503">
        <f t="shared" si="188"/>
        <v>0</v>
      </c>
      <c r="P446" s="504">
        <f t="shared" si="189"/>
        <v>0</v>
      </c>
      <c r="Q446" s="505">
        <f t="shared" si="189"/>
        <v>300</v>
      </c>
      <c r="R446" s="506">
        <f t="shared" si="189"/>
        <v>300</v>
      </c>
      <c r="S446" s="507"/>
      <c r="T446" s="508"/>
      <c r="U446" s="509">
        <f t="shared" si="183"/>
        <v>300</v>
      </c>
      <c r="V446" s="510"/>
      <c r="W446" s="510"/>
    </row>
    <row r="447" spans="1:23" ht="12" customHeight="1">
      <c r="A447" s="498">
        <v>314000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87"/>
        <v>0</v>
      </c>
      <c r="K447" s="503">
        <f t="shared" si="187"/>
        <v>0</v>
      </c>
      <c r="L447" s="503">
        <f t="shared" si="187"/>
        <v>0</v>
      </c>
      <c r="M447" s="511">
        <f t="shared" si="186"/>
        <v>0</v>
      </c>
      <c r="N447" s="503">
        <f t="shared" si="188"/>
        <v>0</v>
      </c>
      <c r="O447" s="503">
        <f t="shared" si="188"/>
        <v>0</v>
      </c>
      <c r="P447" s="504">
        <f t="shared" si="189"/>
        <v>0</v>
      </c>
      <c r="Q447" s="505">
        <f t="shared" si="189"/>
        <v>0</v>
      </c>
      <c r="R447" s="506">
        <f t="shared" si="189"/>
        <v>0</v>
      </c>
      <c r="S447" s="507"/>
      <c r="T447" s="508"/>
      <c r="U447" s="509">
        <f t="shared" si="183"/>
        <v>0</v>
      </c>
      <c r="V447" s="510"/>
      <c r="W447" s="510"/>
    </row>
    <row r="448" spans="1:23" ht="12" customHeight="1">
      <c r="A448" s="498">
        <v>314001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87"/>
        <v>68</v>
      </c>
      <c r="K448" s="503">
        <f t="shared" si="187"/>
        <v>8</v>
      </c>
      <c r="L448" s="503">
        <f t="shared" si="187"/>
        <v>2</v>
      </c>
      <c r="M448" s="511">
        <f t="shared" si="186"/>
        <v>0</v>
      </c>
      <c r="N448" s="503">
        <f t="shared" si="188"/>
        <v>0</v>
      </c>
      <c r="O448" s="503">
        <f t="shared" si="188"/>
        <v>78</v>
      </c>
      <c r="P448" s="504">
        <f t="shared" si="189"/>
        <v>0</v>
      </c>
      <c r="Q448" s="505">
        <f t="shared" si="189"/>
        <v>0</v>
      </c>
      <c r="R448" s="506">
        <f t="shared" si="189"/>
        <v>0</v>
      </c>
      <c r="S448" s="507"/>
      <c r="T448" s="508"/>
      <c r="U448" s="509">
        <f t="shared" si="183"/>
        <v>78</v>
      </c>
      <c r="V448" s="510"/>
      <c r="W448" s="510"/>
    </row>
    <row r="449" spans="1:23" ht="12" customHeight="1">
      <c r="A449" s="498">
        <v>314011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87"/>
        <v>40</v>
      </c>
      <c r="K449" s="503">
        <f t="shared" si="187"/>
        <v>0</v>
      </c>
      <c r="L449" s="503">
        <f t="shared" si="187"/>
        <v>0</v>
      </c>
      <c r="M449" s="511">
        <f t="shared" si="186"/>
        <v>0</v>
      </c>
      <c r="N449" s="503">
        <f t="shared" si="188"/>
        <v>0</v>
      </c>
      <c r="O449" s="503">
        <f t="shared" si="188"/>
        <v>40</v>
      </c>
      <c r="P449" s="504">
        <f t="shared" si="189"/>
        <v>0</v>
      </c>
      <c r="Q449" s="505">
        <f t="shared" si="189"/>
        <v>0</v>
      </c>
      <c r="R449" s="506">
        <f t="shared" si="189"/>
        <v>0</v>
      </c>
      <c r="S449" s="507"/>
      <c r="T449" s="508"/>
      <c r="U449" s="509">
        <f t="shared" si="183"/>
        <v>40</v>
      </c>
      <c r="V449" s="510"/>
      <c r="W449" s="510"/>
    </row>
    <row r="450" spans="1:23" ht="12" customHeight="1">
      <c r="A450" s="498">
        <v>314021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87"/>
        <v>16</v>
      </c>
      <c r="K450" s="503">
        <f t="shared" si="187"/>
        <v>0</v>
      </c>
      <c r="L450" s="503">
        <f t="shared" si="187"/>
        <v>0</v>
      </c>
      <c r="M450" s="511">
        <f t="shared" si="186"/>
        <v>0</v>
      </c>
      <c r="N450" s="503">
        <f t="shared" si="188"/>
        <v>0</v>
      </c>
      <c r="O450" s="503">
        <f t="shared" si="188"/>
        <v>16</v>
      </c>
      <c r="P450" s="504">
        <f t="shared" si="189"/>
        <v>0</v>
      </c>
      <c r="Q450" s="505">
        <f t="shared" si="189"/>
        <v>0</v>
      </c>
      <c r="R450" s="506">
        <f t="shared" si="189"/>
        <v>0</v>
      </c>
      <c r="S450" s="507"/>
      <c r="T450" s="508"/>
      <c r="U450" s="509">
        <f t="shared" si="183"/>
        <v>16</v>
      </c>
      <c r="V450" s="510"/>
      <c r="W450" s="510"/>
    </row>
    <row r="451" spans="1:23" ht="12" customHeight="1">
      <c r="A451" s="498">
        <v>314081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87"/>
        <v>0</v>
      </c>
      <c r="K451" s="503">
        <f t="shared" si="187"/>
        <v>0</v>
      </c>
      <c r="L451" s="503">
        <f t="shared" si="187"/>
        <v>0</v>
      </c>
      <c r="M451" s="511">
        <f t="shared" si="186"/>
        <v>0</v>
      </c>
      <c r="N451" s="503">
        <f t="shared" si="188"/>
        <v>16</v>
      </c>
      <c r="O451" s="503">
        <f t="shared" si="188"/>
        <v>16</v>
      </c>
      <c r="P451" s="504">
        <f t="shared" si="189"/>
        <v>0</v>
      </c>
      <c r="Q451" s="505">
        <f t="shared" si="189"/>
        <v>0</v>
      </c>
      <c r="R451" s="506">
        <f t="shared" si="189"/>
        <v>0</v>
      </c>
      <c r="S451" s="507"/>
      <c r="T451" s="508"/>
      <c r="U451" s="509">
        <f t="shared" si="183"/>
        <v>16</v>
      </c>
      <c r="V451" s="510"/>
      <c r="W451" s="510"/>
    </row>
    <row r="452" spans="1:23" ht="12" customHeight="1">
      <c r="A452" s="498">
        <v>314101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87"/>
        <v>0</v>
      </c>
      <c r="K452" s="503">
        <f t="shared" si="187"/>
        <v>0</v>
      </c>
      <c r="L452" s="503">
        <f t="shared" si="187"/>
        <v>0</v>
      </c>
      <c r="M452" s="511">
        <f t="shared" si="186"/>
        <v>0</v>
      </c>
      <c r="N452" s="503">
        <f t="shared" ref="N452:O471" si="190">SUMIF($A$10:$A$323,$A452,N$10:N$323)</f>
        <v>0</v>
      </c>
      <c r="O452" s="503">
        <f t="shared" si="190"/>
        <v>0</v>
      </c>
      <c r="P452" s="504">
        <f t="shared" ref="P452:R471" si="191">SUMIF($A$10:$A$318,$A452,P$10:P$318)</f>
        <v>0</v>
      </c>
      <c r="Q452" s="505">
        <f t="shared" si="191"/>
        <v>0</v>
      </c>
      <c r="R452" s="506">
        <f t="shared" si="191"/>
        <v>0</v>
      </c>
      <c r="S452" s="507"/>
      <c r="T452" s="508"/>
      <c r="U452" s="509">
        <f t="shared" si="183"/>
        <v>0</v>
      </c>
      <c r="V452" s="510"/>
      <c r="W452" s="510"/>
    </row>
    <row r="453" spans="1:23" ht="12" customHeight="1">
      <c r="A453" s="498">
        <v>314111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87"/>
        <v>0</v>
      </c>
      <c r="K453" s="503">
        <f t="shared" si="187"/>
        <v>0</v>
      </c>
      <c r="L453" s="503">
        <f t="shared" si="187"/>
        <v>0</v>
      </c>
      <c r="M453" s="511">
        <f t="shared" si="186"/>
        <v>0</v>
      </c>
      <c r="N453" s="503">
        <f t="shared" si="190"/>
        <v>0</v>
      </c>
      <c r="O453" s="503">
        <f t="shared" si="190"/>
        <v>0</v>
      </c>
      <c r="P453" s="504">
        <f t="shared" si="191"/>
        <v>0</v>
      </c>
      <c r="Q453" s="505">
        <f t="shared" si="191"/>
        <v>0</v>
      </c>
      <c r="R453" s="506">
        <f t="shared" si="191"/>
        <v>0</v>
      </c>
      <c r="S453" s="507"/>
      <c r="T453" s="508"/>
      <c r="U453" s="509">
        <f t="shared" si="183"/>
        <v>0</v>
      </c>
      <c r="V453" s="510"/>
      <c r="W453" s="510"/>
    </row>
    <row r="454" spans="1:23" ht="12" customHeight="1">
      <c r="A454" s="498">
        <v>314301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87"/>
        <v>0</v>
      </c>
      <c r="K454" s="503">
        <f t="shared" si="187"/>
        <v>0</v>
      </c>
      <c r="L454" s="503">
        <f t="shared" si="187"/>
        <v>0</v>
      </c>
      <c r="M454" s="511">
        <f t="shared" si="186"/>
        <v>0</v>
      </c>
      <c r="N454" s="503">
        <f t="shared" si="190"/>
        <v>0</v>
      </c>
      <c r="O454" s="503">
        <f t="shared" si="190"/>
        <v>0</v>
      </c>
      <c r="P454" s="504">
        <f t="shared" si="191"/>
        <v>0</v>
      </c>
      <c r="Q454" s="505">
        <f t="shared" si="191"/>
        <v>0</v>
      </c>
      <c r="R454" s="506">
        <f t="shared" si="191"/>
        <v>0</v>
      </c>
      <c r="S454" s="507"/>
      <c r="T454" s="508"/>
      <c r="U454" s="509">
        <f t="shared" si="183"/>
        <v>0</v>
      </c>
      <c r="V454" s="510"/>
      <c r="W454" s="510"/>
    </row>
    <row r="455" spans="1:23" ht="12" customHeight="1">
      <c r="A455" s="498">
        <v>320000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87"/>
        <v>0</v>
      </c>
      <c r="K455" s="503">
        <f t="shared" si="187"/>
        <v>0</v>
      </c>
      <c r="L455" s="503">
        <f t="shared" si="187"/>
        <v>0</v>
      </c>
      <c r="M455" s="511">
        <f t="shared" si="186"/>
        <v>0</v>
      </c>
      <c r="N455" s="503">
        <f t="shared" si="190"/>
        <v>0</v>
      </c>
      <c r="O455" s="503">
        <f t="shared" si="190"/>
        <v>0</v>
      </c>
      <c r="P455" s="504">
        <f t="shared" si="191"/>
        <v>0</v>
      </c>
      <c r="Q455" s="505">
        <f t="shared" si="191"/>
        <v>0</v>
      </c>
      <c r="R455" s="506">
        <f t="shared" si="191"/>
        <v>0</v>
      </c>
      <c r="S455" s="507"/>
      <c r="T455" s="508"/>
      <c r="U455" s="509">
        <f t="shared" si="183"/>
        <v>0</v>
      </c>
      <c r="V455" s="510"/>
      <c r="W455" s="510"/>
    </row>
    <row r="456" spans="1:23" ht="12" customHeight="1">
      <c r="A456" s="498">
        <v>320001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87"/>
        <v>194</v>
      </c>
      <c r="K456" s="503">
        <f t="shared" si="187"/>
        <v>20</v>
      </c>
      <c r="L456" s="503">
        <f t="shared" si="187"/>
        <v>2</v>
      </c>
      <c r="M456" s="511">
        <f t="shared" si="186"/>
        <v>0</v>
      </c>
      <c r="N456" s="503">
        <f t="shared" si="190"/>
        <v>0</v>
      </c>
      <c r="O456" s="503">
        <f t="shared" si="190"/>
        <v>216</v>
      </c>
      <c r="P456" s="504">
        <f t="shared" si="191"/>
        <v>0</v>
      </c>
      <c r="Q456" s="505">
        <f t="shared" si="191"/>
        <v>0</v>
      </c>
      <c r="R456" s="506">
        <f t="shared" si="191"/>
        <v>0</v>
      </c>
      <c r="S456" s="507"/>
      <c r="T456" s="508"/>
      <c r="U456" s="509">
        <f t="shared" si="183"/>
        <v>216</v>
      </c>
      <c r="V456" s="510"/>
      <c r="W456" s="510"/>
    </row>
    <row r="457" spans="1:23" ht="12" customHeight="1">
      <c r="A457" s="498">
        <v>320008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87"/>
        <v>0</v>
      </c>
      <c r="K457" s="503">
        <f t="shared" si="187"/>
        <v>0</v>
      </c>
      <c r="L457" s="503">
        <f t="shared" si="187"/>
        <v>0</v>
      </c>
      <c r="M457" s="511">
        <f t="shared" si="186"/>
        <v>0</v>
      </c>
      <c r="N457" s="503">
        <f t="shared" si="190"/>
        <v>0</v>
      </c>
      <c r="O457" s="503">
        <f t="shared" si="190"/>
        <v>0</v>
      </c>
      <c r="P457" s="504">
        <f t="shared" si="191"/>
        <v>0</v>
      </c>
      <c r="Q457" s="505">
        <f t="shared" si="191"/>
        <v>0</v>
      </c>
      <c r="R457" s="506">
        <f t="shared" si="191"/>
        <v>0</v>
      </c>
      <c r="S457" s="507"/>
      <c r="T457" s="508"/>
      <c r="U457" s="509">
        <f t="shared" si="183"/>
        <v>0</v>
      </c>
      <c r="V457" s="510"/>
      <c r="W457" s="510"/>
    </row>
    <row r="458" spans="1:23" ht="12" customHeight="1">
      <c r="A458" s="498">
        <v>320021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87"/>
        <v>56</v>
      </c>
      <c r="K458" s="503">
        <f t="shared" si="187"/>
        <v>0</v>
      </c>
      <c r="L458" s="503">
        <f t="shared" si="187"/>
        <v>0</v>
      </c>
      <c r="M458" s="511">
        <f t="shared" si="186"/>
        <v>0</v>
      </c>
      <c r="N458" s="503">
        <f t="shared" si="190"/>
        <v>0</v>
      </c>
      <c r="O458" s="503">
        <f t="shared" si="190"/>
        <v>56</v>
      </c>
      <c r="P458" s="504">
        <f t="shared" si="191"/>
        <v>0</v>
      </c>
      <c r="Q458" s="505">
        <f t="shared" si="191"/>
        <v>0</v>
      </c>
      <c r="R458" s="506">
        <f t="shared" si="191"/>
        <v>0</v>
      </c>
      <c r="S458" s="507"/>
      <c r="T458" s="508"/>
      <c r="U458" s="509">
        <f t="shared" si="183"/>
        <v>56</v>
      </c>
      <c r="V458" s="510"/>
      <c r="W458" s="510"/>
    </row>
    <row r="459" spans="1:23" ht="12" customHeight="1">
      <c r="A459" s="498">
        <v>320041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87"/>
        <v>0</v>
      </c>
      <c r="K459" s="503">
        <f t="shared" si="187"/>
        <v>0</v>
      </c>
      <c r="L459" s="503">
        <f t="shared" si="187"/>
        <v>0</v>
      </c>
      <c r="M459" s="511">
        <f t="shared" si="186"/>
        <v>0</v>
      </c>
      <c r="N459" s="503">
        <f t="shared" si="190"/>
        <v>16</v>
      </c>
      <c r="O459" s="503">
        <f t="shared" si="190"/>
        <v>16</v>
      </c>
      <c r="P459" s="504">
        <f t="shared" si="191"/>
        <v>0</v>
      </c>
      <c r="Q459" s="505">
        <f t="shared" si="191"/>
        <v>0</v>
      </c>
      <c r="R459" s="506">
        <f t="shared" si="191"/>
        <v>0</v>
      </c>
      <c r="S459" s="507"/>
      <c r="T459" s="508"/>
      <c r="U459" s="509">
        <f t="shared" si="183"/>
        <v>16</v>
      </c>
      <c r="V459" s="510"/>
      <c r="W459" s="510"/>
    </row>
    <row r="460" spans="1:23" ht="12" customHeight="1">
      <c r="A460" s="498">
        <v>320046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87"/>
        <v>0</v>
      </c>
      <c r="K460" s="503">
        <f t="shared" si="187"/>
        <v>0</v>
      </c>
      <c r="L460" s="503">
        <f t="shared" si="187"/>
        <v>0</v>
      </c>
      <c r="M460" s="511">
        <f t="shared" si="186"/>
        <v>0</v>
      </c>
      <c r="N460" s="503">
        <f t="shared" si="190"/>
        <v>0</v>
      </c>
      <c r="O460" s="503">
        <f t="shared" si="190"/>
        <v>0</v>
      </c>
      <c r="P460" s="504">
        <f t="shared" si="191"/>
        <v>0</v>
      </c>
      <c r="Q460" s="505">
        <f t="shared" si="191"/>
        <v>0</v>
      </c>
      <c r="R460" s="506">
        <f t="shared" si="191"/>
        <v>0</v>
      </c>
      <c r="S460" s="507"/>
      <c r="T460" s="508"/>
      <c r="U460" s="509">
        <f t="shared" ref="U460:U523" si="192">SUMIF($A$10:$A$318,$A460,U$10:U$318)</f>
        <v>0</v>
      </c>
      <c r="V460" s="510"/>
      <c r="W460" s="510"/>
    </row>
    <row r="461" spans="1:23" ht="12" customHeight="1">
      <c r="A461" s="498">
        <v>320101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87"/>
        <v>0</v>
      </c>
      <c r="K461" s="503">
        <f t="shared" si="187"/>
        <v>0</v>
      </c>
      <c r="L461" s="503">
        <f t="shared" si="187"/>
        <v>0</v>
      </c>
      <c r="M461" s="511">
        <f t="shared" si="186"/>
        <v>0</v>
      </c>
      <c r="N461" s="503">
        <f t="shared" si="190"/>
        <v>0</v>
      </c>
      <c r="O461" s="503">
        <f t="shared" si="190"/>
        <v>0</v>
      </c>
      <c r="P461" s="504">
        <f t="shared" si="191"/>
        <v>1810</v>
      </c>
      <c r="Q461" s="505">
        <f t="shared" si="191"/>
        <v>900</v>
      </c>
      <c r="R461" s="506">
        <f t="shared" si="191"/>
        <v>2710</v>
      </c>
      <c r="S461" s="507"/>
      <c r="T461" s="508"/>
      <c r="U461" s="509">
        <f t="shared" si="192"/>
        <v>2710</v>
      </c>
      <c r="V461" s="510"/>
      <c r="W461" s="510"/>
    </row>
    <row r="462" spans="1:23" ht="12" customHeight="1">
      <c r="A462" s="498">
        <v>321000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87"/>
        <v>0</v>
      </c>
      <c r="K462" s="503">
        <f t="shared" si="187"/>
        <v>0</v>
      </c>
      <c r="L462" s="503">
        <f t="shared" si="187"/>
        <v>0</v>
      </c>
      <c r="M462" s="511">
        <f t="shared" si="186"/>
        <v>0</v>
      </c>
      <c r="N462" s="503">
        <f t="shared" si="190"/>
        <v>0</v>
      </c>
      <c r="O462" s="503">
        <f t="shared" si="190"/>
        <v>0</v>
      </c>
      <c r="P462" s="504">
        <f t="shared" si="191"/>
        <v>0</v>
      </c>
      <c r="Q462" s="505">
        <f t="shared" si="191"/>
        <v>0</v>
      </c>
      <c r="R462" s="506">
        <f t="shared" si="191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>
      <c r="A463" s="498">
        <v>321001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87"/>
        <v>100</v>
      </c>
      <c r="K463" s="503">
        <f t="shared" si="187"/>
        <v>20</v>
      </c>
      <c r="L463" s="503">
        <f t="shared" si="187"/>
        <v>5</v>
      </c>
      <c r="M463" s="511">
        <f t="shared" si="186"/>
        <v>0</v>
      </c>
      <c r="N463" s="503">
        <f t="shared" si="190"/>
        <v>0</v>
      </c>
      <c r="O463" s="503">
        <f t="shared" si="190"/>
        <v>125</v>
      </c>
      <c r="P463" s="504">
        <f t="shared" si="191"/>
        <v>0</v>
      </c>
      <c r="Q463" s="505">
        <f t="shared" si="191"/>
        <v>0</v>
      </c>
      <c r="R463" s="506">
        <f t="shared" si="191"/>
        <v>0</v>
      </c>
      <c r="S463" s="507"/>
      <c r="T463" s="508"/>
      <c r="U463" s="509">
        <f t="shared" si="192"/>
        <v>125</v>
      </c>
      <c r="V463" s="510"/>
      <c r="W463" s="510"/>
    </row>
    <row r="464" spans="1:23" ht="12" customHeight="1">
      <c r="A464" s="498">
        <v>321012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87"/>
        <v>64</v>
      </c>
      <c r="K464" s="503">
        <f t="shared" si="187"/>
        <v>0</v>
      </c>
      <c r="L464" s="503">
        <f t="shared" si="187"/>
        <v>0</v>
      </c>
      <c r="M464" s="511">
        <f t="shared" si="186"/>
        <v>0</v>
      </c>
      <c r="N464" s="503">
        <f t="shared" si="190"/>
        <v>0</v>
      </c>
      <c r="O464" s="503">
        <f t="shared" si="190"/>
        <v>64</v>
      </c>
      <c r="P464" s="504">
        <f t="shared" si="191"/>
        <v>0</v>
      </c>
      <c r="Q464" s="505">
        <f t="shared" si="191"/>
        <v>0</v>
      </c>
      <c r="R464" s="506">
        <f t="shared" si="191"/>
        <v>0</v>
      </c>
      <c r="S464" s="507"/>
      <c r="T464" s="508"/>
      <c r="U464" s="509">
        <f t="shared" si="192"/>
        <v>64</v>
      </c>
      <c r="V464" s="510"/>
      <c r="W464" s="510"/>
    </row>
    <row r="465" spans="1:23" ht="12" customHeight="1">
      <c r="A465" s="498">
        <v>321018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87"/>
        <v>0</v>
      </c>
      <c r="K465" s="503">
        <f t="shared" si="187"/>
        <v>0</v>
      </c>
      <c r="L465" s="503">
        <f t="shared" si="187"/>
        <v>0</v>
      </c>
      <c r="M465" s="511">
        <f t="shared" si="186"/>
        <v>0</v>
      </c>
      <c r="N465" s="503">
        <f t="shared" si="190"/>
        <v>0</v>
      </c>
      <c r="O465" s="503">
        <f t="shared" si="190"/>
        <v>0</v>
      </c>
      <c r="P465" s="504">
        <f t="shared" si="191"/>
        <v>0</v>
      </c>
      <c r="Q465" s="505">
        <f t="shared" si="191"/>
        <v>0</v>
      </c>
      <c r="R465" s="506">
        <f t="shared" si="191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>
      <c r="A466" s="498">
        <v>321021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87"/>
        <v>16</v>
      </c>
      <c r="K466" s="503">
        <f t="shared" si="187"/>
        <v>0</v>
      </c>
      <c r="L466" s="503">
        <f t="shared" si="187"/>
        <v>0</v>
      </c>
      <c r="M466" s="511">
        <f t="shared" si="186"/>
        <v>0</v>
      </c>
      <c r="N466" s="503">
        <f t="shared" si="190"/>
        <v>0</v>
      </c>
      <c r="O466" s="503">
        <f t="shared" si="190"/>
        <v>16</v>
      </c>
      <c r="P466" s="504">
        <f t="shared" si="191"/>
        <v>0</v>
      </c>
      <c r="Q466" s="505">
        <f t="shared" si="191"/>
        <v>0</v>
      </c>
      <c r="R466" s="506">
        <f t="shared" si="191"/>
        <v>0</v>
      </c>
      <c r="S466" s="507"/>
      <c r="T466" s="508"/>
      <c r="U466" s="509">
        <f t="shared" si="192"/>
        <v>16</v>
      </c>
      <c r="V466" s="510"/>
      <c r="W466" s="510"/>
    </row>
    <row r="467" spans="1:23" ht="12" customHeight="1">
      <c r="A467" s="498">
        <v>321030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87"/>
        <v>0</v>
      </c>
      <c r="K467" s="503">
        <f t="shared" si="187"/>
        <v>0</v>
      </c>
      <c r="L467" s="503">
        <f t="shared" si="187"/>
        <v>0</v>
      </c>
      <c r="M467" s="511">
        <f t="shared" si="186"/>
        <v>0</v>
      </c>
      <c r="N467" s="503">
        <f t="shared" si="190"/>
        <v>0</v>
      </c>
      <c r="O467" s="503">
        <f t="shared" si="190"/>
        <v>0</v>
      </c>
      <c r="P467" s="504">
        <f t="shared" si="191"/>
        <v>0</v>
      </c>
      <c r="Q467" s="505">
        <f t="shared" si="191"/>
        <v>0</v>
      </c>
      <c r="R467" s="506">
        <f t="shared" si="191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>
      <c r="A468" s="498">
        <v>321031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87"/>
        <v>0</v>
      </c>
      <c r="K468" s="503">
        <f t="shared" si="187"/>
        <v>0</v>
      </c>
      <c r="L468" s="503">
        <f t="shared" si="187"/>
        <v>0</v>
      </c>
      <c r="M468" s="511">
        <f t="shared" si="186"/>
        <v>0</v>
      </c>
      <c r="N468" s="503">
        <f t="shared" si="190"/>
        <v>0</v>
      </c>
      <c r="O468" s="503">
        <f t="shared" si="190"/>
        <v>0</v>
      </c>
      <c r="P468" s="504">
        <f t="shared" si="191"/>
        <v>0</v>
      </c>
      <c r="Q468" s="505">
        <f t="shared" si="191"/>
        <v>0</v>
      </c>
      <c r="R468" s="506">
        <f t="shared" si="191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>
      <c r="A469" s="498">
        <v>321041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87"/>
        <v>0</v>
      </c>
      <c r="K469" s="503">
        <f t="shared" si="187"/>
        <v>0</v>
      </c>
      <c r="L469" s="503">
        <f t="shared" si="187"/>
        <v>0</v>
      </c>
      <c r="M469" s="511">
        <f t="shared" si="186"/>
        <v>0</v>
      </c>
      <c r="N469" s="503">
        <f t="shared" si="190"/>
        <v>8</v>
      </c>
      <c r="O469" s="503">
        <f t="shared" si="190"/>
        <v>8</v>
      </c>
      <c r="P469" s="504">
        <f t="shared" si="191"/>
        <v>0</v>
      </c>
      <c r="Q469" s="505">
        <f t="shared" si="191"/>
        <v>0</v>
      </c>
      <c r="R469" s="506">
        <f t="shared" si="191"/>
        <v>0</v>
      </c>
      <c r="S469" s="507"/>
      <c r="T469" s="508"/>
      <c r="U469" s="509">
        <f t="shared" si="192"/>
        <v>8</v>
      </c>
      <c r="V469" s="510"/>
      <c r="W469" s="510"/>
    </row>
    <row r="470" spans="1:23" ht="12" customHeight="1">
      <c r="A470" s="498">
        <v>321072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87"/>
        <v>8</v>
      </c>
      <c r="K470" s="503">
        <f t="shared" si="187"/>
        <v>0</v>
      </c>
      <c r="L470" s="503">
        <f t="shared" si="187"/>
        <v>0</v>
      </c>
      <c r="M470" s="511">
        <f t="shared" si="186"/>
        <v>0</v>
      </c>
      <c r="N470" s="503">
        <f t="shared" si="190"/>
        <v>0</v>
      </c>
      <c r="O470" s="503">
        <f t="shared" si="190"/>
        <v>8</v>
      </c>
      <c r="P470" s="504">
        <f t="shared" si="191"/>
        <v>0</v>
      </c>
      <c r="Q470" s="505">
        <f t="shared" si="191"/>
        <v>0</v>
      </c>
      <c r="R470" s="506">
        <f t="shared" si="191"/>
        <v>0</v>
      </c>
      <c r="S470" s="507"/>
      <c r="T470" s="508"/>
      <c r="U470" s="509">
        <f t="shared" si="192"/>
        <v>8</v>
      </c>
      <c r="V470" s="510"/>
      <c r="W470" s="510"/>
    </row>
    <row r="471" spans="1:23" ht="12" customHeight="1">
      <c r="A471" s="498">
        <v>321101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87"/>
        <v>0</v>
      </c>
      <c r="K471" s="503">
        <f t="shared" si="187"/>
        <v>0</v>
      </c>
      <c r="L471" s="503">
        <f t="shared" si="187"/>
        <v>0</v>
      </c>
      <c r="M471" s="511">
        <f t="shared" si="186"/>
        <v>0</v>
      </c>
      <c r="N471" s="503">
        <f t="shared" si="190"/>
        <v>0</v>
      </c>
      <c r="O471" s="503">
        <f t="shared" si="190"/>
        <v>0</v>
      </c>
      <c r="P471" s="504">
        <f t="shared" si="191"/>
        <v>1096</v>
      </c>
      <c r="Q471" s="505">
        <f t="shared" si="191"/>
        <v>700</v>
      </c>
      <c r="R471" s="506">
        <f t="shared" si="191"/>
        <v>1796</v>
      </c>
      <c r="S471" s="507"/>
      <c r="T471" s="508"/>
      <c r="U471" s="509">
        <f t="shared" si="192"/>
        <v>1796</v>
      </c>
      <c r="V471" s="510"/>
      <c r="W471" s="510"/>
    </row>
    <row r="472" spans="1:23" ht="12" customHeight="1">
      <c r="A472" s="498">
        <v>321501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87"/>
        <v>0</v>
      </c>
      <c r="K472" s="503">
        <f t="shared" si="187"/>
        <v>0</v>
      </c>
      <c r="L472" s="503">
        <f t="shared" si="187"/>
        <v>0</v>
      </c>
      <c r="M472" s="511">
        <f t="shared" si="186"/>
        <v>0</v>
      </c>
      <c r="N472" s="503">
        <f t="shared" ref="N472:O491" si="193">SUMIF($A$10:$A$323,$A472,N$10:N$323)</f>
        <v>0</v>
      </c>
      <c r="O472" s="503">
        <f t="shared" si="193"/>
        <v>0</v>
      </c>
      <c r="P472" s="504">
        <f t="shared" ref="P472:R491" si="194">SUMIF($A$10:$A$318,$A472,P$10:P$318)</f>
        <v>0</v>
      </c>
      <c r="Q472" s="505">
        <f t="shared" si="194"/>
        <v>0</v>
      </c>
      <c r="R472" s="506">
        <f t="shared" si="194"/>
        <v>0</v>
      </c>
      <c r="S472" s="507"/>
      <c r="T472" s="508"/>
      <c r="U472" s="509">
        <f t="shared" si="192"/>
        <v>0</v>
      </c>
      <c r="V472" s="510"/>
      <c r="W472" s="510"/>
    </row>
    <row r="473" spans="1:23" ht="12" customHeight="1">
      <c r="A473" s="498">
        <v>332101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87"/>
        <v>2</v>
      </c>
      <c r="K473" s="503">
        <f t="shared" si="187"/>
        <v>6</v>
      </c>
      <c r="L473" s="503">
        <f t="shared" si="187"/>
        <v>0</v>
      </c>
      <c r="M473" s="511">
        <f t="shared" si="186"/>
        <v>0</v>
      </c>
      <c r="N473" s="503">
        <f t="shared" si="193"/>
        <v>0</v>
      </c>
      <c r="O473" s="503">
        <f t="shared" si="193"/>
        <v>8</v>
      </c>
      <c r="P473" s="504">
        <f t="shared" si="194"/>
        <v>0</v>
      </c>
      <c r="Q473" s="505">
        <f t="shared" si="194"/>
        <v>0</v>
      </c>
      <c r="R473" s="506">
        <f t="shared" si="194"/>
        <v>0</v>
      </c>
      <c r="S473" s="507"/>
      <c r="T473" s="508"/>
      <c r="U473" s="509">
        <f t="shared" si="192"/>
        <v>8</v>
      </c>
      <c r="V473" s="510"/>
      <c r="W473" s="510"/>
    </row>
    <row r="474" spans="1:23" ht="12" customHeight="1">
      <c r="A474" s="498">
        <v>332121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87"/>
        <v>0</v>
      </c>
      <c r="K474" s="503">
        <f t="shared" si="187"/>
        <v>0</v>
      </c>
      <c r="L474" s="503">
        <f t="shared" si="187"/>
        <v>0</v>
      </c>
      <c r="M474" s="511">
        <f t="shared" si="186"/>
        <v>0</v>
      </c>
      <c r="N474" s="503">
        <f t="shared" si="193"/>
        <v>0</v>
      </c>
      <c r="O474" s="503">
        <f t="shared" si="193"/>
        <v>0</v>
      </c>
      <c r="P474" s="504">
        <f t="shared" si="194"/>
        <v>0</v>
      </c>
      <c r="Q474" s="505">
        <f t="shared" si="194"/>
        <v>0</v>
      </c>
      <c r="R474" s="506">
        <f t="shared" si="194"/>
        <v>0</v>
      </c>
      <c r="S474" s="507"/>
      <c r="T474" s="508"/>
      <c r="U474" s="509">
        <f t="shared" si="192"/>
        <v>0</v>
      </c>
      <c r="V474" s="510"/>
      <c r="W474" s="510"/>
    </row>
    <row r="475" spans="1:23" ht="12" customHeight="1">
      <c r="A475" s="498">
        <v>332211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87"/>
        <v>0</v>
      </c>
      <c r="K475" s="503">
        <f t="shared" si="187"/>
        <v>0</v>
      </c>
      <c r="L475" s="503">
        <f t="shared" si="187"/>
        <v>0</v>
      </c>
      <c r="M475" s="511">
        <f t="shared" si="186"/>
        <v>0</v>
      </c>
      <c r="N475" s="503">
        <f t="shared" si="193"/>
        <v>0</v>
      </c>
      <c r="O475" s="503">
        <f t="shared" si="193"/>
        <v>0</v>
      </c>
      <c r="P475" s="504">
        <f t="shared" si="194"/>
        <v>0</v>
      </c>
      <c r="Q475" s="505">
        <f t="shared" si="194"/>
        <v>0</v>
      </c>
      <c r="R475" s="506">
        <f t="shared" si="194"/>
        <v>0</v>
      </c>
      <c r="S475" s="507"/>
      <c r="T475" s="508"/>
      <c r="U475" s="509">
        <f t="shared" si="192"/>
        <v>0</v>
      </c>
      <c r="V475" s="510"/>
      <c r="W475" s="510"/>
    </row>
    <row r="476" spans="1:23" ht="12" customHeight="1">
      <c r="A476" s="498">
        <v>332300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87"/>
        <v>0</v>
      </c>
      <c r="K476" s="503">
        <f t="shared" si="187"/>
        <v>0</v>
      </c>
      <c r="L476" s="503">
        <f t="shared" si="187"/>
        <v>0</v>
      </c>
      <c r="M476" s="511">
        <f t="shared" si="186"/>
        <v>0</v>
      </c>
      <c r="N476" s="503">
        <f t="shared" si="193"/>
        <v>0</v>
      </c>
      <c r="O476" s="503">
        <f t="shared" si="193"/>
        <v>0</v>
      </c>
      <c r="P476" s="504">
        <f t="shared" si="194"/>
        <v>0</v>
      </c>
      <c r="Q476" s="505">
        <f t="shared" si="194"/>
        <v>0</v>
      </c>
      <c r="R476" s="506">
        <f t="shared" si="194"/>
        <v>0</v>
      </c>
      <c r="S476" s="507"/>
      <c r="T476" s="508"/>
      <c r="U476" s="509">
        <f t="shared" si="192"/>
        <v>0</v>
      </c>
      <c r="V476" s="510"/>
      <c r="W476" s="510"/>
    </row>
    <row r="477" spans="1:23" ht="12" customHeight="1">
      <c r="A477" s="498">
        <v>332301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87"/>
        <v>63</v>
      </c>
      <c r="K477" s="503">
        <f t="shared" si="187"/>
        <v>16</v>
      </c>
      <c r="L477" s="503">
        <f t="shared" si="187"/>
        <v>5</v>
      </c>
      <c r="M477" s="511">
        <f t="shared" si="186"/>
        <v>0</v>
      </c>
      <c r="N477" s="503">
        <f t="shared" si="193"/>
        <v>0</v>
      </c>
      <c r="O477" s="503">
        <f t="shared" si="193"/>
        <v>84</v>
      </c>
      <c r="P477" s="504">
        <f t="shared" si="194"/>
        <v>0</v>
      </c>
      <c r="Q477" s="505">
        <f t="shared" si="194"/>
        <v>0</v>
      </c>
      <c r="R477" s="506">
        <f t="shared" si="194"/>
        <v>0</v>
      </c>
      <c r="S477" s="507"/>
      <c r="T477" s="508"/>
      <c r="U477" s="509">
        <f t="shared" si="192"/>
        <v>84</v>
      </c>
      <c r="V477" s="510"/>
      <c r="W477" s="510"/>
    </row>
    <row r="478" spans="1:23" ht="12" customHeight="1">
      <c r="A478" s="498">
        <v>332330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87"/>
        <v>0</v>
      </c>
      <c r="K478" s="503">
        <f t="shared" si="187"/>
        <v>0</v>
      </c>
      <c r="L478" s="503">
        <f t="shared" si="187"/>
        <v>0</v>
      </c>
      <c r="M478" s="511">
        <f t="shared" si="186"/>
        <v>0</v>
      </c>
      <c r="N478" s="503">
        <f t="shared" si="193"/>
        <v>0</v>
      </c>
      <c r="O478" s="503">
        <f t="shared" si="193"/>
        <v>0</v>
      </c>
      <c r="P478" s="504">
        <f t="shared" si="194"/>
        <v>0</v>
      </c>
      <c r="Q478" s="505">
        <f t="shared" si="194"/>
        <v>0</v>
      </c>
      <c r="R478" s="506">
        <f t="shared" si="194"/>
        <v>0</v>
      </c>
      <c r="S478" s="507"/>
      <c r="T478" s="508"/>
      <c r="U478" s="509">
        <f t="shared" si="192"/>
        <v>0</v>
      </c>
      <c r="V478" s="510"/>
      <c r="W478" s="510"/>
    </row>
    <row r="479" spans="1:23" ht="12" customHeight="1">
      <c r="A479" s="498">
        <v>332331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87"/>
        <v>0</v>
      </c>
      <c r="K479" s="503">
        <f t="shared" si="187"/>
        <v>0</v>
      </c>
      <c r="L479" s="503">
        <f t="shared" si="187"/>
        <v>0</v>
      </c>
      <c r="M479" s="511">
        <f t="shared" si="186"/>
        <v>0</v>
      </c>
      <c r="N479" s="503">
        <f t="shared" si="193"/>
        <v>0</v>
      </c>
      <c r="O479" s="503">
        <f t="shared" si="193"/>
        <v>0</v>
      </c>
      <c r="P479" s="504">
        <f t="shared" si="194"/>
        <v>0</v>
      </c>
      <c r="Q479" s="505">
        <f t="shared" si="194"/>
        <v>0</v>
      </c>
      <c r="R479" s="506">
        <f t="shared" si="194"/>
        <v>0</v>
      </c>
      <c r="S479" s="507"/>
      <c r="T479" s="508"/>
      <c r="U479" s="509">
        <f t="shared" si="192"/>
        <v>0</v>
      </c>
      <c r="V479" s="510"/>
      <c r="W479" s="510"/>
    </row>
    <row r="480" spans="1:23" ht="12" customHeight="1">
      <c r="A480" s="498">
        <v>332341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87"/>
        <v>0</v>
      </c>
      <c r="K480" s="503">
        <f t="shared" si="187"/>
        <v>0</v>
      </c>
      <c r="L480" s="503">
        <f t="shared" si="187"/>
        <v>0</v>
      </c>
      <c r="M480" s="511">
        <f t="shared" ref="M480:M543" si="195">SUMIF($A$10:$A$318,$A480,M$10:M$318)</f>
        <v>0</v>
      </c>
      <c r="N480" s="503">
        <f t="shared" si="193"/>
        <v>0</v>
      </c>
      <c r="O480" s="503">
        <f t="shared" si="193"/>
        <v>0</v>
      </c>
      <c r="P480" s="504">
        <f t="shared" si="194"/>
        <v>0</v>
      </c>
      <c r="Q480" s="505">
        <f t="shared" si="194"/>
        <v>0</v>
      </c>
      <c r="R480" s="506">
        <f t="shared" si="194"/>
        <v>0</v>
      </c>
      <c r="S480" s="507"/>
      <c r="T480" s="508"/>
      <c r="U480" s="509">
        <f t="shared" si="192"/>
        <v>0</v>
      </c>
      <c r="V480" s="510"/>
      <c r="W480" s="510"/>
    </row>
    <row r="481" spans="1:23" ht="12" customHeight="1">
      <c r="A481" s="498">
        <v>332451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87"/>
        <v>0</v>
      </c>
      <c r="K481" s="503">
        <f t="shared" si="187"/>
        <v>0</v>
      </c>
      <c r="L481" s="503">
        <f t="shared" si="187"/>
        <v>0</v>
      </c>
      <c r="M481" s="511">
        <f t="shared" si="195"/>
        <v>0</v>
      </c>
      <c r="N481" s="503">
        <f t="shared" si="193"/>
        <v>0</v>
      </c>
      <c r="O481" s="503">
        <f t="shared" si="193"/>
        <v>0</v>
      </c>
      <c r="P481" s="504">
        <f t="shared" si="194"/>
        <v>0</v>
      </c>
      <c r="Q481" s="505">
        <f t="shared" si="194"/>
        <v>0</v>
      </c>
      <c r="R481" s="506">
        <f t="shared" si="194"/>
        <v>0</v>
      </c>
      <c r="S481" s="507"/>
      <c r="T481" s="508"/>
      <c r="U481" s="509">
        <f t="shared" si="192"/>
        <v>0</v>
      </c>
      <c r="V481" s="510"/>
      <c r="W481" s="510"/>
    </row>
    <row r="482" spans="1:23" ht="12" customHeight="1">
      <c r="A482" s="498">
        <v>332481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87"/>
        <v>0</v>
      </c>
      <c r="K482" s="503">
        <f t="shared" si="187"/>
        <v>0</v>
      </c>
      <c r="L482" s="503">
        <f t="shared" si="187"/>
        <v>0</v>
      </c>
      <c r="M482" s="511">
        <f t="shared" si="195"/>
        <v>0</v>
      </c>
      <c r="N482" s="503">
        <f t="shared" si="193"/>
        <v>0</v>
      </c>
      <c r="O482" s="503">
        <f t="shared" si="193"/>
        <v>0</v>
      </c>
      <c r="P482" s="504">
        <f t="shared" si="194"/>
        <v>0</v>
      </c>
      <c r="Q482" s="505">
        <f t="shared" si="194"/>
        <v>0</v>
      </c>
      <c r="R482" s="506">
        <f t="shared" si="194"/>
        <v>0</v>
      </c>
      <c r="S482" s="507"/>
      <c r="T482" s="508"/>
      <c r="U482" s="509">
        <f t="shared" si="192"/>
        <v>0</v>
      </c>
      <c r="V482" s="510"/>
      <c r="W482" s="510"/>
    </row>
    <row r="483" spans="1:23" ht="12" customHeight="1">
      <c r="A483" s="498">
        <v>332501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87"/>
        <v>0</v>
      </c>
      <c r="K483" s="503">
        <f t="shared" si="187"/>
        <v>0</v>
      </c>
      <c r="L483" s="503">
        <f t="shared" si="187"/>
        <v>0</v>
      </c>
      <c r="M483" s="511">
        <f t="shared" si="195"/>
        <v>0</v>
      </c>
      <c r="N483" s="503">
        <f t="shared" si="193"/>
        <v>0</v>
      </c>
      <c r="O483" s="503">
        <f t="shared" si="193"/>
        <v>0</v>
      </c>
      <c r="P483" s="504">
        <f t="shared" si="194"/>
        <v>0</v>
      </c>
      <c r="Q483" s="505">
        <f t="shared" si="194"/>
        <v>0</v>
      </c>
      <c r="R483" s="506">
        <f t="shared" si="194"/>
        <v>0</v>
      </c>
      <c r="S483" s="507"/>
      <c r="T483" s="508"/>
      <c r="U483" s="509">
        <f t="shared" si="192"/>
        <v>0</v>
      </c>
      <c r="V483" s="510"/>
      <c r="W483" s="510"/>
    </row>
    <row r="484" spans="1:23" ht="12" customHeight="1">
      <c r="A484" s="498">
        <v>332511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87"/>
        <v>0</v>
      </c>
      <c r="K484" s="503">
        <f t="shared" si="187"/>
        <v>0</v>
      </c>
      <c r="L484" s="503">
        <f t="shared" si="187"/>
        <v>0</v>
      </c>
      <c r="M484" s="511">
        <f t="shared" si="195"/>
        <v>0</v>
      </c>
      <c r="N484" s="503">
        <f t="shared" si="193"/>
        <v>0</v>
      </c>
      <c r="O484" s="503">
        <f t="shared" si="193"/>
        <v>0</v>
      </c>
      <c r="P484" s="504">
        <f t="shared" si="194"/>
        <v>0</v>
      </c>
      <c r="Q484" s="505">
        <f t="shared" si="194"/>
        <v>0</v>
      </c>
      <c r="R484" s="506">
        <f t="shared" si="194"/>
        <v>0</v>
      </c>
      <c r="S484" s="507"/>
      <c r="T484" s="508"/>
      <c r="U484" s="509">
        <f t="shared" si="192"/>
        <v>0</v>
      </c>
      <c r="V484" s="510"/>
      <c r="W484" s="510"/>
    </row>
    <row r="485" spans="1:23" ht="12" customHeight="1">
      <c r="A485" s="498">
        <v>341101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87"/>
        <v>0</v>
      </c>
      <c r="K485" s="503">
        <f t="shared" si="187"/>
        <v>0</v>
      </c>
      <c r="L485" s="503">
        <f t="shared" si="187"/>
        <v>0</v>
      </c>
      <c r="M485" s="511">
        <f t="shared" si="195"/>
        <v>0</v>
      </c>
      <c r="N485" s="503">
        <f t="shared" si="193"/>
        <v>0</v>
      </c>
      <c r="O485" s="503">
        <f t="shared" si="193"/>
        <v>0</v>
      </c>
      <c r="P485" s="504">
        <f t="shared" si="194"/>
        <v>0</v>
      </c>
      <c r="Q485" s="505">
        <f t="shared" si="194"/>
        <v>0</v>
      </c>
      <c r="R485" s="506">
        <f t="shared" si="194"/>
        <v>0</v>
      </c>
      <c r="S485" s="507"/>
      <c r="T485" s="508"/>
      <c r="U485" s="509">
        <f t="shared" si="192"/>
        <v>0</v>
      </c>
      <c r="V485" s="510"/>
      <c r="W485" s="510"/>
    </row>
    <row r="486" spans="1:23" ht="12" customHeight="1">
      <c r="A486" s="498">
        <v>341130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87"/>
        <v>0</v>
      </c>
      <c r="K486" s="503">
        <f t="shared" si="187"/>
        <v>0</v>
      </c>
      <c r="L486" s="503">
        <f t="shared" si="187"/>
        <v>0</v>
      </c>
      <c r="M486" s="511">
        <f t="shared" si="195"/>
        <v>0</v>
      </c>
      <c r="N486" s="503">
        <f t="shared" si="193"/>
        <v>0</v>
      </c>
      <c r="O486" s="503">
        <f t="shared" si="193"/>
        <v>0</v>
      </c>
      <c r="P486" s="504">
        <f t="shared" si="194"/>
        <v>0</v>
      </c>
      <c r="Q486" s="505">
        <f t="shared" si="194"/>
        <v>0</v>
      </c>
      <c r="R486" s="506">
        <f t="shared" si="194"/>
        <v>0</v>
      </c>
      <c r="S486" s="507"/>
      <c r="T486" s="508"/>
      <c r="U486" s="509">
        <f t="shared" si="192"/>
        <v>0</v>
      </c>
      <c r="V486" s="510"/>
      <c r="W486" s="510"/>
    </row>
    <row r="487" spans="1:23" ht="12" customHeight="1">
      <c r="A487" s="498">
        <v>341131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87"/>
        <v>0</v>
      </c>
      <c r="K487" s="503">
        <f t="shared" si="187"/>
        <v>0</v>
      </c>
      <c r="L487" s="503">
        <f t="shared" si="187"/>
        <v>0</v>
      </c>
      <c r="M487" s="511">
        <f t="shared" si="195"/>
        <v>0</v>
      </c>
      <c r="N487" s="503">
        <f t="shared" si="193"/>
        <v>0</v>
      </c>
      <c r="O487" s="503">
        <f t="shared" si="193"/>
        <v>0</v>
      </c>
      <c r="P487" s="504">
        <f t="shared" si="194"/>
        <v>0</v>
      </c>
      <c r="Q487" s="505">
        <f t="shared" si="194"/>
        <v>0</v>
      </c>
      <c r="R487" s="506">
        <f t="shared" si="194"/>
        <v>0</v>
      </c>
      <c r="S487" s="507"/>
      <c r="T487" s="508"/>
      <c r="U487" s="509">
        <f t="shared" si="192"/>
        <v>0</v>
      </c>
      <c r="V487" s="510"/>
      <c r="W487" s="510"/>
    </row>
    <row r="488" spans="1:23" ht="12" customHeight="1">
      <c r="A488" s="498">
        <v>341141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87"/>
        <v>0</v>
      </c>
      <c r="K488" s="503">
        <f t="shared" si="187"/>
        <v>0</v>
      </c>
      <c r="L488" s="503">
        <f t="shared" si="187"/>
        <v>0</v>
      </c>
      <c r="M488" s="511">
        <f t="shared" si="195"/>
        <v>0</v>
      </c>
      <c r="N488" s="503">
        <f t="shared" si="193"/>
        <v>0</v>
      </c>
      <c r="O488" s="503">
        <f t="shared" si="193"/>
        <v>0</v>
      </c>
      <c r="P488" s="504">
        <f t="shared" si="194"/>
        <v>0</v>
      </c>
      <c r="Q488" s="505">
        <f t="shared" si="194"/>
        <v>0</v>
      </c>
      <c r="R488" s="506">
        <f t="shared" si="194"/>
        <v>0</v>
      </c>
      <c r="S488" s="507"/>
      <c r="T488" s="508"/>
      <c r="U488" s="509">
        <f t="shared" si="192"/>
        <v>0</v>
      </c>
      <c r="V488" s="510"/>
      <c r="W488" s="510"/>
    </row>
    <row r="489" spans="1:23" ht="12" customHeight="1">
      <c r="A489" s="498">
        <v>342101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187"/>
        <v>0</v>
      </c>
      <c r="K489" s="503">
        <f t="shared" si="187"/>
        <v>0</v>
      </c>
      <c r="L489" s="503">
        <f t="shared" si="187"/>
        <v>0</v>
      </c>
      <c r="M489" s="511">
        <f t="shared" si="195"/>
        <v>0</v>
      </c>
      <c r="N489" s="503">
        <f t="shared" si="193"/>
        <v>0</v>
      </c>
      <c r="O489" s="503">
        <f t="shared" si="193"/>
        <v>0</v>
      </c>
      <c r="P489" s="504">
        <f t="shared" si="194"/>
        <v>0</v>
      </c>
      <c r="Q489" s="505">
        <f t="shared" si="194"/>
        <v>0</v>
      </c>
      <c r="R489" s="506">
        <f t="shared" si="194"/>
        <v>0</v>
      </c>
      <c r="S489" s="507"/>
      <c r="T489" s="508"/>
      <c r="U489" s="509">
        <f t="shared" si="192"/>
        <v>0</v>
      </c>
      <c r="V489" s="510"/>
      <c r="W489" s="510"/>
    </row>
    <row r="490" spans="1:23" ht="12" customHeight="1">
      <c r="A490" s="498">
        <v>362001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187"/>
        <v>32</v>
      </c>
      <c r="K490" s="503">
        <f t="shared" si="187"/>
        <v>0</v>
      </c>
      <c r="L490" s="503">
        <f t="shared" si="187"/>
        <v>0</v>
      </c>
      <c r="M490" s="511">
        <f t="shared" si="195"/>
        <v>0</v>
      </c>
      <c r="N490" s="503">
        <f t="shared" si="193"/>
        <v>0</v>
      </c>
      <c r="O490" s="503">
        <f t="shared" si="193"/>
        <v>32</v>
      </c>
      <c r="P490" s="504">
        <f t="shared" si="194"/>
        <v>0</v>
      </c>
      <c r="Q490" s="505">
        <f t="shared" si="194"/>
        <v>0</v>
      </c>
      <c r="R490" s="506">
        <f t="shared" si="194"/>
        <v>0</v>
      </c>
      <c r="S490" s="507"/>
      <c r="T490" s="508"/>
      <c r="U490" s="509">
        <f t="shared" si="192"/>
        <v>32</v>
      </c>
      <c r="V490" s="510"/>
      <c r="W490" s="510"/>
    </row>
    <row r="491" spans="1:23" ht="12" customHeight="1">
      <c r="A491" s="498">
        <v>362101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187"/>
        <v>0</v>
      </c>
      <c r="K491" s="503">
        <f t="shared" si="187"/>
        <v>0</v>
      </c>
      <c r="L491" s="503">
        <f t="shared" si="187"/>
        <v>0</v>
      </c>
      <c r="M491" s="511">
        <f t="shared" si="195"/>
        <v>0</v>
      </c>
      <c r="N491" s="503">
        <f t="shared" si="193"/>
        <v>0</v>
      </c>
      <c r="O491" s="503">
        <f t="shared" si="193"/>
        <v>0</v>
      </c>
      <c r="P491" s="504">
        <f t="shared" si="194"/>
        <v>0</v>
      </c>
      <c r="Q491" s="505">
        <f t="shared" si="194"/>
        <v>0</v>
      </c>
      <c r="R491" s="506">
        <f t="shared" si="194"/>
        <v>0</v>
      </c>
      <c r="S491" s="507"/>
      <c r="T491" s="508"/>
      <c r="U491" s="509">
        <f t="shared" si="192"/>
        <v>0</v>
      </c>
      <c r="V491" s="510"/>
      <c r="W491" s="510"/>
    </row>
    <row r="492" spans="1:23" ht="12" customHeight="1">
      <c r="A492" s="498">
        <v>364201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187"/>
        <v>24</v>
      </c>
      <c r="K492" s="503">
        <f t="shared" si="187"/>
        <v>0</v>
      </c>
      <c r="L492" s="503">
        <f t="shared" si="187"/>
        <v>0</v>
      </c>
      <c r="M492" s="511">
        <f t="shared" si="195"/>
        <v>0</v>
      </c>
      <c r="N492" s="503">
        <f t="shared" ref="N492:O511" si="196">SUMIF($A$10:$A$323,$A492,N$10:N$323)</f>
        <v>0</v>
      </c>
      <c r="O492" s="503">
        <f t="shared" si="196"/>
        <v>24</v>
      </c>
      <c r="P492" s="504">
        <f t="shared" ref="P492:R511" si="197">SUMIF($A$10:$A$318,$A492,P$10:P$318)</f>
        <v>0</v>
      </c>
      <c r="Q492" s="505">
        <f t="shared" si="197"/>
        <v>0</v>
      </c>
      <c r="R492" s="506">
        <f t="shared" si="197"/>
        <v>0</v>
      </c>
      <c r="S492" s="507"/>
      <c r="T492" s="508"/>
      <c r="U492" s="509">
        <f t="shared" si="192"/>
        <v>24</v>
      </c>
      <c r="V492" s="510"/>
      <c r="W492" s="510"/>
    </row>
    <row r="493" spans="1:23" ht="12" customHeight="1">
      <c r="A493" s="498">
        <v>364301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187"/>
        <v>0</v>
      </c>
      <c r="K493" s="503">
        <f t="shared" si="187"/>
        <v>0</v>
      </c>
      <c r="L493" s="503">
        <f t="shared" si="187"/>
        <v>0</v>
      </c>
      <c r="M493" s="511">
        <f t="shared" si="195"/>
        <v>0</v>
      </c>
      <c r="N493" s="503">
        <f t="shared" si="196"/>
        <v>0</v>
      </c>
      <c r="O493" s="503">
        <f t="shared" si="196"/>
        <v>0</v>
      </c>
      <c r="P493" s="504">
        <f t="shared" si="197"/>
        <v>240</v>
      </c>
      <c r="Q493" s="505">
        <f t="shared" si="197"/>
        <v>0</v>
      </c>
      <c r="R493" s="506">
        <f t="shared" si="197"/>
        <v>240</v>
      </c>
      <c r="S493" s="507"/>
      <c r="T493" s="508"/>
      <c r="U493" s="509">
        <f t="shared" si="192"/>
        <v>240</v>
      </c>
      <c r="V493" s="510"/>
      <c r="W493" s="510"/>
    </row>
    <row r="494" spans="1:23" ht="12" customHeight="1">
      <c r="A494" s="498">
        <v>366200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ref="J494:L557" si="198">SUMIF($A$10:$A$323,$A494,J$10:J$323)</f>
        <v>0</v>
      </c>
      <c r="K494" s="503">
        <f t="shared" si="198"/>
        <v>0</v>
      </c>
      <c r="L494" s="503">
        <f t="shared" si="198"/>
        <v>0</v>
      </c>
      <c r="M494" s="511">
        <f t="shared" si="195"/>
        <v>0</v>
      </c>
      <c r="N494" s="503">
        <f t="shared" si="196"/>
        <v>0</v>
      </c>
      <c r="O494" s="503">
        <f t="shared" si="196"/>
        <v>0</v>
      </c>
      <c r="P494" s="504">
        <f t="shared" si="197"/>
        <v>0</v>
      </c>
      <c r="Q494" s="505">
        <f t="shared" si="197"/>
        <v>0</v>
      </c>
      <c r="R494" s="506">
        <f t="shared" si="197"/>
        <v>0</v>
      </c>
      <c r="S494" s="507"/>
      <c r="T494" s="508"/>
      <c r="U494" s="509">
        <f t="shared" si="192"/>
        <v>0</v>
      </c>
      <c r="V494" s="510"/>
      <c r="W494" s="510"/>
    </row>
    <row r="495" spans="1:23" ht="12" customHeight="1">
      <c r="A495" s="498">
        <v>366201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198"/>
        <v>190</v>
      </c>
      <c r="K495" s="503">
        <f t="shared" si="198"/>
        <v>10</v>
      </c>
      <c r="L495" s="503">
        <f t="shared" si="198"/>
        <v>8</v>
      </c>
      <c r="M495" s="511">
        <f t="shared" si="195"/>
        <v>0</v>
      </c>
      <c r="N495" s="503">
        <f t="shared" si="196"/>
        <v>0</v>
      </c>
      <c r="O495" s="503">
        <f t="shared" si="196"/>
        <v>208</v>
      </c>
      <c r="P495" s="504">
        <f t="shared" si="197"/>
        <v>0</v>
      </c>
      <c r="Q495" s="505">
        <f t="shared" si="197"/>
        <v>0</v>
      </c>
      <c r="R495" s="506">
        <f t="shared" si="197"/>
        <v>0</v>
      </c>
      <c r="S495" s="507"/>
      <c r="T495" s="508"/>
      <c r="U495" s="509">
        <f t="shared" si="192"/>
        <v>208</v>
      </c>
      <c r="V495" s="510"/>
      <c r="W495" s="510"/>
    </row>
    <row r="496" spans="1:23" ht="12" customHeight="1">
      <c r="A496" s="498">
        <v>366208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198"/>
        <v>0</v>
      </c>
      <c r="K496" s="503">
        <f t="shared" si="198"/>
        <v>0</v>
      </c>
      <c r="L496" s="503">
        <f t="shared" si="198"/>
        <v>0</v>
      </c>
      <c r="M496" s="511">
        <f t="shared" si="195"/>
        <v>0</v>
      </c>
      <c r="N496" s="503">
        <f t="shared" si="196"/>
        <v>0</v>
      </c>
      <c r="O496" s="503">
        <f t="shared" si="196"/>
        <v>0</v>
      </c>
      <c r="P496" s="504">
        <f t="shared" si="197"/>
        <v>0</v>
      </c>
      <c r="Q496" s="505">
        <f t="shared" si="197"/>
        <v>0</v>
      </c>
      <c r="R496" s="506">
        <f t="shared" si="197"/>
        <v>0</v>
      </c>
      <c r="S496" s="507"/>
      <c r="T496" s="508"/>
      <c r="U496" s="509">
        <f t="shared" si="192"/>
        <v>0</v>
      </c>
      <c r="V496" s="510"/>
      <c r="W496" s="510"/>
    </row>
    <row r="497" spans="1:23" ht="12" customHeight="1">
      <c r="A497" s="498">
        <v>366301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198"/>
        <v>0</v>
      </c>
      <c r="K497" s="503">
        <f t="shared" si="198"/>
        <v>0</v>
      </c>
      <c r="L497" s="503">
        <f t="shared" si="198"/>
        <v>0</v>
      </c>
      <c r="M497" s="511">
        <f t="shared" si="195"/>
        <v>0</v>
      </c>
      <c r="N497" s="503">
        <f t="shared" si="196"/>
        <v>0</v>
      </c>
      <c r="O497" s="503">
        <f t="shared" si="196"/>
        <v>0</v>
      </c>
      <c r="P497" s="504">
        <f t="shared" si="197"/>
        <v>412</v>
      </c>
      <c r="Q497" s="505">
        <f t="shared" si="197"/>
        <v>0</v>
      </c>
      <c r="R497" s="506">
        <f t="shared" si="197"/>
        <v>412</v>
      </c>
      <c r="S497" s="507"/>
      <c r="T497" s="508"/>
      <c r="U497" s="509">
        <f t="shared" si="192"/>
        <v>412</v>
      </c>
      <c r="V497" s="510"/>
      <c r="W497" s="510"/>
    </row>
    <row r="498" spans="1:23" ht="12" customHeight="1">
      <c r="A498" s="498">
        <v>367101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198"/>
        <v>150</v>
      </c>
      <c r="K498" s="503">
        <f t="shared" si="198"/>
        <v>5</v>
      </c>
      <c r="L498" s="503">
        <f t="shared" si="198"/>
        <v>5</v>
      </c>
      <c r="M498" s="511">
        <f t="shared" si="195"/>
        <v>0</v>
      </c>
      <c r="N498" s="503">
        <f t="shared" si="196"/>
        <v>0</v>
      </c>
      <c r="O498" s="503">
        <f t="shared" si="196"/>
        <v>160</v>
      </c>
      <c r="P498" s="504">
        <f t="shared" si="197"/>
        <v>0</v>
      </c>
      <c r="Q498" s="505">
        <f t="shared" si="197"/>
        <v>0</v>
      </c>
      <c r="R498" s="506">
        <f t="shared" si="197"/>
        <v>0</v>
      </c>
      <c r="S498" s="507"/>
      <c r="T498" s="508"/>
      <c r="U498" s="509">
        <f t="shared" si="192"/>
        <v>160</v>
      </c>
      <c r="V498" s="510"/>
      <c r="W498" s="510"/>
    </row>
    <row r="499" spans="1:23" ht="12" customHeight="1">
      <c r="A499" s="498">
        <v>367108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198"/>
        <v>0</v>
      </c>
      <c r="K499" s="503">
        <f t="shared" si="198"/>
        <v>0</v>
      </c>
      <c r="L499" s="503">
        <f t="shared" si="198"/>
        <v>0</v>
      </c>
      <c r="M499" s="511">
        <f t="shared" si="195"/>
        <v>0</v>
      </c>
      <c r="N499" s="503">
        <f t="shared" si="196"/>
        <v>0</v>
      </c>
      <c r="O499" s="503">
        <f t="shared" si="196"/>
        <v>0</v>
      </c>
      <c r="P499" s="504">
        <f t="shared" si="197"/>
        <v>0</v>
      </c>
      <c r="Q499" s="505">
        <f t="shared" si="197"/>
        <v>0</v>
      </c>
      <c r="R499" s="506">
        <f t="shared" si="197"/>
        <v>0</v>
      </c>
      <c r="S499" s="507"/>
      <c r="T499" s="508"/>
      <c r="U499" s="509">
        <f t="shared" si="192"/>
        <v>0</v>
      </c>
      <c r="V499" s="510"/>
      <c r="W499" s="510"/>
    </row>
    <row r="500" spans="1:23" ht="12" customHeight="1">
      <c r="A500" s="498">
        <v>367200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198"/>
        <v>0</v>
      </c>
      <c r="K500" s="503">
        <f t="shared" si="198"/>
        <v>0</v>
      </c>
      <c r="L500" s="503">
        <f t="shared" si="198"/>
        <v>0</v>
      </c>
      <c r="M500" s="511">
        <f t="shared" si="195"/>
        <v>0</v>
      </c>
      <c r="N500" s="503">
        <f t="shared" si="196"/>
        <v>0</v>
      </c>
      <c r="O500" s="503">
        <f t="shared" si="196"/>
        <v>0</v>
      </c>
      <c r="P500" s="504">
        <f t="shared" si="197"/>
        <v>0</v>
      </c>
      <c r="Q500" s="505">
        <f t="shared" si="197"/>
        <v>0</v>
      </c>
      <c r="R500" s="506">
        <f t="shared" si="197"/>
        <v>0</v>
      </c>
      <c r="S500" s="507"/>
      <c r="T500" s="508"/>
      <c r="U500" s="509">
        <f t="shared" si="192"/>
        <v>0</v>
      </c>
      <c r="V500" s="510"/>
      <c r="W500" s="510"/>
    </row>
    <row r="501" spans="1:23" ht="12" customHeight="1">
      <c r="A501" s="498">
        <v>367201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198"/>
        <v>27</v>
      </c>
      <c r="K501" s="503">
        <f t="shared" si="198"/>
        <v>4</v>
      </c>
      <c r="L501" s="503">
        <f t="shared" si="198"/>
        <v>1</v>
      </c>
      <c r="M501" s="511">
        <f t="shared" si="195"/>
        <v>0</v>
      </c>
      <c r="N501" s="503">
        <f t="shared" si="196"/>
        <v>0</v>
      </c>
      <c r="O501" s="503">
        <f t="shared" si="196"/>
        <v>32</v>
      </c>
      <c r="P501" s="504">
        <f t="shared" si="197"/>
        <v>0</v>
      </c>
      <c r="Q501" s="505">
        <f t="shared" si="197"/>
        <v>0</v>
      </c>
      <c r="R501" s="506">
        <f t="shared" si="197"/>
        <v>0</v>
      </c>
      <c r="S501" s="507"/>
      <c r="T501" s="508"/>
      <c r="U501" s="509">
        <f t="shared" si="192"/>
        <v>32</v>
      </c>
      <c r="V501" s="510"/>
      <c r="W501" s="510"/>
    </row>
    <row r="502" spans="1:23" ht="12" customHeight="1">
      <c r="A502" s="498">
        <v>367301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198"/>
        <v>0</v>
      </c>
      <c r="K502" s="503">
        <f t="shared" si="198"/>
        <v>0</v>
      </c>
      <c r="L502" s="503">
        <f t="shared" si="198"/>
        <v>0</v>
      </c>
      <c r="M502" s="511">
        <f t="shared" si="195"/>
        <v>0</v>
      </c>
      <c r="N502" s="503">
        <f t="shared" si="196"/>
        <v>0</v>
      </c>
      <c r="O502" s="503">
        <f t="shared" si="196"/>
        <v>0</v>
      </c>
      <c r="P502" s="504">
        <f t="shared" si="197"/>
        <v>625</v>
      </c>
      <c r="Q502" s="505">
        <f t="shared" si="197"/>
        <v>0</v>
      </c>
      <c r="R502" s="506">
        <f t="shared" si="197"/>
        <v>625</v>
      </c>
      <c r="S502" s="507"/>
      <c r="T502" s="508"/>
      <c r="U502" s="509">
        <f t="shared" si="192"/>
        <v>625</v>
      </c>
      <c r="V502" s="510"/>
      <c r="W502" s="510"/>
    </row>
    <row r="503" spans="1:23" ht="12" customHeight="1">
      <c r="A503" s="498">
        <v>400100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198"/>
        <v>0</v>
      </c>
      <c r="K503" s="503">
        <f t="shared" si="198"/>
        <v>0</v>
      </c>
      <c r="L503" s="503">
        <f t="shared" si="198"/>
        <v>0</v>
      </c>
      <c r="M503" s="511">
        <f t="shared" si="195"/>
        <v>0</v>
      </c>
      <c r="N503" s="503">
        <f t="shared" si="196"/>
        <v>0</v>
      </c>
      <c r="O503" s="503">
        <f t="shared" si="196"/>
        <v>0</v>
      </c>
      <c r="P503" s="504">
        <f t="shared" si="197"/>
        <v>0</v>
      </c>
      <c r="Q503" s="505">
        <f t="shared" si="197"/>
        <v>0</v>
      </c>
      <c r="R503" s="506">
        <f t="shared" si="197"/>
        <v>0</v>
      </c>
      <c r="S503" s="507"/>
      <c r="T503" s="508"/>
      <c r="U503" s="509">
        <f t="shared" si="192"/>
        <v>0</v>
      </c>
      <c r="V503" s="510"/>
      <c r="W503" s="510"/>
    </row>
    <row r="504" spans="1:23" ht="12" customHeight="1">
      <c r="A504" s="498">
        <v>400200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198"/>
        <v>0</v>
      </c>
      <c r="K504" s="503">
        <f t="shared" si="198"/>
        <v>0</v>
      </c>
      <c r="L504" s="503">
        <f t="shared" si="198"/>
        <v>0</v>
      </c>
      <c r="M504" s="511">
        <f t="shared" si="195"/>
        <v>0</v>
      </c>
      <c r="N504" s="503">
        <f t="shared" si="196"/>
        <v>0</v>
      </c>
      <c r="O504" s="503">
        <f t="shared" si="196"/>
        <v>0</v>
      </c>
      <c r="P504" s="504">
        <f t="shared" si="197"/>
        <v>0</v>
      </c>
      <c r="Q504" s="505">
        <f t="shared" si="197"/>
        <v>0</v>
      </c>
      <c r="R504" s="506">
        <f t="shared" si="197"/>
        <v>0</v>
      </c>
      <c r="S504" s="507"/>
      <c r="T504" s="508"/>
      <c r="U504" s="509">
        <f t="shared" si="192"/>
        <v>0</v>
      </c>
      <c r="V504" s="510"/>
      <c r="W504" s="510"/>
    </row>
    <row r="505" spans="1:23" ht="12" customHeight="1">
      <c r="A505" s="498">
        <v>400300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198"/>
        <v>0</v>
      </c>
      <c r="K505" s="503">
        <f t="shared" si="198"/>
        <v>0</v>
      </c>
      <c r="L505" s="503">
        <f t="shared" si="198"/>
        <v>0</v>
      </c>
      <c r="M505" s="511">
        <f t="shared" si="195"/>
        <v>0</v>
      </c>
      <c r="N505" s="503">
        <f t="shared" si="196"/>
        <v>0</v>
      </c>
      <c r="O505" s="503">
        <f t="shared" si="196"/>
        <v>0</v>
      </c>
      <c r="P505" s="504">
        <f t="shared" si="197"/>
        <v>0</v>
      </c>
      <c r="Q505" s="505">
        <f t="shared" si="197"/>
        <v>0</v>
      </c>
      <c r="R505" s="506">
        <f t="shared" si="197"/>
        <v>0</v>
      </c>
      <c r="S505" s="507"/>
      <c r="T505" s="508"/>
      <c r="U505" s="509">
        <f t="shared" si="192"/>
        <v>0</v>
      </c>
      <c r="V505" s="510"/>
      <c r="W505" s="510"/>
    </row>
    <row r="506" spans="1:23" ht="12" customHeight="1">
      <c r="A506" s="498">
        <v>411001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198"/>
        <v>0</v>
      </c>
      <c r="K506" s="503">
        <f t="shared" si="198"/>
        <v>0</v>
      </c>
      <c r="L506" s="503">
        <f t="shared" si="198"/>
        <v>0</v>
      </c>
      <c r="M506" s="511">
        <f t="shared" si="195"/>
        <v>0</v>
      </c>
      <c r="N506" s="503">
        <f t="shared" si="196"/>
        <v>0</v>
      </c>
      <c r="O506" s="503">
        <f t="shared" si="196"/>
        <v>0</v>
      </c>
      <c r="P506" s="504">
        <f t="shared" si="197"/>
        <v>0</v>
      </c>
      <c r="Q506" s="505">
        <f t="shared" si="197"/>
        <v>0</v>
      </c>
      <c r="R506" s="506">
        <f t="shared" si="197"/>
        <v>0</v>
      </c>
      <c r="S506" s="507"/>
      <c r="T506" s="508"/>
      <c r="U506" s="509">
        <f t="shared" si="192"/>
        <v>0</v>
      </c>
      <c r="V506" s="510"/>
      <c r="W506" s="510"/>
    </row>
    <row r="507" spans="1:23" ht="12" customHeight="1">
      <c r="A507" s="498">
        <v>411041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198"/>
        <v>0</v>
      </c>
      <c r="K507" s="503">
        <f t="shared" si="198"/>
        <v>0</v>
      </c>
      <c r="L507" s="503">
        <f t="shared" si="198"/>
        <v>0</v>
      </c>
      <c r="M507" s="511">
        <f t="shared" si="195"/>
        <v>0</v>
      </c>
      <c r="N507" s="503">
        <f t="shared" si="196"/>
        <v>0</v>
      </c>
      <c r="O507" s="503">
        <f t="shared" si="196"/>
        <v>0</v>
      </c>
      <c r="P507" s="504">
        <f t="shared" si="197"/>
        <v>0</v>
      </c>
      <c r="Q507" s="505">
        <f t="shared" si="197"/>
        <v>0</v>
      </c>
      <c r="R507" s="506">
        <f t="shared" si="197"/>
        <v>0</v>
      </c>
      <c r="S507" s="507"/>
      <c r="T507" s="508"/>
      <c r="U507" s="509">
        <f t="shared" si="192"/>
        <v>0</v>
      </c>
      <c r="V507" s="510"/>
      <c r="W507" s="510"/>
    </row>
    <row r="508" spans="1:23" ht="12" customHeight="1">
      <c r="A508" s="498">
        <v>412001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198"/>
        <v>0</v>
      </c>
      <c r="K508" s="503">
        <f t="shared" si="198"/>
        <v>0</v>
      </c>
      <c r="L508" s="503">
        <f t="shared" si="198"/>
        <v>0</v>
      </c>
      <c r="M508" s="511">
        <f t="shared" si="195"/>
        <v>0</v>
      </c>
      <c r="N508" s="503">
        <f t="shared" si="196"/>
        <v>0</v>
      </c>
      <c r="O508" s="503">
        <f t="shared" si="196"/>
        <v>0</v>
      </c>
      <c r="P508" s="504">
        <f t="shared" si="197"/>
        <v>0</v>
      </c>
      <c r="Q508" s="505">
        <f t="shared" si="197"/>
        <v>0</v>
      </c>
      <c r="R508" s="506">
        <f t="shared" si="197"/>
        <v>0</v>
      </c>
      <c r="S508" s="507"/>
      <c r="T508" s="508"/>
      <c r="U508" s="509">
        <f t="shared" si="192"/>
        <v>0</v>
      </c>
      <c r="V508" s="510"/>
      <c r="W508" s="510"/>
    </row>
    <row r="509" spans="1:23" ht="12" customHeight="1">
      <c r="A509" s="498">
        <v>422001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198"/>
        <v>8</v>
      </c>
      <c r="K509" s="503">
        <f t="shared" si="198"/>
        <v>0</v>
      </c>
      <c r="L509" s="503">
        <f t="shared" si="198"/>
        <v>0</v>
      </c>
      <c r="M509" s="511">
        <f t="shared" si="195"/>
        <v>0</v>
      </c>
      <c r="N509" s="503">
        <f t="shared" si="196"/>
        <v>0</v>
      </c>
      <c r="O509" s="503">
        <f t="shared" si="196"/>
        <v>8</v>
      </c>
      <c r="P509" s="504">
        <f t="shared" si="197"/>
        <v>0</v>
      </c>
      <c r="Q509" s="505">
        <f t="shared" si="197"/>
        <v>0</v>
      </c>
      <c r="R509" s="506">
        <f t="shared" si="197"/>
        <v>0</v>
      </c>
      <c r="S509" s="507"/>
      <c r="T509" s="508"/>
      <c r="U509" s="509">
        <f t="shared" si="192"/>
        <v>8</v>
      </c>
      <c r="V509" s="510"/>
      <c r="W509" s="510"/>
    </row>
    <row r="510" spans="1:23" ht="12" customHeight="1">
      <c r="A510" s="498">
        <v>423001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198"/>
        <v>48</v>
      </c>
      <c r="K510" s="503">
        <f t="shared" si="198"/>
        <v>0</v>
      </c>
      <c r="L510" s="503">
        <f t="shared" si="198"/>
        <v>0</v>
      </c>
      <c r="M510" s="511">
        <f t="shared" si="195"/>
        <v>0</v>
      </c>
      <c r="N510" s="503">
        <f t="shared" si="196"/>
        <v>0</v>
      </c>
      <c r="O510" s="503">
        <f t="shared" si="196"/>
        <v>48</v>
      </c>
      <c r="P510" s="504">
        <f t="shared" si="197"/>
        <v>0</v>
      </c>
      <c r="Q510" s="505">
        <f t="shared" si="197"/>
        <v>0</v>
      </c>
      <c r="R510" s="506">
        <f t="shared" si="197"/>
        <v>0</v>
      </c>
      <c r="S510" s="507"/>
      <c r="T510" s="508"/>
      <c r="U510" s="509">
        <f t="shared" si="192"/>
        <v>48</v>
      </c>
      <c r="V510" s="510"/>
      <c r="W510" s="510"/>
    </row>
    <row r="511" spans="1:23" ht="12" customHeight="1">
      <c r="A511" s="498">
        <v>423700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198"/>
        <v>0</v>
      </c>
      <c r="K511" s="503">
        <f t="shared" si="198"/>
        <v>0</v>
      </c>
      <c r="L511" s="503">
        <f t="shared" si="198"/>
        <v>0</v>
      </c>
      <c r="M511" s="511">
        <f t="shared" si="195"/>
        <v>0</v>
      </c>
      <c r="N511" s="503">
        <f t="shared" si="196"/>
        <v>16</v>
      </c>
      <c r="O511" s="503">
        <f t="shared" si="196"/>
        <v>16</v>
      </c>
      <c r="P511" s="504">
        <f t="shared" si="197"/>
        <v>0</v>
      </c>
      <c r="Q511" s="505">
        <f t="shared" si="197"/>
        <v>0</v>
      </c>
      <c r="R511" s="506">
        <f t="shared" si="197"/>
        <v>0</v>
      </c>
      <c r="S511" s="507"/>
      <c r="T511" s="508"/>
      <c r="U511" s="509">
        <f t="shared" si="192"/>
        <v>16</v>
      </c>
      <c r="V511" s="510"/>
      <c r="W511" s="510"/>
    </row>
    <row r="512" spans="1:23" ht="12" customHeight="1">
      <c r="A512" s="498">
        <v>423701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198"/>
        <v>0</v>
      </c>
      <c r="K512" s="503">
        <f t="shared" si="198"/>
        <v>0</v>
      </c>
      <c r="L512" s="503">
        <f t="shared" si="198"/>
        <v>0</v>
      </c>
      <c r="M512" s="511">
        <f t="shared" si="195"/>
        <v>0</v>
      </c>
      <c r="N512" s="503">
        <f t="shared" ref="N512:O531" si="199">SUMIF($A$10:$A$323,$A512,N$10:N$323)</f>
        <v>16</v>
      </c>
      <c r="O512" s="503">
        <f t="shared" si="199"/>
        <v>16</v>
      </c>
      <c r="P512" s="504">
        <f t="shared" ref="P512:R531" si="200">SUMIF($A$10:$A$318,$A512,P$10:P$318)</f>
        <v>0</v>
      </c>
      <c r="Q512" s="505">
        <f t="shared" si="200"/>
        <v>0</v>
      </c>
      <c r="R512" s="506">
        <f t="shared" si="200"/>
        <v>0</v>
      </c>
      <c r="S512" s="507"/>
      <c r="T512" s="508"/>
      <c r="U512" s="509">
        <f t="shared" si="192"/>
        <v>16</v>
      </c>
      <c r="V512" s="510"/>
      <c r="W512" s="510"/>
    </row>
    <row r="513" spans="1:23" ht="12" customHeight="1">
      <c r="A513" s="498">
        <v>424001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198"/>
        <v>0</v>
      </c>
      <c r="K513" s="503">
        <f t="shared" si="198"/>
        <v>0</v>
      </c>
      <c r="L513" s="503">
        <f t="shared" si="198"/>
        <v>0</v>
      </c>
      <c r="M513" s="511">
        <f t="shared" si="195"/>
        <v>0</v>
      </c>
      <c r="N513" s="503">
        <f t="shared" si="199"/>
        <v>0</v>
      </c>
      <c r="O513" s="503">
        <f t="shared" si="199"/>
        <v>0</v>
      </c>
      <c r="P513" s="504">
        <f t="shared" si="200"/>
        <v>0</v>
      </c>
      <c r="Q513" s="505">
        <f t="shared" si="200"/>
        <v>0</v>
      </c>
      <c r="R513" s="506">
        <f t="shared" si="200"/>
        <v>0</v>
      </c>
      <c r="S513" s="507"/>
      <c r="T513" s="508"/>
      <c r="U513" s="509">
        <f t="shared" si="192"/>
        <v>0</v>
      </c>
      <c r="V513" s="510"/>
      <c r="W513" s="510"/>
    </row>
    <row r="514" spans="1:23" ht="12" customHeight="1">
      <c r="A514" s="498">
        <v>431000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198"/>
        <v>0</v>
      </c>
      <c r="K514" s="503">
        <f t="shared" si="198"/>
        <v>0</v>
      </c>
      <c r="L514" s="503">
        <f t="shared" si="198"/>
        <v>0</v>
      </c>
      <c r="M514" s="511">
        <f t="shared" si="195"/>
        <v>0</v>
      </c>
      <c r="N514" s="503">
        <f t="shared" si="199"/>
        <v>0</v>
      </c>
      <c r="O514" s="503">
        <f t="shared" si="199"/>
        <v>0</v>
      </c>
      <c r="P514" s="504">
        <f t="shared" si="200"/>
        <v>0</v>
      </c>
      <c r="Q514" s="505">
        <f t="shared" si="200"/>
        <v>0</v>
      </c>
      <c r="R514" s="506">
        <f t="shared" si="200"/>
        <v>0</v>
      </c>
      <c r="S514" s="507"/>
      <c r="T514" s="508"/>
      <c r="U514" s="509">
        <f t="shared" si="192"/>
        <v>0</v>
      </c>
      <c r="V514" s="510"/>
      <c r="W514" s="510"/>
    </row>
    <row r="515" spans="1:23" ht="12" customHeight="1">
      <c r="A515" s="498">
        <v>431001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198"/>
        <v>0</v>
      </c>
      <c r="K515" s="503">
        <f t="shared" si="198"/>
        <v>0</v>
      </c>
      <c r="L515" s="503">
        <f t="shared" si="198"/>
        <v>0</v>
      </c>
      <c r="M515" s="511">
        <f t="shared" si="195"/>
        <v>0</v>
      </c>
      <c r="N515" s="503">
        <f t="shared" si="199"/>
        <v>0</v>
      </c>
      <c r="O515" s="503">
        <f t="shared" si="199"/>
        <v>0</v>
      </c>
      <c r="P515" s="504">
        <f t="shared" si="200"/>
        <v>0</v>
      </c>
      <c r="Q515" s="505">
        <f t="shared" si="200"/>
        <v>0</v>
      </c>
      <c r="R515" s="506">
        <f t="shared" si="200"/>
        <v>0</v>
      </c>
      <c r="S515" s="507"/>
      <c r="T515" s="508"/>
      <c r="U515" s="509">
        <f t="shared" si="192"/>
        <v>0</v>
      </c>
      <c r="V515" s="510"/>
      <c r="W515" s="510"/>
    </row>
    <row r="516" spans="1:23" ht="12" customHeight="1">
      <c r="A516" s="498">
        <v>433000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198"/>
        <v>40</v>
      </c>
      <c r="K516" s="503">
        <f t="shared" si="198"/>
        <v>8</v>
      </c>
      <c r="L516" s="503">
        <f t="shared" si="198"/>
        <v>0</v>
      </c>
      <c r="M516" s="511">
        <f t="shared" si="195"/>
        <v>0</v>
      </c>
      <c r="N516" s="503">
        <f t="shared" si="199"/>
        <v>0</v>
      </c>
      <c r="O516" s="503">
        <f t="shared" si="199"/>
        <v>48</v>
      </c>
      <c r="P516" s="504">
        <f t="shared" si="200"/>
        <v>0</v>
      </c>
      <c r="Q516" s="505">
        <f t="shared" si="200"/>
        <v>0</v>
      </c>
      <c r="R516" s="506">
        <f t="shared" si="200"/>
        <v>0</v>
      </c>
      <c r="S516" s="507"/>
      <c r="T516" s="508"/>
      <c r="U516" s="509">
        <f t="shared" si="192"/>
        <v>48</v>
      </c>
      <c r="V516" s="510"/>
      <c r="W516" s="510"/>
    </row>
    <row r="517" spans="1:23" ht="12" customHeight="1">
      <c r="A517" s="498">
        <v>433001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198"/>
        <v>5</v>
      </c>
      <c r="K517" s="503">
        <f t="shared" si="198"/>
        <v>3</v>
      </c>
      <c r="L517" s="503">
        <f t="shared" si="198"/>
        <v>0</v>
      </c>
      <c r="M517" s="511">
        <f t="shared" si="195"/>
        <v>0</v>
      </c>
      <c r="N517" s="503">
        <f t="shared" si="199"/>
        <v>0</v>
      </c>
      <c r="O517" s="503">
        <f t="shared" si="199"/>
        <v>8</v>
      </c>
      <c r="P517" s="504">
        <f t="shared" si="200"/>
        <v>0</v>
      </c>
      <c r="Q517" s="505">
        <f t="shared" si="200"/>
        <v>0</v>
      </c>
      <c r="R517" s="506">
        <f t="shared" si="200"/>
        <v>0</v>
      </c>
      <c r="S517" s="507"/>
      <c r="T517" s="508"/>
      <c r="U517" s="509">
        <f t="shared" si="192"/>
        <v>8</v>
      </c>
      <c r="V517" s="510"/>
      <c r="W517" s="510"/>
    </row>
    <row r="518" spans="1:23" ht="12" customHeight="1">
      <c r="A518" s="498">
        <v>433010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198"/>
        <v>0</v>
      </c>
      <c r="K518" s="503">
        <f t="shared" si="198"/>
        <v>0</v>
      </c>
      <c r="L518" s="503">
        <f t="shared" si="198"/>
        <v>0</v>
      </c>
      <c r="M518" s="511">
        <f t="shared" si="195"/>
        <v>0</v>
      </c>
      <c r="N518" s="503">
        <f t="shared" si="199"/>
        <v>0</v>
      </c>
      <c r="O518" s="503">
        <f t="shared" si="199"/>
        <v>0</v>
      </c>
      <c r="P518" s="504">
        <f t="shared" si="200"/>
        <v>0</v>
      </c>
      <c r="Q518" s="505">
        <f t="shared" si="200"/>
        <v>0</v>
      </c>
      <c r="R518" s="506">
        <f t="shared" si="200"/>
        <v>0</v>
      </c>
      <c r="S518" s="507"/>
      <c r="T518" s="508"/>
      <c r="U518" s="509">
        <f t="shared" si="192"/>
        <v>0</v>
      </c>
      <c r="V518" s="510"/>
      <c r="W518" s="510"/>
    </row>
    <row r="519" spans="1:23" ht="12" customHeight="1">
      <c r="A519" s="498">
        <v>433011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198"/>
        <v>0</v>
      </c>
      <c r="K519" s="503">
        <f t="shared" si="198"/>
        <v>0</v>
      </c>
      <c r="L519" s="503">
        <f t="shared" si="198"/>
        <v>0</v>
      </c>
      <c r="M519" s="511">
        <f t="shared" si="195"/>
        <v>0</v>
      </c>
      <c r="N519" s="503">
        <f t="shared" si="199"/>
        <v>0</v>
      </c>
      <c r="O519" s="503">
        <f t="shared" si="199"/>
        <v>0</v>
      </c>
      <c r="P519" s="504">
        <f t="shared" si="200"/>
        <v>0</v>
      </c>
      <c r="Q519" s="505">
        <f t="shared" si="200"/>
        <v>0</v>
      </c>
      <c r="R519" s="506">
        <f t="shared" si="200"/>
        <v>0</v>
      </c>
      <c r="S519" s="507"/>
      <c r="T519" s="508"/>
      <c r="U519" s="509">
        <f t="shared" si="192"/>
        <v>0</v>
      </c>
      <c r="V519" s="510"/>
      <c r="W519" s="510"/>
    </row>
    <row r="520" spans="1:23" ht="12" customHeight="1">
      <c r="A520" s="498">
        <v>433051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198"/>
        <v>0</v>
      </c>
      <c r="K520" s="503">
        <f t="shared" si="198"/>
        <v>0</v>
      </c>
      <c r="L520" s="503">
        <f t="shared" si="198"/>
        <v>0</v>
      </c>
      <c r="M520" s="511">
        <f t="shared" si="195"/>
        <v>0</v>
      </c>
      <c r="N520" s="503">
        <f t="shared" si="199"/>
        <v>0</v>
      </c>
      <c r="O520" s="503">
        <f t="shared" si="199"/>
        <v>0</v>
      </c>
      <c r="P520" s="504">
        <f t="shared" si="200"/>
        <v>0</v>
      </c>
      <c r="Q520" s="505">
        <f t="shared" si="200"/>
        <v>0</v>
      </c>
      <c r="R520" s="506">
        <f t="shared" si="200"/>
        <v>0</v>
      </c>
      <c r="S520" s="507"/>
      <c r="T520" s="508"/>
      <c r="U520" s="509">
        <f t="shared" si="192"/>
        <v>0</v>
      </c>
      <c r="V520" s="510"/>
      <c r="W520" s="510"/>
    </row>
    <row r="521" spans="1:23" ht="12" customHeight="1">
      <c r="A521" s="498">
        <v>433060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198"/>
        <v>0</v>
      </c>
      <c r="K521" s="503">
        <f t="shared" si="198"/>
        <v>0</v>
      </c>
      <c r="L521" s="503">
        <f t="shared" si="198"/>
        <v>16</v>
      </c>
      <c r="M521" s="511">
        <f t="shared" si="195"/>
        <v>0</v>
      </c>
      <c r="N521" s="503">
        <f t="shared" si="199"/>
        <v>0</v>
      </c>
      <c r="O521" s="503">
        <f t="shared" si="199"/>
        <v>16</v>
      </c>
      <c r="P521" s="504">
        <f t="shared" si="200"/>
        <v>0</v>
      </c>
      <c r="Q521" s="505">
        <f t="shared" si="200"/>
        <v>0</v>
      </c>
      <c r="R521" s="506">
        <f t="shared" si="200"/>
        <v>0</v>
      </c>
      <c r="S521" s="507"/>
      <c r="T521" s="508"/>
      <c r="U521" s="509">
        <f t="shared" si="192"/>
        <v>16</v>
      </c>
      <c r="V521" s="510"/>
      <c r="W521" s="510"/>
    </row>
    <row r="522" spans="1:23" ht="12" customHeight="1">
      <c r="A522" s="498">
        <v>433061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198"/>
        <v>0</v>
      </c>
      <c r="K522" s="503">
        <f t="shared" si="198"/>
        <v>0</v>
      </c>
      <c r="L522" s="503">
        <f t="shared" si="198"/>
        <v>0</v>
      </c>
      <c r="M522" s="511">
        <f t="shared" si="195"/>
        <v>0</v>
      </c>
      <c r="N522" s="503">
        <f t="shared" si="199"/>
        <v>0</v>
      </c>
      <c r="O522" s="503">
        <f t="shared" si="199"/>
        <v>0</v>
      </c>
      <c r="P522" s="504">
        <f t="shared" si="200"/>
        <v>0</v>
      </c>
      <c r="Q522" s="505">
        <f t="shared" si="200"/>
        <v>0</v>
      </c>
      <c r="R522" s="506">
        <f t="shared" si="200"/>
        <v>0</v>
      </c>
      <c r="S522" s="507"/>
      <c r="T522" s="508"/>
      <c r="U522" s="509">
        <f t="shared" si="192"/>
        <v>0</v>
      </c>
      <c r="V522" s="510"/>
      <c r="W522" s="510"/>
    </row>
    <row r="523" spans="1:23" ht="12" customHeight="1">
      <c r="A523" s="498">
        <v>433064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198"/>
        <v>0</v>
      </c>
      <c r="K523" s="503">
        <f t="shared" si="198"/>
        <v>0</v>
      </c>
      <c r="L523" s="503">
        <f t="shared" si="198"/>
        <v>0</v>
      </c>
      <c r="M523" s="511">
        <f t="shared" si="195"/>
        <v>0</v>
      </c>
      <c r="N523" s="503">
        <f t="shared" si="199"/>
        <v>0</v>
      </c>
      <c r="O523" s="503">
        <f t="shared" si="199"/>
        <v>0</v>
      </c>
      <c r="P523" s="504">
        <f t="shared" si="200"/>
        <v>0</v>
      </c>
      <c r="Q523" s="505">
        <f t="shared" si="200"/>
        <v>0</v>
      </c>
      <c r="R523" s="506">
        <f t="shared" si="200"/>
        <v>0</v>
      </c>
      <c r="S523" s="507"/>
      <c r="T523" s="508"/>
      <c r="U523" s="509">
        <f t="shared" si="192"/>
        <v>0</v>
      </c>
      <c r="V523" s="510"/>
      <c r="W523" s="510"/>
    </row>
    <row r="524" spans="1:23" ht="12" customHeight="1">
      <c r="A524" s="498">
        <v>433071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198"/>
        <v>0</v>
      </c>
      <c r="K524" s="503">
        <f t="shared" si="198"/>
        <v>0</v>
      </c>
      <c r="L524" s="503">
        <f t="shared" si="198"/>
        <v>0</v>
      </c>
      <c r="M524" s="511">
        <f t="shared" si="195"/>
        <v>0</v>
      </c>
      <c r="N524" s="503">
        <f t="shared" si="199"/>
        <v>0</v>
      </c>
      <c r="O524" s="503">
        <f t="shared" si="199"/>
        <v>0</v>
      </c>
      <c r="P524" s="504">
        <f t="shared" si="200"/>
        <v>0</v>
      </c>
      <c r="Q524" s="505">
        <f t="shared" si="200"/>
        <v>0</v>
      </c>
      <c r="R524" s="506">
        <f t="shared" si="200"/>
        <v>0</v>
      </c>
      <c r="S524" s="507"/>
      <c r="T524" s="508"/>
      <c r="U524" s="509">
        <f t="shared" ref="U524:U534" si="201">SUMIF($A$10:$A$318,$A524,U$10:U$318)</f>
        <v>0</v>
      </c>
      <c r="V524" s="510"/>
      <c r="W524" s="510"/>
    </row>
    <row r="525" spans="1:23" ht="12" customHeight="1">
      <c r="A525" s="498">
        <v>433081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198"/>
        <v>0</v>
      </c>
      <c r="K525" s="503">
        <f t="shared" si="198"/>
        <v>0</v>
      </c>
      <c r="L525" s="503">
        <f t="shared" si="198"/>
        <v>0</v>
      </c>
      <c r="M525" s="511">
        <f t="shared" si="195"/>
        <v>0</v>
      </c>
      <c r="N525" s="503">
        <f t="shared" si="199"/>
        <v>0</v>
      </c>
      <c r="O525" s="503">
        <f t="shared" si="199"/>
        <v>0</v>
      </c>
      <c r="P525" s="504">
        <f t="shared" si="200"/>
        <v>0</v>
      </c>
      <c r="Q525" s="505">
        <f t="shared" si="200"/>
        <v>0</v>
      </c>
      <c r="R525" s="506">
        <f t="shared" si="200"/>
        <v>0</v>
      </c>
      <c r="S525" s="507"/>
      <c r="T525" s="508"/>
      <c r="U525" s="509">
        <f t="shared" si="201"/>
        <v>0</v>
      </c>
      <c r="V525" s="510"/>
      <c r="W525" s="510"/>
    </row>
    <row r="526" spans="1:23" ht="12" customHeight="1">
      <c r="A526" s="498">
        <v>433091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198"/>
        <v>0</v>
      </c>
      <c r="K526" s="503">
        <f t="shared" si="198"/>
        <v>0</v>
      </c>
      <c r="L526" s="503">
        <f t="shared" si="198"/>
        <v>0</v>
      </c>
      <c r="M526" s="511">
        <f t="shared" si="195"/>
        <v>0</v>
      </c>
      <c r="N526" s="503">
        <f t="shared" si="199"/>
        <v>0</v>
      </c>
      <c r="O526" s="503">
        <f t="shared" si="199"/>
        <v>0</v>
      </c>
      <c r="P526" s="504">
        <f t="shared" si="200"/>
        <v>0</v>
      </c>
      <c r="Q526" s="505">
        <f t="shared" si="200"/>
        <v>0</v>
      </c>
      <c r="R526" s="506">
        <f t="shared" si="200"/>
        <v>0</v>
      </c>
      <c r="S526" s="507"/>
      <c r="T526" s="508"/>
      <c r="U526" s="509">
        <f t="shared" si="201"/>
        <v>0</v>
      </c>
      <c r="V526" s="510"/>
      <c r="W526" s="510"/>
    </row>
    <row r="527" spans="1:23" ht="12" customHeight="1">
      <c r="A527" s="498">
        <v>433092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198"/>
        <v>0</v>
      </c>
      <c r="K527" s="503">
        <f t="shared" si="198"/>
        <v>0</v>
      </c>
      <c r="L527" s="503">
        <f t="shared" si="198"/>
        <v>0</v>
      </c>
      <c r="M527" s="511">
        <f t="shared" si="195"/>
        <v>0</v>
      </c>
      <c r="N527" s="503">
        <f t="shared" si="199"/>
        <v>0</v>
      </c>
      <c r="O527" s="503">
        <f t="shared" si="199"/>
        <v>0</v>
      </c>
      <c r="P527" s="504">
        <f t="shared" si="200"/>
        <v>0</v>
      </c>
      <c r="Q527" s="505">
        <f t="shared" si="200"/>
        <v>0</v>
      </c>
      <c r="R527" s="506">
        <f t="shared" si="200"/>
        <v>0</v>
      </c>
      <c r="S527" s="507"/>
      <c r="T527" s="508"/>
      <c r="U527" s="509">
        <f t="shared" si="201"/>
        <v>0</v>
      </c>
      <c r="V527" s="510"/>
      <c r="W527" s="510"/>
    </row>
    <row r="528" spans="1:23" ht="12" customHeight="1">
      <c r="A528" s="498">
        <v>433093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198"/>
        <v>0</v>
      </c>
      <c r="K528" s="503">
        <f t="shared" si="198"/>
        <v>0</v>
      </c>
      <c r="L528" s="503">
        <f t="shared" si="198"/>
        <v>0</v>
      </c>
      <c r="M528" s="511">
        <f t="shared" si="195"/>
        <v>0</v>
      </c>
      <c r="N528" s="503">
        <f t="shared" si="199"/>
        <v>0</v>
      </c>
      <c r="O528" s="503">
        <f t="shared" si="199"/>
        <v>0</v>
      </c>
      <c r="P528" s="504">
        <f t="shared" si="200"/>
        <v>0</v>
      </c>
      <c r="Q528" s="505">
        <f t="shared" si="200"/>
        <v>0</v>
      </c>
      <c r="R528" s="506">
        <f t="shared" si="200"/>
        <v>0</v>
      </c>
      <c r="S528" s="507"/>
      <c r="T528" s="508"/>
      <c r="U528" s="509">
        <f t="shared" si="201"/>
        <v>0</v>
      </c>
      <c r="V528" s="510"/>
      <c r="W528" s="510"/>
    </row>
    <row r="529" spans="1:23" ht="12" customHeight="1">
      <c r="A529" s="498">
        <v>433094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198"/>
        <v>0</v>
      </c>
      <c r="K529" s="503">
        <f t="shared" si="198"/>
        <v>0</v>
      </c>
      <c r="L529" s="503">
        <f t="shared" si="198"/>
        <v>0</v>
      </c>
      <c r="M529" s="511">
        <f t="shared" si="195"/>
        <v>0</v>
      </c>
      <c r="N529" s="503">
        <f t="shared" si="199"/>
        <v>0</v>
      </c>
      <c r="O529" s="503">
        <f t="shared" si="199"/>
        <v>0</v>
      </c>
      <c r="P529" s="504">
        <f t="shared" si="200"/>
        <v>0</v>
      </c>
      <c r="Q529" s="505">
        <f t="shared" si="200"/>
        <v>0</v>
      </c>
      <c r="R529" s="506">
        <f t="shared" si="200"/>
        <v>0</v>
      </c>
      <c r="S529" s="507"/>
      <c r="T529" s="508"/>
      <c r="U529" s="509">
        <f t="shared" si="201"/>
        <v>0</v>
      </c>
      <c r="V529" s="510"/>
      <c r="W529" s="510"/>
    </row>
    <row r="530" spans="1:23" ht="12" customHeight="1">
      <c r="A530" s="498">
        <v>433700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198"/>
        <v>0</v>
      </c>
      <c r="K530" s="503">
        <f t="shared" si="198"/>
        <v>0</v>
      </c>
      <c r="L530" s="503">
        <f t="shared" si="198"/>
        <v>0</v>
      </c>
      <c r="M530" s="511">
        <f t="shared" si="195"/>
        <v>0</v>
      </c>
      <c r="N530" s="503">
        <f t="shared" si="199"/>
        <v>8</v>
      </c>
      <c r="O530" s="503">
        <f t="shared" si="199"/>
        <v>8</v>
      </c>
      <c r="P530" s="504">
        <f t="shared" si="200"/>
        <v>0</v>
      </c>
      <c r="Q530" s="505">
        <f t="shared" si="200"/>
        <v>0</v>
      </c>
      <c r="R530" s="506">
        <f t="shared" si="200"/>
        <v>0</v>
      </c>
      <c r="S530" s="507"/>
      <c r="T530" s="508"/>
      <c r="U530" s="509">
        <f t="shared" si="201"/>
        <v>8</v>
      </c>
      <c r="V530" s="510"/>
      <c r="W530" s="510"/>
    </row>
    <row r="531" spans="1:23" ht="12" customHeight="1">
      <c r="A531" s="498">
        <v>433701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198"/>
        <v>0</v>
      </c>
      <c r="K531" s="503">
        <f t="shared" si="198"/>
        <v>0</v>
      </c>
      <c r="L531" s="503">
        <f t="shared" si="198"/>
        <v>0</v>
      </c>
      <c r="M531" s="511">
        <f t="shared" si="195"/>
        <v>0</v>
      </c>
      <c r="N531" s="503">
        <f t="shared" si="199"/>
        <v>0</v>
      </c>
      <c r="O531" s="503">
        <f t="shared" si="199"/>
        <v>0</v>
      </c>
      <c r="P531" s="504">
        <f t="shared" si="200"/>
        <v>0</v>
      </c>
      <c r="Q531" s="505">
        <f t="shared" si="200"/>
        <v>0</v>
      </c>
      <c r="R531" s="506">
        <f t="shared" si="200"/>
        <v>0</v>
      </c>
      <c r="S531" s="507"/>
      <c r="T531" s="508"/>
      <c r="U531" s="509">
        <f t="shared" si="201"/>
        <v>0</v>
      </c>
      <c r="V531" s="510"/>
      <c r="W531" s="510"/>
    </row>
    <row r="532" spans="1:23" ht="12" customHeight="1">
      <c r="A532" s="498">
        <v>433760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198"/>
        <v>0</v>
      </c>
      <c r="K532" s="503">
        <f t="shared" si="198"/>
        <v>0</v>
      </c>
      <c r="L532" s="503">
        <f t="shared" si="198"/>
        <v>24</v>
      </c>
      <c r="M532" s="511">
        <f t="shared" si="195"/>
        <v>0</v>
      </c>
      <c r="N532" s="503">
        <f t="shared" ref="N532:O552" si="202">SUMIF($A$10:$A$323,$A532,N$10:N$323)</f>
        <v>0</v>
      </c>
      <c r="O532" s="503">
        <f t="shared" si="202"/>
        <v>24</v>
      </c>
      <c r="P532" s="504">
        <f t="shared" ref="P532:R552" si="203">SUMIF($A$10:$A$318,$A532,P$10:P$318)</f>
        <v>0</v>
      </c>
      <c r="Q532" s="505">
        <f t="shared" si="203"/>
        <v>0</v>
      </c>
      <c r="R532" s="506">
        <f t="shared" si="203"/>
        <v>0</v>
      </c>
      <c r="S532" s="507"/>
      <c r="T532" s="508"/>
      <c r="U532" s="509">
        <f t="shared" si="201"/>
        <v>24</v>
      </c>
      <c r="V532" s="510"/>
      <c r="W532" s="510"/>
    </row>
    <row r="533" spans="1:23" ht="12" customHeight="1">
      <c r="A533" s="498">
        <v>434000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198"/>
        <v>0</v>
      </c>
      <c r="K533" s="503">
        <f t="shared" si="198"/>
        <v>0</v>
      </c>
      <c r="L533" s="503">
        <f t="shared" si="198"/>
        <v>0</v>
      </c>
      <c r="M533" s="511">
        <f t="shared" si="195"/>
        <v>0</v>
      </c>
      <c r="N533" s="503">
        <f t="shared" si="202"/>
        <v>0</v>
      </c>
      <c r="O533" s="503">
        <f t="shared" si="202"/>
        <v>0</v>
      </c>
      <c r="P533" s="504">
        <f t="shared" si="203"/>
        <v>0</v>
      </c>
      <c r="Q533" s="505">
        <f t="shared" si="203"/>
        <v>0</v>
      </c>
      <c r="R533" s="506">
        <f t="shared" si="203"/>
        <v>0</v>
      </c>
      <c r="S533" s="507"/>
      <c r="T533" s="508"/>
      <c r="U533" s="509">
        <f t="shared" si="201"/>
        <v>0</v>
      </c>
      <c r="V533" s="510"/>
      <c r="W533" s="510"/>
    </row>
    <row r="534" spans="1:23" ht="12" customHeight="1">
      <c r="A534" s="498">
        <v>434001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198"/>
        <v>0</v>
      </c>
      <c r="K534" s="503">
        <f t="shared" si="198"/>
        <v>0</v>
      </c>
      <c r="L534" s="503">
        <f t="shared" si="198"/>
        <v>0</v>
      </c>
      <c r="M534" s="511">
        <f t="shared" si="195"/>
        <v>0</v>
      </c>
      <c r="N534" s="503">
        <f t="shared" si="202"/>
        <v>0</v>
      </c>
      <c r="O534" s="503">
        <f t="shared" si="202"/>
        <v>0</v>
      </c>
      <c r="P534" s="504">
        <f t="shared" si="203"/>
        <v>0</v>
      </c>
      <c r="Q534" s="505">
        <f t="shared" si="203"/>
        <v>0</v>
      </c>
      <c r="R534" s="506">
        <f t="shared" si="203"/>
        <v>0</v>
      </c>
      <c r="S534" s="507"/>
      <c r="T534" s="508"/>
      <c r="U534" s="509">
        <f t="shared" si="201"/>
        <v>0</v>
      </c>
      <c r="V534" s="510"/>
      <c r="W534" s="510"/>
    </row>
    <row r="535" spans="1:23" ht="12" customHeight="1">
      <c r="A535" s="498">
        <v>511001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198"/>
        <v>0</v>
      </c>
      <c r="K535" s="503">
        <f t="shared" si="198"/>
        <v>0</v>
      </c>
      <c r="L535" s="503">
        <f t="shared" si="198"/>
        <v>0</v>
      </c>
      <c r="M535" s="511">
        <f t="shared" si="195"/>
        <v>0</v>
      </c>
      <c r="N535" s="503">
        <f t="shared" si="202"/>
        <v>0</v>
      </c>
      <c r="O535" s="503">
        <f t="shared" si="202"/>
        <v>0</v>
      </c>
      <c r="P535" s="504">
        <f t="shared" si="203"/>
        <v>0</v>
      </c>
      <c r="Q535" s="505">
        <f t="shared" si="203"/>
        <v>0</v>
      </c>
      <c r="R535" s="506">
        <f t="shared" si="203"/>
        <v>0</v>
      </c>
      <c r="S535" s="507"/>
      <c r="T535" s="508"/>
      <c r="U535" s="509">
        <f>SUMIF($A$10:$A$323,$A535,U$10:U$323)</f>
        <v>0</v>
      </c>
      <c r="V535" s="510"/>
      <c r="W535" s="510"/>
    </row>
    <row r="536" spans="1:23" ht="12" customHeight="1">
      <c r="A536" s="498">
        <v>512001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198"/>
        <v>0</v>
      </c>
      <c r="K536" s="503">
        <f t="shared" si="198"/>
        <v>0</v>
      </c>
      <c r="L536" s="503">
        <f t="shared" si="198"/>
        <v>0</v>
      </c>
      <c r="M536" s="511">
        <f t="shared" si="195"/>
        <v>0</v>
      </c>
      <c r="N536" s="503">
        <f t="shared" si="202"/>
        <v>0</v>
      </c>
      <c r="O536" s="503">
        <f t="shared" si="202"/>
        <v>0</v>
      </c>
      <c r="P536" s="504">
        <f t="shared" si="203"/>
        <v>0</v>
      </c>
      <c r="Q536" s="505">
        <f t="shared" si="203"/>
        <v>0</v>
      </c>
      <c r="R536" s="506">
        <f t="shared" si="203"/>
        <v>0</v>
      </c>
      <c r="S536" s="507"/>
      <c r="T536" s="508"/>
      <c r="U536" s="509">
        <f>SUMIF($A$10:$A$323,$A536,U$10:U$323)</f>
        <v>0</v>
      </c>
      <c r="V536" s="510"/>
      <c r="W536" s="510"/>
    </row>
    <row r="537" spans="1:23" ht="12" customHeight="1">
      <c r="A537" s="498">
        <v>513001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198"/>
        <v>0</v>
      </c>
      <c r="K537" s="503">
        <f t="shared" si="198"/>
        <v>0</v>
      </c>
      <c r="L537" s="503">
        <f t="shared" si="198"/>
        <v>0</v>
      </c>
      <c r="M537" s="511">
        <f t="shared" si="195"/>
        <v>0</v>
      </c>
      <c r="N537" s="503">
        <f t="shared" si="202"/>
        <v>0</v>
      </c>
      <c r="O537" s="503">
        <f t="shared" si="202"/>
        <v>0</v>
      </c>
      <c r="P537" s="504">
        <f t="shared" si="203"/>
        <v>0</v>
      </c>
      <c r="Q537" s="505">
        <f t="shared" si="203"/>
        <v>0</v>
      </c>
      <c r="R537" s="506">
        <f t="shared" si="203"/>
        <v>0</v>
      </c>
      <c r="S537" s="507"/>
      <c r="T537" s="508"/>
      <c r="U537" s="509">
        <f>SUMIF($A$10:$A$323,$A537,U$10:U$323)</f>
        <v>0</v>
      </c>
      <c r="V537" s="510"/>
      <c r="W537" s="510"/>
    </row>
    <row r="538" spans="1:23" ht="12" customHeight="1">
      <c r="A538" s="498">
        <v>513021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198"/>
        <v>0</v>
      </c>
      <c r="K538" s="503">
        <f t="shared" si="198"/>
        <v>0</v>
      </c>
      <c r="L538" s="503">
        <f t="shared" si="198"/>
        <v>0</v>
      </c>
      <c r="M538" s="511">
        <f t="shared" si="195"/>
        <v>0</v>
      </c>
      <c r="N538" s="503">
        <f t="shared" si="202"/>
        <v>0</v>
      </c>
      <c r="O538" s="503">
        <f t="shared" si="202"/>
        <v>0</v>
      </c>
      <c r="P538" s="504">
        <f t="shared" si="203"/>
        <v>0</v>
      </c>
      <c r="Q538" s="505">
        <f t="shared" si="203"/>
        <v>0</v>
      </c>
      <c r="R538" s="506">
        <f t="shared" si="203"/>
        <v>0</v>
      </c>
      <c r="S538" s="507"/>
      <c r="T538" s="508"/>
      <c r="U538" s="509">
        <f>SUMIF($A$10:$A$323,$A538,U$10:U$323)</f>
        <v>0</v>
      </c>
      <c r="V538" s="510"/>
      <c r="W538" s="510"/>
    </row>
    <row r="539" spans="1:23" ht="12" customHeight="1">
      <c r="A539" s="498">
        <v>542000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198"/>
        <v>16</v>
      </c>
      <c r="K539" s="503">
        <f t="shared" si="198"/>
        <v>0</v>
      </c>
      <c r="L539" s="503">
        <f t="shared" si="198"/>
        <v>0</v>
      </c>
      <c r="M539" s="511">
        <f t="shared" si="195"/>
        <v>0</v>
      </c>
      <c r="N539" s="503">
        <f t="shared" si="202"/>
        <v>0</v>
      </c>
      <c r="O539" s="503">
        <f t="shared" si="202"/>
        <v>16</v>
      </c>
      <c r="P539" s="504">
        <f t="shared" si="203"/>
        <v>0</v>
      </c>
      <c r="Q539" s="505">
        <f t="shared" si="203"/>
        <v>0</v>
      </c>
      <c r="R539" s="506">
        <f t="shared" si="203"/>
        <v>0</v>
      </c>
      <c r="S539" s="507"/>
      <c r="T539" s="508"/>
      <c r="U539" s="509">
        <f t="shared" ref="U539:U583" si="204">SUMIF($A$10:$A$318,$A539,U$10:U$318)</f>
        <v>16</v>
      </c>
      <c r="V539" s="510"/>
      <c r="W539" s="510"/>
    </row>
    <row r="540" spans="1:23" ht="12" customHeight="1">
      <c r="A540" s="498">
        <v>546000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198"/>
        <v>16</v>
      </c>
      <c r="K540" s="503">
        <f t="shared" si="198"/>
        <v>0</v>
      </c>
      <c r="L540" s="503">
        <f t="shared" si="198"/>
        <v>0</v>
      </c>
      <c r="M540" s="511">
        <f t="shared" si="195"/>
        <v>0</v>
      </c>
      <c r="N540" s="503">
        <f t="shared" si="202"/>
        <v>0</v>
      </c>
      <c r="O540" s="503">
        <f t="shared" si="202"/>
        <v>16</v>
      </c>
      <c r="P540" s="504">
        <f t="shared" si="203"/>
        <v>0</v>
      </c>
      <c r="Q540" s="505">
        <f t="shared" si="203"/>
        <v>0</v>
      </c>
      <c r="R540" s="506">
        <f t="shared" si="203"/>
        <v>0</v>
      </c>
      <c r="S540" s="507"/>
      <c r="T540" s="508"/>
      <c r="U540" s="509">
        <f t="shared" si="204"/>
        <v>16</v>
      </c>
      <c r="V540" s="510"/>
      <c r="W540" s="510"/>
    </row>
    <row r="541" spans="1:23" ht="12" customHeight="1">
      <c r="A541" s="498">
        <v>546001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198"/>
        <v>44</v>
      </c>
      <c r="K541" s="503">
        <f t="shared" si="198"/>
        <v>0</v>
      </c>
      <c r="L541" s="503">
        <f t="shared" si="198"/>
        <v>0</v>
      </c>
      <c r="M541" s="511">
        <f t="shared" si="195"/>
        <v>0</v>
      </c>
      <c r="N541" s="503">
        <f t="shared" si="202"/>
        <v>0</v>
      </c>
      <c r="O541" s="503">
        <f t="shared" si="202"/>
        <v>44</v>
      </c>
      <c r="P541" s="504">
        <f t="shared" si="203"/>
        <v>0</v>
      </c>
      <c r="Q541" s="505">
        <f t="shared" si="203"/>
        <v>0</v>
      </c>
      <c r="R541" s="506">
        <f t="shared" si="203"/>
        <v>0</v>
      </c>
      <c r="S541" s="507"/>
      <c r="T541" s="508"/>
      <c r="U541" s="509">
        <f t="shared" si="204"/>
        <v>44</v>
      </c>
      <c r="V541" s="510"/>
      <c r="W541" s="510"/>
    </row>
    <row r="542" spans="1:23" ht="12" customHeight="1">
      <c r="A542" s="498">
        <v>546030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198"/>
        <v>0</v>
      </c>
      <c r="K542" s="503">
        <f t="shared" si="198"/>
        <v>0</v>
      </c>
      <c r="L542" s="503">
        <f t="shared" si="198"/>
        <v>0</v>
      </c>
      <c r="M542" s="511">
        <f t="shared" si="195"/>
        <v>0</v>
      </c>
      <c r="N542" s="503">
        <f t="shared" si="202"/>
        <v>0</v>
      </c>
      <c r="O542" s="503">
        <f t="shared" si="202"/>
        <v>0</v>
      </c>
      <c r="P542" s="504">
        <f t="shared" si="203"/>
        <v>0</v>
      </c>
      <c r="Q542" s="505">
        <f t="shared" si="203"/>
        <v>0</v>
      </c>
      <c r="R542" s="506">
        <f t="shared" si="203"/>
        <v>0</v>
      </c>
      <c r="S542" s="507"/>
      <c r="T542" s="508"/>
      <c r="U542" s="509">
        <f t="shared" si="204"/>
        <v>0</v>
      </c>
      <c r="V542" s="510"/>
      <c r="W542" s="510"/>
    </row>
    <row r="543" spans="1:23" ht="12" customHeight="1">
      <c r="A543" s="498">
        <v>11250130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198"/>
        <v>0</v>
      </c>
      <c r="K543" s="503">
        <f t="shared" si="198"/>
        <v>0</v>
      </c>
      <c r="L543" s="503">
        <f t="shared" si="198"/>
        <v>0</v>
      </c>
      <c r="M543" s="511">
        <f t="shared" si="195"/>
        <v>0</v>
      </c>
      <c r="N543" s="503">
        <f t="shared" si="202"/>
        <v>0</v>
      </c>
      <c r="O543" s="503">
        <f t="shared" si="202"/>
        <v>0</v>
      </c>
      <c r="P543" s="504">
        <f t="shared" si="203"/>
        <v>0</v>
      </c>
      <c r="Q543" s="505">
        <f t="shared" si="203"/>
        <v>0</v>
      </c>
      <c r="R543" s="506">
        <f t="shared" si="203"/>
        <v>0</v>
      </c>
      <c r="S543" s="507"/>
      <c r="T543" s="508"/>
      <c r="U543" s="509">
        <f t="shared" si="204"/>
        <v>0</v>
      </c>
      <c r="V543" s="510"/>
      <c r="W543" s="510"/>
    </row>
    <row r="544" spans="1:23" ht="12" customHeight="1">
      <c r="A544" s="498">
        <v>11250133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198"/>
        <v>0</v>
      </c>
      <c r="K544" s="503">
        <f t="shared" si="198"/>
        <v>0</v>
      </c>
      <c r="L544" s="503">
        <f t="shared" si="198"/>
        <v>0</v>
      </c>
      <c r="M544" s="511">
        <f t="shared" ref="M544:M609" si="205">SUMIF($A$10:$A$318,$A544,M$10:M$318)</f>
        <v>0</v>
      </c>
      <c r="N544" s="503">
        <f t="shared" si="202"/>
        <v>0</v>
      </c>
      <c r="O544" s="503">
        <f t="shared" si="202"/>
        <v>0</v>
      </c>
      <c r="P544" s="504">
        <f t="shared" si="203"/>
        <v>0</v>
      </c>
      <c r="Q544" s="505">
        <f t="shared" si="203"/>
        <v>0</v>
      </c>
      <c r="R544" s="506">
        <f t="shared" si="203"/>
        <v>0</v>
      </c>
      <c r="S544" s="507"/>
      <c r="T544" s="508"/>
      <c r="U544" s="509">
        <f t="shared" si="204"/>
        <v>0</v>
      </c>
      <c r="V544" s="510"/>
      <c r="W544" s="510"/>
    </row>
    <row r="545" spans="1:23" ht="12" customHeight="1">
      <c r="A545" s="498">
        <v>11250862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198"/>
        <v>0</v>
      </c>
      <c r="K545" s="503">
        <f t="shared" si="198"/>
        <v>0</v>
      </c>
      <c r="L545" s="503">
        <f t="shared" si="198"/>
        <v>0</v>
      </c>
      <c r="M545" s="511">
        <f t="shared" si="205"/>
        <v>0</v>
      </c>
      <c r="N545" s="503">
        <f t="shared" si="202"/>
        <v>0</v>
      </c>
      <c r="O545" s="503">
        <f t="shared" si="202"/>
        <v>0</v>
      </c>
      <c r="P545" s="504">
        <f t="shared" si="203"/>
        <v>0</v>
      </c>
      <c r="Q545" s="505">
        <f t="shared" si="203"/>
        <v>0</v>
      </c>
      <c r="R545" s="506">
        <f t="shared" si="203"/>
        <v>0</v>
      </c>
      <c r="S545" s="507"/>
      <c r="T545" s="508"/>
      <c r="U545" s="509">
        <f t="shared" si="204"/>
        <v>0</v>
      </c>
      <c r="V545" s="510"/>
      <c r="W545" s="510"/>
    </row>
    <row r="546" spans="1:23" ht="12" customHeight="1">
      <c r="A546" s="498">
        <v>11252887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198"/>
        <v>0</v>
      </c>
      <c r="K546" s="503">
        <f t="shared" si="198"/>
        <v>0</v>
      </c>
      <c r="L546" s="503">
        <f t="shared" si="198"/>
        <v>0</v>
      </c>
      <c r="M546" s="511">
        <f t="shared" si="205"/>
        <v>0</v>
      </c>
      <c r="N546" s="503">
        <f t="shared" si="202"/>
        <v>0</v>
      </c>
      <c r="O546" s="503">
        <f t="shared" si="202"/>
        <v>0</v>
      </c>
      <c r="P546" s="504">
        <f t="shared" si="203"/>
        <v>0</v>
      </c>
      <c r="Q546" s="505">
        <f t="shared" si="203"/>
        <v>0</v>
      </c>
      <c r="R546" s="506">
        <f t="shared" si="203"/>
        <v>0</v>
      </c>
      <c r="S546" s="507"/>
      <c r="T546" s="508"/>
      <c r="U546" s="509">
        <f t="shared" si="204"/>
        <v>0</v>
      </c>
      <c r="V546" s="510"/>
      <c r="W546" s="510"/>
    </row>
    <row r="547" spans="1:23" ht="12" customHeight="1">
      <c r="A547" s="498">
        <v>11252892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198"/>
        <v>0</v>
      </c>
      <c r="K547" s="503">
        <f t="shared" si="198"/>
        <v>0</v>
      </c>
      <c r="L547" s="503">
        <f t="shared" si="198"/>
        <v>0</v>
      </c>
      <c r="M547" s="511">
        <f t="shared" si="205"/>
        <v>0</v>
      </c>
      <c r="N547" s="503">
        <f t="shared" si="202"/>
        <v>0</v>
      </c>
      <c r="O547" s="503">
        <f t="shared" si="202"/>
        <v>0</v>
      </c>
      <c r="P547" s="504">
        <f t="shared" si="203"/>
        <v>0</v>
      </c>
      <c r="Q547" s="505">
        <f t="shared" si="203"/>
        <v>32</v>
      </c>
      <c r="R547" s="506">
        <f t="shared" si="203"/>
        <v>32</v>
      </c>
      <c r="S547" s="507"/>
      <c r="T547" s="508"/>
      <c r="U547" s="509">
        <f t="shared" si="204"/>
        <v>32</v>
      </c>
      <c r="V547" s="510"/>
      <c r="W547" s="510"/>
    </row>
    <row r="548" spans="1:23" ht="12" customHeight="1">
      <c r="A548" s="498">
        <v>11259812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198"/>
        <v>0</v>
      </c>
      <c r="K548" s="503">
        <f t="shared" si="198"/>
        <v>0</v>
      </c>
      <c r="L548" s="503">
        <f t="shared" si="198"/>
        <v>0</v>
      </c>
      <c r="M548" s="511">
        <f t="shared" si="205"/>
        <v>0</v>
      </c>
      <c r="N548" s="503">
        <f t="shared" si="202"/>
        <v>0</v>
      </c>
      <c r="O548" s="503">
        <f t="shared" si="202"/>
        <v>0</v>
      </c>
      <c r="P548" s="504">
        <f t="shared" si="203"/>
        <v>0</v>
      </c>
      <c r="Q548" s="505">
        <f t="shared" si="203"/>
        <v>0</v>
      </c>
      <c r="R548" s="506">
        <f t="shared" si="203"/>
        <v>0</v>
      </c>
      <c r="S548" s="507"/>
      <c r="T548" s="508"/>
      <c r="U548" s="509">
        <f t="shared" si="204"/>
        <v>0</v>
      </c>
      <c r="V548" s="510"/>
      <c r="W548" s="510"/>
    </row>
    <row r="549" spans="1:23" ht="12" customHeight="1">
      <c r="A549" s="498">
        <v>11350118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198"/>
        <v>0</v>
      </c>
      <c r="K549" s="503">
        <f t="shared" si="198"/>
        <v>0</v>
      </c>
      <c r="L549" s="503">
        <f t="shared" si="198"/>
        <v>0</v>
      </c>
      <c r="M549" s="511">
        <f t="shared" si="205"/>
        <v>0</v>
      </c>
      <c r="N549" s="503">
        <f t="shared" si="202"/>
        <v>0</v>
      </c>
      <c r="O549" s="503">
        <f t="shared" si="202"/>
        <v>0</v>
      </c>
      <c r="P549" s="504">
        <f t="shared" si="203"/>
        <v>0</v>
      </c>
      <c r="Q549" s="505">
        <f t="shared" si="203"/>
        <v>0</v>
      </c>
      <c r="R549" s="506">
        <f t="shared" si="203"/>
        <v>0</v>
      </c>
      <c r="S549" s="507"/>
      <c r="T549" s="508"/>
      <c r="U549" s="509">
        <f t="shared" si="204"/>
        <v>0</v>
      </c>
      <c r="V549" s="510"/>
      <c r="W549" s="510"/>
    </row>
    <row r="550" spans="1:23" ht="12" customHeight="1">
      <c r="A550" s="498">
        <v>11350130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198"/>
        <v>0</v>
      </c>
      <c r="K550" s="503">
        <f t="shared" si="198"/>
        <v>0</v>
      </c>
      <c r="L550" s="503">
        <f t="shared" si="198"/>
        <v>0</v>
      </c>
      <c r="M550" s="511">
        <f t="shared" si="205"/>
        <v>0</v>
      </c>
      <c r="N550" s="503">
        <f t="shared" si="202"/>
        <v>0</v>
      </c>
      <c r="O550" s="503">
        <f t="shared" si="202"/>
        <v>0</v>
      </c>
      <c r="P550" s="504">
        <f t="shared" si="203"/>
        <v>0</v>
      </c>
      <c r="Q550" s="505">
        <f t="shared" si="203"/>
        <v>0</v>
      </c>
      <c r="R550" s="506">
        <f t="shared" si="203"/>
        <v>0</v>
      </c>
      <c r="S550" s="507"/>
      <c r="T550" s="508"/>
      <c r="U550" s="509">
        <f t="shared" si="204"/>
        <v>0</v>
      </c>
      <c r="V550" s="510"/>
      <c r="W550" s="510"/>
    </row>
    <row r="551" spans="1:23" ht="12" customHeight="1">
      <c r="A551" s="498">
        <v>11350133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198"/>
        <v>0</v>
      </c>
      <c r="K551" s="503">
        <f t="shared" si="198"/>
        <v>0</v>
      </c>
      <c r="L551" s="503">
        <f t="shared" si="198"/>
        <v>0</v>
      </c>
      <c r="M551" s="511">
        <f t="shared" si="205"/>
        <v>0</v>
      </c>
      <c r="N551" s="503">
        <f t="shared" si="202"/>
        <v>0</v>
      </c>
      <c r="O551" s="503">
        <f t="shared" si="202"/>
        <v>0</v>
      </c>
      <c r="P551" s="504">
        <f t="shared" si="203"/>
        <v>0</v>
      </c>
      <c r="Q551" s="505">
        <f t="shared" si="203"/>
        <v>0</v>
      </c>
      <c r="R551" s="506">
        <f t="shared" si="203"/>
        <v>0</v>
      </c>
      <c r="S551" s="507"/>
      <c r="T551" s="508"/>
      <c r="U551" s="509">
        <f t="shared" si="204"/>
        <v>0</v>
      </c>
      <c r="V551" s="510"/>
      <c r="W551" s="510"/>
    </row>
    <row r="552" spans="1:23" ht="12" customHeight="1">
      <c r="A552" s="498">
        <v>11350862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198"/>
        <v>0</v>
      </c>
      <c r="K552" s="503">
        <f t="shared" si="198"/>
        <v>0</v>
      </c>
      <c r="L552" s="503">
        <f t="shared" si="198"/>
        <v>0</v>
      </c>
      <c r="M552" s="511">
        <f t="shared" si="205"/>
        <v>0</v>
      </c>
      <c r="N552" s="503">
        <f t="shared" si="202"/>
        <v>0</v>
      </c>
      <c r="O552" s="503">
        <f t="shared" si="202"/>
        <v>0</v>
      </c>
      <c r="P552" s="504">
        <f t="shared" si="203"/>
        <v>0</v>
      </c>
      <c r="Q552" s="505">
        <f t="shared" si="203"/>
        <v>0</v>
      </c>
      <c r="R552" s="506">
        <f t="shared" si="203"/>
        <v>0</v>
      </c>
      <c r="S552" s="507"/>
      <c r="T552" s="508"/>
      <c r="U552" s="509">
        <f t="shared" si="204"/>
        <v>0</v>
      </c>
      <c r="V552" s="510"/>
      <c r="W552" s="510"/>
    </row>
    <row r="553" spans="1:23" ht="12" customHeight="1">
      <c r="A553" s="498">
        <v>11350817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198"/>
        <v>0</v>
      </c>
      <c r="K553" s="503">
        <f t="shared" si="198"/>
        <v>0</v>
      </c>
      <c r="L553" s="503">
        <f t="shared" si="198"/>
        <v>0</v>
      </c>
      <c r="M553" s="511">
        <f t="shared" si="205"/>
        <v>0</v>
      </c>
      <c r="N553" s="503">
        <f t="shared" ref="N553:O573" si="206">SUMIF($A$10:$A$323,$A553,N$10:N$323)</f>
        <v>0</v>
      </c>
      <c r="O553" s="503">
        <f t="shared" si="206"/>
        <v>0</v>
      </c>
      <c r="P553" s="504">
        <f t="shared" ref="P553:R573" si="207">SUMIF($A$10:$A$318,$A553,P$10:P$318)</f>
        <v>0</v>
      </c>
      <c r="Q553" s="505">
        <f t="shared" si="207"/>
        <v>0</v>
      </c>
      <c r="R553" s="506">
        <f t="shared" si="207"/>
        <v>0</v>
      </c>
      <c r="S553" s="507"/>
      <c r="T553" s="508"/>
      <c r="U553" s="509">
        <f t="shared" si="204"/>
        <v>0</v>
      </c>
      <c r="V553" s="510"/>
      <c r="W553" s="510"/>
    </row>
    <row r="554" spans="1:23" ht="12" customHeight="1">
      <c r="A554" s="498">
        <v>11352830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198"/>
        <v>0</v>
      </c>
      <c r="K554" s="503">
        <f t="shared" si="198"/>
        <v>0</v>
      </c>
      <c r="L554" s="503">
        <f t="shared" si="198"/>
        <v>0</v>
      </c>
      <c r="M554" s="511">
        <f t="shared" si="205"/>
        <v>0</v>
      </c>
      <c r="N554" s="503">
        <f t="shared" si="206"/>
        <v>0</v>
      </c>
      <c r="O554" s="503">
        <f t="shared" si="206"/>
        <v>0</v>
      </c>
      <c r="P554" s="504">
        <f t="shared" si="207"/>
        <v>0</v>
      </c>
      <c r="Q554" s="505">
        <f t="shared" si="207"/>
        <v>0</v>
      </c>
      <c r="R554" s="506">
        <f t="shared" si="207"/>
        <v>0</v>
      </c>
      <c r="S554" s="507"/>
      <c r="T554" s="508"/>
      <c r="U554" s="509">
        <f t="shared" si="204"/>
        <v>0</v>
      </c>
      <c r="V554" s="510"/>
      <c r="W554" s="510"/>
    </row>
    <row r="555" spans="1:23" ht="12" customHeight="1">
      <c r="A555" s="498">
        <v>11352887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198"/>
        <v>0</v>
      </c>
      <c r="K555" s="503">
        <f t="shared" si="198"/>
        <v>0</v>
      </c>
      <c r="L555" s="503">
        <f t="shared" si="198"/>
        <v>0</v>
      </c>
      <c r="M555" s="511">
        <f t="shared" si="205"/>
        <v>0</v>
      </c>
      <c r="N555" s="503">
        <f t="shared" si="206"/>
        <v>0</v>
      </c>
      <c r="O555" s="503">
        <f t="shared" si="206"/>
        <v>0</v>
      </c>
      <c r="P555" s="504">
        <f t="shared" si="207"/>
        <v>0</v>
      </c>
      <c r="Q555" s="505">
        <f t="shared" si="207"/>
        <v>0</v>
      </c>
      <c r="R555" s="506">
        <f t="shared" si="207"/>
        <v>0</v>
      </c>
      <c r="S555" s="507"/>
      <c r="T555" s="508"/>
      <c r="U555" s="509">
        <f t="shared" si="204"/>
        <v>0</v>
      </c>
      <c r="V555" s="510"/>
      <c r="W555" s="510"/>
    </row>
    <row r="556" spans="1:23" ht="12" customHeight="1">
      <c r="A556" s="498">
        <v>11352892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198"/>
        <v>0</v>
      </c>
      <c r="K556" s="503">
        <f t="shared" si="198"/>
        <v>0</v>
      </c>
      <c r="L556" s="503">
        <f t="shared" si="198"/>
        <v>0</v>
      </c>
      <c r="M556" s="511">
        <f t="shared" si="205"/>
        <v>0</v>
      </c>
      <c r="N556" s="503">
        <f t="shared" si="206"/>
        <v>0</v>
      </c>
      <c r="O556" s="503">
        <f t="shared" si="206"/>
        <v>0</v>
      </c>
      <c r="P556" s="504">
        <f t="shared" si="207"/>
        <v>0</v>
      </c>
      <c r="Q556" s="505">
        <f t="shared" si="207"/>
        <v>72</v>
      </c>
      <c r="R556" s="506">
        <f t="shared" si="207"/>
        <v>72</v>
      </c>
      <c r="S556" s="507"/>
      <c r="T556" s="508"/>
      <c r="U556" s="509">
        <f t="shared" si="204"/>
        <v>72</v>
      </c>
      <c r="V556" s="510"/>
      <c r="W556" s="510"/>
    </row>
    <row r="557" spans="1:23" ht="12" customHeight="1">
      <c r="A557" s="498">
        <v>11359812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198"/>
        <v>0</v>
      </c>
      <c r="K557" s="503">
        <f t="shared" si="198"/>
        <v>0</v>
      </c>
      <c r="L557" s="503">
        <f t="shared" si="198"/>
        <v>0</v>
      </c>
      <c r="M557" s="511">
        <f t="shared" si="205"/>
        <v>0</v>
      </c>
      <c r="N557" s="503">
        <f t="shared" si="206"/>
        <v>0</v>
      </c>
      <c r="O557" s="503">
        <f t="shared" si="206"/>
        <v>0</v>
      </c>
      <c r="P557" s="504">
        <f t="shared" si="207"/>
        <v>0</v>
      </c>
      <c r="Q557" s="505">
        <f t="shared" si="207"/>
        <v>0</v>
      </c>
      <c r="R557" s="506">
        <f t="shared" si="207"/>
        <v>0</v>
      </c>
      <c r="S557" s="507"/>
      <c r="T557" s="508"/>
      <c r="U557" s="509">
        <f t="shared" si="204"/>
        <v>0</v>
      </c>
      <c r="V557" s="510"/>
      <c r="W557" s="510"/>
    </row>
    <row r="558" spans="1:23" ht="12" customHeight="1">
      <c r="A558" s="498">
        <v>11450118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ref="J558:L623" si="208">SUMIF($A$10:$A$323,$A558,J$10:J$323)</f>
        <v>0</v>
      </c>
      <c r="K558" s="503">
        <f t="shared" si="208"/>
        <v>0</v>
      </c>
      <c r="L558" s="503">
        <f t="shared" si="208"/>
        <v>0</v>
      </c>
      <c r="M558" s="511">
        <f t="shared" si="205"/>
        <v>0</v>
      </c>
      <c r="N558" s="503">
        <f t="shared" si="206"/>
        <v>0</v>
      </c>
      <c r="O558" s="503">
        <f t="shared" si="206"/>
        <v>0</v>
      </c>
      <c r="P558" s="504">
        <f t="shared" si="207"/>
        <v>0</v>
      </c>
      <c r="Q558" s="505">
        <f t="shared" si="207"/>
        <v>0</v>
      </c>
      <c r="R558" s="506">
        <f t="shared" si="207"/>
        <v>0</v>
      </c>
      <c r="S558" s="507"/>
      <c r="T558" s="508"/>
      <c r="U558" s="509">
        <f t="shared" si="204"/>
        <v>0</v>
      </c>
      <c r="V558" s="510"/>
      <c r="W558" s="510"/>
    </row>
    <row r="559" spans="1:23" ht="12" customHeight="1">
      <c r="A559" s="498">
        <v>11450130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08"/>
        <v>0</v>
      </c>
      <c r="K559" s="503">
        <f t="shared" si="208"/>
        <v>0</v>
      </c>
      <c r="L559" s="503">
        <f t="shared" si="208"/>
        <v>0</v>
      </c>
      <c r="M559" s="511">
        <f t="shared" si="205"/>
        <v>0</v>
      </c>
      <c r="N559" s="503">
        <f t="shared" si="206"/>
        <v>0</v>
      </c>
      <c r="O559" s="503">
        <f t="shared" si="206"/>
        <v>0</v>
      </c>
      <c r="P559" s="504">
        <f t="shared" si="207"/>
        <v>0</v>
      </c>
      <c r="Q559" s="505">
        <f t="shared" si="207"/>
        <v>0</v>
      </c>
      <c r="R559" s="506">
        <f t="shared" si="207"/>
        <v>0</v>
      </c>
      <c r="S559" s="507"/>
      <c r="T559" s="508"/>
      <c r="U559" s="509">
        <f t="shared" si="204"/>
        <v>0</v>
      </c>
      <c r="V559" s="510"/>
      <c r="W559" s="510"/>
    </row>
    <row r="560" spans="1:23" ht="12" customHeight="1">
      <c r="A560" s="498">
        <v>11450817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08"/>
        <v>0</v>
      </c>
      <c r="K560" s="503">
        <f t="shared" si="208"/>
        <v>0</v>
      </c>
      <c r="L560" s="503">
        <f t="shared" si="208"/>
        <v>0</v>
      </c>
      <c r="M560" s="511">
        <f t="shared" si="205"/>
        <v>0</v>
      </c>
      <c r="N560" s="503">
        <f t="shared" si="206"/>
        <v>0</v>
      </c>
      <c r="O560" s="503">
        <f t="shared" si="206"/>
        <v>0</v>
      </c>
      <c r="P560" s="504">
        <f t="shared" si="207"/>
        <v>0</v>
      </c>
      <c r="Q560" s="505">
        <f t="shared" si="207"/>
        <v>0</v>
      </c>
      <c r="R560" s="506">
        <f t="shared" si="207"/>
        <v>0</v>
      </c>
      <c r="S560" s="507"/>
      <c r="T560" s="508"/>
      <c r="U560" s="509">
        <f t="shared" si="204"/>
        <v>0</v>
      </c>
      <c r="V560" s="510"/>
      <c r="W560" s="510"/>
    </row>
    <row r="561" spans="1:23" ht="12" customHeight="1">
      <c r="A561" s="498">
        <v>11450832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08"/>
        <v>0</v>
      </c>
      <c r="K561" s="503">
        <f t="shared" si="208"/>
        <v>0</v>
      </c>
      <c r="L561" s="503">
        <f t="shared" si="208"/>
        <v>0</v>
      </c>
      <c r="M561" s="511">
        <f t="shared" si="205"/>
        <v>0</v>
      </c>
      <c r="N561" s="503">
        <f t="shared" si="206"/>
        <v>0</v>
      </c>
      <c r="O561" s="503">
        <f t="shared" si="206"/>
        <v>0</v>
      </c>
      <c r="P561" s="504">
        <f t="shared" si="207"/>
        <v>0</v>
      </c>
      <c r="Q561" s="505">
        <f t="shared" si="207"/>
        <v>0</v>
      </c>
      <c r="R561" s="506">
        <f t="shared" si="207"/>
        <v>0</v>
      </c>
      <c r="S561" s="507"/>
      <c r="T561" s="508"/>
      <c r="U561" s="509">
        <f t="shared" si="204"/>
        <v>0</v>
      </c>
      <c r="V561" s="510"/>
      <c r="W561" s="510"/>
    </row>
    <row r="562" spans="1:23" ht="12" customHeight="1">
      <c r="A562" s="498">
        <v>11452812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08"/>
        <v>0</v>
      </c>
      <c r="K562" s="503">
        <f t="shared" si="208"/>
        <v>0</v>
      </c>
      <c r="L562" s="503">
        <f t="shared" si="208"/>
        <v>0</v>
      </c>
      <c r="M562" s="511">
        <f t="shared" si="205"/>
        <v>0</v>
      </c>
      <c r="N562" s="503">
        <f t="shared" si="206"/>
        <v>0</v>
      </c>
      <c r="O562" s="503">
        <f t="shared" si="206"/>
        <v>0</v>
      </c>
      <c r="P562" s="504">
        <f t="shared" si="207"/>
        <v>0</v>
      </c>
      <c r="Q562" s="505">
        <f t="shared" si="207"/>
        <v>0</v>
      </c>
      <c r="R562" s="506">
        <f t="shared" si="207"/>
        <v>0</v>
      </c>
      <c r="S562" s="507"/>
      <c r="T562" s="508"/>
      <c r="U562" s="509">
        <f t="shared" si="204"/>
        <v>0</v>
      </c>
      <c r="V562" s="510"/>
      <c r="W562" s="510"/>
    </row>
    <row r="563" spans="1:23" ht="12" customHeight="1">
      <c r="A563" s="498">
        <v>11452833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08"/>
        <v>0</v>
      </c>
      <c r="K563" s="503">
        <f t="shared" si="208"/>
        <v>0</v>
      </c>
      <c r="L563" s="503">
        <f t="shared" si="208"/>
        <v>0</v>
      </c>
      <c r="M563" s="511">
        <f t="shared" si="205"/>
        <v>0</v>
      </c>
      <c r="N563" s="503">
        <f t="shared" si="206"/>
        <v>0</v>
      </c>
      <c r="O563" s="503">
        <f t="shared" si="206"/>
        <v>0</v>
      </c>
      <c r="P563" s="504">
        <f t="shared" si="207"/>
        <v>0</v>
      </c>
      <c r="Q563" s="505">
        <f t="shared" si="207"/>
        <v>0</v>
      </c>
      <c r="R563" s="506">
        <f t="shared" si="207"/>
        <v>0</v>
      </c>
      <c r="S563" s="507"/>
      <c r="T563" s="508"/>
      <c r="U563" s="509">
        <f t="shared" si="204"/>
        <v>0</v>
      </c>
      <c r="V563" s="510"/>
      <c r="W563" s="510"/>
    </row>
    <row r="564" spans="1:23" ht="12" customHeight="1">
      <c r="A564" s="498">
        <v>11550130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08"/>
        <v>0</v>
      </c>
      <c r="K564" s="503">
        <f t="shared" si="208"/>
        <v>0</v>
      </c>
      <c r="L564" s="503">
        <f t="shared" si="208"/>
        <v>0</v>
      </c>
      <c r="M564" s="511">
        <f t="shared" si="205"/>
        <v>0</v>
      </c>
      <c r="N564" s="503">
        <f t="shared" si="206"/>
        <v>0</v>
      </c>
      <c r="O564" s="503">
        <f t="shared" si="206"/>
        <v>0</v>
      </c>
      <c r="P564" s="504">
        <f t="shared" si="207"/>
        <v>0</v>
      </c>
      <c r="Q564" s="505">
        <f t="shared" si="207"/>
        <v>0</v>
      </c>
      <c r="R564" s="506">
        <f t="shared" si="207"/>
        <v>0</v>
      </c>
      <c r="S564" s="507"/>
      <c r="T564" s="508"/>
      <c r="U564" s="509">
        <f t="shared" si="204"/>
        <v>0</v>
      </c>
      <c r="V564" s="510"/>
      <c r="W564" s="510"/>
    </row>
    <row r="565" spans="1:23" ht="12" customHeight="1">
      <c r="A565" s="498">
        <v>12202117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08"/>
        <v>0</v>
      </c>
      <c r="K565" s="503">
        <f t="shared" si="208"/>
        <v>0</v>
      </c>
      <c r="L565" s="503">
        <f t="shared" si="208"/>
        <v>0</v>
      </c>
      <c r="M565" s="511">
        <f t="shared" si="205"/>
        <v>0</v>
      </c>
      <c r="N565" s="503">
        <f t="shared" si="206"/>
        <v>0</v>
      </c>
      <c r="O565" s="503">
        <f t="shared" si="206"/>
        <v>0</v>
      </c>
      <c r="P565" s="504">
        <f t="shared" si="207"/>
        <v>0</v>
      </c>
      <c r="Q565" s="505">
        <f t="shared" si="207"/>
        <v>0</v>
      </c>
      <c r="R565" s="506">
        <f t="shared" si="207"/>
        <v>0</v>
      </c>
      <c r="S565" s="507"/>
      <c r="T565" s="508"/>
      <c r="U565" s="509">
        <f t="shared" si="204"/>
        <v>0</v>
      </c>
      <c r="V565" s="510"/>
      <c r="W565" s="510"/>
    </row>
    <row r="566" spans="1:23" ht="12" customHeight="1">
      <c r="A566" s="498">
        <v>12202844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08"/>
        <v>0</v>
      </c>
      <c r="K566" s="503">
        <f t="shared" si="208"/>
        <v>0</v>
      </c>
      <c r="L566" s="503">
        <f t="shared" si="208"/>
        <v>0</v>
      </c>
      <c r="M566" s="511">
        <f t="shared" si="205"/>
        <v>0</v>
      </c>
      <c r="N566" s="503">
        <f t="shared" si="206"/>
        <v>0</v>
      </c>
      <c r="O566" s="503">
        <f t="shared" si="206"/>
        <v>0</v>
      </c>
      <c r="P566" s="504">
        <f t="shared" si="207"/>
        <v>0</v>
      </c>
      <c r="Q566" s="505">
        <f t="shared" si="207"/>
        <v>0</v>
      </c>
      <c r="R566" s="506">
        <f t="shared" si="207"/>
        <v>0</v>
      </c>
      <c r="S566" s="507"/>
      <c r="T566" s="508"/>
      <c r="U566" s="509">
        <f t="shared" si="204"/>
        <v>0</v>
      </c>
      <c r="V566" s="510"/>
      <c r="W566" s="510"/>
    </row>
    <row r="567" spans="1:23" ht="12" customHeight="1">
      <c r="A567" s="498">
        <v>12202885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08"/>
        <v>0</v>
      </c>
      <c r="K567" s="503">
        <f t="shared" si="208"/>
        <v>0</v>
      </c>
      <c r="L567" s="503">
        <f t="shared" si="208"/>
        <v>0</v>
      </c>
      <c r="M567" s="511">
        <f t="shared" si="205"/>
        <v>0</v>
      </c>
      <c r="N567" s="503">
        <f t="shared" si="206"/>
        <v>0</v>
      </c>
      <c r="O567" s="503">
        <f t="shared" si="206"/>
        <v>0</v>
      </c>
      <c r="P567" s="504">
        <f t="shared" si="207"/>
        <v>0</v>
      </c>
      <c r="Q567" s="505">
        <f t="shared" si="207"/>
        <v>0</v>
      </c>
      <c r="R567" s="506">
        <f t="shared" si="207"/>
        <v>0</v>
      </c>
      <c r="S567" s="507"/>
      <c r="T567" s="508"/>
      <c r="U567" s="509">
        <f t="shared" si="204"/>
        <v>0</v>
      </c>
      <c r="V567" s="510"/>
      <c r="W567" s="510"/>
    </row>
    <row r="568" spans="1:23" ht="12" customHeight="1">
      <c r="A568" s="498">
        <v>12213118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08"/>
        <v>0</v>
      </c>
      <c r="K568" s="503">
        <f t="shared" si="208"/>
        <v>0</v>
      </c>
      <c r="L568" s="503">
        <f t="shared" si="208"/>
        <v>0</v>
      </c>
      <c r="M568" s="511">
        <f t="shared" si="205"/>
        <v>0</v>
      </c>
      <c r="N568" s="503">
        <f t="shared" si="206"/>
        <v>0</v>
      </c>
      <c r="O568" s="503">
        <f t="shared" si="206"/>
        <v>0</v>
      </c>
      <c r="P568" s="504">
        <f t="shared" si="207"/>
        <v>0</v>
      </c>
      <c r="Q568" s="505">
        <f t="shared" si="207"/>
        <v>0</v>
      </c>
      <c r="R568" s="506">
        <f t="shared" si="207"/>
        <v>0</v>
      </c>
      <c r="S568" s="507"/>
      <c r="T568" s="508"/>
      <c r="U568" s="509">
        <f t="shared" si="204"/>
        <v>0</v>
      </c>
      <c r="V568" s="510"/>
      <c r="W568" s="510"/>
    </row>
    <row r="569" spans="1:23" ht="12" customHeight="1">
      <c r="A569" s="498">
        <v>12213130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08"/>
        <v>0</v>
      </c>
      <c r="K569" s="503">
        <f t="shared" si="208"/>
        <v>0</v>
      </c>
      <c r="L569" s="503">
        <f t="shared" si="208"/>
        <v>0</v>
      </c>
      <c r="M569" s="511">
        <f t="shared" si="205"/>
        <v>0</v>
      </c>
      <c r="N569" s="503">
        <f t="shared" si="206"/>
        <v>0</v>
      </c>
      <c r="O569" s="503">
        <f t="shared" si="206"/>
        <v>0</v>
      </c>
      <c r="P569" s="504">
        <f t="shared" si="207"/>
        <v>0</v>
      </c>
      <c r="Q569" s="505">
        <f t="shared" si="207"/>
        <v>0</v>
      </c>
      <c r="R569" s="506">
        <f t="shared" si="207"/>
        <v>0</v>
      </c>
      <c r="S569" s="507"/>
      <c r="T569" s="508"/>
      <c r="U569" s="509">
        <f t="shared" si="204"/>
        <v>0</v>
      </c>
      <c r="V569" s="510"/>
      <c r="W569" s="510"/>
    </row>
    <row r="570" spans="1:23" ht="12" customHeight="1">
      <c r="A570" s="498">
        <v>12302110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08"/>
        <v>0</v>
      </c>
      <c r="K570" s="503">
        <f t="shared" si="208"/>
        <v>0</v>
      </c>
      <c r="L570" s="503">
        <f t="shared" si="208"/>
        <v>0</v>
      </c>
      <c r="M570" s="511">
        <f t="shared" si="205"/>
        <v>0</v>
      </c>
      <c r="N570" s="503">
        <f t="shared" si="206"/>
        <v>0</v>
      </c>
      <c r="O570" s="503">
        <f t="shared" si="206"/>
        <v>0</v>
      </c>
      <c r="P570" s="504">
        <f t="shared" si="207"/>
        <v>0</v>
      </c>
      <c r="Q570" s="505">
        <f t="shared" si="207"/>
        <v>0</v>
      </c>
      <c r="R570" s="506">
        <f t="shared" si="207"/>
        <v>0</v>
      </c>
      <c r="S570" s="507"/>
      <c r="T570" s="508"/>
      <c r="U570" s="509">
        <f t="shared" si="204"/>
        <v>0</v>
      </c>
      <c r="V570" s="510"/>
      <c r="W570" s="510"/>
    </row>
    <row r="571" spans="1:23" ht="12" customHeight="1">
      <c r="A571" s="498">
        <v>12302118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08"/>
        <v>0</v>
      </c>
      <c r="K571" s="503">
        <f t="shared" si="208"/>
        <v>0</v>
      </c>
      <c r="L571" s="503">
        <f t="shared" si="208"/>
        <v>0</v>
      </c>
      <c r="M571" s="511">
        <f t="shared" si="205"/>
        <v>0</v>
      </c>
      <c r="N571" s="503">
        <f t="shared" si="206"/>
        <v>0</v>
      </c>
      <c r="O571" s="503">
        <f t="shared" si="206"/>
        <v>0</v>
      </c>
      <c r="P571" s="504">
        <f t="shared" si="207"/>
        <v>0</v>
      </c>
      <c r="Q571" s="505">
        <f t="shared" si="207"/>
        <v>0</v>
      </c>
      <c r="R571" s="506">
        <f t="shared" si="207"/>
        <v>0</v>
      </c>
      <c r="S571" s="507"/>
      <c r="T571" s="508"/>
      <c r="U571" s="509">
        <f t="shared" si="204"/>
        <v>0</v>
      </c>
      <c r="V571" s="510"/>
      <c r="W571" s="510"/>
    </row>
    <row r="572" spans="1:23" ht="12" customHeight="1">
      <c r="A572" s="498">
        <v>12302122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08"/>
        <v>0</v>
      </c>
      <c r="K572" s="503">
        <f t="shared" si="208"/>
        <v>0</v>
      </c>
      <c r="L572" s="503">
        <f t="shared" si="208"/>
        <v>0</v>
      </c>
      <c r="M572" s="511">
        <f t="shared" si="205"/>
        <v>0</v>
      </c>
      <c r="N572" s="503">
        <f t="shared" si="206"/>
        <v>0</v>
      </c>
      <c r="O572" s="503">
        <f t="shared" si="206"/>
        <v>0</v>
      </c>
      <c r="P572" s="504">
        <f t="shared" si="207"/>
        <v>0</v>
      </c>
      <c r="Q572" s="505">
        <f t="shared" si="207"/>
        <v>0</v>
      </c>
      <c r="R572" s="506">
        <f t="shared" si="207"/>
        <v>0</v>
      </c>
      <c r="S572" s="507"/>
      <c r="T572" s="508"/>
      <c r="U572" s="509">
        <f t="shared" si="204"/>
        <v>0</v>
      </c>
      <c r="V572" s="510"/>
      <c r="W572" s="510"/>
    </row>
    <row r="573" spans="1:23" ht="12" customHeight="1">
      <c r="A573" s="498">
        <v>12302835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08"/>
        <v>0</v>
      </c>
      <c r="K573" s="503">
        <f t="shared" si="208"/>
        <v>0</v>
      </c>
      <c r="L573" s="503">
        <f t="shared" si="208"/>
        <v>0</v>
      </c>
      <c r="M573" s="511">
        <f t="shared" si="205"/>
        <v>0</v>
      </c>
      <c r="N573" s="503">
        <f t="shared" si="206"/>
        <v>0</v>
      </c>
      <c r="O573" s="503">
        <f t="shared" si="206"/>
        <v>0</v>
      </c>
      <c r="P573" s="504">
        <f t="shared" si="207"/>
        <v>0</v>
      </c>
      <c r="Q573" s="505">
        <f t="shared" si="207"/>
        <v>0</v>
      </c>
      <c r="R573" s="506">
        <f t="shared" si="207"/>
        <v>0</v>
      </c>
      <c r="S573" s="507"/>
      <c r="T573" s="508"/>
      <c r="U573" s="509">
        <f t="shared" si="204"/>
        <v>0</v>
      </c>
      <c r="V573" s="510"/>
      <c r="W573" s="510"/>
    </row>
    <row r="574" spans="1:23" ht="12" customHeight="1">
      <c r="A574" s="498">
        <v>12303118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08"/>
        <v>0</v>
      </c>
      <c r="K574" s="503">
        <f t="shared" si="208"/>
        <v>0</v>
      </c>
      <c r="L574" s="503">
        <f t="shared" si="208"/>
        <v>0</v>
      </c>
      <c r="M574" s="511">
        <f t="shared" si="205"/>
        <v>0</v>
      </c>
      <c r="N574" s="503">
        <f t="shared" ref="N574:O593" si="209">SUMIF($A$10:$A$323,$A574,N$10:N$323)</f>
        <v>0</v>
      </c>
      <c r="O574" s="503">
        <f t="shared" si="209"/>
        <v>0</v>
      </c>
      <c r="P574" s="504">
        <f t="shared" ref="P574:R593" si="210">SUMIF($A$10:$A$318,$A574,P$10:P$318)</f>
        <v>0</v>
      </c>
      <c r="Q574" s="505">
        <f t="shared" si="210"/>
        <v>0</v>
      </c>
      <c r="R574" s="506">
        <f t="shared" si="210"/>
        <v>0</v>
      </c>
      <c r="S574" s="507"/>
      <c r="T574" s="508"/>
      <c r="U574" s="509">
        <f t="shared" si="204"/>
        <v>0</v>
      </c>
      <c r="V574" s="510"/>
      <c r="W574" s="510"/>
    </row>
    <row r="575" spans="1:23" ht="12" customHeight="1">
      <c r="A575" s="498">
        <v>12702009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08"/>
        <v>0</v>
      </c>
      <c r="K575" s="503">
        <f t="shared" si="208"/>
        <v>0</v>
      </c>
      <c r="L575" s="503">
        <f t="shared" si="208"/>
        <v>0</v>
      </c>
      <c r="M575" s="511">
        <f t="shared" si="205"/>
        <v>0</v>
      </c>
      <c r="N575" s="503">
        <f t="shared" si="209"/>
        <v>0</v>
      </c>
      <c r="O575" s="503">
        <f t="shared" si="209"/>
        <v>0</v>
      </c>
      <c r="P575" s="504">
        <f t="shared" si="210"/>
        <v>0</v>
      </c>
      <c r="Q575" s="505">
        <f t="shared" si="210"/>
        <v>0</v>
      </c>
      <c r="R575" s="506">
        <f t="shared" si="210"/>
        <v>0</v>
      </c>
      <c r="S575" s="507"/>
      <c r="T575" s="508"/>
      <c r="U575" s="509">
        <f t="shared" si="204"/>
        <v>0</v>
      </c>
      <c r="V575" s="510"/>
      <c r="W575" s="510"/>
    </row>
    <row r="576" spans="1:23" ht="12" customHeight="1">
      <c r="A576" s="498">
        <v>12702018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08"/>
        <v>0</v>
      </c>
      <c r="K576" s="503">
        <f t="shared" si="208"/>
        <v>0</v>
      </c>
      <c r="L576" s="503">
        <f t="shared" si="208"/>
        <v>0</v>
      </c>
      <c r="M576" s="511">
        <f t="shared" si="205"/>
        <v>0</v>
      </c>
      <c r="N576" s="503">
        <f t="shared" si="209"/>
        <v>0</v>
      </c>
      <c r="O576" s="503">
        <f t="shared" si="209"/>
        <v>0</v>
      </c>
      <c r="P576" s="504">
        <f t="shared" si="210"/>
        <v>0</v>
      </c>
      <c r="Q576" s="505">
        <f t="shared" si="210"/>
        <v>0</v>
      </c>
      <c r="R576" s="506">
        <f t="shared" si="210"/>
        <v>0</v>
      </c>
      <c r="S576" s="507"/>
      <c r="T576" s="508"/>
      <c r="U576" s="509">
        <f t="shared" si="204"/>
        <v>0</v>
      </c>
      <c r="V576" s="510"/>
      <c r="W576" s="510"/>
    </row>
    <row r="577" spans="1:23" ht="12" customHeight="1">
      <c r="A577" s="498">
        <v>12702022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08"/>
        <v>0</v>
      </c>
      <c r="K577" s="503">
        <f t="shared" si="208"/>
        <v>0</v>
      </c>
      <c r="L577" s="503">
        <f t="shared" si="208"/>
        <v>0</v>
      </c>
      <c r="M577" s="511">
        <f t="shared" si="205"/>
        <v>0</v>
      </c>
      <c r="N577" s="503">
        <f t="shared" si="209"/>
        <v>0</v>
      </c>
      <c r="O577" s="503">
        <f t="shared" si="209"/>
        <v>0</v>
      </c>
      <c r="P577" s="504">
        <f t="shared" si="210"/>
        <v>0</v>
      </c>
      <c r="Q577" s="505">
        <f t="shared" si="210"/>
        <v>0</v>
      </c>
      <c r="R577" s="506">
        <f t="shared" si="210"/>
        <v>0</v>
      </c>
      <c r="S577" s="507"/>
      <c r="T577" s="508"/>
      <c r="U577" s="509">
        <f t="shared" si="204"/>
        <v>0</v>
      </c>
      <c r="V577" s="510"/>
      <c r="W577" s="510"/>
    </row>
    <row r="578" spans="1:23" ht="12" customHeight="1">
      <c r="A578" s="498">
        <v>12702815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08"/>
        <v>0</v>
      </c>
      <c r="K578" s="503">
        <f t="shared" si="208"/>
        <v>0</v>
      </c>
      <c r="L578" s="503">
        <f t="shared" si="208"/>
        <v>0</v>
      </c>
      <c r="M578" s="511">
        <f t="shared" si="205"/>
        <v>0</v>
      </c>
      <c r="N578" s="503">
        <f t="shared" si="209"/>
        <v>0</v>
      </c>
      <c r="O578" s="503">
        <f t="shared" si="209"/>
        <v>0</v>
      </c>
      <c r="P578" s="504">
        <f t="shared" si="210"/>
        <v>0</v>
      </c>
      <c r="Q578" s="505">
        <f t="shared" si="210"/>
        <v>0</v>
      </c>
      <c r="R578" s="506">
        <f t="shared" si="210"/>
        <v>0</v>
      </c>
      <c r="S578" s="507"/>
      <c r="T578" s="508"/>
      <c r="U578" s="509">
        <f t="shared" si="204"/>
        <v>0</v>
      </c>
      <c r="V578" s="510"/>
      <c r="W578" s="510"/>
    </row>
    <row r="579" spans="1:23" ht="12" customHeight="1">
      <c r="A579" s="498">
        <v>12706832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08"/>
        <v>0</v>
      </c>
      <c r="K579" s="503">
        <f t="shared" si="208"/>
        <v>0</v>
      </c>
      <c r="L579" s="503">
        <f t="shared" si="208"/>
        <v>84</v>
      </c>
      <c r="M579" s="511">
        <f t="shared" si="205"/>
        <v>0</v>
      </c>
      <c r="N579" s="503">
        <f t="shared" si="209"/>
        <v>0</v>
      </c>
      <c r="O579" s="503">
        <f t="shared" si="209"/>
        <v>84</v>
      </c>
      <c r="P579" s="504">
        <f t="shared" si="210"/>
        <v>0</v>
      </c>
      <c r="Q579" s="505">
        <f t="shared" si="210"/>
        <v>0</v>
      </c>
      <c r="R579" s="506">
        <f t="shared" si="210"/>
        <v>0</v>
      </c>
      <c r="S579" s="507"/>
      <c r="T579" s="508"/>
      <c r="U579" s="509">
        <f t="shared" si="204"/>
        <v>84</v>
      </c>
      <c r="V579" s="510"/>
      <c r="W579" s="510"/>
    </row>
    <row r="580" spans="1:23" ht="12" customHeight="1">
      <c r="A580" s="498">
        <v>13201109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08"/>
        <v>0</v>
      </c>
      <c r="K580" s="503">
        <f t="shared" si="208"/>
        <v>0</v>
      </c>
      <c r="L580" s="503">
        <f t="shared" si="208"/>
        <v>0</v>
      </c>
      <c r="M580" s="511">
        <f t="shared" si="205"/>
        <v>0</v>
      </c>
      <c r="N580" s="503">
        <f t="shared" si="209"/>
        <v>0</v>
      </c>
      <c r="O580" s="503">
        <f t="shared" si="209"/>
        <v>0</v>
      </c>
      <c r="P580" s="504">
        <f t="shared" si="210"/>
        <v>0</v>
      </c>
      <c r="Q580" s="505">
        <f t="shared" si="210"/>
        <v>0</v>
      </c>
      <c r="R580" s="506">
        <f t="shared" si="210"/>
        <v>0</v>
      </c>
      <c r="S580" s="507"/>
      <c r="T580" s="508"/>
      <c r="U580" s="509">
        <f t="shared" si="204"/>
        <v>0</v>
      </c>
      <c r="V580" s="510"/>
      <c r="W580" s="510"/>
    </row>
    <row r="581" spans="1:23" ht="12" customHeight="1">
      <c r="A581" s="498">
        <v>13201130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08"/>
        <v>0</v>
      </c>
      <c r="K581" s="503">
        <f t="shared" si="208"/>
        <v>0</v>
      </c>
      <c r="L581" s="503">
        <f t="shared" si="208"/>
        <v>0</v>
      </c>
      <c r="M581" s="511">
        <f t="shared" si="205"/>
        <v>0</v>
      </c>
      <c r="N581" s="503">
        <f t="shared" si="209"/>
        <v>0</v>
      </c>
      <c r="O581" s="503">
        <f t="shared" si="209"/>
        <v>0</v>
      </c>
      <c r="P581" s="504">
        <f t="shared" si="210"/>
        <v>0</v>
      </c>
      <c r="Q581" s="505">
        <f t="shared" si="210"/>
        <v>0</v>
      </c>
      <c r="R581" s="506">
        <f t="shared" si="210"/>
        <v>0</v>
      </c>
      <c r="S581" s="507"/>
      <c r="T581" s="508"/>
      <c r="U581" s="509">
        <f t="shared" si="204"/>
        <v>0</v>
      </c>
      <c r="V581" s="510"/>
      <c r="W581" s="510"/>
    </row>
    <row r="582" spans="1:23" ht="12" customHeight="1">
      <c r="A582" s="498">
        <v>13202130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08"/>
        <v>0</v>
      </c>
      <c r="K582" s="503">
        <f t="shared" si="208"/>
        <v>0</v>
      </c>
      <c r="L582" s="503">
        <f t="shared" si="208"/>
        <v>0</v>
      </c>
      <c r="M582" s="511">
        <f t="shared" si="205"/>
        <v>0</v>
      </c>
      <c r="N582" s="503">
        <f t="shared" si="209"/>
        <v>0</v>
      </c>
      <c r="O582" s="503">
        <f t="shared" si="209"/>
        <v>0</v>
      </c>
      <c r="P582" s="504">
        <f t="shared" si="210"/>
        <v>0</v>
      </c>
      <c r="Q582" s="505">
        <f t="shared" si="210"/>
        <v>0</v>
      </c>
      <c r="R582" s="506">
        <f t="shared" si="210"/>
        <v>0</v>
      </c>
      <c r="S582" s="507"/>
      <c r="T582" s="508"/>
      <c r="U582" s="509">
        <f t="shared" si="204"/>
        <v>0</v>
      </c>
      <c r="V582" s="510"/>
      <c r="W582" s="510"/>
    </row>
    <row r="583" spans="1:23" ht="12" customHeight="1">
      <c r="A583" s="498">
        <v>13301108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08"/>
        <v>0</v>
      </c>
      <c r="K583" s="503">
        <f t="shared" si="208"/>
        <v>0</v>
      </c>
      <c r="L583" s="503">
        <f t="shared" si="208"/>
        <v>0</v>
      </c>
      <c r="M583" s="511">
        <f t="shared" si="205"/>
        <v>0</v>
      </c>
      <c r="N583" s="503">
        <f t="shared" si="209"/>
        <v>0</v>
      </c>
      <c r="O583" s="503">
        <f t="shared" si="209"/>
        <v>0</v>
      </c>
      <c r="P583" s="504">
        <f t="shared" si="210"/>
        <v>0</v>
      </c>
      <c r="Q583" s="505">
        <f t="shared" si="210"/>
        <v>0</v>
      </c>
      <c r="R583" s="506">
        <f t="shared" si="210"/>
        <v>0</v>
      </c>
      <c r="S583" s="507"/>
      <c r="T583" s="508"/>
      <c r="U583" s="509">
        <f t="shared" si="204"/>
        <v>0</v>
      </c>
      <c r="V583" s="510"/>
      <c r="W583" s="510"/>
    </row>
    <row r="584" spans="1:23" ht="12" customHeight="1">
      <c r="A584" s="498">
        <v>13301110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08"/>
        <v>0</v>
      </c>
      <c r="K584" s="503">
        <f t="shared" si="208"/>
        <v>0</v>
      </c>
      <c r="L584" s="503">
        <f t="shared" si="208"/>
        <v>0</v>
      </c>
      <c r="M584" s="511">
        <f t="shared" si="205"/>
        <v>0</v>
      </c>
      <c r="N584" s="503">
        <f t="shared" si="209"/>
        <v>0</v>
      </c>
      <c r="O584" s="503">
        <f t="shared" si="209"/>
        <v>0</v>
      </c>
      <c r="P584" s="504">
        <f t="shared" si="210"/>
        <v>0</v>
      </c>
      <c r="Q584" s="505">
        <f t="shared" si="210"/>
        <v>0</v>
      </c>
      <c r="R584" s="506">
        <f t="shared" si="210"/>
        <v>0</v>
      </c>
      <c r="S584" s="507"/>
      <c r="T584" s="508"/>
      <c r="U584" s="509"/>
      <c r="V584" s="510"/>
      <c r="W584" s="510"/>
    </row>
    <row r="585" spans="1:23" ht="12" customHeight="1">
      <c r="A585" s="498">
        <v>13301130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08"/>
        <v>0</v>
      </c>
      <c r="K585" s="503">
        <f t="shared" si="208"/>
        <v>0</v>
      </c>
      <c r="L585" s="503">
        <f t="shared" si="208"/>
        <v>0</v>
      </c>
      <c r="M585" s="511">
        <f t="shared" si="205"/>
        <v>0</v>
      </c>
      <c r="N585" s="503">
        <f t="shared" si="209"/>
        <v>0</v>
      </c>
      <c r="O585" s="503">
        <f t="shared" si="209"/>
        <v>0</v>
      </c>
      <c r="P585" s="504">
        <f t="shared" si="210"/>
        <v>0</v>
      </c>
      <c r="Q585" s="505">
        <f t="shared" si="210"/>
        <v>0</v>
      </c>
      <c r="R585" s="506">
        <f t="shared" si="210"/>
        <v>0</v>
      </c>
      <c r="S585" s="507"/>
      <c r="T585" s="508"/>
      <c r="U585" s="509">
        <f t="shared" ref="U585:U648" si="211">SUMIF($A$10:$A$318,$A585,U$10:U$318)</f>
        <v>0</v>
      </c>
      <c r="V585" s="510"/>
      <c r="W585" s="510"/>
    </row>
    <row r="586" spans="1:23" ht="12" customHeight="1">
      <c r="A586" s="498">
        <v>13301140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08"/>
        <v>0</v>
      </c>
      <c r="K586" s="503">
        <f t="shared" si="208"/>
        <v>0</v>
      </c>
      <c r="L586" s="503">
        <f t="shared" si="208"/>
        <v>0</v>
      </c>
      <c r="M586" s="511">
        <f t="shared" si="205"/>
        <v>0</v>
      </c>
      <c r="N586" s="503">
        <f t="shared" si="209"/>
        <v>0</v>
      </c>
      <c r="O586" s="503">
        <f t="shared" si="209"/>
        <v>0</v>
      </c>
      <c r="P586" s="504">
        <f t="shared" si="210"/>
        <v>0</v>
      </c>
      <c r="Q586" s="505">
        <f t="shared" si="210"/>
        <v>0</v>
      </c>
      <c r="R586" s="506">
        <f t="shared" si="210"/>
        <v>0</v>
      </c>
      <c r="S586" s="507"/>
      <c r="T586" s="508"/>
      <c r="U586" s="509">
        <f t="shared" si="211"/>
        <v>0</v>
      </c>
      <c r="V586" s="510"/>
      <c r="W586" s="510"/>
    </row>
    <row r="587" spans="1:23" ht="12" customHeight="1">
      <c r="A587" s="498">
        <v>13301145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08"/>
        <v>0</v>
      </c>
      <c r="K587" s="503">
        <f t="shared" si="208"/>
        <v>0</v>
      </c>
      <c r="L587" s="503">
        <f t="shared" si="208"/>
        <v>0</v>
      </c>
      <c r="M587" s="511">
        <f t="shared" si="205"/>
        <v>0</v>
      </c>
      <c r="N587" s="503">
        <f t="shared" si="209"/>
        <v>0</v>
      </c>
      <c r="O587" s="503">
        <f t="shared" si="209"/>
        <v>0</v>
      </c>
      <c r="P587" s="504">
        <f t="shared" si="210"/>
        <v>0</v>
      </c>
      <c r="Q587" s="505">
        <f t="shared" si="210"/>
        <v>0</v>
      </c>
      <c r="R587" s="506">
        <f t="shared" si="210"/>
        <v>0</v>
      </c>
      <c r="S587" s="507"/>
      <c r="T587" s="508"/>
      <c r="U587" s="509">
        <f t="shared" si="211"/>
        <v>0</v>
      </c>
      <c r="V587" s="510"/>
      <c r="W587" s="510"/>
    </row>
    <row r="588" spans="1:23" ht="12" customHeight="1">
      <c r="A588" s="498">
        <v>13301808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08"/>
        <v>0</v>
      </c>
      <c r="K588" s="503">
        <f t="shared" si="208"/>
        <v>0</v>
      </c>
      <c r="L588" s="503">
        <f t="shared" si="208"/>
        <v>0</v>
      </c>
      <c r="M588" s="511">
        <f t="shared" si="205"/>
        <v>0</v>
      </c>
      <c r="N588" s="503">
        <f t="shared" si="209"/>
        <v>0</v>
      </c>
      <c r="O588" s="503">
        <f t="shared" si="209"/>
        <v>0</v>
      </c>
      <c r="P588" s="504">
        <f t="shared" si="210"/>
        <v>0</v>
      </c>
      <c r="Q588" s="505">
        <f t="shared" si="210"/>
        <v>0</v>
      </c>
      <c r="R588" s="506">
        <f t="shared" si="210"/>
        <v>0</v>
      </c>
      <c r="S588" s="507"/>
      <c r="T588" s="508"/>
      <c r="U588" s="509">
        <f t="shared" si="211"/>
        <v>0</v>
      </c>
      <c r="V588" s="510"/>
      <c r="W588" s="510"/>
    </row>
    <row r="589" spans="1:23" ht="12" customHeight="1">
      <c r="A589" s="498">
        <v>13301811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08"/>
        <v>0</v>
      </c>
      <c r="K589" s="503">
        <f t="shared" si="208"/>
        <v>0</v>
      </c>
      <c r="L589" s="503">
        <f t="shared" si="208"/>
        <v>0</v>
      </c>
      <c r="M589" s="511">
        <f t="shared" si="205"/>
        <v>0</v>
      </c>
      <c r="N589" s="503">
        <f t="shared" si="209"/>
        <v>0</v>
      </c>
      <c r="O589" s="503">
        <f t="shared" si="209"/>
        <v>0</v>
      </c>
      <c r="P589" s="504">
        <f t="shared" si="210"/>
        <v>0</v>
      </c>
      <c r="Q589" s="505">
        <f t="shared" si="210"/>
        <v>0</v>
      </c>
      <c r="R589" s="506">
        <f t="shared" si="210"/>
        <v>0</v>
      </c>
      <c r="S589" s="507"/>
      <c r="T589" s="508"/>
      <c r="U589" s="509">
        <f t="shared" si="211"/>
        <v>0</v>
      </c>
      <c r="V589" s="510"/>
      <c r="W589" s="510"/>
    </row>
    <row r="590" spans="1:23" ht="12" customHeight="1">
      <c r="A590" s="498">
        <v>13301812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08"/>
        <v>0</v>
      </c>
      <c r="K590" s="503">
        <f t="shared" si="208"/>
        <v>0</v>
      </c>
      <c r="L590" s="503">
        <f t="shared" si="208"/>
        <v>0</v>
      </c>
      <c r="M590" s="511">
        <f t="shared" si="205"/>
        <v>0</v>
      </c>
      <c r="N590" s="503">
        <f t="shared" si="209"/>
        <v>0</v>
      </c>
      <c r="O590" s="503">
        <f t="shared" si="209"/>
        <v>0</v>
      </c>
      <c r="P590" s="504">
        <f t="shared" si="210"/>
        <v>0</v>
      </c>
      <c r="Q590" s="505">
        <f t="shared" si="210"/>
        <v>0</v>
      </c>
      <c r="R590" s="506">
        <f t="shared" si="210"/>
        <v>0</v>
      </c>
      <c r="S590" s="507"/>
      <c r="T590" s="508"/>
      <c r="U590" s="509">
        <f t="shared" si="211"/>
        <v>0</v>
      </c>
      <c r="V590" s="510"/>
      <c r="W590" s="510"/>
    </row>
    <row r="591" spans="1:23" ht="12" customHeight="1">
      <c r="A591" s="498">
        <v>13301844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08"/>
        <v>0</v>
      </c>
      <c r="K591" s="503">
        <f t="shared" si="208"/>
        <v>0</v>
      </c>
      <c r="L591" s="503">
        <f t="shared" si="208"/>
        <v>0</v>
      </c>
      <c r="M591" s="511">
        <f t="shared" si="205"/>
        <v>0</v>
      </c>
      <c r="N591" s="503">
        <f t="shared" si="209"/>
        <v>0</v>
      </c>
      <c r="O591" s="503">
        <f t="shared" si="209"/>
        <v>0</v>
      </c>
      <c r="P591" s="504">
        <f t="shared" si="210"/>
        <v>0</v>
      </c>
      <c r="Q591" s="505">
        <f t="shared" si="210"/>
        <v>0</v>
      </c>
      <c r="R591" s="506">
        <f t="shared" si="210"/>
        <v>0</v>
      </c>
      <c r="S591" s="507"/>
      <c r="T591" s="508"/>
      <c r="U591" s="509">
        <f t="shared" si="211"/>
        <v>0</v>
      </c>
      <c r="V591" s="510"/>
      <c r="W591" s="510"/>
    </row>
    <row r="592" spans="1:23" ht="12" customHeight="1">
      <c r="A592" s="498">
        <v>13301885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08"/>
        <v>0</v>
      </c>
      <c r="K592" s="503">
        <f t="shared" si="208"/>
        <v>0</v>
      </c>
      <c r="L592" s="503">
        <f t="shared" si="208"/>
        <v>0</v>
      </c>
      <c r="M592" s="511">
        <f t="shared" si="205"/>
        <v>0</v>
      </c>
      <c r="N592" s="503">
        <f t="shared" si="209"/>
        <v>0</v>
      </c>
      <c r="O592" s="503">
        <f t="shared" si="209"/>
        <v>0</v>
      </c>
      <c r="P592" s="504">
        <f t="shared" si="210"/>
        <v>0</v>
      </c>
      <c r="Q592" s="505">
        <f t="shared" si="210"/>
        <v>0</v>
      </c>
      <c r="R592" s="506">
        <f t="shared" si="210"/>
        <v>0</v>
      </c>
      <c r="S592" s="507"/>
      <c r="T592" s="508"/>
      <c r="U592" s="509">
        <f t="shared" si="211"/>
        <v>0</v>
      </c>
      <c r="V592" s="510"/>
      <c r="W592" s="510"/>
    </row>
    <row r="593" spans="1:23" ht="12" customHeight="1">
      <c r="A593" s="498">
        <v>13302109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08"/>
        <v>0</v>
      </c>
      <c r="K593" s="503">
        <f t="shared" si="208"/>
        <v>0</v>
      </c>
      <c r="L593" s="503">
        <f t="shared" si="208"/>
        <v>0</v>
      </c>
      <c r="M593" s="511">
        <f t="shared" si="205"/>
        <v>0</v>
      </c>
      <c r="N593" s="503">
        <f t="shared" si="209"/>
        <v>0</v>
      </c>
      <c r="O593" s="503">
        <f t="shared" si="209"/>
        <v>0</v>
      </c>
      <c r="P593" s="504">
        <f t="shared" si="210"/>
        <v>0</v>
      </c>
      <c r="Q593" s="505">
        <f t="shared" si="210"/>
        <v>0</v>
      </c>
      <c r="R593" s="506">
        <f t="shared" si="210"/>
        <v>0</v>
      </c>
      <c r="S593" s="507"/>
      <c r="T593" s="508"/>
      <c r="U593" s="509">
        <f t="shared" si="211"/>
        <v>0</v>
      </c>
      <c r="V593" s="510"/>
      <c r="W593" s="510"/>
    </row>
    <row r="594" spans="1:23" ht="12" customHeight="1">
      <c r="A594" s="498">
        <v>13302130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08"/>
        <v>0</v>
      </c>
      <c r="K594" s="503">
        <f t="shared" si="208"/>
        <v>0</v>
      </c>
      <c r="L594" s="503">
        <f t="shared" si="208"/>
        <v>0</v>
      </c>
      <c r="M594" s="511">
        <f t="shared" si="205"/>
        <v>0</v>
      </c>
      <c r="N594" s="503">
        <f t="shared" ref="N594:O613" si="212">SUMIF($A$10:$A$323,$A594,N$10:N$323)</f>
        <v>0</v>
      </c>
      <c r="O594" s="503">
        <f t="shared" si="212"/>
        <v>0</v>
      </c>
      <c r="P594" s="504">
        <f t="shared" ref="P594:R613" si="213">SUMIF($A$10:$A$318,$A594,P$10:P$318)</f>
        <v>0</v>
      </c>
      <c r="Q594" s="505">
        <f t="shared" si="213"/>
        <v>0</v>
      </c>
      <c r="R594" s="506">
        <f t="shared" si="213"/>
        <v>0</v>
      </c>
      <c r="S594" s="507"/>
      <c r="T594" s="508"/>
      <c r="U594" s="509">
        <f t="shared" si="211"/>
        <v>0</v>
      </c>
      <c r="V594" s="510"/>
      <c r="W594" s="510"/>
    </row>
    <row r="595" spans="1:23" ht="12" customHeight="1">
      <c r="A595" s="498">
        <v>13607109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08"/>
        <v>0</v>
      </c>
      <c r="K595" s="503">
        <f t="shared" si="208"/>
        <v>0</v>
      </c>
      <c r="L595" s="503">
        <f t="shared" si="208"/>
        <v>0</v>
      </c>
      <c r="M595" s="511">
        <f t="shared" si="205"/>
        <v>0</v>
      </c>
      <c r="N595" s="503">
        <f t="shared" si="212"/>
        <v>0</v>
      </c>
      <c r="O595" s="503">
        <f t="shared" si="212"/>
        <v>0</v>
      </c>
      <c r="P595" s="504">
        <f t="shared" si="213"/>
        <v>0</v>
      </c>
      <c r="Q595" s="505">
        <f t="shared" si="213"/>
        <v>0</v>
      </c>
      <c r="R595" s="506">
        <f t="shared" si="213"/>
        <v>0</v>
      </c>
      <c r="S595" s="507"/>
      <c r="T595" s="508"/>
      <c r="U595" s="509">
        <f t="shared" si="211"/>
        <v>0</v>
      </c>
      <c r="V595" s="510"/>
      <c r="W595" s="510"/>
    </row>
    <row r="596" spans="1:23" ht="12" customHeight="1">
      <c r="A596" s="498">
        <v>13607127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08"/>
        <v>0</v>
      </c>
      <c r="K596" s="503">
        <f t="shared" si="208"/>
        <v>0</v>
      </c>
      <c r="L596" s="503">
        <f t="shared" si="208"/>
        <v>0</v>
      </c>
      <c r="M596" s="511">
        <f t="shared" si="205"/>
        <v>0</v>
      </c>
      <c r="N596" s="503">
        <f t="shared" si="212"/>
        <v>0</v>
      </c>
      <c r="O596" s="503">
        <f t="shared" si="212"/>
        <v>0</v>
      </c>
      <c r="P596" s="504">
        <f t="shared" si="213"/>
        <v>0</v>
      </c>
      <c r="Q596" s="505">
        <f t="shared" si="213"/>
        <v>0</v>
      </c>
      <c r="R596" s="506">
        <f t="shared" si="213"/>
        <v>0</v>
      </c>
      <c r="S596" s="507"/>
      <c r="T596" s="508"/>
      <c r="U596" s="509">
        <f t="shared" si="211"/>
        <v>0</v>
      </c>
      <c r="V596" s="510"/>
      <c r="W596" s="510"/>
    </row>
    <row r="597" spans="1:23" ht="12" customHeight="1">
      <c r="A597" s="498">
        <v>13607130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08"/>
        <v>0</v>
      </c>
      <c r="K597" s="503">
        <f t="shared" si="208"/>
        <v>0</v>
      </c>
      <c r="L597" s="503">
        <f t="shared" si="208"/>
        <v>0</v>
      </c>
      <c r="M597" s="511">
        <f t="shared" si="205"/>
        <v>0</v>
      </c>
      <c r="N597" s="503">
        <f t="shared" si="212"/>
        <v>0</v>
      </c>
      <c r="O597" s="503">
        <f t="shared" si="212"/>
        <v>0</v>
      </c>
      <c r="P597" s="504">
        <f t="shared" si="213"/>
        <v>0</v>
      </c>
      <c r="Q597" s="505">
        <f t="shared" si="213"/>
        <v>0</v>
      </c>
      <c r="R597" s="506">
        <f t="shared" si="213"/>
        <v>0</v>
      </c>
      <c r="S597" s="507"/>
      <c r="T597" s="508"/>
      <c r="U597" s="509">
        <f t="shared" si="211"/>
        <v>0</v>
      </c>
      <c r="V597" s="510"/>
      <c r="W597" s="510"/>
    </row>
    <row r="598" spans="1:23" ht="12" customHeight="1">
      <c r="A598" s="498">
        <v>13607143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08"/>
        <v>0</v>
      </c>
      <c r="K598" s="503">
        <f t="shared" si="208"/>
        <v>0</v>
      </c>
      <c r="L598" s="503">
        <f t="shared" si="208"/>
        <v>0</v>
      </c>
      <c r="M598" s="511">
        <f t="shared" si="205"/>
        <v>0</v>
      </c>
      <c r="N598" s="503">
        <f t="shared" si="212"/>
        <v>0</v>
      </c>
      <c r="O598" s="503">
        <f t="shared" si="212"/>
        <v>0</v>
      </c>
      <c r="P598" s="504">
        <f t="shared" si="213"/>
        <v>0</v>
      </c>
      <c r="Q598" s="505">
        <f t="shared" si="213"/>
        <v>0</v>
      </c>
      <c r="R598" s="506">
        <f t="shared" si="213"/>
        <v>0</v>
      </c>
      <c r="S598" s="507"/>
      <c r="T598" s="508"/>
      <c r="U598" s="509">
        <f t="shared" si="211"/>
        <v>0</v>
      </c>
      <c r="V598" s="510"/>
      <c r="W598" s="510"/>
    </row>
    <row r="599" spans="1:23" ht="12" customHeight="1">
      <c r="A599" s="498">
        <v>13607145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08"/>
        <v>0</v>
      </c>
      <c r="K599" s="503">
        <f t="shared" si="208"/>
        <v>0</v>
      </c>
      <c r="L599" s="503">
        <f t="shared" si="208"/>
        <v>0</v>
      </c>
      <c r="M599" s="511">
        <f t="shared" si="205"/>
        <v>0</v>
      </c>
      <c r="N599" s="503">
        <f t="shared" si="212"/>
        <v>0</v>
      </c>
      <c r="O599" s="503">
        <f t="shared" si="212"/>
        <v>0</v>
      </c>
      <c r="P599" s="504">
        <f t="shared" si="213"/>
        <v>0</v>
      </c>
      <c r="Q599" s="505">
        <f t="shared" si="213"/>
        <v>0</v>
      </c>
      <c r="R599" s="506">
        <f t="shared" si="213"/>
        <v>0</v>
      </c>
      <c r="S599" s="507"/>
      <c r="T599" s="508"/>
      <c r="U599" s="509">
        <f t="shared" si="211"/>
        <v>0</v>
      </c>
      <c r="V599" s="510"/>
      <c r="W599" s="510"/>
    </row>
    <row r="600" spans="1:23" ht="12" customHeight="1">
      <c r="A600" s="498">
        <v>13607808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08"/>
        <v>0</v>
      </c>
      <c r="K600" s="503">
        <f t="shared" si="208"/>
        <v>0</v>
      </c>
      <c r="L600" s="503">
        <f t="shared" si="208"/>
        <v>0</v>
      </c>
      <c r="M600" s="511">
        <f t="shared" si="205"/>
        <v>0</v>
      </c>
      <c r="N600" s="503">
        <f t="shared" si="212"/>
        <v>0</v>
      </c>
      <c r="O600" s="503">
        <f t="shared" si="212"/>
        <v>0</v>
      </c>
      <c r="P600" s="504">
        <f t="shared" si="213"/>
        <v>0</v>
      </c>
      <c r="Q600" s="505">
        <f t="shared" si="213"/>
        <v>0</v>
      </c>
      <c r="R600" s="506">
        <f t="shared" si="213"/>
        <v>0</v>
      </c>
      <c r="S600" s="507"/>
      <c r="T600" s="508"/>
      <c r="U600" s="509">
        <f t="shared" si="211"/>
        <v>0</v>
      </c>
      <c r="V600" s="510"/>
      <c r="W600" s="510"/>
    </row>
    <row r="601" spans="1:23" ht="12" customHeight="1">
      <c r="A601" s="498">
        <v>13607812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08"/>
        <v>0</v>
      </c>
      <c r="K601" s="503">
        <f t="shared" si="208"/>
        <v>0</v>
      </c>
      <c r="L601" s="503">
        <f t="shared" si="208"/>
        <v>0</v>
      </c>
      <c r="M601" s="511">
        <f t="shared" si="205"/>
        <v>0</v>
      </c>
      <c r="N601" s="503">
        <f t="shared" si="212"/>
        <v>0</v>
      </c>
      <c r="O601" s="503">
        <f t="shared" si="212"/>
        <v>0</v>
      </c>
      <c r="P601" s="504">
        <f t="shared" si="213"/>
        <v>0</v>
      </c>
      <c r="Q601" s="505">
        <f t="shared" si="213"/>
        <v>0</v>
      </c>
      <c r="R601" s="506">
        <f t="shared" si="213"/>
        <v>0</v>
      </c>
      <c r="S601" s="507"/>
      <c r="T601" s="508"/>
      <c r="U601" s="509">
        <f t="shared" si="211"/>
        <v>0</v>
      </c>
      <c r="V601" s="510"/>
      <c r="W601" s="510"/>
    </row>
    <row r="602" spans="1:23" ht="12" customHeight="1">
      <c r="A602" s="498">
        <v>13607815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08"/>
        <v>0</v>
      </c>
      <c r="K602" s="503">
        <f t="shared" si="208"/>
        <v>0</v>
      </c>
      <c r="L602" s="503">
        <f t="shared" si="208"/>
        <v>0</v>
      </c>
      <c r="M602" s="511">
        <f t="shared" si="205"/>
        <v>0</v>
      </c>
      <c r="N602" s="503">
        <f t="shared" si="212"/>
        <v>0</v>
      </c>
      <c r="O602" s="503">
        <f t="shared" si="212"/>
        <v>0</v>
      </c>
      <c r="P602" s="504">
        <f t="shared" si="213"/>
        <v>0</v>
      </c>
      <c r="Q602" s="505">
        <f t="shared" si="213"/>
        <v>0</v>
      </c>
      <c r="R602" s="506">
        <f t="shared" si="213"/>
        <v>0</v>
      </c>
      <c r="S602" s="507"/>
      <c r="T602" s="508"/>
      <c r="U602" s="509">
        <f t="shared" si="211"/>
        <v>0</v>
      </c>
      <c r="V602" s="510"/>
      <c r="W602" s="510"/>
    </row>
    <row r="603" spans="1:23" ht="12" customHeight="1">
      <c r="A603" s="498">
        <v>13607844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08"/>
        <v>0</v>
      </c>
      <c r="K603" s="503">
        <f t="shared" si="208"/>
        <v>0</v>
      </c>
      <c r="L603" s="503">
        <f t="shared" si="208"/>
        <v>0</v>
      </c>
      <c r="M603" s="511">
        <f t="shared" si="205"/>
        <v>0</v>
      </c>
      <c r="N603" s="503">
        <f t="shared" si="212"/>
        <v>0</v>
      </c>
      <c r="O603" s="503">
        <f t="shared" si="212"/>
        <v>0</v>
      </c>
      <c r="P603" s="504">
        <f t="shared" si="213"/>
        <v>0</v>
      </c>
      <c r="Q603" s="505">
        <f t="shared" si="213"/>
        <v>0</v>
      </c>
      <c r="R603" s="506">
        <f t="shared" si="213"/>
        <v>0</v>
      </c>
      <c r="S603" s="507"/>
      <c r="T603" s="508"/>
      <c r="U603" s="509">
        <f t="shared" si="211"/>
        <v>0</v>
      </c>
      <c r="V603" s="510"/>
      <c r="W603" s="510"/>
    </row>
    <row r="604" spans="1:23" ht="12" customHeight="1">
      <c r="A604" s="498">
        <v>13607845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08"/>
        <v>0</v>
      </c>
      <c r="K604" s="503">
        <f t="shared" si="208"/>
        <v>0</v>
      </c>
      <c r="L604" s="503">
        <f t="shared" si="208"/>
        <v>0</v>
      </c>
      <c r="M604" s="511">
        <f t="shared" si="205"/>
        <v>0</v>
      </c>
      <c r="N604" s="503">
        <f t="shared" si="212"/>
        <v>0</v>
      </c>
      <c r="O604" s="503">
        <f t="shared" si="212"/>
        <v>0</v>
      </c>
      <c r="P604" s="504">
        <f t="shared" si="213"/>
        <v>0</v>
      </c>
      <c r="Q604" s="505">
        <f t="shared" si="213"/>
        <v>0</v>
      </c>
      <c r="R604" s="506">
        <f t="shared" si="213"/>
        <v>0</v>
      </c>
      <c r="S604" s="507"/>
      <c r="T604" s="508"/>
      <c r="U604" s="509">
        <f t="shared" si="211"/>
        <v>0</v>
      </c>
      <c r="V604" s="510"/>
      <c r="W604" s="510"/>
    </row>
    <row r="605" spans="1:23" ht="12" customHeight="1">
      <c r="A605" s="498">
        <v>13607885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08"/>
        <v>0</v>
      </c>
      <c r="K605" s="503">
        <f t="shared" si="208"/>
        <v>0</v>
      </c>
      <c r="L605" s="503">
        <f t="shared" si="208"/>
        <v>0</v>
      </c>
      <c r="M605" s="511">
        <f t="shared" si="205"/>
        <v>0</v>
      </c>
      <c r="N605" s="503">
        <f t="shared" si="212"/>
        <v>0</v>
      </c>
      <c r="O605" s="503">
        <f t="shared" si="212"/>
        <v>0</v>
      </c>
      <c r="P605" s="504">
        <f t="shared" si="213"/>
        <v>0</v>
      </c>
      <c r="Q605" s="505">
        <f t="shared" si="213"/>
        <v>0</v>
      </c>
      <c r="R605" s="506">
        <f t="shared" si="213"/>
        <v>0</v>
      </c>
      <c r="S605" s="507"/>
      <c r="T605" s="508"/>
      <c r="U605" s="509">
        <f t="shared" si="211"/>
        <v>0</v>
      </c>
      <c r="V605" s="510"/>
      <c r="W605" s="510"/>
    </row>
    <row r="606" spans="1:23" ht="12" customHeight="1">
      <c r="A606" s="498">
        <v>13607887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08"/>
        <v>0</v>
      </c>
      <c r="K606" s="503">
        <f t="shared" si="208"/>
        <v>0</v>
      </c>
      <c r="L606" s="503">
        <f t="shared" si="208"/>
        <v>0</v>
      </c>
      <c r="M606" s="511">
        <f t="shared" si="205"/>
        <v>0</v>
      </c>
      <c r="N606" s="503">
        <f t="shared" si="212"/>
        <v>0</v>
      </c>
      <c r="O606" s="503">
        <f t="shared" si="212"/>
        <v>0</v>
      </c>
      <c r="P606" s="504">
        <f t="shared" si="213"/>
        <v>0</v>
      </c>
      <c r="Q606" s="505">
        <f t="shared" si="213"/>
        <v>0</v>
      </c>
      <c r="R606" s="506">
        <f t="shared" si="213"/>
        <v>0</v>
      </c>
      <c r="S606" s="507"/>
      <c r="T606" s="508"/>
      <c r="U606" s="509">
        <f t="shared" si="211"/>
        <v>0</v>
      </c>
      <c r="V606" s="510"/>
      <c r="W606" s="510"/>
    </row>
    <row r="607" spans="1:23" ht="12" customHeight="1">
      <c r="A607" s="498">
        <v>13627109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08"/>
        <v>0</v>
      </c>
      <c r="K607" s="503">
        <f t="shared" si="208"/>
        <v>0</v>
      </c>
      <c r="L607" s="503">
        <f t="shared" si="208"/>
        <v>0</v>
      </c>
      <c r="M607" s="511">
        <f t="shared" si="205"/>
        <v>0</v>
      </c>
      <c r="N607" s="503">
        <f t="shared" si="212"/>
        <v>0</v>
      </c>
      <c r="O607" s="503">
        <f t="shared" si="212"/>
        <v>0</v>
      </c>
      <c r="P607" s="504">
        <f t="shared" si="213"/>
        <v>0</v>
      </c>
      <c r="Q607" s="505">
        <f t="shared" si="213"/>
        <v>0</v>
      </c>
      <c r="R607" s="506">
        <f t="shared" si="213"/>
        <v>0</v>
      </c>
      <c r="S607" s="507"/>
      <c r="T607" s="508"/>
      <c r="U607" s="509">
        <f t="shared" si="211"/>
        <v>0</v>
      </c>
      <c r="V607" s="510"/>
      <c r="W607" s="510"/>
    </row>
    <row r="608" spans="1:23" ht="12" customHeight="1">
      <c r="A608" s="498">
        <v>13627130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08"/>
        <v>0</v>
      </c>
      <c r="K608" s="503">
        <f t="shared" si="208"/>
        <v>0</v>
      </c>
      <c r="L608" s="503">
        <f t="shared" si="208"/>
        <v>0</v>
      </c>
      <c r="M608" s="511">
        <f t="shared" si="205"/>
        <v>0</v>
      </c>
      <c r="N608" s="503">
        <f t="shared" si="212"/>
        <v>0</v>
      </c>
      <c r="O608" s="503">
        <f t="shared" si="212"/>
        <v>0</v>
      </c>
      <c r="P608" s="504">
        <f t="shared" si="213"/>
        <v>0</v>
      </c>
      <c r="Q608" s="505">
        <f t="shared" si="213"/>
        <v>0</v>
      </c>
      <c r="R608" s="506">
        <f t="shared" si="213"/>
        <v>0</v>
      </c>
      <c r="S608" s="507"/>
      <c r="T608" s="508"/>
      <c r="U608" s="509">
        <f t="shared" si="211"/>
        <v>0</v>
      </c>
      <c r="V608" s="510"/>
      <c r="W608" s="510"/>
    </row>
    <row r="609" spans="1:23" ht="12" customHeight="1">
      <c r="A609" s="498">
        <v>13627145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08"/>
        <v>0</v>
      </c>
      <c r="K609" s="503">
        <f t="shared" si="208"/>
        <v>0</v>
      </c>
      <c r="L609" s="503">
        <f t="shared" si="208"/>
        <v>0</v>
      </c>
      <c r="M609" s="511">
        <f t="shared" si="205"/>
        <v>0</v>
      </c>
      <c r="N609" s="503">
        <f t="shared" si="212"/>
        <v>0</v>
      </c>
      <c r="O609" s="503">
        <f t="shared" si="212"/>
        <v>0</v>
      </c>
      <c r="P609" s="504">
        <f t="shared" si="213"/>
        <v>0</v>
      </c>
      <c r="Q609" s="505">
        <f t="shared" si="213"/>
        <v>0</v>
      </c>
      <c r="R609" s="506">
        <f t="shared" si="213"/>
        <v>0</v>
      </c>
      <c r="S609" s="507"/>
      <c r="T609" s="508"/>
      <c r="U609" s="509">
        <f t="shared" si="211"/>
        <v>0</v>
      </c>
      <c r="V609" s="510"/>
      <c r="W609" s="510"/>
    </row>
    <row r="610" spans="1:23" ht="12" customHeight="1">
      <c r="A610" s="498">
        <v>13801812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08"/>
        <v>0</v>
      </c>
      <c r="K610" s="503">
        <f t="shared" si="208"/>
        <v>0</v>
      </c>
      <c r="L610" s="503">
        <f t="shared" si="208"/>
        <v>0</v>
      </c>
      <c r="M610" s="511">
        <f t="shared" ref="M610:M670" si="214">SUMIF($A$10:$A$318,$A610,M$10:M$318)</f>
        <v>0</v>
      </c>
      <c r="N610" s="503">
        <f t="shared" si="212"/>
        <v>0</v>
      </c>
      <c r="O610" s="503">
        <f t="shared" si="212"/>
        <v>0</v>
      </c>
      <c r="P610" s="504">
        <f t="shared" si="213"/>
        <v>0</v>
      </c>
      <c r="Q610" s="505">
        <f t="shared" si="213"/>
        <v>0</v>
      </c>
      <c r="R610" s="506">
        <f t="shared" si="213"/>
        <v>0</v>
      </c>
      <c r="S610" s="507"/>
      <c r="T610" s="508"/>
      <c r="U610" s="509">
        <f t="shared" si="211"/>
        <v>0</v>
      </c>
      <c r="V610" s="510"/>
      <c r="W610" s="510"/>
    </row>
    <row r="611" spans="1:23" ht="12" customHeight="1">
      <c r="A611" s="498">
        <v>13801815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08"/>
        <v>0</v>
      </c>
      <c r="K611" s="503">
        <f t="shared" si="208"/>
        <v>0</v>
      </c>
      <c r="L611" s="503">
        <f t="shared" si="208"/>
        <v>0</v>
      </c>
      <c r="M611" s="511">
        <f t="shared" si="214"/>
        <v>0</v>
      </c>
      <c r="N611" s="503">
        <f t="shared" si="212"/>
        <v>0</v>
      </c>
      <c r="O611" s="503">
        <f t="shared" si="212"/>
        <v>0</v>
      </c>
      <c r="P611" s="504">
        <f t="shared" si="213"/>
        <v>0</v>
      </c>
      <c r="Q611" s="505">
        <f t="shared" si="213"/>
        <v>0</v>
      </c>
      <c r="R611" s="506">
        <f t="shared" si="213"/>
        <v>0</v>
      </c>
      <c r="S611" s="507"/>
      <c r="T611" s="508"/>
      <c r="U611" s="509">
        <f t="shared" si="211"/>
        <v>0</v>
      </c>
      <c r="V611" s="510"/>
      <c r="W611" s="510"/>
    </row>
    <row r="612" spans="1:23" ht="12" customHeight="1">
      <c r="A612" s="498">
        <v>13801844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08"/>
        <v>0</v>
      </c>
      <c r="K612" s="503">
        <f t="shared" si="208"/>
        <v>0</v>
      </c>
      <c r="L612" s="503">
        <f t="shared" si="208"/>
        <v>0</v>
      </c>
      <c r="M612" s="511">
        <f t="shared" si="214"/>
        <v>0</v>
      </c>
      <c r="N612" s="503">
        <f t="shared" si="212"/>
        <v>0</v>
      </c>
      <c r="O612" s="503">
        <f t="shared" si="212"/>
        <v>0</v>
      </c>
      <c r="P612" s="504">
        <f t="shared" si="213"/>
        <v>0</v>
      </c>
      <c r="Q612" s="505">
        <f t="shared" si="213"/>
        <v>0</v>
      </c>
      <c r="R612" s="506">
        <f t="shared" si="213"/>
        <v>0</v>
      </c>
      <c r="S612" s="507"/>
      <c r="T612" s="508"/>
      <c r="U612" s="509">
        <f t="shared" si="211"/>
        <v>0</v>
      </c>
      <c r="V612" s="510"/>
      <c r="W612" s="510"/>
    </row>
    <row r="613" spans="1:23" ht="12" customHeight="1">
      <c r="A613" s="498">
        <v>13801885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08"/>
        <v>0</v>
      </c>
      <c r="K613" s="503">
        <f t="shared" si="208"/>
        <v>0</v>
      </c>
      <c r="L613" s="503">
        <f t="shared" si="208"/>
        <v>0</v>
      </c>
      <c r="M613" s="511">
        <f t="shared" si="214"/>
        <v>0</v>
      </c>
      <c r="N613" s="503">
        <f t="shared" si="212"/>
        <v>0</v>
      </c>
      <c r="O613" s="503">
        <f t="shared" si="212"/>
        <v>0</v>
      </c>
      <c r="P613" s="504">
        <f t="shared" si="213"/>
        <v>0</v>
      </c>
      <c r="Q613" s="505">
        <f t="shared" si="213"/>
        <v>0</v>
      </c>
      <c r="R613" s="506">
        <f t="shared" si="213"/>
        <v>0</v>
      </c>
      <c r="S613" s="507"/>
      <c r="T613" s="508"/>
      <c r="U613" s="509">
        <f t="shared" si="211"/>
        <v>0</v>
      </c>
      <c r="V613" s="510"/>
      <c r="W613" s="510"/>
    </row>
    <row r="614" spans="1:23" ht="12" customHeight="1">
      <c r="A614" s="498">
        <v>13861808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08"/>
        <v>0</v>
      </c>
      <c r="K614" s="503">
        <f t="shared" si="208"/>
        <v>0</v>
      </c>
      <c r="L614" s="503">
        <f t="shared" si="208"/>
        <v>0</v>
      </c>
      <c r="M614" s="511">
        <f t="shared" si="214"/>
        <v>0</v>
      </c>
      <c r="N614" s="503">
        <f t="shared" ref="N614:O633" si="215">SUMIF($A$10:$A$323,$A614,N$10:N$323)</f>
        <v>0</v>
      </c>
      <c r="O614" s="503">
        <f t="shared" si="215"/>
        <v>0</v>
      </c>
      <c r="P614" s="504">
        <f t="shared" ref="P614:R633" si="216">SUMIF($A$10:$A$318,$A614,P$10:P$318)</f>
        <v>0</v>
      </c>
      <c r="Q614" s="505">
        <f t="shared" si="216"/>
        <v>0</v>
      </c>
      <c r="R614" s="506">
        <f t="shared" si="216"/>
        <v>0</v>
      </c>
      <c r="S614" s="507"/>
      <c r="T614" s="508"/>
      <c r="U614" s="509">
        <f t="shared" si="211"/>
        <v>0</v>
      </c>
      <c r="V614" s="510"/>
      <c r="W614" s="510"/>
    </row>
    <row r="615" spans="1:23" ht="12" customHeight="1">
      <c r="A615" s="498">
        <v>13861815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08"/>
        <v>0</v>
      </c>
      <c r="K615" s="503">
        <f t="shared" si="208"/>
        <v>0</v>
      </c>
      <c r="L615" s="503">
        <f t="shared" si="208"/>
        <v>0</v>
      </c>
      <c r="M615" s="511">
        <f t="shared" si="214"/>
        <v>0</v>
      </c>
      <c r="N615" s="503">
        <f t="shared" si="215"/>
        <v>0</v>
      </c>
      <c r="O615" s="503">
        <f t="shared" si="215"/>
        <v>0</v>
      </c>
      <c r="P615" s="504">
        <f t="shared" si="216"/>
        <v>0</v>
      </c>
      <c r="Q615" s="505">
        <f t="shared" si="216"/>
        <v>0</v>
      </c>
      <c r="R615" s="506">
        <f t="shared" si="216"/>
        <v>0</v>
      </c>
      <c r="S615" s="507"/>
      <c r="T615" s="508"/>
      <c r="U615" s="509">
        <f t="shared" si="211"/>
        <v>0</v>
      </c>
      <c r="V615" s="510"/>
      <c r="W615" s="510"/>
    </row>
    <row r="616" spans="1:23" ht="12" customHeight="1">
      <c r="A616" s="498">
        <v>13861844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08"/>
        <v>0</v>
      </c>
      <c r="K616" s="503">
        <f t="shared" si="208"/>
        <v>0</v>
      </c>
      <c r="L616" s="503">
        <f t="shared" si="208"/>
        <v>0</v>
      </c>
      <c r="M616" s="511">
        <f t="shared" si="214"/>
        <v>0</v>
      </c>
      <c r="N616" s="503">
        <f t="shared" si="215"/>
        <v>0</v>
      </c>
      <c r="O616" s="503">
        <f t="shared" si="215"/>
        <v>0</v>
      </c>
      <c r="P616" s="504">
        <f t="shared" si="216"/>
        <v>0</v>
      </c>
      <c r="Q616" s="505">
        <f t="shared" si="216"/>
        <v>0</v>
      </c>
      <c r="R616" s="506">
        <f t="shared" si="216"/>
        <v>0</v>
      </c>
      <c r="S616" s="507"/>
      <c r="T616" s="508"/>
      <c r="U616" s="509">
        <f t="shared" si="211"/>
        <v>0</v>
      </c>
      <c r="V616" s="510"/>
      <c r="W616" s="510"/>
    </row>
    <row r="617" spans="1:23" ht="12" customHeight="1">
      <c r="A617" s="498">
        <v>13901109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08"/>
        <v>0</v>
      </c>
      <c r="K617" s="503">
        <f t="shared" si="208"/>
        <v>0</v>
      </c>
      <c r="L617" s="503">
        <f t="shared" si="208"/>
        <v>0</v>
      </c>
      <c r="M617" s="511">
        <f t="shared" si="214"/>
        <v>0</v>
      </c>
      <c r="N617" s="503">
        <f t="shared" si="215"/>
        <v>0</v>
      </c>
      <c r="O617" s="503">
        <f t="shared" si="215"/>
        <v>0</v>
      </c>
      <c r="P617" s="504">
        <f t="shared" si="216"/>
        <v>0</v>
      </c>
      <c r="Q617" s="505">
        <f t="shared" si="216"/>
        <v>0</v>
      </c>
      <c r="R617" s="506">
        <f t="shared" si="216"/>
        <v>0</v>
      </c>
      <c r="S617" s="507"/>
      <c r="T617" s="508"/>
      <c r="U617" s="509">
        <f t="shared" si="211"/>
        <v>0</v>
      </c>
      <c r="V617" s="510"/>
      <c r="W617" s="510"/>
    </row>
    <row r="618" spans="1:23" ht="12" customHeight="1">
      <c r="A618" s="498">
        <v>13901145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08"/>
        <v>0</v>
      </c>
      <c r="K618" s="503">
        <f t="shared" si="208"/>
        <v>0</v>
      </c>
      <c r="L618" s="503">
        <f t="shared" si="208"/>
        <v>0</v>
      </c>
      <c r="M618" s="511">
        <f t="shared" si="214"/>
        <v>0</v>
      </c>
      <c r="N618" s="503">
        <f t="shared" si="215"/>
        <v>0</v>
      </c>
      <c r="O618" s="503">
        <f t="shared" si="215"/>
        <v>0</v>
      </c>
      <c r="P618" s="504">
        <f t="shared" si="216"/>
        <v>0</v>
      </c>
      <c r="Q618" s="505">
        <f t="shared" si="216"/>
        <v>0</v>
      </c>
      <c r="R618" s="506">
        <f t="shared" si="216"/>
        <v>0</v>
      </c>
      <c r="S618" s="507"/>
      <c r="T618" s="508"/>
      <c r="U618" s="509">
        <f t="shared" si="211"/>
        <v>0</v>
      </c>
      <c r="V618" s="510"/>
      <c r="W618" s="510"/>
    </row>
    <row r="619" spans="1:23" ht="12" customHeight="1">
      <c r="A619" s="498">
        <v>20150835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08"/>
        <v>0</v>
      </c>
      <c r="K619" s="503">
        <f t="shared" si="208"/>
        <v>0</v>
      </c>
      <c r="L619" s="503">
        <f t="shared" si="208"/>
        <v>0</v>
      </c>
      <c r="M619" s="511">
        <f t="shared" si="214"/>
        <v>0</v>
      </c>
      <c r="N619" s="503">
        <f t="shared" si="215"/>
        <v>0</v>
      </c>
      <c r="O619" s="503">
        <f t="shared" si="215"/>
        <v>0</v>
      </c>
      <c r="P619" s="504">
        <f t="shared" si="216"/>
        <v>0</v>
      </c>
      <c r="Q619" s="505">
        <f t="shared" si="216"/>
        <v>0</v>
      </c>
      <c r="R619" s="506">
        <f t="shared" si="216"/>
        <v>0</v>
      </c>
      <c r="S619" s="507"/>
      <c r="T619" s="508"/>
      <c r="U619" s="509">
        <f t="shared" si="211"/>
        <v>0</v>
      </c>
      <c r="V619" s="510"/>
      <c r="W619" s="510"/>
    </row>
    <row r="620" spans="1:23" ht="12" customHeight="1">
      <c r="A620" s="498">
        <v>31210808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08"/>
        <v>0</v>
      </c>
      <c r="K620" s="503">
        <f t="shared" si="208"/>
        <v>0</v>
      </c>
      <c r="L620" s="503">
        <f t="shared" si="208"/>
        <v>0</v>
      </c>
      <c r="M620" s="511">
        <f t="shared" si="214"/>
        <v>0</v>
      </c>
      <c r="N620" s="503">
        <f t="shared" si="215"/>
        <v>0</v>
      </c>
      <c r="O620" s="503">
        <f t="shared" si="215"/>
        <v>0</v>
      </c>
      <c r="P620" s="504">
        <f t="shared" si="216"/>
        <v>0</v>
      </c>
      <c r="Q620" s="505">
        <f t="shared" si="216"/>
        <v>0</v>
      </c>
      <c r="R620" s="506">
        <f t="shared" si="216"/>
        <v>0</v>
      </c>
      <c r="S620" s="507"/>
      <c r="T620" s="508"/>
      <c r="U620" s="509">
        <f t="shared" si="211"/>
        <v>0</v>
      </c>
      <c r="V620" s="510"/>
      <c r="W620" s="510"/>
    </row>
    <row r="621" spans="1:23" ht="12" customHeight="1">
      <c r="A621" s="498">
        <v>31210820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08"/>
        <v>0</v>
      </c>
      <c r="K621" s="503">
        <f t="shared" si="208"/>
        <v>0</v>
      </c>
      <c r="L621" s="503">
        <f t="shared" si="208"/>
        <v>0</v>
      </c>
      <c r="M621" s="511">
        <f t="shared" si="214"/>
        <v>0</v>
      </c>
      <c r="N621" s="503">
        <f t="shared" si="215"/>
        <v>0</v>
      </c>
      <c r="O621" s="503">
        <f t="shared" si="215"/>
        <v>0</v>
      </c>
      <c r="P621" s="504">
        <f t="shared" si="216"/>
        <v>0</v>
      </c>
      <c r="Q621" s="505">
        <f t="shared" si="216"/>
        <v>0</v>
      </c>
      <c r="R621" s="506">
        <f t="shared" si="216"/>
        <v>0</v>
      </c>
      <c r="S621" s="507"/>
      <c r="T621" s="508"/>
      <c r="U621" s="509">
        <f t="shared" si="211"/>
        <v>0</v>
      </c>
      <c r="V621" s="510"/>
      <c r="W621" s="510"/>
    </row>
    <row r="622" spans="1:23" ht="12" customHeight="1">
      <c r="A622" s="498">
        <v>31210825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08"/>
        <v>0</v>
      </c>
      <c r="K622" s="503">
        <f t="shared" si="208"/>
        <v>0</v>
      </c>
      <c r="L622" s="503">
        <f t="shared" si="208"/>
        <v>0</v>
      </c>
      <c r="M622" s="511">
        <f t="shared" si="214"/>
        <v>0</v>
      </c>
      <c r="N622" s="503">
        <f t="shared" si="215"/>
        <v>0</v>
      </c>
      <c r="O622" s="503">
        <f t="shared" si="215"/>
        <v>0</v>
      </c>
      <c r="P622" s="504">
        <f t="shared" si="216"/>
        <v>160</v>
      </c>
      <c r="Q622" s="505">
        <f t="shared" si="216"/>
        <v>0</v>
      </c>
      <c r="R622" s="506">
        <f t="shared" si="216"/>
        <v>160</v>
      </c>
      <c r="S622" s="507"/>
      <c r="T622" s="508"/>
      <c r="U622" s="509">
        <f t="shared" si="211"/>
        <v>160</v>
      </c>
      <c r="V622" s="510"/>
      <c r="W622" s="510"/>
    </row>
    <row r="623" spans="1:23" ht="12" customHeight="1">
      <c r="A623" s="498">
        <v>31210831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08"/>
        <v>0</v>
      </c>
      <c r="K623" s="503">
        <f t="shared" si="208"/>
        <v>0</v>
      </c>
      <c r="L623" s="503">
        <f t="shared" si="208"/>
        <v>0</v>
      </c>
      <c r="M623" s="511">
        <f t="shared" si="214"/>
        <v>0</v>
      </c>
      <c r="N623" s="503">
        <f t="shared" si="215"/>
        <v>0</v>
      </c>
      <c r="O623" s="503">
        <f t="shared" si="215"/>
        <v>0</v>
      </c>
      <c r="P623" s="504">
        <f t="shared" si="216"/>
        <v>450</v>
      </c>
      <c r="Q623" s="505">
        <f t="shared" si="216"/>
        <v>0</v>
      </c>
      <c r="R623" s="506">
        <f t="shared" si="216"/>
        <v>450</v>
      </c>
      <c r="S623" s="507"/>
      <c r="T623" s="508"/>
      <c r="U623" s="509">
        <f t="shared" si="211"/>
        <v>450</v>
      </c>
      <c r="V623" s="510"/>
      <c r="W623" s="510"/>
    </row>
    <row r="624" spans="1:23" ht="12" customHeight="1">
      <c r="A624" s="498">
        <v>31210888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ref="J624:L670" si="217">SUMIF($A$10:$A$323,$A624,J$10:J$323)</f>
        <v>0</v>
      </c>
      <c r="K624" s="503">
        <f t="shared" si="217"/>
        <v>0</v>
      </c>
      <c r="L624" s="503">
        <f t="shared" si="217"/>
        <v>0</v>
      </c>
      <c r="M624" s="511">
        <f t="shared" si="214"/>
        <v>0</v>
      </c>
      <c r="N624" s="503">
        <f t="shared" si="215"/>
        <v>0</v>
      </c>
      <c r="O624" s="503">
        <f t="shared" si="215"/>
        <v>0</v>
      </c>
      <c r="P624" s="504">
        <f t="shared" si="216"/>
        <v>0</v>
      </c>
      <c r="Q624" s="505">
        <f t="shared" si="216"/>
        <v>0</v>
      </c>
      <c r="R624" s="506">
        <f t="shared" si="216"/>
        <v>0</v>
      </c>
      <c r="S624" s="507"/>
      <c r="T624" s="508"/>
      <c r="U624" s="509">
        <f t="shared" si="211"/>
        <v>0</v>
      </c>
      <c r="V624" s="510"/>
      <c r="W624" s="510"/>
    </row>
    <row r="625" spans="1:23" ht="12" customHeight="1">
      <c r="A625" s="498">
        <v>31210823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17"/>
        <v>0</v>
      </c>
      <c r="K625" s="503">
        <f t="shared" si="217"/>
        <v>0</v>
      </c>
      <c r="L625" s="503">
        <f t="shared" si="217"/>
        <v>0</v>
      </c>
      <c r="M625" s="511">
        <f t="shared" si="214"/>
        <v>0</v>
      </c>
      <c r="N625" s="503">
        <f t="shared" si="215"/>
        <v>0</v>
      </c>
      <c r="O625" s="503">
        <f t="shared" si="215"/>
        <v>0</v>
      </c>
      <c r="P625" s="504">
        <f t="shared" si="216"/>
        <v>0</v>
      </c>
      <c r="Q625" s="505">
        <f t="shared" si="216"/>
        <v>0</v>
      </c>
      <c r="R625" s="506">
        <f t="shared" si="216"/>
        <v>0</v>
      </c>
      <c r="S625" s="507"/>
      <c r="T625" s="508"/>
      <c r="U625" s="509">
        <f t="shared" si="211"/>
        <v>0</v>
      </c>
      <c r="V625" s="510"/>
      <c r="W625" s="510"/>
    </row>
    <row r="626" spans="1:23" ht="12" customHeight="1">
      <c r="A626" s="498">
        <v>31400126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17"/>
        <v>0</v>
      </c>
      <c r="K626" s="503">
        <f t="shared" si="217"/>
        <v>0</v>
      </c>
      <c r="L626" s="503">
        <f t="shared" si="217"/>
        <v>0</v>
      </c>
      <c r="M626" s="511">
        <f t="shared" si="214"/>
        <v>0</v>
      </c>
      <c r="N626" s="503">
        <f t="shared" si="215"/>
        <v>0</v>
      </c>
      <c r="O626" s="503">
        <f t="shared" si="215"/>
        <v>0</v>
      </c>
      <c r="P626" s="504">
        <f t="shared" si="216"/>
        <v>0</v>
      </c>
      <c r="Q626" s="505">
        <f t="shared" si="216"/>
        <v>0</v>
      </c>
      <c r="R626" s="506">
        <f t="shared" si="216"/>
        <v>0</v>
      </c>
      <c r="S626" s="507"/>
      <c r="T626" s="508"/>
      <c r="U626" s="509">
        <f t="shared" si="211"/>
        <v>0</v>
      </c>
      <c r="V626" s="510"/>
      <c r="W626" s="510"/>
    </row>
    <row r="627" spans="1:23" ht="12" customHeight="1">
      <c r="A627" s="498">
        <v>31410825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17"/>
        <v>0</v>
      </c>
      <c r="K627" s="503">
        <f t="shared" si="217"/>
        <v>0</v>
      </c>
      <c r="L627" s="503">
        <f t="shared" si="217"/>
        <v>0</v>
      </c>
      <c r="M627" s="511">
        <f t="shared" si="214"/>
        <v>0</v>
      </c>
      <c r="N627" s="503">
        <f t="shared" si="215"/>
        <v>0</v>
      </c>
      <c r="O627" s="503">
        <f t="shared" si="215"/>
        <v>0</v>
      </c>
      <c r="P627" s="504">
        <f t="shared" si="216"/>
        <v>24</v>
      </c>
      <c r="Q627" s="505">
        <f t="shared" si="216"/>
        <v>0</v>
      </c>
      <c r="R627" s="506">
        <f t="shared" si="216"/>
        <v>24</v>
      </c>
      <c r="S627" s="507"/>
      <c r="T627" s="508"/>
      <c r="U627" s="509">
        <f t="shared" si="211"/>
        <v>24</v>
      </c>
      <c r="V627" s="510"/>
      <c r="W627" s="510"/>
    </row>
    <row r="628" spans="1:23" ht="12" customHeight="1">
      <c r="A628" s="498">
        <v>31410854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17"/>
        <v>0</v>
      </c>
      <c r="K628" s="503">
        <f t="shared" si="217"/>
        <v>0</v>
      </c>
      <c r="L628" s="503">
        <f t="shared" si="217"/>
        <v>0</v>
      </c>
      <c r="M628" s="511">
        <f t="shared" si="214"/>
        <v>0</v>
      </c>
      <c r="N628" s="503">
        <f t="shared" si="215"/>
        <v>0</v>
      </c>
      <c r="O628" s="503">
        <f t="shared" si="215"/>
        <v>0</v>
      </c>
      <c r="P628" s="504">
        <f t="shared" si="216"/>
        <v>0</v>
      </c>
      <c r="Q628" s="505">
        <f t="shared" si="216"/>
        <v>270</v>
      </c>
      <c r="R628" s="506">
        <f t="shared" si="216"/>
        <v>270</v>
      </c>
      <c r="S628" s="507"/>
      <c r="T628" s="508"/>
      <c r="U628" s="509">
        <f t="shared" si="211"/>
        <v>270</v>
      </c>
      <c r="V628" s="510"/>
      <c r="W628" s="510"/>
    </row>
    <row r="629" spans="1:23" ht="12" customHeight="1">
      <c r="A629" s="498">
        <v>31411813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17"/>
        <v>0</v>
      </c>
      <c r="K629" s="503">
        <f t="shared" si="217"/>
        <v>0</v>
      </c>
      <c r="L629" s="503">
        <f t="shared" si="217"/>
        <v>0</v>
      </c>
      <c r="M629" s="511">
        <f t="shared" si="214"/>
        <v>0</v>
      </c>
      <c r="N629" s="503">
        <f t="shared" si="215"/>
        <v>0</v>
      </c>
      <c r="O629" s="503">
        <f t="shared" si="215"/>
        <v>0</v>
      </c>
      <c r="P629" s="504">
        <f t="shared" si="216"/>
        <v>32</v>
      </c>
      <c r="Q629" s="505">
        <f t="shared" si="216"/>
        <v>120</v>
      </c>
      <c r="R629" s="506">
        <f t="shared" si="216"/>
        <v>152</v>
      </c>
      <c r="S629" s="507"/>
      <c r="T629" s="508"/>
      <c r="U629" s="509">
        <f t="shared" si="211"/>
        <v>152</v>
      </c>
      <c r="V629" s="510"/>
      <c r="W629" s="510"/>
    </row>
    <row r="630" spans="1:23" ht="12" customHeight="1">
      <c r="A630" s="498">
        <v>31411825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17"/>
        <v>0</v>
      </c>
      <c r="K630" s="503">
        <f t="shared" si="217"/>
        <v>0</v>
      </c>
      <c r="L630" s="503">
        <f t="shared" si="217"/>
        <v>0</v>
      </c>
      <c r="M630" s="511">
        <f t="shared" si="214"/>
        <v>0</v>
      </c>
      <c r="N630" s="503">
        <f t="shared" si="215"/>
        <v>0</v>
      </c>
      <c r="O630" s="503">
        <f t="shared" si="215"/>
        <v>0</v>
      </c>
      <c r="P630" s="504">
        <f t="shared" si="216"/>
        <v>0</v>
      </c>
      <c r="Q630" s="505">
        <f t="shared" si="216"/>
        <v>0</v>
      </c>
      <c r="R630" s="506">
        <f t="shared" si="216"/>
        <v>0</v>
      </c>
      <c r="S630" s="507"/>
      <c r="T630" s="508"/>
      <c r="U630" s="509">
        <f t="shared" si="211"/>
        <v>0</v>
      </c>
      <c r="V630" s="510"/>
      <c r="W630" s="510"/>
    </row>
    <row r="631" spans="1:23" ht="12" customHeight="1">
      <c r="A631" s="498">
        <v>31410831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17"/>
        <v>0</v>
      </c>
      <c r="K631" s="503">
        <f t="shared" si="217"/>
        <v>0</v>
      </c>
      <c r="L631" s="503">
        <f t="shared" si="217"/>
        <v>0</v>
      </c>
      <c r="M631" s="511">
        <f t="shared" si="214"/>
        <v>0</v>
      </c>
      <c r="N631" s="503">
        <f t="shared" si="215"/>
        <v>0</v>
      </c>
      <c r="O631" s="503">
        <f t="shared" si="215"/>
        <v>0</v>
      </c>
      <c r="P631" s="504">
        <f t="shared" si="216"/>
        <v>206</v>
      </c>
      <c r="Q631" s="505">
        <f t="shared" si="216"/>
        <v>0</v>
      </c>
      <c r="R631" s="506">
        <f t="shared" si="216"/>
        <v>206</v>
      </c>
      <c r="S631" s="507"/>
      <c r="T631" s="508"/>
      <c r="U631" s="509">
        <f t="shared" si="211"/>
        <v>206</v>
      </c>
      <c r="V631" s="510"/>
      <c r="W631" s="510"/>
    </row>
    <row r="632" spans="1:23" ht="12" customHeight="1">
      <c r="A632" s="498">
        <v>31411831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17"/>
        <v>0</v>
      </c>
      <c r="K632" s="503">
        <f t="shared" si="217"/>
        <v>0</v>
      </c>
      <c r="L632" s="503">
        <f t="shared" si="217"/>
        <v>0</v>
      </c>
      <c r="M632" s="511">
        <f t="shared" si="214"/>
        <v>0</v>
      </c>
      <c r="N632" s="503">
        <f t="shared" si="215"/>
        <v>0</v>
      </c>
      <c r="O632" s="503">
        <f t="shared" si="215"/>
        <v>0</v>
      </c>
      <c r="P632" s="504">
        <f t="shared" si="216"/>
        <v>80</v>
      </c>
      <c r="Q632" s="505">
        <f t="shared" si="216"/>
        <v>0</v>
      </c>
      <c r="R632" s="506">
        <f t="shared" si="216"/>
        <v>80</v>
      </c>
      <c r="S632" s="507"/>
      <c r="T632" s="508"/>
      <c r="U632" s="509">
        <f t="shared" si="211"/>
        <v>80</v>
      </c>
      <c r="V632" s="510"/>
      <c r="W632" s="510"/>
    </row>
    <row r="633" spans="1:23" ht="12" customHeight="1">
      <c r="A633" s="498">
        <v>31411854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17"/>
        <v>0</v>
      </c>
      <c r="K633" s="503">
        <f t="shared" si="217"/>
        <v>0</v>
      </c>
      <c r="L633" s="503">
        <f t="shared" si="217"/>
        <v>0</v>
      </c>
      <c r="M633" s="511">
        <f t="shared" si="214"/>
        <v>0</v>
      </c>
      <c r="N633" s="503">
        <f t="shared" si="215"/>
        <v>0</v>
      </c>
      <c r="O633" s="503">
        <f t="shared" si="215"/>
        <v>0</v>
      </c>
      <c r="P633" s="504">
        <f t="shared" si="216"/>
        <v>0</v>
      </c>
      <c r="Q633" s="505">
        <f t="shared" si="216"/>
        <v>130</v>
      </c>
      <c r="R633" s="506">
        <f t="shared" si="216"/>
        <v>130</v>
      </c>
      <c r="S633" s="507"/>
      <c r="T633" s="508"/>
      <c r="U633" s="509">
        <f t="shared" si="211"/>
        <v>130</v>
      </c>
      <c r="V633" s="510"/>
      <c r="W633" s="510"/>
    </row>
    <row r="634" spans="1:23" ht="12" customHeight="1">
      <c r="A634" s="498">
        <v>32000890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17"/>
        <v>0</v>
      </c>
      <c r="K634" s="503">
        <f t="shared" si="217"/>
        <v>0</v>
      </c>
      <c r="L634" s="503">
        <f t="shared" si="217"/>
        <v>0</v>
      </c>
      <c r="M634" s="511">
        <f t="shared" si="214"/>
        <v>0</v>
      </c>
      <c r="N634" s="503">
        <f t="shared" ref="N634:O653" si="218">SUMIF($A$10:$A$323,$A634,N$10:N$323)</f>
        <v>0</v>
      </c>
      <c r="O634" s="503">
        <f t="shared" si="218"/>
        <v>0</v>
      </c>
      <c r="P634" s="504">
        <f t="shared" ref="P634:R653" si="219">SUMIF($A$10:$A$318,$A634,P$10:P$318)</f>
        <v>0</v>
      </c>
      <c r="Q634" s="505">
        <f t="shared" si="219"/>
        <v>0</v>
      </c>
      <c r="R634" s="506">
        <f t="shared" si="219"/>
        <v>0</v>
      </c>
      <c r="S634" s="507"/>
      <c r="T634" s="508"/>
      <c r="U634" s="509">
        <f t="shared" si="211"/>
        <v>0</v>
      </c>
      <c r="V634" s="510"/>
      <c r="W634" s="510"/>
    </row>
    <row r="635" spans="1:23" ht="12" customHeight="1">
      <c r="A635" s="498">
        <v>32010104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17"/>
        <v>0</v>
      </c>
      <c r="K635" s="503">
        <f t="shared" si="217"/>
        <v>0</v>
      </c>
      <c r="L635" s="503">
        <f t="shared" si="217"/>
        <v>0</v>
      </c>
      <c r="M635" s="511">
        <f t="shared" si="214"/>
        <v>0</v>
      </c>
      <c r="N635" s="503">
        <f t="shared" si="218"/>
        <v>0</v>
      </c>
      <c r="O635" s="503">
        <f t="shared" si="218"/>
        <v>0</v>
      </c>
      <c r="P635" s="504">
        <f t="shared" si="219"/>
        <v>0</v>
      </c>
      <c r="Q635" s="505">
        <f t="shared" si="219"/>
        <v>0</v>
      </c>
      <c r="R635" s="506">
        <f t="shared" si="219"/>
        <v>0</v>
      </c>
      <c r="S635" s="507"/>
      <c r="T635" s="508"/>
      <c r="U635" s="509">
        <f t="shared" si="211"/>
        <v>0</v>
      </c>
      <c r="V635" s="510"/>
      <c r="W635" s="510"/>
    </row>
    <row r="636" spans="1:23" ht="12" customHeight="1">
      <c r="A636" s="498">
        <v>32010108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17"/>
        <v>0</v>
      </c>
      <c r="K636" s="503">
        <f t="shared" si="217"/>
        <v>0</v>
      </c>
      <c r="L636" s="503">
        <f t="shared" si="217"/>
        <v>0</v>
      </c>
      <c r="M636" s="511">
        <f t="shared" si="214"/>
        <v>0</v>
      </c>
      <c r="N636" s="503">
        <f t="shared" si="218"/>
        <v>0</v>
      </c>
      <c r="O636" s="503">
        <f t="shared" si="218"/>
        <v>0</v>
      </c>
      <c r="P636" s="504">
        <f t="shared" si="219"/>
        <v>0</v>
      </c>
      <c r="Q636" s="505">
        <f t="shared" si="219"/>
        <v>0</v>
      </c>
      <c r="R636" s="506">
        <f t="shared" si="219"/>
        <v>0</v>
      </c>
      <c r="S636" s="507"/>
      <c r="T636" s="508"/>
      <c r="U636" s="509">
        <f t="shared" si="211"/>
        <v>0</v>
      </c>
      <c r="V636" s="510"/>
      <c r="W636" s="510"/>
    </row>
    <row r="637" spans="1:23" ht="12" customHeight="1">
      <c r="A637" s="498">
        <v>32010131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17"/>
        <v>0</v>
      </c>
      <c r="K637" s="503">
        <f t="shared" si="217"/>
        <v>0</v>
      </c>
      <c r="L637" s="503">
        <f t="shared" si="217"/>
        <v>0</v>
      </c>
      <c r="M637" s="511">
        <f t="shared" si="214"/>
        <v>0</v>
      </c>
      <c r="N637" s="503">
        <f t="shared" si="218"/>
        <v>0</v>
      </c>
      <c r="O637" s="503">
        <f t="shared" si="218"/>
        <v>0</v>
      </c>
      <c r="P637" s="504">
        <f t="shared" si="219"/>
        <v>0</v>
      </c>
      <c r="Q637" s="505">
        <f t="shared" si="219"/>
        <v>0</v>
      </c>
      <c r="R637" s="506">
        <f t="shared" si="219"/>
        <v>0</v>
      </c>
      <c r="S637" s="507"/>
      <c r="T637" s="508"/>
      <c r="U637" s="509">
        <f t="shared" si="211"/>
        <v>0</v>
      </c>
      <c r="V637" s="510"/>
      <c r="W637" s="510"/>
    </row>
    <row r="638" spans="1:23" ht="12" customHeight="1">
      <c r="A638" s="498">
        <v>32010834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17"/>
        <v>0</v>
      </c>
      <c r="K638" s="503">
        <f t="shared" si="217"/>
        <v>0</v>
      </c>
      <c r="L638" s="503">
        <f t="shared" si="217"/>
        <v>0</v>
      </c>
      <c r="M638" s="511">
        <f t="shared" si="214"/>
        <v>0</v>
      </c>
      <c r="N638" s="503">
        <f t="shared" si="218"/>
        <v>0</v>
      </c>
      <c r="O638" s="503">
        <f t="shared" si="218"/>
        <v>0</v>
      </c>
      <c r="P638" s="504">
        <f t="shared" si="219"/>
        <v>0</v>
      </c>
      <c r="Q638" s="505">
        <f t="shared" si="219"/>
        <v>0</v>
      </c>
      <c r="R638" s="506">
        <f t="shared" si="219"/>
        <v>0</v>
      </c>
      <c r="S638" s="507"/>
      <c r="T638" s="508"/>
      <c r="U638" s="509">
        <f t="shared" si="211"/>
        <v>0</v>
      </c>
      <c r="V638" s="510"/>
      <c r="W638" s="510"/>
    </row>
    <row r="639" spans="1:23" ht="12" customHeight="1">
      <c r="A639" s="498">
        <v>32010837</v>
      </c>
      <c r="B639" s="499"/>
      <c r="C639" s="500"/>
      <c r="D639" s="501"/>
      <c r="E639" s="501"/>
      <c r="F639" s="501"/>
      <c r="H639" s="501"/>
      <c r="I639" s="502"/>
      <c r="J639" s="503">
        <f t="shared" si="217"/>
        <v>0</v>
      </c>
      <c r="K639" s="503">
        <f t="shared" si="217"/>
        <v>0</v>
      </c>
      <c r="L639" s="503">
        <f t="shared" si="217"/>
        <v>0</v>
      </c>
      <c r="M639" s="511">
        <f t="shared" si="214"/>
        <v>0</v>
      </c>
      <c r="N639" s="503">
        <f t="shared" si="218"/>
        <v>0</v>
      </c>
      <c r="O639" s="503">
        <f t="shared" si="218"/>
        <v>0</v>
      </c>
      <c r="P639" s="504">
        <f t="shared" si="219"/>
        <v>0</v>
      </c>
      <c r="Q639" s="505">
        <f t="shared" si="219"/>
        <v>0</v>
      </c>
      <c r="R639" s="506">
        <f t="shared" si="219"/>
        <v>0</v>
      </c>
      <c r="S639" s="507"/>
      <c r="T639" s="508"/>
      <c r="U639" s="509">
        <f t="shared" si="211"/>
        <v>0</v>
      </c>
      <c r="V639" s="510"/>
      <c r="W639" s="510"/>
    </row>
    <row r="640" spans="1:23" ht="12" customHeight="1">
      <c r="A640" s="498">
        <v>32010890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17"/>
        <v>0</v>
      </c>
      <c r="K640" s="503">
        <f t="shared" si="217"/>
        <v>0</v>
      </c>
      <c r="L640" s="503">
        <f t="shared" si="217"/>
        <v>0</v>
      </c>
      <c r="M640" s="511">
        <f t="shared" si="214"/>
        <v>0</v>
      </c>
      <c r="N640" s="503">
        <f t="shared" si="218"/>
        <v>0</v>
      </c>
      <c r="O640" s="503">
        <f t="shared" si="218"/>
        <v>0</v>
      </c>
      <c r="P640" s="504">
        <f t="shared" si="219"/>
        <v>0</v>
      </c>
      <c r="Q640" s="505">
        <f t="shared" si="219"/>
        <v>0</v>
      </c>
      <c r="R640" s="506">
        <f t="shared" si="219"/>
        <v>0</v>
      </c>
      <c r="S640" s="507"/>
      <c r="T640" s="508"/>
      <c r="U640" s="509">
        <f t="shared" si="211"/>
        <v>0</v>
      </c>
      <c r="V640" s="510"/>
      <c r="W640" s="510"/>
    </row>
    <row r="641" spans="1:23" ht="12" customHeight="1">
      <c r="A641" s="498">
        <v>32101870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17"/>
        <v>0</v>
      </c>
      <c r="K641" s="503">
        <f t="shared" si="217"/>
        <v>0</v>
      </c>
      <c r="L641" s="503">
        <f t="shared" si="217"/>
        <v>0</v>
      </c>
      <c r="M641" s="511">
        <f t="shared" si="214"/>
        <v>0</v>
      </c>
      <c r="N641" s="503">
        <f t="shared" si="218"/>
        <v>0</v>
      </c>
      <c r="O641" s="503">
        <f t="shared" si="218"/>
        <v>0</v>
      </c>
      <c r="P641" s="504">
        <f t="shared" si="219"/>
        <v>0</v>
      </c>
      <c r="Q641" s="505">
        <f t="shared" si="219"/>
        <v>0</v>
      </c>
      <c r="R641" s="506">
        <f t="shared" si="219"/>
        <v>0</v>
      </c>
      <c r="S641" s="507"/>
      <c r="T641" s="508"/>
      <c r="U641" s="509">
        <f t="shared" si="211"/>
        <v>0</v>
      </c>
      <c r="V641" s="510"/>
      <c r="W641" s="510"/>
    </row>
    <row r="642" spans="1:23" ht="12" customHeight="1">
      <c r="A642" s="498">
        <v>32110108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17"/>
        <v>0</v>
      </c>
      <c r="K642" s="503">
        <f t="shared" si="217"/>
        <v>0</v>
      </c>
      <c r="L642" s="503">
        <f t="shared" si="217"/>
        <v>0</v>
      </c>
      <c r="M642" s="511">
        <f t="shared" si="214"/>
        <v>0</v>
      </c>
      <c r="N642" s="503">
        <f t="shared" si="218"/>
        <v>0</v>
      </c>
      <c r="O642" s="503">
        <f t="shared" si="218"/>
        <v>0</v>
      </c>
      <c r="P642" s="504">
        <f t="shared" si="219"/>
        <v>0</v>
      </c>
      <c r="Q642" s="505">
        <f t="shared" si="219"/>
        <v>0</v>
      </c>
      <c r="R642" s="506">
        <f t="shared" si="219"/>
        <v>0</v>
      </c>
      <c r="S642" s="507"/>
      <c r="T642" s="508"/>
      <c r="U642" s="509">
        <f t="shared" si="211"/>
        <v>0</v>
      </c>
      <c r="V642" s="510"/>
      <c r="W642" s="510"/>
    </row>
    <row r="643" spans="1:23" ht="12" customHeight="1">
      <c r="A643" s="498">
        <v>32110811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17"/>
        <v>0</v>
      </c>
      <c r="K643" s="503">
        <f t="shared" si="217"/>
        <v>0</v>
      </c>
      <c r="L643" s="503">
        <f t="shared" si="217"/>
        <v>0</v>
      </c>
      <c r="M643" s="511">
        <f t="shared" si="214"/>
        <v>0</v>
      </c>
      <c r="N643" s="503">
        <f t="shared" si="218"/>
        <v>0</v>
      </c>
      <c r="O643" s="503">
        <f t="shared" si="218"/>
        <v>0</v>
      </c>
      <c r="P643" s="504">
        <f t="shared" si="219"/>
        <v>0</v>
      </c>
      <c r="Q643" s="505">
        <f t="shared" si="219"/>
        <v>0</v>
      </c>
      <c r="R643" s="506">
        <f t="shared" si="219"/>
        <v>0</v>
      </c>
      <c r="S643" s="507"/>
      <c r="T643" s="508"/>
      <c r="U643" s="509">
        <f t="shared" si="211"/>
        <v>0</v>
      </c>
      <c r="V643" s="510"/>
      <c r="W643" s="510"/>
    </row>
    <row r="644" spans="1:23" ht="12" customHeight="1">
      <c r="A644" s="498">
        <v>32110834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17"/>
        <v>0</v>
      </c>
      <c r="K644" s="503">
        <f t="shared" si="217"/>
        <v>0</v>
      </c>
      <c r="L644" s="503">
        <f t="shared" si="217"/>
        <v>0</v>
      </c>
      <c r="M644" s="511">
        <f t="shared" si="214"/>
        <v>0</v>
      </c>
      <c r="N644" s="503">
        <f t="shared" si="218"/>
        <v>0</v>
      </c>
      <c r="O644" s="503">
        <f t="shared" si="218"/>
        <v>0</v>
      </c>
      <c r="P644" s="504">
        <f t="shared" si="219"/>
        <v>0</v>
      </c>
      <c r="Q644" s="505">
        <f t="shared" si="219"/>
        <v>0</v>
      </c>
      <c r="R644" s="506">
        <f t="shared" si="219"/>
        <v>0</v>
      </c>
      <c r="S644" s="507"/>
      <c r="T644" s="508"/>
      <c r="U644" s="509">
        <f t="shared" si="211"/>
        <v>0</v>
      </c>
      <c r="V644" s="510"/>
      <c r="W644" s="510"/>
    </row>
    <row r="645" spans="1:23" ht="12" customHeight="1">
      <c r="A645" s="498">
        <v>32110837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17"/>
        <v>0</v>
      </c>
      <c r="K645" s="503">
        <f t="shared" si="217"/>
        <v>0</v>
      </c>
      <c r="L645" s="503">
        <f t="shared" si="217"/>
        <v>0</v>
      </c>
      <c r="M645" s="511">
        <f t="shared" si="214"/>
        <v>0</v>
      </c>
      <c r="N645" s="503">
        <f t="shared" si="218"/>
        <v>0</v>
      </c>
      <c r="O645" s="503">
        <f t="shared" si="218"/>
        <v>0</v>
      </c>
      <c r="P645" s="504">
        <f t="shared" si="219"/>
        <v>0</v>
      </c>
      <c r="Q645" s="505">
        <f t="shared" si="219"/>
        <v>0</v>
      </c>
      <c r="R645" s="506">
        <f t="shared" si="219"/>
        <v>0</v>
      </c>
      <c r="S645" s="507"/>
      <c r="T645" s="508"/>
      <c r="U645" s="509">
        <f t="shared" si="211"/>
        <v>0</v>
      </c>
      <c r="V645" s="510"/>
      <c r="W645" s="510"/>
    </row>
    <row r="646" spans="1:23" ht="12" customHeight="1">
      <c r="A646" s="498">
        <v>32110890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17"/>
        <v>0</v>
      </c>
      <c r="K646" s="503">
        <f t="shared" si="217"/>
        <v>0</v>
      </c>
      <c r="L646" s="503">
        <f t="shared" si="217"/>
        <v>0</v>
      </c>
      <c r="M646" s="511">
        <f t="shared" si="214"/>
        <v>0</v>
      </c>
      <c r="N646" s="503">
        <f t="shared" si="218"/>
        <v>0</v>
      </c>
      <c r="O646" s="503">
        <f t="shared" si="218"/>
        <v>0</v>
      </c>
      <c r="P646" s="504">
        <f t="shared" si="219"/>
        <v>0</v>
      </c>
      <c r="Q646" s="505">
        <f t="shared" si="219"/>
        <v>0</v>
      </c>
      <c r="R646" s="506">
        <f t="shared" si="219"/>
        <v>0</v>
      </c>
      <c r="S646" s="507"/>
      <c r="T646" s="508"/>
      <c r="U646" s="509">
        <f t="shared" si="211"/>
        <v>0</v>
      </c>
      <c r="V646" s="510"/>
      <c r="W646" s="510"/>
    </row>
    <row r="647" spans="1:23" ht="12" customHeight="1">
      <c r="A647" s="498">
        <v>33221834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17"/>
        <v>0</v>
      </c>
      <c r="K647" s="503">
        <f t="shared" si="217"/>
        <v>0</v>
      </c>
      <c r="L647" s="503">
        <f t="shared" si="217"/>
        <v>0</v>
      </c>
      <c r="M647" s="511">
        <f t="shared" si="214"/>
        <v>0</v>
      </c>
      <c r="N647" s="503">
        <f t="shared" si="218"/>
        <v>0</v>
      </c>
      <c r="O647" s="503">
        <f t="shared" si="218"/>
        <v>0</v>
      </c>
      <c r="P647" s="504">
        <f t="shared" si="219"/>
        <v>0</v>
      </c>
      <c r="Q647" s="505">
        <f t="shared" si="219"/>
        <v>0</v>
      </c>
      <c r="R647" s="506">
        <f t="shared" si="219"/>
        <v>0</v>
      </c>
      <c r="S647" s="507"/>
      <c r="T647" s="508"/>
      <c r="U647" s="509">
        <f t="shared" si="211"/>
        <v>0</v>
      </c>
      <c r="V647" s="510"/>
      <c r="W647" s="510"/>
    </row>
    <row r="648" spans="1:23" ht="12" customHeight="1">
      <c r="A648" s="498">
        <v>33221873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17"/>
        <v>0</v>
      </c>
      <c r="K648" s="503">
        <f t="shared" si="217"/>
        <v>0</v>
      </c>
      <c r="L648" s="503">
        <f t="shared" si="217"/>
        <v>0</v>
      </c>
      <c r="M648" s="511">
        <f t="shared" si="214"/>
        <v>0</v>
      </c>
      <c r="N648" s="503">
        <f t="shared" si="218"/>
        <v>0</v>
      </c>
      <c r="O648" s="503">
        <f t="shared" si="218"/>
        <v>0</v>
      </c>
      <c r="P648" s="504">
        <f t="shared" si="219"/>
        <v>0</v>
      </c>
      <c r="Q648" s="505">
        <f t="shared" si="219"/>
        <v>0</v>
      </c>
      <c r="R648" s="506">
        <f t="shared" si="219"/>
        <v>0</v>
      </c>
      <c r="S648" s="507"/>
      <c r="T648" s="508"/>
      <c r="U648" s="509">
        <f t="shared" si="211"/>
        <v>0</v>
      </c>
      <c r="V648" s="510"/>
      <c r="W648" s="510"/>
    </row>
    <row r="649" spans="1:23" ht="12" customHeight="1">
      <c r="A649" s="498">
        <v>33245837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17"/>
        <v>0</v>
      </c>
      <c r="K649" s="503">
        <f t="shared" si="217"/>
        <v>0</v>
      </c>
      <c r="L649" s="503">
        <f t="shared" si="217"/>
        <v>0</v>
      </c>
      <c r="M649" s="511">
        <f t="shared" si="214"/>
        <v>0</v>
      </c>
      <c r="N649" s="503">
        <f t="shared" si="218"/>
        <v>0</v>
      </c>
      <c r="O649" s="503">
        <f t="shared" si="218"/>
        <v>0</v>
      </c>
      <c r="P649" s="504">
        <f t="shared" si="219"/>
        <v>0</v>
      </c>
      <c r="Q649" s="505">
        <f t="shared" si="219"/>
        <v>0</v>
      </c>
      <c r="R649" s="506">
        <f t="shared" si="219"/>
        <v>0</v>
      </c>
      <c r="S649" s="507"/>
      <c r="T649" s="508"/>
      <c r="U649" s="509">
        <f t="shared" ref="U649:U670" si="220">SUMIF($A$10:$A$318,$A649,U$10:U$318)</f>
        <v>0</v>
      </c>
      <c r="V649" s="510"/>
      <c r="W649" s="510"/>
    </row>
    <row r="650" spans="1:23" ht="12" customHeight="1">
      <c r="A650" s="498">
        <v>36210108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17"/>
        <v>0</v>
      </c>
      <c r="K650" s="503">
        <f t="shared" si="217"/>
        <v>0</v>
      </c>
      <c r="L650" s="503">
        <f t="shared" si="217"/>
        <v>0</v>
      </c>
      <c r="M650" s="511">
        <f t="shared" si="214"/>
        <v>0</v>
      </c>
      <c r="N650" s="503">
        <f t="shared" si="218"/>
        <v>0</v>
      </c>
      <c r="O650" s="503">
        <f t="shared" si="218"/>
        <v>0</v>
      </c>
      <c r="P650" s="504">
        <f t="shared" si="219"/>
        <v>0</v>
      </c>
      <c r="Q650" s="505">
        <f t="shared" si="219"/>
        <v>0</v>
      </c>
      <c r="R650" s="506">
        <f t="shared" si="219"/>
        <v>0</v>
      </c>
      <c r="S650" s="507"/>
      <c r="T650" s="508"/>
      <c r="U650" s="509">
        <f t="shared" si="220"/>
        <v>0</v>
      </c>
      <c r="V650" s="510"/>
      <c r="W650" s="510"/>
    </row>
    <row r="651" spans="1:23" ht="12" customHeight="1">
      <c r="A651" s="498">
        <v>36210831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17"/>
        <v>0</v>
      </c>
      <c r="K651" s="503">
        <f t="shared" si="217"/>
        <v>0</v>
      </c>
      <c r="L651" s="503">
        <f t="shared" si="217"/>
        <v>0</v>
      </c>
      <c r="M651" s="511">
        <f t="shared" si="214"/>
        <v>0</v>
      </c>
      <c r="N651" s="503">
        <f t="shared" si="218"/>
        <v>0</v>
      </c>
      <c r="O651" s="503">
        <f t="shared" si="218"/>
        <v>0</v>
      </c>
      <c r="P651" s="504">
        <f t="shared" si="219"/>
        <v>0</v>
      </c>
      <c r="Q651" s="505">
        <f t="shared" si="219"/>
        <v>0</v>
      </c>
      <c r="R651" s="506">
        <f t="shared" si="219"/>
        <v>0</v>
      </c>
      <c r="S651" s="507"/>
      <c r="T651" s="508"/>
      <c r="U651" s="509">
        <f t="shared" si="220"/>
        <v>0</v>
      </c>
      <c r="V651" s="510"/>
      <c r="W651" s="510"/>
    </row>
    <row r="652" spans="1:23" ht="12" customHeight="1">
      <c r="A652" s="498">
        <v>36420872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17"/>
        <v>0</v>
      </c>
      <c r="K652" s="503">
        <f t="shared" si="217"/>
        <v>0</v>
      </c>
      <c r="L652" s="503">
        <f t="shared" si="217"/>
        <v>0</v>
      </c>
      <c r="M652" s="511">
        <f t="shared" si="214"/>
        <v>0</v>
      </c>
      <c r="N652" s="503">
        <f t="shared" si="218"/>
        <v>0</v>
      </c>
      <c r="O652" s="503">
        <f t="shared" si="218"/>
        <v>0</v>
      </c>
      <c r="P652" s="504">
        <f t="shared" si="219"/>
        <v>0</v>
      </c>
      <c r="Q652" s="505">
        <f t="shared" si="219"/>
        <v>0</v>
      </c>
      <c r="R652" s="506">
        <f t="shared" si="219"/>
        <v>0</v>
      </c>
      <c r="S652" s="507"/>
      <c r="T652" s="508"/>
      <c r="U652" s="509">
        <f t="shared" si="220"/>
        <v>0</v>
      </c>
      <c r="V652" s="510"/>
      <c r="W652" s="510"/>
    </row>
    <row r="653" spans="1:23" ht="12" customHeight="1">
      <c r="A653" s="498">
        <v>36420890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17"/>
        <v>0</v>
      </c>
      <c r="K653" s="503">
        <f t="shared" si="217"/>
        <v>0</v>
      </c>
      <c r="L653" s="503">
        <f t="shared" si="217"/>
        <v>0</v>
      </c>
      <c r="M653" s="511">
        <f t="shared" si="214"/>
        <v>0</v>
      </c>
      <c r="N653" s="503">
        <f t="shared" si="218"/>
        <v>0</v>
      </c>
      <c r="O653" s="503">
        <f t="shared" si="218"/>
        <v>0</v>
      </c>
      <c r="P653" s="504">
        <f t="shared" si="219"/>
        <v>0</v>
      </c>
      <c r="Q653" s="505">
        <f t="shared" si="219"/>
        <v>0</v>
      </c>
      <c r="R653" s="506">
        <f t="shared" si="219"/>
        <v>0</v>
      </c>
      <c r="S653" s="507"/>
      <c r="T653" s="508"/>
      <c r="U653" s="509">
        <f t="shared" si="220"/>
        <v>0</v>
      </c>
      <c r="V653" s="510"/>
      <c r="W653" s="510"/>
    </row>
    <row r="654" spans="1:23" ht="12" customHeight="1">
      <c r="A654" s="498">
        <v>36430104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17"/>
        <v>0</v>
      </c>
      <c r="K654" s="503">
        <f t="shared" si="217"/>
        <v>0</v>
      </c>
      <c r="L654" s="503">
        <f t="shared" si="217"/>
        <v>0</v>
      </c>
      <c r="M654" s="511">
        <f t="shared" si="214"/>
        <v>0</v>
      </c>
      <c r="N654" s="503">
        <f t="shared" ref="N654:O670" si="221">SUMIF($A$10:$A$323,$A654,N$10:N$323)</f>
        <v>0</v>
      </c>
      <c r="O654" s="503">
        <f t="shared" si="221"/>
        <v>0</v>
      </c>
      <c r="P654" s="504">
        <f t="shared" ref="P654:R670" si="222">SUMIF($A$10:$A$318,$A654,P$10:P$318)</f>
        <v>0</v>
      </c>
      <c r="Q654" s="505">
        <f t="shared" si="222"/>
        <v>0</v>
      </c>
      <c r="R654" s="506">
        <f t="shared" si="222"/>
        <v>0</v>
      </c>
      <c r="S654" s="507"/>
      <c r="T654" s="508"/>
      <c r="U654" s="509">
        <f t="shared" si="220"/>
        <v>0</v>
      </c>
      <c r="V654" s="510"/>
      <c r="W654" s="510"/>
    </row>
    <row r="655" spans="1:23" ht="12" customHeight="1">
      <c r="A655" s="498">
        <v>36430837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17"/>
        <v>0</v>
      </c>
      <c r="K655" s="503">
        <f t="shared" si="217"/>
        <v>0</v>
      </c>
      <c r="L655" s="503">
        <f t="shared" si="217"/>
        <v>0</v>
      </c>
      <c r="M655" s="511">
        <f t="shared" si="214"/>
        <v>0</v>
      </c>
      <c r="N655" s="503">
        <f t="shared" si="221"/>
        <v>0</v>
      </c>
      <c r="O655" s="503">
        <f t="shared" si="221"/>
        <v>0</v>
      </c>
      <c r="P655" s="504">
        <f t="shared" si="222"/>
        <v>0</v>
      </c>
      <c r="Q655" s="505">
        <f t="shared" si="222"/>
        <v>0</v>
      </c>
      <c r="R655" s="506">
        <f t="shared" si="222"/>
        <v>0</v>
      </c>
      <c r="S655" s="507"/>
      <c r="T655" s="508"/>
      <c r="U655" s="509">
        <f t="shared" si="220"/>
        <v>0</v>
      </c>
      <c r="V655" s="510"/>
      <c r="W655" s="510"/>
    </row>
    <row r="656" spans="1:23" ht="12" customHeight="1">
      <c r="A656" s="498">
        <v>36430876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17"/>
        <v>0</v>
      </c>
      <c r="K656" s="503">
        <f t="shared" si="217"/>
        <v>0</v>
      </c>
      <c r="L656" s="503">
        <f t="shared" si="217"/>
        <v>0</v>
      </c>
      <c r="M656" s="511">
        <f t="shared" si="214"/>
        <v>0</v>
      </c>
      <c r="N656" s="503">
        <f t="shared" si="221"/>
        <v>0</v>
      </c>
      <c r="O656" s="503">
        <f t="shared" si="221"/>
        <v>0</v>
      </c>
      <c r="P656" s="504">
        <f t="shared" si="222"/>
        <v>0</v>
      </c>
      <c r="Q656" s="505">
        <f t="shared" si="222"/>
        <v>0</v>
      </c>
      <c r="R656" s="506">
        <f t="shared" si="222"/>
        <v>0</v>
      </c>
      <c r="S656" s="507"/>
      <c r="T656" s="508"/>
      <c r="U656" s="509">
        <f t="shared" si="220"/>
        <v>0</v>
      </c>
      <c r="V656" s="510"/>
      <c r="W656" s="510"/>
    </row>
    <row r="657" spans="1:23" ht="12" customHeight="1">
      <c r="A657" s="498">
        <v>36630104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17"/>
        <v>0</v>
      </c>
      <c r="K657" s="503">
        <f t="shared" si="217"/>
        <v>0</v>
      </c>
      <c r="L657" s="503">
        <f t="shared" si="217"/>
        <v>0</v>
      </c>
      <c r="M657" s="511">
        <f t="shared" si="214"/>
        <v>0</v>
      </c>
      <c r="N657" s="503">
        <f t="shared" si="221"/>
        <v>0</v>
      </c>
      <c r="O657" s="503">
        <f t="shared" si="221"/>
        <v>0</v>
      </c>
      <c r="P657" s="504">
        <f t="shared" si="222"/>
        <v>0</v>
      </c>
      <c r="Q657" s="505">
        <f t="shared" si="222"/>
        <v>0</v>
      </c>
      <c r="R657" s="506">
        <f t="shared" si="222"/>
        <v>0</v>
      </c>
      <c r="S657" s="507"/>
      <c r="T657" s="508"/>
      <c r="U657" s="509">
        <f t="shared" si="220"/>
        <v>0</v>
      </c>
      <c r="V657" s="510"/>
      <c r="W657" s="510"/>
    </row>
    <row r="658" spans="1:23" ht="12" customHeight="1">
      <c r="A658" s="498">
        <v>36630107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17"/>
        <v>0</v>
      </c>
      <c r="K658" s="503">
        <f t="shared" si="217"/>
        <v>0</v>
      </c>
      <c r="L658" s="503">
        <f t="shared" si="217"/>
        <v>0</v>
      </c>
      <c r="M658" s="511">
        <f t="shared" si="214"/>
        <v>0</v>
      </c>
      <c r="N658" s="503">
        <f t="shared" si="221"/>
        <v>0</v>
      </c>
      <c r="O658" s="503">
        <f t="shared" si="221"/>
        <v>0</v>
      </c>
      <c r="P658" s="504">
        <f t="shared" si="222"/>
        <v>0</v>
      </c>
      <c r="Q658" s="505">
        <f t="shared" si="222"/>
        <v>0</v>
      </c>
      <c r="R658" s="506">
        <f t="shared" si="222"/>
        <v>0</v>
      </c>
      <c r="S658" s="507"/>
      <c r="T658" s="508"/>
      <c r="U658" s="509">
        <f t="shared" si="220"/>
        <v>0</v>
      </c>
      <c r="V658" s="510"/>
      <c r="W658" s="510"/>
    </row>
    <row r="659" spans="1:23" ht="12" customHeight="1">
      <c r="A659" s="498">
        <v>36630890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17"/>
        <v>0</v>
      </c>
      <c r="K659" s="503">
        <f t="shared" si="217"/>
        <v>0</v>
      </c>
      <c r="L659" s="503">
        <f t="shared" si="217"/>
        <v>0</v>
      </c>
      <c r="M659" s="511">
        <f t="shared" si="214"/>
        <v>0</v>
      </c>
      <c r="N659" s="503">
        <f t="shared" si="221"/>
        <v>0</v>
      </c>
      <c r="O659" s="503">
        <f t="shared" si="221"/>
        <v>0</v>
      </c>
      <c r="P659" s="504">
        <f t="shared" si="222"/>
        <v>0</v>
      </c>
      <c r="Q659" s="505">
        <f t="shared" si="222"/>
        <v>0</v>
      </c>
      <c r="R659" s="506">
        <f t="shared" si="222"/>
        <v>0</v>
      </c>
      <c r="S659" s="507"/>
      <c r="T659" s="508"/>
      <c r="U659" s="509">
        <f t="shared" si="220"/>
        <v>0</v>
      </c>
      <c r="V659" s="510"/>
      <c r="W659" s="510"/>
    </row>
    <row r="660" spans="1:23" ht="12" customHeight="1">
      <c r="A660" s="498">
        <v>36730104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17"/>
        <v>0</v>
      </c>
      <c r="K660" s="503">
        <f t="shared" si="217"/>
        <v>0</v>
      </c>
      <c r="L660" s="503">
        <f t="shared" si="217"/>
        <v>0</v>
      </c>
      <c r="M660" s="511">
        <f t="shared" si="214"/>
        <v>0</v>
      </c>
      <c r="N660" s="503">
        <f t="shared" si="221"/>
        <v>0</v>
      </c>
      <c r="O660" s="503">
        <f t="shared" si="221"/>
        <v>0</v>
      </c>
      <c r="P660" s="504">
        <f t="shared" si="222"/>
        <v>0</v>
      </c>
      <c r="Q660" s="505">
        <f t="shared" si="222"/>
        <v>0</v>
      </c>
      <c r="R660" s="506">
        <f t="shared" si="222"/>
        <v>0</v>
      </c>
      <c r="S660" s="507"/>
      <c r="T660" s="508"/>
      <c r="U660" s="509">
        <f t="shared" si="220"/>
        <v>0</v>
      </c>
      <c r="V660" s="510"/>
      <c r="W660" s="510"/>
    </row>
    <row r="661" spans="1:23" ht="10.9" customHeight="1">
      <c r="A661" s="498">
        <v>36730107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17"/>
        <v>0</v>
      </c>
      <c r="K661" s="503">
        <f t="shared" si="217"/>
        <v>0</v>
      </c>
      <c r="L661" s="503">
        <f t="shared" si="217"/>
        <v>0</v>
      </c>
      <c r="M661" s="511">
        <f t="shared" si="214"/>
        <v>0</v>
      </c>
      <c r="N661" s="503">
        <f t="shared" si="221"/>
        <v>0</v>
      </c>
      <c r="O661" s="503">
        <f t="shared" si="221"/>
        <v>0</v>
      </c>
      <c r="P661" s="504">
        <f t="shared" si="222"/>
        <v>0</v>
      </c>
      <c r="Q661" s="505">
        <f t="shared" si="222"/>
        <v>0</v>
      </c>
      <c r="R661" s="506">
        <f t="shared" si="222"/>
        <v>0</v>
      </c>
      <c r="S661" s="507"/>
      <c r="T661" s="508"/>
      <c r="U661" s="509">
        <f t="shared" si="220"/>
        <v>0</v>
      </c>
      <c r="V661" s="510"/>
      <c r="W661" s="510"/>
    </row>
    <row r="662" spans="1:23" ht="12" customHeight="1">
      <c r="A662" s="498">
        <v>36730853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17"/>
        <v>0</v>
      </c>
      <c r="K662" s="503">
        <f t="shared" si="217"/>
        <v>0</v>
      </c>
      <c r="L662" s="503">
        <f t="shared" si="217"/>
        <v>0</v>
      </c>
      <c r="M662" s="511">
        <f t="shared" si="214"/>
        <v>0</v>
      </c>
      <c r="N662" s="503">
        <f t="shared" si="221"/>
        <v>0</v>
      </c>
      <c r="O662" s="503">
        <f t="shared" si="221"/>
        <v>0</v>
      </c>
      <c r="P662" s="504">
        <f t="shared" si="222"/>
        <v>0</v>
      </c>
      <c r="Q662" s="505">
        <f t="shared" si="222"/>
        <v>0</v>
      </c>
      <c r="R662" s="506">
        <f t="shared" si="222"/>
        <v>0</v>
      </c>
      <c r="S662" s="507"/>
      <c r="T662" s="508"/>
      <c r="U662" s="509">
        <f t="shared" si="220"/>
        <v>0</v>
      </c>
      <c r="V662" s="510"/>
      <c r="W662" s="510"/>
    </row>
    <row r="663" spans="1:23" ht="12" customHeight="1">
      <c r="A663" s="498">
        <v>36730876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17"/>
        <v>0</v>
      </c>
      <c r="K663" s="503">
        <f t="shared" si="217"/>
        <v>0</v>
      </c>
      <c r="L663" s="503">
        <f t="shared" si="217"/>
        <v>0</v>
      </c>
      <c r="M663" s="511">
        <f t="shared" si="214"/>
        <v>0</v>
      </c>
      <c r="N663" s="503">
        <f t="shared" si="221"/>
        <v>0</v>
      </c>
      <c r="O663" s="503">
        <f t="shared" si="221"/>
        <v>0</v>
      </c>
      <c r="P663" s="504">
        <f t="shared" si="222"/>
        <v>0</v>
      </c>
      <c r="Q663" s="505">
        <f t="shared" si="222"/>
        <v>0</v>
      </c>
      <c r="R663" s="506">
        <f t="shared" si="222"/>
        <v>0</v>
      </c>
      <c r="S663" s="507"/>
      <c r="T663" s="508"/>
      <c r="U663" s="509">
        <f t="shared" si="220"/>
        <v>0</v>
      </c>
      <c r="V663" s="510"/>
      <c r="W663" s="510"/>
    </row>
    <row r="664" spans="1:23" ht="12" customHeight="1">
      <c r="A664" s="498">
        <v>63330107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17"/>
        <v>0</v>
      </c>
      <c r="K664" s="503">
        <f t="shared" si="217"/>
        <v>0</v>
      </c>
      <c r="L664" s="503">
        <f t="shared" si="217"/>
        <v>0</v>
      </c>
      <c r="M664" s="511">
        <f t="shared" si="214"/>
        <v>0</v>
      </c>
      <c r="N664" s="503">
        <f t="shared" si="221"/>
        <v>0</v>
      </c>
      <c r="O664" s="503">
        <f t="shared" si="221"/>
        <v>0</v>
      </c>
      <c r="P664" s="504">
        <f t="shared" si="222"/>
        <v>0</v>
      </c>
      <c r="Q664" s="505">
        <f t="shared" si="222"/>
        <v>0</v>
      </c>
      <c r="R664" s="506">
        <f t="shared" si="222"/>
        <v>0</v>
      </c>
      <c r="S664" s="507"/>
      <c r="T664" s="508"/>
      <c r="U664" s="509">
        <f t="shared" si="220"/>
        <v>0</v>
      </c>
      <c r="V664" s="510"/>
      <c r="W664" s="510"/>
    </row>
    <row r="665" spans="1:23" ht="12" customHeight="1">
      <c r="A665" s="498"/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17"/>
        <v>0</v>
      </c>
      <c r="K665" s="503">
        <f t="shared" si="217"/>
        <v>0</v>
      </c>
      <c r="L665" s="503">
        <f t="shared" si="217"/>
        <v>0</v>
      </c>
      <c r="M665" s="511">
        <f t="shared" si="214"/>
        <v>0</v>
      </c>
      <c r="N665" s="503">
        <f t="shared" si="221"/>
        <v>0</v>
      </c>
      <c r="O665" s="503">
        <f t="shared" si="221"/>
        <v>0</v>
      </c>
      <c r="P665" s="504">
        <f t="shared" si="222"/>
        <v>0</v>
      </c>
      <c r="Q665" s="505">
        <f t="shared" si="222"/>
        <v>0</v>
      </c>
      <c r="R665" s="506">
        <f t="shared" si="222"/>
        <v>0</v>
      </c>
      <c r="S665" s="507"/>
      <c r="T665" s="508"/>
      <c r="U665" s="509">
        <f t="shared" si="220"/>
        <v>0</v>
      </c>
      <c r="V665" s="510"/>
      <c r="W665" s="510"/>
    </row>
    <row r="666" spans="1:23" ht="12" customHeight="1">
      <c r="A666" s="498"/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17"/>
        <v>0</v>
      </c>
      <c r="K666" s="503">
        <f t="shared" si="217"/>
        <v>0</v>
      </c>
      <c r="L666" s="503">
        <f t="shared" si="217"/>
        <v>0</v>
      </c>
      <c r="M666" s="511">
        <f t="shared" si="214"/>
        <v>0</v>
      </c>
      <c r="N666" s="503">
        <f t="shared" si="221"/>
        <v>0</v>
      </c>
      <c r="O666" s="503">
        <f t="shared" si="221"/>
        <v>0</v>
      </c>
      <c r="P666" s="504">
        <f t="shared" si="222"/>
        <v>0</v>
      </c>
      <c r="Q666" s="505">
        <f t="shared" si="222"/>
        <v>0</v>
      </c>
      <c r="R666" s="506">
        <f t="shared" si="222"/>
        <v>0</v>
      </c>
      <c r="S666" s="507"/>
      <c r="T666" s="508"/>
      <c r="U666" s="509">
        <f t="shared" si="220"/>
        <v>0</v>
      </c>
      <c r="V666" s="510"/>
      <c r="W666" s="510"/>
    </row>
    <row r="667" spans="1:23" ht="12" customHeight="1">
      <c r="A667" s="498"/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17"/>
        <v>0</v>
      </c>
      <c r="K667" s="503">
        <f t="shared" si="217"/>
        <v>0</v>
      </c>
      <c r="L667" s="503">
        <f t="shared" si="217"/>
        <v>0</v>
      </c>
      <c r="M667" s="511">
        <f t="shared" si="214"/>
        <v>0</v>
      </c>
      <c r="N667" s="503">
        <f t="shared" si="221"/>
        <v>0</v>
      </c>
      <c r="O667" s="503">
        <f t="shared" si="221"/>
        <v>0</v>
      </c>
      <c r="P667" s="504">
        <f t="shared" si="222"/>
        <v>0</v>
      </c>
      <c r="Q667" s="505">
        <f t="shared" si="222"/>
        <v>0</v>
      </c>
      <c r="R667" s="506">
        <f t="shared" si="222"/>
        <v>0</v>
      </c>
      <c r="S667" s="507"/>
      <c r="T667" s="508"/>
      <c r="U667" s="509">
        <f t="shared" si="220"/>
        <v>0</v>
      </c>
      <c r="V667" s="510"/>
      <c r="W667" s="510"/>
    </row>
    <row r="668" spans="1:23" ht="12" customHeight="1">
      <c r="A668" s="498"/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17"/>
        <v>0</v>
      </c>
      <c r="K668" s="503">
        <f t="shared" si="217"/>
        <v>0</v>
      </c>
      <c r="L668" s="503">
        <f t="shared" si="217"/>
        <v>0</v>
      </c>
      <c r="M668" s="511">
        <f t="shared" si="214"/>
        <v>0</v>
      </c>
      <c r="N668" s="503">
        <f t="shared" si="221"/>
        <v>0</v>
      </c>
      <c r="O668" s="503">
        <f t="shared" si="221"/>
        <v>0</v>
      </c>
      <c r="P668" s="504">
        <f t="shared" si="222"/>
        <v>0</v>
      </c>
      <c r="Q668" s="505">
        <f t="shared" si="222"/>
        <v>0</v>
      </c>
      <c r="R668" s="506">
        <f t="shared" si="222"/>
        <v>0</v>
      </c>
      <c r="S668" s="507"/>
      <c r="T668" s="508"/>
      <c r="U668" s="509">
        <f t="shared" si="220"/>
        <v>0</v>
      </c>
      <c r="V668" s="510"/>
      <c r="W668" s="510"/>
    </row>
    <row r="669" spans="1:23" ht="12" customHeight="1">
      <c r="A669" s="498"/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17"/>
        <v>0</v>
      </c>
      <c r="K669" s="503">
        <f t="shared" si="217"/>
        <v>0</v>
      </c>
      <c r="L669" s="503">
        <f t="shared" si="217"/>
        <v>0</v>
      </c>
      <c r="M669" s="511">
        <f t="shared" si="214"/>
        <v>0</v>
      </c>
      <c r="N669" s="503">
        <f t="shared" si="221"/>
        <v>0</v>
      </c>
      <c r="O669" s="503">
        <f t="shared" si="221"/>
        <v>0</v>
      </c>
      <c r="P669" s="504">
        <f t="shared" si="222"/>
        <v>0</v>
      </c>
      <c r="Q669" s="505">
        <f t="shared" si="222"/>
        <v>0</v>
      </c>
      <c r="R669" s="506">
        <f t="shared" si="222"/>
        <v>0</v>
      </c>
      <c r="S669" s="507"/>
      <c r="T669" s="508"/>
      <c r="U669" s="509">
        <f t="shared" si="220"/>
        <v>0</v>
      </c>
      <c r="V669" s="510"/>
      <c r="W669" s="510"/>
    </row>
    <row r="670" spans="1:23" ht="12" customHeight="1" thickBot="1">
      <c r="A670" s="520"/>
      <c r="B670" s="521"/>
      <c r="C670" s="522"/>
      <c r="D670" s="523"/>
      <c r="E670" s="523"/>
      <c r="F670" s="523"/>
      <c r="G670" s="523"/>
      <c r="H670" s="523"/>
      <c r="I670" s="524"/>
      <c r="J670" s="503">
        <f t="shared" si="217"/>
        <v>0</v>
      </c>
      <c r="K670" s="503">
        <f t="shared" si="217"/>
        <v>0</v>
      </c>
      <c r="L670" s="503">
        <f t="shared" si="217"/>
        <v>0</v>
      </c>
      <c r="M670" s="525">
        <f t="shared" si="214"/>
        <v>0</v>
      </c>
      <c r="N670" s="503">
        <f t="shared" si="221"/>
        <v>0</v>
      </c>
      <c r="O670" s="503">
        <f t="shared" si="221"/>
        <v>0</v>
      </c>
      <c r="P670" s="526">
        <f t="shared" si="222"/>
        <v>0</v>
      </c>
      <c r="Q670" s="527">
        <f t="shared" si="222"/>
        <v>0</v>
      </c>
      <c r="R670" s="528">
        <f t="shared" si="222"/>
        <v>0</v>
      </c>
      <c r="S670" s="529"/>
      <c r="T670" s="530"/>
      <c r="U670" s="531">
        <f t="shared" si="220"/>
        <v>0</v>
      </c>
      <c r="V670" s="532"/>
      <c r="W670" s="532"/>
    </row>
    <row r="671" spans="1:23" ht="12" customHeight="1" thickBot="1">
      <c r="A671" s="533" t="s">
        <v>23</v>
      </c>
      <c r="B671" s="534"/>
      <c r="C671" s="535"/>
      <c r="D671" s="536"/>
      <c r="E671" s="536"/>
      <c r="F671" s="536"/>
      <c r="G671" s="536"/>
      <c r="H671" s="536"/>
      <c r="I671" s="537"/>
      <c r="J671" s="538">
        <f>SUM(J327:J670)</f>
        <v>1745</v>
      </c>
      <c r="K671" s="539">
        <f t="shared" ref="K671:U671" si="223">SUM(K327:K670)</f>
        <v>116</v>
      </c>
      <c r="L671" s="539">
        <f t="shared" si="223"/>
        <v>240</v>
      </c>
      <c r="M671" s="539">
        <f t="shared" si="223"/>
        <v>0</v>
      </c>
      <c r="N671" s="539">
        <f t="shared" si="223"/>
        <v>88</v>
      </c>
      <c r="O671" s="540">
        <f t="shared" si="223"/>
        <v>2189</v>
      </c>
      <c r="P671" s="538">
        <f t="shared" si="223"/>
        <v>5135</v>
      </c>
      <c r="Q671" s="539">
        <f t="shared" si="223"/>
        <v>3326</v>
      </c>
      <c r="R671" s="528">
        <f t="shared" si="223"/>
        <v>8461</v>
      </c>
      <c r="S671" s="541"/>
      <c r="T671" s="542"/>
      <c r="U671" s="543">
        <f t="shared" si="223"/>
        <v>10650</v>
      </c>
      <c r="V671" s="544"/>
      <c r="W671" s="544"/>
    </row>
    <row r="672" spans="1:23" ht="12" customHeight="1">
      <c r="U672" s="547">
        <f>U671-U325</f>
        <v>0</v>
      </c>
      <c r="V672" s="547"/>
    </row>
    <row r="673" spans="1:31" ht="12" customHeight="1">
      <c r="A673" s="965" t="s">
        <v>365</v>
      </c>
      <c r="B673" s="965"/>
    </row>
    <row r="674" spans="1:31" ht="12" customHeight="1">
      <c r="A674" s="965" t="s">
        <v>366</v>
      </c>
      <c r="B674" s="965"/>
    </row>
    <row r="675" spans="1:31" s="519" customFormat="1" ht="18" customHeight="1">
      <c r="A675" s="546" t="s">
        <v>367</v>
      </c>
      <c r="B675" s="546"/>
      <c r="C675" s="548"/>
      <c r="J675" s="345"/>
      <c r="K675" s="345"/>
      <c r="L675" s="345"/>
      <c r="M675" s="345"/>
      <c r="N675" s="345"/>
      <c r="O675" s="345"/>
      <c r="P675" s="176"/>
      <c r="Q675" s="176"/>
      <c r="R675" s="176"/>
      <c r="S675" s="546"/>
      <c r="T675" s="546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</row>
  </sheetData>
  <mergeCells count="19">
    <mergeCell ref="A324:C324"/>
    <mergeCell ref="A673:B673"/>
    <mergeCell ref="A674:B674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53FB-4E1D-4395-9AC2-AA7A16395D05}">
  <sheetPr codeName="Sheet10"/>
  <dimension ref="A1:AE743"/>
  <sheetViews>
    <sheetView topLeftCell="A3" workbookViewId="0">
      <pane xSplit="9" ySplit="11" topLeftCell="J125" activePane="bottomRight" state="frozen"/>
      <selection activeCell="A3" sqref="A3"/>
      <selection pane="topRight" activeCell="J3" sqref="J3"/>
      <selection pane="bottomLeft" activeCell="A14" sqref="A14"/>
      <selection pane="bottomRight" activeCell="A117" sqref="A117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475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7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7" si="2">(J10*1000)/C10</f>
        <v>0</v>
      </c>
      <c r="Y10" s="50">
        <f t="shared" ref="Y10:Y36" si="3">(K10*1000)/C10</f>
        <v>0</v>
      </c>
      <c r="Z10" s="50">
        <f t="shared" ref="Z10:Z36" si="4">(L10*1000)/C10</f>
        <v>0</v>
      </c>
      <c r="AA10" s="50">
        <f t="shared" ref="AA10:AA36" si="5">(M10*1000)/C10</f>
        <v>0</v>
      </c>
      <c r="AB10" s="51">
        <f t="shared" ref="AB10:AB36" si="6">(N10*1000)/C10</f>
        <v>0</v>
      </c>
      <c r="AC10" s="52">
        <f>SUM(X10:AB10)</f>
        <v>0</v>
      </c>
      <c r="AD10" s="53">
        <f t="shared" ref="AD10:AD44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4" si="8">SUM(O11,R11)</f>
        <v>0</v>
      </c>
      <c r="T11" s="45"/>
      <c r="U11" s="46">
        <f t="shared" ref="U11:U103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7" si="10">SUM(X11:AB11)</f>
        <v>0</v>
      </c>
      <c r="AD11" s="53">
        <f t="shared" si="7"/>
        <v>0</v>
      </c>
      <c r="AE11" s="54">
        <f t="shared" ref="AE11:AE44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16</v>
      </c>
      <c r="K14" s="556"/>
      <c r="L14" s="556"/>
      <c r="M14" s="556"/>
      <c r="N14" s="557"/>
      <c r="O14" s="558">
        <f t="shared" si="0"/>
        <v>16</v>
      </c>
      <c r="P14" s="554"/>
      <c r="Q14" s="45"/>
      <c r="R14" s="554"/>
      <c r="S14" s="63">
        <f>SUM(O14,R14)</f>
        <v>16</v>
      </c>
      <c r="T14" s="139"/>
      <c r="U14" s="46">
        <f t="shared" si="9"/>
        <v>16</v>
      </c>
      <c r="V14" s="47">
        <f>O14+R14-U14</f>
        <v>0</v>
      </c>
      <c r="W14" s="48"/>
      <c r="X14" s="49">
        <f t="shared" si="2"/>
        <v>640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640</v>
      </c>
      <c r="AD14" s="53"/>
      <c r="AE14" s="54"/>
    </row>
    <row r="15" spans="1:31" ht="18" customHeight="1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>
        <v>49</v>
      </c>
      <c r="K15" s="560"/>
      <c r="L15" s="560"/>
      <c r="M15" s="560"/>
      <c r="N15" s="561"/>
      <c r="O15" s="562">
        <f t="shared" si="0"/>
        <v>49</v>
      </c>
      <c r="P15" s="436"/>
      <c r="Q15" s="139"/>
      <c r="R15" s="554"/>
      <c r="S15" s="63"/>
      <c r="T15" s="139">
        <f>SUM(O15,R15)</f>
        <v>49</v>
      </c>
      <c r="U15" s="46">
        <f t="shared" si="9"/>
        <v>49</v>
      </c>
      <c r="V15" s="47">
        <f t="shared" ref="V15:V84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24</v>
      </c>
      <c r="K16" s="556"/>
      <c r="L16" s="556"/>
      <c r="M16" s="556"/>
      <c r="N16" s="557"/>
      <c r="O16" s="558">
        <f t="shared" si="0"/>
        <v>24</v>
      </c>
      <c r="P16" s="436"/>
      <c r="Q16" s="139"/>
      <c r="R16" s="554"/>
      <c r="S16" s="63">
        <f t="shared" si="8"/>
        <v>24</v>
      </c>
      <c r="T16" s="139"/>
      <c r="U16" s="46">
        <f t="shared" si="9"/>
        <v>24</v>
      </c>
      <c r="V16" s="47">
        <f t="shared" si="12"/>
        <v>0</v>
      </c>
      <c r="W16" s="48"/>
      <c r="X16" s="49">
        <f>(J16*1000)/C16</f>
        <v>960</v>
      </c>
      <c r="Y16" s="50"/>
      <c r="Z16" s="50"/>
      <c r="AA16" s="50"/>
      <c r="AB16" s="51"/>
      <c r="AC16" s="52">
        <f t="shared" si="10"/>
        <v>960</v>
      </c>
      <c r="AD16" s="53"/>
      <c r="AE16" s="54">
        <f t="shared" si="11"/>
        <v>960</v>
      </c>
    </row>
    <row r="17" spans="1:31" ht="18" customHeight="1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10</v>
      </c>
      <c r="K17" s="560"/>
      <c r="L17" s="560"/>
      <c r="M17" s="560"/>
      <c r="N17" s="561"/>
      <c r="O17" s="562">
        <f t="shared" si="0"/>
        <v>10</v>
      </c>
      <c r="P17" s="436"/>
      <c r="Q17" s="139"/>
      <c r="R17" s="554"/>
      <c r="S17" s="63"/>
      <c r="T17" s="139">
        <f>SUM(O17,R17)</f>
        <v>10</v>
      </c>
      <c r="U17" s="46">
        <f t="shared" si="9"/>
        <v>10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6</v>
      </c>
      <c r="K18" s="563"/>
      <c r="L18" s="563"/>
      <c r="M18" s="563"/>
      <c r="N18" s="557"/>
      <c r="O18" s="558">
        <f t="shared" si="0"/>
        <v>6</v>
      </c>
      <c r="P18" s="436"/>
      <c r="Q18" s="139"/>
      <c r="R18" s="554"/>
      <c r="S18" s="63">
        <f t="shared" si="8"/>
        <v>6</v>
      </c>
      <c r="T18" s="139"/>
      <c r="U18" s="46">
        <f t="shared" si="9"/>
        <v>6</v>
      </c>
      <c r="V18" s="47">
        <f t="shared" si="12"/>
        <v>0</v>
      </c>
      <c r="W18" s="48" t="s">
        <v>369</v>
      </c>
      <c r="X18" s="49">
        <f>(J18*1000)/C18</f>
        <v>240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240</v>
      </c>
      <c r="AD18" s="53">
        <f t="shared" si="7"/>
        <v>0</v>
      </c>
      <c r="AE18" s="54">
        <f t="shared" si="11"/>
        <v>240</v>
      </c>
    </row>
    <row r="19" spans="1:31" ht="18" hidden="1" customHeight="1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200</v>
      </c>
      <c r="R20" s="93">
        <f t="shared" si="1"/>
        <v>200</v>
      </c>
      <c r="S20" s="140">
        <f t="shared" si="8"/>
        <v>200</v>
      </c>
      <c r="T20" s="139"/>
      <c r="U20" s="46">
        <f t="shared" si="9"/>
        <v>200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4000</v>
      </c>
      <c r="AE20" s="54">
        <f t="shared" si="11"/>
        <v>4000</v>
      </c>
    </row>
    <row r="21" spans="1:31" ht="18" customHeight="1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440</v>
      </c>
      <c r="Q22" s="139"/>
      <c r="R22" s="554">
        <f t="shared" si="1"/>
        <v>440</v>
      </c>
      <c r="S22" s="63">
        <f t="shared" si="8"/>
        <v>440</v>
      </c>
      <c r="T22" s="139"/>
      <c r="U22" s="46">
        <f t="shared" si="9"/>
        <v>440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8800</v>
      </c>
      <c r="AE22" s="54">
        <f t="shared" si="11"/>
        <v>8800</v>
      </c>
    </row>
    <row r="23" spans="1:31" ht="18" hidden="1" customHeight="1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33</v>
      </c>
      <c r="K26" s="577"/>
      <c r="L26" s="577"/>
      <c r="M26" s="577"/>
      <c r="N26" s="578"/>
      <c r="O26" s="562">
        <f t="shared" si="0"/>
        <v>33</v>
      </c>
      <c r="P26" s="436"/>
      <c r="Q26" s="139"/>
      <c r="R26" s="554"/>
      <c r="S26" s="63"/>
      <c r="T26" s="139">
        <f>SUM(O26,R26)</f>
        <v>33</v>
      </c>
      <c r="U26" s="46">
        <f t="shared" si="9"/>
        <v>33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56</v>
      </c>
      <c r="K27" s="563">
        <v>5</v>
      </c>
      <c r="L27" s="563">
        <v>3</v>
      </c>
      <c r="M27" s="563"/>
      <c r="N27" s="557"/>
      <c r="O27" s="558">
        <f t="shared" si="0"/>
        <v>64</v>
      </c>
      <c r="P27" s="436"/>
      <c r="Q27" s="139"/>
      <c r="R27" s="554"/>
      <c r="S27" s="63">
        <f t="shared" si="8"/>
        <v>64</v>
      </c>
      <c r="T27" s="139"/>
      <c r="U27" s="46">
        <f t="shared" si="9"/>
        <v>64</v>
      </c>
      <c r="V27" s="47">
        <f t="shared" si="12"/>
        <v>0</v>
      </c>
      <c r="W27" s="579" t="s">
        <v>374</v>
      </c>
      <c r="X27" s="49">
        <f t="shared" si="2"/>
        <v>2240</v>
      </c>
      <c r="Y27" s="50">
        <f t="shared" si="3"/>
        <v>200</v>
      </c>
      <c r="Z27" s="50">
        <f t="shared" si="4"/>
        <v>120</v>
      </c>
      <c r="AA27" s="50">
        <f t="shared" si="5"/>
        <v>0</v>
      </c>
      <c r="AB27" s="51">
        <f t="shared" si="6"/>
        <v>0</v>
      </c>
      <c r="AC27" s="52">
        <f t="shared" si="10"/>
        <v>2560</v>
      </c>
      <c r="AD27" s="53">
        <f t="shared" si="7"/>
        <v>0</v>
      </c>
      <c r="AE27" s="54">
        <f t="shared" si="11"/>
        <v>2560</v>
      </c>
    </row>
    <row r="28" spans="1:31" ht="18" customHeight="1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>
        <v>32</v>
      </c>
      <c r="K28" s="563"/>
      <c r="L28" s="563"/>
      <c r="M28" s="563"/>
      <c r="N28" s="557"/>
      <c r="O28" s="558">
        <f t="shared" si="0"/>
        <v>32</v>
      </c>
      <c r="P28" s="436"/>
      <c r="Q28" s="139"/>
      <c r="R28" s="554"/>
      <c r="S28" s="63">
        <f t="shared" si="8"/>
        <v>32</v>
      </c>
      <c r="T28" s="436"/>
      <c r="U28" s="46">
        <f t="shared" si="9"/>
        <v>32</v>
      </c>
      <c r="V28" s="47">
        <f t="shared" si="12"/>
        <v>0</v>
      </c>
      <c r="W28" s="579"/>
      <c r="X28" s="49">
        <f t="shared" si="2"/>
        <v>1280</v>
      </c>
      <c r="Y28" s="50"/>
      <c r="Z28" s="50"/>
      <c r="AA28" s="50"/>
      <c r="AB28" s="51"/>
      <c r="AC28" s="52">
        <f t="shared" si="10"/>
        <v>1280</v>
      </c>
      <c r="AD28" s="53"/>
      <c r="AE28" s="54">
        <f t="shared" si="11"/>
        <v>1280</v>
      </c>
    </row>
    <row r="29" spans="1:31" ht="18" customHeight="1">
      <c r="A29" s="30">
        <v>31410825</v>
      </c>
      <c r="B29" s="31">
        <v>2.8</v>
      </c>
      <c r="C29" s="32">
        <v>50</v>
      </c>
      <c r="D29" s="72"/>
      <c r="E29" s="73"/>
      <c r="F29" s="73"/>
      <c r="G29" s="73"/>
      <c r="H29" s="36"/>
      <c r="I29" s="905" t="s">
        <v>43</v>
      </c>
      <c r="J29" s="116"/>
      <c r="K29" s="563"/>
      <c r="L29" s="563"/>
      <c r="M29" s="563"/>
      <c r="N29" s="557"/>
      <c r="O29" s="558"/>
      <c r="P29" s="436">
        <v>24</v>
      </c>
      <c r="Q29" s="139"/>
      <c r="R29" s="436">
        <f t="shared" ref="R29:R39" si="14">SUM(P29:Q29)</f>
        <v>24</v>
      </c>
      <c r="S29" s="63">
        <f t="shared" si="8"/>
        <v>24</v>
      </c>
      <c r="T29" s="436"/>
      <c r="U29" s="46">
        <f t="shared" si="9"/>
        <v>24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>
        <f t="shared" si="7"/>
        <v>480</v>
      </c>
      <c r="AE29" s="54">
        <f t="shared" si="11"/>
        <v>480</v>
      </c>
    </row>
    <row r="30" spans="1:31" ht="18" hidden="1" customHeight="1">
      <c r="A30" s="30">
        <v>31410854</v>
      </c>
      <c r="B30" s="31">
        <v>2.8</v>
      </c>
      <c r="C30" s="67" t="s">
        <v>27</v>
      </c>
      <c r="D30" s="574"/>
      <c r="E30" s="73"/>
      <c r="F30" s="73"/>
      <c r="G30" s="73"/>
      <c r="H30" s="36"/>
      <c r="I30" s="89" t="s">
        <v>42</v>
      </c>
      <c r="J30" s="580"/>
      <c r="K30" s="581"/>
      <c r="L30" s="581"/>
      <c r="M30" s="581"/>
      <c r="N30" s="582"/>
      <c r="O30" s="583">
        <f t="shared" si="0"/>
        <v>0</v>
      </c>
      <c r="P30" s="415"/>
      <c r="Q30" s="584"/>
      <c r="R30" s="415">
        <f t="shared" si="14"/>
        <v>0</v>
      </c>
      <c r="S30" s="580"/>
      <c r="T30" s="436">
        <f>SUM(R30:S30)</f>
        <v>0</v>
      </c>
      <c r="U30" s="46">
        <f t="shared" si="9"/>
        <v>0</v>
      </c>
      <c r="V30" s="47">
        <f t="shared" si="12"/>
        <v>0</v>
      </c>
      <c r="W30" s="48"/>
      <c r="X30" s="49"/>
      <c r="Y30" s="50"/>
      <c r="Z30" s="50"/>
      <c r="AA30" s="50"/>
      <c r="AB30" s="51"/>
      <c r="AC30" s="52"/>
      <c r="AD30" s="53"/>
      <c r="AE30" s="54">
        <f t="shared" si="11"/>
        <v>0</v>
      </c>
    </row>
    <row r="31" spans="1:31" ht="18" customHeight="1">
      <c r="A31" s="30">
        <v>31410831</v>
      </c>
      <c r="B31" s="31">
        <v>2.8</v>
      </c>
      <c r="C31" s="390" t="s">
        <v>27</v>
      </c>
      <c r="D31" s="574"/>
      <c r="E31" s="73"/>
      <c r="F31" s="73"/>
      <c r="G31" s="73"/>
      <c r="H31" s="36"/>
      <c r="I31" s="89" t="s">
        <v>463</v>
      </c>
      <c r="J31" s="580"/>
      <c r="K31" s="581"/>
      <c r="L31" s="581"/>
      <c r="M31" s="581"/>
      <c r="N31" s="582"/>
      <c r="O31" s="583"/>
      <c r="P31" s="415">
        <v>28</v>
      </c>
      <c r="Q31" s="584"/>
      <c r="R31" s="415">
        <f t="shared" si="14"/>
        <v>28</v>
      </c>
      <c r="S31" s="580"/>
      <c r="T31" s="436">
        <f>SUM(R31:S31)</f>
        <v>28</v>
      </c>
      <c r="U31" s="46">
        <f t="shared" si="9"/>
        <v>28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/>
    </row>
    <row r="32" spans="1:31" ht="18" customHeight="1">
      <c r="A32" s="30">
        <v>31410831</v>
      </c>
      <c r="B32" s="31">
        <v>2.8</v>
      </c>
      <c r="C32" s="94">
        <v>50</v>
      </c>
      <c r="D32" s="574"/>
      <c r="E32" s="73"/>
      <c r="F32" s="73"/>
      <c r="G32" s="73"/>
      <c r="H32" s="36"/>
      <c r="I32" s="904" t="s">
        <v>463</v>
      </c>
      <c r="J32" s="580"/>
      <c r="K32" s="581"/>
      <c r="L32" s="581"/>
      <c r="M32" s="581"/>
      <c r="N32" s="582"/>
      <c r="O32" s="583"/>
      <c r="P32" s="902">
        <v>120</v>
      </c>
      <c r="Q32" s="581"/>
      <c r="R32" s="436">
        <f t="shared" si="14"/>
        <v>120</v>
      </c>
      <c r="S32" s="63">
        <f t="shared" si="8"/>
        <v>120</v>
      </c>
      <c r="T32" s="436"/>
      <c r="U32" s="46">
        <f t="shared" si="9"/>
        <v>120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>
        <f t="shared" si="7"/>
        <v>2400</v>
      </c>
      <c r="AE32" s="54">
        <f t="shared" si="11"/>
        <v>2400</v>
      </c>
    </row>
    <row r="33" spans="1:31" ht="18" customHeight="1">
      <c r="A33" s="30">
        <v>31410854</v>
      </c>
      <c r="B33" s="31">
        <v>2.8</v>
      </c>
      <c r="C33" s="96">
        <v>50</v>
      </c>
      <c r="D33" s="574"/>
      <c r="E33" s="73"/>
      <c r="F33" s="73"/>
      <c r="G33" s="73"/>
      <c r="H33" s="36"/>
      <c r="I33" s="904" t="s">
        <v>42</v>
      </c>
      <c r="J33" s="580"/>
      <c r="K33" s="581"/>
      <c r="L33" s="581"/>
      <c r="M33" s="581"/>
      <c r="N33" s="582"/>
      <c r="O33" s="583"/>
      <c r="P33" s="436"/>
      <c r="Q33" s="139">
        <v>200</v>
      </c>
      <c r="R33" s="436">
        <f t="shared" si="14"/>
        <v>200</v>
      </c>
      <c r="S33" s="63">
        <f t="shared" si="8"/>
        <v>200</v>
      </c>
      <c r="T33" s="139"/>
      <c r="U33" s="46">
        <f t="shared" si="9"/>
        <v>200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4000</v>
      </c>
      <c r="AE33" s="54">
        <f t="shared" si="11"/>
        <v>4000</v>
      </c>
    </row>
    <row r="34" spans="1:31" ht="18" hidden="1" customHeight="1">
      <c r="A34" s="30">
        <v>31400126</v>
      </c>
      <c r="B34" s="31">
        <v>2.5</v>
      </c>
      <c r="C34" s="32">
        <v>25</v>
      </c>
      <c r="D34" s="585" t="s">
        <v>41</v>
      </c>
      <c r="E34" s="73"/>
      <c r="F34" s="73"/>
      <c r="G34" s="73"/>
      <c r="H34" s="73"/>
      <c r="I34" s="568"/>
      <c r="J34" s="140"/>
      <c r="K34" s="70"/>
      <c r="L34" s="70"/>
      <c r="M34" s="70"/>
      <c r="N34" s="586"/>
      <c r="O34" s="587">
        <f t="shared" si="0"/>
        <v>0</v>
      </c>
      <c r="P34" s="93"/>
      <c r="Q34" s="70"/>
      <c r="R34" s="567">
        <f t="shared" si="14"/>
        <v>0</v>
      </c>
      <c r="S34" s="140">
        <f t="shared" si="8"/>
        <v>0</v>
      </c>
      <c r="T34" s="139"/>
      <c r="U34" s="46">
        <f t="shared" si="9"/>
        <v>0</v>
      </c>
      <c r="V34" s="47">
        <f t="shared" si="12"/>
        <v>0</v>
      </c>
      <c r="W34" s="48"/>
      <c r="X34" s="49">
        <f t="shared" si="2"/>
        <v>0</v>
      </c>
      <c r="Y34" s="50">
        <f t="shared" si="3"/>
        <v>0</v>
      </c>
      <c r="Z34" s="50">
        <f t="shared" si="4"/>
        <v>0</v>
      </c>
      <c r="AA34" s="50">
        <f t="shared" si="5"/>
        <v>0</v>
      </c>
      <c r="AB34" s="51">
        <f t="shared" si="6"/>
        <v>0</v>
      </c>
      <c r="AC34" s="52">
        <f t="shared" si="10"/>
        <v>0</v>
      </c>
      <c r="AD34" s="53">
        <f t="shared" si="7"/>
        <v>0</v>
      </c>
      <c r="AE34" s="54">
        <f t="shared" si="11"/>
        <v>0</v>
      </c>
    </row>
    <row r="35" spans="1:31" ht="18" hidden="1" customHeight="1">
      <c r="A35" s="100">
        <v>314011</v>
      </c>
      <c r="B35" s="101">
        <v>2.8</v>
      </c>
      <c r="C35" s="67" t="s">
        <v>27</v>
      </c>
      <c r="D35" s="102" t="s">
        <v>46</v>
      </c>
      <c r="E35" s="103"/>
      <c r="F35" s="103"/>
      <c r="G35" s="103"/>
      <c r="H35" s="104"/>
      <c r="I35" s="588"/>
      <c r="J35" s="559"/>
      <c r="K35" s="589"/>
      <c r="L35" s="589"/>
      <c r="M35" s="589"/>
      <c r="N35" s="590"/>
      <c r="O35" s="591">
        <f t="shared" si="0"/>
        <v>0</v>
      </c>
      <c r="P35" s="93"/>
      <c r="Q35" s="70"/>
      <c r="R35" s="93"/>
      <c r="S35" s="140"/>
      <c r="T35" s="139">
        <f>SUM(O35,R35)</f>
        <v>0</v>
      </c>
      <c r="U35" s="46">
        <f t="shared" si="9"/>
        <v>0</v>
      </c>
      <c r="V35" s="47">
        <f t="shared" si="12"/>
        <v>0</v>
      </c>
      <c r="W35" s="48"/>
      <c r="X35" s="49"/>
      <c r="Y35" s="50"/>
      <c r="Z35" s="50"/>
      <c r="AA35" s="50"/>
      <c r="AB35" s="51"/>
      <c r="AC35" s="52"/>
      <c r="AD35" s="53"/>
      <c r="AE35" s="54"/>
    </row>
    <row r="36" spans="1:31" ht="18" customHeight="1">
      <c r="A36" s="30">
        <v>314011</v>
      </c>
      <c r="B36" s="31">
        <v>2.8</v>
      </c>
      <c r="C36" s="106">
        <v>25</v>
      </c>
      <c r="D36" s="574" t="s">
        <v>46</v>
      </c>
      <c r="E36" s="73" t="s">
        <v>47</v>
      </c>
      <c r="F36" s="73" t="s">
        <v>48</v>
      </c>
      <c r="G36" s="73"/>
      <c r="H36" s="36"/>
      <c r="I36" s="552"/>
      <c r="J36" s="116">
        <v>16</v>
      </c>
      <c r="K36" s="563"/>
      <c r="L36" s="592"/>
      <c r="M36" s="563"/>
      <c r="N36" s="557"/>
      <c r="O36" s="558">
        <f t="shared" si="0"/>
        <v>16</v>
      </c>
      <c r="P36" s="436"/>
      <c r="Q36" s="139"/>
      <c r="R36" s="554"/>
      <c r="S36" s="63">
        <f t="shared" si="8"/>
        <v>16</v>
      </c>
      <c r="T36" s="139"/>
      <c r="U36" s="46">
        <f t="shared" si="9"/>
        <v>16</v>
      </c>
      <c r="V36" s="47">
        <f t="shared" si="12"/>
        <v>0</v>
      </c>
      <c r="W36" s="579" t="s">
        <v>375</v>
      </c>
      <c r="X36" s="49">
        <f t="shared" si="2"/>
        <v>640</v>
      </c>
      <c r="Y36" s="50">
        <f t="shared" si="3"/>
        <v>0</v>
      </c>
      <c r="Z36" s="50">
        <f t="shared" si="4"/>
        <v>0</v>
      </c>
      <c r="AA36" s="50">
        <f t="shared" si="5"/>
        <v>0</v>
      </c>
      <c r="AB36" s="51">
        <f t="shared" si="6"/>
        <v>0</v>
      </c>
      <c r="AC36" s="52">
        <f t="shared" si="10"/>
        <v>640</v>
      </c>
      <c r="AD36" s="53">
        <f t="shared" si="7"/>
        <v>0</v>
      </c>
      <c r="AE36" s="54">
        <f t="shared" si="11"/>
        <v>640</v>
      </c>
    </row>
    <row r="37" spans="1:31" ht="18" customHeight="1">
      <c r="A37" s="30">
        <v>314018</v>
      </c>
      <c r="B37" s="31">
        <v>2.8</v>
      </c>
      <c r="C37" s="106">
        <v>25</v>
      </c>
      <c r="D37" s="574" t="s">
        <v>478</v>
      </c>
      <c r="E37" s="73"/>
      <c r="F37" s="73"/>
      <c r="G37" s="73"/>
      <c r="H37" s="36"/>
      <c r="I37" s="552"/>
      <c r="J37" s="116">
        <v>56</v>
      </c>
      <c r="K37" s="563"/>
      <c r="L37" s="592"/>
      <c r="M37" s="563"/>
      <c r="N37" s="557"/>
      <c r="O37" s="558">
        <f t="shared" si="0"/>
        <v>56</v>
      </c>
      <c r="P37" s="436"/>
      <c r="Q37" s="139"/>
      <c r="R37" s="554"/>
      <c r="S37" s="63">
        <f t="shared" si="8"/>
        <v>56</v>
      </c>
      <c r="T37" s="139"/>
      <c r="U37" s="46">
        <f t="shared" si="9"/>
        <v>56</v>
      </c>
      <c r="V37" s="47">
        <f t="shared" si="12"/>
        <v>0</v>
      </c>
      <c r="W37" s="579"/>
      <c r="X37" s="49">
        <f t="shared" si="2"/>
        <v>2240</v>
      </c>
      <c r="Y37" s="50"/>
      <c r="Z37" s="50"/>
      <c r="AA37" s="50"/>
      <c r="AB37" s="51"/>
      <c r="AC37" s="52">
        <f t="shared" si="10"/>
        <v>2240</v>
      </c>
      <c r="AD37" s="53">
        <f t="shared" si="7"/>
        <v>0</v>
      </c>
      <c r="AE37" s="54">
        <f t="shared" si="11"/>
        <v>2240</v>
      </c>
    </row>
    <row r="38" spans="1:31" ht="18" customHeight="1">
      <c r="A38" s="30">
        <v>31411854</v>
      </c>
      <c r="B38" s="108">
        <v>4</v>
      </c>
      <c r="C38" s="67" t="s">
        <v>27</v>
      </c>
      <c r="D38" s="574"/>
      <c r="E38" s="73"/>
      <c r="F38" s="73"/>
      <c r="G38" s="73"/>
      <c r="H38" s="36"/>
      <c r="I38" s="89" t="s">
        <v>50</v>
      </c>
      <c r="J38" s="140"/>
      <c r="K38" s="70"/>
      <c r="L38" s="70"/>
      <c r="M38" s="70"/>
      <c r="N38" s="586"/>
      <c r="O38" s="587"/>
      <c r="P38" s="415"/>
      <c r="Q38" s="117">
        <v>48</v>
      </c>
      <c r="R38" s="415">
        <f>SUM(P38:Q38)</f>
        <v>48</v>
      </c>
      <c r="S38" s="580"/>
      <c r="T38" s="139">
        <f>SUM(O38,R38)</f>
        <v>48</v>
      </c>
      <c r="U38" s="46">
        <f t="shared" si="9"/>
        <v>48</v>
      </c>
      <c r="V38" s="47">
        <f t="shared" si="12"/>
        <v>0</v>
      </c>
      <c r="W38" s="48"/>
      <c r="X38" s="49"/>
      <c r="Y38" s="50"/>
      <c r="Z38" s="50"/>
      <c r="AA38" s="50"/>
      <c r="AB38" s="51"/>
      <c r="AC38" s="52"/>
      <c r="AD38" s="53"/>
      <c r="AE38" s="54"/>
    </row>
    <row r="39" spans="1:31" ht="18" hidden="1" customHeight="1">
      <c r="A39" s="30">
        <v>31411811</v>
      </c>
      <c r="B39" s="31">
        <v>2.5</v>
      </c>
      <c r="C39" s="67" t="s">
        <v>27</v>
      </c>
      <c r="D39" s="574"/>
      <c r="E39" s="73"/>
      <c r="F39" s="73"/>
      <c r="G39" s="73"/>
      <c r="H39" s="36"/>
      <c r="I39" s="564" t="s">
        <v>376</v>
      </c>
      <c r="J39" s="140"/>
      <c r="K39" s="70"/>
      <c r="L39" s="70"/>
      <c r="M39" s="70"/>
      <c r="N39" s="586"/>
      <c r="O39" s="587"/>
      <c r="P39" s="415"/>
      <c r="Q39" s="117"/>
      <c r="R39" s="415">
        <f t="shared" si="14"/>
        <v>0</v>
      </c>
      <c r="S39" s="580"/>
      <c r="T39" s="139">
        <f>SUM(O39,R39)</f>
        <v>0</v>
      </c>
      <c r="U39" s="46">
        <f t="shared" si="9"/>
        <v>0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31411813</v>
      </c>
      <c r="B40" s="108">
        <v>4</v>
      </c>
      <c r="C40" s="96">
        <v>50</v>
      </c>
      <c r="D40" s="574"/>
      <c r="E40" s="73"/>
      <c r="F40" s="73"/>
      <c r="G40" s="73"/>
      <c r="H40" s="36"/>
      <c r="I40" s="904" t="s">
        <v>52</v>
      </c>
      <c r="J40" s="140"/>
      <c r="K40" s="70"/>
      <c r="L40" s="70"/>
      <c r="M40" s="70"/>
      <c r="N40" s="586"/>
      <c r="O40" s="587"/>
      <c r="P40" s="436"/>
      <c r="Q40" s="139">
        <v>280</v>
      </c>
      <c r="R40" s="436">
        <f>SUM(P40:Q40)</f>
        <v>280</v>
      </c>
      <c r="S40" s="63">
        <f t="shared" si="8"/>
        <v>280</v>
      </c>
      <c r="T40" s="139"/>
      <c r="U40" s="46">
        <f t="shared" si="9"/>
        <v>280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>
        <f t="shared" si="7"/>
        <v>5600</v>
      </c>
      <c r="AE40" s="54">
        <f t="shared" si="11"/>
        <v>5600</v>
      </c>
    </row>
    <row r="41" spans="1:31" ht="18" customHeight="1">
      <c r="A41" s="30">
        <v>31411825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53</v>
      </c>
      <c r="J41" s="140"/>
      <c r="K41" s="70"/>
      <c r="L41" s="70"/>
      <c r="M41" s="70"/>
      <c r="N41" s="586"/>
      <c r="O41" s="587"/>
      <c r="P41" s="436">
        <v>16</v>
      </c>
      <c r="Q41" s="139"/>
      <c r="R41" s="436">
        <f>SUM(P41:Q41)</f>
        <v>16</v>
      </c>
      <c r="S41" s="63">
        <f t="shared" si="8"/>
        <v>16</v>
      </c>
      <c r="T41" s="139"/>
      <c r="U41" s="46">
        <f t="shared" si="9"/>
        <v>16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320</v>
      </c>
      <c r="AE41" s="54">
        <f t="shared" si="11"/>
        <v>320</v>
      </c>
    </row>
    <row r="42" spans="1:31" ht="18" customHeight="1">
      <c r="A42" s="30">
        <v>31411831</v>
      </c>
      <c r="B42" s="108">
        <v>4</v>
      </c>
      <c r="C42" s="67" t="s">
        <v>27</v>
      </c>
      <c r="D42" s="574"/>
      <c r="E42" s="73"/>
      <c r="F42" s="73"/>
      <c r="G42" s="73"/>
      <c r="H42" s="36"/>
      <c r="I42" s="89" t="s">
        <v>464</v>
      </c>
      <c r="J42" s="140"/>
      <c r="K42" s="70"/>
      <c r="L42" s="70"/>
      <c r="M42" s="70"/>
      <c r="N42" s="586"/>
      <c r="O42" s="587"/>
      <c r="P42" s="415">
        <v>28</v>
      </c>
      <c r="Q42" s="117"/>
      <c r="R42" s="415">
        <f>SUM(P42:Q42)</f>
        <v>28</v>
      </c>
      <c r="S42" s="63"/>
      <c r="T42" s="139">
        <f>SUM(O42,R42)</f>
        <v>28</v>
      </c>
      <c r="U42" s="46">
        <f t="shared" si="9"/>
        <v>28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8" customHeight="1">
      <c r="A43" s="30">
        <v>31411831</v>
      </c>
      <c r="B43" s="108">
        <v>4</v>
      </c>
      <c r="C43" s="96">
        <v>50</v>
      </c>
      <c r="D43" s="574"/>
      <c r="E43" s="73"/>
      <c r="F43" s="73"/>
      <c r="G43" s="73"/>
      <c r="H43" s="36"/>
      <c r="I43" s="904" t="s">
        <v>464</v>
      </c>
      <c r="J43" s="140"/>
      <c r="K43" s="70"/>
      <c r="L43" s="70"/>
      <c r="M43" s="70"/>
      <c r="N43" s="586"/>
      <c r="O43" s="587"/>
      <c r="P43" s="436">
        <v>140</v>
      </c>
      <c r="Q43" s="139"/>
      <c r="R43" s="436">
        <f>SUM(P43:Q43)</f>
        <v>140</v>
      </c>
      <c r="S43" s="63">
        <f t="shared" si="8"/>
        <v>140</v>
      </c>
      <c r="T43" s="139"/>
      <c r="U43" s="46">
        <f t="shared" si="9"/>
        <v>140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>
        <f t="shared" si="7"/>
        <v>2800</v>
      </c>
      <c r="AE43" s="54">
        <f t="shared" si="11"/>
        <v>2800</v>
      </c>
    </row>
    <row r="44" spans="1:31" ht="18" customHeight="1">
      <c r="A44" s="30">
        <v>31411854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50</v>
      </c>
      <c r="J44" s="140"/>
      <c r="K44" s="70"/>
      <c r="L44" s="70"/>
      <c r="M44" s="70"/>
      <c r="N44" s="586"/>
      <c r="O44" s="587"/>
      <c r="P44" s="436"/>
      <c r="Q44" s="139">
        <v>200</v>
      </c>
      <c r="R44" s="436">
        <f>SUM(P44:Q44)</f>
        <v>200</v>
      </c>
      <c r="S44" s="63">
        <f t="shared" si="8"/>
        <v>200</v>
      </c>
      <c r="T44" s="139"/>
      <c r="U44" s="46">
        <f t="shared" si="9"/>
        <v>200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4000</v>
      </c>
      <c r="AE44" s="54">
        <f t="shared" si="11"/>
        <v>4000</v>
      </c>
    </row>
    <row r="45" spans="1:31" ht="18" customHeight="1">
      <c r="A45" s="119" t="s">
        <v>56</v>
      </c>
      <c r="B45" s="120"/>
      <c r="C45" s="595"/>
      <c r="D45" s="596"/>
      <c r="E45" s="120"/>
      <c r="F45" s="120"/>
      <c r="G45" s="120"/>
      <c r="H45" s="120"/>
      <c r="I45" s="596"/>
      <c r="J45" s="129">
        <f t="shared" ref="J45:U45" si="15">SUM(J10:J44)</f>
        <v>314</v>
      </c>
      <c r="K45" s="129">
        <f t="shared" si="15"/>
        <v>5</v>
      </c>
      <c r="L45" s="129">
        <f t="shared" si="15"/>
        <v>3</v>
      </c>
      <c r="M45" s="129">
        <f t="shared" si="15"/>
        <v>0</v>
      </c>
      <c r="N45" s="129">
        <f t="shared" si="15"/>
        <v>16</v>
      </c>
      <c r="O45" s="130">
        <f t="shared" si="15"/>
        <v>338</v>
      </c>
      <c r="P45" s="133">
        <f t="shared" si="15"/>
        <v>896</v>
      </c>
      <c r="Q45" s="129">
        <f t="shared" si="15"/>
        <v>928</v>
      </c>
      <c r="R45" s="133">
        <f t="shared" si="15"/>
        <v>1824</v>
      </c>
      <c r="S45" s="128">
        <f t="shared" si="15"/>
        <v>1966</v>
      </c>
      <c r="T45" s="129">
        <f t="shared" si="15"/>
        <v>196</v>
      </c>
      <c r="U45" s="130">
        <f t="shared" si="15"/>
        <v>2162</v>
      </c>
      <c r="V45" s="47">
        <f t="shared" si="12"/>
        <v>0</v>
      </c>
      <c r="W45" s="131"/>
      <c r="X45" s="132">
        <f t="shared" ref="X45:AE45" si="16">SUM(X10:X44)</f>
        <v>8880</v>
      </c>
      <c r="Y45" s="129">
        <f t="shared" si="16"/>
        <v>200</v>
      </c>
      <c r="Z45" s="129">
        <f t="shared" si="16"/>
        <v>120</v>
      </c>
      <c r="AA45" s="129">
        <f t="shared" si="16"/>
        <v>0</v>
      </c>
      <c r="AB45" s="133">
        <f t="shared" si="16"/>
        <v>640</v>
      </c>
      <c r="AC45" s="130">
        <f t="shared" si="16"/>
        <v>9840</v>
      </c>
      <c r="AD45" s="133">
        <f t="shared" si="16"/>
        <v>34400</v>
      </c>
      <c r="AE45" s="134">
        <f t="shared" si="16"/>
        <v>42320</v>
      </c>
    </row>
    <row r="46" spans="1:31" ht="18" hidden="1" customHeight="1">
      <c r="A46" s="30">
        <v>320000</v>
      </c>
      <c r="B46" s="31" t="s">
        <v>57</v>
      </c>
      <c r="C46" s="32">
        <v>25</v>
      </c>
      <c r="D46" s="574" t="s">
        <v>58</v>
      </c>
      <c r="E46" s="73" t="s">
        <v>59</v>
      </c>
      <c r="F46" s="73"/>
      <c r="G46" s="73" t="s">
        <v>60</v>
      </c>
      <c r="H46" s="36" t="s">
        <v>61</v>
      </c>
      <c r="I46" s="552"/>
      <c r="J46" s="553"/>
      <c r="K46" s="467"/>
      <c r="L46" s="467"/>
      <c r="M46" s="467"/>
      <c r="N46" s="339"/>
      <c r="O46" s="46">
        <f t="shared" ref="O46:O103" si="17">SUM(J46:N46)</f>
        <v>0</v>
      </c>
      <c r="P46" s="554"/>
      <c r="Q46" s="45"/>
      <c r="R46" s="554">
        <f t="shared" ref="R46:R103" si="18">SUM(P46:Q46)</f>
        <v>0</v>
      </c>
      <c r="S46" s="44">
        <f>SUM(O46,R46)</f>
        <v>0</v>
      </c>
      <c r="T46" s="45"/>
      <c r="U46" s="46">
        <f t="shared" si="9"/>
        <v>0</v>
      </c>
      <c r="V46" s="47">
        <f t="shared" si="12"/>
        <v>0</v>
      </c>
      <c r="W46" s="48"/>
      <c r="X46" s="49">
        <f>(J46*1000)/C46</f>
        <v>0</v>
      </c>
      <c r="Y46" s="50">
        <f t="shared" ref="Y46:Y103" si="19">(K46*1000)/C46</f>
        <v>0</v>
      </c>
      <c r="Z46" s="50">
        <f t="shared" ref="Z46:Z103" si="20">(L46*1000)/C46</f>
        <v>0</v>
      </c>
      <c r="AA46" s="50">
        <f t="shared" ref="AA46:AA103" si="21">(M46*1000)/C46</f>
        <v>0</v>
      </c>
      <c r="AB46" s="51">
        <f t="shared" ref="AB46:AB103" si="22">(N46*1000)/C46</f>
        <v>0</v>
      </c>
      <c r="AC46" s="52">
        <f t="shared" ref="AC46:AC103" si="23">SUM(X46:AB46)</f>
        <v>0</v>
      </c>
      <c r="AD46" s="53">
        <f t="shared" ref="AD46:AD103" si="24">(R46*1000)/C46</f>
        <v>0</v>
      </c>
      <c r="AE46" s="54">
        <f t="shared" ref="AE46:AE103" si="25">SUM(AC46:AD46)</f>
        <v>0</v>
      </c>
    </row>
    <row r="47" spans="1:31" ht="18" hidden="1" customHeight="1">
      <c r="A47" s="30">
        <v>32000890</v>
      </c>
      <c r="B47" s="31">
        <v>2.5</v>
      </c>
      <c r="C47" s="32">
        <v>25</v>
      </c>
      <c r="D47" s="575" t="s">
        <v>64</v>
      </c>
      <c r="E47" s="135" t="s">
        <v>63</v>
      </c>
      <c r="F47" s="73"/>
      <c r="G47" s="73"/>
      <c r="H47" s="36"/>
      <c r="I47" s="552"/>
      <c r="J47" s="597"/>
      <c r="K47" s="598"/>
      <c r="L47" s="467"/>
      <c r="M47" s="467"/>
      <c r="N47" s="339"/>
      <c r="O47" s="46">
        <f t="shared" ref="O47:O53" si="26">SUM(J47:N47)</f>
        <v>0</v>
      </c>
      <c r="P47" s="554"/>
      <c r="Q47" s="45"/>
      <c r="R47" s="554"/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/>
      <c r="Z47" s="50"/>
      <c r="AA47" s="50"/>
      <c r="AB47" s="51"/>
      <c r="AC47" s="52">
        <f t="shared" si="23"/>
        <v>0</v>
      </c>
      <c r="AD47" s="53"/>
      <c r="AE47" s="54">
        <f t="shared" si="25"/>
        <v>0</v>
      </c>
    </row>
    <row r="48" spans="1:31" ht="18" customHeight="1">
      <c r="A48" s="30">
        <v>320008</v>
      </c>
      <c r="B48" s="31">
        <v>2.8</v>
      </c>
      <c r="C48" s="32">
        <v>25</v>
      </c>
      <c r="D48" s="599" t="s">
        <v>64</v>
      </c>
      <c r="E48" s="138" t="s">
        <v>65</v>
      </c>
      <c r="F48" s="138" t="s">
        <v>66</v>
      </c>
      <c r="G48" s="73"/>
      <c r="H48" s="36"/>
      <c r="I48" s="552"/>
      <c r="J48" s="116">
        <v>32</v>
      </c>
      <c r="K48" s="563"/>
      <c r="L48" s="563"/>
      <c r="M48" s="556"/>
      <c r="N48" s="557"/>
      <c r="O48" s="558">
        <f>SUM(J48:N48)</f>
        <v>32</v>
      </c>
      <c r="P48" s="554"/>
      <c r="Q48" s="45"/>
      <c r="R48" s="554"/>
      <c r="S48" s="63">
        <f>SUM(O48,R48)</f>
        <v>32</v>
      </c>
      <c r="T48" s="139"/>
      <c r="U48" s="46">
        <f t="shared" si="9"/>
        <v>32</v>
      </c>
      <c r="V48" s="47">
        <f t="shared" si="12"/>
        <v>0</v>
      </c>
      <c r="W48" s="48"/>
      <c r="X48" s="49">
        <f>(J48*1000)/C48</f>
        <v>1280</v>
      </c>
      <c r="Y48" s="50">
        <f>(K48*1000)/C48</f>
        <v>0</v>
      </c>
      <c r="Z48" s="50"/>
      <c r="AA48" s="50"/>
      <c r="AB48" s="51"/>
      <c r="AC48" s="52">
        <f t="shared" si="23"/>
        <v>1280</v>
      </c>
      <c r="AD48" s="53"/>
      <c r="AE48" s="54">
        <f t="shared" si="25"/>
        <v>1280</v>
      </c>
    </row>
    <row r="49" spans="1:31" ht="18" hidden="1" customHeight="1">
      <c r="A49" s="30">
        <v>32000846</v>
      </c>
      <c r="B49" s="31">
        <v>2.8</v>
      </c>
      <c r="C49" s="67" t="s">
        <v>27</v>
      </c>
      <c r="D49" s="575" t="s">
        <v>380</v>
      </c>
      <c r="E49" s="138"/>
      <c r="F49" s="138"/>
      <c r="G49" s="73"/>
      <c r="H49" s="36"/>
      <c r="I49" s="552"/>
      <c r="J49" s="600"/>
      <c r="K49" s="601"/>
      <c r="L49" s="601"/>
      <c r="M49" s="560"/>
      <c r="N49" s="561"/>
      <c r="O49" s="562">
        <f t="shared" si="26"/>
        <v>0</v>
      </c>
      <c r="P49" s="554"/>
      <c r="Q49" s="45"/>
      <c r="R49" s="554"/>
      <c r="S49" s="63"/>
      <c r="T49" s="143">
        <f>SUM(O49,R49)</f>
        <v>0</v>
      </c>
      <c r="U49" s="46">
        <f>SUM(S49:T49)</f>
        <v>0</v>
      </c>
      <c r="V49" s="47">
        <f t="shared" si="12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320021</v>
      </c>
      <c r="B50" s="31">
        <v>2.8</v>
      </c>
      <c r="C50" s="67" t="s">
        <v>27</v>
      </c>
      <c r="D50" s="68" t="s">
        <v>64</v>
      </c>
      <c r="E50" s="409"/>
      <c r="F50" s="409"/>
      <c r="G50" s="73"/>
      <c r="H50" s="36"/>
      <c r="I50" s="552"/>
      <c r="J50" s="559"/>
      <c r="K50" s="560"/>
      <c r="L50" s="560"/>
      <c r="M50" s="560"/>
      <c r="N50" s="561"/>
      <c r="O50" s="562">
        <f t="shared" si="26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customHeight="1">
      <c r="A51" s="30">
        <v>320021</v>
      </c>
      <c r="B51" s="31">
        <v>2.8</v>
      </c>
      <c r="C51" s="32">
        <v>25</v>
      </c>
      <c r="D51" s="602" t="s">
        <v>68</v>
      </c>
      <c r="E51" s="409"/>
      <c r="F51" s="409"/>
      <c r="G51" s="73"/>
      <c r="H51" s="36"/>
      <c r="I51" s="552"/>
      <c r="J51" s="63">
        <v>56</v>
      </c>
      <c r="K51" s="603"/>
      <c r="L51" s="603"/>
      <c r="M51" s="603"/>
      <c r="N51" s="339"/>
      <c r="O51" s="46">
        <f t="shared" si="26"/>
        <v>56</v>
      </c>
      <c r="P51" s="554"/>
      <c r="Q51" s="45"/>
      <c r="R51" s="554"/>
      <c r="S51" s="63">
        <f>SUM(O51,R51)</f>
        <v>56</v>
      </c>
      <c r="T51" s="143"/>
      <c r="U51" s="46">
        <f t="shared" si="9"/>
        <v>56</v>
      </c>
      <c r="V51" s="47">
        <f t="shared" si="12"/>
        <v>0</v>
      </c>
      <c r="W51" s="48"/>
      <c r="X51" s="49">
        <f>(J51*1000)/C51</f>
        <v>2240</v>
      </c>
      <c r="Y51" s="50"/>
      <c r="Z51" s="50"/>
      <c r="AA51" s="50"/>
      <c r="AB51" s="51"/>
      <c r="AC51" s="52">
        <f t="shared" si="23"/>
        <v>2240</v>
      </c>
      <c r="AD51" s="53"/>
      <c r="AE51" s="54">
        <f t="shared" si="25"/>
        <v>2240</v>
      </c>
    </row>
    <row r="52" spans="1:31" ht="18" hidden="1" customHeight="1">
      <c r="A52" s="30">
        <v>320021</v>
      </c>
      <c r="B52" s="31">
        <v>2.8</v>
      </c>
      <c r="C52" s="67" t="s">
        <v>27</v>
      </c>
      <c r="D52" s="604" t="s">
        <v>69</v>
      </c>
      <c r="E52" s="409"/>
      <c r="F52" s="73"/>
      <c r="G52" s="73"/>
      <c r="H52" s="36"/>
      <c r="I52" s="552"/>
      <c r="J52" s="605"/>
      <c r="K52" s="467"/>
      <c r="L52" s="467"/>
      <c r="M52" s="467"/>
      <c r="N52" s="339"/>
      <c r="O52" s="46">
        <f t="shared" si="26"/>
        <v>0</v>
      </c>
      <c r="P52" s="554"/>
      <c r="Q52" s="45"/>
      <c r="R52" s="554"/>
      <c r="S52" s="63"/>
      <c r="T52" s="63">
        <f>SUM(O52,R52)</f>
        <v>0</v>
      </c>
      <c r="U52" s="46">
        <f>SUM(S52:T52)</f>
        <v>0</v>
      </c>
      <c r="V52" s="47">
        <f t="shared" si="12"/>
        <v>0</v>
      </c>
      <c r="W52" s="48"/>
      <c r="X52" s="49"/>
      <c r="Y52" s="50"/>
      <c r="Z52" s="50"/>
      <c r="AA52" s="50"/>
      <c r="AB52" s="51"/>
      <c r="AC52" s="52"/>
      <c r="AD52" s="53"/>
      <c r="AE52" s="54"/>
    </row>
    <row r="53" spans="1:31" ht="18" customHeight="1">
      <c r="A53" s="30">
        <v>320001</v>
      </c>
      <c r="B53" s="31">
        <v>2.8</v>
      </c>
      <c r="C53" s="67" t="s">
        <v>27</v>
      </c>
      <c r="D53" s="146" t="s">
        <v>70</v>
      </c>
      <c r="E53" s="409"/>
      <c r="F53" s="73"/>
      <c r="G53" s="73"/>
      <c r="H53" s="36"/>
      <c r="I53" s="552"/>
      <c r="J53" s="559">
        <v>59</v>
      </c>
      <c r="K53" s="560"/>
      <c r="L53" s="560"/>
      <c r="M53" s="560"/>
      <c r="N53" s="561"/>
      <c r="O53" s="562">
        <f t="shared" si="26"/>
        <v>59</v>
      </c>
      <c r="P53" s="554"/>
      <c r="Q53" s="45"/>
      <c r="R53" s="554"/>
      <c r="S53" s="63"/>
      <c r="T53" s="63">
        <f>SUM(O53,R53)</f>
        <v>59</v>
      </c>
      <c r="U53" s="46">
        <f>SUM(S53:T53)</f>
        <v>59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>
      <c r="A54" s="148">
        <v>320001</v>
      </c>
      <c r="B54" s="31">
        <v>2.8</v>
      </c>
      <c r="C54" s="32">
        <v>25</v>
      </c>
      <c r="D54" s="574" t="s">
        <v>70</v>
      </c>
      <c r="E54" s="73" t="s">
        <v>71</v>
      </c>
      <c r="F54" s="73" t="s">
        <v>72</v>
      </c>
      <c r="G54" s="73" t="s">
        <v>73</v>
      </c>
      <c r="H54" s="149"/>
      <c r="I54" s="606"/>
      <c r="J54" s="116">
        <v>230</v>
      </c>
      <c r="K54" s="563">
        <v>16</v>
      </c>
      <c r="L54" s="563"/>
      <c r="M54" s="563"/>
      <c r="N54" s="607"/>
      <c r="O54" s="558">
        <f>SUM(J54:N54)</f>
        <v>246</v>
      </c>
      <c r="P54" s="339"/>
      <c r="Q54" s="467"/>
      <c r="R54" s="339"/>
      <c r="S54" s="63">
        <f>SUM(O54,R54)</f>
        <v>246</v>
      </c>
      <c r="T54" s="139"/>
      <c r="U54" s="608">
        <f t="shared" si="9"/>
        <v>246</v>
      </c>
      <c r="V54" s="47">
        <f t="shared" si="12"/>
        <v>0</v>
      </c>
      <c r="W54" s="48"/>
      <c r="X54" s="49">
        <f>(J54*1000)/C54</f>
        <v>9200</v>
      </c>
      <c r="Y54" s="50">
        <f t="shared" si="19"/>
        <v>640</v>
      </c>
      <c r="Z54" s="50">
        <f t="shared" si="20"/>
        <v>0</v>
      </c>
      <c r="AA54" s="50">
        <f t="shared" si="21"/>
        <v>0</v>
      </c>
      <c r="AB54" s="51">
        <f t="shared" si="22"/>
        <v>0</v>
      </c>
      <c r="AC54" s="154">
        <f t="shared" si="23"/>
        <v>9840</v>
      </c>
      <c r="AD54" s="51">
        <f t="shared" si="24"/>
        <v>0</v>
      </c>
      <c r="AE54" s="155">
        <f t="shared" si="25"/>
        <v>9840</v>
      </c>
    </row>
    <row r="55" spans="1:31" ht="18" hidden="1" customHeight="1">
      <c r="A55" s="156">
        <v>320001</v>
      </c>
      <c r="B55" s="157">
        <v>2.5</v>
      </c>
      <c r="C55" s="83" t="s">
        <v>75</v>
      </c>
      <c r="D55" s="609" t="s">
        <v>70</v>
      </c>
      <c r="E55" s="159"/>
      <c r="F55" s="159"/>
      <c r="G55" s="159"/>
      <c r="H55" s="159"/>
      <c r="I55" s="610"/>
      <c r="J55" s="553"/>
      <c r="K55" s="467"/>
      <c r="L55" s="467"/>
      <c r="M55" s="467"/>
      <c r="N55" s="339"/>
      <c r="O55" s="608">
        <f t="shared" si="17"/>
        <v>0</v>
      </c>
      <c r="P55" s="339"/>
      <c r="Q55" s="467"/>
      <c r="R55" s="339">
        <f t="shared" si="18"/>
        <v>0</v>
      </c>
      <c r="S55" s="63"/>
      <c r="T55" s="139">
        <f>SUM(O55,R55)</f>
        <v>0</v>
      </c>
      <c r="U55" s="608">
        <f t="shared" si="9"/>
        <v>0</v>
      </c>
      <c r="V55" s="47">
        <f t="shared" si="12"/>
        <v>0</v>
      </c>
      <c r="W55" s="48"/>
      <c r="X55" s="49"/>
      <c r="Y55" s="50"/>
      <c r="Z55" s="50"/>
      <c r="AA55" s="50"/>
      <c r="AB55" s="51"/>
      <c r="AC55" s="154">
        <f t="shared" si="23"/>
        <v>0</v>
      </c>
      <c r="AD55" s="51"/>
      <c r="AE55" s="155">
        <f t="shared" si="25"/>
        <v>0</v>
      </c>
    </row>
    <row r="56" spans="1:31" ht="18" customHeight="1">
      <c r="A56" s="161">
        <v>32010890</v>
      </c>
      <c r="B56" s="108">
        <v>4</v>
      </c>
      <c r="C56" s="67" t="s">
        <v>27</v>
      </c>
      <c r="D56" s="611"/>
      <c r="E56" s="163"/>
      <c r="F56" s="163"/>
      <c r="G56" s="163"/>
      <c r="H56" s="163"/>
      <c r="I56" s="166" t="s">
        <v>77</v>
      </c>
      <c r="J56" s="612"/>
      <c r="K56" s="603"/>
      <c r="L56" s="603"/>
      <c r="M56" s="603"/>
      <c r="N56" s="613"/>
      <c r="O56" s="153"/>
      <c r="P56" s="415">
        <v>1168</v>
      </c>
      <c r="Q56" s="117"/>
      <c r="R56" s="415">
        <f t="shared" si="18"/>
        <v>1168</v>
      </c>
      <c r="S56" s="145"/>
      <c r="T56" s="139">
        <f>SUM(O56,R56)</f>
        <v>1168</v>
      </c>
      <c r="U56" s="608">
        <f t="shared" si="9"/>
        <v>1168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hidden="1" customHeight="1">
      <c r="A57" s="161">
        <v>32010813</v>
      </c>
      <c r="B57" s="108">
        <v>4</v>
      </c>
      <c r="C57" s="94">
        <v>50</v>
      </c>
      <c r="D57" s="611"/>
      <c r="E57" s="163"/>
      <c r="F57" s="163"/>
      <c r="G57" s="163"/>
      <c r="H57" s="906"/>
      <c r="I57" s="907" t="s">
        <v>465</v>
      </c>
      <c r="J57" s="612"/>
      <c r="K57" s="603"/>
      <c r="L57" s="603"/>
      <c r="M57" s="603"/>
      <c r="N57" s="613"/>
      <c r="O57" s="153"/>
      <c r="P57" s="908"/>
      <c r="Q57" s="117"/>
      <c r="R57" s="637">
        <f t="shared" si="18"/>
        <v>0</v>
      </c>
      <c r="S57" s="63">
        <f t="shared" ref="S57:S103" si="27">SUM(O57,R57)</f>
        <v>0</v>
      </c>
      <c r="T57" s="139"/>
      <c r="U57" s="46">
        <f t="shared" si="9"/>
        <v>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/>
      <c r="AD57" s="53">
        <f t="shared" si="24"/>
        <v>0</v>
      </c>
      <c r="AE57" s="54">
        <f t="shared" si="25"/>
        <v>0</v>
      </c>
    </row>
    <row r="58" spans="1:31" ht="18" customHeight="1">
      <c r="A58" s="100">
        <v>32010890</v>
      </c>
      <c r="B58" s="108">
        <v>4</v>
      </c>
      <c r="C58" s="96">
        <v>50</v>
      </c>
      <c r="D58" s="614"/>
      <c r="E58" s="103"/>
      <c r="F58" s="103"/>
      <c r="G58" s="103"/>
      <c r="H58" s="104"/>
      <c r="I58" s="566" t="s">
        <v>77</v>
      </c>
      <c r="J58" s="615"/>
      <c r="K58" s="616"/>
      <c r="L58" s="616"/>
      <c r="M58" s="616"/>
      <c r="N58" s="586"/>
      <c r="O58" s="587"/>
      <c r="P58" s="436">
        <v>430</v>
      </c>
      <c r="Q58" s="139">
        <v>1170</v>
      </c>
      <c r="R58" s="436">
        <f t="shared" si="18"/>
        <v>1600</v>
      </c>
      <c r="S58" s="63">
        <f t="shared" si="27"/>
        <v>1600</v>
      </c>
      <c r="T58" s="139"/>
      <c r="U58" s="46">
        <f t="shared" si="9"/>
        <v>1600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52"/>
      <c r="AD58" s="53">
        <f t="shared" si="24"/>
        <v>32000</v>
      </c>
      <c r="AE58" s="54">
        <f t="shared" si="25"/>
        <v>32000</v>
      </c>
    </row>
    <row r="59" spans="1:31" ht="18" customHeight="1">
      <c r="A59" s="30">
        <v>320041</v>
      </c>
      <c r="B59" s="108">
        <v>4</v>
      </c>
      <c r="C59" s="32">
        <v>25</v>
      </c>
      <c r="D59" s="574"/>
      <c r="E59" s="73"/>
      <c r="F59" s="73"/>
      <c r="G59" s="73"/>
      <c r="H59" s="89">
        <v>6952</v>
      </c>
      <c r="I59" s="552"/>
      <c r="J59" s="116"/>
      <c r="K59" s="563"/>
      <c r="L59" s="563"/>
      <c r="M59" s="563"/>
      <c r="N59" s="607">
        <v>16</v>
      </c>
      <c r="O59" s="558">
        <f t="shared" si="17"/>
        <v>16</v>
      </c>
      <c r="P59" s="554"/>
      <c r="Q59" s="45"/>
      <c r="R59" s="554"/>
      <c r="S59" s="63">
        <f t="shared" si="27"/>
        <v>16</v>
      </c>
      <c r="T59" s="139"/>
      <c r="U59" s="46">
        <f t="shared" si="9"/>
        <v>16</v>
      </c>
      <c r="V59" s="47">
        <f t="shared" si="12"/>
        <v>0</v>
      </c>
      <c r="W59" s="48"/>
      <c r="X59" s="49">
        <f t="shared" ref="X59:X67" si="28">(J59*1000)/C59</f>
        <v>0</v>
      </c>
      <c r="Y59" s="50">
        <f t="shared" si="19"/>
        <v>0</v>
      </c>
      <c r="Z59" s="50">
        <f t="shared" si="20"/>
        <v>0</v>
      </c>
      <c r="AA59" s="50">
        <f t="shared" si="21"/>
        <v>0</v>
      </c>
      <c r="AB59" s="51">
        <f t="shared" si="22"/>
        <v>640</v>
      </c>
      <c r="AC59" s="52">
        <f t="shared" si="23"/>
        <v>640</v>
      </c>
      <c r="AD59" s="53"/>
      <c r="AE59" s="54"/>
    </row>
    <row r="60" spans="1:31" ht="18" customHeight="1">
      <c r="A60" s="30">
        <v>321072</v>
      </c>
      <c r="B60" s="108">
        <v>2.8</v>
      </c>
      <c r="C60" s="32">
        <v>25</v>
      </c>
      <c r="D60" s="617" t="s">
        <v>83</v>
      </c>
      <c r="E60" s="73"/>
      <c r="F60" s="73"/>
      <c r="G60" s="73"/>
      <c r="H60" s="89"/>
      <c r="I60" s="552"/>
      <c r="J60" s="116">
        <v>8</v>
      </c>
      <c r="K60" s="563"/>
      <c r="L60" s="563"/>
      <c r="M60" s="563"/>
      <c r="N60" s="607"/>
      <c r="O60" s="619">
        <f t="shared" si="17"/>
        <v>8</v>
      </c>
      <c r="P60" s="45"/>
      <c r="Q60" s="620"/>
      <c r="R60" s="554"/>
      <c r="S60" s="63">
        <f t="shared" si="27"/>
        <v>8</v>
      </c>
      <c r="T60" s="139"/>
      <c r="U60" s="46">
        <f t="shared" si="9"/>
        <v>8</v>
      </c>
      <c r="V60" s="47"/>
      <c r="W60" s="48"/>
      <c r="X60" s="49">
        <f t="shared" si="28"/>
        <v>320</v>
      </c>
      <c r="Y60" s="50"/>
      <c r="Z60" s="50"/>
      <c r="AA60" s="50"/>
      <c r="AB60" s="51"/>
      <c r="AC60" s="52">
        <f t="shared" si="23"/>
        <v>320</v>
      </c>
      <c r="AD60" s="53"/>
      <c r="AE60" s="54">
        <f t="shared" si="25"/>
        <v>320</v>
      </c>
    </row>
    <row r="61" spans="1:31" ht="18" customHeight="1">
      <c r="A61" s="30">
        <v>321000</v>
      </c>
      <c r="B61" s="31" t="s">
        <v>57</v>
      </c>
      <c r="C61" s="32">
        <v>25</v>
      </c>
      <c r="D61" s="574">
        <v>352</v>
      </c>
      <c r="E61" s="73">
        <v>852</v>
      </c>
      <c r="F61" s="73" t="s">
        <v>84</v>
      </c>
      <c r="G61" s="73">
        <v>9452</v>
      </c>
      <c r="H61" s="36"/>
      <c r="I61" s="552"/>
      <c r="J61" s="116">
        <v>8</v>
      </c>
      <c r="K61" s="467"/>
      <c r="L61" s="467"/>
      <c r="M61" s="467"/>
      <c r="N61" s="339"/>
      <c r="O61" s="46">
        <f t="shared" si="17"/>
        <v>8</v>
      </c>
      <c r="P61" s="554"/>
      <c r="Q61" s="45"/>
      <c r="R61" s="554"/>
      <c r="S61" s="63">
        <f>SUM(O61,R61)</f>
        <v>8</v>
      </c>
      <c r="T61" s="139"/>
      <c r="U61" s="46">
        <f t="shared" si="9"/>
        <v>8</v>
      </c>
      <c r="V61" s="47">
        <f t="shared" si="12"/>
        <v>0</v>
      </c>
      <c r="W61" s="48"/>
      <c r="X61" s="49">
        <f t="shared" si="28"/>
        <v>320</v>
      </c>
      <c r="Y61" s="50">
        <f t="shared" si="19"/>
        <v>0</v>
      </c>
      <c r="Z61" s="50">
        <f t="shared" si="20"/>
        <v>0</v>
      </c>
      <c r="AA61" s="50">
        <f t="shared" si="21"/>
        <v>0</v>
      </c>
      <c r="AB61" s="51">
        <f t="shared" si="22"/>
        <v>0</v>
      </c>
      <c r="AC61" s="52">
        <f t="shared" si="23"/>
        <v>320</v>
      </c>
      <c r="AD61" s="53">
        <f t="shared" si="24"/>
        <v>0</v>
      </c>
      <c r="AE61" s="54">
        <f t="shared" si="25"/>
        <v>320</v>
      </c>
    </row>
    <row r="62" spans="1:31" ht="18" customHeight="1">
      <c r="A62" s="30">
        <v>321021</v>
      </c>
      <c r="B62" s="108">
        <v>4</v>
      </c>
      <c r="C62" s="32">
        <v>25</v>
      </c>
      <c r="D62" s="574" t="s">
        <v>86</v>
      </c>
      <c r="E62" s="73"/>
      <c r="F62" s="73"/>
      <c r="G62" s="73"/>
      <c r="H62" s="36"/>
      <c r="I62" s="552"/>
      <c r="J62" s="621">
        <v>24</v>
      </c>
      <c r="K62" s="467"/>
      <c r="L62" s="467"/>
      <c r="M62" s="467"/>
      <c r="N62" s="339"/>
      <c r="O62" s="46">
        <f t="shared" si="17"/>
        <v>24</v>
      </c>
      <c r="P62" s="554"/>
      <c r="Q62" s="45"/>
      <c r="R62" s="554"/>
      <c r="S62" s="63">
        <f t="shared" si="27"/>
        <v>24</v>
      </c>
      <c r="T62" s="143"/>
      <c r="U62" s="46">
        <f t="shared" si="9"/>
        <v>24</v>
      </c>
      <c r="V62" s="47">
        <f t="shared" si="12"/>
        <v>0</v>
      </c>
      <c r="W62" s="48"/>
      <c r="X62" s="49">
        <f t="shared" si="28"/>
        <v>960</v>
      </c>
      <c r="Y62" s="50"/>
      <c r="Z62" s="50"/>
      <c r="AA62" s="50"/>
      <c r="AB62" s="51"/>
      <c r="AC62" s="52">
        <f t="shared" si="23"/>
        <v>960</v>
      </c>
      <c r="AD62" s="53"/>
      <c r="AE62" s="54">
        <f t="shared" si="25"/>
        <v>960</v>
      </c>
    </row>
    <row r="63" spans="1:31" ht="18" customHeight="1">
      <c r="A63" s="30">
        <v>321001</v>
      </c>
      <c r="B63" s="108">
        <v>4</v>
      </c>
      <c r="C63" s="67" t="s">
        <v>27</v>
      </c>
      <c r="D63" s="68">
        <v>552</v>
      </c>
      <c r="E63" s="73"/>
      <c r="F63" s="73"/>
      <c r="G63" s="73"/>
      <c r="H63" s="36"/>
      <c r="I63" s="552"/>
      <c r="J63" s="328">
        <v>20</v>
      </c>
      <c r="K63" s="467"/>
      <c r="L63" s="467"/>
      <c r="M63" s="467"/>
      <c r="N63" s="339"/>
      <c r="O63" s="46">
        <f>SUM(J63:N63)</f>
        <v>20</v>
      </c>
      <c r="P63" s="554"/>
      <c r="Q63" s="45"/>
      <c r="R63" s="554"/>
      <c r="S63" s="63"/>
      <c r="T63" s="143">
        <f>SUM(O63,R63)</f>
        <v>20</v>
      </c>
      <c r="U63" s="46">
        <f t="shared" si="9"/>
        <v>20</v>
      </c>
      <c r="V63" s="47">
        <f t="shared" si="12"/>
        <v>0</v>
      </c>
      <c r="W63" s="48"/>
      <c r="X63" s="49"/>
      <c r="Y63" s="50"/>
      <c r="Z63" s="50"/>
      <c r="AA63" s="50"/>
      <c r="AB63" s="51"/>
      <c r="AC63" s="52"/>
      <c r="AD63" s="53"/>
      <c r="AE63" s="54"/>
    </row>
    <row r="64" spans="1:31" ht="18" customHeight="1">
      <c r="A64" s="30">
        <v>321001</v>
      </c>
      <c r="B64" s="108">
        <v>4</v>
      </c>
      <c r="C64" s="32">
        <v>25</v>
      </c>
      <c r="D64" s="574">
        <v>552</v>
      </c>
      <c r="E64" s="73">
        <v>952</v>
      </c>
      <c r="F64" s="73" t="s">
        <v>87</v>
      </c>
      <c r="G64" s="73">
        <v>9652</v>
      </c>
      <c r="H64" s="36"/>
      <c r="I64" s="552"/>
      <c r="J64" s="116">
        <v>110</v>
      </c>
      <c r="K64" s="563">
        <v>15</v>
      </c>
      <c r="L64" s="563"/>
      <c r="M64" s="563"/>
      <c r="N64" s="607"/>
      <c r="O64" s="558">
        <f t="shared" si="17"/>
        <v>125</v>
      </c>
      <c r="P64" s="554"/>
      <c r="Q64" s="45"/>
      <c r="R64" s="554"/>
      <c r="S64" s="63">
        <f t="shared" si="27"/>
        <v>125</v>
      </c>
      <c r="T64" s="139"/>
      <c r="U64" s="46">
        <f t="shared" si="9"/>
        <v>125</v>
      </c>
      <c r="V64" s="47">
        <f t="shared" si="12"/>
        <v>0</v>
      </c>
      <c r="W64" s="48"/>
      <c r="X64" s="49">
        <f t="shared" si="28"/>
        <v>4400</v>
      </c>
      <c r="Y64" s="50">
        <f t="shared" si="19"/>
        <v>600</v>
      </c>
      <c r="Z64" s="50">
        <f t="shared" si="20"/>
        <v>0</v>
      </c>
      <c r="AA64" s="50">
        <f t="shared" si="21"/>
        <v>0</v>
      </c>
      <c r="AB64" s="51">
        <f t="shared" si="22"/>
        <v>0</v>
      </c>
      <c r="AC64" s="52">
        <f t="shared" si="23"/>
        <v>5000</v>
      </c>
      <c r="AD64" s="53">
        <f t="shared" si="24"/>
        <v>0</v>
      </c>
      <c r="AE64" s="54">
        <f t="shared" si="25"/>
        <v>5000</v>
      </c>
    </row>
    <row r="65" spans="1:31" ht="15.75" hidden="1" customHeight="1">
      <c r="A65" s="148">
        <v>321001</v>
      </c>
      <c r="B65" s="108">
        <v>4</v>
      </c>
      <c r="C65" s="78">
        <v>40</v>
      </c>
      <c r="D65" s="622">
        <v>552</v>
      </c>
      <c r="E65" s="180">
        <v>952</v>
      </c>
      <c r="F65" s="180" t="s">
        <v>87</v>
      </c>
      <c r="G65" s="180">
        <v>9652</v>
      </c>
      <c r="H65" s="149">
        <v>8652</v>
      </c>
      <c r="I65" s="623"/>
      <c r="J65" s="553"/>
      <c r="K65" s="467"/>
      <c r="L65" s="467"/>
      <c r="M65" s="467"/>
      <c r="N65" s="339"/>
      <c r="O65" s="608">
        <f t="shared" si="17"/>
        <v>0</v>
      </c>
      <c r="P65" s="339"/>
      <c r="Q65" s="467"/>
      <c r="R65" s="339">
        <f t="shared" si="18"/>
        <v>0</v>
      </c>
      <c r="S65" s="63">
        <f t="shared" si="27"/>
        <v>0</v>
      </c>
      <c r="T65" s="139"/>
      <c r="U65" s="608">
        <f t="shared" si="9"/>
        <v>0</v>
      </c>
      <c r="V65" s="47">
        <f t="shared" si="12"/>
        <v>0</v>
      </c>
      <c r="W65" s="48"/>
      <c r="X65" s="49">
        <f t="shared" si="28"/>
        <v>0</v>
      </c>
      <c r="Y65" s="50">
        <f t="shared" si="19"/>
        <v>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154">
        <f t="shared" si="23"/>
        <v>0</v>
      </c>
      <c r="AD65" s="51">
        <f t="shared" si="24"/>
        <v>0</v>
      </c>
      <c r="AE65" s="155">
        <f t="shared" si="25"/>
        <v>0</v>
      </c>
    </row>
    <row r="66" spans="1:31" ht="18" customHeight="1">
      <c r="A66" s="182">
        <v>32110813</v>
      </c>
      <c r="B66" s="183">
        <v>4</v>
      </c>
      <c r="C66" s="83">
        <v>50</v>
      </c>
      <c r="D66" s="609"/>
      <c r="E66" s="159"/>
      <c r="F66" s="159"/>
      <c r="G66" s="159"/>
      <c r="H66" s="159"/>
      <c r="I66" s="566" t="s">
        <v>381</v>
      </c>
      <c r="J66" s="624"/>
      <c r="K66" s="625"/>
      <c r="L66" s="625"/>
      <c r="M66" s="625"/>
      <c r="N66" s="626"/>
      <c r="O66" s="608"/>
      <c r="P66" s="436"/>
      <c r="Q66" s="139"/>
      <c r="R66" s="436">
        <f t="shared" si="18"/>
        <v>0</v>
      </c>
      <c r="S66" s="63">
        <f t="shared" si="27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8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>
      <c r="A67" s="182">
        <v>321101</v>
      </c>
      <c r="B67" s="183">
        <v>4</v>
      </c>
      <c r="C67" s="331">
        <v>50</v>
      </c>
      <c r="D67" s="627"/>
      <c r="E67" s="628"/>
      <c r="F67" s="628"/>
      <c r="G67" s="628"/>
      <c r="H67" s="628"/>
      <c r="I67" s="566" t="s">
        <v>93</v>
      </c>
      <c r="J67" s="629"/>
      <c r="K67" s="625"/>
      <c r="L67" s="625"/>
      <c r="M67" s="625"/>
      <c r="N67" s="626"/>
      <c r="O67" s="608"/>
      <c r="P67" s="436">
        <v>20</v>
      </c>
      <c r="Q67" s="139">
        <v>80</v>
      </c>
      <c r="R67" s="436">
        <f t="shared" si="18"/>
        <v>100</v>
      </c>
      <c r="S67" s="63">
        <f t="shared" si="27"/>
        <v>100</v>
      </c>
      <c r="T67" s="139"/>
      <c r="U67" s="608">
        <f t="shared" si="9"/>
        <v>100</v>
      </c>
      <c r="V67" s="47">
        <f t="shared" si="12"/>
        <v>0</v>
      </c>
      <c r="W67" s="48"/>
      <c r="X67" s="49">
        <f t="shared" si="28"/>
        <v>0</v>
      </c>
      <c r="Y67" s="50"/>
      <c r="Z67" s="50"/>
      <c r="AA67" s="50"/>
      <c r="AB67" s="51"/>
      <c r="AC67" s="154"/>
      <c r="AD67" s="51">
        <f t="shared" si="24"/>
        <v>2000</v>
      </c>
      <c r="AE67" s="155">
        <f t="shared" si="25"/>
        <v>2000</v>
      </c>
    </row>
    <row r="68" spans="1:31" ht="18" customHeight="1">
      <c r="A68" s="182">
        <v>321101</v>
      </c>
      <c r="B68" s="183">
        <v>4</v>
      </c>
      <c r="C68" s="188" t="s">
        <v>27</v>
      </c>
      <c r="D68" s="630"/>
      <c r="E68" s="103"/>
      <c r="F68" s="103"/>
      <c r="G68" s="103"/>
      <c r="H68" s="103"/>
      <c r="I68" s="261" t="s">
        <v>93</v>
      </c>
      <c r="J68" s="631"/>
      <c r="K68" s="632"/>
      <c r="L68" s="632"/>
      <c r="M68" s="632"/>
      <c r="N68" s="633"/>
      <c r="O68" s="65"/>
      <c r="P68" s="415">
        <v>150</v>
      </c>
      <c r="Q68" s="117"/>
      <c r="R68" s="415">
        <f t="shared" si="18"/>
        <v>150</v>
      </c>
      <c r="S68" s="63"/>
      <c r="T68" s="139">
        <f>SUM(O68,R68)</f>
        <v>150</v>
      </c>
      <c r="U68" s="46">
        <f t="shared" si="9"/>
        <v>150</v>
      </c>
      <c r="V68" s="47">
        <f t="shared" si="12"/>
        <v>0</v>
      </c>
      <c r="W68" s="48"/>
      <c r="X68" s="49"/>
      <c r="Y68" s="50"/>
      <c r="Z68" s="50"/>
      <c r="AA68" s="50"/>
      <c r="AB68" s="51"/>
      <c r="AC68" s="52"/>
      <c r="AD68" s="53"/>
      <c r="AE68" s="54"/>
    </row>
    <row r="69" spans="1:31" ht="18" customHeight="1">
      <c r="A69" s="190">
        <v>32110890</v>
      </c>
      <c r="B69" s="108">
        <v>4</v>
      </c>
      <c r="C69" s="188" t="s">
        <v>27</v>
      </c>
      <c r="D69" s="630"/>
      <c r="E69" s="103"/>
      <c r="F69" s="103"/>
      <c r="G69" s="103"/>
      <c r="H69" s="103"/>
      <c r="I69" s="261" t="s">
        <v>91</v>
      </c>
      <c r="J69" s="631"/>
      <c r="K69" s="632"/>
      <c r="L69" s="632"/>
      <c r="M69" s="632"/>
      <c r="N69" s="633"/>
      <c r="O69" s="65"/>
      <c r="P69" s="415">
        <v>480</v>
      </c>
      <c r="Q69" s="117"/>
      <c r="R69" s="415">
        <f t="shared" si="18"/>
        <v>480</v>
      </c>
      <c r="S69" s="63"/>
      <c r="T69" s="139">
        <f>SUM(O69,R69)</f>
        <v>480</v>
      </c>
      <c r="U69" s="46">
        <f t="shared" si="9"/>
        <v>480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.75" customHeight="1">
      <c r="A70" s="190">
        <v>32110890</v>
      </c>
      <c r="B70" s="191">
        <v>4</v>
      </c>
      <c r="C70" s="163">
        <v>50</v>
      </c>
      <c r="D70" s="630"/>
      <c r="E70" s="103"/>
      <c r="F70" s="103"/>
      <c r="G70" s="103"/>
      <c r="H70" s="103"/>
      <c r="I70" s="634" t="s">
        <v>91</v>
      </c>
      <c r="J70" s="616"/>
      <c r="K70" s="616"/>
      <c r="L70" s="616"/>
      <c r="M70" s="616"/>
      <c r="N70" s="616"/>
      <c r="O70" s="587"/>
      <c r="P70" s="436">
        <v>370</v>
      </c>
      <c r="Q70" s="139">
        <v>1070</v>
      </c>
      <c r="R70" s="436">
        <f t="shared" si="18"/>
        <v>1440</v>
      </c>
      <c r="S70" s="63">
        <f t="shared" si="27"/>
        <v>1440</v>
      </c>
      <c r="T70" s="139"/>
      <c r="U70" s="46">
        <f t="shared" si="9"/>
        <v>1440</v>
      </c>
      <c r="V70" s="47">
        <f t="shared" si="12"/>
        <v>0</v>
      </c>
      <c r="W70" s="48"/>
      <c r="X70" s="49">
        <f>(J70*1000)/C70</f>
        <v>0</v>
      </c>
      <c r="Y70" s="50">
        <f t="shared" si="19"/>
        <v>0</v>
      </c>
      <c r="Z70" s="50">
        <f t="shared" si="20"/>
        <v>0</v>
      </c>
      <c r="AA70" s="50">
        <f t="shared" si="21"/>
        <v>0</v>
      </c>
      <c r="AB70" s="51">
        <f t="shared" si="22"/>
        <v>0</v>
      </c>
      <c r="AC70" s="52">
        <f t="shared" si="23"/>
        <v>0</v>
      </c>
      <c r="AD70" s="53">
        <f t="shared" si="24"/>
        <v>28800</v>
      </c>
      <c r="AE70" s="54">
        <f t="shared" si="25"/>
        <v>28800</v>
      </c>
    </row>
    <row r="71" spans="1:31" ht="18" customHeight="1">
      <c r="A71" s="30">
        <v>321012</v>
      </c>
      <c r="B71" s="108">
        <v>2.8</v>
      </c>
      <c r="C71" s="106">
        <v>25</v>
      </c>
      <c r="D71" s="574" t="s">
        <v>95</v>
      </c>
      <c r="E71" s="73" t="s">
        <v>96</v>
      </c>
      <c r="F71" s="73" t="s">
        <v>97</v>
      </c>
      <c r="G71" s="73" t="s">
        <v>98</v>
      </c>
      <c r="H71" s="36"/>
      <c r="I71" s="552"/>
      <c r="J71" s="116">
        <v>56</v>
      </c>
      <c r="K71" s="563"/>
      <c r="L71" s="563"/>
      <c r="M71" s="563"/>
      <c r="N71" s="557"/>
      <c r="O71" s="558">
        <f t="shared" si="17"/>
        <v>56</v>
      </c>
      <c r="P71" s="554"/>
      <c r="Q71" s="45"/>
      <c r="R71" s="554"/>
      <c r="S71" s="63">
        <f t="shared" si="27"/>
        <v>56</v>
      </c>
      <c r="T71" s="139"/>
      <c r="U71" s="46">
        <f t="shared" si="9"/>
        <v>56</v>
      </c>
      <c r="V71" s="47">
        <f t="shared" si="12"/>
        <v>0</v>
      </c>
      <c r="W71" s="48"/>
      <c r="X71" s="49">
        <f t="shared" ref="X71:X75" si="29">(J71*1000)/C71</f>
        <v>2240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2240</v>
      </c>
      <c r="AD71" s="53">
        <f t="shared" si="24"/>
        <v>0</v>
      </c>
      <c r="AE71" s="54">
        <f t="shared" si="25"/>
        <v>2240</v>
      </c>
    </row>
    <row r="72" spans="1:31" ht="18" hidden="1" customHeight="1">
      <c r="A72" s="30">
        <v>32101870</v>
      </c>
      <c r="B72" s="108">
        <v>2.8</v>
      </c>
      <c r="C72" s="106">
        <v>25</v>
      </c>
      <c r="D72" s="74" t="s">
        <v>99</v>
      </c>
      <c r="E72" s="73"/>
      <c r="F72" s="73"/>
      <c r="G72" s="73"/>
      <c r="H72" s="36"/>
      <c r="I72" s="552"/>
      <c r="J72" s="116"/>
      <c r="K72" s="563"/>
      <c r="L72" s="563"/>
      <c r="M72" s="563"/>
      <c r="N72" s="557"/>
      <c r="O72" s="558"/>
      <c r="P72" s="554"/>
      <c r="Q72" s="45"/>
      <c r="R72" s="554"/>
      <c r="S72" s="63"/>
      <c r="T72" s="139"/>
      <c r="U72" s="46"/>
      <c r="V72" s="47"/>
      <c r="W72" s="48"/>
      <c r="X72" s="49"/>
      <c r="Y72" s="50"/>
      <c r="Z72" s="50"/>
      <c r="AA72" s="50"/>
      <c r="AB72" s="51"/>
      <c r="AC72" s="52"/>
      <c r="AD72" s="53"/>
      <c r="AE72" s="54"/>
    </row>
    <row r="73" spans="1:31" ht="18" customHeight="1">
      <c r="A73" s="30">
        <v>321018</v>
      </c>
      <c r="B73" s="108">
        <v>2.8</v>
      </c>
      <c r="C73" s="106">
        <v>25</v>
      </c>
      <c r="D73" s="575" t="s">
        <v>100</v>
      </c>
      <c r="E73" s="135" t="s">
        <v>101</v>
      </c>
      <c r="F73" s="73"/>
      <c r="G73" s="73"/>
      <c r="H73" s="36"/>
      <c r="I73" s="552"/>
      <c r="J73" s="116">
        <v>8</v>
      </c>
      <c r="K73" s="571"/>
      <c r="L73" s="563"/>
      <c r="M73" s="563"/>
      <c r="N73" s="557"/>
      <c r="O73" s="558">
        <f t="shared" si="17"/>
        <v>8</v>
      </c>
      <c r="P73" s="554"/>
      <c r="Q73" s="45"/>
      <c r="R73" s="554"/>
      <c r="S73" s="63">
        <f t="shared" si="27"/>
        <v>8</v>
      </c>
      <c r="T73" s="139"/>
      <c r="U73" s="46">
        <f t="shared" si="9"/>
        <v>8</v>
      </c>
      <c r="V73" s="47">
        <f t="shared" si="12"/>
        <v>0</v>
      </c>
      <c r="W73" s="48" t="s">
        <v>102</v>
      </c>
      <c r="X73" s="49">
        <f t="shared" si="29"/>
        <v>320</v>
      </c>
      <c r="Y73" s="50">
        <f t="shared" si="19"/>
        <v>0</v>
      </c>
      <c r="Z73" s="50">
        <f t="shared" si="20"/>
        <v>0</v>
      </c>
      <c r="AA73" s="50">
        <f t="shared" si="21"/>
        <v>0</v>
      </c>
      <c r="AB73" s="51">
        <f t="shared" si="22"/>
        <v>0</v>
      </c>
      <c r="AC73" s="52">
        <f t="shared" si="23"/>
        <v>320</v>
      </c>
      <c r="AD73" s="53">
        <f t="shared" si="24"/>
        <v>0</v>
      </c>
      <c r="AE73" s="54">
        <f t="shared" si="25"/>
        <v>320</v>
      </c>
    </row>
    <row r="74" spans="1:31" ht="18" customHeight="1">
      <c r="A74" s="30">
        <v>332101</v>
      </c>
      <c r="B74" s="108">
        <v>4</v>
      </c>
      <c r="C74" s="67" t="s">
        <v>27</v>
      </c>
      <c r="D74" s="68" t="s">
        <v>382</v>
      </c>
      <c r="E74" s="73"/>
      <c r="F74" s="73"/>
      <c r="G74" s="73"/>
      <c r="H74" s="36"/>
      <c r="I74" s="552"/>
      <c r="J74" s="559"/>
      <c r="K74" s="601"/>
      <c r="L74" s="601"/>
      <c r="M74" s="601"/>
      <c r="N74" s="561"/>
      <c r="O74" s="562">
        <f>SUM(J74:N74)</f>
        <v>0</v>
      </c>
      <c r="P74" s="554"/>
      <c r="Q74" s="45"/>
      <c r="R74" s="554"/>
      <c r="S74" s="63"/>
      <c r="T74" s="143">
        <f>SUM(O74,R74)</f>
        <v>0</v>
      </c>
      <c r="U74" s="46">
        <f>SUM(S74:T74)</f>
        <v>0</v>
      </c>
      <c r="V74" s="47">
        <f t="shared" si="12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332101</v>
      </c>
      <c r="B75" s="108">
        <v>4</v>
      </c>
      <c r="C75" s="32">
        <v>25</v>
      </c>
      <c r="D75" s="574" t="s">
        <v>103</v>
      </c>
      <c r="E75" s="73" t="s">
        <v>104</v>
      </c>
      <c r="F75" s="73" t="s">
        <v>105</v>
      </c>
      <c r="G75" s="73" t="s">
        <v>106</v>
      </c>
      <c r="H75" s="36"/>
      <c r="I75" s="552"/>
      <c r="J75" s="116"/>
      <c r="K75" s="563"/>
      <c r="L75" s="563"/>
      <c r="M75" s="563"/>
      <c r="N75" s="557"/>
      <c r="O75" s="558">
        <f t="shared" si="17"/>
        <v>0</v>
      </c>
      <c r="P75" s="554"/>
      <c r="Q75" s="45"/>
      <c r="R75" s="554"/>
      <c r="S75" s="63">
        <f t="shared" si="27"/>
        <v>0</v>
      </c>
      <c r="T75" s="139"/>
      <c r="U75" s="46">
        <f t="shared" si="9"/>
        <v>0</v>
      </c>
      <c r="V75" s="47">
        <f t="shared" si="12"/>
        <v>0</v>
      </c>
      <c r="W75" s="48"/>
      <c r="X75" s="49">
        <f t="shared" si="29"/>
        <v>0</v>
      </c>
      <c r="Y75" s="50">
        <f t="shared" si="19"/>
        <v>0</v>
      </c>
      <c r="Z75" s="50">
        <f t="shared" si="20"/>
        <v>0</v>
      </c>
      <c r="AA75" s="50">
        <f t="shared" si="21"/>
        <v>0</v>
      </c>
      <c r="AB75" s="51">
        <f t="shared" si="22"/>
        <v>0</v>
      </c>
      <c r="AC75" s="52">
        <f t="shared" si="23"/>
        <v>0</v>
      </c>
      <c r="AD75" s="53">
        <f t="shared" si="24"/>
        <v>0</v>
      </c>
      <c r="AE75" s="54">
        <f t="shared" si="25"/>
        <v>0</v>
      </c>
    </row>
    <row r="76" spans="1:31" ht="18" hidden="1" customHeight="1">
      <c r="A76" s="30">
        <v>332211</v>
      </c>
      <c r="B76" s="191">
        <v>3.5</v>
      </c>
      <c r="C76" s="67" t="s">
        <v>27</v>
      </c>
      <c r="D76" s="635"/>
      <c r="E76" s="103"/>
      <c r="F76" s="103"/>
      <c r="G76" s="103"/>
      <c r="H76" s="104"/>
      <c r="I76" s="89" t="s">
        <v>108</v>
      </c>
      <c r="J76" s="636"/>
      <c r="K76" s="603"/>
      <c r="L76" s="603"/>
      <c r="M76" s="603"/>
      <c r="N76" s="613"/>
      <c r="O76" s="65"/>
      <c r="P76" s="637"/>
      <c r="Q76" s="117"/>
      <c r="R76" s="415">
        <f>SUM(P76:Q76)</f>
        <v>0</v>
      </c>
      <c r="S76" s="140"/>
      <c r="T76" s="139">
        <f>SUM(O76,R76)</f>
        <v>0</v>
      </c>
      <c r="U76" s="46">
        <f t="shared" si="9"/>
        <v>0</v>
      </c>
      <c r="V76" s="47">
        <f t="shared" si="12"/>
        <v>0</v>
      </c>
      <c r="W76" s="48"/>
      <c r="X76" s="49"/>
      <c r="Y76" s="50"/>
      <c r="Z76" s="50"/>
      <c r="AA76" s="50"/>
      <c r="AB76" s="51"/>
      <c r="AC76" s="52"/>
      <c r="AD76" s="53"/>
      <c r="AE76" s="54"/>
    </row>
    <row r="77" spans="1:31" ht="18" hidden="1" customHeight="1">
      <c r="A77" s="30">
        <v>332211</v>
      </c>
      <c r="B77" s="191">
        <v>4</v>
      </c>
      <c r="C77" s="32">
        <v>50</v>
      </c>
      <c r="D77" s="574"/>
      <c r="E77" s="73"/>
      <c r="F77" s="73"/>
      <c r="G77" s="73"/>
      <c r="H77" s="36"/>
      <c r="I77" s="568" t="s">
        <v>108</v>
      </c>
      <c r="J77" s="615"/>
      <c r="K77" s="616"/>
      <c r="L77" s="616"/>
      <c r="M77" s="616"/>
      <c r="N77" s="586"/>
      <c r="O77" s="587">
        <f t="shared" si="17"/>
        <v>0</v>
      </c>
      <c r="P77" s="436"/>
      <c r="Q77" s="139"/>
      <c r="R77" s="436">
        <f>SUM(P77:Q77)</f>
        <v>0</v>
      </c>
      <c r="S77" s="140">
        <f>SUM(O77,R77)</f>
        <v>0</v>
      </c>
      <c r="T77" s="139"/>
      <c r="U77" s="46">
        <f t="shared" si="9"/>
        <v>0</v>
      </c>
      <c r="V77" s="47">
        <f t="shared" si="12"/>
        <v>0</v>
      </c>
      <c r="W77" s="48"/>
      <c r="X77" s="49">
        <f>(J77*1000)/C77</f>
        <v>0</v>
      </c>
      <c r="Y77" s="50">
        <f t="shared" si="19"/>
        <v>0</v>
      </c>
      <c r="Z77" s="50">
        <f t="shared" si="20"/>
        <v>0</v>
      </c>
      <c r="AA77" s="50">
        <f t="shared" si="21"/>
        <v>0</v>
      </c>
      <c r="AB77" s="51">
        <f t="shared" si="22"/>
        <v>0</v>
      </c>
      <c r="AC77" s="52">
        <f t="shared" si="23"/>
        <v>0</v>
      </c>
      <c r="AD77" s="53">
        <f>(R77*1000)/C77</f>
        <v>0</v>
      </c>
      <c r="AE77" s="54">
        <f t="shared" si="25"/>
        <v>0</v>
      </c>
    </row>
    <row r="78" spans="1:31" ht="18.75" customHeight="1">
      <c r="A78" s="30">
        <v>332301</v>
      </c>
      <c r="B78" s="108">
        <v>4</v>
      </c>
      <c r="C78" s="67" t="s">
        <v>27</v>
      </c>
      <c r="E78" s="73"/>
      <c r="F78" s="73"/>
      <c r="G78" s="73"/>
      <c r="H78" s="36"/>
      <c r="I78" s="552"/>
      <c r="J78" s="553"/>
      <c r="K78" s="467"/>
      <c r="L78" s="467"/>
      <c r="M78" s="467"/>
      <c r="N78" s="339"/>
      <c r="O78" s="46">
        <f>SUM(J78:N78)</f>
        <v>0</v>
      </c>
      <c r="P78" s="554"/>
      <c r="Q78" s="45"/>
      <c r="R78" s="554"/>
      <c r="S78" s="63"/>
      <c r="T78" s="63">
        <f>SUM(O78,R78)</f>
        <v>0</v>
      </c>
      <c r="U78" s="46">
        <f>SUM(S78:T78)</f>
        <v>0</v>
      </c>
      <c r="V78" s="47">
        <f t="shared" si="12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30">
        <v>332121</v>
      </c>
      <c r="B79" s="108">
        <v>4</v>
      </c>
      <c r="C79" s="32">
        <v>25</v>
      </c>
      <c r="D79" s="575" t="s">
        <v>112</v>
      </c>
      <c r="E79" s="73"/>
      <c r="F79" s="73"/>
      <c r="G79" s="73"/>
      <c r="H79" s="36"/>
      <c r="I79" s="552"/>
      <c r="J79" s="116"/>
      <c r="K79" s="467"/>
      <c r="L79" s="467"/>
      <c r="M79" s="467"/>
      <c r="N79" s="339"/>
      <c r="O79" s="46">
        <f t="shared" si="17"/>
        <v>0</v>
      </c>
      <c r="P79" s="554"/>
      <c r="Q79" s="45"/>
      <c r="R79" s="554"/>
      <c r="S79" s="63">
        <f t="shared" si="27"/>
        <v>0</v>
      </c>
      <c r="T79" s="143"/>
      <c r="U79" s="46">
        <f t="shared" si="9"/>
        <v>0</v>
      </c>
      <c r="V79" s="47">
        <f t="shared" si="12"/>
        <v>0</v>
      </c>
      <c r="W79" s="48"/>
      <c r="X79" s="49">
        <f t="shared" ref="X79:X103" si="30">(J79*1000)/C79</f>
        <v>0</v>
      </c>
      <c r="Y79" s="50"/>
      <c r="Z79" s="50"/>
      <c r="AA79" s="50"/>
      <c r="AB79" s="51"/>
      <c r="AC79" s="52">
        <f t="shared" si="23"/>
        <v>0</v>
      </c>
      <c r="AD79" s="53"/>
      <c r="AE79" s="54">
        <f t="shared" si="25"/>
        <v>0</v>
      </c>
    </row>
    <row r="80" spans="1:31" ht="18" hidden="1" customHeight="1">
      <c r="A80" s="30">
        <v>332301</v>
      </c>
      <c r="B80" s="108">
        <v>4</v>
      </c>
      <c r="C80" s="67" t="s">
        <v>27</v>
      </c>
      <c r="D80" s="639" t="s">
        <v>111</v>
      </c>
      <c r="E80" s="73"/>
      <c r="F80" s="73"/>
      <c r="G80" s="73"/>
      <c r="H80" s="36"/>
      <c r="I80" s="552"/>
      <c r="J80" s="640"/>
      <c r="K80" s="467"/>
      <c r="L80" s="467"/>
      <c r="M80" s="467"/>
      <c r="N80" s="339"/>
      <c r="O80" s="46">
        <f>SUM(J80:N80)</f>
        <v>0</v>
      </c>
      <c r="P80" s="554"/>
      <c r="Q80" s="45"/>
      <c r="R80" s="554"/>
      <c r="S80" s="63"/>
      <c r="T80" s="63">
        <f>SUM(O80,R80)</f>
        <v>0</v>
      </c>
      <c r="U80" s="46">
        <f t="shared" si="9"/>
        <v>0</v>
      </c>
      <c r="V80" s="47">
        <f t="shared" si="12"/>
        <v>0</v>
      </c>
      <c r="W80" s="48"/>
      <c r="X80" s="49"/>
      <c r="Y80" s="50"/>
      <c r="Z80" s="50"/>
      <c r="AA80" s="50"/>
      <c r="AB80" s="51"/>
      <c r="AC80" s="52"/>
      <c r="AD80" s="53"/>
      <c r="AE80" s="54"/>
    </row>
    <row r="81" spans="1:31" ht="18" customHeight="1">
      <c r="A81" s="30">
        <v>332301</v>
      </c>
      <c r="B81" s="108">
        <v>4</v>
      </c>
      <c r="C81" s="106">
        <v>25</v>
      </c>
      <c r="D81" s="574">
        <v>553</v>
      </c>
      <c r="E81" s="73">
        <v>953</v>
      </c>
      <c r="F81" s="73" t="s">
        <v>113</v>
      </c>
      <c r="G81" s="73">
        <v>9653</v>
      </c>
      <c r="H81" s="36"/>
      <c r="I81" s="552"/>
      <c r="J81" s="116">
        <v>20</v>
      </c>
      <c r="K81" s="563">
        <v>12</v>
      </c>
      <c r="L81" s="563"/>
      <c r="M81" s="563"/>
      <c r="N81" s="557"/>
      <c r="O81" s="558">
        <f t="shared" si="17"/>
        <v>32</v>
      </c>
      <c r="P81" s="554"/>
      <c r="Q81" s="45"/>
      <c r="R81" s="554"/>
      <c r="S81" s="63">
        <f t="shared" si="27"/>
        <v>32</v>
      </c>
      <c r="T81" s="139"/>
      <c r="U81" s="46">
        <f t="shared" si="9"/>
        <v>32</v>
      </c>
      <c r="V81" s="47">
        <f t="shared" si="12"/>
        <v>0</v>
      </c>
      <c r="W81" s="48"/>
      <c r="X81" s="49">
        <f t="shared" si="30"/>
        <v>800</v>
      </c>
      <c r="Y81" s="50">
        <f t="shared" si="19"/>
        <v>480</v>
      </c>
      <c r="Z81" s="50">
        <f t="shared" si="20"/>
        <v>0</v>
      </c>
      <c r="AA81" s="50">
        <f t="shared" si="21"/>
        <v>0</v>
      </c>
      <c r="AB81" s="51">
        <f t="shared" si="22"/>
        <v>0</v>
      </c>
      <c r="AC81" s="52">
        <f t="shared" si="23"/>
        <v>1280</v>
      </c>
      <c r="AD81" s="53">
        <f t="shared" si="24"/>
        <v>0</v>
      </c>
      <c r="AE81" s="54">
        <f t="shared" si="25"/>
        <v>1280</v>
      </c>
    </row>
    <row r="82" spans="1:31" ht="18" hidden="1" customHeight="1">
      <c r="A82" s="30">
        <v>332301</v>
      </c>
      <c r="B82" s="108">
        <v>4</v>
      </c>
      <c r="C82" s="106">
        <v>40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44"/>
      <c r="K82" s="45"/>
      <c r="L82" s="45"/>
      <c r="M82" s="45"/>
      <c r="N82" s="339"/>
      <c r="O82" s="46">
        <f t="shared" si="17"/>
        <v>0</v>
      </c>
      <c r="P82" s="554"/>
      <c r="Q82" s="45"/>
      <c r="R82" s="554">
        <f t="shared" si="18"/>
        <v>0</v>
      </c>
      <c r="S82" s="63">
        <f t="shared" si="27"/>
        <v>0</v>
      </c>
      <c r="T82" s="139"/>
      <c r="U82" s="46">
        <f t="shared" si="9"/>
        <v>0</v>
      </c>
      <c r="V82" s="47">
        <f t="shared" si="12"/>
        <v>0</v>
      </c>
      <c r="W82" s="48"/>
      <c r="X82" s="49">
        <f t="shared" si="30"/>
        <v>0</v>
      </c>
      <c r="Y82" s="50">
        <f t="shared" si="19"/>
        <v>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0</v>
      </c>
      <c r="AD82" s="53">
        <f t="shared" si="24"/>
        <v>0</v>
      </c>
      <c r="AE82" s="54">
        <f t="shared" si="25"/>
        <v>0</v>
      </c>
    </row>
    <row r="83" spans="1:31" ht="18" hidden="1" customHeight="1">
      <c r="A83" s="30">
        <v>321041</v>
      </c>
      <c r="B83" s="108">
        <v>4</v>
      </c>
      <c r="C83" s="32">
        <v>25</v>
      </c>
      <c r="D83" s="574"/>
      <c r="E83" s="73"/>
      <c r="F83" s="73"/>
      <c r="G83" s="73"/>
      <c r="H83" s="89">
        <v>6953</v>
      </c>
      <c r="I83" s="552" t="s">
        <v>383</v>
      </c>
      <c r="J83" s="44"/>
      <c r="K83" s="45"/>
      <c r="L83" s="45"/>
      <c r="M83" s="45"/>
      <c r="N83" s="641"/>
      <c r="O83" s="46">
        <f t="shared" si="17"/>
        <v>0</v>
      </c>
      <c r="P83" s="554"/>
      <c r="Q83" s="45" t="s">
        <v>383</v>
      </c>
      <c r="R83" s="554"/>
      <c r="S83" s="63">
        <f t="shared" si="27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30"/>
        <v>0</v>
      </c>
      <c r="Y83" s="50"/>
      <c r="Z83" s="50"/>
      <c r="AA83" s="50"/>
      <c r="AB83" s="51">
        <f t="shared" si="22"/>
        <v>0</v>
      </c>
      <c r="AC83" s="52">
        <f t="shared" si="23"/>
        <v>0</v>
      </c>
      <c r="AD83" s="53"/>
      <c r="AE83" s="54">
        <f t="shared" si="25"/>
        <v>0</v>
      </c>
    </row>
    <row r="84" spans="1:31" ht="18" hidden="1" customHeight="1">
      <c r="A84" s="30">
        <v>332341</v>
      </c>
      <c r="B84" s="108">
        <v>4</v>
      </c>
      <c r="C84" s="32">
        <v>25</v>
      </c>
      <c r="D84" s="574"/>
      <c r="E84" s="73"/>
      <c r="F84" s="73"/>
      <c r="G84" s="73"/>
      <c r="H84" s="89">
        <v>6954</v>
      </c>
      <c r="I84" s="552"/>
      <c r="J84" s="553"/>
      <c r="K84" s="467"/>
      <c r="L84" s="467"/>
      <c r="M84" s="467"/>
      <c r="N84" s="642"/>
      <c r="O84" s="46">
        <f t="shared" si="17"/>
        <v>0</v>
      </c>
      <c r="P84" s="554"/>
      <c r="Q84" s="45"/>
      <c r="R84" s="554"/>
      <c r="S84" s="63">
        <f t="shared" si="27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30"/>
        <v>0</v>
      </c>
      <c r="Y84" s="50">
        <f t="shared" si="19"/>
        <v>0</v>
      </c>
      <c r="Z84" s="50">
        <f t="shared" si="20"/>
        <v>0</v>
      </c>
      <c r="AA84" s="50">
        <f t="shared" si="21"/>
        <v>0</v>
      </c>
      <c r="AB84" s="51">
        <f t="shared" si="22"/>
        <v>0</v>
      </c>
      <c r="AC84" s="52">
        <f t="shared" si="23"/>
        <v>0</v>
      </c>
      <c r="AD84" s="53">
        <f t="shared" si="24"/>
        <v>0</v>
      </c>
      <c r="AE84" s="54">
        <f t="shared" si="25"/>
        <v>0</v>
      </c>
    </row>
    <row r="85" spans="1:31" ht="18" hidden="1" customHeight="1">
      <c r="A85" s="30">
        <v>300010</v>
      </c>
      <c r="B85" s="31" t="s">
        <v>114</v>
      </c>
      <c r="C85" s="32">
        <v>5</v>
      </c>
      <c r="D85" s="574" t="s">
        <v>115</v>
      </c>
      <c r="E85" s="73" t="s">
        <v>116</v>
      </c>
      <c r="F85" s="73" t="s">
        <v>117</v>
      </c>
      <c r="G85" s="73" t="s">
        <v>118</v>
      </c>
      <c r="H85" s="36" t="s">
        <v>119</v>
      </c>
      <c r="I85" s="552"/>
      <c r="J85" s="553"/>
      <c r="K85" s="467"/>
      <c r="L85" s="467"/>
      <c r="M85" s="467"/>
      <c r="N85" s="339"/>
      <c r="O85" s="46">
        <f t="shared" si="17"/>
        <v>0</v>
      </c>
      <c r="P85" s="554"/>
      <c r="Q85" s="45"/>
      <c r="R85" s="554">
        <f t="shared" si="18"/>
        <v>0</v>
      </c>
      <c r="S85" s="44">
        <f t="shared" si="27"/>
        <v>0</v>
      </c>
      <c r="T85" s="45"/>
      <c r="U85" s="46">
        <f t="shared" si="9"/>
        <v>0</v>
      </c>
      <c r="V85" s="47">
        <f t="shared" ref="V85:V148" si="31">O85+R85-U85</f>
        <v>0</v>
      </c>
      <c r="W85" s="48"/>
      <c r="X85" s="49">
        <f t="shared" si="30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77">
        <v>300010</v>
      </c>
      <c r="B86" s="229" t="s">
        <v>114</v>
      </c>
      <c r="C86" s="78">
        <v>25</v>
      </c>
      <c r="D86" s="643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644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7"/>
        <v>0</v>
      </c>
      <c r="T86" s="45"/>
      <c r="U86" s="46">
        <f t="shared" si="9"/>
        <v>0</v>
      </c>
      <c r="V86" s="47">
        <f t="shared" si="31"/>
        <v>0</v>
      </c>
      <c r="W86" s="48"/>
      <c r="X86" s="49">
        <f t="shared" si="30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30">
        <v>300000</v>
      </c>
      <c r="B87" s="31" t="s">
        <v>114</v>
      </c>
      <c r="C87" s="32">
        <v>5</v>
      </c>
      <c r="D87" s="574">
        <v>150</v>
      </c>
      <c r="E87" s="73">
        <v>750</v>
      </c>
      <c r="F87" s="73" t="s">
        <v>120</v>
      </c>
      <c r="G87" s="73">
        <v>9250</v>
      </c>
      <c r="H87" s="36">
        <v>8250</v>
      </c>
      <c r="I87" s="552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7"/>
        <v>0</v>
      </c>
      <c r="T87" s="45"/>
      <c r="U87" s="46">
        <f t="shared" si="9"/>
        <v>0</v>
      </c>
      <c r="V87" s="47">
        <f t="shared" si="31"/>
        <v>0</v>
      </c>
      <c r="W87" s="48"/>
      <c r="X87" s="49">
        <f t="shared" si="30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300000</v>
      </c>
      <c r="B88" s="31" t="s">
        <v>114</v>
      </c>
      <c r="C88" s="32">
        <v>25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7"/>
        <v>0</v>
      </c>
      <c r="T88" s="45"/>
      <c r="U88" s="46">
        <f t="shared" si="9"/>
        <v>0</v>
      </c>
      <c r="V88" s="47">
        <f t="shared" si="31"/>
        <v>0</v>
      </c>
      <c r="W88" s="48"/>
      <c r="X88" s="49">
        <f t="shared" si="30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172">
        <v>300030</v>
      </c>
      <c r="B89" s="31" t="s">
        <v>114</v>
      </c>
      <c r="C89" s="96">
        <v>5</v>
      </c>
      <c r="D89" s="614" t="s">
        <v>121</v>
      </c>
      <c r="E89" s="103" t="s">
        <v>122</v>
      </c>
      <c r="F89" s="103" t="s">
        <v>123</v>
      </c>
      <c r="G89" s="103" t="s">
        <v>124</v>
      </c>
      <c r="H89" s="103" t="s">
        <v>125</v>
      </c>
      <c r="I89" s="645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7"/>
        <v>0</v>
      </c>
      <c r="T89" s="45"/>
      <c r="U89" s="46">
        <f t="shared" si="9"/>
        <v>0</v>
      </c>
      <c r="V89" s="47">
        <f t="shared" si="31"/>
        <v>0</v>
      </c>
      <c r="W89" s="48"/>
      <c r="X89" s="49">
        <f t="shared" si="30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172">
        <v>300030</v>
      </c>
      <c r="B90" s="31" t="s">
        <v>114</v>
      </c>
      <c r="C90" s="96">
        <v>25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7"/>
        <v>0</v>
      </c>
      <c r="T90" s="45"/>
      <c r="U90" s="46">
        <f t="shared" si="9"/>
        <v>0</v>
      </c>
      <c r="V90" s="47">
        <f t="shared" si="31"/>
        <v>0</v>
      </c>
      <c r="W90" s="48"/>
      <c r="X90" s="49">
        <f t="shared" si="30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172">
        <v>300400</v>
      </c>
      <c r="B91" s="31" t="s">
        <v>114</v>
      </c>
      <c r="C91" s="96">
        <v>5</v>
      </c>
      <c r="D91" s="614" t="s">
        <v>126</v>
      </c>
      <c r="E91" s="103"/>
      <c r="F91" s="103"/>
      <c r="G91" s="103"/>
      <c r="H91" s="103"/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7"/>
        <v>0</v>
      </c>
      <c r="T91" s="45"/>
      <c r="U91" s="46">
        <f t="shared" si="9"/>
        <v>0</v>
      </c>
      <c r="V91" s="47">
        <f t="shared" si="31"/>
        <v>0</v>
      </c>
      <c r="W91" s="48"/>
      <c r="X91" s="49">
        <f t="shared" si="30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172">
        <v>300400</v>
      </c>
      <c r="B92" s="31" t="s">
        <v>114</v>
      </c>
      <c r="C92" s="96">
        <v>25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7"/>
        <v>0</v>
      </c>
      <c r="T92" s="45"/>
      <c r="U92" s="46">
        <f t="shared" si="9"/>
        <v>0</v>
      </c>
      <c r="V92" s="47">
        <f t="shared" si="31"/>
        <v>0</v>
      </c>
      <c r="W92" s="48"/>
      <c r="X92" s="49">
        <f t="shared" si="30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30">
        <v>300400</v>
      </c>
      <c r="B93" s="31" t="s">
        <v>114</v>
      </c>
      <c r="C93" s="32">
        <v>5</v>
      </c>
      <c r="D93" s="574">
        <v>151</v>
      </c>
      <c r="E93" s="73">
        <v>751</v>
      </c>
      <c r="F93" s="73" t="s">
        <v>127</v>
      </c>
      <c r="G93" s="73">
        <v>9251</v>
      </c>
      <c r="H93" s="36">
        <v>8251</v>
      </c>
      <c r="I93" s="552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339">
        <f t="shared" si="18"/>
        <v>0</v>
      </c>
      <c r="S93" s="44">
        <f t="shared" si="27"/>
        <v>0</v>
      </c>
      <c r="T93" s="45"/>
      <c r="U93" s="46">
        <f t="shared" si="9"/>
        <v>0</v>
      </c>
      <c r="V93" s="47">
        <f t="shared" si="31"/>
        <v>0</v>
      </c>
      <c r="W93" s="48"/>
      <c r="X93" s="49">
        <f t="shared" si="30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300400</v>
      </c>
      <c r="B94" s="31" t="s">
        <v>114</v>
      </c>
      <c r="C94" s="32">
        <v>25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>SUM(J94:N94)</f>
        <v>0</v>
      </c>
      <c r="P94" s="554"/>
      <c r="Q94" s="45"/>
      <c r="R94" s="554">
        <f>SUM(P94:Q94)</f>
        <v>0</v>
      </c>
      <c r="S94" s="44">
        <f t="shared" si="27"/>
        <v>0</v>
      </c>
      <c r="T94" s="45"/>
      <c r="U94" s="46">
        <f t="shared" si="9"/>
        <v>0</v>
      </c>
      <c r="V94" s="47">
        <f t="shared" si="31"/>
        <v>0</v>
      </c>
      <c r="W94" s="48"/>
      <c r="X94" s="49">
        <f t="shared" si="30"/>
        <v>0</v>
      </c>
      <c r="Y94" s="50">
        <f>(K94*1000)/C94</f>
        <v>0</v>
      </c>
      <c r="Z94" s="50">
        <f>(L94*1000)/C94</f>
        <v>0</v>
      </c>
      <c r="AA94" s="50">
        <f>(M94*1000)/C94</f>
        <v>0</v>
      </c>
      <c r="AB94" s="51">
        <f>(N94*1000)/C94</f>
        <v>0</v>
      </c>
      <c r="AC94" s="52">
        <f>SUM(X94:AB94)</f>
        <v>0</v>
      </c>
      <c r="AD94" s="53">
        <f>(R94*1000)/C94</f>
        <v>0</v>
      </c>
      <c r="AE94" s="54">
        <f>SUM(AC94:AD94)</f>
        <v>0</v>
      </c>
    </row>
    <row r="95" spans="1:31" ht="18" hidden="1" customHeight="1">
      <c r="A95" s="30">
        <v>300410</v>
      </c>
      <c r="B95" s="31" t="s">
        <v>114</v>
      </c>
      <c r="C95" s="32">
        <v>5</v>
      </c>
      <c r="D95" s="574" t="s">
        <v>128</v>
      </c>
      <c r="E95" s="73"/>
      <c r="F95" s="73"/>
      <c r="G95" s="73"/>
      <c r="H95" s="36"/>
      <c r="I95" s="552"/>
      <c r="J95" s="553"/>
      <c r="K95" s="467"/>
      <c r="L95" s="467"/>
      <c r="M95" s="467"/>
      <c r="N95" s="339"/>
      <c r="O95" s="46">
        <f t="shared" si="17"/>
        <v>0</v>
      </c>
      <c r="P95" s="554"/>
      <c r="Q95" s="45"/>
      <c r="R95" s="339">
        <f t="shared" si="18"/>
        <v>0</v>
      </c>
      <c r="S95" s="44">
        <f t="shared" si="27"/>
        <v>0</v>
      </c>
      <c r="T95" s="45"/>
      <c r="U95" s="46">
        <f t="shared" si="9"/>
        <v>0</v>
      </c>
      <c r="V95" s="47">
        <f t="shared" si="31"/>
        <v>0</v>
      </c>
      <c r="W95" s="48"/>
      <c r="X95" s="49">
        <f t="shared" si="30"/>
        <v>0</v>
      </c>
      <c r="Y95" s="50">
        <f t="shared" si="19"/>
        <v>0</v>
      </c>
      <c r="Z95" s="50">
        <f t="shared" si="20"/>
        <v>0</v>
      </c>
      <c r="AA95" s="50">
        <f t="shared" si="21"/>
        <v>0</v>
      </c>
      <c r="AB95" s="51">
        <f t="shared" si="22"/>
        <v>0</v>
      </c>
      <c r="AC95" s="52">
        <f t="shared" si="23"/>
        <v>0</v>
      </c>
      <c r="AD95" s="53">
        <f t="shared" si="24"/>
        <v>0</v>
      </c>
      <c r="AE95" s="54">
        <f t="shared" si="25"/>
        <v>0</v>
      </c>
    </row>
    <row r="96" spans="1:31" ht="18" hidden="1" customHeight="1">
      <c r="A96" s="30">
        <v>300410</v>
      </c>
      <c r="B96" s="31" t="s">
        <v>114</v>
      </c>
      <c r="C96" s="32">
        <v>25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7"/>
        <v>0</v>
      </c>
      <c r="T96" s="45"/>
      <c r="U96" s="46">
        <f t="shared" si="9"/>
        <v>0</v>
      </c>
      <c r="V96" s="47">
        <f t="shared" si="31"/>
        <v>0</v>
      </c>
      <c r="W96" s="48"/>
      <c r="X96" s="49">
        <f t="shared" si="30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230">
        <v>300300</v>
      </c>
      <c r="B97" s="31" t="s">
        <v>114</v>
      </c>
      <c r="C97" s="219">
        <v>5</v>
      </c>
      <c r="D97" s="646">
        <v>155</v>
      </c>
      <c r="E97" s="232"/>
      <c r="F97" s="232"/>
      <c r="G97" s="232"/>
      <c r="H97" s="232"/>
      <c r="I97" s="647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554">
        <f t="shared" si="18"/>
        <v>0</v>
      </c>
      <c r="S97" s="44">
        <f t="shared" si="27"/>
        <v>0</v>
      </c>
      <c r="T97" s="45"/>
      <c r="U97" s="46">
        <f t="shared" si="9"/>
        <v>0</v>
      </c>
      <c r="V97" s="47">
        <f t="shared" si="31"/>
        <v>0</v>
      </c>
      <c r="W97" s="48"/>
      <c r="X97" s="49">
        <f t="shared" si="30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30">
        <v>300700</v>
      </c>
      <c r="B98" s="31" t="s">
        <v>114</v>
      </c>
      <c r="C98" s="32">
        <v>5</v>
      </c>
      <c r="D98" s="574">
        <v>157</v>
      </c>
      <c r="E98" s="73">
        <v>757</v>
      </c>
      <c r="F98" s="73" t="s">
        <v>129</v>
      </c>
      <c r="G98" s="73">
        <v>9257</v>
      </c>
      <c r="H98" s="36">
        <v>8257</v>
      </c>
      <c r="I98" s="552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7"/>
        <v>0</v>
      </c>
      <c r="T98" s="45"/>
      <c r="U98" s="46">
        <f t="shared" si="9"/>
        <v>0</v>
      </c>
      <c r="V98" s="47">
        <f t="shared" si="31"/>
        <v>0</v>
      </c>
      <c r="W98" s="48"/>
      <c r="X98" s="49">
        <f t="shared" si="30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300700</v>
      </c>
      <c r="B99" s="31" t="s">
        <v>114</v>
      </c>
      <c r="C99" s="32">
        <v>25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7"/>
        <v>0</v>
      </c>
      <c r="T99" s="45"/>
      <c r="U99" s="46">
        <f t="shared" si="9"/>
        <v>0</v>
      </c>
      <c r="V99" s="47">
        <f t="shared" si="31"/>
        <v>0</v>
      </c>
      <c r="W99" s="48"/>
      <c r="X99" s="49">
        <f t="shared" si="30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>
      <c r="A100" s="30">
        <v>300700</v>
      </c>
      <c r="B100" s="31" t="s">
        <v>114</v>
      </c>
      <c r="C100" s="32">
        <v>5</v>
      </c>
      <c r="D100" s="574" t="s">
        <v>130</v>
      </c>
      <c r="E100" s="73"/>
      <c r="F100" s="73"/>
      <c r="G100" s="73"/>
      <c r="H100" s="36"/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339">
        <f t="shared" si="18"/>
        <v>0</v>
      </c>
      <c r="S100" s="44">
        <f t="shared" si="27"/>
        <v>0</v>
      </c>
      <c r="T100" s="45"/>
      <c r="U100" s="46">
        <f t="shared" si="9"/>
        <v>0</v>
      </c>
      <c r="V100" s="47">
        <f t="shared" si="31"/>
        <v>0</v>
      </c>
      <c r="W100" s="48"/>
      <c r="X100" s="49">
        <f t="shared" si="30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>
      <c r="A101" s="30">
        <v>300700</v>
      </c>
      <c r="B101" s="31" t="s">
        <v>114</v>
      </c>
      <c r="C101" s="32">
        <v>25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7"/>
        <v>0</v>
      </c>
      <c r="T101" s="45"/>
      <c r="U101" s="46">
        <f t="shared" si="9"/>
        <v>0</v>
      </c>
      <c r="V101" s="47">
        <f t="shared" si="31"/>
        <v>0</v>
      </c>
      <c r="W101" s="48"/>
      <c r="X101" s="49">
        <f t="shared" si="30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>
      <c r="A102" s="30">
        <v>300710</v>
      </c>
      <c r="B102" s="31" t="s">
        <v>114</v>
      </c>
      <c r="C102" s="32">
        <v>5</v>
      </c>
      <c r="D102" s="574" t="s">
        <v>131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554">
        <f t="shared" si="18"/>
        <v>0</v>
      </c>
      <c r="S102" s="44">
        <f t="shared" si="27"/>
        <v>0</v>
      </c>
      <c r="T102" s="45"/>
      <c r="U102" s="46">
        <f t="shared" si="9"/>
        <v>0</v>
      </c>
      <c r="V102" s="47">
        <f t="shared" si="31"/>
        <v>0</v>
      </c>
      <c r="W102" s="48"/>
      <c r="X102" s="49">
        <f t="shared" si="30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>
      <c r="A103" s="30">
        <v>300710</v>
      </c>
      <c r="B103" s="31" t="s">
        <v>114</v>
      </c>
      <c r="C103" s="32">
        <v>25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7"/>
        <v>0</v>
      </c>
      <c r="T103" s="45"/>
      <c r="U103" s="46">
        <f t="shared" si="9"/>
        <v>0</v>
      </c>
      <c r="V103" s="47">
        <f t="shared" si="31"/>
        <v>0</v>
      </c>
      <c r="W103" s="48"/>
      <c r="X103" s="49">
        <f t="shared" si="30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customHeight="1">
      <c r="A104" s="119" t="s">
        <v>132</v>
      </c>
      <c r="B104" s="120"/>
      <c r="C104" s="595"/>
      <c r="D104" s="596"/>
      <c r="E104" s="120"/>
      <c r="F104" s="120"/>
      <c r="G104" s="120"/>
      <c r="H104" s="120"/>
      <c r="I104" s="596"/>
      <c r="J104" s="129">
        <f t="shared" ref="J104:U104" si="32">SUM(J46:J103)</f>
        <v>631</v>
      </c>
      <c r="K104" s="129">
        <f t="shared" si="32"/>
        <v>43</v>
      </c>
      <c r="L104" s="129">
        <f t="shared" si="32"/>
        <v>0</v>
      </c>
      <c r="M104" s="129">
        <f t="shared" si="32"/>
        <v>0</v>
      </c>
      <c r="N104" s="129">
        <f t="shared" si="32"/>
        <v>16</v>
      </c>
      <c r="O104" s="648">
        <f t="shared" si="32"/>
        <v>690</v>
      </c>
      <c r="P104" s="129">
        <f t="shared" si="32"/>
        <v>2618</v>
      </c>
      <c r="Q104" s="129">
        <f t="shared" si="32"/>
        <v>2320</v>
      </c>
      <c r="R104" s="133">
        <f t="shared" si="32"/>
        <v>4938</v>
      </c>
      <c r="S104" s="128">
        <f t="shared" si="32"/>
        <v>3751</v>
      </c>
      <c r="T104" s="129">
        <f t="shared" si="32"/>
        <v>1877</v>
      </c>
      <c r="U104" s="130">
        <f t="shared" si="32"/>
        <v>5628</v>
      </c>
      <c r="V104" s="47">
        <f t="shared" si="31"/>
        <v>0</v>
      </c>
      <c r="W104" s="131"/>
      <c r="X104" s="132">
        <f t="shared" ref="X104:AE104" si="33">SUM(X46:X103)</f>
        <v>22080</v>
      </c>
      <c r="Y104" s="129">
        <f t="shared" si="33"/>
        <v>1720</v>
      </c>
      <c r="Z104" s="129">
        <f t="shared" si="33"/>
        <v>0</v>
      </c>
      <c r="AA104" s="129">
        <f t="shared" si="33"/>
        <v>0</v>
      </c>
      <c r="AB104" s="133">
        <f t="shared" si="33"/>
        <v>640</v>
      </c>
      <c r="AC104" s="130">
        <f t="shared" si="33"/>
        <v>24440</v>
      </c>
      <c r="AD104" s="133">
        <f t="shared" si="33"/>
        <v>62800</v>
      </c>
      <c r="AE104" s="134">
        <f t="shared" si="33"/>
        <v>86600</v>
      </c>
    </row>
    <row r="105" spans="1:31" ht="18" customHeight="1">
      <c r="A105" s="30">
        <v>362001</v>
      </c>
      <c r="B105" s="108">
        <v>4</v>
      </c>
      <c r="C105" s="32">
        <v>25</v>
      </c>
      <c r="D105" s="574">
        <v>562</v>
      </c>
      <c r="E105" s="73"/>
      <c r="F105" s="73"/>
      <c r="G105" s="73"/>
      <c r="H105" s="36"/>
      <c r="I105" s="552"/>
      <c r="J105" s="328">
        <v>40</v>
      </c>
      <c r="K105" s="556"/>
      <c r="L105" s="556"/>
      <c r="M105" s="556"/>
      <c r="N105" s="557"/>
      <c r="O105" s="558">
        <f t="shared" ref="O105:O129" si="34">SUM(J105:N105)</f>
        <v>40</v>
      </c>
      <c r="P105" s="554"/>
      <c r="Q105" s="45"/>
      <c r="R105" s="554"/>
      <c r="S105" s="63">
        <f t="shared" ref="S105:S128" si="35">SUM(O105,R105)</f>
        <v>40</v>
      </c>
      <c r="T105" s="139"/>
      <c r="U105" s="46">
        <f t="shared" ref="U105:U181" si="36">SUM(S105:T105)</f>
        <v>40</v>
      </c>
      <c r="V105" s="47">
        <f t="shared" si="31"/>
        <v>0</v>
      </c>
      <c r="W105" s="48"/>
      <c r="X105" s="49">
        <f t="shared" ref="X105:X133" si="37">(J105*1000)/C105</f>
        <v>1600</v>
      </c>
      <c r="Y105" s="50">
        <f t="shared" ref="Y105:Y133" si="38">(K105*1000)/C105</f>
        <v>0</v>
      </c>
      <c r="Z105" s="50">
        <f t="shared" ref="Z105:Z133" si="39">(L105*1000)/C105</f>
        <v>0</v>
      </c>
      <c r="AA105" s="50">
        <f t="shared" ref="AA105:AA133" si="40">(M105*1000)/C105</f>
        <v>0</v>
      </c>
      <c r="AB105" s="51">
        <f t="shared" ref="AB105:AB133" si="41">(N105*1000)/C105</f>
        <v>0</v>
      </c>
      <c r="AC105" s="52">
        <f t="shared" ref="AC105:AC133" si="42">SUM(X105:AB105)</f>
        <v>1600</v>
      </c>
      <c r="AD105" s="53">
        <f t="shared" ref="AD105:AD133" si="43">(R105*1000)/C105</f>
        <v>0</v>
      </c>
      <c r="AE105" s="54">
        <f t="shared" ref="AE105:AE133" si="44">SUM(AC105:AD105)</f>
        <v>1600</v>
      </c>
    </row>
    <row r="106" spans="1:31" ht="18" hidden="1" customHeight="1">
      <c r="A106" s="30">
        <v>36210831</v>
      </c>
      <c r="B106" s="108">
        <v>3.5</v>
      </c>
      <c r="C106" s="649" t="s">
        <v>75</v>
      </c>
      <c r="D106" s="650"/>
      <c r="E106" s="651"/>
      <c r="F106" s="651"/>
      <c r="G106" s="651"/>
      <c r="H106" s="651"/>
      <c r="I106" s="652" t="s">
        <v>384</v>
      </c>
      <c r="J106" s="653"/>
      <c r="K106" s="654"/>
      <c r="L106" s="654"/>
      <c r="M106" s="654"/>
      <c r="N106" s="655"/>
      <c r="O106" s="656"/>
      <c r="P106" s="415"/>
      <c r="Q106" s="117"/>
      <c r="R106" s="415">
        <f t="shared" ref="R106:R132" si="45">SUM(P106:Q106)</f>
        <v>0</v>
      </c>
      <c r="S106" s="145"/>
      <c r="T106" s="63">
        <f>SUM(O106,R106)</f>
        <v>0</v>
      </c>
      <c r="U106" s="46">
        <f t="shared" si="36"/>
        <v>0</v>
      </c>
      <c r="V106" s="47">
        <f t="shared" si="31"/>
        <v>0</v>
      </c>
      <c r="W106" s="48"/>
      <c r="X106" s="49"/>
      <c r="Y106" s="50"/>
      <c r="Z106" s="50"/>
      <c r="AA106" s="50"/>
      <c r="AB106" s="51"/>
      <c r="AC106" s="52"/>
      <c r="AD106" s="53"/>
      <c r="AE106" s="54"/>
    </row>
    <row r="107" spans="1:31" ht="18" hidden="1" customHeight="1">
      <c r="A107" s="30">
        <v>36210890</v>
      </c>
      <c r="B107" s="108">
        <v>3.5</v>
      </c>
      <c r="C107" s="657">
        <v>50</v>
      </c>
      <c r="D107" s="658"/>
      <c r="E107" s="659"/>
      <c r="F107" s="659"/>
      <c r="G107" s="659"/>
      <c r="H107" s="659"/>
      <c r="I107" s="911" t="s">
        <v>473</v>
      </c>
      <c r="J107" s="593"/>
      <c r="K107" s="594"/>
      <c r="L107" s="594"/>
      <c r="M107" s="594"/>
      <c r="N107" s="572"/>
      <c r="O107" s="573"/>
      <c r="P107" s="743"/>
      <c r="Q107" s="571"/>
      <c r="R107" s="743">
        <f t="shared" si="45"/>
        <v>0</v>
      </c>
      <c r="S107" s="621">
        <f t="shared" si="35"/>
        <v>0</v>
      </c>
      <c r="T107" s="143"/>
      <c r="U107" s="46">
        <f t="shared" si="36"/>
        <v>0</v>
      </c>
      <c r="V107" s="47">
        <f t="shared" si="31"/>
        <v>0</v>
      </c>
      <c r="W107" s="48"/>
      <c r="X107" s="49"/>
      <c r="Y107" s="50"/>
      <c r="Z107" s="50"/>
      <c r="AA107" s="50"/>
      <c r="AB107" s="51"/>
      <c r="AC107" s="52"/>
      <c r="AD107" s="53">
        <f t="shared" si="43"/>
        <v>0</v>
      </c>
      <c r="AE107" s="54">
        <f t="shared" si="44"/>
        <v>0</v>
      </c>
    </row>
    <row r="108" spans="1:31" ht="18" hidden="1" customHeight="1">
      <c r="A108" s="30">
        <v>362101</v>
      </c>
      <c r="B108" s="108">
        <v>3.5</v>
      </c>
      <c r="C108" s="649" t="s">
        <v>75</v>
      </c>
      <c r="D108" s="658"/>
      <c r="E108" s="659"/>
      <c r="F108" s="659"/>
      <c r="G108" s="659"/>
      <c r="H108" s="659"/>
      <c r="I108" s="660" t="s">
        <v>386</v>
      </c>
      <c r="J108" s="593"/>
      <c r="K108" s="594"/>
      <c r="L108" s="594"/>
      <c r="M108" s="594"/>
      <c r="N108" s="572"/>
      <c r="O108" s="573"/>
      <c r="P108" s="415"/>
      <c r="Q108" s="661"/>
      <c r="R108" s="415">
        <f t="shared" si="45"/>
        <v>0</v>
      </c>
      <c r="S108" s="140"/>
      <c r="T108" s="63">
        <f>SUM(O108,R108)</f>
        <v>0</v>
      </c>
      <c r="U108" s="46">
        <f t="shared" si="36"/>
        <v>0</v>
      </c>
      <c r="V108" s="47">
        <f t="shared" si="31"/>
        <v>0</v>
      </c>
      <c r="W108" s="48"/>
      <c r="X108" s="49"/>
      <c r="Y108" s="50"/>
      <c r="Z108" s="50"/>
      <c r="AA108" s="50"/>
      <c r="AB108" s="51"/>
      <c r="AC108" s="52"/>
      <c r="AD108" s="53"/>
      <c r="AE108" s="54"/>
    </row>
    <row r="109" spans="1:31" ht="18" hidden="1" customHeight="1">
      <c r="A109" s="30">
        <v>362101</v>
      </c>
      <c r="B109" s="108">
        <v>4</v>
      </c>
      <c r="C109" s="32">
        <v>50</v>
      </c>
      <c r="D109" s="574"/>
      <c r="E109" s="73"/>
      <c r="F109" s="73"/>
      <c r="G109" s="73"/>
      <c r="H109" s="36"/>
      <c r="I109" s="566" t="s">
        <v>133</v>
      </c>
      <c r="J109" s="615"/>
      <c r="K109" s="616"/>
      <c r="L109" s="616"/>
      <c r="M109" s="616"/>
      <c r="N109" s="586"/>
      <c r="O109" s="587"/>
      <c r="P109" s="436"/>
      <c r="Q109" s="139"/>
      <c r="R109" s="436">
        <f t="shared" si="45"/>
        <v>0</v>
      </c>
      <c r="S109" s="63">
        <f t="shared" si="35"/>
        <v>0</v>
      </c>
      <c r="T109" s="139"/>
      <c r="U109" s="46">
        <f t="shared" si="36"/>
        <v>0</v>
      </c>
      <c r="V109" s="47">
        <f t="shared" si="31"/>
        <v>0</v>
      </c>
      <c r="W109" s="48"/>
      <c r="X109" s="49">
        <f t="shared" si="37"/>
        <v>0</v>
      </c>
      <c r="Y109" s="50">
        <f t="shared" si="38"/>
        <v>0</v>
      </c>
      <c r="Z109" s="50">
        <f t="shared" si="39"/>
        <v>0</v>
      </c>
      <c r="AA109" s="50">
        <f t="shared" si="40"/>
        <v>0</v>
      </c>
      <c r="AB109" s="51">
        <f t="shared" si="41"/>
        <v>0</v>
      </c>
      <c r="AC109" s="52">
        <f t="shared" si="42"/>
        <v>0</v>
      </c>
      <c r="AD109" s="53">
        <f t="shared" si="43"/>
        <v>0</v>
      </c>
      <c r="AE109" s="54">
        <f t="shared" si="44"/>
        <v>0</v>
      </c>
    </row>
    <row r="110" spans="1:31" ht="18" customHeight="1">
      <c r="A110" s="77">
        <v>36420834</v>
      </c>
      <c r="B110" s="108">
        <v>4</v>
      </c>
      <c r="C110" s="67" t="s">
        <v>27</v>
      </c>
      <c r="D110" s="574" t="s">
        <v>479</v>
      </c>
      <c r="E110" s="80"/>
      <c r="F110" s="80"/>
      <c r="G110" s="80"/>
      <c r="H110" s="81"/>
      <c r="I110" s="662"/>
      <c r="J110" s="615">
        <v>5</v>
      </c>
      <c r="K110" s="616"/>
      <c r="L110" s="616"/>
      <c r="M110" s="616"/>
      <c r="N110" s="586"/>
      <c r="O110" s="65">
        <f>SUM(J110:N110)</f>
        <v>5</v>
      </c>
      <c r="P110" s="436"/>
      <c r="Q110" s="139"/>
      <c r="R110" s="436"/>
      <c r="S110" s="63"/>
      <c r="T110" s="143">
        <f>SUM(O110,R110)</f>
        <v>5</v>
      </c>
      <c r="U110" s="46">
        <f>SUM(S110:T110)</f>
        <v>5</v>
      </c>
      <c r="V110" s="47">
        <f>O110+R110-U110</f>
        <v>0</v>
      </c>
      <c r="W110" s="48"/>
      <c r="X110" s="49"/>
      <c r="Y110" s="50"/>
      <c r="Z110" s="50"/>
      <c r="AA110" s="50"/>
      <c r="AB110" s="51"/>
      <c r="AC110" s="52"/>
      <c r="AD110" s="53"/>
      <c r="AE110" s="54"/>
    </row>
    <row r="111" spans="1:31" ht="18" customHeight="1">
      <c r="A111" s="236">
        <v>364201</v>
      </c>
      <c r="B111" s="108">
        <v>4</v>
      </c>
      <c r="C111" s="67" t="s">
        <v>27</v>
      </c>
      <c r="D111" s="68" t="s">
        <v>135</v>
      </c>
      <c r="E111" s="170"/>
      <c r="F111" s="170"/>
      <c r="G111" s="170"/>
      <c r="H111" s="171"/>
      <c r="I111" s="663"/>
      <c r="J111" s="140"/>
      <c r="K111" s="616"/>
      <c r="L111" s="616"/>
      <c r="M111" s="616"/>
      <c r="N111" s="586"/>
      <c r="O111" s="65">
        <f>SUM(J111:N111)</f>
        <v>0</v>
      </c>
      <c r="P111" s="664"/>
      <c r="Q111" s="665"/>
      <c r="R111" s="664"/>
      <c r="S111" s="140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30">
        <v>364201</v>
      </c>
      <c r="B112" s="108">
        <v>4</v>
      </c>
      <c r="C112" s="32">
        <v>25</v>
      </c>
      <c r="D112" s="574" t="s">
        <v>135</v>
      </c>
      <c r="E112" s="73"/>
      <c r="F112" s="73"/>
      <c r="G112" s="73"/>
      <c r="H112" s="36"/>
      <c r="I112" s="666"/>
      <c r="J112" s="116">
        <v>8</v>
      </c>
      <c r="K112" s="556"/>
      <c r="L112" s="556"/>
      <c r="M112" s="556"/>
      <c r="N112" s="557"/>
      <c r="O112" s="558">
        <f>SUM(J112:N112)</f>
        <v>8</v>
      </c>
      <c r="P112" s="554"/>
      <c r="Q112" s="45"/>
      <c r="R112" s="554"/>
      <c r="S112" s="63">
        <f t="shared" si="35"/>
        <v>8</v>
      </c>
      <c r="T112" s="139"/>
      <c r="U112" s="46">
        <f t="shared" si="36"/>
        <v>8</v>
      </c>
      <c r="V112" s="47">
        <f t="shared" si="31"/>
        <v>0</v>
      </c>
      <c r="W112" s="48"/>
      <c r="X112" s="49">
        <f>(J112*1000)/C112</f>
        <v>320</v>
      </c>
      <c r="Y112" s="50">
        <f t="shared" si="38"/>
        <v>0</v>
      </c>
      <c r="Z112" s="50">
        <f t="shared" si="39"/>
        <v>0</v>
      </c>
      <c r="AA112" s="50">
        <f t="shared" si="40"/>
        <v>0</v>
      </c>
      <c r="AB112" s="51">
        <f t="shared" si="41"/>
        <v>0</v>
      </c>
      <c r="AC112" s="52">
        <f t="shared" si="42"/>
        <v>320</v>
      </c>
      <c r="AD112" s="53">
        <f t="shared" si="43"/>
        <v>0</v>
      </c>
      <c r="AE112" s="54">
        <f t="shared" si="44"/>
        <v>320</v>
      </c>
    </row>
    <row r="113" spans="1:31" ht="18" hidden="1" customHeight="1">
      <c r="A113" s="218">
        <v>364301</v>
      </c>
      <c r="B113" s="193">
        <v>4</v>
      </c>
      <c r="C113" s="238">
        <v>40</v>
      </c>
      <c r="D113" s="551"/>
      <c r="E113" s="34"/>
      <c r="F113" s="34"/>
      <c r="G113" s="34"/>
      <c r="H113" s="35"/>
      <c r="I113" s="667" t="s">
        <v>137</v>
      </c>
      <c r="J113" s="593"/>
      <c r="K113" s="594"/>
      <c r="L113" s="594"/>
      <c r="M113" s="594"/>
      <c r="N113" s="572"/>
      <c r="O113" s="573"/>
      <c r="P113" s="567"/>
      <c r="Q113" s="571"/>
      <c r="R113" s="567">
        <f t="shared" si="45"/>
        <v>0</v>
      </c>
      <c r="S113" s="140">
        <f t="shared" si="35"/>
        <v>0</v>
      </c>
      <c r="T113" s="139"/>
      <c r="U113" s="46">
        <f t="shared" si="36"/>
        <v>0</v>
      </c>
      <c r="V113" s="47">
        <f t="shared" si="31"/>
        <v>0</v>
      </c>
      <c r="W113" s="48"/>
      <c r="X113" s="49">
        <f t="shared" si="37"/>
        <v>0</v>
      </c>
      <c r="Y113" s="50">
        <f t="shared" si="38"/>
        <v>0</v>
      </c>
      <c r="Z113" s="50">
        <f t="shared" si="39"/>
        <v>0</v>
      </c>
      <c r="AA113" s="50">
        <f t="shared" si="40"/>
        <v>0</v>
      </c>
      <c r="AB113" s="51">
        <f t="shared" si="41"/>
        <v>0</v>
      </c>
      <c r="AC113" s="52">
        <f t="shared" si="42"/>
        <v>0</v>
      </c>
      <c r="AD113" s="53">
        <f t="shared" si="43"/>
        <v>0</v>
      </c>
      <c r="AE113" s="54">
        <f t="shared" si="44"/>
        <v>0</v>
      </c>
    </row>
    <row r="114" spans="1:31" ht="17.25" hidden="1" customHeight="1">
      <c r="A114" s="236">
        <v>36430890</v>
      </c>
      <c r="B114" s="193">
        <v>4</v>
      </c>
      <c r="C114" s="668" t="s">
        <v>75</v>
      </c>
      <c r="D114" s="555"/>
      <c r="E114" s="242"/>
      <c r="F114" s="242"/>
      <c r="G114" s="242"/>
      <c r="H114" s="243"/>
      <c r="I114" s="89" t="s">
        <v>387</v>
      </c>
      <c r="J114" s="615"/>
      <c r="K114" s="616"/>
      <c r="L114" s="616"/>
      <c r="M114" s="616"/>
      <c r="N114" s="586"/>
      <c r="O114" s="587"/>
      <c r="P114" s="415"/>
      <c r="Q114" s="661"/>
      <c r="R114" s="415">
        <f t="shared" si="45"/>
        <v>0</v>
      </c>
      <c r="S114" s="140"/>
      <c r="T114" s="63">
        <f>SUM(O114,R114)</f>
        <v>0</v>
      </c>
      <c r="U114" s="46">
        <f t="shared" si="36"/>
        <v>0</v>
      </c>
      <c r="V114" s="47">
        <f t="shared" si="31"/>
        <v>0</v>
      </c>
      <c r="W114" s="48"/>
      <c r="X114" s="49"/>
      <c r="Y114" s="50"/>
      <c r="Z114" s="50"/>
      <c r="AA114" s="50"/>
      <c r="AB114" s="51"/>
      <c r="AC114" s="52"/>
      <c r="AD114" s="53"/>
      <c r="AE114" s="54"/>
    </row>
    <row r="115" spans="1:31" ht="17.25" hidden="1" customHeight="1">
      <c r="A115" s="236">
        <v>36420837</v>
      </c>
      <c r="B115" s="669">
        <v>4</v>
      </c>
      <c r="C115" s="670">
        <v>50</v>
      </c>
      <c r="D115" s="671"/>
      <c r="E115" s="242"/>
      <c r="F115" s="242"/>
      <c r="G115" s="242"/>
      <c r="H115" s="243"/>
      <c r="I115" s="672" t="s">
        <v>388</v>
      </c>
      <c r="J115" s="615"/>
      <c r="K115" s="616"/>
      <c r="L115" s="616"/>
      <c r="M115" s="616"/>
      <c r="N115" s="586"/>
      <c r="O115" s="587"/>
      <c r="P115" s="673"/>
      <c r="Q115" s="674"/>
      <c r="R115" s="673">
        <f t="shared" si="45"/>
        <v>0</v>
      </c>
      <c r="S115" s="145">
        <f t="shared" si="35"/>
        <v>0</v>
      </c>
      <c r="T115" s="143"/>
      <c r="U115" s="46">
        <f t="shared" si="36"/>
        <v>0</v>
      </c>
      <c r="V115" s="47">
        <f t="shared" si="31"/>
        <v>0</v>
      </c>
      <c r="W115" s="48"/>
      <c r="X115" s="49"/>
      <c r="Y115" s="50"/>
      <c r="Z115" s="50"/>
      <c r="AA115" s="50"/>
      <c r="AB115" s="51"/>
      <c r="AC115" s="52"/>
      <c r="AD115" s="53">
        <f t="shared" si="43"/>
        <v>0</v>
      </c>
      <c r="AE115" s="54">
        <f t="shared" si="44"/>
        <v>0</v>
      </c>
    </row>
    <row r="116" spans="1:31" ht="18" customHeight="1">
      <c r="A116" s="236">
        <v>36430890</v>
      </c>
      <c r="B116" s="193">
        <v>4</v>
      </c>
      <c r="C116" s="168">
        <v>50</v>
      </c>
      <c r="D116" s="551"/>
      <c r="E116" s="34"/>
      <c r="F116" s="34"/>
      <c r="G116" s="34"/>
      <c r="H116" s="35"/>
      <c r="I116" s="566" t="s">
        <v>387</v>
      </c>
      <c r="J116" s="553"/>
      <c r="K116" s="467"/>
      <c r="L116" s="467"/>
      <c r="M116" s="467"/>
      <c r="N116" s="339"/>
      <c r="O116" s="46"/>
      <c r="P116" s="436">
        <v>190</v>
      </c>
      <c r="Q116" s="139"/>
      <c r="R116" s="436">
        <f t="shared" si="45"/>
        <v>190</v>
      </c>
      <c r="S116" s="63">
        <f t="shared" si="35"/>
        <v>190</v>
      </c>
      <c r="T116" s="143"/>
      <c r="U116" s="46">
        <f t="shared" si="36"/>
        <v>190</v>
      </c>
      <c r="V116" s="47">
        <f t="shared" si="31"/>
        <v>0</v>
      </c>
      <c r="W116" s="48"/>
      <c r="X116" s="49"/>
      <c r="Y116" s="50"/>
      <c r="Z116" s="50"/>
      <c r="AA116" s="50"/>
      <c r="AB116" s="51"/>
      <c r="AC116" s="52"/>
      <c r="AD116" s="53">
        <f t="shared" si="43"/>
        <v>3800</v>
      </c>
      <c r="AE116" s="54">
        <f t="shared" si="44"/>
        <v>3800</v>
      </c>
    </row>
    <row r="117" spans="1:31" ht="18" customHeight="1">
      <c r="A117" s="30">
        <v>36620834</v>
      </c>
      <c r="B117" s="193">
        <v>4</v>
      </c>
      <c r="C117" s="67" t="s">
        <v>27</v>
      </c>
      <c r="D117" s="675" t="s">
        <v>480</v>
      </c>
      <c r="E117" s="34"/>
      <c r="F117" s="34"/>
      <c r="G117" s="34"/>
      <c r="H117" s="35"/>
      <c r="I117" s="566"/>
      <c r="J117" s="553">
        <v>16</v>
      </c>
      <c r="K117" s="467"/>
      <c r="L117" s="467"/>
      <c r="M117" s="467"/>
      <c r="N117" s="339"/>
      <c r="O117" s="562">
        <f>SUM(J117:N117)</f>
        <v>16</v>
      </c>
      <c r="P117" s="436"/>
      <c r="Q117" s="139"/>
      <c r="R117" s="436"/>
      <c r="S117" s="63"/>
      <c r="T117" s="143">
        <f>SUM(O117,R117)</f>
        <v>16</v>
      </c>
      <c r="U117" s="46">
        <f t="shared" si="36"/>
        <v>16</v>
      </c>
      <c r="V117" s="47">
        <f t="shared" si="31"/>
        <v>0</v>
      </c>
      <c r="W117" s="48"/>
      <c r="X117" s="49"/>
      <c r="Y117" s="50"/>
      <c r="Z117" s="50"/>
      <c r="AA117" s="50"/>
      <c r="AB117" s="51"/>
      <c r="AC117" s="52"/>
      <c r="AD117" s="53"/>
      <c r="AE117" s="54"/>
    </row>
    <row r="118" spans="1:31" ht="18" customHeight="1">
      <c r="A118" s="30">
        <v>366201</v>
      </c>
      <c r="B118" s="193">
        <v>4</v>
      </c>
      <c r="C118" s="67" t="s">
        <v>27</v>
      </c>
      <c r="D118" s="68">
        <v>566</v>
      </c>
      <c r="E118" s="73"/>
      <c r="F118" s="73"/>
      <c r="G118" s="73"/>
      <c r="H118" s="36"/>
      <c r="I118" s="666"/>
      <c r="J118" s="559">
        <v>16</v>
      </c>
      <c r="K118" s="560"/>
      <c r="L118" s="560"/>
      <c r="M118" s="560"/>
      <c r="N118" s="561"/>
      <c r="O118" s="562">
        <f>SUM(J118:N118)</f>
        <v>16</v>
      </c>
      <c r="P118" s="554"/>
      <c r="Q118" s="45"/>
      <c r="R118" s="436"/>
      <c r="S118" s="63"/>
      <c r="T118" s="143">
        <f>SUM(O118,R118)</f>
        <v>16</v>
      </c>
      <c r="U118" s="46">
        <f t="shared" si="36"/>
        <v>16</v>
      </c>
      <c r="V118" s="47">
        <f t="shared" si="31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08">
        <v>4</v>
      </c>
      <c r="C119" s="32">
        <v>25</v>
      </c>
      <c r="D119" s="72">
        <v>566</v>
      </c>
      <c r="E119" s="73">
        <v>966</v>
      </c>
      <c r="F119" s="73" t="s">
        <v>141</v>
      </c>
      <c r="G119" s="73">
        <v>9666</v>
      </c>
      <c r="H119" s="36"/>
      <c r="I119" s="676"/>
      <c r="J119" s="677">
        <v>130</v>
      </c>
      <c r="K119" s="678">
        <v>12</v>
      </c>
      <c r="L119" s="563">
        <v>8</v>
      </c>
      <c r="M119" s="679"/>
      <c r="N119" s="680"/>
      <c r="O119" s="681">
        <f t="shared" si="34"/>
        <v>150</v>
      </c>
      <c r="P119" s="682"/>
      <c r="Q119" s="683"/>
      <c r="R119" s="682"/>
      <c r="S119" s="621">
        <f t="shared" si="35"/>
        <v>150</v>
      </c>
      <c r="T119" s="139"/>
      <c r="U119" s="46">
        <f t="shared" si="36"/>
        <v>150</v>
      </c>
      <c r="V119" s="47">
        <f t="shared" si="31"/>
        <v>0</v>
      </c>
      <c r="W119" s="48" t="s">
        <v>389</v>
      </c>
      <c r="X119" s="49">
        <f t="shared" si="37"/>
        <v>5200</v>
      </c>
      <c r="Y119" s="50">
        <f t="shared" si="38"/>
        <v>480</v>
      </c>
      <c r="Z119" s="50">
        <f t="shared" si="39"/>
        <v>320</v>
      </c>
      <c r="AA119" s="50">
        <f t="shared" si="40"/>
        <v>0</v>
      </c>
      <c r="AB119" s="51">
        <f t="shared" si="41"/>
        <v>0</v>
      </c>
      <c r="AC119" s="52">
        <f t="shared" si="42"/>
        <v>6000</v>
      </c>
      <c r="AD119" s="53">
        <f t="shared" si="43"/>
        <v>0</v>
      </c>
      <c r="AE119" s="54">
        <f t="shared" si="44"/>
        <v>6000</v>
      </c>
    </row>
    <row r="120" spans="1:31" ht="18" customHeight="1">
      <c r="A120" s="230">
        <v>36630831</v>
      </c>
      <c r="B120" s="108">
        <v>4</v>
      </c>
      <c r="C120" s="168">
        <v>50</v>
      </c>
      <c r="D120" s="684"/>
      <c r="E120" s="170"/>
      <c r="F120" s="170"/>
      <c r="G120" s="170"/>
      <c r="H120" s="171"/>
      <c r="I120" s="685" t="s">
        <v>390</v>
      </c>
      <c r="J120" s="686"/>
      <c r="K120" s="70"/>
      <c r="L120" s="70"/>
      <c r="M120" s="616"/>
      <c r="N120" s="586"/>
      <c r="O120" s="587"/>
      <c r="P120" s="436">
        <v>32</v>
      </c>
      <c r="Q120" s="139"/>
      <c r="R120" s="436">
        <f t="shared" si="45"/>
        <v>32</v>
      </c>
      <c r="S120" s="63">
        <f t="shared" si="35"/>
        <v>32</v>
      </c>
      <c r="T120" s="143"/>
      <c r="U120" s="46">
        <f t="shared" si="36"/>
        <v>32</v>
      </c>
      <c r="V120" s="47">
        <f t="shared" si="31"/>
        <v>0</v>
      </c>
      <c r="W120" s="48"/>
      <c r="X120" s="49">
        <f t="shared" si="37"/>
        <v>0</v>
      </c>
      <c r="Y120" s="50">
        <f t="shared" si="38"/>
        <v>0</v>
      </c>
      <c r="Z120" s="50">
        <f t="shared" si="39"/>
        <v>0</v>
      </c>
      <c r="AA120" s="50">
        <f t="shared" si="40"/>
        <v>0</v>
      </c>
      <c r="AB120" s="51">
        <f t="shared" si="41"/>
        <v>0</v>
      </c>
      <c r="AC120" s="52">
        <f t="shared" si="42"/>
        <v>0</v>
      </c>
      <c r="AD120" s="53">
        <f t="shared" si="43"/>
        <v>640</v>
      </c>
      <c r="AE120" s="54">
        <f t="shared" si="44"/>
        <v>640</v>
      </c>
    </row>
    <row r="121" spans="1:31" ht="18" customHeight="1">
      <c r="A121" s="230">
        <v>36630831</v>
      </c>
      <c r="B121" s="249">
        <v>4</v>
      </c>
      <c r="C121" s="687" t="s">
        <v>27</v>
      </c>
      <c r="D121" s="630"/>
      <c r="E121" s="103"/>
      <c r="F121" s="103"/>
      <c r="G121" s="103"/>
      <c r="H121" s="103"/>
      <c r="I121" s="261" t="s">
        <v>390</v>
      </c>
      <c r="J121" s="686"/>
      <c r="K121" s="70"/>
      <c r="L121" s="70"/>
      <c r="M121" s="70"/>
      <c r="N121" s="93"/>
      <c r="O121" s="587"/>
      <c r="P121" s="415">
        <v>306</v>
      </c>
      <c r="Q121" s="117"/>
      <c r="R121" s="415">
        <f t="shared" si="45"/>
        <v>306</v>
      </c>
      <c r="S121" s="140"/>
      <c r="T121" s="143">
        <f>SUM(O121,R121)</f>
        <v>306</v>
      </c>
      <c r="U121" s="46">
        <f t="shared" si="36"/>
        <v>306</v>
      </c>
      <c r="V121" s="47">
        <f t="shared" si="31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230">
        <v>36630825</v>
      </c>
      <c r="B122" s="108">
        <v>4</v>
      </c>
      <c r="C122" s="668" t="s">
        <v>27</v>
      </c>
      <c r="D122" s="688"/>
      <c r="E122" s="252"/>
      <c r="F122" s="252"/>
      <c r="G122" s="252"/>
      <c r="H122" s="253"/>
      <c r="I122" s="257" t="s">
        <v>391</v>
      </c>
      <c r="J122" s="266"/>
      <c r="K122" s="117"/>
      <c r="L122" s="117"/>
      <c r="M122" s="117"/>
      <c r="N122" s="415"/>
      <c r="O122" s="656"/>
      <c r="P122" s="415">
        <v>126</v>
      </c>
      <c r="Q122" s="117"/>
      <c r="R122" s="415">
        <f t="shared" si="45"/>
        <v>126</v>
      </c>
      <c r="S122" s="145"/>
      <c r="T122" s="63">
        <f>SUM(O122,R122)</f>
        <v>126</v>
      </c>
      <c r="U122" s="46">
        <f t="shared" si="36"/>
        <v>126</v>
      </c>
      <c r="V122" s="47">
        <f t="shared" si="31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230">
        <v>36630825</v>
      </c>
      <c r="B123" s="108">
        <v>4</v>
      </c>
      <c r="C123" s="32">
        <v>50</v>
      </c>
      <c r="D123" s="574"/>
      <c r="E123" s="73"/>
      <c r="F123" s="73"/>
      <c r="G123" s="73"/>
      <c r="H123" s="36"/>
      <c r="I123" s="569" t="s">
        <v>391</v>
      </c>
      <c r="J123" s="570"/>
      <c r="K123" s="571"/>
      <c r="L123" s="571"/>
      <c r="M123" s="571"/>
      <c r="N123" s="567"/>
      <c r="O123" s="573"/>
      <c r="P123" s="93"/>
      <c r="Q123" s="70"/>
      <c r="R123" s="93">
        <f t="shared" si="45"/>
        <v>0</v>
      </c>
      <c r="S123" s="140">
        <f t="shared" si="35"/>
        <v>0</v>
      </c>
      <c r="T123" s="139"/>
      <c r="U123" s="46">
        <f t="shared" si="36"/>
        <v>0</v>
      </c>
      <c r="V123" s="47">
        <f t="shared" si="31"/>
        <v>0</v>
      </c>
      <c r="W123" s="48"/>
      <c r="X123" s="49">
        <f t="shared" si="37"/>
        <v>0</v>
      </c>
      <c r="Y123" s="50">
        <f t="shared" si="38"/>
        <v>0</v>
      </c>
      <c r="Z123" s="50">
        <f t="shared" si="39"/>
        <v>0</v>
      </c>
      <c r="AA123" s="50">
        <f t="shared" si="40"/>
        <v>0</v>
      </c>
      <c r="AB123" s="51">
        <f t="shared" si="41"/>
        <v>0</v>
      </c>
      <c r="AC123" s="52">
        <f t="shared" si="42"/>
        <v>0</v>
      </c>
      <c r="AD123" s="53">
        <f t="shared" si="43"/>
        <v>0</v>
      </c>
      <c r="AE123" s="54">
        <f t="shared" si="44"/>
        <v>0</v>
      </c>
    </row>
    <row r="124" spans="1:31" ht="18" hidden="1" customHeight="1">
      <c r="A124" s="30">
        <v>367200</v>
      </c>
      <c r="B124" s="31" t="s">
        <v>57</v>
      </c>
      <c r="C124" s="32">
        <v>25</v>
      </c>
      <c r="D124" s="574">
        <v>367</v>
      </c>
      <c r="E124" s="73">
        <v>867</v>
      </c>
      <c r="F124" s="73" t="s">
        <v>149</v>
      </c>
      <c r="G124" s="73">
        <v>9467</v>
      </c>
      <c r="H124" s="36">
        <v>8467</v>
      </c>
      <c r="I124" s="552"/>
      <c r="J124" s="44"/>
      <c r="K124" s="45"/>
      <c r="L124" s="45"/>
      <c r="M124" s="45"/>
      <c r="N124" s="554"/>
      <c r="O124" s="46">
        <f t="shared" si="34"/>
        <v>0</v>
      </c>
      <c r="P124" s="554"/>
      <c r="Q124" s="45"/>
      <c r="R124" s="554">
        <f t="shared" si="45"/>
        <v>0</v>
      </c>
      <c r="S124" s="63">
        <f t="shared" si="35"/>
        <v>0</v>
      </c>
      <c r="T124" s="139"/>
      <c r="U124" s="46">
        <f t="shared" si="36"/>
        <v>0</v>
      </c>
      <c r="V124" s="47">
        <f t="shared" si="31"/>
        <v>0</v>
      </c>
      <c r="W124" s="48"/>
      <c r="X124" s="49">
        <f t="shared" si="37"/>
        <v>0</v>
      </c>
      <c r="Y124" s="50">
        <f t="shared" si="38"/>
        <v>0</v>
      </c>
      <c r="Z124" s="50">
        <f t="shared" si="39"/>
        <v>0</v>
      </c>
      <c r="AA124" s="50">
        <f t="shared" si="40"/>
        <v>0</v>
      </c>
      <c r="AB124" s="51">
        <f t="shared" si="41"/>
        <v>0</v>
      </c>
      <c r="AC124" s="52">
        <f t="shared" si="42"/>
        <v>0</v>
      </c>
      <c r="AD124" s="53">
        <f t="shared" si="43"/>
        <v>0</v>
      </c>
      <c r="AE124" s="54">
        <f t="shared" si="44"/>
        <v>0</v>
      </c>
    </row>
    <row r="125" spans="1:31" ht="18" customHeight="1">
      <c r="A125" s="30">
        <v>367201</v>
      </c>
      <c r="B125" s="108">
        <v>4</v>
      </c>
      <c r="C125" s="32">
        <v>25</v>
      </c>
      <c r="D125" s="574">
        <v>567</v>
      </c>
      <c r="E125" s="73">
        <v>967</v>
      </c>
      <c r="F125" s="73" t="s">
        <v>150</v>
      </c>
      <c r="G125" s="73">
        <v>9667</v>
      </c>
      <c r="H125" s="36"/>
      <c r="I125" s="552"/>
      <c r="J125" s="116">
        <v>34</v>
      </c>
      <c r="K125" s="563">
        <v>5</v>
      </c>
      <c r="L125" s="563">
        <v>1</v>
      </c>
      <c r="M125" s="563"/>
      <c r="N125" s="607"/>
      <c r="O125" s="558">
        <f t="shared" si="34"/>
        <v>40</v>
      </c>
      <c r="P125" s="554"/>
      <c r="Q125" s="45"/>
      <c r="R125" s="554"/>
      <c r="S125" s="63">
        <f t="shared" si="35"/>
        <v>40</v>
      </c>
      <c r="T125" s="139"/>
      <c r="U125" s="46">
        <f t="shared" si="36"/>
        <v>40</v>
      </c>
      <c r="V125" s="47">
        <f t="shared" si="31"/>
        <v>0</v>
      </c>
      <c r="W125" s="48"/>
      <c r="X125" s="49">
        <f t="shared" si="37"/>
        <v>1360</v>
      </c>
      <c r="Y125" s="50">
        <f t="shared" si="38"/>
        <v>200</v>
      </c>
      <c r="Z125" s="50">
        <f t="shared" si="39"/>
        <v>40</v>
      </c>
      <c r="AA125" s="50">
        <f t="shared" si="40"/>
        <v>0</v>
      </c>
      <c r="AB125" s="51">
        <f t="shared" si="41"/>
        <v>0</v>
      </c>
      <c r="AC125" s="52">
        <f t="shared" si="42"/>
        <v>1600</v>
      </c>
      <c r="AD125" s="53">
        <f t="shared" si="43"/>
        <v>0</v>
      </c>
      <c r="AE125" s="54">
        <f t="shared" si="44"/>
        <v>1600</v>
      </c>
    </row>
    <row r="126" spans="1:31" ht="18" customHeight="1">
      <c r="A126" s="82">
        <v>36710834</v>
      </c>
      <c r="B126" s="108">
        <v>4</v>
      </c>
      <c r="C126" s="67" t="s">
        <v>27</v>
      </c>
      <c r="D126" s="574" t="s">
        <v>481</v>
      </c>
      <c r="E126" s="73"/>
      <c r="F126" s="73"/>
      <c r="G126" s="73"/>
      <c r="H126" s="36"/>
      <c r="I126" s="552"/>
      <c r="J126" s="116">
        <v>8</v>
      </c>
      <c r="K126" s="563"/>
      <c r="L126" s="563"/>
      <c r="M126" s="563"/>
      <c r="N126" s="607"/>
      <c r="O126" s="690">
        <f>SUM(J126:N126)</f>
        <v>8</v>
      </c>
      <c r="P126" s="554"/>
      <c r="Q126" s="45"/>
      <c r="R126" s="554"/>
      <c r="S126" s="63"/>
      <c r="T126" s="143">
        <f>SUM(O126,R126)</f>
        <v>8</v>
      </c>
      <c r="U126" s="46">
        <f t="shared" si="36"/>
        <v>8</v>
      </c>
      <c r="V126" s="47">
        <f t="shared" si="31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30">
        <v>367101</v>
      </c>
      <c r="B127" s="108">
        <v>4</v>
      </c>
      <c r="C127" s="67" t="s">
        <v>27</v>
      </c>
      <c r="D127" s="68" t="s">
        <v>151</v>
      </c>
      <c r="E127" s="73"/>
      <c r="F127" s="73"/>
      <c r="G127" s="73"/>
      <c r="H127" s="36"/>
      <c r="I127" s="552"/>
      <c r="J127" s="691">
        <v>16</v>
      </c>
      <c r="K127" s="692"/>
      <c r="L127" s="692"/>
      <c r="M127" s="692"/>
      <c r="N127" s="693"/>
      <c r="O127" s="690">
        <f>SUM(J127:N127)</f>
        <v>16</v>
      </c>
      <c r="P127" s="554"/>
      <c r="Q127" s="45"/>
      <c r="R127" s="554"/>
      <c r="S127" s="63"/>
      <c r="T127" s="143">
        <f>SUM(O127,R127)</f>
        <v>16</v>
      </c>
      <c r="U127" s="46">
        <f t="shared" si="36"/>
        <v>16</v>
      </c>
      <c r="V127" s="47">
        <f t="shared" si="31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367101</v>
      </c>
      <c r="B128" s="108">
        <v>4</v>
      </c>
      <c r="C128" s="32">
        <v>25</v>
      </c>
      <c r="D128" s="574" t="s">
        <v>151</v>
      </c>
      <c r="E128" s="73" t="s">
        <v>152</v>
      </c>
      <c r="F128" s="73" t="s">
        <v>153</v>
      </c>
      <c r="G128" s="73" t="s">
        <v>154</v>
      </c>
      <c r="H128" s="36"/>
      <c r="I128" s="552"/>
      <c r="J128" s="116">
        <v>90</v>
      </c>
      <c r="K128" s="563">
        <v>5</v>
      </c>
      <c r="L128" s="563">
        <v>3</v>
      </c>
      <c r="M128" s="563"/>
      <c r="N128" s="607"/>
      <c r="O128" s="558">
        <f t="shared" si="34"/>
        <v>98</v>
      </c>
      <c r="P128" s="554"/>
      <c r="Q128" s="45"/>
      <c r="R128" s="554"/>
      <c r="S128" s="63">
        <f t="shared" si="35"/>
        <v>98</v>
      </c>
      <c r="T128" s="139"/>
      <c r="U128" s="46">
        <f t="shared" si="36"/>
        <v>98</v>
      </c>
      <c r="V128" s="47">
        <f t="shared" si="31"/>
        <v>0</v>
      </c>
      <c r="W128" s="48" t="s">
        <v>392</v>
      </c>
      <c r="X128" s="49">
        <f t="shared" si="37"/>
        <v>3600</v>
      </c>
      <c r="Y128" s="50">
        <f t="shared" si="38"/>
        <v>200</v>
      </c>
      <c r="Z128" s="50">
        <f t="shared" si="39"/>
        <v>120</v>
      </c>
      <c r="AA128" s="50">
        <f t="shared" si="40"/>
        <v>0</v>
      </c>
      <c r="AB128" s="51">
        <f t="shared" si="41"/>
        <v>0</v>
      </c>
      <c r="AC128" s="52">
        <f t="shared" si="42"/>
        <v>3920</v>
      </c>
      <c r="AD128" s="53">
        <f t="shared" si="43"/>
        <v>0</v>
      </c>
      <c r="AE128" s="54">
        <f t="shared" si="44"/>
        <v>3920</v>
      </c>
    </row>
    <row r="129" spans="1:31" ht="18" hidden="1" customHeight="1">
      <c r="A129" s="82">
        <v>367108</v>
      </c>
      <c r="B129" s="108">
        <v>4</v>
      </c>
      <c r="C129" s="101" t="s">
        <v>75</v>
      </c>
      <c r="D129" s="694" t="s">
        <v>393</v>
      </c>
      <c r="E129" s="85"/>
      <c r="F129" s="85"/>
      <c r="G129" s="85"/>
      <c r="H129" s="85"/>
      <c r="I129" s="695"/>
      <c r="J129" s="640"/>
      <c r="K129" s="467"/>
      <c r="L129" s="467"/>
      <c r="M129" s="467"/>
      <c r="N129" s="339"/>
      <c r="O129" s="46">
        <f t="shared" si="34"/>
        <v>0</v>
      </c>
      <c r="P129" s="554"/>
      <c r="Q129" s="45"/>
      <c r="R129" s="554">
        <f t="shared" si="45"/>
        <v>0</v>
      </c>
      <c r="S129" s="63"/>
      <c r="T129" s="139">
        <f>SUM(O129,R129)</f>
        <v>0</v>
      </c>
      <c r="U129" s="46">
        <f t="shared" si="36"/>
        <v>0</v>
      </c>
      <c r="V129" s="47">
        <f t="shared" si="31"/>
        <v>0</v>
      </c>
      <c r="W129" s="48"/>
      <c r="X129" s="49"/>
      <c r="Y129" s="50"/>
      <c r="Z129" s="50"/>
      <c r="AA129" s="50"/>
      <c r="AB129" s="51"/>
      <c r="AC129" s="52">
        <f t="shared" si="42"/>
        <v>0</v>
      </c>
      <c r="AD129" s="53"/>
      <c r="AE129" s="54">
        <f t="shared" si="44"/>
        <v>0</v>
      </c>
    </row>
    <row r="130" spans="1:31" ht="18" customHeight="1">
      <c r="A130" s="236">
        <v>36730825</v>
      </c>
      <c r="B130" s="249">
        <v>4</v>
      </c>
      <c r="C130" s="67" t="s">
        <v>27</v>
      </c>
      <c r="D130" s="696"/>
      <c r="E130" s="170"/>
      <c r="F130" s="170"/>
      <c r="G130" s="170"/>
      <c r="H130" s="170"/>
      <c r="I130" s="699" t="s">
        <v>394</v>
      </c>
      <c r="J130" s="636"/>
      <c r="K130" s="603"/>
      <c r="L130" s="603"/>
      <c r="M130" s="603"/>
      <c r="N130" s="613"/>
      <c r="O130" s="65"/>
      <c r="P130" s="415">
        <v>162</v>
      </c>
      <c r="Q130" s="901"/>
      <c r="R130" s="415">
        <f t="shared" si="45"/>
        <v>162</v>
      </c>
      <c r="S130" s="63"/>
      <c r="T130" s="63">
        <f>SUM(O130,R130)</f>
        <v>162</v>
      </c>
      <c r="U130" s="46">
        <f t="shared" si="36"/>
        <v>162</v>
      </c>
      <c r="V130" s="47">
        <f t="shared" si="31"/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>
      <c r="A131" s="30">
        <v>36730831</v>
      </c>
      <c r="B131" s="249">
        <v>4</v>
      </c>
      <c r="C131" s="67" t="s">
        <v>27</v>
      </c>
      <c r="D131" s="697"/>
      <c r="E131" s="324"/>
      <c r="F131" s="324"/>
      <c r="G131" s="324"/>
      <c r="H131" s="324"/>
      <c r="I131" s="261" t="s">
        <v>395</v>
      </c>
      <c r="J131" s="636"/>
      <c r="K131" s="603"/>
      <c r="L131" s="603"/>
      <c r="M131" s="603"/>
      <c r="N131" s="613"/>
      <c r="O131" s="65"/>
      <c r="P131" s="415">
        <v>256</v>
      </c>
      <c r="Q131" s="117"/>
      <c r="R131" s="415">
        <f t="shared" si="45"/>
        <v>256</v>
      </c>
      <c r="S131" s="145"/>
      <c r="T131" s="143">
        <f>SUM(O131,R131)</f>
        <v>256</v>
      </c>
      <c r="U131" s="46">
        <f t="shared" si="36"/>
        <v>256</v>
      </c>
      <c r="V131" s="47">
        <f t="shared" si="31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>
      <c r="A132" s="30">
        <v>36730831</v>
      </c>
      <c r="B132" s="108">
        <v>4</v>
      </c>
      <c r="C132" s="657">
        <v>50</v>
      </c>
      <c r="D132" s="698"/>
      <c r="E132" s="699"/>
      <c r="F132" s="699"/>
      <c r="G132" s="699"/>
      <c r="H132" s="699"/>
      <c r="I132" s="700" t="s">
        <v>395</v>
      </c>
      <c r="J132" s="701"/>
      <c r="K132" s="616"/>
      <c r="L132" s="616"/>
      <c r="M132" s="616"/>
      <c r="N132" s="586"/>
      <c r="O132" s="587"/>
      <c r="P132" s="143">
        <v>84</v>
      </c>
      <c r="Q132" s="139"/>
      <c r="R132" s="702">
        <f t="shared" si="45"/>
        <v>84</v>
      </c>
      <c r="S132" s="702">
        <f t="shared" ref="S132:S133" si="46">SUM(O132,R132)</f>
        <v>84</v>
      </c>
      <c r="T132" s="139"/>
      <c r="U132" s="65">
        <f t="shared" si="36"/>
        <v>84</v>
      </c>
      <c r="V132" s="47">
        <f t="shared" si="31"/>
        <v>0</v>
      </c>
      <c r="W132" s="48"/>
      <c r="X132" s="49"/>
      <c r="Y132" s="50"/>
      <c r="Z132" s="50"/>
      <c r="AA132" s="50"/>
      <c r="AB132" s="51"/>
      <c r="AC132" s="52"/>
      <c r="AD132" s="53">
        <f t="shared" si="43"/>
        <v>1680</v>
      </c>
      <c r="AE132" s="54">
        <f t="shared" si="44"/>
        <v>1680</v>
      </c>
    </row>
    <row r="133" spans="1:31" ht="18" customHeight="1">
      <c r="A133" s="30">
        <v>36730825</v>
      </c>
      <c r="B133" s="108">
        <v>4</v>
      </c>
      <c r="C133" s="32">
        <v>50</v>
      </c>
      <c r="D133" s="574"/>
      <c r="E133" s="73"/>
      <c r="F133" s="73"/>
      <c r="G133" s="73"/>
      <c r="H133" s="36"/>
      <c r="I133" s="347" t="s">
        <v>394</v>
      </c>
      <c r="J133" s="593"/>
      <c r="K133" s="594"/>
      <c r="L133" s="594"/>
      <c r="M133" s="594"/>
      <c r="N133" s="572"/>
      <c r="O133" s="573"/>
      <c r="P133" s="902"/>
      <c r="Q133" s="70"/>
      <c r="R133" s="903">
        <f>SUM(P133:Q133)</f>
        <v>0</v>
      </c>
      <c r="S133" s="703">
        <f t="shared" si="46"/>
        <v>0</v>
      </c>
      <c r="T133" s="139"/>
      <c r="U133" s="46">
        <f t="shared" si="36"/>
        <v>0</v>
      </c>
      <c r="V133" s="47">
        <f t="shared" si="31"/>
        <v>0</v>
      </c>
      <c r="W133" s="48"/>
      <c r="X133" s="49">
        <f t="shared" si="37"/>
        <v>0</v>
      </c>
      <c r="Y133" s="50">
        <f t="shared" si="38"/>
        <v>0</v>
      </c>
      <c r="Z133" s="50">
        <f t="shared" si="39"/>
        <v>0</v>
      </c>
      <c r="AA133" s="50">
        <f t="shared" si="40"/>
        <v>0</v>
      </c>
      <c r="AB133" s="51">
        <f t="shared" si="41"/>
        <v>0</v>
      </c>
      <c r="AC133" s="52">
        <f t="shared" si="42"/>
        <v>0</v>
      </c>
      <c r="AD133" s="53">
        <f t="shared" si="43"/>
        <v>0</v>
      </c>
      <c r="AE133" s="54">
        <f t="shared" si="44"/>
        <v>0</v>
      </c>
    </row>
    <row r="134" spans="1:31" ht="18" customHeight="1">
      <c r="A134" s="119" t="s">
        <v>161</v>
      </c>
      <c r="B134" s="120"/>
      <c r="C134" s="595"/>
      <c r="D134" s="596"/>
      <c r="E134" s="120"/>
      <c r="F134" s="120"/>
      <c r="G134" s="120"/>
      <c r="H134" s="120"/>
      <c r="I134" s="596"/>
      <c r="J134" s="129">
        <f t="shared" ref="J134:U134" si="47">SUM(J105:J133)</f>
        <v>363</v>
      </c>
      <c r="K134" s="129">
        <f t="shared" si="47"/>
        <v>22</v>
      </c>
      <c r="L134" s="129">
        <f t="shared" si="47"/>
        <v>12</v>
      </c>
      <c r="M134" s="129">
        <f t="shared" si="47"/>
        <v>0</v>
      </c>
      <c r="N134" s="129">
        <f t="shared" si="47"/>
        <v>0</v>
      </c>
      <c r="O134" s="130">
        <f t="shared" si="47"/>
        <v>397</v>
      </c>
      <c r="P134" s="133">
        <f t="shared" si="47"/>
        <v>1156</v>
      </c>
      <c r="Q134" s="129">
        <f t="shared" si="47"/>
        <v>0</v>
      </c>
      <c r="R134" s="648">
        <f t="shared" si="47"/>
        <v>1156</v>
      </c>
      <c r="S134" s="648">
        <f t="shared" si="47"/>
        <v>642</v>
      </c>
      <c r="T134" s="129">
        <f t="shared" si="47"/>
        <v>911</v>
      </c>
      <c r="U134" s="130">
        <f t="shared" si="47"/>
        <v>1553</v>
      </c>
      <c r="V134" s="47">
        <f t="shared" si="31"/>
        <v>0</v>
      </c>
      <c r="W134" s="131"/>
      <c r="X134" s="132">
        <f t="shared" ref="X134:AE134" si="48">SUM(X105:X133)</f>
        <v>12080</v>
      </c>
      <c r="Y134" s="129">
        <f t="shared" si="48"/>
        <v>880</v>
      </c>
      <c r="Z134" s="129">
        <f t="shared" si="48"/>
        <v>480</v>
      </c>
      <c r="AA134" s="129">
        <f t="shared" si="48"/>
        <v>0</v>
      </c>
      <c r="AB134" s="133">
        <f t="shared" si="48"/>
        <v>0</v>
      </c>
      <c r="AC134" s="130">
        <f t="shared" si="48"/>
        <v>13440</v>
      </c>
      <c r="AD134" s="133">
        <f t="shared" si="48"/>
        <v>6120</v>
      </c>
      <c r="AE134" s="134">
        <f t="shared" si="48"/>
        <v>19560</v>
      </c>
    </row>
    <row r="135" spans="1:31" ht="18" hidden="1" customHeight="1">
      <c r="A135" s="30">
        <v>321030</v>
      </c>
      <c r="B135" s="31" t="s">
        <v>57</v>
      </c>
      <c r="C135" s="32">
        <v>25</v>
      </c>
      <c r="D135" s="574" t="s">
        <v>162</v>
      </c>
      <c r="E135" s="73" t="s">
        <v>163</v>
      </c>
      <c r="F135" s="73" t="s">
        <v>164</v>
      </c>
      <c r="G135" s="73" t="s">
        <v>165</v>
      </c>
      <c r="H135" s="36" t="s">
        <v>166</v>
      </c>
      <c r="I135" s="552"/>
      <c r="J135" s="553"/>
      <c r="K135" s="467"/>
      <c r="L135" s="467"/>
      <c r="M135" s="467"/>
      <c r="N135" s="339"/>
      <c r="O135" s="46">
        <f t="shared" ref="O135:O145" si="49">SUM(J135:N135)</f>
        <v>0</v>
      </c>
      <c r="P135" s="554"/>
      <c r="Q135" s="301"/>
      <c r="R135" s="705">
        <f t="shared" ref="R135:R145" si="50">SUM(P135:Q135)</f>
        <v>0</v>
      </c>
      <c r="S135" s="334">
        <f t="shared" ref="S135:S144" si="51">SUM(O135,R135)</f>
        <v>0</v>
      </c>
      <c r="T135" s="45"/>
      <c r="U135" s="46">
        <f t="shared" si="36"/>
        <v>0</v>
      </c>
      <c r="V135" s="47">
        <f t="shared" si="31"/>
        <v>0</v>
      </c>
      <c r="W135" s="48"/>
      <c r="X135" s="49">
        <f t="shared" ref="X135:X145" si="52">(J135*1000)/C135</f>
        <v>0</v>
      </c>
      <c r="Y135" s="50">
        <f t="shared" ref="Y135:Y145" si="53">(K135*1000)/C135</f>
        <v>0</v>
      </c>
      <c r="Z135" s="50">
        <f t="shared" ref="Z135:Z145" si="54">(L135*1000)/C135</f>
        <v>0</v>
      </c>
      <c r="AA135" s="50">
        <f t="shared" ref="AA135:AA145" si="55">(M135*1000)/C135</f>
        <v>0</v>
      </c>
      <c r="AB135" s="51">
        <f t="shared" ref="AB135:AB145" si="56">(N135*1000)/C135</f>
        <v>0</v>
      </c>
      <c r="AC135" s="52">
        <f t="shared" ref="AC135:AC145" si="57">SUM(X135:AB135)</f>
        <v>0</v>
      </c>
      <c r="AD135" s="53">
        <f t="shared" ref="AD135:AD145" si="58">(R135*1000)/C135</f>
        <v>0</v>
      </c>
      <c r="AE135" s="54">
        <f t="shared" ref="AE135:AE145" si="59">SUM(AC135:AD135)</f>
        <v>0</v>
      </c>
    </row>
    <row r="136" spans="1:31" ht="18" hidden="1" customHeight="1">
      <c r="A136" s="30">
        <v>321031</v>
      </c>
      <c r="B136" s="108">
        <v>4</v>
      </c>
      <c r="C136" s="32">
        <v>25</v>
      </c>
      <c r="D136" s="574" t="s">
        <v>167</v>
      </c>
      <c r="E136" s="73" t="s">
        <v>168</v>
      </c>
      <c r="F136" s="73" t="s">
        <v>169</v>
      </c>
      <c r="G136" s="73" t="s">
        <v>170</v>
      </c>
      <c r="H136" s="36" t="s">
        <v>171</v>
      </c>
      <c r="I136" s="552"/>
      <c r="J136" s="553"/>
      <c r="K136" s="467"/>
      <c r="L136" s="467"/>
      <c r="M136" s="467"/>
      <c r="N136" s="339"/>
      <c r="O136" s="46">
        <f t="shared" si="49"/>
        <v>0</v>
      </c>
      <c r="P136" s="554"/>
      <c r="Q136" s="45"/>
      <c r="R136" s="705">
        <f t="shared" si="50"/>
        <v>0</v>
      </c>
      <c r="S136" s="334">
        <f t="shared" si="51"/>
        <v>0</v>
      </c>
      <c r="T136" s="45"/>
      <c r="U136" s="46">
        <f t="shared" si="36"/>
        <v>0</v>
      </c>
      <c r="V136" s="47">
        <f t="shared" si="31"/>
        <v>0</v>
      </c>
      <c r="W136" s="48"/>
      <c r="X136" s="49">
        <f t="shared" si="52"/>
        <v>0</v>
      </c>
      <c r="Y136" s="50">
        <f t="shared" si="53"/>
        <v>0</v>
      </c>
      <c r="Z136" s="50">
        <f t="shared" si="54"/>
        <v>0</v>
      </c>
      <c r="AA136" s="50">
        <f t="shared" si="55"/>
        <v>0</v>
      </c>
      <c r="AB136" s="51">
        <f t="shared" si="56"/>
        <v>0</v>
      </c>
      <c r="AC136" s="52">
        <f t="shared" si="57"/>
        <v>0</v>
      </c>
      <c r="AD136" s="53">
        <f t="shared" si="58"/>
        <v>0</v>
      </c>
      <c r="AE136" s="54">
        <f t="shared" si="59"/>
        <v>0</v>
      </c>
    </row>
    <row r="137" spans="1:31" ht="18" hidden="1" customHeight="1">
      <c r="A137" s="30">
        <v>332330</v>
      </c>
      <c r="B137" s="31" t="s">
        <v>57</v>
      </c>
      <c r="C137" s="32">
        <v>25</v>
      </c>
      <c r="D137" s="574" t="s">
        <v>172</v>
      </c>
      <c r="E137" s="73" t="s">
        <v>173</v>
      </c>
      <c r="F137" s="73" t="s">
        <v>174</v>
      </c>
      <c r="G137" s="73" t="s">
        <v>175</v>
      </c>
      <c r="H137" s="36" t="s">
        <v>176</v>
      </c>
      <c r="I137" s="552"/>
      <c r="J137" s="553"/>
      <c r="K137" s="467"/>
      <c r="L137" s="467"/>
      <c r="M137" s="467"/>
      <c r="N137" s="339"/>
      <c r="O137" s="46">
        <f t="shared" si="49"/>
        <v>0</v>
      </c>
      <c r="P137" s="554"/>
      <c r="Q137" s="45"/>
      <c r="R137" s="705">
        <f t="shared" si="50"/>
        <v>0</v>
      </c>
      <c r="S137" s="334">
        <f t="shared" si="51"/>
        <v>0</v>
      </c>
      <c r="T137" s="45"/>
      <c r="U137" s="46">
        <f t="shared" si="36"/>
        <v>0</v>
      </c>
      <c r="V137" s="47">
        <f t="shared" si="31"/>
        <v>0</v>
      </c>
      <c r="W137" s="48"/>
      <c r="X137" s="49">
        <f t="shared" si="52"/>
        <v>0</v>
      </c>
      <c r="Y137" s="50">
        <f t="shared" si="53"/>
        <v>0</v>
      </c>
      <c r="Z137" s="50">
        <f t="shared" si="54"/>
        <v>0</v>
      </c>
      <c r="AA137" s="50">
        <f t="shared" si="55"/>
        <v>0</v>
      </c>
      <c r="AB137" s="51">
        <f t="shared" si="56"/>
        <v>0</v>
      </c>
      <c r="AC137" s="52">
        <f t="shared" si="57"/>
        <v>0</v>
      </c>
      <c r="AD137" s="53">
        <f t="shared" si="58"/>
        <v>0</v>
      </c>
      <c r="AE137" s="54">
        <f t="shared" si="59"/>
        <v>0</v>
      </c>
    </row>
    <row r="138" spans="1:31" ht="18" hidden="1" customHeight="1">
      <c r="A138" s="30">
        <v>332331</v>
      </c>
      <c r="B138" s="108">
        <v>4</v>
      </c>
      <c r="C138" s="32">
        <v>25</v>
      </c>
      <c r="D138" s="574" t="s">
        <v>177</v>
      </c>
      <c r="E138" s="73" t="s">
        <v>178</v>
      </c>
      <c r="F138" s="73" t="s">
        <v>179</v>
      </c>
      <c r="G138" s="73" t="s">
        <v>180</v>
      </c>
      <c r="H138" s="36" t="s">
        <v>181</v>
      </c>
      <c r="I138" s="552"/>
      <c r="J138" s="553"/>
      <c r="K138" s="467"/>
      <c r="L138" s="467"/>
      <c r="M138" s="467"/>
      <c r="N138" s="339"/>
      <c r="O138" s="46">
        <f t="shared" si="49"/>
        <v>0</v>
      </c>
      <c r="P138" s="554"/>
      <c r="Q138" s="45"/>
      <c r="R138" s="705">
        <f t="shared" si="50"/>
        <v>0</v>
      </c>
      <c r="S138" s="334">
        <f t="shared" si="51"/>
        <v>0</v>
      </c>
      <c r="T138" s="45"/>
      <c r="U138" s="46">
        <f t="shared" si="36"/>
        <v>0</v>
      </c>
      <c r="V138" s="47">
        <f t="shared" si="31"/>
        <v>0</v>
      </c>
      <c r="W138" s="48"/>
      <c r="X138" s="49">
        <f t="shared" si="52"/>
        <v>0</v>
      </c>
      <c r="Y138" s="50">
        <f t="shared" si="53"/>
        <v>0</v>
      </c>
      <c r="Z138" s="50">
        <f t="shared" si="54"/>
        <v>0</v>
      </c>
      <c r="AA138" s="50">
        <f t="shared" si="55"/>
        <v>0</v>
      </c>
      <c r="AB138" s="51">
        <f t="shared" si="56"/>
        <v>0</v>
      </c>
      <c r="AC138" s="52">
        <f t="shared" si="57"/>
        <v>0</v>
      </c>
      <c r="AD138" s="53">
        <f t="shared" si="58"/>
        <v>0</v>
      </c>
      <c r="AE138" s="54">
        <f t="shared" si="59"/>
        <v>0</v>
      </c>
    </row>
    <row r="139" spans="1:31" ht="18" hidden="1" customHeight="1">
      <c r="A139" s="30">
        <v>341130</v>
      </c>
      <c r="B139" s="31" t="s">
        <v>57</v>
      </c>
      <c r="C139" s="32">
        <v>25</v>
      </c>
      <c r="D139" s="574" t="s">
        <v>182</v>
      </c>
      <c r="E139" s="73" t="s">
        <v>183</v>
      </c>
      <c r="F139" s="73" t="s">
        <v>184</v>
      </c>
      <c r="G139" s="73" t="s">
        <v>185</v>
      </c>
      <c r="H139" s="36" t="s">
        <v>186</v>
      </c>
      <c r="I139" s="552"/>
      <c r="J139" s="553"/>
      <c r="K139" s="467"/>
      <c r="L139" s="467"/>
      <c r="M139" s="467"/>
      <c r="N139" s="339"/>
      <c r="O139" s="46">
        <f t="shared" si="49"/>
        <v>0</v>
      </c>
      <c r="P139" s="554"/>
      <c r="Q139" s="45"/>
      <c r="R139" s="705">
        <f t="shared" si="50"/>
        <v>0</v>
      </c>
      <c r="S139" s="334">
        <f t="shared" si="51"/>
        <v>0</v>
      </c>
      <c r="T139" s="45"/>
      <c r="U139" s="46">
        <f t="shared" si="36"/>
        <v>0</v>
      </c>
      <c r="V139" s="47">
        <f t="shared" si="31"/>
        <v>0</v>
      </c>
      <c r="W139" s="48"/>
      <c r="X139" s="49">
        <f t="shared" si="52"/>
        <v>0</v>
      </c>
      <c r="Y139" s="50">
        <f t="shared" si="53"/>
        <v>0</v>
      </c>
      <c r="Z139" s="50">
        <f t="shared" si="54"/>
        <v>0</v>
      </c>
      <c r="AA139" s="50">
        <f t="shared" si="55"/>
        <v>0</v>
      </c>
      <c r="AB139" s="51">
        <f t="shared" si="56"/>
        <v>0</v>
      </c>
      <c r="AC139" s="52">
        <f t="shared" si="57"/>
        <v>0</v>
      </c>
      <c r="AD139" s="53">
        <f t="shared" si="58"/>
        <v>0</v>
      </c>
      <c r="AE139" s="54">
        <f t="shared" si="59"/>
        <v>0</v>
      </c>
    </row>
    <row r="140" spans="1:31" ht="18" hidden="1" customHeight="1">
      <c r="A140" s="30">
        <v>341131</v>
      </c>
      <c r="B140" s="108">
        <v>4</v>
      </c>
      <c r="C140" s="32">
        <v>25</v>
      </c>
      <c r="D140" s="574" t="s">
        <v>187</v>
      </c>
      <c r="E140" s="73" t="s">
        <v>188</v>
      </c>
      <c r="F140" s="73" t="s">
        <v>189</v>
      </c>
      <c r="G140" s="73" t="s">
        <v>190</v>
      </c>
      <c r="H140" s="36" t="s">
        <v>191</v>
      </c>
      <c r="I140" s="552"/>
      <c r="J140" s="553"/>
      <c r="K140" s="467"/>
      <c r="L140" s="467"/>
      <c r="M140" s="467"/>
      <c r="N140" s="339"/>
      <c r="O140" s="46">
        <f t="shared" si="49"/>
        <v>0</v>
      </c>
      <c r="P140" s="554"/>
      <c r="Q140" s="45"/>
      <c r="R140" s="705">
        <f t="shared" si="50"/>
        <v>0</v>
      </c>
      <c r="S140" s="334">
        <f t="shared" si="51"/>
        <v>0</v>
      </c>
      <c r="T140" s="45"/>
      <c r="U140" s="46">
        <f t="shared" si="36"/>
        <v>0</v>
      </c>
      <c r="V140" s="47">
        <f t="shared" si="31"/>
        <v>0</v>
      </c>
      <c r="W140" s="48"/>
      <c r="X140" s="49">
        <f t="shared" si="52"/>
        <v>0</v>
      </c>
      <c r="Y140" s="50">
        <f t="shared" si="53"/>
        <v>0</v>
      </c>
      <c r="Z140" s="50">
        <f t="shared" si="54"/>
        <v>0</v>
      </c>
      <c r="AA140" s="50">
        <f t="shared" si="55"/>
        <v>0</v>
      </c>
      <c r="AB140" s="51">
        <f t="shared" si="56"/>
        <v>0</v>
      </c>
      <c r="AC140" s="52">
        <f t="shared" si="57"/>
        <v>0</v>
      </c>
      <c r="AD140" s="53">
        <f t="shared" si="58"/>
        <v>0</v>
      </c>
      <c r="AE140" s="54">
        <f t="shared" si="59"/>
        <v>0</v>
      </c>
    </row>
    <row r="141" spans="1:31" ht="18" hidden="1" customHeight="1">
      <c r="A141" s="172">
        <v>332341</v>
      </c>
      <c r="B141" s="108">
        <v>4</v>
      </c>
      <c r="C141" s="267">
        <v>25</v>
      </c>
      <c r="D141" s="614" t="s">
        <v>192</v>
      </c>
      <c r="E141" s="103"/>
      <c r="F141" s="103"/>
      <c r="G141" s="103"/>
      <c r="H141" s="103"/>
      <c r="I141" s="645"/>
      <c r="J141" s="553"/>
      <c r="K141" s="467"/>
      <c r="L141" s="467"/>
      <c r="M141" s="467"/>
      <c r="N141" s="339"/>
      <c r="O141" s="46">
        <f t="shared" si="49"/>
        <v>0</v>
      </c>
      <c r="P141" s="554"/>
      <c r="Q141" s="45"/>
      <c r="R141" s="705">
        <f t="shared" si="50"/>
        <v>0</v>
      </c>
      <c r="S141" s="334">
        <f t="shared" si="51"/>
        <v>0</v>
      </c>
      <c r="T141" s="45"/>
      <c r="U141" s="46">
        <f t="shared" si="36"/>
        <v>0</v>
      </c>
      <c r="V141" s="47">
        <f t="shared" si="31"/>
        <v>0</v>
      </c>
      <c r="W141" s="48"/>
      <c r="X141" s="49">
        <f t="shared" si="52"/>
        <v>0</v>
      </c>
      <c r="Y141" s="50">
        <f t="shared" si="53"/>
        <v>0</v>
      </c>
      <c r="Z141" s="50">
        <f t="shared" si="54"/>
        <v>0</v>
      </c>
      <c r="AA141" s="50">
        <f t="shared" si="55"/>
        <v>0</v>
      </c>
      <c r="AB141" s="51">
        <f t="shared" si="56"/>
        <v>0</v>
      </c>
      <c r="AC141" s="52">
        <f t="shared" si="57"/>
        <v>0</v>
      </c>
      <c r="AD141" s="53">
        <f t="shared" si="58"/>
        <v>0</v>
      </c>
      <c r="AE141" s="54">
        <f t="shared" si="59"/>
        <v>0</v>
      </c>
    </row>
    <row r="142" spans="1:31" ht="18" hidden="1" customHeight="1">
      <c r="A142" s="172">
        <v>341141</v>
      </c>
      <c r="B142" s="108">
        <v>4</v>
      </c>
      <c r="C142" s="96">
        <v>25</v>
      </c>
      <c r="D142" s="614" t="s">
        <v>193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9"/>
        <v>0</v>
      </c>
      <c r="P142" s="554"/>
      <c r="Q142" s="45"/>
      <c r="R142" s="705">
        <f t="shared" si="50"/>
        <v>0</v>
      </c>
      <c r="S142" s="334">
        <f t="shared" si="51"/>
        <v>0</v>
      </c>
      <c r="T142" s="45"/>
      <c r="U142" s="46">
        <f t="shared" si="36"/>
        <v>0</v>
      </c>
      <c r="V142" s="47">
        <f t="shared" si="31"/>
        <v>0</v>
      </c>
      <c r="W142" s="48"/>
      <c r="X142" s="49">
        <f t="shared" si="52"/>
        <v>0</v>
      </c>
      <c r="Y142" s="50">
        <f t="shared" si="53"/>
        <v>0</v>
      </c>
      <c r="Z142" s="50">
        <f t="shared" si="54"/>
        <v>0</v>
      </c>
      <c r="AA142" s="50">
        <f t="shared" si="55"/>
        <v>0</v>
      </c>
      <c r="AB142" s="51">
        <f t="shared" si="56"/>
        <v>0</v>
      </c>
      <c r="AC142" s="52">
        <f t="shared" si="57"/>
        <v>0</v>
      </c>
      <c r="AD142" s="53">
        <f t="shared" si="58"/>
        <v>0</v>
      </c>
      <c r="AE142" s="54">
        <f t="shared" si="59"/>
        <v>0</v>
      </c>
    </row>
    <row r="143" spans="1:31" ht="18" hidden="1" customHeight="1">
      <c r="A143" s="172">
        <v>342101</v>
      </c>
      <c r="B143" s="108">
        <v>4</v>
      </c>
      <c r="C143" s="96">
        <v>25</v>
      </c>
      <c r="D143" s="614">
        <v>555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9"/>
        <v>0</v>
      </c>
      <c r="P143" s="554"/>
      <c r="Q143" s="45"/>
      <c r="R143" s="705">
        <f t="shared" si="50"/>
        <v>0</v>
      </c>
      <c r="S143" s="334">
        <f t="shared" si="51"/>
        <v>0</v>
      </c>
      <c r="T143" s="45"/>
      <c r="U143" s="46">
        <f t="shared" si="36"/>
        <v>0</v>
      </c>
      <c r="V143" s="47">
        <f t="shared" si="31"/>
        <v>0</v>
      </c>
      <c r="W143" s="48"/>
      <c r="X143" s="49">
        <f t="shared" si="52"/>
        <v>0</v>
      </c>
      <c r="Y143" s="50">
        <f t="shared" si="53"/>
        <v>0</v>
      </c>
      <c r="Z143" s="50">
        <f t="shared" si="54"/>
        <v>0</v>
      </c>
      <c r="AA143" s="50">
        <f t="shared" si="55"/>
        <v>0</v>
      </c>
      <c r="AB143" s="51">
        <f t="shared" si="56"/>
        <v>0</v>
      </c>
      <c r="AC143" s="52">
        <f t="shared" si="57"/>
        <v>0</v>
      </c>
      <c r="AD143" s="53">
        <f t="shared" si="58"/>
        <v>0</v>
      </c>
      <c r="AE143" s="54">
        <f t="shared" si="59"/>
        <v>0</v>
      </c>
    </row>
    <row r="144" spans="1:31" ht="18" hidden="1" customHeight="1">
      <c r="A144" s="30">
        <v>341131</v>
      </c>
      <c r="B144" s="31" t="s">
        <v>57</v>
      </c>
      <c r="C144" s="32">
        <v>25</v>
      </c>
      <c r="D144" s="574" t="s">
        <v>194</v>
      </c>
      <c r="E144" s="73" t="s">
        <v>195</v>
      </c>
      <c r="F144" s="73" t="s">
        <v>196</v>
      </c>
      <c r="G144" s="73" t="s">
        <v>197</v>
      </c>
      <c r="H144" s="36" t="s">
        <v>198</v>
      </c>
      <c r="I144" s="552"/>
      <c r="J144" s="553"/>
      <c r="K144" s="467"/>
      <c r="L144" s="467"/>
      <c r="M144" s="467"/>
      <c r="N144" s="339"/>
      <c r="O144" s="46">
        <f t="shared" si="49"/>
        <v>0</v>
      </c>
      <c r="P144" s="554"/>
      <c r="Q144" s="45"/>
      <c r="R144" s="705">
        <f t="shared" si="50"/>
        <v>0</v>
      </c>
      <c r="S144" s="334">
        <f t="shared" si="51"/>
        <v>0</v>
      </c>
      <c r="T144" s="45"/>
      <c r="U144" s="46">
        <f t="shared" si="36"/>
        <v>0</v>
      </c>
      <c r="V144" s="47">
        <f t="shared" si="31"/>
        <v>0</v>
      </c>
      <c r="W144" s="48"/>
      <c r="X144" s="49">
        <f t="shared" si="52"/>
        <v>0</v>
      </c>
      <c r="Y144" s="50">
        <f t="shared" si="53"/>
        <v>0</v>
      </c>
      <c r="Z144" s="50">
        <f t="shared" si="54"/>
        <v>0</v>
      </c>
      <c r="AA144" s="50">
        <f t="shared" si="55"/>
        <v>0</v>
      </c>
      <c r="AB144" s="51">
        <f t="shared" si="56"/>
        <v>0</v>
      </c>
      <c r="AC144" s="52">
        <f t="shared" si="57"/>
        <v>0</v>
      </c>
      <c r="AD144" s="53">
        <f t="shared" si="58"/>
        <v>0</v>
      </c>
      <c r="AE144" s="54">
        <f t="shared" si="59"/>
        <v>0</v>
      </c>
    </row>
    <row r="145" spans="1:31" ht="18" hidden="1" customHeight="1">
      <c r="A145" s="30">
        <v>341131</v>
      </c>
      <c r="B145" s="31" t="s">
        <v>57</v>
      </c>
      <c r="C145" s="32">
        <v>25</v>
      </c>
      <c r="D145" s="574" t="s">
        <v>199</v>
      </c>
      <c r="E145" s="73" t="s">
        <v>200</v>
      </c>
      <c r="F145" s="73" t="s">
        <v>201</v>
      </c>
      <c r="G145" s="73" t="s">
        <v>202</v>
      </c>
      <c r="H145" s="36" t="s">
        <v>203</v>
      </c>
      <c r="I145" s="552"/>
      <c r="J145" s="553"/>
      <c r="K145" s="467"/>
      <c r="L145" s="467"/>
      <c r="M145" s="467"/>
      <c r="N145" s="339"/>
      <c r="O145" s="46">
        <f t="shared" si="49"/>
        <v>0</v>
      </c>
      <c r="P145" s="554"/>
      <c r="Q145" s="45"/>
      <c r="R145" s="705">
        <f t="shared" si="50"/>
        <v>0</v>
      </c>
      <c r="S145" s="334">
        <f>SUM(O145,R145)</f>
        <v>0</v>
      </c>
      <c r="T145" s="45"/>
      <c r="U145" s="46">
        <f t="shared" si="36"/>
        <v>0</v>
      </c>
      <c r="V145" s="47">
        <f t="shared" si="31"/>
        <v>0</v>
      </c>
      <c r="W145" s="48"/>
      <c r="X145" s="49">
        <f t="shared" si="52"/>
        <v>0</v>
      </c>
      <c r="Y145" s="50">
        <f t="shared" si="53"/>
        <v>0</v>
      </c>
      <c r="Z145" s="50">
        <f t="shared" si="54"/>
        <v>0</v>
      </c>
      <c r="AA145" s="50">
        <f t="shared" si="55"/>
        <v>0</v>
      </c>
      <c r="AB145" s="51">
        <f t="shared" si="56"/>
        <v>0</v>
      </c>
      <c r="AC145" s="52">
        <f t="shared" si="57"/>
        <v>0</v>
      </c>
      <c r="AD145" s="53">
        <f t="shared" si="58"/>
        <v>0</v>
      </c>
      <c r="AE145" s="54">
        <f t="shared" si="59"/>
        <v>0</v>
      </c>
    </row>
    <row r="146" spans="1:31" ht="18" hidden="1" customHeight="1">
      <c r="A146" s="119" t="s">
        <v>204</v>
      </c>
      <c r="B146" s="120"/>
      <c r="C146" s="595"/>
      <c r="D146" s="596"/>
      <c r="E146" s="120"/>
      <c r="F146" s="120"/>
      <c r="G146" s="120"/>
      <c r="H146" s="120"/>
      <c r="I146" s="596"/>
      <c r="J146" s="274">
        <f>SUM(J135:J145)</f>
        <v>0</v>
      </c>
      <c r="K146" s="275">
        <f t="shared" ref="K146:U146" si="60">SUM(K135:K145)</f>
        <v>0</v>
      </c>
      <c r="L146" s="275">
        <f t="shared" si="60"/>
        <v>0</v>
      </c>
      <c r="M146" s="275">
        <f t="shared" si="60"/>
        <v>0</v>
      </c>
      <c r="N146" s="279">
        <f t="shared" si="60"/>
        <v>0</v>
      </c>
      <c r="O146" s="276">
        <f t="shared" si="60"/>
        <v>0</v>
      </c>
      <c r="P146" s="279">
        <f>SUM(P135:P145)</f>
        <v>0</v>
      </c>
      <c r="Q146" s="275">
        <f>SUM(Q135:Q145)</f>
        <v>0</v>
      </c>
      <c r="R146" s="706">
        <f t="shared" si="60"/>
        <v>0</v>
      </c>
      <c r="S146" s="707">
        <f t="shared" si="60"/>
        <v>0</v>
      </c>
      <c r="T146" s="275">
        <f t="shared" si="60"/>
        <v>0</v>
      </c>
      <c r="U146" s="276">
        <f t="shared" si="60"/>
        <v>0</v>
      </c>
      <c r="V146" s="47">
        <f t="shared" si="31"/>
        <v>0</v>
      </c>
      <c r="W146" s="277"/>
      <c r="X146" s="278">
        <f t="shared" ref="X146:AE146" si="61">SUM(X135:X145)</f>
        <v>0</v>
      </c>
      <c r="Y146" s="275">
        <f t="shared" si="61"/>
        <v>0</v>
      </c>
      <c r="Z146" s="275">
        <f t="shared" si="61"/>
        <v>0</v>
      </c>
      <c r="AA146" s="275">
        <f t="shared" si="61"/>
        <v>0</v>
      </c>
      <c r="AB146" s="279">
        <f t="shared" si="61"/>
        <v>0</v>
      </c>
      <c r="AC146" s="276">
        <f t="shared" si="61"/>
        <v>0</v>
      </c>
      <c r="AD146" s="279">
        <f t="shared" si="61"/>
        <v>0</v>
      </c>
      <c r="AE146" s="280">
        <f t="shared" si="61"/>
        <v>0</v>
      </c>
    </row>
    <row r="147" spans="1:31" ht="18" customHeight="1" thickBot="1">
      <c r="A147" s="281" t="s">
        <v>205</v>
      </c>
      <c r="B147" s="282"/>
      <c r="C147" s="708"/>
      <c r="D147" s="709"/>
      <c r="E147" s="282"/>
      <c r="F147" s="282"/>
      <c r="G147" s="282"/>
      <c r="H147" s="282"/>
      <c r="I147" s="709"/>
      <c r="J147" s="290">
        <f t="shared" ref="J147:U147" si="62">SUM(J146,J134,J104,J45)</f>
        <v>1308</v>
      </c>
      <c r="K147" s="291">
        <f t="shared" si="62"/>
        <v>70</v>
      </c>
      <c r="L147" s="291">
        <f t="shared" si="62"/>
        <v>15</v>
      </c>
      <c r="M147" s="291">
        <f t="shared" si="62"/>
        <v>0</v>
      </c>
      <c r="N147" s="295">
        <f t="shared" si="62"/>
        <v>32</v>
      </c>
      <c r="O147" s="292">
        <f t="shared" si="62"/>
        <v>1425</v>
      </c>
      <c r="P147" s="295">
        <f t="shared" si="62"/>
        <v>4670</v>
      </c>
      <c r="Q147" s="295">
        <f t="shared" si="62"/>
        <v>3248</v>
      </c>
      <c r="R147" s="710">
        <f t="shared" si="62"/>
        <v>7918</v>
      </c>
      <c r="S147" s="711">
        <f t="shared" si="62"/>
        <v>6359</v>
      </c>
      <c r="T147" s="291">
        <f t="shared" si="62"/>
        <v>2984</v>
      </c>
      <c r="U147" s="292">
        <f t="shared" si="62"/>
        <v>9343</v>
      </c>
      <c r="V147" s="47">
        <f t="shared" si="31"/>
        <v>0</v>
      </c>
      <c r="W147" s="293"/>
      <c r="X147" s="294">
        <f t="shared" ref="X147:AE147" si="63">SUM(X146,X134,X104,X45)</f>
        <v>43040</v>
      </c>
      <c r="Y147" s="291">
        <f t="shared" si="63"/>
        <v>2800</v>
      </c>
      <c r="Z147" s="291">
        <f t="shared" si="63"/>
        <v>600</v>
      </c>
      <c r="AA147" s="291">
        <f t="shared" si="63"/>
        <v>0</v>
      </c>
      <c r="AB147" s="295">
        <f t="shared" si="63"/>
        <v>1280</v>
      </c>
      <c r="AC147" s="292">
        <f t="shared" si="63"/>
        <v>47720</v>
      </c>
      <c r="AD147" s="295">
        <f t="shared" si="63"/>
        <v>103320</v>
      </c>
      <c r="AE147" s="296">
        <f t="shared" si="63"/>
        <v>148480</v>
      </c>
    </row>
    <row r="148" spans="1:31" ht="18" customHeight="1">
      <c r="A148" s="192">
        <v>112001</v>
      </c>
      <c r="B148" s="297" t="s">
        <v>206</v>
      </c>
      <c r="C148" s="238">
        <v>25</v>
      </c>
      <c r="D148" s="551">
        <v>510</v>
      </c>
      <c r="E148" s="34">
        <v>910</v>
      </c>
      <c r="F148" s="34"/>
      <c r="G148" s="34">
        <v>9610</v>
      </c>
      <c r="H148" s="35"/>
      <c r="I148" s="712"/>
      <c r="J148" s="713">
        <v>64</v>
      </c>
      <c r="K148" s="714"/>
      <c r="L148" s="714"/>
      <c r="M148" s="714"/>
      <c r="N148" s="715"/>
      <c r="O148" s="716">
        <f t="shared" ref="O148:O193" si="64">SUM(J148:N148)</f>
        <v>64</v>
      </c>
      <c r="P148" s="554"/>
      <c r="Q148" s="301"/>
      <c r="R148" s="717"/>
      <c r="S148" s="63">
        <f t="shared" ref="S148:S193" si="65">SUM(O148,R148)</f>
        <v>64</v>
      </c>
      <c r="T148" s="430"/>
      <c r="U148" s="302">
        <f t="shared" si="36"/>
        <v>64</v>
      </c>
      <c r="V148" s="47">
        <f t="shared" si="31"/>
        <v>0</v>
      </c>
      <c r="W148" s="303"/>
      <c r="X148" s="304">
        <f t="shared" ref="X148:X193" si="66">(J148*1000)/C148</f>
        <v>2560</v>
      </c>
      <c r="Y148" s="305">
        <f t="shared" ref="Y148:Y193" si="67">(K148*1000)/C148</f>
        <v>0</v>
      </c>
      <c r="Z148" s="305">
        <f t="shared" ref="Z148:Z193" si="68">(L148*1000)/C148</f>
        <v>0</v>
      </c>
      <c r="AA148" s="305">
        <f t="shared" ref="AA148:AA193" si="69">(M148*1000)/C148</f>
        <v>0</v>
      </c>
      <c r="AB148" s="306">
        <f t="shared" ref="AB148:AB193" si="70">(N148*1000)/C148</f>
        <v>0</v>
      </c>
      <c r="AC148" s="307">
        <f t="shared" ref="AC148:AC193" si="71">SUM(X148:AB148)</f>
        <v>2560</v>
      </c>
      <c r="AD148" s="308">
        <f t="shared" ref="AD148:AD193" si="72">(R148*1000)/C148</f>
        <v>0</v>
      </c>
      <c r="AE148" s="309">
        <f t="shared" ref="AE148:AE193" si="73">SUM(AC148:AD148)</f>
        <v>2560</v>
      </c>
    </row>
    <row r="149" spans="1:31" ht="18" hidden="1" customHeight="1">
      <c r="A149" s="192">
        <v>112801</v>
      </c>
      <c r="B149" s="718">
        <v>2.5</v>
      </c>
      <c r="C149" s="719" t="s">
        <v>27</v>
      </c>
      <c r="D149" s="551"/>
      <c r="E149" s="34"/>
      <c r="F149" s="314" t="s">
        <v>209</v>
      </c>
      <c r="G149" s="34"/>
      <c r="H149" s="35"/>
      <c r="I149" s="712"/>
      <c r="J149" s="713"/>
      <c r="K149" s="714"/>
      <c r="L149" s="714"/>
      <c r="M149" s="714"/>
      <c r="N149" s="715"/>
      <c r="O149" s="716">
        <f t="shared" si="64"/>
        <v>0</v>
      </c>
      <c r="P149" s="554"/>
      <c r="Q149" s="301"/>
      <c r="R149" s="717"/>
      <c r="S149" s="63">
        <f t="shared" si="65"/>
        <v>0</v>
      </c>
      <c r="T149" s="720"/>
      <c r="U149" s="302">
        <f t="shared" si="36"/>
        <v>0</v>
      </c>
      <c r="V149" s="47">
        <f t="shared" ref="V149:V212" si="74">O149+R149-U149</f>
        <v>0</v>
      </c>
      <c r="W149" s="303"/>
      <c r="X149" s="304"/>
      <c r="Y149" s="305"/>
      <c r="Z149" s="305"/>
      <c r="AA149" s="305"/>
      <c r="AB149" s="306"/>
      <c r="AC149" s="307">
        <f t="shared" si="71"/>
        <v>0</v>
      </c>
      <c r="AD149" s="308"/>
      <c r="AE149" s="309">
        <f t="shared" si="73"/>
        <v>0</v>
      </c>
    </row>
    <row r="150" spans="1:31" ht="18" hidden="1" customHeight="1">
      <c r="A150" s="192">
        <v>112801</v>
      </c>
      <c r="B150" s="297" t="s">
        <v>206</v>
      </c>
      <c r="C150" s="238">
        <v>25</v>
      </c>
      <c r="D150" s="551"/>
      <c r="E150" s="34"/>
      <c r="F150" s="3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4"/>
        <v>0</v>
      </c>
      <c r="P150" s="554"/>
      <c r="Q150" s="301"/>
      <c r="R150" s="717"/>
      <c r="S150" s="63">
        <f t="shared" si="65"/>
        <v>0</v>
      </c>
      <c r="T150" s="720"/>
      <c r="U150" s="302">
        <f t="shared" si="36"/>
        <v>0</v>
      </c>
      <c r="V150" s="47">
        <f t="shared" si="74"/>
        <v>0</v>
      </c>
      <c r="W150" s="303"/>
      <c r="X150" s="304">
        <f t="shared" si="66"/>
        <v>0</v>
      </c>
      <c r="Y150" s="305"/>
      <c r="Z150" s="305">
        <f t="shared" si="68"/>
        <v>0</v>
      </c>
      <c r="AA150" s="305"/>
      <c r="AB150" s="306"/>
      <c r="AC150" s="307">
        <f t="shared" si="71"/>
        <v>0</v>
      </c>
      <c r="AD150" s="308"/>
      <c r="AE150" s="309">
        <f t="shared" si="73"/>
        <v>0</v>
      </c>
    </row>
    <row r="151" spans="1:31" ht="18" hidden="1" customHeight="1">
      <c r="A151" s="192">
        <v>112601</v>
      </c>
      <c r="B151" s="297" t="s">
        <v>206</v>
      </c>
      <c r="C151" s="721">
        <v>25</v>
      </c>
      <c r="D151" s="551"/>
      <c r="E151" s="34"/>
      <c r="F151" s="722" t="s">
        <v>208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4"/>
        <v>0</v>
      </c>
      <c r="P151" s="554"/>
      <c r="Q151" s="301"/>
      <c r="R151" s="717"/>
      <c r="S151" s="63">
        <f t="shared" si="65"/>
        <v>0</v>
      </c>
      <c r="T151" s="143"/>
      <c r="U151" s="302">
        <f t="shared" si="36"/>
        <v>0</v>
      </c>
      <c r="V151" s="47">
        <f t="shared" si="74"/>
        <v>0</v>
      </c>
      <c r="W151" s="303"/>
      <c r="X151" s="304"/>
      <c r="Y151" s="305"/>
      <c r="Z151" s="305"/>
      <c r="AA151" s="305"/>
      <c r="AB151" s="306"/>
      <c r="AC151" s="307"/>
      <c r="AD151" s="308"/>
      <c r="AE151" s="309"/>
    </row>
    <row r="152" spans="1:31" ht="18" customHeight="1">
      <c r="A152" s="192">
        <v>112601</v>
      </c>
      <c r="B152" s="297" t="s">
        <v>206</v>
      </c>
      <c r="C152" s="238">
        <v>25</v>
      </c>
      <c r="D152" s="551"/>
      <c r="E152" s="34"/>
      <c r="F152" s="723" t="s">
        <v>207</v>
      </c>
      <c r="G152" s="34"/>
      <c r="H152" s="35"/>
      <c r="I152" s="712"/>
      <c r="J152" s="713"/>
      <c r="K152" s="714"/>
      <c r="L152" s="724">
        <v>32</v>
      </c>
      <c r="M152" s="714"/>
      <c r="N152" s="715"/>
      <c r="O152" s="716">
        <f t="shared" si="64"/>
        <v>32</v>
      </c>
      <c r="P152" s="554"/>
      <c r="Q152" s="301"/>
      <c r="R152" s="717"/>
      <c r="S152" s="63">
        <f t="shared" si="65"/>
        <v>32</v>
      </c>
      <c r="T152" s="430"/>
      <c r="U152" s="302">
        <f t="shared" si="36"/>
        <v>32</v>
      </c>
      <c r="V152" s="47">
        <f t="shared" si="74"/>
        <v>0</v>
      </c>
      <c r="W152" s="303"/>
      <c r="X152" s="304"/>
      <c r="Y152" s="305"/>
      <c r="Z152" s="50">
        <f t="shared" si="68"/>
        <v>1280</v>
      </c>
      <c r="AA152" s="305"/>
      <c r="AB152" s="306"/>
      <c r="AC152" s="52">
        <f t="shared" si="71"/>
        <v>1280</v>
      </c>
      <c r="AD152" s="308"/>
      <c r="AE152" s="54">
        <f t="shared" si="73"/>
        <v>1280</v>
      </c>
    </row>
    <row r="153" spans="1:31" ht="18" hidden="1" customHeight="1">
      <c r="A153" s="192">
        <v>112601</v>
      </c>
      <c r="B153" s="297" t="s">
        <v>206</v>
      </c>
      <c r="C153" s="238">
        <v>25</v>
      </c>
      <c r="D153" s="551"/>
      <c r="E153" s="34"/>
      <c r="F153" s="314" t="s">
        <v>396</v>
      </c>
      <c r="G153" s="34"/>
      <c r="H153" s="35"/>
      <c r="I153" s="712"/>
      <c r="J153" s="725"/>
      <c r="K153" s="714"/>
      <c r="L153" s="726"/>
      <c r="M153" s="714"/>
      <c r="N153" s="715"/>
      <c r="O153" s="716">
        <f t="shared" si="64"/>
        <v>0</v>
      </c>
      <c r="P153" s="554"/>
      <c r="Q153" s="301"/>
      <c r="R153" s="717"/>
      <c r="S153" s="63">
        <f t="shared" si="65"/>
        <v>0</v>
      </c>
      <c r="T153" s="430"/>
      <c r="U153" s="302">
        <f t="shared" si="36"/>
        <v>0</v>
      </c>
      <c r="V153" s="47">
        <f t="shared" si="74"/>
        <v>0</v>
      </c>
      <c r="W153" s="303"/>
      <c r="X153" s="304"/>
      <c r="Y153" s="305"/>
      <c r="Z153" s="50">
        <f t="shared" si="68"/>
        <v>0</v>
      </c>
      <c r="AA153" s="305"/>
      <c r="AB153" s="306"/>
      <c r="AC153" s="52">
        <f t="shared" si="71"/>
        <v>0</v>
      </c>
      <c r="AD153" s="308"/>
      <c r="AE153" s="54">
        <f t="shared" si="73"/>
        <v>0</v>
      </c>
    </row>
    <row r="154" spans="1:31" ht="18" customHeight="1">
      <c r="A154" s="192">
        <v>112801</v>
      </c>
      <c r="B154" s="297" t="s">
        <v>206</v>
      </c>
      <c r="C154" s="238">
        <v>25</v>
      </c>
      <c r="D154" s="551"/>
      <c r="E154" s="34"/>
      <c r="F154" s="314" t="s">
        <v>209</v>
      </c>
      <c r="G154" s="34"/>
      <c r="H154" s="35"/>
      <c r="I154" s="712"/>
      <c r="J154" s="725"/>
      <c r="K154" s="714"/>
      <c r="L154" s="726">
        <v>8</v>
      </c>
      <c r="M154" s="714"/>
      <c r="N154" s="715"/>
      <c r="O154" s="716">
        <f t="shared" si="64"/>
        <v>8</v>
      </c>
      <c r="P154" s="554"/>
      <c r="Q154" s="301"/>
      <c r="R154" s="717"/>
      <c r="S154" s="63">
        <f t="shared" si="65"/>
        <v>8</v>
      </c>
      <c r="T154" s="430"/>
      <c r="U154" s="302">
        <f t="shared" si="36"/>
        <v>8</v>
      </c>
      <c r="V154" s="47">
        <f t="shared" si="74"/>
        <v>0</v>
      </c>
      <c r="W154" s="303"/>
      <c r="X154" s="304"/>
      <c r="Y154" s="305"/>
      <c r="Z154" s="50">
        <f t="shared" si="68"/>
        <v>320</v>
      </c>
      <c r="AA154" s="305"/>
      <c r="AB154" s="306"/>
      <c r="AC154" s="52">
        <f t="shared" si="71"/>
        <v>320</v>
      </c>
      <c r="AD154" s="308"/>
      <c r="AE154" s="54">
        <f t="shared" si="73"/>
        <v>320</v>
      </c>
    </row>
    <row r="155" spans="1:31" ht="18" customHeight="1">
      <c r="A155" s="192">
        <v>112031</v>
      </c>
      <c r="B155" s="297" t="s">
        <v>206</v>
      </c>
      <c r="C155" s="238">
        <v>25</v>
      </c>
      <c r="D155" s="727" t="s">
        <v>210</v>
      </c>
      <c r="E155" s="34"/>
      <c r="F155" s="34"/>
      <c r="G155" s="34"/>
      <c r="H155" s="35"/>
      <c r="I155" s="712"/>
      <c r="J155" s="728"/>
      <c r="K155" s="729"/>
      <c r="L155" s="729"/>
      <c r="M155" s="729"/>
      <c r="N155" s="730"/>
      <c r="O155" s="302">
        <f t="shared" si="64"/>
        <v>0</v>
      </c>
      <c r="P155" s="554"/>
      <c r="Q155" s="301"/>
      <c r="R155" s="717"/>
      <c r="S155" s="63">
        <f t="shared" si="65"/>
        <v>0</v>
      </c>
      <c r="T155" s="430"/>
      <c r="U155" s="302">
        <f t="shared" si="36"/>
        <v>0</v>
      </c>
      <c r="V155" s="47">
        <f t="shared" si="74"/>
        <v>0</v>
      </c>
      <c r="W155" s="303"/>
      <c r="X155" s="304">
        <f t="shared" si="66"/>
        <v>0</v>
      </c>
      <c r="Y155" s="305"/>
      <c r="Z155" s="305"/>
      <c r="AA155" s="305"/>
      <c r="AB155" s="306"/>
      <c r="AC155" s="307">
        <f t="shared" si="71"/>
        <v>0</v>
      </c>
      <c r="AD155" s="308"/>
      <c r="AE155" s="309">
        <f t="shared" si="73"/>
        <v>0</v>
      </c>
    </row>
    <row r="156" spans="1:31" ht="18" hidden="1" customHeight="1">
      <c r="A156" s="182">
        <v>112591</v>
      </c>
      <c r="B156" s="331" t="s">
        <v>206</v>
      </c>
      <c r="C156" s="731">
        <v>50</v>
      </c>
      <c r="D156" s="630"/>
      <c r="E156" s="103"/>
      <c r="F156" s="103"/>
      <c r="G156" s="103"/>
      <c r="H156" s="103"/>
      <c r="I156" s="732" t="s">
        <v>211</v>
      </c>
      <c r="J156" s="733"/>
      <c r="K156" s="467"/>
      <c r="L156" s="467"/>
      <c r="M156" s="467"/>
      <c r="N156" s="339"/>
      <c r="O156" s="46"/>
      <c r="P156" s="637"/>
      <c r="Q156" s="661"/>
      <c r="R156" s="734">
        <f t="shared" ref="R156:R193" si="75">SUM(P156:Q156)</f>
        <v>0</v>
      </c>
      <c r="S156" s="63">
        <f t="shared" si="65"/>
        <v>0</v>
      </c>
      <c r="T156" s="227"/>
      <c r="U156" s="46">
        <f t="shared" si="36"/>
        <v>0</v>
      </c>
      <c r="V156" s="47">
        <f t="shared" si="74"/>
        <v>0</v>
      </c>
      <c r="W156" s="48"/>
      <c r="X156" s="49"/>
      <c r="Y156" s="50"/>
      <c r="Z156" s="50"/>
      <c r="AA156" s="50"/>
      <c r="AB156" s="51"/>
      <c r="AC156" s="52"/>
      <c r="AD156" s="53">
        <f t="shared" si="72"/>
        <v>0</v>
      </c>
      <c r="AE156" s="54">
        <f t="shared" si="73"/>
        <v>0</v>
      </c>
    </row>
    <row r="157" spans="1:31" ht="18" customHeight="1">
      <c r="A157" s="190">
        <v>11252892</v>
      </c>
      <c r="B157" s="168" t="s">
        <v>206</v>
      </c>
      <c r="C157" s="331">
        <v>50</v>
      </c>
      <c r="D157" s="630"/>
      <c r="E157" s="103"/>
      <c r="F157" s="103"/>
      <c r="G157" s="103"/>
      <c r="H157" s="103"/>
      <c r="I157" s="735" t="s">
        <v>470</v>
      </c>
      <c r="J157" s="733"/>
      <c r="K157" s="467"/>
      <c r="L157" s="467"/>
      <c r="M157" s="467"/>
      <c r="N157" s="339"/>
      <c r="O157" s="46"/>
      <c r="P157" s="436"/>
      <c r="Q157" s="139">
        <v>72</v>
      </c>
      <c r="R157" s="436">
        <f t="shared" si="75"/>
        <v>72</v>
      </c>
      <c r="S157" s="63">
        <f t="shared" si="65"/>
        <v>72</v>
      </c>
      <c r="T157" s="139"/>
      <c r="U157" s="46">
        <f t="shared" si="36"/>
        <v>72</v>
      </c>
      <c r="V157" s="47">
        <f t="shared" si="74"/>
        <v>0</v>
      </c>
      <c r="W157" s="48"/>
      <c r="X157" s="49"/>
      <c r="Y157" s="50"/>
      <c r="Z157" s="50"/>
      <c r="AA157" s="50"/>
      <c r="AB157" s="51"/>
      <c r="AC157" s="52"/>
      <c r="AD157" s="53">
        <f t="shared" si="72"/>
        <v>1440</v>
      </c>
      <c r="AE157" s="54">
        <f t="shared" si="73"/>
        <v>1440</v>
      </c>
    </row>
    <row r="158" spans="1:31" ht="18" hidden="1" customHeight="1">
      <c r="A158" s="236">
        <v>114001</v>
      </c>
      <c r="B158" s="108">
        <v>3.5</v>
      </c>
      <c r="C158" s="736" t="s">
        <v>75</v>
      </c>
      <c r="D158" s="737" t="s">
        <v>397</v>
      </c>
      <c r="E158" s="170"/>
      <c r="F158" s="170"/>
      <c r="G158" s="170"/>
      <c r="H158" s="171"/>
      <c r="I158" s="738"/>
      <c r="J158" s="553"/>
      <c r="K158" s="467"/>
      <c r="L158" s="467"/>
      <c r="M158" s="467"/>
      <c r="N158" s="339"/>
      <c r="O158" s="46">
        <f t="shared" si="64"/>
        <v>0</v>
      </c>
      <c r="P158" s="554"/>
      <c r="Q158" s="739"/>
      <c r="R158" s="740"/>
      <c r="S158" s="63"/>
      <c r="T158" s="63">
        <f>SUM(O158,R158)</f>
        <v>0</v>
      </c>
      <c r="U158" s="46">
        <f t="shared" si="36"/>
        <v>0</v>
      </c>
      <c r="V158" s="47">
        <f t="shared" si="74"/>
        <v>0</v>
      </c>
      <c r="W158" s="48"/>
      <c r="X158" s="49"/>
      <c r="Y158" s="50"/>
      <c r="Z158" s="50"/>
      <c r="AA158" s="50"/>
      <c r="AB158" s="51"/>
      <c r="AC158" s="52"/>
      <c r="AD158" s="53"/>
      <c r="AE158" s="54"/>
    </row>
    <row r="159" spans="1:31" ht="18" hidden="1" customHeight="1">
      <c r="A159" s="236">
        <v>115701</v>
      </c>
      <c r="B159" s="741">
        <v>2.5</v>
      </c>
      <c r="C159" s="32">
        <v>25</v>
      </c>
      <c r="D159" s="737"/>
      <c r="E159" s="170"/>
      <c r="F159" s="170"/>
      <c r="G159" s="170"/>
      <c r="H159" s="254">
        <v>6911</v>
      </c>
      <c r="I159" s="738"/>
      <c r="J159" s="742"/>
      <c r="K159" s="556"/>
      <c r="L159" s="556"/>
      <c r="M159" s="556"/>
      <c r="N159" s="743"/>
      <c r="O159" s="716">
        <f t="shared" si="64"/>
        <v>0</v>
      </c>
      <c r="P159" s="554"/>
      <c r="Q159" s="739"/>
      <c r="R159" s="740"/>
      <c r="S159" s="63">
        <f t="shared" si="65"/>
        <v>0</v>
      </c>
      <c r="T159" s="143"/>
      <c r="U159" s="46">
        <f t="shared" si="36"/>
        <v>0</v>
      </c>
      <c r="V159" s="47">
        <f t="shared" si="74"/>
        <v>0</v>
      </c>
      <c r="W159" s="48" t="s">
        <v>102</v>
      </c>
      <c r="X159" s="49">
        <f t="shared" si="66"/>
        <v>0</v>
      </c>
      <c r="Y159" s="49"/>
      <c r="Z159" s="50">
        <f t="shared" si="68"/>
        <v>0</v>
      </c>
      <c r="AA159" s="49"/>
      <c r="AB159" s="51">
        <f t="shared" si="70"/>
        <v>0</v>
      </c>
      <c r="AC159" s="52">
        <f t="shared" si="71"/>
        <v>0</v>
      </c>
      <c r="AD159" s="53"/>
      <c r="AE159" s="54">
        <f t="shared" si="73"/>
        <v>0</v>
      </c>
    </row>
    <row r="160" spans="1:31" ht="18" hidden="1" customHeight="1">
      <c r="A160" s="182">
        <v>114601</v>
      </c>
      <c r="B160" s="744">
        <v>4</v>
      </c>
      <c r="C160" s="745" t="s">
        <v>27</v>
      </c>
      <c r="D160" s="746"/>
      <c r="E160" s="170"/>
      <c r="F160" s="170" t="s">
        <v>398</v>
      </c>
      <c r="G160" s="170"/>
      <c r="H160" s="747"/>
      <c r="I160" s="738"/>
      <c r="J160" s="742"/>
      <c r="K160" s="556"/>
      <c r="L160" s="563"/>
      <c r="M160" s="556"/>
      <c r="N160" s="743"/>
      <c r="O160" s="302">
        <f t="shared" si="64"/>
        <v>0</v>
      </c>
      <c r="P160" s="554"/>
      <c r="Q160" s="739"/>
      <c r="R160" s="740"/>
      <c r="S160" s="63"/>
      <c r="T160" s="143">
        <f>SUM(O160,R160)</f>
        <v>0</v>
      </c>
      <c r="U160" s="302">
        <f t="shared" si="36"/>
        <v>0</v>
      </c>
      <c r="V160" s="47">
        <f t="shared" si="74"/>
        <v>0</v>
      </c>
      <c r="W160" s="339"/>
      <c r="X160" s="51"/>
      <c r="Y160" s="51"/>
      <c r="Z160" s="50"/>
      <c r="AA160" s="51"/>
      <c r="AB160" s="51"/>
      <c r="AC160" s="52"/>
      <c r="AD160" s="53"/>
      <c r="AE160" s="54"/>
    </row>
    <row r="161" spans="1:31" ht="18" hidden="1" customHeight="1">
      <c r="A161" s="190">
        <v>114601</v>
      </c>
      <c r="B161" s="744">
        <v>3.5</v>
      </c>
      <c r="C161" s="225">
        <v>25</v>
      </c>
      <c r="D161" s="748"/>
      <c r="E161" s="103"/>
      <c r="F161" s="261" t="s">
        <v>215</v>
      </c>
      <c r="G161" s="103"/>
      <c r="H161" s="103"/>
      <c r="I161" s="738"/>
      <c r="J161" s="553"/>
      <c r="K161" s="467"/>
      <c r="L161" s="749"/>
      <c r="M161" s="467"/>
      <c r="N161" s="339"/>
      <c r="O161" s="302">
        <f t="shared" si="64"/>
        <v>0</v>
      </c>
      <c r="P161" s="554"/>
      <c r="Q161" s="739"/>
      <c r="R161" s="740"/>
      <c r="S161" s="63">
        <f t="shared" si="65"/>
        <v>0</v>
      </c>
      <c r="T161" s="143"/>
      <c r="U161" s="302">
        <f t="shared" si="36"/>
        <v>0</v>
      </c>
      <c r="V161" s="47">
        <f t="shared" si="74"/>
        <v>0</v>
      </c>
      <c r="W161" s="339"/>
      <c r="X161" s="50"/>
      <c r="Y161" s="50"/>
      <c r="Z161" s="50">
        <f t="shared" si="68"/>
        <v>0</v>
      </c>
      <c r="AA161" s="50"/>
      <c r="AB161" s="50"/>
      <c r="AC161" s="52">
        <f t="shared" si="71"/>
        <v>0</v>
      </c>
      <c r="AD161" s="53"/>
      <c r="AE161" s="54">
        <f t="shared" si="73"/>
        <v>0</v>
      </c>
    </row>
    <row r="162" spans="1:31" ht="18" hidden="1" customHeight="1">
      <c r="A162" s="190">
        <v>114701</v>
      </c>
      <c r="B162" s="750">
        <v>3.5</v>
      </c>
      <c r="C162" s="225">
        <v>25</v>
      </c>
      <c r="D162" s="748"/>
      <c r="E162" s="103"/>
      <c r="F162" s="751" t="s">
        <v>214</v>
      </c>
      <c r="G162" s="103"/>
      <c r="H162" s="104"/>
      <c r="I162" s="738"/>
      <c r="J162" s="553"/>
      <c r="K162" s="467"/>
      <c r="L162" s="749"/>
      <c r="M162" s="467"/>
      <c r="N162" s="339"/>
      <c r="O162" s="302">
        <f t="shared" si="64"/>
        <v>0</v>
      </c>
      <c r="P162" s="554"/>
      <c r="Q162" s="739"/>
      <c r="R162" s="740"/>
      <c r="S162" s="63">
        <f t="shared" si="65"/>
        <v>0</v>
      </c>
      <c r="T162" s="143"/>
      <c r="U162" s="302">
        <f t="shared" si="36"/>
        <v>0</v>
      </c>
      <c r="V162" s="47">
        <f t="shared" si="74"/>
        <v>0</v>
      </c>
      <c r="W162" s="339"/>
      <c r="X162" s="51"/>
      <c r="Y162" s="51"/>
      <c r="Z162" s="50">
        <f t="shared" si="68"/>
        <v>0</v>
      </c>
      <c r="AA162" s="51"/>
      <c r="AB162" s="51"/>
      <c r="AC162" s="52">
        <f t="shared" si="71"/>
        <v>0</v>
      </c>
      <c r="AD162" s="53"/>
      <c r="AE162" s="54">
        <f t="shared" si="73"/>
        <v>0</v>
      </c>
    </row>
    <row r="163" spans="1:31" ht="18" customHeight="1">
      <c r="A163" s="190">
        <v>114301</v>
      </c>
      <c r="B163" s="752">
        <v>3.5</v>
      </c>
      <c r="C163" s="180">
        <v>25</v>
      </c>
      <c r="D163" s="753" t="s">
        <v>213</v>
      </c>
      <c r="E163" s="103"/>
      <c r="F163" s="261"/>
      <c r="G163" s="103"/>
      <c r="H163" s="104"/>
      <c r="I163" s="738"/>
      <c r="J163" s="44"/>
      <c r="K163" s="467"/>
      <c r="L163" s="749"/>
      <c r="M163" s="467"/>
      <c r="N163" s="339"/>
      <c r="O163" s="302">
        <f t="shared" si="64"/>
        <v>0</v>
      </c>
      <c r="P163" s="554"/>
      <c r="Q163" s="739"/>
      <c r="R163" s="740"/>
      <c r="S163" s="63">
        <f t="shared" si="65"/>
        <v>0</v>
      </c>
      <c r="T163" s="143"/>
      <c r="U163" s="302">
        <f t="shared" si="36"/>
        <v>0</v>
      </c>
      <c r="V163" s="47">
        <f t="shared" si="74"/>
        <v>0</v>
      </c>
      <c r="W163" s="339"/>
      <c r="X163" s="49">
        <f t="shared" si="66"/>
        <v>0</v>
      </c>
      <c r="Y163" s="49"/>
      <c r="Z163" s="49"/>
      <c r="AA163" s="49"/>
      <c r="AB163" s="51"/>
      <c r="AC163" s="52">
        <f t="shared" si="71"/>
        <v>0</v>
      </c>
      <c r="AD163" s="53"/>
      <c r="AE163" s="54">
        <f t="shared" si="73"/>
        <v>0</v>
      </c>
    </row>
    <row r="164" spans="1:31" ht="18.75" customHeight="1">
      <c r="A164" s="30">
        <v>114001</v>
      </c>
      <c r="B164" s="108">
        <v>3.5</v>
      </c>
      <c r="C164" s="32">
        <v>25</v>
      </c>
      <c r="D164" s="574">
        <v>511</v>
      </c>
      <c r="E164" s="73">
        <v>911</v>
      </c>
      <c r="F164" s="73"/>
      <c r="G164" s="73">
        <v>9611</v>
      </c>
      <c r="H164" s="36"/>
      <c r="I164" s="552"/>
      <c r="J164" s="116">
        <v>8</v>
      </c>
      <c r="K164" s="563"/>
      <c r="L164" s="563"/>
      <c r="M164" s="563"/>
      <c r="N164" s="607"/>
      <c r="O164" s="716">
        <f t="shared" si="64"/>
        <v>8</v>
      </c>
      <c r="P164" s="554"/>
      <c r="Q164" s="45"/>
      <c r="R164" s="554">
        <f t="shared" si="75"/>
        <v>0</v>
      </c>
      <c r="S164" s="63">
        <f t="shared" si="65"/>
        <v>8</v>
      </c>
      <c r="T164" s="139"/>
      <c r="U164" s="46">
        <f t="shared" si="36"/>
        <v>8</v>
      </c>
      <c r="V164" s="47">
        <f t="shared" si="74"/>
        <v>0</v>
      </c>
      <c r="W164" s="48"/>
      <c r="X164" s="49">
        <f t="shared" si="66"/>
        <v>320</v>
      </c>
      <c r="Y164" s="50">
        <f t="shared" si="67"/>
        <v>0</v>
      </c>
      <c r="Z164" s="50">
        <f t="shared" si="68"/>
        <v>0</v>
      </c>
      <c r="AA164" s="50">
        <f t="shared" si="69"/>
        <v>0</v>
      </c>
      <c r="AB164" s="51">
        <f t="shared" si="70"/>
        <v>0</v>
      </c>
      <c r="AC164" s="52">
        <f t="shared" si="71"/>
        <v>320</v>
      </c>
      <c r="AD164" s="53">
        <f t="shared" si="72"/>
        <v>0</v>
      </c>
      <c r="AE164" s="54">
        <f t="shared" si="73"/>
        <v>320</v>
      </c>
    </row>
    <row r="165" spans="1:31" ht="15.6" hidden="1" customHeight="1">
      <c r="A165" s="30">
        <v>114591</v>
      </c>
      <c r="B165" s="108">
        <v>3.5</v>
      </c>
      <c r="C165" s="754">
        <v>50</v>
      </c>
      <c r="D165" s="599"/>
      <c r="E165" s="138"/>
      <c r="F165" s="138"/>
      <c r="G165" s="138"/>
      <c r="H165" s="73"/>
      <c r="I165" s="569" t="s">
        <v>216</v>
      </c>
      <c r="J165" s="755"/>
      <c r="K165" s="756"/>
      <c r="L165" s="756"/>
      <c r="M165" s="756"/>
      <c r="N165" s="757"/>
      <c r="O165" s="758"/>
      <c r="P165" s="565"/>
      <c r="Q165" s="661"/>
      <c r="R165" s="734">
        <f t="shared" si="75"/>
        <v>0</v>
      </c>
      <c r="S165" s="63">
        <f t="shared" si="65"/>
        <v>0</v>
      </c>
      <c r="T165" s="143"/>
      <c r="U165" s="46">
        <f t="shared" si="36"/>
        <v>0</v>
      </c>
      <c r="V165" s="47">
        <f t="shared" si="74"/>
        <v>0</v>
      </c>
      <c r="W165" s="48"/>
      <c r="X165" s="49"/>
      <c r="Y165" s="50"/>
      <c r="Z165" s="50"/>
      <c r="AA165" s="50"/>
      <c r="AB165" s="51"/>
      <c r="AC165" s="52"/>
      <c r="AD165" s="53">
        <f t="shared" si="72"/>
        <v>0</v>
      </c>
      <c r="AE165" s="54">
        <f t="shared" si="73"/>
        <v>0</v>
      </c>
    </row>
    <row r="166" spans="1:31" ht="17.25" customHeight="1">
      <c r="A166" s="30">
        <v>11452835</v>
      </c>
      <c r="B166" s="108">
        <v>3.5</v>
      </c>
      <c r="C166" s="32">
        <v>50</v>
      </c>
      <c r="D166" s="574"/>
      <c r="E166" s="73"/>
      <c r="F166" s="73"/>
      <c r="G166" s="73"/>
      <c r="H166" s="36"/>
      <c r="I166" s="566" t="s">
        <v>482</v>
      </c>
      <c r="J166" s="615"/>
      <c r="K166" s="616"/>
      <c r="L166" s="616"/>
      <c r="M166" s="616"/>
      <c r="N166" s="586"/>
      <c r="O166" s="587"/>
      <c r="P166" s="436"/>
      <c r="Q166" s="139">
        <v>200</v>
      </c>
      <c r="R166" s="436">
        <f t="shared" si="75"/>
        <v>200</v>
      </c>
      <c r="S166" s="63">
        <f t="shared" si="65"/>
        <v>200</v>
      </c>
      <c r="T166" s="143"/>
      <c r="U166" s="46">
        <f t="shared" si="36"/>
        <v>200</v>
      </c>
      <c r="V166" s="47">
        <f t="shared" si="74"/>
        <v>0</v>
      </c>
      <c r="W166" s="48"/>
      <c r="X166" s="49"/>
      <c r="Y166" s="50"/>
      <c r="Z166" s="50"/>
      <c r="AA166" s="50"/>
      <c r="AB166" s="51"/>
      <c r="AC166" s="52"/>
      <c r="AD166" s="53">
        <f t="shared" si="72"/>
        <v>4000</v>
      </c>
      <c r="AE166" s="54">
        <f t="shared" si="73"/>
        <v>4000</v>
      </c>
    </row>
    <row r="167" spans="1:31" ht="16.5" hidden="1" customHeight="1">
      <c r="A167" s="30">
        <v>114521</v>
      </c>
      <c r="B167" s="108">
        <v>3.5</v>
      </c>
      <c r="C167" s="736" t="s">
        <v>75</v>
      </c>
      <c r="D167" s="759"/>
      <c r="E167" s="760"/>
      <c r="F167" s="760"/>
      <c r="G167" s="760"/>
      <c r="H167" s="761"/>
      <c r="I167" s="689" t="s">
        <v>400</v>
      </c>
      <c r="J167" s="762"/>
      <c r="K167" s="763"/>
      <c r="L167" s="763"/>
      <c r="M167" s="763"/>
      <c r="N167" s="764"/>
      <c r="O167" s="765"/>
      <c r="P167" s="565"/>
      <c r="Q167" s="117"/>
      <c r="R167" s="415">
        <f t="shared" si="75"/>
        <v>0</v>
      </c>
      <c r="S167" s="63"/>
      <c r="T167" s="63">
        <f>SUM(O167,R167)</f>
        <v>0</v>
      </c>
      <c r="U167" s="46">
        <f t="shared" si="36"/>
        <v>0</v>
      </c>
      <c r="V167" s="47">
        <f t="shared" si="74"/>
        <v>0</v>
      </c>
      <c r="W167" s="48"/>
      <c r="X167" s="49"/>
      <c r="Y167" s="50"/>
      <c r="Z167" s="50"/>
      <c r="AA167" s="50"/>
      <c r="AB167" s="51"/>
      <c r="AC167" s="52"/>
      <c r="AD167" s="53"/>
      <c r="AE167" s="54"/>
    </row>
    <row r="168" spans="1:31" ht="18" hidden="1" customHeight="1">
      <c r="A168" s="30">
        <v>114521</v>
      </c>
      <c r="B168" s="108">
        <v>3.5</v>
      </c>
      <c r="C168" s="32">
        <v>50</v>
      </c>
      <c r="D168" s="574"/>
      <c r="E168" s="73"/>
      <c r="F168" s="73"/>
      <c r="H168" s="36"/>
      <c r="I168" s="568" t="s">
        <v>217</v>
      </c>
      <c r="J168" s="593"/>
      <c r="K168" s="594"/>
      <c r="L168" s="594"/>
      <c r="M168" s="594"/>
      <c r="N168" s="572"/>
      <c r="O168" s="573"/>
      <c r="P168" s="567"/>
      <c r="Q168" s="571"/>
      <c r="R168" s="567">
        <f t="shared" si="75"/>
        <v>0</v>
      </c>
      <c r="S168" s="63">
        <f t="shared" si="65"/>
        <v>0</v>
      </c>
      <c r="T168" s="139"/>
      <c r="U168" s="46">
        <f t="shared" si="36"/>
        <v>0</v>
      </c>
      <c r="V168" s="47">
        <f t="shared" si="74"/>
        <v>0</v>
      </c>
      <c r="W168" s="48"/>
      <c r="X168" s="49">
        <f t="shared" si="66"/>
        <v>0</v>
      </c>
      <c r="Y168" s="50">
        <f t="shared" si="67"/>
        <v>0</v>
      </c>
      <c r="Z168" s="305">
        <f t="shared" si="68"/>
        <v>0</v>
      </c>
      <c r="AA168" s="50">
        <f t="shared" si="69"/>
        <v>0</v>
      </c>
      <c r="AB168" s="51">
        <f t="shared" si="70"/>
        <v>0</v>
      </c>
      <c r="AC168" s="52">
        <f t="shared" si="71"/>
        <v>0</v>
      </c>
      <c r="AD168" s="53">
        <f t="shared" si="72"/>
        <v>0</v>
      </c>
      <c r="AE168" s="54">
        <f t="shared" si="73"/>
        <v>0</v>
      </c>
    </row>
    <row r="169" spans="1:31" ht="18" customHeight="1">
      <c r="A169" s="77">
        <v>113301</v>
      </c>
      <c r="B169" s="108">
        <v>2.5</v>
      </c>
      <c r="C169" s="78">
        <v>25</v>
      </c>
      <c r="D169" s="766" t="s">
        <v>219</v>
      </c>
      <c r="E169" s="80"/>
      <c r="F169" s="80"/>
      <c r="G169" s="81"/>
      <c r="H169" s="81"/>
      <c r="I169" s="767"/>
      <c r="J169" s="768">
        <v>16</v>
      </c>
      <c r="K169" s="594"/>
      <c r="L169" s="594"/>
      <c r="M169" s="594"/>
      <c r="N169" s="572"/>
      <c r="O169" s="716">
        <f t="shared" si="64"/>
        <v>16</v>
      </c>
      <c r="P169" s="567"/>
      <c r="Q169" s="571"/>
      <c r="R169" s="567"/>
      <c r="S169" s="63">
        <f t="shared" si="65"/>
        <v>16</v>
      </c>
      <c r="T169" s="139"/>
      <c r="U169" s="302">
        <f t="shared" si="36"/>
        <v>16</v>
      </c>
      <c r="V169" s="47"/>
      <c r="W169" s="48"/>
      <c r="X169" s="49">
        <f t="shared" si="66"/>
        <v>640</v>
      </c>
      <c r="Y169" s="50"/>
      <c r="Z169" s="305"/>
      <c r="AA169" s="50"/>
      <c r="AB169" s="51"/>
      <c r="AC169" s="52">
        <f t="shared" si="71"/>
        <v>640</v>
      </c>
      <c r="AD169" s="53"/>
      <c r="AE169" s="54">
        <f t="shared" si="73"/>
        <v>640</v>
      </c>
    </row>
    <row r="170" spans="1:31" ht="18" customHeight="1">
      <c r="A170" s="77">
        <v>113801</v>
      </c>
      <c r="B170" s="249">
        <v>2.5</v>
      </c>
      <c r="C170" s="180">
        <v>25</v>
      </c>
      <c r="D170" s="769"/>
      <c r="E170" s="73"/>
      <c r="F170" s="135" t="s">
        <v>221</v>
      </c>
      <c r="G170" s="770"/>
      <c r="H170" s="73"/>
      <c r="I170" s="771"/>
      <c r="J170" s="594"/>
      <c r="K170" s="594"/>
      <c r="L170" s="556">
        <v>8</v>
      </c>
      <c r="M170" s="594"/>
      <c r="N170" s="572"/>
      <c r="O170" s="716">
        <f t="shared" si="64"/>
        <v>8</v>
      </c>
      <c r="P170" s="567"/>
      <c r="Q170" s="571"/>
      <c r="R170" s="567"/>
      <c r="S170" s="63">
        <f t="shared" si="65"/>
        <v>8</v>
      </c>
      <c r="T170" s="139"/>
      <c r="U170" s="302">
        <f t="shared" si="36"/>
        <v>8</v>
      </c>
      <c r="V170" s="47">
        <f t="shared" si="74"/>
        <v>0</v>
      </c>
      <c r="W170" s="48"/>
      <c r="X170" s="304"/>
      <c r="Y170" s="50"/>
      <c r="Z170" s="50">
        <f t="shared" si="68"/>
        <v>320</v>
      </c>
      <c r="AA170" s="50"/>
      <c r="AB170" s="51"/>
      <c r="AC170" s="52">
        <f t="shared" si="71"/>
        <v>320</v>
      </c>
      <c r="AD170" s="53"/>
      <c r="AE170" s="54">
        <f t="shared" si="73"/>
        <v>320</v>
      </c>
    </row>
    <row r="171" spans="1:31" ht="17.25" customHeight="1">
      <c r="A171" s="236">
        <v>113601</v>
      </c>
      <c r="B171" s="249">
        <v>2.5</v>
      </c>
      <c r="C171" s="163">
        <v>25</v>
      </c>
      <c r="D171" s="630"/>
      <c r="E171" s="103"/>
      <c r="F171" s="770" t="s">
        <v>402</v>
      </c>
      <c r="G171" s="180" t="s">
        <v>224</v>
      </c>
      <c r="H171" s="773"/>
      <c r="I171" s="774"/>
      <c r="J171" s="775"/>
      <c r="K171" s="776"/>
      <c r="L171" s="775"/>
      <c r="M171" s="776"/>
      <c r="N171" s="777"/>
      <c r="O171" s="778">
        <f t="shared" si="64"/>
        <v>0</v>
      </c>
      <c r="P171" s="567"/>
      <c r="Q171" s="571"/>
      <c r="R171" s="567"/>
      <c r="S171" s="63">
        <f t="shared" si="65"/>
        <v>0</v>
      </c>
      <c r="T171" s="139"/>
      <c r="U171" s="302">
        <f t="shared" si="36"/>
        <v>0</v>
      </c>
      <c r="V171" s="47">
        <f t="shared" si="74"/>
        <v>0</v>
      </c>
      <c r="W171" s="48"/>
      <c r="X171" s="304">
        <f t="shared" si="66"/>
        <v>0</v>
      </c>
      <c r="Y171" s="50">
        <f t="shared" si="67"/>
        <v>0</v>
      </c>
      <c r="Z171" s="50">
        <f t="shared" si="68"/>
        <v>0</v>
      </c>
      <c r="AA171" s="50">
        <f t="shared" si="69"/>
        <v>0</v>
      </c>
      <c r="AB171" s="51">
        <f t="shared" si="70"/>
        <v>0</v>
      </c>
      <c r="AC171" s="52">
        <f t="shared" si="71"/>
        <v>0</v>
      </c>
      <c r="AD171" s="53"/>
      <c r="AE171" s="54">
        <f t="shared" si="73"/>
        <v>0</v>
      </c>
    </row>
    <row r="172" spans="1:31" ht="17.25" hidden="1" customHeight="1">
      <c r="A172" s="779">
        <v>113601</v>
      </c>
      <c r="B172" s="249">
        <v>2.5</v>
      </c>
      <c r="C172" s="780" t="s">
        <v>27</v>
      </c>
      <c r="D172" s="630"/>
      <c r="E172" s="103"/>
      <c r="F172" s="781" t="s">
        <v>402</v>
      </c>
      <c r="G172" s="261" t="s">
        <v>224</v>
      </c>
      <c r="H172" s="773"/>
      <c r="I172" s="774"/>
      <c r="J172" s="775"/>
      <c r="K172" s="776"/>
      <c r="L172" s="661"/>
      <c r="M172" s="776"/>
      <c r="N172" s="777"/>
      <c r="O172" s="782">
        <f t="shared" si="64"/>
        <v>0</v>
      </c>
      <c r="P172" s="567"/>
      <c r="Q172" s="571"/>
      <c r="R172" s="567"/>
      <c r="S172" s="63"/>
      <c r="T172" s="143">
        <f>SUM(O172,R172)</f>
        <v>0</v>
      </c>
      <c r="U172" s="302">
        <f t="shared" si="36"/>
        <v>0</v>
      </c>
      <c r="V172" s="47"/>
      <c r="W172" s="48"/>
      <c r="X172" s="304"/>
      <c r="Y172" s="306"/>
      <c r="Z172" s="50"/>
      <c r="AA172" s="306"/>
      <c r="AB172" s="306"/>
      <c r="AC172" s="52"/>
      <c r="AD172" s="53"/>
      <c r="AE172" s="54"/>
    </row>
    <row r="173" spans="1:31" ht="16.5" hidden="1" customHeight="1">
      <c r="A173" s="779">
        <v>113601</v>
      </c>
      <c r="B173" s="783">
        <v>2.5</v>
      </c>
      <c r="C173" s="261">
        <v>25</v>
      </c>
      <c r="D173" s="784"/>
      <c r="E173" s="184"/>
      <c r="F173" s="261" t="s">
        <v>223</v>
      </c>
      <c r="G173" s="261" t="s">
        <v>224</v>
      </c>
      <c r="H173" s="261"/>
      <c r="I173" s="785"/>
      <c r="J173" s="594"/>
      <c r="K173" s="594"/>
      <c r="L173" s="563"/>
      <c r="M173" s="594"/>
      <c r="N173" s="572"/>
      <c r="O173" s="716">
        <f t="shared" si="64"/>
        <v>0</v>
      </c>
      <c r="P173" s="93"/>
      <c r="Q173" s="70"/>
      <c r="R173" s="93"/>
      <c r="S173" s="63">
        <f t="shared" si="65"/>
        <v>0</v>
      </c>
      <c r="T173" s="139"/>
      <c r="U173" s="302">
        <f t="shared" si="36"/>
        <v>0</v>
      </c>
      <c r="V173" s="47">
        <f t="shared" si="74"/>
        <v>0</v>
      </c>
      <c r="W173" s="48"/>
      <c r="X173" s="304"/>
      <c r="Y173" s="304"/>
      <c r="Z173" s="50">
        <f t="shared" si="68"/>
        <v>0</v>
      </c>
      <c r="AA173" s="304"/>
      <c r="AB173" s="304"/>
      <c r="AC173" s="52">
        <f t="shared" si="71"/>
        <v>0</v>
      </c>
      <c r="AD173" s="53"/>
      <c r="AE173" s="54">
        <f t="shared" si="73"/>
        <v>0</v>
      </c>
    </row>
    <row r="174" spans="1:31" ht="18" hidden="1" customHeight="1">
      <c r="A174" s="30">
        <v>113001</v>
      </c>
      <c r="B174" s="249" t="s">
        <v>220</v>
      </c>
      <c r="C174" s="180">
        <v>25</v>
      </c>
      <c r="D174" s="769" t="s">
        <v>225</v>
      </c>
      <c r="E174" s="73" t="s">
        <v>226</v>
      </c>
      <c r="F174" s="73" t="s">
        <v>227</v>
      </c>
      <c r="G174" s="73" t="s">
        <v>228</v>
      </c>
      <c r="H174" s="73" t="s">
        <v>229</v>
      </c>
      <c r="I174" s="786"/>
      <c r="J174" s="70"/>
      <c r="K174" s="616"/>
      <c r="L174" s="616"/>
      <c r="M174" s="616"/>
      <c r="N174" s="586"/>
      <c r="O174" s="587">
        <f t="shared" si="64"/>
        <v>0</v>
      </c>
      <c r="P174" s="740"/>
      <c r="Q174" s="739"/>
      <c r="R174" s="740">
        <f t="shared" si="75"/>
        <v>0</v>
      </c>
      <c r="S174" s="63">
        <f t="shared" si="65"/>
        <v>0</v>
      </c>
      <c r="T174" s="139"/>
      <c r="U174" s="46">
        <f t="shared" si="36"/>
        <v>0</v>
      </c>
      <c r="V174" s="47">
        <f t="shared" si="74"/>
        <v>0</v>
      </c>
      <c r="W174" s="48"/>
      <c r="X174" s="49">
        <f t="shared" si="66"/>
        <v>0</v>
      </c>
      <c r="Y174" s="50">
        <f t="shared" si="67"/>
        <v>0</v>
      </c>
      <c r="Z174" s="50">
        <f t="shared" si="68"/>
        <v>0</v>
      </c>
      <c r="AA174" s="50">
        <f t="shared" si="69"/>
        <v>0</v>
      </c>
      <c r="AB174" s="51">
        <f t="shared" si="70"/>
        <v>0</v>
      </c>
      <c r="AC174" s="52">
        <f t="shared" si="71"/>
        <v>0</v>
      </c>
      <c r="AD174" s="53">
        <f t="shared" si="72"/>
        <v>0</v>
      </c>
      <c r="AE174" s="54">
        <f t="shared" si="73"/>
        <v>0</v>
      </c>
    </row>
    <row r="175" spans="1:31" ht="18" hidden="1" customHeight="1">
      <c r="A175" s="100">
        <v>113591</v>
      </c>
      <c r="B175" s="787" t="s">
        <v>220</v>
      </c>
      <c r="C175" s="731">
        <v>50</v>
      </c>
      <c r="D175" s="788"/>
      <c r="E175" s="138"/>
      <c r="F175" s="138"/>
      <c r="G175" s="138"/>
      <c r="H175" s="138"/>
      <c r="I175" s="732" t="s">
        <v>230</v>
      </c>
      <c r="J175" s="616"/>
      <c r="K175" s="616"/>
      <c r="L175" s="616"/>
      <c r="M175" s="616"/>
      <c r="N175" s="586"/>
      <c r="O175" s="587"/>
      <c r="P175" s="565"/>
      <c r="Q175" s="661"/>
      <c r="R175" s="734">
        <f t="shared" si="75"/>
        <v>0</v>
      </c>
      <c r="S175" s="63">
        <f t="shared" si="65"/>
        <v>0</v>
      </c>
      <c r="T175" s="143"/>
      <c r="U175" s="46">
        <f t="shared" si="36"/>
        <v>0</v>
      </c>
      <c r="V175" s="47">
        <f t="shared" si="74"/>
        <v>0</v>
      </c>
      <c r="W175" s="48"/>
      <c r="X175" s="49"/>
      <c r="Y175" s="50"/>
      <c r="Z175" s="50"/>
      <c r="AA175" s="50"/>
      <c r="AB175" s="51"/>
      <c r="AC175" s="52"/>
      <c r="AD175" s="53"/>
      <c r="AE175" s="54"/>
    </row>
    <row r="176" spans="1:31" ht="18" customHeight="1">
      <c r="A176" s="30">
        <v>11352892</v>
      </c>
      <c r="B176" s="31" t="s">
        <v>220</v>
      </c>
      <c r="C176" s="32">
        <v>50</v>
      </c>
      <c r="D176" s="574"/>
      <c r="E176" s="73"/>
      <c r="F176" s="73"/>
      <c r="G176" s="374"/>
      <c r="H176" s="36"/>
      <c r="I176" s="566" t="s">
        <v>471</v>
      </c>
      <c r="J176" s="615"/>
      <c r="K176" s="616"/>
      <c r="L176" s="616"/>
      <c r="M176" s="616"/>
      <c r="N176" s="586"/>
      <c r="O176" s="587"/>
      <c r="P176" s="436"/>
      <c r="Q176" s="139">
        <v>64</v>
      </c>
      <c r="R176" s="436">
        <f t="shared" si="75"/>
        <v>64</v>
      </c>
      <c r="S176" s="63">
        <f t="shared" si="65"/>
        <v>64</v>
      </c>
      <c r="T176" s="143"/>
      <c r="U176" s="46">
        <f t="shared" si="36"/>
        <v>64</v>
      </c>
      <c r="V176" s="47">
        <f t="shared" si="74"/>
        <v>0</v>
      </c>
      <c r="W176" s="48"/>
      <c r="X176" s="49"/>
      <c r="Y176" s="50"/>
      <c r="Z176" s="50"/>
      <c r="AA176" s="50"/>
      <c r="AB176" s="51"/>
      <c r="AC176" s="52"/>
      <c r="AD176" s="53">
        <f t="shared" si="72"/>
        <v>1280</v>
      </c>
      <c r="AE176" s="54">
        <f t="shared" si="73"/>
        <v>1280</v>
      </c>
    </row>
    <row r="177" spans="1:31" ht="20.25" hidden="1" customHeight="1">
      <c r="A177" s="30">
        <v>113521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8" t="s">
        <v>231</v>
      </c>
      <c r="J177" s="593"/>
      <c r="K177" s="594"/>
      <c r="L177" s="594"/>
      <c r="M177" s="594"/>
      <c r="N177" s="572"/>
      <c r="O177" s="573"/>
      <c r="P177" s="567"/>
      <c r="Q177" s="571"/>
      <c r="R177" s="567">
        <f t="shared" si="75"/>
        <v>0</v>
      </c>
      <c r="S177" s="63">
        <f t="shared" si="65"/>
        <v>0</v>
      </c>
      <c r="T177" s="139"/>
      <c r="U177" s="46">
        <f t="shared" si="36"/>
        <v>0</v>
      </c>
      <c r="V177" s="47">
        <f t="shared" si="74"/>
        <v>0</v>
      </c>
      <c r="W177" s="48"/>
      <c r="X177" s="49">
        <f t="shared" si="66"/>
        <v>0</v>
      </c>
      <c r="Y177" s="50">
        <f t="shared" si="67"/>
        <v>0</v>
      </c>
      <c r="Z177" s="50">
        <f t="shared" si="68"/>
        <v>0</v>
      </c>
      <c r="AA177" s="50">
        <f t="shared" si="69"/>
        <v>0</v>
      </c>
      <c r="AB177" s="51">
        <f t="shared" si="70"/>
        <v>0</v>
      </c>
      <c r="AC177" s="52">
        <f t="shared" si="71"/>
        <v>0</v>
      </c>
      <c r="AD177" s="53">
        <f t="shared" si="72"/>
        <v>0</v>
      </c>
      <c r="AE177" s="54">
        <f t="shared" si="73"/>
        <v>0</v>
      </c>
    </row>
    <row r="178" spans="1:31" ht="20.25" customHeight="1">
      <c r="A178" s="30" t="s">
        <v>232</v>
      </c>
      <c r="B178" s="31">
        <v>2.5</v>
      </c>
      <c r="C178" s="32">
        <v>25</v>
      </c>
      <c r="D178" s="574"/>
      <c r="E178" s="73"/>
      <c r="F178" s="80" t="s">
        <v>233</v>
      </c>
      <c r="G178" s="374"/>
      <c r="H178" s="36"/>
      <c r="I178" s="568"/>
      <c r="J178" s="593"/>
      <c r="K178" s="594"/>
      <c r="L178" s="571"/>
      <c r="M178" s="594"/>
      <c r="N178" s="572"/>
      <c r="O178" s="716">
        <f t="shared" si="64"/>
        <v>0</v>
      </c>
      <c r="P178" s="567"/>
      <c r="Q178" s="571"/>
      <c r="R178" s="567"/>
      <c r="S178" s="63">
        <f t="shared" si="65"/>
        <v>0</v>
      </c>
      <c r="T178" s="139"/>
      <c r="U178" s="302">
        <f t="shared" si="36"/>
        <v>0</v>
      </c>
      <c r="V178" s="47">
        <f t="shared" si="74"/>
        <v>0</v>
      </c>
      <c r="W178" s="48"/>
      <c r="X178" s="49"/>
      <c r="Y178" s="50"/>
      <c r="Z178" s="50">
        <f t="shared" si="68"/>
        <v>0</v>
      </c>
      <c r="AA178" s="50"/>
      <c r="AB178" s="51"/>
      <c r="AC178" s="52">
        <f t="shared" si="71"/>
        <v>0</v>
      </c>
      <c r="AD178" s="53"/>
      <c r="AE178" s="54">
        <f t="shared" si="73"/>
        <v>0</v>
      </c>
    </row>
    <row r="179" spans="1:31" ht="18" customHeight="1">
      <c r="A179" s="30" t="s">
        <v>234</v>
      </c>
      <c r="B179" s="31">
        <v>2.5</v>
      </c>
      <c r="C179" s="32">
        <v>25</v>
      </c>
      <c r="D179" s="574"/>
      <c r="E179" s="73"/>
      <c r="F179" s="337" t="s">
        <v>235</v>
      </c>
      <c r="G179" s="73"/>
      <c r="H179" s="36"/>
      <c r="I179" s="552"/>
      <c r="J179" s="742"/>
      <c r="K179" s="556"/>
      <c r="L179" s="678">
        <v>8</v>
      </c>
      <c r="M179" s="556"/>
      <c r="N179" s="557"/>
      <c r="O179" s="716">
        <f t="shared" si="64"/>
        <v>8</v>
      </c>
      <c r="P179" s="554"/>
      <c r="Q179" s="45"/>
      <c r="R179" s="554"/>
      <c r="S179" s="63">
        <f t="shared" si="65"/>
        <v>8</v>
      </c>
      <c r="T179" s="139"/>
      <c r="U179" s="302">
        <f t="shared" si="36"/>
        <v>8</v>
      </c>
      <c r="V179" s="47">
        <f t="shared" si="74"/>
        <v>0</v>
      </c>
      <c r="W179" s="48"/>
      <c r="X179" s="49">
        <f t="shared" si="66"/>
        <v>0</v>
      </c>
      <c r="Y179" s="50">
        <f t="shared" si="67"/>
        <v>0</v>
      </c>
      <c r="Z179" s="50">
        <f t="shared" si="68"/>
        <v>320</v>
      </c>
      <c r="AA179" s="50">
        <f t="shared" si="69"/>
        <v>0</v>
      </c>
      <c r="AB179" s="51">
        <f t="shared" si="70"/>
        <v>0</v>
      </c>
      <c r="AC179" s="52">
        <f t="shared" si="71"/>
        <v>320</v>
      </c>
      <c r="AD179" s="53"/>
      <c r="AE179" s="54">
        <f t="shared" si="73"/>
        <v>320</v>
      </c>
    </row>
    <row r="180" spans="1:31" ht="18" customHeight="1">
      <c r="A180" s="30" t="s">
        <v>236</v>
      </c>
      <c r="B180" s="31">
        <v>2.5</v>
      </c>
      <c r="C180" s="106">
        <v>25</v>
      </c>
      <c r="D180" s="574" t="s">
        <v>237</v>
      </c>
      <c r="E180" s="73" t="s">
        <v>238</v>
      </c>
      <c r="F180" s="73"/>
      <c r="G180" s="73"/>
      <c r="H180" s="36"/>
      <c r="I180" s="552"/>
      <c r="J180" s="116">
        <v>145</v>
      </c>
      <c r="K180" s="563"/>
      <c r="L180" s="563"/>
      <c r="M180" s="563"/>
      <c r="N180" s="607"/>
      <c r="O180" s="558">
        <f t="shared" si="64"/>
        <v>145</v>
      </c>
      <c r="P180" s="554"/>
      <c r="Q180" s="45"/>
      <c r="R180" s="554"/>
      <c r="S180" s="63">
        <f t="shared" si="65"/>
        <v>145</v>
      </c>
      <c r="T180" s="139"/>
      <c r="U180" s="46">
        <f t="shared" si="36"/>
        <v>145</v>
      </c>
      <c r="V180" s="47">
        <f t="shared" si="74"/>
        <v>0</v>
      </c>
      <c r="W180" s="48"/>
      <c r="X180" s="49">
        <f t="shared" si="66"/>
        <v>5800</v>
      </c>
      <c r="Y180" s="50">
        <f t="shared" si="67"/>
        <v>0</v>
      </c>
      <c r="Z180" s="50">
        <f t="shared" si="68"/>
        <v>0</v>
      </c>
      <c r="AA180" s="50">
        <f t="shared" si="69"/>
        <v>0</v>
      </c>
      <c r="AB180" s="51">
        <f t="shared" si="70"/>
        <v>0</v>
      </c>
      <c r="AC180" s="52">
        <f t="shared" si="71"/>
        <v>5800</v>
      </c>
      <c r="AD180" s="53"/>
      <c r="AE180" s="54">
        <f t="shared" si="73"/>
        <v>5800</v>
      </c>
    </row>
    <row r="181" spans="1:31" ht="18" hidden="1" customHeight="1">
      <c r="A181" s="30">
        <v>114001</v>
      </c>
      <c r="B181" s="31" t="s">
        <v>239</v>
      </c>
      <c r="C181" s="32">
        <v>25</v>
      </c>
      <c r="D181" s="574" t="s">
        <v>240</v>
      </c>
      <c r="E181" s="73" t="s">
        <v>241</v>
      </c>
      <c r="F181" s="73" t="s">
        <v>242</v>
      </c>
      <c r="G181" s="36" t="s">
        <v>243</v>
      </c>
      <c r="H181" s="73" t="s">
        <v>244</v>
      </c>
      <c r="I181" s="552"/>
      <c r="J181" s="553"/>
      <c r="K181" s="467"/>
      <c r="L181" s="467"/>
      <c r="M181" s="467"/>
      <c r="N181" s="339"/>
      <c r="O181" s="558">
        <f t="shared" si="64"/>
        <v>0</v>
      </c>
      <c r="P181" s="554"/>
      <c r="Q181" s="45"/>
      <c r="R181" s="554">
        <f t="shared" si="75"/>
        <v>0</v>
      </c>
      <c r="S181" s="63">
        <f t="shared" si="65"/>
        <v>0</v>
      </c>
      <c r="T181" s="139"/>
      <c r="U181" s="46">
        <f t="shared" si="36"/>
        <v>0</v>
      </c>
      <c r="V181" s="47">
        <f t="shared" si="74"/>
        <v>0</v>
      </c>
      <c r="W181" s="48"/>
      <c r="X181" s="49">
        <f t="shared" si="66"/>
        <v>0</v>
      </c>
      <c r="Y181" s="50">
        <f t="shared" si="67"/>
        <v>0</v>
      </c>
      <c r="Z181" s="50">
        <f t="shared" si="68"/>
        <v>0</v>
      </c>
      <c r="AA181" s="50">
        <f t="shared" si="69"/>
        <v>0</v>
      </c>
      <c r="AB181" s="51">
        <f t="shared" si="70"/>
        <v>0</v>
      </c>
      <c r="AC181" s="52">
        <f t="shared" si="71"/>
        <v>0</v>
      </c>
      <c r="AD181" s="53">
        <f t="shared" si="72"/>
        <v>0</v>
      </c>
      <c r="AE181" s="54">
        <f t="shared" si="73"/>
        <v>0</v>
      </c>
    </row>
    <row r="182" spans="1:31" ht="18" hidden="1" customHeight="1">
      <c r="A182" s="172">
        <v>114501</v>
      </c>
      <c r="B182" s="31" t="s">
        <v>239</v>
      </c>
      <c r="C182" s="96">
        <v>40</v>
      </c>
      <c r="D182" s="614"/>
      <c r="E182" s="103"/>
      <c r="F182" s="103"/>
      <c r="G182" s="103"/>
      <c r="H182" s="103"/>
      <c r="I182" s="645" t="s">
        <v>403</v>
      </c>
      <c r="J182" s="553"/>
      <c r="K182" s="467"/>
      <c r="L182" s="467"/>
      <c r="M182" s="467"/>
      <c r="N182" s="339"/>
      <c r="O182" s="558">
        <f t="shared" si="64"/>
        <v>0</v>
      </c>
      <c r="P182" s="554"/>
      <c r="Q182" s="45"/>
      <c r="R182" s="554">
        <f t="shared" si="75"/>
        <v>0</v>
      </c>
      <c r="S182" s="63">
        <f t="shared" si="65"/>
        <v>0</v>
      </c>
      <c r="T182" s="139"/>
      <c r="U182" s="46">
        <f t="shared" ref="U182:U245" si="76">SUM(S182:T182)</f>
        <v>0</v>
      </c>
      <c r="V182" s="47">
        <f t="shared" si="74"/>
        <v>0</v>
      </c>
      <c r="W182" s="48"/>
      <c r="X182" s="49">
        <f t="shared" si="66"/>
        <v>0</v>
      </c>
      <c r="Y182" s="50">
        <f t="shared" si="67"/>
        <v>0</v>
      </c>
      <c r="Z182" s="50">
        <f t="shared" si="68"/>
        <v>0</v>
      </c>
      <c r="AA182" s="50">
        <f t="shared" si="69"/>
        <v>0</v>
      </c>
      <c r="AB182" s="51">
        <f t="shared" si="70"/>
        <v>0</v>
      </c>
      <c r="AC182" s="52">
        <f t="shared" si="71"/>
        <v>0</v>
      </c>
      <c r="AD182" s="53">
        <f t="shared" si="72"/>
        <v>0</v>
      </c>
      <c r="AE182" s="54">
        <f t="shared" si="73"/>
        <v>0</v>
      </c>
    </row>
    <row r="183" spans="1:31" ht="18" hidden="1" customHeight="1">
      <c r="A183" s="100">
        <v>114101</v>
      </c>
      <c r="B183" s="101">
        <v>3.5</v>
      </c>
      <c r="C183" s="96">
        <v>25</v>
      </c>
      <c r="D183" s="614">
        <v>512</v>
      </c>
      <c r="E183" s="103">
        <v>912</v>
      </c>
      <c r="F183" s="103"/>
      <c r="G183" s="103"/>
      <c r="H183" s="103"/>
      <c r="I183" s="645"/>
      <c r="J183" s="553"/>
      <c r="K183" s="467"/>
      <c r="L183" s="467"/>
      <c r="M183" s="467"/>
      <c r="N183" s="339"/>
      <c r="O183" s="558">
        <f t="shared" si="64"/>
        <v>0</v>
      </c>
      <c r="P183" s="554"/>
      <c r="Q183" s="45"/>
      <c r="R183" s="554">
        <f t="shared" si="75"/>
        <v>0</v>
      </c>
      <c r="S183" s="63">
        <f t="shared" si="65"/>
        <v>0</v>
      </c>
      <c r="T183" s="139"/>
      <c r="U183" s="46">
        <f t="shared" si="76"/>
        <v>0</v>
      </c>
      <c r="V183" s="47">
        <f t="shared" si="74"/>
        <v>0</v>
      </c>
      <c r="W183" s="48"/>
      <c r="X183" s="49">
        <f t="shared" si="66"/>
        <v>0</v>
      </c>
      <c r="Y183" s="50">
        <f t="shared" si="67"/>
        <v>0</v>
      </c>
      <c r="Z183" s="50">
        <f t="shared" si="68"/>
        <v>0</v>
      </c>
      <c r="AA183" s="50">
        <f t="shared" si="69"/>
        <v>0</v>
      </c>
      <c r="AB183" s="51">
        <f t="shared" si="70"/>
        <v>0</v>
      </c>
      <c r="AC183" s="52">
        <f t="shared" si="71"/>
        <v>0</v>
      </c>
      <c r="AD183" s="53">
        <f t="shared" si="72"/>
        <v>0</v>
      </c>
      <c r="AE183" s="54">
        <f t="shared" si="73"/>
        <v>0</v>
      </c>
    </row>
    <row r="184" spans="1:31" ht="18" hidden="1" customHeight="1">
      <c r="A184" s="100">
        <v>115001</v>
      </c>
      <c r="B184" s="101">
        <v>3.5</v>
      </c>
      <c r="C184" s="96" t="s">
        <v>27</v>
      </c>
      <c r="D184" s="614"/>
      <c r="E184" s="103"/>
      <c r="F184" s="261" t="s">
        <v>245</v>
      </c>
      <c r="G184" s="103"/>
      <c r="H184" s="104"/>
      <c r="I184" s="645"/>
      <c r="J184" s="553"/>
      <c r="K184" s="467"/>
      <c r="L184" s="790"/>
      <c r="M184" s="467"/>
      <c r="N184" s="339"/>
      <c r="O184" s="791">
        <f t="shared" si="64"/>
        <v>0</v>
      </c>
      <c r="P184" s="554"/>
      <c r="Q184" s="45"/>
      <c r="R184" s="554"/>
      <c r="S184" s="63"/>
      <c r="T184" s="143">
        <f>SUM(O184,R184)</f>
        <v>0</v>
      </c>
      <c r="U184" s="46">
        <f t="shared" si="76"/>
        <v>0</v>
      </c>
      <c r="V184" s="47">
        <f t="shared" si="74"/>
        <v>0</v>
      </c>
      <c r="W184" s="48"/>
      <c r="X184" s="49"/>
      <c r="Y184" s="50"/>
      <c r="Z184" s="50"/>
      <c r="AA184" s="50"/>
      <c r="AB184" s="51"/>
      <c r="AC184" s="52"/>
      <c r="AD184" s="53"/>
      <c r="AE184" s="54"/>
    </row>
    <row r="185" spans="1:31" ht="18" hidden="1" customHeight="1">
      <c r="A185" s="30">
        <v>115001</v>
      </c>
      <c r="B185" s="108">
        <v>3.5</v>
      </c>
      <c r="C185" s="32">
        <v>25</v>
      </c>
      <c r="D185" s="574">
        <v>513</v>
      </c>
      <c r="E185" s="73">
        <v>913</v>
      </c>
      <c r="F185" s="73" t="s">
        <v>245</v>
      </c>
      <c r="G185" s="73">
        <v>9613</v>
      </c>
      <c r="H185" s="36">
        <v>8613</v>
      </c>
      <c r="I185" s="552"/>
      <c r="J185" s="553"/>
      <c r="K185" s="467"/>
      <c r="L185" s="467"/>
      <c r="M185" s="467"/>
      <c r="N185" s="339"/>
      <c r="O185" s="558">
        <f t="shared" si="64"/>
        <v>0</v>
      </c>
      <c r="P185" s="554"/>
      <c r="Q185" s="45"/>
      <c r="R185" s="554">
        <f t="shared" si="75"/>
        <v>0</v>
      </c>
      <c r="S185" s="63">
        <f t="shared" si="65"/>
        <v>0</v>
      </c>
      <c r="T185" s="139"/>
      <c r="U185" s="46">
        <f t="shared" si="76"/>
        <v>0</v>
      </c>
      <c r="V185" s="47">
        <f t="shared" si="74"/>
        <v>0</v>
      </c>
      <c r="W185" s="48"/>
      <c r="X185" s="49">
        <f t="shared" si="66"/>
        <v>0</v>
      </c>
      <c r="Y185" s="50">
        <f t="shared" si="67"/>
        <v>0</v>
      </c>
      <c r="Z185" s="50">
        <f t="shared" si="68"/>
        <v>0</v>
      </c>
      <c r="AA185" s="50">
        <f t="shared" si="69"/>
        <v>0</v>
      </c>
      <c r="AB185" s="51">
        <f t="shared" si="70"/>
        <v>0</v>
      </c>
      <c r="AC185" s="52">
        <f t="shared" si="71"/>
        <v>0</v>
      </c>
      <c r="AD185" s="53">
        <f t="shared" si="72"/>
        <v>0</v>
      </c>
      <c r="AE185" s="54">
        <f t="shared" si="73"/>
        <v>0</v>
      </c>
    </row>
    <row r="186" spans="1:31" ht="18" hidden="1" customHeight="1">
      <c r="A186" s="82">
        <v>115501</v>
      </c>
      <c r="B186" s="157">
        <v>3.5</v>
      </c>
      <c r="C186" s="83">
        <v>25</v>
      </c>
      <c r="D186" s="704"/>
      <c r="E186" s="170"/>
      <c r="F186" s="85"/>
      <c r="G186" s="170"/>
      <c r="H186" s="170"/>
      <c r="I186" s="792" t="s">
        <v>247</v>
      </c>
      <c r="J186" s="553"/>
      <c r="K186" s="467"/>
      <c r="L186" s="467"/>
      <c r="M186" s="467"/>
      <c r="N186" s="339"/>
      <c r="O186" s="558">
        <f t="shared" si="64"/>
        <v>0</v>
      </c>
      <c r="P186" s="554"/>
      <c r="Q186" s="45"/>
      <c r="R186" s="554">
        <f t="shared" si="75"/>
        <v>0</v>
      </c>
      <c r="S186" s="63">
        <f t="shared" si="65"/>
        <v>0</v>
      </c>
      <c r="T186" s="139"/>
      <c r="U186" s="46">
        <f t="shared" si="76"/>
        <v>0</v>
      </c>
      <c r="V186" s="47">
        <f t="shared" si="74"/>
        <v>0</v>
      </c>
      <c r="W186" s="48"/>
      <c r="X186" s="49">
        <f t="shared" si="66"/>
        <v>0</v>
      </c>
      <c r="Y186" s="50">
        <f t="shared" si="67"/>
        <v>0</v>
      </c>
      <c r="Z186" s="50">
        <f t="shared" si="68"/>
        <v>0</v>
      </c>
      <c r="AA186" s="50">
        <f t="shared" si="69"/>
        <v>0</v>
      </c>
      <c r="AB186" s="51">
        <f t="shared" si="70"/>
        <v>0</v>
      </c>
      <c r="AC186" s="52">
        <f t="shared" si="71"/>
        <v>0</v>
      </c>
      <c r="AD186" s="53">
        <f t="shared" si="72"/>
        <v>0</v>
      </c>
      <c r="AE186" s="54">
        <f t="shared" si="73"/>
        <v>0</v>
      </c>
    </row>
    <row r="187" spans="1:31" ht="18" hidden="1" customHeight="1">
      <c r="A187" s="172">
        <v>115501</v>
      </c>
      <c r="B187" s="101">
        <v>3.5</v>
      </c>
      <c r="C187" s="96">
        <v>40</v>
      </c>
      <c r="D187" s="614"/>
      <c r="E187" s="103"/>
      <c r="F187" s="103"/>
      <c r="G187" s="103"/>
      <c r="H187" s="103"/>
      <c r="I187" s="645" t="s">
        <v>247</v>
      </c>
      <c r="J187" s="553"/>
      <c r="K187" s="467"/>
      <c r="L187" s="467"/>
      <c r="M187" s="467"/>
      <c r="N187" s="339"/>
      <c r="O187" s="558">
        <f t="shared" si="64"/>
        <v>0</v>
      </c>
      <c r="P187" s="554"/>
      <c r="Q187" s="45"/>
      <c r="R187" s="554">
        <f t="shared" si="75"/>
        <v>0</v>
      </c>
      <c r="S187" s="63">
        <f t="shared" si="65"/>
        <v>0</v>
      </c>
      <c r="T187" s="139"/>
      <c r="U187" s="46">
        <f t="shared" si="76"/>
        <v>0</v>
      </c>
      <c r="V187" s="47">
        <f t="shared" si="74"/>
        <v>0</v>
      </c>
      <c r="W187" s="48"/>
      <c r="X187" s="49">
        <f t="shared" si="66"/>
        <v>0</v>
      </c>
      <c r="Y187" s="50">
        <f t="shared" si="67"/>
        <v>0</v>
      </c>
      <c r="Z187" s="50">
        <f t="shared" si="68"/>
        <v>0</v>
      </c>
      <c r="AA187" s="50">
        <f t="shared" si="69"/>
        <v>0</v>
      </c>
      <c r="AB187" s="51">
        <f t="shared" si="70"/>
        <v>0</v>
      </c>
      <c r="AC187" s="52">
        <f t="shared" si="71"/>
        <v>0</v>
      </c>
      <c r="AD187" s="53">
        <f t="shared" si="72"/>
        <v>0</v>
      </c>
      <c r="AE187" s="54">
        <f t="shared" si="73"/>
        <v>0</v>
      </c>
    </row>
    <row r="188" spans="1:31" ht="18" hidden="1" customHeight="1">
      <c r="A188" s="30">
        <v>115591</v>
      </c>
      <c r="B188" s="108">
        <v>3.5</v>
      </c>
      <c r="C188" s="96">
        <v>50</v>
      </c>
      <c r="D188" s="614"/>
      <c r="E188" s="103"/>
      <c r="F188" s="103"/>
      <c r="G188" s="103"/>
      <c r="H188" s="104"/>
      <c r="I188" s="793" t="s">
        <v>404</v>
      </c>
      <c r="J188" s="553"/>
      <c r="K188" s="467"/>
      <c r="L188" s="467"/>
      <c r="M188" s="467"/>
      <c r="N188" s="339"/>
      <c r="O188" s="46"/>
      <c r="P188" s="567"/>
      <c r="Q188" s="571"/>
      <c r="R188" s="567">
        <f t="shared" si="75"/>
        <v>0</v>
      </c>
      <c r="S188" s="63">
        <f t="shared" si="65"/>
        <v>0</v>
      </c>
      <c r="T188" s="143"/>
      <c r="U188" s="46">
        <f t="shared" si="76"/>
        <v>0</v>
      </c>
      <c r="V188" s="47">
        <f t="shared" si="74"/>
        <v>0</v>
      </c>
      <c r="W188" s="48"/>
      <c r="X188" s="49">
        <f t="shared" si="66"/>
        <v>0</v>
      </c>
      <c r="Y188" s="50">
        <f t="shared" si="67"/>
        <v>0</v>
      </c>
      <c r="Z188" s="50">
        <f t="shared" si="68"/>
        <v>0</v>
      </c>
      <c r="AA188" s="50">
        <f t="shared" si="69"/>
        <v>0</v>
      </c>
      <c r="AB188" s="51">
        <f t="shared" si="70"/>
        <v>0</v>
      </c>
      <c r="AC188" s="52">
        <f t="shared" si="71"/>
        <v>0</v>
      </c>
      <c r="AD188" s="53"/>
      <c r="AE188" s="54"/>
    </row>
    <row r="189" spans="1:31" ht="18" hidden="1" customHeight="1">
      <c r="A189" s="30">
        <v>115501</v>
      </c>
      <c r="B189" s="108">
        <v>3.5</v>
      </c>
      <c r="C189" s="736" t="s">
        <v>75</v>
      </c>
      <c r="D189" s="794"/>
      <c r="E189" s="184"/>
      <c r="F189" s="184"/>
      <c r="G189" s="184"/>
      <c r="H189" s="164"/>
      <c r="I189" s="564" t="s">
        <v>405</v>
      </c>
      <c r="J189" s="653"/>
      <c r="K189" s="654"/>
      <c r="L189" s="654"/>
      <c r="M189" s="654"/>
      <c r="N189" s="655"/>
      <c r="O189" s="656"/>
      <c r="P189" s="415"/>
      <c r="Q189" s="661"/>
      <c r="R189" s="415">
        <f t="shared" si="75"/>
        <v>0</v>
      </c>
      <c r="S189" s="63"/>
      <c r="T189" s="63">
        <f>SUM(O189,R189)</f>
        <v>0</v>
      </c>
      <c r="U189" s="46">
        <f t="shared" si="76"/>
        <v>0</v>
      </c>
      <c r="V189" s="47">
        <f t="shared" si="74"/>
        <v>0</v>
      </c>
      <c r="W189" s="48"/>
      <c r="X189" s="49"/>
      <c r="Y189" s="50"/>
      <c r="Z189" s="50"/>
      <c r="AA189" s="50"/>
      <c r="AB189" s="51"/>
      <c r="AC189" s="52"/>
      <c r="AD189" s="53"/>
      <c r="AE189" s="54"/>
    </row>
    <row r="190" spans="1:31" ht="18" customHeight="1">
      <c r="A190" s="30">
        <v>115501</v>
      </c>
      <c r="B190" s="108">
        <v>3.5</v>
      </c>
      <c r="C190" s="32">
        <v>50</v>
      </c>
      <c r="D190" s="574"/>
      <c r="E190" s="73"/>
      <c r="F190" s="73"/>
      <c r="G190" s="73"/>
      <c r="H190" s="36"/>
      <c r="I190" s="566" t="s">
        <v>247</v>
      </c>
      <c r="J190" s="615"/>
      <c r="K190" s="616"/>
      <c r="L190" s="616"/>
      <c r="M190" s="616"/>
      <c r="N190" s="586"/>
      <c r="O190" s="587"/>
      <c r="P190" s="436"/>
      <c r="Q190" s="139">
        <v>200</v>
      </c>
      <c r="R190" s="436">
        <f t="shared" si="75"/>
        <v>200</v>
      </c>
      <c r="S190" s="63">
        <f t="shared" si="65"/>
        <v>200</v>
      </c>
      <c r="T190" s="139"/>
      <c r="U190" s="46">
        <f t="shared" si="76"/>
        <v>200</v>
      </c>
      <c r="V190" s="47">
        <f t="shared" si="74"/>
        <v>0</v>
      </c>
      <c r="W190" s="48"/>
      <c r="X190" s="49">
        <f t="shared" si="66"/>
        <v>0</v>
      </c>
      <c r="Y190" s="50">
        <f t="shared" si="67"/>
        <v>0</v>
      </c>
      <c r="Z190" s="50">
        <f t="shared" si="68"/>
        <v>0</v>
      </c>
      <c r="AA190" s="50">
        <f t="shared" si="69"/>
        <v>0</v>
      </c>
      <c r="AB190" s="51">
        <f t="shared" si="70"/>
        <v>0</v>
      </c>
      <c r="AC190" s="52">
        <f t="shared" si="71"/>
        <v>0</v>
      </c>
      <c r="AD190" s="53">
        <f t="shared" si="72"/>
        <v>4000</v>
      </c>
      <c r="AE190" s="54">
        <f t="shared" si="73"/>
        <v>4000</v>
      </c>
    </row>
    <row r="191" spans="1:31" ht="18" hidden="1" customHeight="1">
      <c r="A191" s="30">
        <v>11550130</v>
      </c>
      <c r="B191" s="108">
        <v>4</v>
      </c>
      <c r="C191" s="32">
        <v>50</v>
      </c>
      <c r="D191" s="574"/>
      <c r="E191" s="73"/>
      <c r="F191" s="73"/>
      <c r="G191" s="73"/>
      <c r="H191" s="36"/>
      <c r="I191" s="552" t="s">
        <v>406</v>
      </c>
      <c r="J191" s="553"/>
      <c r="K191" s="467"/>
      <c r="L191" s="467"/>
      <c r="M191" s="467"/>
      <c r="N191" s="339"/>
      <c r="O191" s="46">
        <f t="shared" si="64"/>
        <v>0</v>
      </c>
      <c r="P191" s="554"/>
      <c r="Q191" s="45"/>
      <c r="R191" s="554">
        <f t="shared" si="75"/>
        <v>0</v>
      </c>
      <c r="S191" s="44">
        <f t="shared" si="65"/>
        <v>0</v>
      </c>
      <c r="T191" s="45"/>
      <c r="U191" s="46">
        <f t="shared" si="76"/>
        <v>0</v>
      </c>
      <c r="V191" s="47">
        <f t="shared" si="74"/>
        <v>0</v>
      </c>
      <c r="W191" s="48"/>
      <c r="X191" s="49">
        <f t="shared" si="66"/>
        <v>0</v>
      </c>
      <c r="Y191" s="50">
        <f t="shared" si="67"/>
        <v>0</v>
      </c>
      <c r="Z191" s="50">
        <f t="shared" si="68"/>
        <v>0</v>
      </c>
      <c r="AA191" s="50">
        <f t="shared" si="69"/>
        <v>0</v>
      </c>
      <c r="AB191" s="51">
        <f t="shared" si="70"/>
        <v>0</v>
      </c>
      <c r="AC191" s="52">
        <f t="shared" si="71"/>
        <v>0</v>
      </c>
      <c r="AD191" s="53">
        <f t="shared" si="72"/>
        <v>0</v>
      </c>
      <c r="AE191" s="54">
        <f t="shared" si="73"/>
        <v>0</v>
      </c>
    </row>
    <row r="192" spans="1:31" ht="18" hidden="1" customHeight="1">
      <c r="A192" s="172">
        <v>190100</v>
      </c>
      <c r="B192" s="101" t="s">
        <v>114</v>
      </c>
      <c r="C192" s="96">
        <v>5</v>
      </c>
      <c r="D192" s="614">
        <v>113</v>
      </c>
      <c r="E192" s="103"/>
      <c r="F192" s="103"/>
      <c r="G192" s="103"/>
      <c r="H192" s="103"/>
      <c r="I192" s="645"/>
      <c r="J192" s="553"/>
      <c r="K192" s="467"/>
      <c r="L192" s="467"/>
      <c r="M192" s="467"/>
      <c r="N192" s="339"/>
      <c r="O192" s="46">
        <f t="shared" si="64"/>
        <v>0</v>
      </c>
      <c r="P192" s="554"/>
      <c r="Q192" s="45"/>
      <c r="R192" s="554">
        <f t="shared" si="75"/>
        <v>0</v>
      </c>
      <c r="S192" s="44">
        <f t="shared" si="65"/>
        <v>0</v>
      </c>
      <c r="T192" s="45"/>
      <c r="U192" s="46">
        <f t="shared" si="76"/>
        <v>0</v>
      </c>
      <c r="V192" s="47">
        <f t="shared" si="74"/>
        <v>0</v>
      </c>
      <c r="W192" s="48"/>
      <c r="X192" s="49">
        <f t="shared" si="66"/>
        <v>0</v>
      </c>
      <c r="Y192" s="50">
        <f t="shared" si="67"/>
        <v>0</v>
      </c>
      <c r="Z192" s="50">
        <f t="shared" si="68"/>
        <v>0</v>
      </c>
      <c r="AA192" s="50">
        <f t="shared" si="69"/>
        <v>0</v>
      </c>
      <c r="AB192" s="51">
        <f t="shared" si="70"/>
        <v>0</v>
      </c>
      <c r="AC192" s="52">
        <f t="shared" si="71"/>
        <v>0</v>
      </c>
      <c r="AD192" s="53">
        <f t="shared" si="72"/>
        <v>0</v>
      </c>
      <c r="AE192" s="54">
        <f t="shared" si="73"/>
        <v>0</v>
      </c>
    </row>
    <row r="193" spans="1:31" ht="18" hidden="1" customHeight="1">
      <c r="A193" s="218">
        <v>190100</v>
      </c>
      <c r="B193" s="795" t="s">
        <v>114</v>
      </c>
      <c r="C193" s="796">
        <v>25</v>
      </c>
      <c r="D193" s="797">
        <v>113</v>
      </c>
      <c r="E193" s="221">
        <v>713</v>
      </c>
      <c r="F193" s="221" t="s">
        <v>407</v>
      </c>
      <c r="G193" s="221"/>
      <c r="H193" s="221">
        <v>9213</v>
      </c>
      <c r="I193" s="798"/>
      <c r="J193" s="553"/>
      <c r="K193" s="467"/>
      <c r="L193" s="467"/>
      <c r="M193" s="467"/>
      <c r="N193" s="339"/>
      <c r="O193" s="46">
        <f t="shared" si="64"/>
        <v>0</v>
      </c>
      <c r="P193" s="554"/>
      <c r="Q193" s="45"/>
      <c r="R193" s="554">
        <f t="shared" si="75"/>
        <v>0</v>
      </c>
      <c r="S193" s="44">
        <f t="shared" si="65"/>
        <v>0</v>
      </c>
      <c r="T193" s="45"/>
      <c r="U193" s="46">
        <f t="shared" si="76"/>
        <v>0</v>
      </c>
      <c r="V193" s="47">
        <f t="shared" si="74"/>
        <v>0</v>
      </c>
      <c r="W193" s="48"/>
      <c r="X193" s="49">
        <f t="shared" si="66"/>
        <v>0</v>
      </c>
      <c r="Y193" s="50">
        <f t="shared" si="67"/>
        <v>0</v>
      </c>
      <c r="Z193" s="50">
        <f t="shared" si="68"/>
        <v>0</v>
      </c>
      <c r="AA193" s="50">
        <f t="shared" si="69"/>
        <v>0</v>
      </c>
      <c r="AB193" s="51">
        <f t="shared" si="70"/>
        <v>0</v>
      </c>
      <c r="AC193" s="52">
        <f t="shared" si="71"/>
        <v>0</v>
      </c>
      <c r="AD193" s="53">
        <f t="shared" si="72"/>
        <v>0</v>
      </c>
      <c r="AE193" s="54">
        <f t="shared" si="73"/>
        <v>0</v>
      </c>
    </row>
    <row r="194" spans="1:31" ht="18" customHeight="1">
      <c r="A194" s="119" t="s">
        <v>248</v>
      </c>
      <c r="B194" s="120"/>
      <c r="C194" s="595"/>
      <c r="D194" s="596"/>
      <c r="E194" s="120"/>
      <c r="F194" s="120"/>
      <c r="G194" s="120"/>
      <c r="H194" s="120"/>
      <c r="I194" s="596"/>
      <c r="J194" s="128">
        <f t="shared" ref="J194:U194" si="77">SUM(J148:J193)</f>
        <v>233</v>
      </c>
      <c r="K194" s="128">
        <f t="shared" si="77"/>
        <v>0</v>
      </c>
      <c r="L194" s="128">
        <f t="shared" si="77"/>
        <v>56</v>
      </c>
      <c r="M194" s="128">
        <f t="shared" si="77"/>
        <v>0</v>
      </c>
      <c r="N194" s="128">
        <f t="shared" si="77"/>
        <v>0</v>
      </c>
      <c r="O194" s="130">
        <f t="shared" si="77"/>
        <v>289</v>
      </c>
      <c r="P194" s="133">
        <f t="shared" si="77"/>
        <v>0</v>
      </c>
      <c r="Q194" s="129">
        <f t="shared" si="77"/>
        <v>536</v>
      </c>
      <c r="R194" s="133">
        <f t="shared" si="77"/>
        <v>536</v>
      </c>
      <c r="S194" s="128">
        <f t="shared" si="77"/>
        <v>825</v>
      </c>
      <c r="T194" s="129">
        <f t="shared" si="77"/>
        <v>0</v>
      </c>
      <c r="U194" s="130">
        <f t="shared" si="77"/>
        <v>825</v>
      </c>
      <c r="V194" s="47">
        <f t="shared" si="74"/>
        <v>0</v>
      </c>
      <c r="W194" s="131"/>
      <c r="X194" s="132">
        <f t="shared" ref="X194:AE194" si="78">SUM(X148:X193)</f>
        <v>9320</v>
      </c>
      <c r="Y194" s="129">
        <f t="shared" si="78"/>
        <v>0</v>
      </c>
      <c r="Z194" s="129">
        <f t="shared" si="78"/>
        <v>2240</v>
      </c>
      <c r="AA194" s="129">
        <f t="shared" si="78"/>
        <v>0</v>
      </c>
      <c r="AB194" s="133">
        <f t="shared" si="78"/>
        <v>0</v>
      </c>
      <c r="AC194" s="130">
        <f t="shared" si="78"/>
        <v>11560</v>
      </c>
      <c r="AD194" s="133">
        <f t="shared" si="78"/>
        <v>10720</v>
      </c>
      <c r="AE194" s="134">
        <f t="shared" si="78"/>
        <v>22280</v>
      </c>
    </row>
    <row r="195" spans="1:31" ht="18" hidden="1" customHeight="1">
      <c r="A195" s="77">
        <v>161001</v>
      </c>
      <c r="B195" s="31" t="s">
        <v>206</v>
      </c>
      <c r="C195" s="78">
        <v>25</v>
      </c>
      <c r="D195" s="643" t="s">
        <v>249</v>
      </c>
      <c r="E195" s="80" t="s">
        <v>250</v>
      </c>
      <c r="F195" s="80" t="s">
        <v>251</v>
      </c>
      <c r="G195" s="80" t="s">
        <v>252</v>
      </c>
      <c r="H195" s="81" t="s">
        <v>253</v>
      </c>
      <c r="I195" s="644"/>
      <c r="J195" s="553"/>
      <c r="K195" s="467"/>
      <c r="L195" s="467"/>
      <c r="M195" s="467"/>
      <c r="N195" s="339"/>
      <c r="O195" s="46">
        <f t="shared" ref="O195:O205" si="79">SUM(J195:N195)</f>
        <v>0</v>
      </c>
      <c r="P195" s="554"/>
      <c r="Q195" s="45"/>
      <c r="R195" s="554">
        <f t="shared" ref="R195:R205" si="80">SUM(P195:Q195)</f>
        <v>0</v>
      </c>
      <c r="S195" s="44">
        <f t="shared" ref="S195:S205" si="81">SUM(O195,R195)</f>
        <v>0</v>
      </c>
      <c r="T195" s="45"/>
      <c r="U195" s="46">
        <f t="shared" si="76"/>
        <v>0</v>
      </c>
      <c r="V195" s="47">
        <f t="shared" si="74"/>
        <v>0</v>
      </c>
      <c r="W195" s="48"/>
      <c r="X195" s="49">
        <f t="shared" ref="X195:X205" si="82">(J195*1000)/C195</f>
        <v>0</v>
      </c>
      <c r="Y195" s="50">
        <f t="shared" ref="Y195:Y205" si="83">(K195*1000)/C195</f>
        <v>0</v>
      </c>
      <c r="Z195" s="50">
        <f t="shared" ref="Z195:Z205" si="84">(L195*1000)/C195</f>
        <v>0</v>
      </c>
      <c r="AA195" s="50">
        <f t="shared" ref="AA195:AA205" si="85">(M195*1000)/C195</f>
        <v>0</v>
      </c>
      <c r="AB195" s="51">
        <f t="shared" ref="AB195:AB205" si="86">(N195*1000)/C195</f>
        <v>0</v>
      </c>
      <c r="AC195" s="52">
        <f t="shared" ref="AC195:AC205" si="87">SUM(X195:AB195)</f>
        <v>0</v>
      </c>
      <c r="AD195" s="53">
        <f t="shared" ref="AD195:AD205" si="88">(R195*1000)/C195</f>
        <v>0</v>
      </c>
      <c r="AE195" s="54">
        <f t="shared" ref="AE195:AE205" si="89">SUM(AC195:AD195)</f>
        <v>0</v>
      </c>
    </row>
    <row r="196" spans="1:31" ht="18" customHeight="1">
      <c r="A196" s="30">
        <v>162001</v>
      </c>
      <c r="B196" s="31">
        <v>2.5</v>
      </c>
      <c r="C196" s="32">
        <v>25</v>
      </c>
      <c r="D196" s="574" t="s">
        <v>254</v>
      </c>
      <c r="E196" s="73"/>
      <c r="F196" s="73"/>
      <c r="G196" s="73"/>
      <c r="H196" s="36"/>
      <c r="I196" s="552"/>
      <c r="J196" s="116">
        <v>8</v>
      </c>
      <c r="K196" s="556"/>
      <c r="L196" s="556"/>
      <c r="M196" s="556"/>
      <c r="N196" s="557"/>
      <c r="O196" s="558">
        <f t="shared" si="79"/>
        <v>8</v>
      </c>
      <c r="P196" s="554"/>
      <c r="Q196" s="45"/>
      <c r="R196" s="554"/>
      <c r="S196" s="44">
        <f t="shared" si="81"/>
        <v>8</v>
      </c>
      <c r="T196" s="45"/>
      <c r="U196" s="46">
        <f t="shared" si="76"/>
        <v>8</v>
      </c>
      <c r="V196" s="47">
        <f t="shared" si="74"/>
        <v>0</v>
      </c>
      <c r="W196" s="48"/>
      <c r="X196" s="49">
        <f t="shared" si="82"/>
        <v>320</v>
      </c>
      <c r="Y196" s="50">
        <f t="shared" si="83"/>
        <v>0</v>
      </c>
      <c r="Z196" s="50">
        <f t="shared" si="84"/>
        <v>0</v>
      </c>
      <c r="AA196" s="50">
        <f t="shared" si="85"/>
        <v>0</v>
      </c>
      <c r="AB196" s="51">
        <f t="shared" si="86"/>
        <v>0</v>
      </c>
      <c r="AC196" s="52">
        <f t="shared" si="87"/>
        <v>320</v>
      </c>
      <c r="AD196" s="53">
        <f t="shared" si="88"/>
        <v>0</v>
      </c>
      <c r="AE196" s="54">
        <f t="shared" si="89"/>
        <v>320</v>
      </c>
    </row>
    <row r="197" spans="1:31" ht="18" hidden="1" customHeight="1">
      <c r="A197" s="30">
        <v>162001</v>
      </c>
      <c r="B197" s="31">
        <v>2.5</v>
      </c>
      <c r="C197" s="32">
        <v>40</v>
      </c>
      <c r="D197" s="574" t="s">
        <v>254</v>
      </c>
      <c r="E197" s="73" t="s">
        <v>255</v>
      </c>
      <c r="F197" s="73" t="s">
        <v>256</v>
      </c>
      <c r="G197" s="73" t="s">
        <v>257</v>
      </c>
      <c r="H197" s="36" t="s">
        <v>258</v>
      </c>
      <c r="I197" s="552" t="s">
        <v>259</v>
      </c>
      <c r="J197" s="553"/>
      <c r="K197" s="467"/>
      <c r="L197" s="467"/>
      <c r="M197" s="467"/>
      <c r="N197" s="339"/>
      <c r="O197" s="46">
        <f t="shared" si="79"/>
        <v>0</v>
      </c>
      <c r="P197" s="554"/>
      <c r="Q197" s="45"/>
      <c r="R197" s="554">
        <f t="shared" si="80"/>
        <v>0</v>
      </c>
      <c r="S197" s="44">
        <f t="shared" si="81"/>
        <v>0</v>
      </c>
      <c r="T197" s="45"/>
      <c r="U197" s="46">
        <f t="shared" si="76"/>
        <v>0</v>
      </c>
      <c r="V197" s="47">
        <f t="shared" si="74"/>
        <v>0</v>
      </c>
      <c r="W197" s="48"/>
      <c r="X197" s="49">
        <f t="shared" si="82"/>
        <v>0</v>
      </c>
      <c r="Y197" s="50">
        <f t="shared" si="83"/>
        <v>0</v>
      </c>
      <c r="Z197" s="50">
        <f t="shared" si="84"/>
        <v>0</v>
      </c>
      <c r="AA197" s="50">
        <f t="shared" si="85"/>
        <v>0</v>
      </c>
      <c r="AB197" s="51">
        <f t="shared" si="86"/>
        <v>0</v>
      </c>
      <c r="AC197" s="52">
        <f t="shared" si="87"/>
        <v>0</v>
      </c>
      <c r="AD197" s="53">
        <f t="shared" si="88"/>
        <v>0</v>
      </c>
      <c r="AE197" s="54">
        <f t="shared" si="89"/>
        <v>0</v>
      </c>
    </row>
    <row r="198" spans="1:31" ht="18" hidden="1" customHeight="1">
      <c r="A198" s="30">
        <v>163001</v>
      </c>
      <c r="B198" s="31">
        <v>3.5</v>
      </c>
      <c r="C198" s="32">
        <v>25</v>
      </c>
      <c r="D198" s="574" t="s">
        <v>260</v>
      </c>
      <c r="E198" s="73" t="s">
        <v>261</v>
      </c>
      <c r="F198" s="73" t="s">
        <v>262</v>
      </c>
      <c r="G198" s="73" t="s">
        <v>263</v>
      </c>
      <c r="H198" s="36" t="s">
        <v>264</v>
      </c>
      <c r="I198" s="552" t="s">
        <v>265</v>
      </c>
      <c r="J198" s="553"/>
      <c r="K198" s="467"/>
      <c r="L198" s="467"/>
      <c r="M198" s="467"/>
      <c r="N198" s="339"/>
      <c r="O198" s="46">
        <f t="shared" si="79"/>
        <v>0</v>
      </c>
      <c r="P198" s="554"/>
      <c r="Q198" s="45"/>
      <c r="R198" s="554">
        <f t="shared" si="80"/>
        <v>0</v>
      </c>
      <c r="S198" s="44">
        <f t="shared" si="81"/>
        <v>0</v>
      </c>
      <c r="T198" s="45"/>
      <c r="U198" s="46">
        <f t="shared" si="76"/>
        <v>0</v>
      </c>
      <c r="V198" s="47">
        <f t="shared" si="74"/>
        <v>0</v>
      </c>
      <c r="W198" s="48"/>
      <c r="X198" s="49">
        <f t="shared" si="82"/>
        <v>0</v>
      </c>
      <c r="Y198" s="50">
        <f t="shared" si="83"/>
        <v>0</v>
      </c>
      <c r="Z198" s="50">
        <f t="shared" si="84"/>
        <v>0</v>
      </c>
      <c r="AA198" s="50">
        <f t="shared" si="85"/>
        <v>0</v>
      </c>
      <c r="AB198" s="51">
        <f t="shared" si="86"/>
        <v>0</v>
      </c>
      <c r="AC198" s="52">
        <f t="shared" si="87"/>
        <v>0</v>
      </c>
      <c r="AD198" s="53">
        <f t="shared" si="88"/>
        <v>0</v>
      </c>
      <c r="AE198" s="54">
        <f t="shared" si="89"/>
        <v>0</v>
      </c>
    </row>
    <row r="199" spans="1:31" ht="18" hidden="1" customHeight="1">
      <c r="A199" s="30">
        <v>161201</v>
      </c>
      <c r="B199" s="31" t="s">
        <v>206</v>
      </c>
      <c r="C199" s="32">
        <v>5</v>
      </c>
      <c r="D199" s="574" t="s">
        <v>266</v>
      </c>
      <c r="E199" s="73" t="s">
        <v>267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9"/>
        <v>0</v>
      </c>
      <c r="P199" s="554"/>
      <c r="Q199" s="45"/>
      <c r="R199" s="554">
        <f t="shared" si="80"/>
        <v>0</v>
      </c>
      <c r="S199" s="44">
        <f t="shared" si="81"/>
        <v>0</v>
      </c>
      <c r="T199" s="45"/>
      <c r="U199" s="46">
        <f t="shared" si="76"/>
        <v>0</v>
      </c>
      <c r="V199" s="47">
        <f t="shared" si="74"/>
        <v>0</v>
      </c>
      <c r="W199" s="48"/>
      <c r="X199" s="49">
        <f t="shared" si="82"/>
        <v>0</v>
      </c>
      <c r="Y199" s="50">
        <f t="shared" si="83"/>
        <v>0</v>
      </c>
      <c r="Z199" s="50">
        <f t="shared" si="84"/>
        <v>0</v>
      </c>
      <c r="AA199" s="50">
        <f t="shared" si="85"/>
        <v>0</v>
      </c>
      <c r="AB199" s="51">
        <f t="shared" si="86"/>
        <v>0</v>
      </c>
      <c r="AC199" s="52">
        <f t="shared" si="87"/>
        <v>0</v>
      </c>
      <c r="AD199" s="53">
        <f t="shared" si="88"/>
        <v>0</v>
      </c>
      <c r="AE199" s="54">
        <f t="shared" si="89"/>
        <v>0</v>
      </c>
    </row>
    <row r="200" spans="1:31" ht="18" customHeight="1">
      <c r="A200" s="30">
        <v>161201</v>
      </c>
      <c r="B200" s="31" t="s">
        <v>206</v>
      </c>
      <c r="C200" s="32">
        <v>25</v>
      </c>
      <c r="D200" s="574" t="s">
        <v>266</v>
      </c>
      <c r="E200" s="73" t="s">
        <v>267</v>
      </c>
      <c r="F200" s="73"/>
      <c r="G200" s="73"/>
      <c r="H200" s="36"/>
      <c r="I200" s="552"/>
      <c r="J200" s="116">
        <v>16</v>
      </c>
      <c r="K200" s="556"/>
      <c r="L200" s="556"/>
      <c r="M200" s="556"/>
      <c r="N200" s="557"/>
      <c r="O200" s="558">
        <f t="shared" si="79"/>
        <v>16</v>
      </c>
      <c r="P200" s="554"/>
      <c r="Q200" s="45"/>
      <c r="R200" s="554"/>
      <c r="S200" s="44">
        <f t="shared" si="81"/>
        <v>16</v>
      </c>
      <c r="T200" s="45"/>
      <c r="U200" s="46">
        <f t="shared" si="76"/>
        <v>16</v>
      </c>
      <c r="V200" s="47">
        <f t="shared" si="74"/>
        <v>0</v>
      </c>
      <c r="W200" s="48"/>
      <c r="X200" s="49">
        <f t="shared" si="82"/>
        <v>640</v>
      </c>
      <c r="Y200" s="50">
        <f t="shared" si="83"/>
        <v>0</v>
      </c>
      <c r="Z200" s="50">
        <f t="shared" si="84"/>
        <v>0</v>
      </c>
      <c r="AA200" s="50">
        <f t="shared" si="85"/>
        <v>0</v>
      </c>
      <c r="AB200" s="51">
        <f t="shared" si="86"/>
        <v>0</v>
      </c>
      <c r="AC200" s="52">
        <f t="shared" si="87"/>
        <v>640</v>
      </c>
      <c r="AD200" s="53">
        <f t="shared" si="88"/>
        <v>0</v>
      </c>
      <c r="AE200" s="54">
        <f t="shared" si="89"/>
        <v>640</v>
      </c>
    </row>
    <row r="201" spans="1:31" ht="18" customHeight="1">
      <c r="A201" s="30">
        <v>162201</v>
      </c>
      <c r="B201" s="31">
        <v>2.5</v>
      </c>
      <c r="C201" s="32">
        <v>25</v>
      </c>
      <c r="D201" s="574" t="s">
        <v>268</v>
      </c>
      <c r="E201" s="73" t="s">
        <v>269</v>
      </c>
      <c r="F201" s="73"/>
      <c r="G201" s="73"/>
      <c r="H201" s="36"/>
      <c r="I201" s="552"/>
      <c r="J201" s="116">
        <v>32</v>
      </c>
      <c r="K201" s="556"/>
      <c r="L201" s="556"/>
      <c r="M201" s="556"/>
      <c r="N201" s="557"/>
      <c r="O201" s="558">
        <f t="shared" si="79"/>
        <v>32</v>
      </c>
      <c r="P201" s="554" t="s">
        <v>5</v>
      </c>
      <c r="Q201" s="45"/>
      <c r="R201" s="554"/>
      <c r="S201" s="44">
        <f t="shared" si="81"/>
        <v>32</v>
      </c>
      <c r="T201" s="45"/>
      <c r="U201" s="46">
        <f t="shared" si="76"/>
        <v>32</v>
      </c>
      <c r="V201" s="47">
        <f t="shared" si="74"/>
        <v>0</v>
      </c>
      <c r="W201" s="48"/>
      <c r="X201" s="49">
        <f t="shared" si="82"/>
        <v>1280</v>
      </c>
      <c r="Y201" s="50">
        <f t="shared" si="83"/>
        <v>0</v>
      </c>
      <c r="Z201" s="50">
        <f t="shared" si="84"/>
        <v>0</v>
      </c>
      <c r="AA201" s="50">
        <f t="shared" si="85"/>
        <v>0</v>
      </c>
      <c r="AB201" s="51">
        <f t="shared" si="86"/>
        <v>0</v>
      </c>
      <c r="AC201" s="52">
        <f t="shared" si="87"/>
        <v>1280</v>
      </c>
      <c r="AD201" s="53">
        <f t="shared" si="88"/>
        <v>0</v>
      </c>
      <c r="AE201" s="54">
        <f t="shared" si="89"/>
        <v>1280</v>
      </c>
    </row>
    <row r="202" spans="1:31" ht="18" hidden="1" customHeight="1">
      <c r="A202" s="30">
        <v>162301</v>
      </c>
      <c r="B202" s="108">
        <v>4</v>
      </c>
      <c r="C202" s="32">
        <v>25</v>
      </c>
      <c r="D202" s="574" t="s">
        <v>270</v>
      </c>
      <c r="E202" s="73" t="s">
        <v>271</v>
      </c>
      <c r="F202" s="73"/>
      <c r="G202" s="73"/>
      <c r="H202" s="36"/>
      <c r="I202" s="552"/>
      <c r="J202" s="553"/>
      <c r="K202" s="467"/>
      <c r="L202" s="467"/>
      <c r="M202" s="467"/>
      <c r="N202" s="339"/>
      <c r="O202" s="46">
        <f t="shared" si="79"/>
        <v>0</v>
      </c>
      <c r="P202" s="554"/>
      <c r="Q202" s="45"/>
      <c r="R202" s="554">
        <f t="shared" si="80"/>
        <v>0</v>
      </c>
      <c r="S202" s="44">
        <f t="shared" si="81"/>
        <v>0</v>
      </c>
      <c r="T202" s="45"/>
      <c r="U202" s="46">
        <f t="shared" si="76"/>
        <v>0</v>
      </c>
      <c r="V202" s="47">
        <f t="shared" si="74"/>
        <v>0</v>
      </c>
      <c r="W202" s="48"/>
      <c r="X202" s="49">
        <f t="shared" si="82"/>
        <v>0</v>
      </c>
      <c r="Y202" s="50">
        <f t="shared" si="83"/>
        <v>0</v>
      </c>
      <c r="Z202" s="50">
        <f t="shared" si="84"/>
        <v>0</v>
      </c>
      <c r="AA202" s="50">
        <f t="shared" si="85"/>
        <v>0</v>
      </c>
      <c r="AB202" s="51">
        <f t="shared" si="86"/>
        <v>0</v>
      </c>
      <c r="AC202" s="52">
        <f t="shared" si="87"/>
        <v>0</v>
      </c>
      <c r="AD202" s="53">
        <f t="shared" si="88"/>
        <v>0</v>
      </c>
      <c r="AE202" s="54">
        <f t="shared" si="89"/>
        <v>0</v>
      </c>
    </row>
    <row r="203" spans="1:31" ht="18" hidden="1" customHeight="1">
      <c r="A203" s="30">
        <v>163201</v>
      </c>
      <c r="B203" s="108">
        <v>4</v>
      </c>
      <c r="C203" s="32">
        <v>25</v>
      </c>
      <c r="D203" s="574" t="s">
        <v>272</v>
      </c>
      <c r="E203" s="73" t="s">
        <v>273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9"/>
        <v>0</v>
      </c>
      <c r="P203" s="554"/>
      <c r="Q203" s="45"/>
      <c r="R203" s="554">
        <f t="shared" si="80"/>
        <v>0</v>
      </c>
      <c r="S203" s="44">
        <f t="shared" si="81"/>
        <v>0</v>
      </c>
      <c r="T203" s="45"/>
      <c r="U203" s="46">
        <f t="shared" si="76"/>
        <v>0</v>
      </c>
      <c r="V203" s="47">
        <f t="shared" si="74"/>
        <v>0</v>
      </c>
      <c r="W203" s="48"/>
      <c r="X203" s="49">
        <f t="shared" si="82"/>
        <v>0</v>
      </c>
      <c r="Y203" s="50">
        <f t="shared" si="83"/>
        <v>0</v>
      </c>
      <c r="Z203" s="50">
        <f t="shared" si="84"/>
        <v>0</v>
      </c>
      <c r="AA203" s="50">
        <f t="shared" si="85"/>
        <v>0</v>
      </c>
      <c r="AB203" s="51">
        <f t="shared" si="86"/>
        <v>0</v>
      </c>
      <c r="AC203" s="52">
        <f t="shared" si="87"/>
        <v>0</v>
      </c>
      <c r="AD203" s="53">
        <f t="shared" si="88"/>
        <v>0</v>
      </c>
      <c r="AE203" s="54">
        <f t="shared" si="89"/>
        <v>0</v>
      </c>
    </row>
    <row r="204" spans="1:31" ht="18" hidden="1" customHeight="1">
      <c r="A204" s="30">
        <v>161101</v>
      </c>
      <c r="B204" s="31" t="s">
        <v>220</v>
      </c>
      <c r="C204" s="32">
        <v>5</v>
      </c>
      <c r="D204" s="574">
        <v>6514</v>
      </c>
      <c r="E204" s="73">
        <v>8914</v>
      </c>
      <c r="F204" s="73" t="s">
        <v>274</v>
      </c>
      <c r="G204" s="73">
        <v>9614</v>
      </c>
      <c r="H204" s="36">
        <v>8614</v>
      </c>
      <c r="I204" s="552"/>
      <c r="J204" s="553"/>
      <c r="K204" s="467"/>
      <c r="L204" s="467"/>
      <c r="M204" s="467"/>
      <c r="N204" s="339"/>
      <c r="O204" s="46">
        <f t="shared" si="79"/>
        <v>0</v>
      </c>
      <c r="P204" s="554"/>
      <c r="Q204" s="45"/>
      <c r="R204" s="554">
        <f t="shared" si="80"/>
        <v>0</v>
      </c>
      <c r="S204" s="44">
        <f t="shared" si="81"/>
        <v>0</v>
      </c>
      <c r="T204" s="45"/>
      <c r="U204" s="46">
        <f t="shared" si="76"/>
        <v>0</v>
      </c>
      <c r="V204" s="47">
        <f t="shared" si="74"/>
        <v>0</v>
      </c>
      <c r="W204" s="48"/>
      <c r="X204" s="49">
        <f t="shared" si="82"/>
        <v>0</v>
      </c>
      <c r="Y204" s="50">
        <f t="shared" si="83"/>
        <v>0</v>
      </c>
      <c r="Z204" s="50">
        <f t="shared" si="84"/>
        <v>0</v>
      </c>
      <c r="AA204" s="50">
        <f t="shared" si="85"/>
        <v>0</v>
      </c>
      <c r="AB204" s="51">
        <f t="shared" si="86"/>
        <v>0</v>
      </c>
      <c r="AC204" s="52">
        <f t="shared" si="87"/>
        <v>0</v>
      </c>
      <c r="AD204" s="53">
        <f t="shared" si="88"/>
        <v>0</v>
      </c>
      <c r="AE204" s="54">
        <f t="shared" si="89"/>
        <v>0</v>
      </c>
    </row>
    <row r="205" spans="1:31" ht="18" hidden="1" customHeight="1">
      <c r="A205" s="77">
        <v>161101</v>
      </c>
      <c r="B205" s="229" t="s">
        <v>220</v>
      </c>
      <c r="C205" s="78">
        <v>25</v>
      </c>
      <c r="D205" s="643">
        <v>6514</v>
      </c>
      <c r="E205" s="80">
        <v>8914</v>
      </c>
      <c r="F205" s="80" t="s">
        <v>274</v>
      </c>
      <c r="G205" s="80">
        <v>9614</v>
      </c>
      <c r="H205" s="81">
        <v>8614</v>
      </c>
      <c r="I205" s="644"/>
      <c r="J205" s="553"/>
      <c r="K205" s="467"/>
      <c r="L205" s="467"/>
      <c r="M205" s="467"/>
      <c r="N205" s="339"/>
      <c r="O205" s="46">
        <f t="shared" si="79"/>
        <v>0</v>
      </c>
      <c r="P205" s="554"/>
      <c r="Q205" s="45"/>
      <c r="R205" s="554">
        <f t="shared" si="80"/>
        <v>0</v>
      </c>
      <c r="S205" s="44">
        <f t="shared" si="81"/>
        <v>0</v>
      </c>
      <c r="T205" s="45"/>
      <c r="U205" s="46">
        <f t="shared" si="76"/>
        <v>0</v>
      </c>
      <c r="V205" s="47">
        <f t="shared" si="74"/>
        <v>0</v>
      </c>
      <c r="W205" s="48"/>
      <c r="X205" s="49">
        <f t="shared" si="82"/>
        <v>0</v>
      </c>
      <c r="Y205" s="50">
        <f t="shared" si="83"/>
        <v>0</v>
      </c>
      <c r="Z205" s="50">
        <f t="shared" si="84"/>
        <v>0</v>
      </c>
      <c r="AA205" s="50">
        <f t="shared" si="85"/>
        <v>0</v>
      </c>
      <c r="AB205" s="51">
        <f t="shared" si="86"/>
        <v>0</v>
      </c>
      <c r="AC205" s="52">
        <f t="shared" si="87"/>
        <v>0</v>
      </c>
      <c r="AD205" s="53">
        <f t="shared" si="88"/>
        <v>0</v>
      </c>
      <c r="AE205" s="54">
        <f t="shared" si="89"/>
        <v>0</v>
      </c>
    </row>
    <row r="206" spans="1:31" ht="18" customHeight="1">
      <c r="A206" s="119" t="s">
        <v>275</v>
      </c>
      <c r="B206" s="378"/>
      <c r="C206" s="799"/>
      <c r="D206" s="800"/>
      <c r="E206" s="123"/>
      <c r="F206" s="123"/>
      <c r="G206" s="123"/>
      <c r="H206" s="380"/>
      <c r="I206" s="801"/>
      <c r="J206" s="129">
        <f>SUM(J195:J205)</f>
        <v>56</v>
      </c>
      <c r="K206" s="129">
        <f t="shared" ref="K206:U206" si="90">SUM(K195:K205)</f>
        <v>0</v>
      </c>
      <c r="L206" s="129">
        <f t="shared" si="90"/>
        <v>0</v>
      </c>
      <c r="M206" s="129">
        <f t="shared" si="90"/>
        <v>0</v>
      </c>
      <c r="N206" s="133">
        <f t="shared" si="90"/>
        <v>0</v>
      </c>
      <c r="O206" s="130">
        <f t="shared" si="90"/>
        <v>56</v>
      </c>
      <c r="P206" s="133">
        <f t="shared" si="90"/>
        <v>0</v>
      </c>
      <c r="Q206" s="129">
        <f t="shared" si="90"/>
        <v>0</v>
      </c>
      <c r="R206" s="133">
        <f t="shared" si="90"/>
        <v>0</v>
      </c>
      <c r="S206" s="128">
        <f t="shared" si="90"/>
        <v>56</v>
      </c>
      <c r="T206" s="129">
        <f t="shared" si="90"/>
        <v>0</v>
      </c>
      <c r="U206" s="130">
        <f t="shared" si="90"/>
        <v>56</v>
      </c>
      <c r="V206" s="47">
        <f t="shared" si="74"/>
        <v>0</v>
      </c>
      <c r="W206" s="131"/>
      <c r="X206" s="132">
        <f t="shared" ref="X206:AE206" si="91">SUM(X195:X205)</f>
        <v>2240</v>
      </c>
      <c r="Y206" s="129">
        <f t="shared" si="91"/>
        <v>0</v>
      </c>
      <c r="Z206" s="129">
        <f t="shared" si="91"/>
        <v>0</v>
      </c>
      <c r="AA206" s="129">
        <f t="shared" si="91"/>
        <v>0</v>
      </c>
      <c r="AB206" s="133">
        <f t="shared" si="91"/>
        <v>0</v>
      </c>
      <c r="AC206" s="130">
        <f t="shared" si="91"/>
        <v>2240</v>
      </c>
      <c r="AD206" s="133">
        <f t="shared" si="91"/>
        <v>0</v>
      </c>
      <c r="AE206" s="134">
        <f t="shared" si="91"/>
        <v>2240</v>
      </c>
    </row>
    <row r="207" spans="1:31" ht="18" hidden="1" customHeight="1">
      <c r="A207" s="30">
        <v>132011</v>
      </c>
      <c r="B207" s="31" t="s">
        <v>206</v>
      </c>
      <c r="C207" s="32">
        <v>25</v>
      </c>
      <c r="D207" s="574">
        <v>531</v>
      </c>
      <c r="E207" s="73"/>
      <c r="F207" s="73"/>
      <c r="G207" s="73"/>
      <c r="H207" s="36"/>
      <c r="I207" s="552" t="s">
        <v>408</v>
      </c>
      <c r="J207" s="553"/>
      <c r="K207" s="467"/>
      <c r="L207" s="467"/>
      <c r="M207" s="467"/>
      <c r="N207" s="339"/>
      <c r="O207" s="46">
        <f t="shared" ref="O207:O256" si="92">SUM(J207:N207)</f>
        <v>0</v>
      </c>
      <c r="P207" s="554"/>
      <c r="Q207" s="45"/>
      <c r="R207" s="554">
        <f t="shared" ref="R207:R256" si="93">SUM(P207:Q207)</f>
        <v>0</v>
      </c>
      <c r="S207" s="44">
        <f t="shared" ref="S207:S256" si="94">SUM(O207,R207)</f>
        <v>0</v>
      </c>
      <c r="T207" s="45"/>
      <c r="U207" s="46">
        <f t="shared" si="76"/>
        <v>0</v>
      </c>
      <c r="V207" s="47">
        <f t="shared" si="74"/>
        <v>0</v>
      </c>
      <c r="W207" s="48"/>
      <c r="X207" s="49">
        <f t="shared" ref="X207:X217" si="95">(J207*1000)/C207</f>
        <v>0</v>
      </c>
      <c r="Y207" s="50">
        <f t="shared" ref="Y207:Y217" si="96">(K207*1000)/C207</f>
        <v>0</v>
      </c>
      <c r="Z207" s="50">
        <f t="shared" ref="Z207:Z217" si="97">(L207*1000)/C207</f>
        <v>0</v>
      </c>
      <c r="AA207" s="50">
        <f t="shared" ref="AA207:AA217" si="98">(M207*1000)/C207</f>
        <v>0</v>
      </c>
      <c r="AB207" s="51">
        <f t="shared" ref="AB207:AB217" si="99">(N207*1000)/C207</f>
        <v>0</v>
      </c>
      <c r="AC207" s="52">
        <f t="shared" ref="AC207:AC256" si="100">SUM(X207:AB207)</f>
        <v>0</v>
      </c>
      <c r="AD207" s="53">
        <f t="shared" ref="AD207:AD217" si="101">(R207*1000)/C207</f>
        <v>0</v>
      </c>
      <c r="AE207" s="54">
        <f t="shared" ref="AE207:AE256" si="102">SUM(AC207:AD207)</f>
        <v>0</v>
      </c>
    </row>
    <row r="208" spans="1:31" ht="18" hidden="1" customHeight="1">
      <c r="A208" s="218">
        <v>13201130</v>
      </c>
      <c r="B208" s="31" t="s">
        <v>206</v>
      </c>
      <c r="C208" s="219">
        <v>40</v>
      </c>
      <c r="D208" s="646"/>
      <c r="E208" s="232"/>
      <c r="F208" s="232"/>
      <c r="G208" s="232"/>
      <c r="H208" s="232"/>
      <c r="I208" s="647" t="s">
        <v>409</v>
      </c>
      <c r="J208" s="553"/>
      <c r="K208" s="467"/>
      <c r="L208" s="467"/>
      <c r="M208" s="467"/>
      <c r="N208" s="339"/>
      <c r="O208" s="46">
        <f t="shared" si="92"/>
        <v>0</v>
      </c>
      <c r="P208" s="554"/>
      <c r="Q208" s="45"/>
      <c r="R208" s="554">
        <f t="shared" si="93"/>
        <v>0</v>
      </c>
      <c r="S208" s="44">
        <f t="shared" si="94"/>
        <v>0</v>
      </c>
      <c r="T208" s="45"/>
      <c r="U208" s="46">
        <f t="shared" si="76"/>
        <v>0</v>
      </c>
      <c r="V208" s="47">
        <f t="shared" si="74"/>
        <v>0</v>
      </c>
      <c r="W208" s="48"/>
      <c r="X208" s="49">
        <f t="shared" si="95"/>
        <v>0</v>
      </c>
      <c r="Y208" s="50">
        <f t="shared" si="96"/>
        <v>0</v>
      </c>
      <c r="Z208" s="50">
        <f t="shared" si="97"/>
        <v>0</v>
      </c>
      <c r="AA208" s="50">
        <f t="shared" si="98"/>
        <v>0</v>
      </c>
      <c r="AB208" s="51">
        <f t="shared" si="99"/>
        <v>0</v>
      </c>
      <c r="AC208" s="52">
        <f t="shared" si="100"/>
        <v>0</v>
      </c>
      <c r="AD208" s="53">
        <f t="shared" si="101"/>
        <v>0</v>
      </c>
      <c r="AE208" s="54">
        <f t="shared" si="102"/>
        <v>0</v>
      </c>
    </row>
    <row r="209" spans="1:31" ht="18" hidden="1" customHeight="1">
      <c r="A209" s="30">
        <v>132031</v>
      </c>
      <c r="B209" s="31" t="s">
        <v>206</v>
      </c>
      <c r="C209" s="32">
        <v>25</v>
      </c>
      <c r="D209" s="574"/>
      <c r="E209" s="73"/>
      <c r="F209" s="73"/>
      <c r="G209" s="73"/>
      <c r="H209" s="36"/>
      <c r="I209" s="552" t="s">
        <v>410</v>
      </c>
      <c r="J209" s="553"/>
      <c r="K209" s="467"/>
      <c r="L209" s="467"/>
      <c r="M209" s="467"/>
      <c r="N209" s="339"/>
      <c r="O209" s="46">
        <f t="shared" si="92"/>
        <v>0</v>
      </c>
      <c r="P209" s="554"/>
      <c r="Q209" s="45"/>
      <c r="R209" s="554">
        <f t="shared" si="93"/>
        <v>0</v>
      </c>
      <c r="S209" s="44">
        <f t="shared" si="94"/>
        <v>0</v>
      </c>
      <c r="T209" s="45"/>
      <c r="U209" s="46">
        <f t="shared" si="76"/>
        <v>0</v>
      </c>
      <c r="V209" s="47">
        <f t="shared" si="74"/>
        <v>0</v>
      </c>
      <c r="W209" s="48"/>
      <c r="X209" s="49">
        <f t="shared" si="95"/>
        <v>0</v>
      </c>
      <c r="Y209" s="50">
        <f t="shared" si="96"/>
        <v>0</v>
      </c>
      <c r="Z209" s="50">
        <f t="shared" si="97"/>
        <v>0</v>
      </c>
      <c r="AA209" s="50">
        <f t="shared" si="98"/>
        <v>0</v>
      </c>
      <c r="AB209" s="51">
        <f t="shared" si="99"/>
        <v>0</v>
      </c>
      <c r="AC209" s="52">
        <f t="shared" si="100"/>
        <v>0</v>
      </c>
      <c r="AD209" s="53">
        <f t="shared" si="101"/>
        <v>0</v>
      </c>
      <c r="AE209" s="54">
        <f t="shared" si="102"/>
        <v>0</v>
      </c>
    </row>
    <row r="210" spans="1:31" ht="18" hidden="1" customHeight="1">
      <c r="A210" s="172">
        <v>132011</v>
      </c>
      <c r="B210" s="31" t="s">
        <v>206</v>
      </c>
      <c r="C210" s="96">
        <v>40</v>
      </c>
      <c r="D210" s="614">
        <v>531</v>
      </c>
      <c r="E210" s="103"/>
      <c r="F210" s="103"/>
      <c r="G210" s="103"/>
      <c r="H210" s="103"/>
      <c r="I210" s="645" t="s">
        <v>408</v>
      </c>
      <c r="J210" s="553"/>
      <c r="K210" s="467"/>
      <c r="L210" s="467"/>
      <c r="M210" s="467"/>
      <c r="N210" s="339"/>
      <c r="O210" s="46">
        <f t="shared" si="92"/>
        <v>0</v>
      </c>
      <c r="P210" s="554"/>
      <c r="Q210" s="45"/>
      <c r="R210" s="554">
        <f t="shared" si="93"/>
        <v>0</v>
      </c>
      <c r="S210" s="44">
        <f t="shared" si="94"/>
        <v>0</v>
      </c>
      <c r="T210" s="45"/>
      <c r="U210" s="46">
        <f t="shared" si="76"/>
        <v>0</v>
      </c>
      <c r="V210" s="47">
        <f t="shared" si="74"/>
        <v>0</v>
      </c>
      <c r="W210" s="48"/>
      <c r="X210" s="49">
        <f t="shared" si="95"/>
        <v>0</v>
      </c>
      <c r="Y210" s="50">
        <f t="shared" si="96"/>
        <v>0</v>
      </c>
      <c r="Z210" s="50">
        <f t="shared" si="97"/>
        <v>0</v>
      </c>
      <c r="AA210" s="50">
        <f t="shared" si="98"/>
        <v>0</v>
      </c>
      <c r="AB210" s="51">
        <f t="shared" si="99"/>
        <v>0</v>
      </c>
      <c r="AC210" s="52">
        <f t="shared" si="100"/>
        <v>0</v>
      </c>
      <c r="AD210" s="53">
        <f t="shared" si="101"/>
        <v>0</v>
      </c>
      <c r="AE210" s="54">
        <f t="shared" si="102"/>
        <v>0</v>
      </c>
    </row>
    <row r="211" spans="1:31" ht="18" hidden="1" customHeight="1">
      <c r="A211" s="172">
        <v>13201109</v>
      </c>
      <c r="B211" s="31" t="s">
        <v>206</v>
      </c>
      <c r="C211" s="96">
        <v>40</v>
      </c>
      <c r="D211" s="614"/>
      <c r="E211" s="103"/>
      <c r="F211" s="103"/>
      <c r="G211" s="103"/>
      <c r="H211" s="103"/>
      <c r="I211" s="645" t="s">
        <v>411</v>
      </c>
      <c r="J211" s="553"/>
      <c r="K211" s="467"/>
      <c r="L211" s="467"/>
      <c r="M211" s="467"/>
      <c r="N211" s="339"/>
      <c r="O211" s="46">
        <f t="shared" si="92"/>
        <v>0</v>
      </c>
      <c r="P211" s="554"/>
      <c r="Q211" s="45"/>
      <c r="R211" s="554">
        <f t="shared" si="93"/>
        <v>0</v>
      </c>
      <c r="S211" s="44">
        <f t="shared" si="94"/>
        <v>0</v>
      </c>
      <c r="T211" s="45"/>
      <c r="U211" s="46">
        <f t="shared" si="76"/>
        <v>0</v>
      </c>
      <c r="V211" s="47">
        <f t="shared" si="74"/>
        <v>0</v>
      </c>
      <c r="W211" s="48"/>
      <c r="X211" s="49">
        <f t="shared" si="95"/>
        <v>0</v>
      </c>
      <c r="Y211" s="50">
        <f t="shared" si="96"/>
        <v>0</v>
      </c>
      <c r="Z211" s="50">
        <f t="shared" si="97"/>
        <v>0</v>
      </c>
      <c r="AA211" s="50">
        <f t="shared" si="98"/>
        <v>0</v>
      </c>
      <c r="AB211" s="51">
        <f t="shared" si="99"/>
        <v>0</v>
      </c>
      <c r="AC211" s="52">
        <f t="shared" si="100"/>
        <v>0</v>
      </c>
      <c r="AD211" s="53">
        <f t="shared" si="101"/>
        <v>0</v>
      </c>
      <c r="AE211" s="54">
        <f t="shared" si="102"/>
        <v>0</v>
      </c>
    </row>
    <row r="212" spans="1:31" ht="18" hidden="1" customHeight="1">
      <c r="A212" s="172">
        <v>132021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412</v>
      </c>
      <c r="J212" s="553"/>
      <c r="K212" s="467"/>
      <c r="L212" s="467"/>
      <c r="M212" s="467"/>
      <c r="N212" s="339"/>
      <c r="O212" s="46">
        <f t="shared" si="92"/>
        <v>0</v>
      </c>
      <c r="P212" s="554"/>
      <c r="Q212" s="45"/>
      <c r="R212" s="554">
        <f t="shared" si="93"/>
        <v>0</v>
      </c>
      <c r="S212" s="44">
        <f t="shared" si="94"/>
        <v>0</v>
      </c>
      <c r="T212" s="45"/>
      <c r="U212" s="46">
        <f t="shared" si="76"/>
        <v>0</v>
      </c>
      <c r="V212" s="47">
        <f t="shared" si="74"/>
        <v>0</v>
      </c>
      <c r="W212" s="48"/>
      <c r="X212" s="49">
        <f t="shared" si="95"/>
        <v>0</v>
      </c>
      <c r="Y212" s="50">
        <f t="shared" si="96"/>
        <v>0</v>
      </c>
      <c r="Z212" s="50">
        <f t="shared" si="97"/>
        <v>0</v>
      </c>
      <c r="AA212" s="50">
        <f t="shared" si="98"/>
        <v>0</v>
      </c>
      <c r="AB212" s="51">
        <f t="shared" si="99"/>
        <v>0</v>
      </c>
      <c r="AC212" s="52">
        <f t="shared" si="100"/>
        <v>0</v>
      </c>
      <c r="AD212" s="53">
        <f t="shared" si="101"/>
        <v>0</v>
      </c>
      <c r="AE212" s="54">
        <f t="shared" si="102"/>
        <v>0</v>
      </c>
    </row>
    <row r="213" spans="1:31" ht="18" hidden="1" customHeight="1">
      <c r="A213" s="172">
        <v>13202130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413</v>
      </c>
      <c r="J213" s="553"/>
      <c r="K213" s="467"/>
      <c r="L213" s="467"/>
      <c r="M213" s="467"/>
      <c r="N213" s="339"/>
      <c r="O213" s="46">
        <f t="shared" si="92"/>
        <v>0</v>
      </c>
      <c r="P213" s="554"/>
      <c r="Q213" s="45"/>
      <c r="R213" s="554">
        <f t="shared" si="93"/>
        <v>0</v>
      </c>
      <c r="S213" s="44">
        <f t="shared" si="94"/>
        <v>0</v>
      </c>
      <c r="T213" s="45"/>
      <c r="U213" s="46">
        <f t="shared" si="76"/>
        <v>0</v>
      </c>
      <c r="V213" s="47">
        <f t="shared" ref="V213:V278" si="103">O213+R213-U213</f>
        <v>0</v>
      </c>
      <c r="W213" s="48"/>
      <c r="X213" s="49">
        <f t="shared" si="95"/>
        <v>0</v>
      </c>
      <c r="Y213" s="50">
        <f t="shared" si="96"/>
        <v>0</v>
      </c>
      <c r="Z213" s="50">
        <f t="shared" si="97"/>
        <v>0</v>
      </c>
      <c r="AA213" s="50">
        <f t="shared" si="98"/>
        <v>0</v>
      </c>
      <c r="AB213" s="51">
        <f t="shared" si="99"/>
        <v>0</v>
      </c>
      <c r="AC213" s="52">
        <f t="shared" si="100"/>
        <v>0</v>
      </c>
      <c r="AD213" s="53">
        <f t="shared" si="101"/>
        <v>0</v>
      </c>
      <c r="AE213" s="54">
        <f t="shared" si="102"/>
        <v>0</v>
      </c>
    </row>
    <row r="214" spans="1:31" ht="18" hidden="1" customHeight="1">
      <c r="A214" s="30">
        <v>133011</v>
      </c>
      <c r="B214" s="31" t="s">
        <v>220</v>
      </c>
      <c r="C214" s="32">
        <v>25</v>
      </c>
      <c r="D214" s="574">
        <v>532</v>
      </c>
      <c r="E214" s="73"/>
      <c r="F214" s="73"/>
      <c r="G214" s="73"/>
      <c r="H214" s="36"/>
      <c r="I214" s="552" t="s">
        <v>414</v>
      </c>
      <c r="J214" s="553"/>
      <c r="K214" s="467"/>
      <c r="L214" s="467"/>
      <c r="M214" s="467"/>
      <c r="N214" s="339"/>
      <c r="O214" s="46">
        <f t="shared" si="92"/>
        <v>0</v>
      </c>
      <c r="P214" s="554"/>
      <c r="Q214" s="45"/>
      <c r="R214" s="554">
        <f t="shared" si="93"/>
        <v>0</v>
      </c>
      <c r="S214" s="44">
        <f t="shared" si="94"/>
        <v>0</v>
      </c>
      <c r="T214" s="45"/>
      <c r="U214" s="46">
        <f t="shared" si="76"/>
        <v>0</v>
      </c>
      <c r="V214" s="47">
        <f t="shared" si="103"/>
        <v>0</v>
      </c>
      <c r="W214" s="48"/>
      <c r="X214" s="49">
        <f t="shared" si="95"/>
        <v>0</v>
      </c>
      <c r="Y214" s="50">
        <f t="shared" si="96"/>
        <v>0</v>
      </c>
      <c r="Z214" s="50">
        <f t="shared" si="97"/>
        <v>0</v>
      </c>
      <c r="AA214" s="50">
        <f t="shared" si="98"/>
        <v>0</v>
      </c>
      <c r="AB214" s="51">
        <f t="shared" si="99"/>
        <v>0</v>
      </c>
      <c r="AC214" s="52">
        <f t="shared" si="100"/>
        <v>0</v>
      </c>
      <c r="AD214" s="53">
        <f t="shared" si="101"/>
        <v>0</v>
      </c>
      <c r="AE214" s="54">
        <f t="shared" si="102"/>
        <v>0</v>
      </c>
    </row>
    <row r="215" spans="1:31" ht="18" hidden="1" customHeight="1">
      <c r="A215" s="30">
        <v>133031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52" t="s">
        <v>415</v>
      </c>
      <c r="J215" s="553"/>
      <c r="K215" s="467"/>
      <c r="L215" s="467"/>
      <c r="M215" s="467"/>
      <c r="N215" s="339"/>
      <c r="O215" s="46">
        <f t="shared" si="92"/>
        <v>0</v>
      </c>
      <c r="P215" s="554"/>
      <c r="Q215" s="45"/>
      <c r="R215" s="554">
        <f t="shared" si="93"/>
        <v>0</v>
      </c>
      <c r="S215" s="44">
        <f t="shared" si="94"/>
        <v>0</v>
      </c>
      <c r="T215" s="45"/>
      <c r="U215" s="46">
        <f t="shared" si="76"/>
        <v>0</v>
      </c>
      <c r="V215" s="47">
        <f t="shared" si="103"/>
        <v>0</v>
      </c>
      <c r="W215" s="48"/>
      <c r="X215" s="49">
        <f t="shared" si="95"/>
        <v>0</v>
      </c>
      <c r="Y215" s="50">
        <f t="shared" si="96"/>
        <v>0</v>
      </c>
      <c r="Z215" s="50">
        <f t="shared" si="97"/>
        <v>0</v>
      </c>
      <c r="AA215" s="50">
        <f t="shared" si="98"/>
        <v>0</v>
      </c>
      <c r="AB215" s="51">
        <f t="shared" si="99"/>
        <v>0</v>
      </c>
      <c r="AC215" s="52">
        <f t="shared" si="100"/>
        <v>0</v>
      </c>
      <c r="AD215" s="53">
        <f t="shared" si="101"/>
        <v>0</v>
      </c>
      <c r="AE215" s="54">
        <f t="shared" si="102"/>
        <v>0</v>
      </c>
    </row>
    <row r="216" spans="1:31" ht="18" hidden="1" customHeight="1">
      <c r="A216" s="172">
        <v>133011</v>
      </c>
      <c r="B216" s="31" t="s">
        <v>220</v>
      </c>
      <c r="C216" s="96">
        <v>30</v>
      </c>
      <c r="D216" s="614"/>
      <c r="E216" s="103"/>
      <c r="F216" s="103"/>
      <c r="G216" s="103"/>
      <c r="H216" s="103"/>
      <c r="I216" s="645" t="s">
        <v>414</v>
      </c>
      <c r="J216" s="553"/>
      <c r="K216" s="467"/>
      <c r="L216" s="467"/>
      <c r="M216" s="467"/>
      <c r="N216" s="339"/>
      <c r="O216" s="46">
        <f t="shared" si="92"/>
        <v>0</v>
      </c>
      <c r="P216" s="554"/>
      <c r="Q216" s="45"/>
      <c r="R216" s="554">
        <f t="shared" si="93"/>
        <v>0</v>
      </c>
      <c r="S216" s="44">
        <f t="shared" si="94"/>
        <v>0</v>
      </c>
      <c r="T216" s="45"/>
      <c r="U216" s="46">
        <f t="shared" si="76"/>
        <v>0</v>
      </c>
      <c r="V216" s="47">
        <f t="shared" si="103"/>
        <v>0</v>
      </c>
      <c r="W216" s="48"/>
      <c r="X216" s="49">
        <f t="shared" si="95"/>
        <v>0</v>
      </c>
      <c r="Y216" s="50">
        <f t="shared" si="96"/>
        <v>0</v>
      </c>
      <c r="Z216" s="50">
        <f t="shared" si="97"/>
        <v>0</v>
      </c>
      <c r="AA216" s="50">
        <f t="shared" si="98"/>
        <v>0</v>
      </c>
      <c r="AB216" s="51">
        <f t="shared" si="99"/>
        <v>0</v>
      </c>
      <c r="AC216" s="52">
        <f t="shared" si="100"/>
        <v>0</v>
      </c>
      <c r="AD216" s="53">
        <f t="shared" si="101"/>
        <v>0</v>
      </c>
      <c r="AE216" s="54">
        <f t="shared" si="102"/>
        <v>0</v>
      </c>
    </row>
    <row r="217" spans="1:31" ht="18" hidden="1" customHeight="1">
      <c r="A217" s="172">
        <v>133011</v>
      </c>
      <c r="B217" s="31" t="s">
        <v>220</v>
      </c>
      <c r="C217" s="96">
        <v>40</v>
      </c>
      <c r="D217" s="614">
        <v>532</v>
      </c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2"/>
        <v>0</v>
      </c>
      <c r="P217" s="554"/>
      <c r="Q217" s="45"/>
      <c r="R217" s="554">
        <f t="shared" si="93"/>
        <v>0</v>
      </c>
      <c r="S217" s="44">
        <f t="shared" si="94"/>
        <v>0</v>
      </c>
      <c r="T217" s="45"/>
      <c r="U217" s="46">
        <f t="shared" si="76"/>
        <v>0</v>
      </c>
      <c r="V217" s="47">
        <f t="shared" si="103"/>
        <v>0</v>
      </c>
      <c r="W217" s="48"/>
      <c r="X217" s="49">
        <f t="shared" si="95"/>
        <v>0</v>
      </c>
      <c r="Y217" s="50">
        <f t="shared" si="96"/>
        <v>0</v>
      </c>
      <c r="Z217" s="50">
        <f t="shared" si="97"/>
        <v>0</v>
      </c>
      <c r="AA217" s="50">
        <f t="shared" si="98"/>
        <v>0</v>
      </c>
      <c r="AB217" s="51">
        <f t="shared" si="99"/>
        <v>0</v>
      </c>
      <c r="AC217" s="52">
        <f t="shared" si="100"/>
        <v>0</v>
      </c>
      <c r="AD217" s="53">
        <f t="shared" si="101"/>
        <v>0</v>
      </c>
      <c r="AE217" s="54">
        <f t="shared" si="102"/>
        <v>0</v>
      </c>
    </row>
    <row r="218" spans="1:31" ht="18" hidden="1" customHeight="1">
      <c r="A218" s="30">
        <v>133011</v>
      </c>
      <c r="B218" s="31" t="s">
        <v>220</v>
      </c>
      <c r="C218" s="736" t="s">
        <v>75</v>
      </c>
      <c r="D218" s="797"/>
      <c r="E218" s="221"/>
      <c r="F218" s="221"/>
      <c r="G218" s="221"/>
      <c r="H218" s="221"/>
      <c r="I218" s="667" t="s">
        <v>414</v>
      </c>
      <c r="J218" s="593"/>
      <c r="K218" s="594"/>
      <c r="L218" s="594"/>
      <c r="M218" s="594"/>
      <c r="N218" s="572"/>
      <c r="O218" s="573">
        <f t="shared" si="92"/>
        <v>0</v>
      </c>
      <c r="P218" s="567"/>
      <c r="Q218" s="571"/>
      <c r="R218" s="567">
        <f t="shared" si="93"/>
        <v>0</v>
      </c>
      <c r="S218" s="570"/>
      <c r="T218" s="570">
        <f>SUM(O218,R218)</f>
        <v>0</v>
      </c>
      <c r="U218" s="46">
        <f t="shared" si="76"/>
        <v>0</v>
      </c>
      <c r="V218" s="47">
        <f t="shared" si="103"/>
        <v>0</v>
      </c>
      <c r="W218" s="48"/>
      <c r="X218" s="49">
        <v>0</v>
      </c>
      <c r="Y218" s="50"/>
      <c r="Z218" s="50"/>
      <c r="AA218" s="50"/>
      <c r="AB218" s="51"/>
      <c r="AC218" s="52">
        <f t="shared" si="100"/>
        <v>0</v>
      </c>
      <c r="AD218" s="53"/>
      <c r="AE218" s="54">
        <f t="shared" si="102"/>
        <v>0</v>
      </c>
    </row>
    <row r="219" spans="1:31" ht="18" hidden="1" customHeight="1">
      <c r="A219" s="30">
        <v>135011</v>
      </c>
      <c r="B219" s="31" t="s">
        <v>220</v>
      </c>
      <c r="C219" s="32">
        <v>25</v>
      </c>
      <c r="D219" s="574"/>
      <c r="E219" s="73"/>
      <c r="F219" s="73"/>
      <c r="G219" s="73"/>
      <c r="H219" s="36"/>
      <c r="I219" s="568" t="s">
        <v>416</v>
      </c>
      <c r="J219" s="593"/>
      <c r="K219" s="594"/>
      <c r="L219" s="594"/>
      <c r="M219" s="594"/>
      <c r="N219" s="572"/>
      <c r="O219" s="573">
        <f t="shared" si="92"/>
        <v>0</v>
      </c>
      <c r="P219" s="567"/>
      <c r="Q219" s="571"/>
      <c r="R219" s="567">
        <f t="shared" si="93"/>
        <v>0</v>
      </c>
      <c r="S219" s="570">
        <f t="shared" si="94"/>
        <v>0</v>
      </c>
      <c r="T219" s="570">
        <f>SUM(O219,R219)</f>
        <v>0</v>
      </c>
      <c r="U219" s="46">
        <f t="shared" si="76"/>
        <v>0</v>
      </c>
      <c r="V219" s="47">
        <f t="shared" si="103"/>
        <v>0</v>
      </c>
      <c r="W219" s="48"/>
      <c r="X219" s="49">
        <f t="shared" ref="X219:X226" si="104">(J219*1000)/C219</f>
        <v>0</v>
      </c>
      <c r="Y219" s="50">
        <f t="shared" ref="Y219:Y226" si="105">(K219*1000)/C219</f>
        <v>0</v>
      </c>
      <c r="Z219" s="50">
        <f t="shared" ref="Z219:Z226" si="106">(L219*1000)/C219</f>
        <v>0</v>
      </c>
      <c r="AA219" s="50">
        <f t="shared" ref="AA219:AA226" si="107">(M219*1000)/C219</f>
        <v>0</v>
      </c>
      <c r="AB219" s="51">
        <f t="shared" ref="AB219:AB226" si="108">(N219*1000)/C219</f>
        <v>0</v>
      </c>
      <c r="AC219" s="52">
        <f t="shared" si="100"/>
        <v>0</v>
      </c>
      <c r="AD219" s="53">
        <f t="shared" ref="AD219:AD226" si="109">(R219*1000)/C219</f>
        <v>0</v>
      </c>
      <c r="AE219" s="54">
        <f t="shared" si="102"/>
        <v>0</v>
      </c>
    </row>
    <row r="220" spans="1:31" ht="18" hidden="1" customHeight="1">
      <c r="A220" s="30">
        <v>13301145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417</v>
      </c>
      <c r="J220" s="593"/>
      <c r="K220" s="594"/>
      <c r="L220" s="594"/>
      <c r="M220" s="594"/>
      <c r="N220" s="572"/>
      <c r="O220" s="573">
        <f t="shared" si="92"/>
        <v>0</v>
      </c>
      <c r="P220" s="567"/>
      <c r="Q220" s="571"/>
      <c r="R220" s="567">
        <f t="shared" si="93"/>
        <v>0</v>
      </c>
      <c r="S220" s="570">
        <f t="shared" si="94"/>
        <v>0</v>
      </c>
      <c r="T220" s="570">
        <f>SUM(O220,R220)</f>
        <v>0</v>
      </c>
      <c r="U220" s="46">
        <f t="shared" si="76"/>
        <v>0</v>
      </c>
      <c r="V220" s="47">
        <f t="shared" si="103"/>
        <v>0</v>
      </c>
      <c r="W220" s="48"/>
      <c r="X220" s="49">
        <f t="shared" si="104"/>
        <v>0</v>
      </c>
      <c r="Y220" s="50">
        <f t="shared" si="105"/>
        <v>0</v>
      </c>
      <c r="Z220" s="50">
        <f t="shared" si="106"/>
        <v>0</v>
      </c>
      <c r="AA220" s="50">
        <f t="shared" si="107"/>
        <v>0</v>
      </c>
      <c r="AB220" s="51">
        <f t="shared" si="108"/>
        <v>0</v>
      </c>
      <c r="AC220" s="52">
        <f t="shared" si="100"/>
        <v>0</v>
      </c>
      <c r="AD220" s="53">
        <f t="shared" si="109"/>
        <v>0</v>
      </c>
      <c r="AE220" s="54">
        <f t="shared" si="102"/>
        <v>0</v>
      </c>
    </row>
    <row r="221" spans="1:31" ht="18" hidden="1" customHeight="1">
      <c r="A221" s="802">
        <v>13301808</v>
      </c>
      <c r="B221" s="31" t="s">
        <v>220</v>
      </c>
      <c r="C221" s="736" t="s">
        <v>75</v>
      </c>
      <c r="D221" s="614"/>
      <c r="E221" s="103"/>
      <c r="F221" s="103"/>
      <c r="G221" s="103"/>
      <c r="H221" s="103"/>
      <c r="I221" s="793" t="s">
        <v>418</v>
      </c>
      <c r="J221" s="593"/>
      <c r="K221" s="594"/>
      <c r="L221" s="594"/>
      <c r="M221" s="594"/>
      <c r="N221" s="572"/>
      <c r="O221" s="573">
        <f t="shared" si="92"/>
        <v>0</v>
      </c>
      <c r="P221" s="567"/>
      <c r="Q221" s="571"/>
      <c r="R221" s="567">
        <f t="shared" si="93"/>
        <v>0</v>
      </c>
      <c r="S221" s="570"/>
      <c r="T221" s="570">
        <f>SUM(O221,R221)</f>
        <v>0</v>
      </c>
      <c r="U221" s="46">
        <f t="shared" si="76"/>
        <v>0</v>
      </c>
      <c r="V221" s="47">
        <f t="shared" si="103"/>
        <v>0</v>
      </c>
      <c r="W221" s="48"/>
      <c r="X221" s="49"/>
      <c r="Y221" s="50"/>
      <c r="Z221" s="50"/>
      <c r="AA221" s="50"/>
      <c r="AB221" s="51"/>
      <c r="AC221" s="52">
        <f t="shared" si="100"/>
        <v>0</v>
      </c>
      <c r="AD221" s="53"/>
      <c r="AE221" s="54">
        <f t="shared" si="102"/>
        <v>0</v>
      </c>
    </row>
    <row r="222" spans="1:31" ht="18" hidden="1" customHeight="1">
      <c r="A222" s="172">
        <v>13301844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419</v>
      </c>
      <c r="J222" s="593"/>
      <c r="K222" s="594"/>
      <c r="L222" s="594"/>
      <c r="M222" s="594"/>
      <c r="N222" s="572"/>
      <c r="O222" s="573"/>
      <c r="P222" s="567"/>
      <c r="Q222" s="571"/>
      <c r="R222" s="567">
        <f t="shared" si="93"/>
        <v>0</v>
      </c>
      <c r="S222" s="570"/>
      <c r="T222" s="567">
        <f>SUM(R222:S222)</f>
        <v>0</v>
      </c>
      <c r="U222" s="46">
        <f t="shared" si="76"/>
        <v>0</v>
      </c>
      <c r="V222" s="47">
        <f t="shared" si="103"/>
        <v>0</v>
      </c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hidden="1" customHeight="1">
      <c r="A223" s="172">
        <v>13301130</v>
      </c>
      <c r="B223" s="31" t="s">
        <v>220</v>
      </c>
      <c r="C223" s="96">
        <v>40</v>
      </c>
      <c r="D223" s="614"/>
      <c r="E223" s="103"/>
      <c r="F223" s="103"/>
      <c r="G223" s="103"/>
      <c r="H223" s="103"/>
      <c r="I223" s="803" t="s">
        <v>420</v>
      </c>
      <c r="J223" s="593"/>
      <c r="K223" s="594"/>
      <c r="L223" s="594"/>
      <c r="M223" s="594"/>
      <c r="N223" s="572"/>
      <c r="O223" s="573">
        <f t="shared" si="92"/>
        <v>0</v>
      </c>
      <c r="P223" s="567"/>
      <c r="Q223" s="571"/>
      <c r="R223" s="567">
        <f t="shared" si="93"/>
        <v>0</v>
      </c>
      <c r="S223" s="570">
        <f t="shared" si="94"/>
        <v>0</v>
      </c>
      <c r="T223" s="570">
        <f t="shared" ref="T223:T254" si="110">SUM(O223,R223)</f>
        <v>0</v>
      </c>
      <c r="U223" s="46">
        <f t="shared" si="76"/>
        <v>0</v>
      </c>
      <c r="V223" s="47">
        <f t="shared" si="103"/>
        <v>0</v>
      </c>
      <c r="W223" s="48"/>
      <c r="X223" s="49">
        <f t="shared" si="104"/>
        <v>0</v>
      </c>
      <c r="Y223" s="50">
        <f t="shared" si="105"/>
        <v>0</v>
      </c>
      <c r="Z223" s="50">
        <f t="shared" si="106"/>
        <v>0</v>
      </c>
      <c r="AA223" s="50">
        <f t="shared" si="107"/>
        <v>0</v>
      </c>
      <c r="AB223" s="51">
        <f t="shared" si="108"/>
        <v>0</v>
      </c>
      <c r="AC223" s="52">
        <f t="shared" si="100"/>
        <v>0</v>
      </c>
      <c r="AD223" s="53">
        <f t="shared" si="109"/>
        <v>0</v>
      </c>
      <c r="AE223" s="54">
        <f t="shared" si="102"/>
        <v>0</v>
      </c>
    </row>
    <row r="224" spans="1:31" ht="18" hidden="1" customHeight="1">
      <c r="A224" s="172">
        <v>13301140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421</v>
      </c>
      <c r="J224" s="593"/>
      <c r="K224" s="594"/>
      <c r="L224" s="594"/>
      <c r="M224" s="594"/>
      <c r="N224" s="572"/>
      <c r="O224" s="573">
        <f>SUM(J224:N224)</f>
        <v>0</v>
      </c>
      <c r="P224" s="567"/>
      <c r="Q224" s="571"/>
      <c r="R224" s="567">
        <f>SUM(P224:Q224)</f>
        <v>0</v>
      </c>
      <c r="S224" s="570">
        <f t="shared" si="94"/>
        <v>0</v>
      </c>
      <c r="T224" s="570">
        <f t="shared" si="110"/>
        <v>0</v>
      </c>
      <c r="U224" s="46">
        <f t="shared" si="76"/>
        <v>0</v>
      </c>
      <c r="V224" s="47">
        <f t="shared" si="103"/>
        <v>0</v>
      </c>
      <c r="W224" s="48"/>
      <c r="X224" s="49">
        <f t="shared" si="104"/>
        <v>0</v>
      </c>
      <c r="Y224" s="50">
        <f t="shared" si="105"/>
        <v>0</v>
      </c>
      <c r="Z224" s="50">
        <f t="shared" si="106"/>
        <v>0</v>
      </c>
      <c r="AA224" s="50">
        <f t="shared" si="107"/>
        <v>0</v>
      </c>
      <c r="AB224" s="51">
        <f t="shared" si="108"/>
        <v>0</v>
      </c>
      <c r="AC224" s="52">
        <f>SUM(X224:AB224)</f>
        <v>0</v>
      </c>
      <c r="AD224" s="53">
        <f t="shared" si="109"/>
        <v>0</v>
      </c>
      <c r="AE224" s="54">
        <f>SUM(AC224:AD224)</f>
        <v>0</v>
      </c>
    </row>
    <row r="225" spans="1:31" ht="18" hidden="1" customHeight="1">
      <c r="A225" s="381">
        <v>13301144</v>
      </c>
      <c r="B225" s="31" t="s">
        <v>220</v>
      </c>
      <c r="C225" s="32">
        <v>25</v>
      </c>
      <c r="D225" s="574"/>
      <c r="E225" s="73"/>
      <c r="F225" s="73"/>
      <c r="G225" s="73"/>
      <c r="H225" s="73"/>
      <c r="I225" s="568" t="s">
        <v>422</v>
      </c>
      <c r="J225" s="593"/>
      <c r="K225" s="594"/>
      <c r="L225" s="594"/>
      <c r="M225" s="594"/>
      <c r="N225" s="572"/>
      <c r="O225" s="573">
        <f t="shared" si="92"/>
        <v>0</v>
      </c>
      <c r="P225" s="567"/>
      <c r="Q225" s="571"/>
      <c r="R225" s="567">
        <f t="shared" si="93"/>
        <v>0</v>
      </c>
      <c r="S225" s="570">
        <f t="shared" si="94"/>
        <v>0</v>
      </c>
      <c r="T225" s="570">
        <f t="shared" si="110"/>
        <v>0</v>
      </c>
      <c r="U225" s="46">
        <f t="shared" si="76"/>
        <v>0</v>
      </c>
      <c r="V225" s="47">
        <f t="shared" si="103"/>
        <v>0</v>
      </c>
      <c r="W225" s="48"/>
      <c r="X225" s="49">
        <f t="shared" si="104"/>
        <v>0</v>
      </c>
      <c r="Y225" s="50">
        <f t="shared" si="105"/>
        <v>0</v>
      </c>
      <c r="Z225" s="50">
        <f t="shared" si="106"/>
        <v>0</v>
      </c>
      <c r="AA225" s="50">
        <f t="shared" si="107"/>
        <v>0</v>
      </c>
      <c r="AB225" s="51">
        <f t="shared" si="108"/>
        <v>0</v>
      </c>
      <c r="AC225" s="52">
        <f t="shared" si="100"/>
        <v>0</v>
      </c>
      <c r="AD225" s="53">
        <f t="shared" si="109"/>
        <v>0</v>
      </c>
      <c r="AE225" s="54">
        <f t="shared" si="102"/>
        <v>0</v>
      </c>
    </row>
    <row r="226" spans="1:31" ht="18" hidden="1" customHeight="1">
      <c r="A226" s="172">
        <v>133021</v>
      </c>
      <c r="B226" s="31" t="s">
        <v>220</v>
      </c>
      <c r="C226" s="96">
        <v>40</v>
      </c>
      <c r="D226" s="614"/>
      <c r="E226" s="103"/>
      <c r="F226" s="103"/>
      <c r="G226" s="103"/>
      <c r="H226" s="103"/>
      <c r="I226" s="803" t="s">
        <v>423</v>
      </c>
      <c r="J226" s="593"/>
      <c r="K226" s="594"/>
      <c r="L226" s="594"/>
      <c r="M226" s="594"/>
      <c r="N226" s="572"/>
      <c r="O226" s="573">
        <f t="shared" si="92"/>
        <v>0</v>
      </c>
      <c r="P226" s="567"/>
      <c r="Q226" s="571"/>
      <c r="R226" s="567">
        <f t="shared" si="93"/>
        <v>0</v>
      </c>
      <c r="S226" s="570">
        <f t="shared" si="94"/>
        <v>0</v>
      </c>
      <c r="T226" s="570">
        <f t="shared" si="110"/>
        <v>0</v>
      </c>
      <c r="U226" s="46">
        <f t="shared" si="76"/>
        <v>0</v>
      </c>
      <c r="V226" s="47">
        <f t="shared" si="103"/>
        <v>0</v>
      </c>
      <c r="W226" s="48"/>
      <c r="X226" s="49">
        <f t="shared" si="104"/>
        <v>0</v>
      </c>
      <c r="Y226" s="50">
        <f t="shared" si="105"/>
        <v>0</v>
      </c>
      <c r="Z226" s="50">
        <f t="shared" si="106"/>
        <v>0</v>
      </c>
      <c r="AA226" s="50">
        <f t="shared" si="107"/>
        <v>0</v>
      </c>
      <c r="AB226" s="51">
        <f t="shared" si="108"/>
        <v>0</v>
      </c>
      <c r="AC226" s="52">
        <f t="shared" si="100"/>
        <v>0</v>
      </c>
      <c r="AD226" s="53">
        <f t="shared" si="109"/>
        <v>0</v>
      </c>
      <c r="AE226" s="54">
        <f t="shared" si="102"/>
        <v>0</v>
      </c>
    </row>
    <row r="227" spans="1:31" ht="18" hidden="1" customHeight="1">
      <c r="A227" s="172">
        <v>133021</v>
      </c>
      <c r="B227" s="31" t="s">
        <v>220</v>
      </c>
      <c r="C227" s="96" t="s">
        <v>75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2"/>
        <v>0</v>
      </c>
      <c r="P227" s="567"/>
      <c r="Q227" s="571"/>
      <c r="R227" s="567">
        <f t="shared" si="93"/>
        <v>0</v>
      </c>
      <c r="S227" s="570">
        <f t="shared" si="94"/>
        <v>0</v>
      </c>
      <c r="T227" s="570">
        <f t="shared" si="110"/>
        <v>0</v>
      </c>
      <c r="U227" s="46">
        <f t="shared" si="76"/>
        <v>0</v>
      </c>
      <c r="V227" s="47">
        <f t="shared" si="103"/>
        <v>0</v>
      </c>
      <c r="W227" s="48"/>
      <c r="X227" s="49"/>
      <c r="Y227" s="50"/>
      <c r="Z227" s="50"/>
      <c r="AA227" s="50"/>
      <c r="AB227" s="51"/>
      <c r="AC227" s="52">
        <f t="shared" si="100"/>
        <v>0</v>
      </c>
      <c r="AD227" s="53"/>
      <c r="AE227" s="54">
        <f t="shared" si="102"/>
        <v>0</v>
      </c>
    </row>
    <row r="228" spans="1:31" ht="18" hidden="1" customHeight="1">
      <c r="A228" s="172">
        <v>13302109</v>
      </c>
      <c r="B228" s="31" t="s">
        <v>220</v>
      </c>
      <c r="C228" s="96">
        <v>40</v>
      </c>
      <c r="D228" s="614"/>
      <c r="E228" s="103"/>
      <c r="F228" s="103"/>
      <c r="G228" s="103"/>
      <c r="H228" s="103"/>
      <c r="I228" s="803" t="s">
        <v>424</v>
      </c>
      <c r="J228" s="593"/>
      <c r="K228" s="594"/>
      <c r="L228" s="594"/>
      <c r="M228" s="594"/>
      <c r="N228" s="572"/>
      <c r="O228" s="573">
        <f t="shared" si="92"/>
        <v>0</v>
      </c>
      <c r="P228" s="567"/>
      <c r="Q228" s="571"/>
      <c r="R228" s="567">
        <f t="shared" si="93"/>
        <v>0</v>
      </c>
      <c r="S228" s="570">
        <f t="shared" si="94"/>
        <v>0</v>
      </c>
      <c r="T228" s="570">
        <f t="shared" si="110"/>
        <v>0</v>
      </c>
      <c r="U228" s="46">
        <f t="shared" si="76"/>
        <v>0</v>
      </c>
      <c r="V228" s="47">
        <f t="shared" si="103"/>
        <v>0</v>
      </c>
      <c r="W228" s="48"/>
      <c r="X228" s="49">
        <f>(J228*1000)/C228</f>
        <v>0</v>
      </c>
      <c r="Y228" s="50">
        <f>(K228*1000)/C228</f>
        <v>0</v>
      </c>
      <c r="Z228" s="50">
        <f>(L228*1000)/C228</f>
        <v>0</v>
      </c>
      <c r="AA228" s="50">
        <f>(M228*1000)/C228</f>
        <v>0</v>
      </c>
      <c r="AB228" s="51">
        <f>(N228*1000)/C228</f>
        <v>0</v>
      </c>
      <c r="AC228" s="52">
        <f t="shared" si="100"/>
        <v>0</v>
      </c>
      <c r="AD228" s="53">
        <f>(R228*1000)/C228</f>
        <v>0</v>
      </c>
      <c r="AE228" s="54">
        <f t="shared" si="102"/>
        <v>0</v>
      </c>
    </row>
    <row r="229" spans="1:31" ht="18" hidden="1" customHeight="1">
      <c r="A229" s="172">
        <v>13302130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425</v>
      </c>
      <c r="J229" s="593"/>
      <c r="K229" s="594"/>
      <c r="L229" s="594"/>
      <c r="M229" s="594"/>
      <c r="N229" s="572"/>
      <c r="O229" s="573">
        <f t="shared" si="92"/>
        <v>0</v>
      </c>
      <c r="P229" s="567"/>
      <c r="Q229" s="571"/>
      <c r="R229" s="567">
        <f t="shared" si="93"/>
        <v>0</v>
      </c>
      <c r="S229" s="570">
        <f t="shared" si="94"/>
        <v>0</v>
      </c>
      <c r="T229" s="570">
        <f t="shared" si="110"/>
        <v>0</v>
      </c>
      <c r="U229" s="46">
        <f t="shared" si="76"/>
        <v>0</v>
      </c>
      <c r="V229" s="47">
        <f t="shared" si="103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100"/>
        <v>0</v>
      </c>
      <c r="AD229" s="53">
        <f>(R229*1000)/C229</f>
        <v>0</v>
      </c>
      <c r="AE229" s="54">
        <f t="shared" si="102"/>
        <v>0</v>
      </c>
    </row>
    <row r="230" spans="1:31" ht="18" hidden="1" customHeight="1">
      <c r="A230" s="30">
        <v>136071</v>
      </c>
      <c r="B230" s="31" t="s">
        <v>239</v>
      </c>
      <c r="C230" s="32">
        <v>25</v>
      </c>
      <c r="D230" s="574">
        <v>534</v>
      </c>
      <c r="E230" s="73"/>
      <c r="F230" s="73"/>
      <c r="G230" s="73"/>
      <c r="H230" s="36"/>
      <c r="I230" s="803" t="s">
        <v>426</v>
      </c>
      <c r="J230" s="593"/>
      <c r="K230" s="594"/>
      <c r="L230" s="594"/>
      <c r="M230" s="594"/>
      <c r="N230" s="572"/>
      <c r="O230" s="573">
        <f t="shared" si="92"/>
        <v>0</v>
      </c>
      <c r="P230" s="567"/>
      <c r="Q230" s="571"/>
      <c r="R230" s="567">
        <f t="shared" si="93"/>
        <v>0</v>
      </c>
      <c r="S230" s="570">
        <f t="shared" si="94"/>
        <v>0</v>
      </c>
      <c r="T230" s="570">
        <f t="shared" si="110"/>
        <v>0</v>
      </c>
      <c r="U230" s="46">
        <f t="shared" si="76"/>
        <v>0</v>
      </c>
      <c r="V230" s="47">
        <f t="shared" si="103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100"/>
        <v>0</v>
      </c>
      <c r="AD230" s="53">
        <f>(R230*1000)/C230</f>
        <v>0</v>
      </c>
      <c r="AE230" s="54">
        <f t="shared" si="102"/>
        <v>0</v>
      </c>
    </row>
    <row r="231" spans="1:31" ht="18" hidden="1" customHeight="1">
      <c r="A231" s="172">
        <v>136071</v>
      </c>
      <c r="B231" s="31" t="s">
        <v>239</v>
      </c>
      <c r="C231" s="96">
        <v>40</v>
      </c>
      <c r="D231" s="614"/>
      <c r="E231" s="103"/>
      <c r="F231" s="103"/>
      <c r="G231" s="103"/>
      <c r="H231" s="103"/>
      <c r="I231" s="803" t="s">
        <v>426</v>
      </c>
      <c r="J231" s="593"/>
      <c r="K231" s="594"/>
      <c r="L231" s="594"/>
      <c r="M231" s="594"/>
      <c r="N231" s="572"/>
      <c r="O231" s="573">
        <f t="shared" si="92"/>
        <v>0</v>
      </c>
      <c r="P231" s="567"/>
      <c r="Q231" s="571"/>
      <c r="R231" s="567">
        <f t="shared" si="93"/>
        <v>0</v>
      </c>
      <c r="S231" s="570">
        <f t="shared" si="94"/>
        <v>0</v>
      </c>
      <c r="T231" s="570">
        <f t="shared" si="110"/>
        <v>0</v>
      </c>
      <c r="U231" s="46">
        <f t="shared" si="76"/>
        <v>0</v>
      </c>
      <c r="V231" s="47">
        <f t="shared" si="103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100"/>
        <v>0</v>
      </c>
      <c r="AD231" s="53">
        <f>(R231*1000)/C231</f>
        <v>0</v>
      </c>
      <c r="AE231" s="54">
        <f t="shared" si="102"/>
        <v>0</v>
      </c>
    </row>
    <row r="232" spans="1:31" ht="18" hidden="1" customHeight="1">
      <c r="A232" s="172">
        <v>136071</v>
      </c>
      <c r="B232" s="31" t="s">
        <v>239</v>
      </c>
      <c r="C232" s="736" t="s">
        <v>75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2"/>
        <v>0</v>
      </c>
      <c r="P232" s="567"/>
      <c r="Q232" s="571"/>
      <c r="R232" s="567">
        <f t="shared" si="93"/>
        <v>0</v>
      </c>
      <c r="S232" s="570"/>
      <c r="T232" s="567">
        <f>SUM(R232:S232)</f>
        <v>0</v>
      </c>
      <c r="U232" s="46">
        <f t="shared" si="76"/>
        <v>0</v>
      </c>
      <c r="V232" s="47">
        <f t="shared" si="103"/>
        <v>0</v>
      </c>
      <c r="W232" s="48"/>
      <c r="X232" s="49">
        <v>0</v>
      </c>
      <c r="Y232" s="50"/>
      <c r="Z232" s="50"/>
      <c r="AA232" s="50"/>
      <c r="AB232" s="51"/>
      <c r="AC232" s="52">
        <f t="shared" si="100"/>
        <v>0</v>
      </c>
      <c r="AD232" s="53"/>
      <c r="AE232" s="54">
        <f t="shared" si="102"/>
        <v>0</v>
      </c>
    </row>
    <row r="233" spans="1:31" ht="18" hidden="1" customHeight="1">
      <c r="A233" s="172">
        <v>136271</v>
      </c>
      <c r="B233" s="108">
        <v>4</v>
      </c>
      <c r="C233" s="96">
        <v>40</v>
      </c>
      <c r="D233" s="614"/>
      <c r="E233" s="103"/>
      <c r="F233" s="103"/>
      <c r="G233" s="103"/>
      <c r="H233" s="103"/>
      <c r="I233" s="803" t="s">
        <v>427</v>
      </c>
      <c r="J233" s="593"/>
      <c r="K233" s="594"/>
      <c r="L233" s="594"/>
      <c r="M233" s="594"/>
      <c r="N233" s="572"/>
      <c r="O233" s="573">
        <f t="shared" si="92"/>
        <v>0</v>
      </c>
      <c r="P233" s="567"/>
      <c r="Q233" s="571"/>
      <c r="R233" s="567">
        <f t="shared" si="93"/>
        <v>0</v>
      </c>
      <c r="S233" s="570">
        <f t="shared" si="94"/>
        <v>0</v>
      </c>
      <c r="T233" s="570">
        <f t="shared" si="110"/>
        <v>0</v>
      </c>
      <c r="U233" s="46">
        <f t="shared" si="76"/>
        <v>0</v>
      </c>
      <c r="V233" s="47">
        <f t="shared" si="103"/>
        <v>0</v>
      </c>
      <c r="W233" s="48"/>
      <c r="X233" s="49">
        <f t="shared" ref="X233:X242" si="111">(J233*1000)/C233</f>
        <v>0</v>
      </c>
      <c r="Y233" s="50">
        <f t="shared" ref="Y233:Y242" si="112">(K233*1000)/C233</f>
        <v>0</v>
      </c>
      <c r="Z233" s="50">
        <f t="shared" ref="Z233:Z242" si="113">(L233*1000)/C233</f>
        <v>0</v>
      </c>
      <c r="AA233" s="50">
        <f t="shared" ref="AA233:AA242" si="114">(M233*1000)/C233</f>
        <v>0</v>
      </c>
      <c r="AB233" s="51">
        <f t="shared" ref="AB233:AB242" si="115">(N233*1000)/C233</f>
        <v>0</v>
      </c>
      <c r="AC233" s="52">
        <f t="shared" si="100"/>
        <v>0</v>
      </c>
      <c r="AD233" s="53">
        <f t="shared" ref="AD233:AD242" si="116">(R233*1000)/C233</f>
        <v>0</v>
      </c>
      <c r="AE233" s="54">
        <f t="shared" si="102"/>
        <v>0</v>
      </c>
    </row>
    <row r="234" spans="1:31" ht="18" hidden="1" customHeight="1">
      <c r="A234" s="30">
        <v>136271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427</v>
      </c>
      <c r="J234" s="593"/>
      <c r="K234" s="594"/>
      <c r="L234" s="594"/>
      <c r="M234" s="594"/>
      <c r="N234" s="572"/>
      <c r="O234" s="573">
        <f t="shared" si="92"/>
        <v>0</v>
      </c>
      <c r="P234" s="567"/>
      <c r="Q234" s="571"/>
      <c r="R234" s="567">
        <f t="shared" si="93"/>
        <v>0</v>
      </c>
      <c r="S234" s="570">
        <f t="shared" si="94"/>
        <v>0</v>
      </c>
      <c r="T234" s="570">
        <f t="shared" si="110"/>
        <v>0</v>
      </c>
      <c r="U234" s="46">
        <f t="shared" si="76"/>
        <v>0</v>
      </c>
      <c r="V234" s="47">
        <f t="shared" si="103"/>
        <v>0</v>
      </c>
      <c r="W234" s="48"/>
      <c r="X234" s="49">
        <f t="shared" si="111"/>
        <v>0</v>
      </c>
      <c r="Y234" s="50">
        <f t="shared" si="112"/>
        <v>0</v>
      </c>
      <c r="Z234" s="50">
        <f t="shared" si="113"/>
        <v>0</v>
      </c>
      <c r="AA234" s="50">
        <f t="shared" si="114"/>
        <v>0</v>
      </c>
      <c r="AB234" s="51">
        <f t="shared" si="115"/>
        <v>0</v>
      </c>
      <c r="AC234" s="52">
        <f t="shared" si="100"/>
        <v>0</v>
      </c>
      <c r="AD234" s="53">
        <f t="shared" si="116"/>
        <v>0</v>
      </c>
      <c r="AE234" s="54">
        <f t="shared" si="102"/>
        <v>0</v>
      </c>
    </row>
    <row r="235" spans="1:31" ht="18" hidden="1" customHeight="1">
      <c r="A235" s="30">
        <v>13627109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428</v>
      </c>
      <c r="J235" s="593"/>
      <c r="K235" s="594"/>
      <c r="L235" s="594"/>
      <c r="M235" s="594"/>
      <c r="N235" s="572"/>
      <c r="O235" s="573">
        <f t="shared" si="92"/>
        <v>0</v>
      </c>
      <c r="P235" s="567"/>
      <c r="Q235" s="571"/>
      <c r="R235" s="567">
        <f t="shared" si="93"/>
        <v>0</v>
      </c>
      <c r="S235" s="570">
        <f t="shared" si="94"/>
        <v>0</v>
      </c>
      <c r="T235" s="570">
        <f t="shared" si="110"/>
        <v>0</v>
      </c>
      <c r="U235" s="46">
        <f t="shared" si="76"/>
        <v>0</v>
      </c>
      <c r="V235" s="47">
        <f t="shared" si="103"/>
        <v>0</v>
      </c>
      <c r="W235" s="48"/>
      <c r="X235" s="49">
        <f t="shared" si="111"/>
        <v>0</v>
      </c>
      <c r="Y235" s="50">
        <f t="shared" si="112"/>
        <v>0</v>
      </c>
      <c r="Z235" s="50">
        <f t="shared" si="113"/>
        <v>0</v>
      </c>
      <c r="AA235" s="50">
        <f t="shared" si="114"/>
        <v>0</v>
      </c>
      <c r="AB235" s="51">
        <f t="shared" si="115"/>
        <v>0</v>
      </c>
      <c r="AC235" s="52">
        <f t="shared" si="100"/>
        <v>0</v>
      </c>
      <c r="AD235" s="53">
        <f t="shared" si="116"/>
        <v>0</v>
      </c>
      <c r="AE235" s="54">
        <f t="shared" si="102"/>
        <v>0</v>
      </c>
    </row>
    <row r="236" spans="1:31" ht="18" hidden="1" customHeight="1">
      <c r="A236" s="172">
        <v>13627109</v>
      </c>
      <c r="B236" s="108">
        <v>4</v>
      </c>
      <c r="C236" s="96">
        <v>40</v>
      </c>
      <c r="D236" s="614"/>
      <c r="E236" s="103"/>
      <c r="F236" s="103"/>
      <c r="G236" s="103"/>
      <c r="H236" s="103"/>
      <c r="I236" s="803" t="s">
        <v>428</v>
      </c>
      <c r="J236" s="593"/>
      <c r="K236" s="594"/>
      <c r="L236" s="594"/>
      <c r="M236" s="594"/>
      <c r="N236" s="572"/>
      <c r="O236" s="573">
        <f t="shared" si="92"/>
        <v>0</v>
      </c>
      <c r="P236" s="567"/>
      <c r="Q236" s="571"/>
      <c r="R236" s="567">
        <f t="shared" si="93"/>
        <v>0</v>
      </c>
      <c r="S236" s="570">
        <f t="shared" si="94"/>
        <v>0</v>
      </c>
      <c r="T236" s="570">
        <f t="shared" si="110"/>
        <v>0</v>
      </c>
      <c r="U236" s="46">
        <f t="shared" si="76"/>
        <v>0</v>
      </c>
      <c r="V236" s="47">
        <f t="shared" si="103"/>
        <v>0</v>
      </c>
      <c r="W236" s="48"/>
      <c r="X236" s="49">
        <f t="shared" si="111"/>
        <v>0</v>
      </c>
      <c r="Y236" s="50">
        <f t="shared" si="112"/>
        <v>0</v>
      </c>
      <c r="Z236" s="50">
        <f t="shared" si="113"/>
        <v>0</v>
      </c>
      <c r="AA236" s="50">
        <f t="shared" si="114"/>
        <v>0</v>
      </c>
      <c r="AB236" s="51">
        <f t="shared" si="115"/>
        <v>0</v>
      </c>
      <c r="AC236" s="52">
        <f t="shared" si="100"/>
        <v>0</v>
      </c>
      <c r="AD236" s="53">
        <f t="shared" si="116"/>
        <v>0</v>
      </c>
      <c r="AE236" s="54">
        <f t="shared" si="102"/>
        <v>0</v>
      </c>
    </row>
    <row r="237" spans="1:31" ht="18" hidden="1" customHeight="1">
      <c r="A237" s="30">
        <v>13627130</v>
      </c>
      <c r="B237" s="108">
        <v>4</v>
      </c>
      <c r="C237" s="32">
        <v>25</v>
      </c>
      <c r="D237" s="574"/>
      <c r="E237" s="73"/>
      <c r="F237" s="73"/>
      <c r="G237" s="73"/>
      <c r="H237" s="36"/>
      <c r="I237" s="568" t="s">
        <v>429</v>
      </c>
      <c r="J237" s="593"/>
      <c r="K237" s="594"/>
      <c r="L237" s="594"/>
      <c r="M237" s="594"/>
      <c r="N237" s="572"/>
      <c r="O237" s="573">
        <f t="shared" si="92"/>
        <v>0</v>
      </c>
      <c r="P237" s="567"/>
      <c r="Q237" s="571"/>
      <c r="R237" s="567">
        <f t="shared" si="93"/>
        <v>0</v>
      </c>
      <c r="S237" s="570">
        <f t="shared" si="94"/>
        <v>0</v>
      </c>
      <c r="T237" s="570">
        <f t="shared" si="110"/>
        <v>0</v>
      </c>
      <c r="U237" s="46">
        <f t="shared" si="76"/>
        <v>0</v>
      </c>
      <c r="V237" s="47">
        <f t="shared" si="103"/>
        <v>0</v>
      </c>
      <c r="W237" s="48"/>
      <c r="X237" s="49">
        <f t="shared" si="111"/>
        <v>0</v>
      </c>
      <c r="Y237" s="50">
        <f t="shared" si="112"/>
        <v>0</v>
      </c>
      <c r="Z237" s="50">
        <f t="shared" si="113"/>
        <v>0</v>
      </c>
      <c r="AA237" s="50">
        <f t="shared" si="114"/>
        <v>0</v>
      </c>
      <c r="AB237" s="51">
        <f t="shared" si="115"/>
        <v>0</v>
      </c>
      <c r="AC237" s="52">
        <f t="shared" si="100"/>
        <v>0</v>
      </c>
      <c r="AD237" s="53">
        <f t="shared" si="116"/>
        <v>0</v>
      </c>
      <c r="AE237" s="54">
        <f t="shared" si="102"/>
        <v>0</v>
      </c>
    </row>
    <row r="238" spans="1:31" ht="18" hidden="1" customHeight="1">
      <c r="A238" s="30">
        <v>13627145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430</v>
      </c>
      <c r="J238" s="593"/>
      <c r="K238" s="594"/>
      <c r="L238" s="594"/>
      <c r="M238" s="594"/>
      <c r="N238" s="572"/>
      <c r="O238" s="573">
        <f t="shared" si="92"/>
        <v>0</v>
      </c>
      <c r="P238" s="567"/>
      <c r="Q238" s="571"/>
      <c r="R238" s="567">
        <f t="shared" si="93"/>
        <v>0</v>
      </c>
      <c r="S238" s="570">
        <f t="shared" si="94"/>
        <v>0</v>
      </c>
      <c r="T238" s="570">
        <f t="shared" si="110"/>
        <v>0</v>
      </c>
      <c r="U238" s="46">
        <f t="shared" si="76"/>
        <v>0</v>
      </c>
      <c r="V238" s="47">
        <f t="shared" si="103"/>
        <v>0</v>
      </c>
      <c r="W238" s="48"/>
      <c r="X238" s="49">
        <f t="shared" si="111"/>
        <v>0</v>
      </c>
      <c r="Y238" s="50">
        <f t="shared" si="112"/>
        <v>0</v>
      </c>
      <c r="Z238" s="50">
        <f t="shared" si="113"/>
        <v>0</v>
      </c>
      <c r="AA238" s="50">
        <f t="shared" si="114"/>
        <v>0</v>
      </c>
      <c r="AB238" s="51">
        <f t="shared" si="115"/>
        <v>0</v>
      </c>
      <c r="AC238" s="52">
        <f t="shared" si="100"/>
        <v>0</v>
      </c>
      <c r="AD238" s="53">
        <f t="shared" si="116"/>
        <v>0</v>
      </c>
      <c r="AE238" s="54">
        <f t="shared" si="102"/>
        <v>0</v>
      </c>
    </row>
    <row r="239" spans="1:31" ht="18" hidden="1" customHeight="1">
      <c r="A239" s="172">
        <v>13627145</v>
      </c>
      <c r="B239" s="108">
        <v>4</v>
      </c>
      <c r="C239" s="96">
        <v>40</v>
      </c>
      <c r="D239" s="614"/>
      <c r="E239" s="103"/>
      <c r="F239" s="103"/>
      <c r="G239" s="103"/>
      <c r="H239" s="103"/>
      <c r="I239" s="803" t="s">
        <v>430</v>
      </c>
      <c r="J239" s="593"/>
      <c r="K239" s="594"/>
      <c r="L239" s="594"/>
      <c r="M239" s="594"/>
      <c r="N239" s="572"/>
      <c r="O239" s="573">
        <f t="shared" si="92"/>
        <v>0</v>
      </c>
      <c r="P239" s="567"/>
      <c r="Q239" s="571"/>
      <c r="R239" s="567">
        <f t="shared" si="93"/>
        <v>0</v>
      </c>
      <c r="S239" s="570">
        <f t="shared" si="94"/>
        <v>0</v>
      </c>
      <c r="T239" s="570">
        <f t="shared" si="110"/>
        <v>0</v>
      </c>
      <c r="U239" s="46">
        <f t="shared" si="76"/>
        <v>0</v>
      </c>
      <c r="V239" s="47">
        <f t="shared" si="103"/>
        <v>0</v>
      </c>
      <c r="W239" s="48"/>
      <c r="X239" s="49">
        <f t="shared" si="111"/>
        <v>0</v>
      </c>
      <c r="Y239" s="50">
        <f t="shared" si="112"/>
        <v>0</v>
      </c>
      <c r="Z239" s="50">
        <f t="shared" si="113"/>
        <v>0</v>
      </c>
      <c r="AA239" s="50">
        <f t="shared" si="114"/>
        <v>0</v>
      </c>
      <c r="AB239" s="51">
        <f t="shared" si="115"/>
        <v>0</v>
      </c>
      <c r="AC239" s="52">
        <f t="shared" si="100"/>
        <v>0</v>
      </c>
      <c r="AD239" s="53">
        <f t="shared" si="116"/>
        <v>0</v>
      </c>
      <c r="AE239" s="54">
        <f t="shared" si="102"/>
        <v>0</v>
      </c>
    </row>
    <row r="240" spans="1:31" ht="18" hidden="1" customHeight="1">
      <c r="A240" s="30">
        <v>13607109</v>
      </c>
      <c r="B240" s="31" t="s">
        <v>239</v>
      </c>
      <c r="C240" s="32">
        <v>25</v>
      </c>
      <c r="D240" s="574"/>
      <c r="E240" s="73"/>
      <c r="F240" s="73"/>
      <c r="G240" s="73"/>
      <c r="H240" s="36"/>
      <c r="I240" s="568" t="s">
        <v>431</v>
      </c>
      <c r="J240" s="593"/>
      <c r="K240" s="594"/>
      <c r="L240" s="594"/>
      <c r="M240" s="594"/>
      <c r="N240" s="572"/>
      <c r="O240" s="573">
        <f t="shared" si="92"/>
        <v>0</v>
      </c>
      <c r="P240" s="567"/>
      <c r="Q240" s="571"/>
      <c r="R240" s="567">
        <f t="shared" si="93"/>
        <v>0</v>
      </c>
      <c r="S240" s="570">
        <f t="shared" si="94"/>
        <v>0</v>
      </c>
      <c r="T240" s="570">
        <f t="shared" si="110"/>
        <v>0</v>
      </c>
      <c r="U240" s="46">
        <f t="shared" si="76"/>
        <v>0</v>
      </c>
      <c r="V240" s="47">
        <f t="shared" si="103"/>
        <v>0</v>
      </c>
      <c r="W240" s="48"/>
      <c r="X240" s="49">
        <f t="shared" si="111"/>
        <v>0</v>
      </c>
      <c r="Y240" s="50">
        <f t="shared" si="112"/>
        <v>0</v>
      </c>
      <c r="Z240" s="50">
        <f t="shared" si="113"/>
        <v>0</v>
      </c>
      <c r="AA240" s="50">
        <f t="shared" si="114"/>
        <v>0</v>
      </c>
      <c r="AB240" s="51">
        <f t="shared" si="115"/>
        <v>0</v>
      </c>
      <c r="AC240" s="52">
        <f t="shared" si="100"/>
        <v>0</v>
      </c>
      <c r="AD240" s="53">
        <f t="shared" si="116"/>
        <v>0</v>
      </c>
      <c r="AE240" s="54">
        <f t="shared" si="102"/>
        <v>0</v>
      </c>
    </row>
    <row r="241" spans="1:31" ht="18" hidden="1" customHeight="1">
      <c r="A241" s="381">
        <v>13607145</v>
      </c>
      <c r="B241" s="31" t="s">
        <v>239</v>
      </c>
      <c r="C241" s="32">
        <v>25</v>
      </c>
      <c r="D241" s="574"/>
      <c r="E241" s="73"/>
      <c r="F241" s="73"/>
      <c r="G241" s="73"/>
      <c r="H241" s="73"/>
      <c r="I241" s="568" t="s">
        <v>432</v>
      </c>
      <c r="J241" s="593"/>
      <c r="K241" s="594"/>
      <c r="L241" s="594"/>
      <c r="M241" s="594"/>
      <c r="N241" s="572"/>
      <c r="O241" s="573">
        <f t="shared" si="92"/>
        <v>0</v>
      </c>
      <c r="P241" s="567"/>
      <c r="Q241" s="571"/>
      <c r="R241" s="567">
        <f t="shared" si="93"/>
        <v>0</v>
      </c>
      <c r="S241" s="570">
        <f t="shared" si="94"/>
        <v>0</v>
      </c>
      <c r="T241" s="570">
        <f t="shared" si="110"/>
        <v>0</v>
      </c>
      <c r="U241" s="46">
        <f t="shared" si="76"/>
        <v>0</v>
      </c>
      <c r="V241" s="47">
        <f t="shared" si="103"/>
        <v>0</v>
      </c>
      <c r="W241" s="48"/>
      <c r="X241" s="49">
        <f t="shared" si="111"/>
        <v>0</v>
      </c>
      <c r="Y241" s="50">
        <f t="shared" si="112"/>
        <v>0</v>
      </c>
      <c r="Z241" s="50">
        <f t="shared" si="113"/>
        <v>0</v>
      </c>
      <c r="AA241" s="50">
        <f t="shared" si="114"/>
        <v>0</v>
      </c>
      <c r="AB241" s="51">
        <f t="shared" si="115"/>
        <v>0</v>
      </c>
      <c r="AC241" s="52">
        <f t="shared" si="100"/>
        <v>0</v>
      </c>
      <c r="AD241" s="53">
        <f t="shared" si="116"/>
        <v>0</v>
      </c>
      <c r="AE241" s="54">
        <f t="shared" si="102"/>
        <v>0</v>
      </c>
    </row>
    <row r="242" spans="1:31" ht="18" hidden="1" customHeight="1">
      <c r="A242" s="172">
        <v>13607109</v>
      </c>
      <c r="B242" s="31" t="s">
        <v>239</v>
      </c>
      <c r="C242" s="96">
        <v>40</v>
      </c>
      <c r="D242" s="614"/>
      <c r="E242" s="103"/>
      <c r="F242" s="103"/>
      <c r="G242" s="103"/>
      <c r="H242" s="103"/>
      <c r="I242" s="645" t="s">
        <v>431</v>
      </c>
      <c r="J242" s="553"/>
      <c r="K242" s="467"/>
      <c r="L242" s="467"/>
      <c r="M242" s="467"/>
      <c r="N242" s="339"/>
      <c r="O242" s="46">
        <f t="shared" si="92"/>
        <v>0</v>
      </c>
      <c r="P242" s="554"/>
      <c r="Q242" s="45"/>
      <c r="R242" s="554">
        <f t="shared" si="93"/>
        <v>0</v>
      </c>
      <c r="S242" s="570">
        <f t="shared" si="94"/>
        <v>0</v>
      </c>
      <c r="T242" s="570">
        <f t="shared" si="110"/>
        <v>0</v>
      </c>
      <c r="U242" s="46">
        <f t="shared" si="76"/>
        <v>0</v>
      </c>
      <c r="V242" s="47">
        <f t="shared" si="103"/>
        <v>0</v>
      </c>
      <c r="W242" s="48"/>
      <c r="X242" s="49">
        <f t="shared" si="111"/>
        <v>0</v>
      </c>
      <c r="Y242" s="50">
        <f t="shared" si="112"/>
        <v>0</v>
      </c>
      <c r="Z242" s="50">
        <f t="shared" si="113"/>
        <v>0</v>
      </c>
      <c r="AA242" s="50">
        <f t="shared" si="114"/>
        <v>0</v>
      </c>
      <c r="AB242" s="51">
        <f t="shared" si="115"/>
        <v>0</v>
      </c>
      <c r="AC242" s="52">
        <f t="shared" si="100"/>
        <v>0</v>
      </c>
      <c r="AD242" s="53">
        <f t="shared" si="116"/>
        <v>0</v>
      </c>
      <c r="AE242" s="54">
        <f t="shared" si="102"/>
        <v>0</v>
      </c>
    </row>
    <row r="243" spans="1:31" ht="18" hidden="1" customHeight="1">
      <c r="A243" s="172">
        <v>13607109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431</v>
      </c>
      <c r="J243" s="593"/>
      <c r="K243" s="594"/>
      <c r="L243" s="594"/>
      <c r="M243" s="594"/>
      <c r="N243" s="572"/>
      <c r="O243" s="573">
        <f t="shared" si="92"/>
        <v>0</v>
      </c>
      <c r="P243" s="567"/>
      <c r="Q243" s="571"/>
      <c r="R243" s="567">
        <f t="shared" si="93"/>
        <v>0</v>
      </c>
      <c r="S243" s="570">
        <f t="shared" si="94"/>
        <v>0</v>
      </c>
      <c r="T243" s="570">
        <f t="shared" si="110"/>
        <v>0</v>
      </c>
      <c r="U243" s="46">
        <f t="shared" si="76"/>
        <v>0</v>
      </c>
      <c r="V243" s="47">
        <f t="shared" si="103"/>
        <v>0</v>
      </c>
      <c r="W243" s="48"/>
      <c r="X243" s="49"/>
      <c r="Y243" s="50"/>
      <c r="Z243" s="50"/>
      <c r="AA243" s="50"/>
      <c r="AB243" s="51"/>
      <c r="AC243" s="52">
        <f t="shared" si="100"/>
        <v>0</v>
      </c>
      <c r="AD243" s="53"/>
      <c r="AE243" s="54">
        <f t="shared" si="102"/>
        <v>0</v>
      </c>
    </row>
    <row r="244" spans="1:31" ht="18" hidden="1" customHeight="1">
      <c r="A244" s="172">
        <v>13607127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433</v>
      </c>
      <c r="J244" s="593"/>
      <c r="K244" s="594"/>
      <c r="L244" s="594"/>
      <c r="M244" s="594"/>
      <c r="N244" s="572"/>
      <c r="O244" s="573">
        <f t="shared" si="92"/>
        <v>0</v>
      </c>
      <c r="P244" s="567"/>
      <c r="Q244" s="571"/>
      <c r="R244" s="567">
        <f t="shared" si="93"/>
        <v>0</v>
      </c>
      <c r="S244" s="570">
        <f t="shared" si="94"/>
        <v>0</v>
      </c>
      <c r="T244" s="570">
        <f t="shared" si="110"/>
        <v>0</v>
      </c>
      <c r="U244" s="46">
        <f t="shared" si="76"/>
        <v>0</v>
      </c>
      <c r="V244" s="47">
        <f t="shared" si="103"/>
        <v>0</v>
      </c>
      <c r="W244" s="48"/>
      <c r="X244" s="49"/>
      <c r="Y244" s="50"/>
      <c r="Z244" s="50"/>
      <c r="AA244" s="50"/>
      <c r="AB244" s="51"/>
      <c r="AC244" s="52">
        <f t="shared" si="100"/>
        <v>0</v>
      </c>
      <c r="AD244" s="53"/>
      <c r="AE244" s="54">
        <f t="shared" si="102"/>
        <v>0</v>
      </c>
    </row>
    <row r="245" spans="1:31" ht="18" hidden="1" customHeight="1">
      <c r="A245" s="172">
        <v>13607130</v>
      </c>
      <c r="B245" s="31" t="s">
        <v>239</v>
      </c>
      <c r="C245" s="96">
        <v>40</v>
      </c>
      <c r="D245" s="614"/>
      <c r="E245" s="103"/>
      <c r="F245" s="103"/>
      <c r="G245" s="103"/>
      <c r="H245" s="103"/>
      <c r="I245" s="803" t="s">
        <v>434</v>
      </c>
      <c r="J245" s="593"/>
      <c r="K245" s="594"/>
      <c r="L245" s="594"/>
      <c r="M245" s="594"/>
      <c r="N245" s="572"/>
      <c r="O245" s="573">
        <f t="shared" si="92"/>
        <v>0</v>
      </c>
      <c r="P245" s="567"/>
      <c r="Q245" s="571"/>
      <c r="R245" s="567">
        <f t="shared" si="93"/>
        <v>0</v>
      </c>
      <c r="S245" s="570">
        <f t="shared" si="94"/>
        <v>0</v>
      </c>
      <c r="T245" s="570">
        <f t="shared" si="110"/>
        <v>0</v>
      </c>
      <c r="U245" s="46">
        <f t="shared" si="76"/>
        <v>0</v>
      </c>
      <c r="V245" s="47">
        <f t="shared" si="103"/>
        <v>0</v>
      </c>
      <c r="W245" s="48"/>
      <c r="X245" s="49">
        <f>(J245*1000)/C245</f>
        <v>0</v>
      </c>
      <c r="Y245" s="50">
        <f>(K245*1000)/C245</f>
        <v>0</v>
      </c>
      <c r="Z245" s="50">
        <f>(L245*1000)/C245</f>
        <v>0</v>
      </c>
      <c r="AA245" s="50">
        <f>(M245*1000)/C245</f>
        <v>0</v>
      </c>
      <c r="AB245" s="51">
        <f>(N245*1000)/C245</f>
        <v>0</v>
      </c>
      <c r="AC245" s="52">
        <f t="shared" si="100"/>
        <v>0</v>
      </c>
      <c r="AD245" s="53">
        <f>(R245*1000)/C245</f>
        <v>0</v>
      </c>
      <c r="AE245" s="54">
        <f t="shared" si="102"/>
        <v>0</v>
      </c>
    </row>
    <row r="246" spans="1:31" ht="18" hidden="1" customHeight="1">
      <c r="A246" s="172">
        <v>13607143</v>
      </c>
      <c r="B246" s="31" t="s">
        <v>239</v>
      </c>
      <c r="C246" s="96" t="s">
        <v>75</v>
      </c>
      <c r="D246" s="614"/>
      <c r="E246" s="103"/>
      <c r="F246" s="103"/>
      <c r="G246" s="103"/>
      <c r="H246" s="103"/>
      <c r="I246" s="803" t="s">
        <v>435</v>
      </c>
      <c r="J246" s="593"/>
      <c r="K246" s="594"/>
      <c r="L246" s="594"/>
      <c r="M246" s="594"/>
      <c r="N246" s="572"/>
      <c r="O246" s="573">
        <f t="shared" si="92"/>
        <v>0</v>
      </c>
      <c r="P246" s="567"/>
      <c r="Q246" s="571"/>
      <c r="R246" s="567">
        <f t="shared" si="93"/>
        <v>0</v>
      </c>
      <c r="S246" s="570">
        <f t="shared" si="94"/>
        <v>0</v>
      </c>
      <c r="T246" s="570">
        <f t="shared" si="110"/>
        <v>0</v>
      </c>
      <c r="U246" s="46">
        <f t="shared" ref="U246:U253" si="117">SUM(S246:T246)</f>
        <v>0</v>
      </c>
      <c r="V246" s="47">
        <f t="shared" si="103"/>
        <v>0</v>
      </c>
      <c r="W246" s="48"/>
      <c r="X246" s="49"/>
      <c r="Y246" s="50"/>
      <c r="Z246" s="50"/>
      <c r="AA246" s="50"/>
      <c r="AB246" s="51"/>
      <c r="AC246" s="52">
        <f t="shared" si="100"/>
        <v>0</v>
      </c>
      <c r="AD246" s="53"/>
      <c r="AE246" s="54">
        <f t="shared" si="102"/>
        <v>0</v>
      </c>
    </row>
    <row r="247" spans="1:31" ht="18" hidden="1" customHeight="1">
      <c r="A247" s="172">
        <v>13607145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436</v>
      </c>
      <c r="J247" s="593"/>
      <c r="K247" s="594"/>
      <c r="L247" s="594"/>
      <c r="M247" s="594"/>
      <c r="N247" s="572"/>
      <c r="O247" s="573">
        <f t="shared" si="92"/>
        <v>0</v>
      </c>
      <c r="P247" s="567"/>
      <c r="Q247" s="571"/>
      <c r="R247" s="567">
        <f t="shared" si="93"/>
        <v>0</v>
      </c>
      <c r="S247" s="570"/>
      <c r="T247" s="570">
        <f t="shared" si="110"/>
        <v>0</v>
      </c>
      <c r="U247" s="46">
        <f t="shared" si="117"/>
        <v>0</v>
      </c>
      <c r="V247" s="47">
        <f t="shared" si="103"/>
        <v>0</v>
      </c>
      <c r="W247" s="48"/>
      <c r="X247" s="49"/>
      <c r="Y247" s="50"/>
      <c r="Z247" s="50"/>
      <c r="AA247" s="50"/>
      <c r="AB247" s="51"/>
      <c r="AC247" s="52">
        <f t="shared" si="100"/>
        <v>0</v>
      </c>
      <c r="AD247" s="53"/>
      <c r="AE247" s="54">
        <f t="shared" si="102"/>
        <v>0</v>
      </c>
    </row>
    <row r="248" spans="1:31" ht="18" hidden="1" customHeight="1">
      <c r="A248" s="100">
        <v>13607808</v>
      </c>
      <c r="B248" s="31" t="s">
        <v>239</v>
      </c>
      <c r="C248" s="736" t="s">
        <v>75</v>
      </c>
      <c r="D248" s="614"/>
      <c r="E248" s="103"/>
      <c r="F248" s="103"/>
      <c r="G248" s="103"/>
      <c r="H248" s="103"/>
      <c r="I248" s="803" t="s">
        <v>437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3"/>
        <v>0</v>
      </c>
      <c r="S248" s="570"/>
      <c r="T248" s="570">
        <f t="shared" si="110"/>
        <v>0</v>
      </c>
      <c r="U248" s="46">
        <f t="shared" si="117"/>
        <v>0</v>
      </c>
      <c r="V248" s="47">
        <f t="shared" si="103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>
      <c r="A249" s="100">
        <v>13607844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438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3"/>
        <v>0</v>
      </c>
      <c r="S249" s="570"/>
      <c r="T249" s="567">
        <f>SUM(R249:S249)</f>
        <v>0</v>
      </c>
      <c r="U249" s="46">
        <f t="shared" si="117"/>
        <v>0</v>
      </c>
      <c r="V249" s="47">
        <f t="shared" si="103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100">
        <v>138011</v>
      </c>
      <c r="B250" s="31" t="s">
        <v>239</v>
      </c>
      <c r="C250" s="736" t="s">
        <v>27</v>
      </c>
      <c r="D250" s="614"/>
      <c r="E250" s="103"/>
      <c r="F250" s="103"/>
      <c r="G250" s="103"/>
      <c r="H250" s="103"/>
      <c r="I250" s="804" t="s">
        <v>439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3"/>
        <v>0</v>
      </c>
      <c r="S250" s="570"/>
      <c r="T250" s="567">
        <f>SUM(R250:S250)</f>
        <v>0</v>
      </c>
      <c r="U250" s="46">
        <f t="shared" si="117"/>
        <v>0</v>
      </c>
      <c r="V250" s="47">
        <f t="shared" si="103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>
      <c r="A251" s="30">
        <v>13801808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5" t="s">
        <v>440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3"/>
        <v>0</v>
      </c>
      <c r="S251" s="570"/>
      <c r="T251" s="570">
        <f t="shared" si="110"/>
        <v>0</v>
      </c>
      <c r="U251" s="46">
        <f t="shared" si="117"/>
        <v>0</v>
      </c>
      <c r="V251" s="47">
        <f t="shared" si="103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>
      <c r="A252" s="100">
        <v>138611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441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3"/>
        <v>0</v>
      </c>
      <c r="S252" s="570"/>
      <c r="T252" s="567">
        <f>SUM(R252:S252)</f>
        <v>0</v>
      </c>
      <c r="U252" s="46">
        <f t="shared" si="117"/>
        <v>0</v>
      </c>
      <c r="V252" s="47">
        <f t="shared" si="103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>
      <c r="A253" s="100">
        <v>13861808</v>
      </c>
      <c r="B253" s="31" t="s">
        <v>239</v>
      </c>
      <c r="C253" s="736" t="s">
        <v>75</v>
      </c>
      <c r="D253" s="614"/>
      <c r="E253" s="103"/>
      <c r="F253" s="103"/>
      <c r="G253" s="103"/>
      <c r="H253" s="103"/>
      <c r="I253" s="793" t="s">
        <v>442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3"/>
        <v>0</v>
      </c>
      <c r="S253" s="570"/>
      <c r="T253" s="570">
        <f t="shared" si="110"/>
        <v>0</v>
      </c>
      <c r="U253" s="46">
        <f t="shared" si="117"/>
        <v>0</v>
      </c>
      <c r="V253" s="47">
        <f t="shared" si="103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>
      <c r="A254" s="30">
        <v>139011</v>
      </c>
      <c r="B254" s="31" t="s">
        <v>239</v>
      </c>
      <c r="C254" s="736" t="s">
        <v>75</v>
      </c>
      <c r="D254" s="574"/>
      <c r="E254" s="73"/>
      <c r="F254" s="73"/>
      <c r="G254" s="73"/>
      <c r="H254" s="73"/>
      <c r="I254" s="564" t="s">
        <v>443</v>
      </c>
      <c r="J254" s="553"/>
      <c r="K254" s="467"/>
      <c r="L254" s="467"/>
      <c r="M254" s="467"/>
      <c r="N254" s="339"/>
      <c r="O254" s="46">
        <f t="shared" si="92"/>
        <v>0</v>
      </c>
      <c r="P254" s="554"/>
      <c r="Q254" s="571"/>
      <c r="R254" s="567">
        <f t="shared" si="93"/>
        <v>0</v>
      </c>
      <c r="S254" s="44"/>
      <c r="T254" s="570">
        <f t="shared" si="110"/>
        <v>0</v>
      </c>
      <c r="U254" s="46">
        <f>SUM(S254:T254)</f>
        <v>0</v>
      </c>
      <c r="V254" s="47">
        <f t="shared" si="103"/>
        <v>0</v>
      </c>
      <c r="W254" s="48"/>
      <c r="X254" s="49"/>
      <c r="Y254" s="50"/>
      <c r="Z254" s="50"/>
      <c r="AA254" s="50"/>
      <c r="AB254" s="51"/>
      <c r="AC254" s="52">
        <f t="shared" si="100"/>
        <v>0</v>
      </c>
      <c r="AD254" s="53"/>
      <c r="AE254" s="54">
        <f t="shared" si="102"/>
        <v>0</v>
      </c>
    </row>
    <row r="255" spans="1:31" ht="18" hidden="1" customHeight="1">
      <c r="A255" s="381">
        <v>13901109</v>
      </c>
      <c r="B255" s="31" t="s">
        <v>239</v>
      </c>
      <c r="C255" s="32">
        <v>25</v>
      </c>
      <c r="D255" s="574"/>
      <c r="E255" s="73"/>
      <c r="F255" s="73"/>
      <c r="G255" s="73"/>
      <c r="H255" s="73"/>
      <c r="I255" s="552" t="s">
        <v>276</v>
      </c>
      <c r="J255" s="553"/>
      <c r="K255" s="467"/>
      <c r="L255" s="467"/>
      <c r="M255" s="467"/>
      <c r="N255" s="339"/>
      <c r="O255" s="46">
        <f t="shared" si="92"/>
        <v>0</v>
      </c>
      <c r="P255" s="554"/>
      <c r="Q255" s="45"/>
      <c r="R255" s="554">
        <f t="shared" si="93"/>
        <v>0</v>
      </c>
      <c r="S255" s="44">
        <f t="shared" si="94"/>
        <v>0</v>
      </c>
      <c r="T255" s="45"/>
      <c r="U255" s="46">
        <f>SUM(S255:T255)</f>
        <v>0</v>
      </c>
      <c r="V255" s="47">
        <f t="shared" si="103"/>
        <v>0</v>
      </c>
      <c r="W255" s="48"/>
      <c r="X255" s="49">
        <f>(J255*1000)/C255</f>
        <v>0</v>
      </c>
      <c r="Y255" s="50">
        <f>(K255*1000)/C255</f>
        <v>0</v>
      </c>
      <c r="Z255" s="50">
        <f>(L255*1000)/C255</f>
        <v>0</v>
      </c>
      <c r="AA255" s="50">
        <f>(M255*1000)/C255</f>
        <v>0</v>
      </c>
      <c r="AB255" s="51">
        <f>(N255*1000)/C255</f>
        <v>0</v>
      </c>
      <c r="AC255" s="52">
        <f t="shared" si="100"/>
        <v>0</v>
      </c>
      <c r="AD255" s="53">
        <f>(R255*1000)/C255</f>
        <v>0</v>
      </c>
      <c r="AE255" s="54">
        <f t="shared" si="102"/>
        <v>0</v>
      </c>
    </row>
    <row r="256" spans="1:31" ht="18" hidden="1" customHeight="1">
      <c r="A256" s="381">
        <v>13901145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277</v>
      </c>
      <c r="J256" s="553"/>
      <c r="K256" s="467"/>
      <c r="L256" s="467"/>
      <c r="M256" s="467"/>
      <c r="N256" s="339"/>
      <c r="O256" s="46">
        <f t="shared" si="92"/>
        <v>0</v>
      </c>
      <c r="P256" s="554"/>
      <c r="Q256" s="45"/>
      <c r="R256" s="554">
        <f t="shared" si="93"/>
        <v>0</v>
      </c>
      <c r="S256" s="44">
        <f t="shared" si="94"/>
        <v>0</v>
      </c>
      <c r="T256" s="45"/>
      <c r="U256" s="46">
        <f t="shared" ref="U256:U322" si="118">SUM(S256:T256)</f>
        <v>0</v>
      </c>
      <c r="V256" s="47">
        <f t="shared" si="103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100"/>
        <v>0</v>
      </c>
      <c r="AD256" s="53">
        <f>(R256*1000)/C256</f>
        <v>0</v>
      </c>
      <c r="AE256" s="54">
        <f t="shared" si="102"/>
        <v>0</v>
      </c>
    </row>
    <row r="257" spans="1:31" ht="16.5" hidden="1" customHeight="1">
      <c r="A257" s="119" t="s">
        <v>278</v>
      </c>
      <c r="B257" s="120"/>
      <c r="C257" s="595"/>
      <c r="D257" s="596"/>
      <c r="E257" s="120"/>
      <c r="F257" s="120"/>
      <c r="G257" s="120"/>
      <c r="H257" s="120"/>
      <c r="I257" s="596"/>
      <c r="J257" s="274">
        <f>SUM(J207:J256)</f>
        <v>0</v>
      </c>
      <c r="K257" s="275">
        <f t="shared" ref="K257:U257" si="119">SUM(K207:K256)</f>
        <v>0</v>
      </c>
      <c r="L257" s="275">
        <f t="shared" si="119"/>
        <v>0</v>
      </c>
      <c r="M257" s="275">
        <f t="shared" si="119"/>
        <v>0</v>
      </c>
      <c r="N257" s="279">
        <f t="shared" si="119"/>
        <v>0</v>
      </c>
      <c r="O257" s="276">
        <f t="shared" si="119"/>
        <v>0</v>
      </c>
      <c r="P257" s="279">
        <f>SUM(P207:P256)</f>
        <v>0</v>
      </c>
      <c r="Q257" s="275">
        <f>SUM(Q207:Q256)</f>
        <v>0</v>
      </c>
      <c r="R257" s="279">
        <f t="shared" si="119"/>
        <v>0</v>
      </c>
      <c r="S257" s="274">
        <f t="shared" si="119"/>
        <v>0</v>
      </c>
      <c r="T257" s="275">
        <f t="shared" si="119"/>
        <v>0</v>
      </c>
      <c r="U257" s="276">
        <f t="shared" si="119"/>
        <v>0</v>
      </c>
      <c r="V257" s="47">
        <f t="shared" si="103"/>
        <v>0</v>
      </c>
      <c r="W257" s="277"/>
      <c r="X257" s="278"/>
      <c r="Y257" s="275"/>
      <c r="Z257" s="275"/>
      <c r="AA257" s="275"/>
      <c r="AB257" s="279"/>
      <c r="AC257" s="276"/>
      <c r="AD257" s="279"/>
      <c r="AE257" s="280"/>
    </row>
    <row r="258" spans="1:31" ht="18" customHeight="1" thickBot="1">
      <c r="A258" s="281" t="s">
        <v>279</v>
      </c>
      <c r="B258" s="282"/>
      <c r="C258" s="708"/>
      <c r="D258" s="709"/>
      <c r="E258" s="282"/>
      <c r="F258" s="282"/>
      <c r="G258" s="282"/>
      <c r="H258" s="282"/>
      <c r="I258" s="709"/>
      <c r="J258" s="290">
        <f>SUM(J257,J206,J194)</f>
        <v>289</v>
      </c>
      <c r="K258" s="291">
        <f t="shared" ref="K258:U258" si="120">SUM(K257,K206,K194)</f>
        <v>0</v>
      </c>
      <c r="L258" s="291">
        <f t="shared" si="120"/>
        <v>56</v>
      </c>
      <c r="M258" s="291">
        <f t="shared" si="120"/>
        <v>0</v>
      </c>
      <c r="N258" s="295">
        <f t="shared" si="120"/>
        <v>0</v>
      </c>
      <c r="O258" s="292">
        <f t="shared" si="120"/>
        <v>345</v>
      </c>
      <c r="P258" s="295">
        <f t="shared" si="120"/>
        <v>0</v>
      </c>
      <c r="Q258" s="291">
        <f>SUM(Q257,Q206,Q194)</f>
        <v>536</v>
      </c>
      <c r="R258" s="295">
        <f t="shared" si="120"/>
        <v>536</v>
      </c>
      <c r="S258" s="290">
        <f t="shared" si="120"/>
        <v>881</v>
      </c>
      <c r="T258" s="291">
        <f t="shared" si="120"/>
        <v>0</v>
      </c>
      <c r="U258" s="292">
        <f t="shared" si="120"/>
        <v>881</v>
      </c>
      <c r="V258" s="47">
        <f t="shared" si="103"/>
        <v>0</v>
      </c>
      <c r="W258" s="382"/>
      <c r="X258" s="294">
        <f t="shared" ref="X258:AE258" si="121">SUM(X257,X206,X194)</f>
        <v>11560</v>
      </c>
      <c r="Y258" s="291">
        <f t="shared" si="121"/>
        <v>0</v>
      </c>
      <c r="Z258" s="291">
        <f t="shared" si="121"/>
        <v>2240</v>
      </c>
      <c r="AA258" s="291">
        <f t="shared" si="121"/>
        <v>0</v>
      </c>
      <c r="AB258" s="295">
        <f t="shared" si="121"/>
        <v>0</v>
      </c>
      <c r="AC258" s="292">
        <f t="shared" si="121"/>
        <v>13800</v>
      </c>
      <c r="AD258" s="295">
        <f t="shared" si="121"/>
        <v>10720</v>
      </c>
      <c r="AE258" s="296">
        <f t="shared" si="121"/>
        <v>24520</v>
      </c>
    </row>
    <row r="259" spans="1:31" ht="18" customHeight="1">
      <c r="A259" s="192">
        <v>122001</v>
      </c>
      <c r="B259" s="297" t="s">
        <v>206</v>
      </c>
      <c r="C259" s="238">
        <v>25</v>
      </c>
      <c r="D259" s="551">
        <v>521</v>
      </c>
      <c r="E259" s="34">
        <v>921</v>
      </c>
      <c r="F259" s="34" t="s">
        <v>280</v>
      </c>
      <c r="G259" s="34">
        <v>9621</v>
      </c>
      <c r="H259" s="35">
        <v>8621</v>
      </c>
      <c r="I259" s="712"/>
      <c r="J259" s="806"/>
      <c r="K259" s="714"/>
      <c r="L259" s="714"/>
      <c r="M259" s="714"/>
      <c r="N259" s="715"/>
      <c r="O259" s="716">
        <f t="shared" ref="O259:O297" si="122">SUM(J259:N259)</f>
        <v>0</v>
      </c>
      <c r="P259" s="554"/>
      <c r="Q259" s="301"/>
      <c r="R259" s="717"/>
      <c r="S259" s="44">
        <f>SUM(O259,R259)</f>
        <v>0</v>
      </c>
      <c r="T259" s="301"/>
      <c r="U259" s="302">
        <f t="shared" si="118"/>
        <v>0</v>
      </c>
      <c r="V259" s="47">
        <f t="shared" si="103"/>
        <v>0</v>
      </c>
      <c r="W259" s="303"/>
      <c r="X259" s="304">
        <f t="shared" ref="X259:X297" si="123">(J259*1000)/C259</f>
        <v>0</v>
      </c>
      <c r="Y259" s="305">
        <f t="shared" ref="Y259:Y297" si="124">(K259*1000)/C259</f>
        <v>0</v>
      </c>
      <c r="Z259" s="305">
        <f t="shared" ref="Z259:Z297" si="125">(L259*1000)/C259</f>
        <v>0</v>
      </c>
      <c r="AA259" s="305">
        <f t="shared" ref="AA259:AA297" si="126">(M259*1000)/C259</f>
        <v>0</v>
      </c>
      <c r="AB259" s="306">
        <f t="shared" ref="AB259:AB297" si="127">(N259*1000)/C259</f>
        <v>0</v>
      </c>
      <c r="AC259" s="307">
        <f t="shared" ref="AC259:AC297" si="128">SUM(X259:AB259)</f>
        <v>0</v>
      </c>
      <c r="AD259" s="308">
        <f t="shared" ref="AD259:AD297" si="129">(R259*1000)/C259</f>
        <v>0</v>
      </c>
      <c r="AE259" s="309">
        <f t="shared" ref="AE259:AE297" si="130">SUM(AC259:AD259)</f>
        <v>0</v>
      </c>
    </row>
    <row r="260" spans="1:31" ht="18" hidden="1" customHeight="1">
      <c r="A260" s="192">
        <v>122001</v>
      </c>
      <c r="B260" s="297" t="s">
        <v>206</v>
      </c>
      <c r="C260" s="736" t="s">
        <v>75</v>
      </c>
      <c r="D260" s="575"/>
      <c r="E260" s="34"/>
      <c r="F260" s="314" t="s">
        <v>444</v>
      </c>
      <c r="G260" s="34"/>
      <c r="H260" s="35"/>
      <c r="I260" s="712"/>
      <c r="J260" s="807"/>
      <c r="K260" s="729"/>
      <c r="L260" s="726"/>
      <c r="M260" s="729"/>
      <c r="N260" s="730"/>
      <c r="O260" s="791">
        <f t="shared" si="122"/>
        <v>0</v>
      </c>
      <c r="P260" s="554"/>
      <c r="Q260" s="301"/>
      <c r="R260" s="717"/>
      <c r="S260" s="44"/>
      <c r="T260" s="265">
        <f>SUM(O260,R260)</f>
        <v>0</v>
      </c>
      <c r="U260" s="46">
        <f t="shared" si="118"/>
        <v>0</v>
      </c>
      <c r="V260" s="47">
        <f t="shared" si="103"/>
        <v>0</v>
      </c>
      <c r="W260" s="303"/>
      <c r="X260" s="304"/>
      <c r="Y260" s="305"/>
      <c r="Z260" s="305"/>
      <c r="AA260" s="305"/>
      <c r="AB260" s="306"/>
      <c r="AC260" s="307"/>
      <c r="AD260" s="308"/>
      <c r="AE260" s="309"/>
    </row>
    <row r="261" spans="1:31" ht="18" hidden="1" customHeight="1">
      <c r="A261" s="395">
        <v>123701</v>
      </c>
      <c r="B261" s="297">
        <v>2.5</v>
      </c>
      <c r="C261" s="67" t="s">
        <v>27</v>
      </c>
      <c r="D261" s="575" t="s">
        <v>445</v>
      </c>
      <c r="E261" s="34"/>
      <c r="F261" s="314"/>
      <c r="G261" s="34"/>
      <c r="H261" s="35"/>
      <c r="I261" s="712"/>
      <c r="J261" s="807"/>
      <c r="K261" s="729"/>
      <c r="L261" s="726"/>
      <c r="M261" s="729"/>
      <c r="N261" s="730"/>
      <c r="O261" s="558">
        <f t="shared" si="122"/>
        <v>0</v>
      </c>
      <c r="P261" s="554"/>
      <c r="Q261" s="301"/>
      <c r="R261" s="717"/>
      <c r="S261" s="44"/>
      <c r="T261" s="808">
        <f>SUM(O261,R261)</f>
        <v>0</v>
      </c>
      <c r="U261" s="46">
        <f t="shared" si="118"/>
        <v>0</v>
      </c>
      <c r="V261" s="47"/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customHeight="1">
      <c r="A262" s="30">
        <v>123701</v>
      </c>
      <c r="B262" s="31" t="s">
        <v>220</v>
      </c>
      <c r="C262" s="32">
        <v>25</v>
      </c>
      <c r="D262" s="809" t="s">
        <v>285</v>
      </c>
      <c r="E262" s="73"/>
      <c r="F262" s="73"/>
      <c r="G262" s="73"/>
      <c r="H262" s="36"/>
      <c r="I262" s="552"/>
      <c r="J262" s="328"/>
      <c r="K262" s="467"/>
      <c r="L262" s="467"/>
      <c r="M262" s="467"/>
      <c r="N262" s="339"/>
      <c r="O262" s="46">
        <f t="shared" si="122"/>
        <v>0</v>
      </c>
      <c r="P262" s="554"/>
      <c r="Q262" s="45"/>
      <c r="R262" s="554"/>
      <c r="S262" s="44">
        <f t="shared" ref="S262:S282" si="131">SUM(O262,R262)</f>
        <v>0</v>
      </c>
      <c r="T262" s="334"/>
      <c r="U262" s="46">
        <f t="shared" si="118"/>
        <v>0</v>
      </c>
      <c r="V262" s="47">
        <f t="shared" si="103"/>
        <v>0</v>
      </c>
      <c r="W262" s="48"/>
      <c r="X262" s="49">
        <f t="shared" si="123"/>
        <v>0</v>
      </c>
      <c r="Y262" s="50">
        <f t="shared" si="124"/>
        <v>0</v>
      </c>
      <c r="Z262" s="50">
        <f t="shared" si="125"/>
        <v>0</v>
      </c>
      <c r="AA262" s="50">
        <f t="shared" si="126"/>
        <v>0</v>
      </c>
      <c r="AB262" s="51">
        <f t="shared" si="127"/>
        <v>0</v>
      </c>
      <c r="AC262" s="52">
        <f t="shared" si="128"/>
        <v>0</v>
      </c>
      <c r="AD262" s="53"/>
      <c r="AE262" s="54">
        <f t="shared" si="130"/>
        <v>0</v>
      </c>
    </row>
    <row r="263" spans="1:31" ht="18" hidden="1" customHeight="1">
      <c r="A263" s="30">
        <v>123001</v>
      </c>
      <c r="B263" s="31" t="s">
        <v>220</v>
      </c>
      <c r="C263" s="736" t="s">
        <v>75</v>
      </c>
      <c r="D263" s="810"/>
      <c r="E263" s="73"/>
      <c r="F263" s="135" t="s">
        <v>446</v>
      </c>
      <c r="G263" s="73"/>
      <c r="H263" s="36"/>
      <c r="I263" s="552"/>
      <c r="J263" s="328"/>
      <c r="K263" s="467"/>
      <c r="L263" s="563"/>
      <c r="M263" s="467"/>
      <c r="N263" s="339"/>
      <c r="O263" s="46">
        <f t="shared" si="122"/>
        <v>0</v>
      </c>
      <c r="P263" s="554"/>
      <c r="Q263" s="45"/>
      <c r="R263" s="554"/>
      <c r="S263" s="44"/>
      <c r="T263" s="265">
        <f>SUM(O263,R263)</f>
        <v>0</v>
      </c>
      <c r="U263" s="46">
        <f t="shared" si="118"/>
        <v>0</v>
      </c>
      <c r="V263" s="47">
        <f t="shared" si="103"/>
        <v>0</v>
      </c>
      <c r="W263" s="48"/>
      <c r="X263" s="49"/>
      <c r="Y263" s="50"/>
      <c r="Z263" s="50"/>
      <c r="AA263" s="50"/>
      <c r="AB263" s="51"/>
      <c r="AC263" s="52"/>
      <c r="AD263" s="53"/>
      <c r="AE263" s="54"/>
    </row>
    <row r="264" spans="1:31" ht="18" hidden="1" customHeight="1">
      <c r="A264" s="30">
        <v>122701</v>
      </c>
      <c r="B264" s="31" t="s">
        <v>206</v>
      </c>
      <c r="C264" s="736">
        <v>25</v>
      </c>
      <c r="D264" s="810" t="s">
        <v>447</v>
      </c>
      <c r="E264" s="73"/>
      <c r="F264" s="135"/>
      <c r="G264" s="73"/>
      <c r="H264" s="36"/>
      <c r="I264" s="552"/>
      <c r="J264" s="328"/>
      <c r="K264" s="467"/>
      <c r="L264" s="563"/>
      <c r="M264" s="467"/>
      <c r="N264" s="339"/>
      <c r="O264" s="558">
        <f t="shared" si="122"/>
        <v>0</v>
      </c>
      <c r="P264" s="554"/>
      <c r="Q264" s="45"/>
      <c r="R264" s="554"/>
      <c r="S264" s="44">
        <f t="shared" si="131"/>
        <v>0</v>
      </c>
      <c r="T264" s="811"/>
      <c r="U264" s="46">
        <f t="shared" si="118"/>
        <v>0</v>
      </c>
      <c r="V264" s="47"/>
      <c r="W264" s="48"/>
      <c r="X264" s="49">
        <f t="shared" si="123"/>
        <v>0</v>
      </c>
      <c r="Y264" s="50"/>
      <c r="Z264" s="50"/>
      <c r="AA264" s="50"/>
      <c r="AB264" s="51"/>
      <c r="AC264" s="52">
        <f t="shared" si="128"/>
        <v>0</v>
      </c>
      <c r="AD264" s="53"/>
      <c r="AE264" s="54">
        <f t="shared" si="130"/>
        <v>0</v>
      </c>
    </row>
    <row r="265" spans="1:31" ht="18" hidden="1" customHeight="1">
      <c r="A265" s="30">
        <v>121701</v>
      </c>
      <c r="B265" s="31" t="s">
        <v>206</v>
      </c>
      <c r="C265" s="736">
        <v>25</v>
      </c>
      <c r="D265" s="810" t="s">
        <v>282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2"/>
        <v>0</v>
      </c>
      <c r="P265" s="554"/>
      <c r="Q265" s="45"/>
      <c r="R265" s="554"/>
      <c r="S265" s="44">
        <f t="shared" si="131"/>
        <v>0</v>
      </c>
      <c r="T265" s="811"/>
      <c r="U265" s="46">
        <f t="shared" si="118"/>
        <v>0</v>
      </c>
      <c r="V265" s="47"/>
      <c r="W265" s="48"/>
      <c r="X265" s="49">
        <f t="shared" si="123"/>
        <v>0</v>
      </c>
      <c r="Y265" s="50"/>
      <c r="Z265" s="50"/>
      <c r="AA265" s="50"/>
      <c r="AB265" s="51"/>
      <c r="AC265" s="52">
        <f t="shared" si="128"/>
        <v>0</v>
      </c>
      <c r="AD265" s="53"/>
      <c r="AE265" s="54">
        <f t="shared" si="130"/>
        <v>0</v>
      </c>
    </row>
    <row r="266" spans="1:31" ht="18" customHeight="1">
      <c r="A266" s="30">
        <v>123001</v>
      </c>
      <c r="B266" s="31">
        <v>2.5</v>
      </c>
      <c r="C266" s="32">
        <v>25</v>
      </c>
      <c r="D266" s="574">
        <v>522</v>
      </c>
      <c r="E266" s="73"/>
      <c r="F266" s="73"/>
      <c r="G266" s="73"/>
      <c r="H266" s="36"/>
      <c r="I266" s="552"/>
      <c r="J266" s="915">
        <v>8</v>
      </c>
      <c r="K266" s="563"/>
      <c r="L266" s="563"/>
      <c r="M266" s="563"/>
      <c r="N266" s="607"/>
      <c r="O266" s="558">
        <f t="shared" si="122"/>
        <v>8</v>
      </c>
      <c r="P266" s="554"/>
      <c r="Q266" s="45"/>
      <c r="R266" s="554"/>
      <c r="S266" s="44">
        <f t="shared" si="131"/>
        <v>8</v>
      </c>
      <c r="T266" s="45"/>
      <c r="U266" s="46">
        <f t="shared" si="118"/>
        <v>8</v>
      </c>
      <c r="V266" s="47">
        <f t="shared" si="103"/>
        <v>0</v>
      </c>
      <c r="W266" s="48" t="s">
        <v>288</v>
      </c>
      <c r="X266" s="49">
        <f t="shared" si="123"/>
        <v>320</v>
      </c>
      <c r="Y266" s="50">
        <f t="shared" si="124"/>
        <v>0</v>
      </c>
      <c r="Z266" s="50">
        <f t="shared" si="125"/>
        <v>0</v>
      </c>
      <c r="AA266" s="50">
        <f t="shared" si="126"/>
        <v>0</v>
      </c>
      <c r="AB266" s="51">
        <f t="shared" si="127"/>
        <v>0</v>
      </c>
      <c r="AC266" s="52">
        <f t="shared" si="128"/>
        <v>320</v>
      </c>
      <c r="AD266" s="53">
        <f t="shared" si="129"/>
        <v>0</v>
      </c>
      <c r="AE266" s="54">
        <f t="shared" si="130"/>
        <v>320</v>
      </c>
    </row>
    <row r="267" spans="1:31" ht="18" hidden="1" customHeight="1">
      <c r="A267" s="30">
        <v>127000</v>
      </c>
      <c r="B267" s="31" t="s">
        <v>57</v>
      </c>
      <c r="C267" s="32">
        <v>25</v>
      </c>
      <c r="D267" s="574">
        <v>324</v>
      </c>
      <c r="E267" s="73">
        <v>824</v>
      </c>
      <c r="F267" s="73" t="s">
        <v>448</v>
      </c>
      <c r="G267" s="73"/>
      <c r="H267" s="36"/>
      <c r="I267" s="552"/>
      <c r="J267" s="618"/>
      <c r="K267" s="563"/>
      <c r="L267" s="592"/>
      <c r="M267" s="563"/>
      <c r="N267" s="607"/>
      <c r="O267" s="558">
        <f t="shared" si="122"/>
        <v>0</v>
      </c>
      <c r="P267" s="554"/>
      <c r="Q267" s="45"/>
      <c r="R267" s="554"/>
      <c r="S267" s="44">
        <f t="shared" si="131"/>
        <v>0</v>
      </c>
      <c r="T267" s="45"/>
      <c r="U267" s="46">
        <f t="shared" si="118"/>
        <v>0</v>
      </c>
      <c r="V267" s="47">
        <f t="shared" si="103"/>
        <v>0</v>
      </c>
      <c r="W267" s="48"/>
      <c r="X267" s="49">
        <f t="shared" si="123"/>
        <v>0</v>
      </c>
      <c r="Y267" s="50">
        <f t="shared" si="124"/>
        <v>0</v>
      </c>
      <c r="Z267" s="50">
        <f t="shared" si="125"/>
        <v>0</v>
      </c>
      <c r="AA267" s="50">
        <f t="shared" si="126"/>
        <v>0</v>
      </c>
      <c r="AB267" s="51">
        <f t="shared" si="127"/>
        <v>0</v>
      </c>
      <c r="AC267" s="52">
        <f t="shared" si="128"/>
        <v>0</v>
      </c>
      <c r="AD267" s="53">
        <f t="shared" si="129"/>
        <v>0</v>
      </c>
      <c r="AE267" s="54">
        <f t="shared" si="130"/>
        <v>0</v>
      </c>
    </row>
    <row r="268" spans="1:31" ht="18" hidden="1" customHeight="1">
      <c r="A268" s="30">
        <v>127800</v>
      </c>
      <c r="B268" s="31" t="s">
        <v>57</v>
      </c>
      <c r="C268" s="736" t="s">
        <v>75</v>
      </c>
      <c r="D268" s="574"/>
      <c r="E268" s="73"/>
      <c r="F268" s="374"/>
      <c r="G268" s="73"/>
      <c r="H268" s="89">
        <v>6824</v>
      </c>
      <c r="I268" s="552"/>
      <c r="J268" s="116"/>
      <c r="K268" s="563"/>
      <c r="L268" s="563"/>
      <c r="M268" s="563"/>
      <c r="N268" s="607"/>
      <c r="O268" s="558">
        <f t="shared" si="122"/>
        <v>0</v>
      </c>
      <c r="P268" s="554"/>
      <c r="Q268" s="45"/>
      <c r="R268" s="554"/>
      <c r="S268" s="44"/>
      <c r="T268" s="265">
        <f>SUM(O268,R268)</f>
        <v>0</v>
      </c>
      <c r="U268" s="46">
        <f t="shared" si="118"/>
        <v>0</v>
      </c>
      <c r="V268" s="47">
        <f t="shared" si="103"/>
        <v>0</v>
      </c>
      <c r="W268" s="48"/>
      <c r="X268" s="49"/>
      <c r="Y268" s="50"/>
      <c r="Z268" s="50"/>
      <c r="AA268" s="50"/>
      <c r="AB268" s="51"/>
      <c r="AC268" s="52"/>
      <c r="AD268" s="53"/>
      <c r="AE268" s="54"/>
    </row>
    <row r="269" spans="1:31" ht="18" hidden="1" customHeight="1">
      <c r="A269" s="30">
        <v>127800</v>
      </c>
      <c r="B269" s="31" t="s">
        <v>57</v>
      </c>
      <c r="C269" s="812">
        <v>25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2"/>
        <v>0</v>
      </c>
      <c r="P269" s="554"/>
      <c r="Q269" s="45"/>
      <c r="R269" s="554"/>
      <c r="S269" s="44">
        <f t="shared" si="131"/>
        <v>0</v>
      </c>
      <c r="T269" s="265"/>
      <c r="U269" s="46">
        <f t="shared" si="118"/>
        <v>0</v>
      </c>
      <c r="V269" s="47">
        <f t="shared" si="103"/>
        <v>0</v>
      </c>
      <c r="W269" s="48"/>
      <c r="X269" s="49"/>
      <c r="Y269" s="50"/>
      <c r="Z269" s="50"/>
      <c r="AA269" s="50"/>
      <c r="AB269" s="51">
        <f t="shared" si="127"/>
        <v>0</v>
      </c>
      <c r="AC269" s="52">
        <f t="shared" si="128"/>
        <v>0</v>
      </c>
      <c r="AD269" s="53"/>
      <c r="AE269" s="54">
        <f t="shared" si="130"/>
        <v>0</v>
      </c>
    </row>
    <row r="270" spans="1:31" ht="18" hidden="1" customHeight="1">
      <c r="A270" s="30">
        <v>127060</v>
      </c>
      <c r="B270" s="31" t="s">
        <v>57</v>
      </c>
      <c r="C270" s="736" t="s">
        <v>75</v>
      </c>
      <c r="D270" s="813"/>
      <c r="E270" s="73"/>
      <c r="F270" s="399" t="s">
        <v>291</v>
      </c>
      <c r="G270" s="73"/>
      <c r="H270" s="36"/>
      <c r="I270" s="552"/>
      <c r="J270" s="116"/>
      <c r="K270" s="563"/>
      <c r="L270" s="563"/>
      <c r="M270" s="563"/>
      <c r="N270" s="607"/>
      <c r="O270" s="558">
        <f t="shared" si="122"/>
        <v>0</v>
      </c>
      <c r="P270" s="554"/>
      <c r="Q270" s="45"/>
      <c r="R270" s="554">
        <f t="shared" ref="R270" si="132">SUM(P270:Q270)</f>
        <v>0</v>
      </c>
      <c r="S270" s="44"/>
      <c r="T270" s="265">
        <f>SUM(O270,R270)</f>
        <v>0</v>
      </c>
      <c r="U270" s="46">
        <f t="shared" si="118"/>
        <v>0</v>
      </c>
      <c r="V270" s="47">
        <f t="shared" si="103"/>
        <v>0</v>
      </c>
      <c r="W270" s="48"/>
      <c r="X270" s="49"/>
      <c r="Y270" s="50"/>
      <c r="Z270" s="50"/>
      <c r="AA270" s="50"/>
      <c r="AB270" s="51"/>
      <c r="AC270" s="52">
        <f t="shared" si="128"/>
        <v>0</v>
      </c>
      <c r="AD270" s="53"/>
      <c r="AE270" s="54">
        <f t="shared" si="130"/>
        <v>0</v>
      </c>
    </row>
    <row r="271" spans="1:31" ht="18" customHeight="1">
      <c r="A271" s="30">
        <v>127801</v>
      </c>
      <c r="B271" s="31">
        <v>3.5</v>
      </c>
      <c r="C271" s="812">
        <v>25</v>
      </c>
      <c r="D271" s="813"/>
      <c r="E271" s="73"/>
      <c r="F271" s="404"/>
      <c r="G271" s="73"/>
      <c r="H271" s="89">
        <v>6924</v>
      </c>
      <c r="I271" s="552"/>
      <c r="J271" s="116"/>
      <c r="K271" s="563"/>
      <c r="L271" s="563"/>
      <c r="M271" s="563"/>
      <c r="N271" s="642"/>
      <c r="O271" s="558">
        <f t="shared" si="122"/>
        <v>0</v>
      </c>
      <c r="P271" s="554"/>
      <c r="Q271" s="45"/>
      <c r="R271" s="554"/>
      <c r="S271" s="44">
        <f t="shared" si="131"/>
        <v>0</v>
      </c>
      <c r="T271" s="143"/>
      <c r="U271" s="46">
        <f t="shared" si="118"/>
        <v>0</v>
      </c>
      <c r="V271" s="47">
        <f t="shared" si="103"/>
        <v>0</v>
      </c>
      <c r="W271" s="48"/>
      <c r="X271" s="49"/>
      <c r="Y271" s="50"/>
      <c r="Z271" s="50"/>
      <c r="AA271" s="50"/>
      <c r="AB271" s="51">
        <f t="shared" si="127"/>
        <v>0</v>
      </c>
      <c r="AC271" s="52">
        <f t="shared" si="128"/>
        <v>0</v>
      </c>
      <c r="AD271" s="53"/>
      <c r="AE271" s="54">
        <f t="shared" si="130"/>
        <v>0</v>
      </c>
    </row>
    <row r="272" spans="1:31" ht="18" hidden="1" customHeight="1">
      <c r="A272" s="30">
        <v>127001</v>
      </c>
      <c r="B272" s="31" t="s">
        <v>220</v>
      </c>
      <c r="C272" s="812">
        <v>25</v>
      </c>
      <c r="D272" s="813"/>
      <c r="E272" s="73"/>
      <c r="F272" s="404"/>
      <c r="G272" s="135">
        <v>9624</v>
      </c>
      <c r="H272" s="347"/>
      <c r="I272" s="552"/>
      <c r="J272" s="593"/>
      <c r="K272" s="556"/>
      <c r="L272" s="594"/>
      <c r="M272" s="661"/>
      <c r="N272" s="557"/>
      <c r="O272" s="558">
        <f t="shared" si="122"/>
        <v>0</v>
      </c>
      <c r="P272" s="554"/>
      <c r="Q272" s="45"/>
      <c r="R272" s="554"/>
      <c r="S272" s="44">
        <f t="shared" si="131"/>
        <v>0</v>
      </c>
      <c r="T272" s="143"/>
      <c r="U272" s="46">
        <f t="shared" si="118"/>
        <v>0</v>
      </c>
      <c r="V272" s="47">
        <f t="shared" si="103"/>
        <v>0</v>
      </c>
      <c r="W272" s="48"/>
      <c r="X272" s="49"/>
      <c r="Y272" s="50"/>
      <c r="Z272" s="50"/>
      <c r="AA272" s="50">
        <f t="shared" si="126"/>
        <v>0</v>
      </c>
      <c r="AB272" s="51"/>
      <c r="AC272" s="52">
        <f t="shared" si="128"/>
        <v>0</v>
      </c>
      <c r="AD272" s="53"/>
      <c r="AE272" s="54">
        <f t="shared" si="130"/>
        <v>0</v>
      </c>
    </row>
    <row r="273" spans="1:31" ht="18" customHeight="1">
      <c r="A273" s="30">
        <v>12706832</v>
      </c>
      <c r="B273" s="108">
        <v>4</v>
      </c>
      <c r="C273" s="67" t="s">
        <v>27</v>
      </c>
      <c r="D273" s="814"/>
      <c r="E273" s="73"/>
      <c r="F273" s="404" t="s">
        <v>449</v>
      </c>
      <c r="G273" s="815"/>
      <c r="H273" s="347"/>
      <c r="I273" s="552"/>
      <c r="J273" s="593"/>
      <c r="K273" s="556"/>
      <c r="L273" s="594">
        <v>84</v>
      </c>
      <c r="M273" s="571"/>
      <c r="N273" s="557"/>
      <c r="O273" s="558">
        <f t="shared" si="122"/>
        <v>84</v>
      </c>
      <c r="P273" s="554"/>
      <c r="Q273" s="45"/>
      <c r="R273" s="554"/>
      <c r="S273" s="44"/>
      <c r="T273" s="808">
        <f>SUM(O273,R273)</f>
        <v>84</v>
      </c>
      <c r="U273" s="46">
        <f t="shared" si="118"/>
        <v>84</v>
      </c>
      <c r="V273" s="47">
        <f t="shared" si="103"/>
        <v>0</v>
      </c>
      <c r="W273" s="48"/>
      <c r="X273" s="49"/>
      <c r="Y273" s="50"/>
      <c r="Z273" s="50"/>
      <c r="AA273" s="50"/>
      <c r="AB273" s="51"/>
      <c r="AC273" s="52"/>
      <c r="AD273" s="53"/>
      <c r="AE273" s="54"/>
    </row>
    <row r="274" spans="1:31" ht="18" hidden="1" customHeight="1">
      <c r="A274" s="30">
        <v>127001</v>
      </c>
      <c r="B274" s="816" t="s">
        <v>220</v>
      </c>
      <c r="C274" s="67" t="s">
        <v>27</v>
      </c>
      <c r="D274" s="814"/>
      <c r="E274" s="73"/>
      <c r="F274" s="817" t="s">
        <v>295</v>
      </c>
      <c r="G274" s="815"/>
      <c r="H274" s="347"/>
      <c r="I274" s="552"/>
      <c r="J274" s="593"/>
      <c r="K274" s="556"/>
      <c r="L274" s="563"/>
      <c r="M274" s="571"/>
      <c r="N274" s="557"/>
      <c r="O274" s="558">
        <f t="shared" si="122"/>
        <v>0</v>
      </c>
      <c r="P274" s="554"/>
      <c r="Q274" s="45"/>
      <c r="R274" s="554"/>
      <c r="S274" s="44"/>
      <c r="T274" s="808">
        <f>SUM(O274,R274)</f>
        <v>0</v>
      </c>
      <c r="U274" s="46">
        <f t="shared" si="118"/>
        <v>0</v>
      </c>
      <c r="V274" s="47">
        <f t="shared" si="103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customHeight="1">
      <c r="A275" s="818">
        <v>127001</v>
      </c>
      <c r="B275" s="816" t="s">
        <v>220</v>
      </c>
      <c r="C275" s="819">
        <v>25</v>
      </c>
      <c r="D275" s="639">
        <v>524</v>
      </c>
      <c r="E275" s="73"/>
      <c r="F275" s="820" t="s">
        <v>450</v>
      </c>
      <c r="G275" s="147"/>
      <c r="H275" s="347"/>
      <c r="I275" s="552"/>
      <c r="J275" s="570">
        <v>24</v>
      </c>
      <c r="K275" s="556"/>
      <c r="L275" s="571">
        <v>24</v>
      </c>
      <c r="M275" s="571"/>
      <c r="N275" s="557"/>
      <c r="O275" s="558">
        <f t="shared" si="122"/>
        <v>48</v>
      </c>
      <c r="P275" s="554"/>
      <c r="Q275" s="45"/>
      <c r="R275" s="554"/>
      <c r="S275" s="44">
        <f t="shared" si="131"/>
        <v>48</v>
      </c>
      <c r="T275" s="143"/>
      <c r="U275" s="46">
        <f t="shared" si="118"/>
        <v>48</v>
      </c>
      <c r="V275" s="47">
        <f t="shared" si="103"/>
        <v>0</v>
      </c>
      <c r="W275" s="48"/>
      <c r="X275" s="49">
        <f t="shared" si="123"/>
        <v>960</v>
      </c>
      <c r="Y275" s="50"/>
      <c r="Z275" s="50"/>
      <c r="AA275" s="50"/>
      <c r="AB275" s="51"/>
      <c r="AC275" s="52">
        <f t="shared" si="128"/>
        <v>960</v>
      </c>
      <c r="AD275" s="53"/>
      <c r="AE275" s="54">
        <f t="shared" si="130"/>
        <v>960</v>
      </c>
    </row>
    <row r="276" spans="1:31" ht="18" hidden="1" customHeight="1">
      <c r="A276" s="818">
        <v>127008</v>
      </c>
      <c r="B276" s="816">
        <v>3.5</v>
      </c>
      <c r="C276" s="819">
        <v>25</v>
      </c>
      <c r="D276" s="639"/>
      <c r="E276" s="73"/>
      <c r="F276" s="820" t="s">
        <v>295</v>
      </c>
      <c r="G276" s="147"/>
      <c r="H276" s="347"/>
      <c r="I276" s="552"/>
      <c r="J276" s="328"/>
      <c r="K276" s="556"/>
      <c r="L276" s="571"/>
      <c r="M276" s="571"/>
      <c r="N276" s="557"/>
      <c r="O276" s="558">
        <f t="shared" si="122"/>
        <v>0</v>
      </c>
      <c r="P276" s="554"/>
      <c r="Q276" s="45"/>
      <c r="R276" s="554"/>
      <c r="S276" s="44">
        <f t="shared" si="131"/>
        <v>0</v>
      </c>
      <c r="T276" s="143"/>
      <c r="U276" s="46">
        <f t="shared" si="118"/>
        <v>0</v>
      </c>
      <c r="V276" s="47"/>
      <c r="W276" s="48"/>
      <c r="X276" s="49">
        <f t="shared" si="123"/>
        <v>0</v>
      </c>
      <c r="Y276" s="50"/>
      <c r="Z276" s="50"/>
      <c r="AA276" s="50"/>
      <c r="AB276" s="51"/>
      <c r="AC276" s="52">
        <f t="shared" si="128"/>
        <v>0</v>
      </c>
      <c r="AD276" s="53"/>
      <c r="AE276" s="54">
        <f t="shared" si="130"/>
        <v>0</v>
      </c>
    </row>
    <row r="277" spans="1:31" ht="18" customHeight="1">
      <c r="A277" s="30">
        <v>127001</v>
      </c>
      <c r="B277" s="108">
        <v>3.5</v>
      </c>
      <c r="C277" s="32">
        <v>25</v>
      </c>
      <c r="D277" s="574">
        <v>524</v>
      </c>
      <c r="E277" s="73">
        <v>924</v>
      </c>
      <c r="F277" s="73" t="s">
        <v>450</v>
      </c>
      <c r="G277" s="73"/>
      <c r="H277" s="36"/>
      <c r="I277" s="552"/>
      <c r="J277" s="116">
        <v>40</v>
      </c>
      <c r="K277" s="563"/>
      <c r="L277" s="563">
        <v>50</v>
      </c>
      <c r="M277" s="563"/>
      <c r="N277" s="607"/>
      <c r="O277" s="558">
        <f t="shared" si="122"/>
        <v>90</v>
      </c>
      <c r="P277" s="554"/>
      <c r="Q277" s="45"/>
      <c r="R277" s="554"/>
      <c r="S277" s="44">
        <f t="shared" si="131"/>
        <v>90</v>
      </c>
      <c r="T277" s="45"/>
      <c r="U277" s="46">
        <f t="shared" si="118"/>
        <v>90</v>
      </c>
      <c r="V277" s="47">
        <f t="shared" si="103"/>
        <v>0</v>
      </c>
      <c r="W277" s="48"/>
      <c r="X277" s="49">
        <f t="shared" si="123"/>
        <v>1600</v>
      </c>
      <c r="Y277" s="50">
        <f t="shared" si="124"/>
        <v>0</v>
      </c>
      <c r="Z277" s="50">
        <f t="shared" si="125"/>
        <v>2000</v>
      </c>
      <c r="AA277" s="50">
        <f t="shared" si="126"/>
        <v>0</v>
      </c>
      <c r="AB277" s="51">
        <f t="shared" si="127"/>
        <v>0</v>
      </c>
      <c r="AC277" s="52">
        <f t="shared" si="128"/>
        <v>3600</v>
      </c>
      <c r="AD277" s="53">
        <f t="shared" si="129"/>
        <v>0</v>
      </c>
      <c r="AE277" s="54">
        <f t="shared" si="130"/>
        <v>3600</v>
      </c>
    </row>
    <row r="278" spans="1:31" ht="18" hidden="1" customHeight="1">
      <c r="A278" s="30">
        <v>128001</v>
      </c>
      <c r="B278" s="108">
        <v>3.5</v>
      </c>
      <c r="C278" s="32">
        <v>25</v>
      </c>
      <c r="D278" s="574"/>
      <c r="E278" s="73"/>
      <c r="F278" s="409" t="s">
        <v>451</v>
      </c>
      <c r="G278" s="73"/>
      <c r="H278" s="36"/>
      <c r="I278" s="552"/>
      <c r="J278" s="116"/>
      <c r="K278" s="563"/>
      <c r="L278" s="571"/>
      <c r="M278" s="563"/>
      <c r="N278" s="607"/>
      <c r="O278" s="558">
        <f t="shared" si="122"/>
        <v>0</v>
      </c>
      <c r="P278" s="554"/>
      <c r="Q278" s="45"/>
      <c r="R278" s="554"/>
      <c r="S278" s="44">
        <f t="shared" si="131"/>
        <v>0</v>
      </c>
      <c r="T278" s="45"/>
      <c r="U278" s="46">
        <f t="shared" si="118"/>
        <v>0</v>
      </c>
      <c r="V278" s="47">
        <f t="shared" si="103"/>
        <v>0</v>
      </c>
      <c r="W278" s="48"/>
      <c r="X278" s="49"/>
      <c r="Y278" s="50"/>
      <c r="Z278" s="50">
        <f t="shared" si="125"/>
        <v>0</v>
      </c>
      <c r="AA278" s="50"/>
      <c r="AB278" s="51"/>
      <c r="AC278" s="52">
        <f t="shared" si="128"/>
        <v>0</v>
      </c>
      <c r="AD278" s="53"/>
      <c r="AE278" s="54">
        <f t="shared" si="130"/>
        <v>0</v>
      </c>
    </row>
    <row r="279" spans="1:31" ht="18" hidden="1" customHeight="1">
      <c r="A279" s="30">
        <v>127061</v>
      </c>
      <c r="B279" s="108">
        <v>3.5</v>
      </c>
      <c r="C279" s="32">
        <v>25</v>
      </c>
      <c r="D279" s="574" t="s">
        <v>452</v>
      </c>
      <c r="E279" s="73"/>
      <c r="F279" s="73"/>
      <c r="G279" s="73"/>
      <c r="H279" s="36"/>
      <c r="I279" s="552"/>
      <c r="J279" s="553"/>
      <c r="K279" s="467"/>
      <c r="L279" s="467"/>
      <c r="M279" s="467"/>
      <c r="N279" s="339"/>
      <c r="O279" s="46">
        <f>SUM(J279:N279)</f>
        <v>0</v>
      </c>
      <c r="P279" s="554"/>
      <c r="Q279" s="45"/>
      <c r="R279" s="554"/>
      <c r="S279" s="44"/>
      <c r="T279" s="45"/>
      <c r="U279" s="46"/>
      <c r="V279" s="47">
        <f>O279+R279-U279</f>
        <v>0</v>
      </c>
      <c r="W279" s="48"/>
      <c r="X279" s="49">
        <f>(J279*1000)/C279</f>
        <v>0</v>
      </c>
      <c r="Y279" s="50"/>
      <c r="Z279" s="50"/>
      <c r="AA279" s="50"/>
      <c r="AB279" s="51"/>
      <c r="AC279" s="52"/>
      <c r="AD279" s="53"/>
      <c r="AE279" s="54"/>
    </row>
    <row r="280" spans="1:31" ht="18" hidden="1" customHeight="1">
      <c r="A280" s="30">
        <v>127001</v>
      </c>
      <c r="B280" s="108">
        <v>3.5</v>
      </c>
      <c r="C280" s="736" t="s">
        <v>75</v>
      </c>
      <c r="D280" s="575" t="s">
        <v>296</v>
      </c>
      <c r="E280" s="73"/>
      <c r="F280" s="73"/>
      <c r="G280" s="73"/>
      <c r="H280" s="36"/>
      <c r="I280" s="552"/>
      <c r="J280" s="640"/>
      <c r="K280" s="467"/>
      <c r="L280" s="467"/>
      <c r="M280" s="467"/>
      <c r="N280" s="339"/>
      <c r="O280" s="46">
        <f t="shared" si="122"/>
        <v>0</v>
      </c>
      <c r="P280" s="554"/>
      <c r="Q280" s="45"/>
      <c r="R280" s="554"/>
      <c r="S280" s="44">
        <f t="shared" si="131"/>
        <v>0</v>
      </c>
      <c r="T280" s="45"/>
      <c r="U280" s="46">
        <f t="shared" si="118"/>
        <v>0</v>
      </c>
      <c r="V280" s="47">
        <f t="shared" ref="V280:V336" si="133">O280+R280-U280</f>
        <v>0</v>
      </c>
      <c r="W280" s="48"/>
      <c r="X280" s="49"/>
      <c r="Y280" s="50"/>
      <c r="Z280" s="50"/>
      <c r="AA280" s="50"/>
      <c r="AB280" s="51"/>
      <c r="AC280" s="52"/>
      <c r="AD280" s="53"/>
      <c r="AE280" s="54"/>
    </row>
    <row r="281" spans="1:31" ht="18" hidden="1" customHeight="1">
      <c r="A281" s="30">
        <v>127020</v>
      </c>
      <c r="B281" s="31" t="s">
        <v>57</v>
      </c>
      <c r="C281" s="106">
        <v>25</v>
      </c>
      <c r="D281" s="574"/>
      <c r="E281" s="73"/>
      <c r="F281" s="73"/>
      <c r="G281" s="73"/>
      <c r="H281" s="36"/>
      <c r="I281" s="552" t="s">
        <v>453</v>
      </c>
      <c r="J281" s="553"/>
      <c r="K281" s="467"/>
      <c r="L281" s="467"/>
      <c r="M281" s="467"/>
      <c r="N281" s="339"/>
      <c r="O281" s="46">
        <f t="shared" si="122"/>
        <v>0</v>
      </c>
      <c r="P281" s="554"/>
      <c r="Q281" s="45"/>
      <c r="R281" s="554">
        <f t="shared" ref="R281:R297" si="134">SUM(P281:Q281)</f>
        <v>0</v>
      </c>
      <c r="S281" s="44">
        <f t="shared" si="131"/>
        <v>0</v>
      </c>
      <c r="T281" s="45"/>
      <c r="U281" s="46">
        <f t="shared" si="118"/>
        <v>0</v>
      </c>
      <c r="V281" s="47">
        <f t="shared" si="133"/>
        <v>0</v>
      </c>
      <c r="W281" s="48"/>
      <c r="X281" s="49">
        <f t="shared" si="123"/>
        <v>0</v>
      </c>
      <c r="Y281" s="50">
        <f t="shared" si="124"/>
        <v>0</v>
      </c>
      <c r="Z281" s="50">
        <f t="shared" si="125"/>
        <v>0</v>
      </c>
      <c r="AA281" s="50">
        <f t="shared" si="126"/>
        <v>0</v>
      </c>
      <c r="AB281" s="51">
        <f t="shared" si="127"/>
        <v>0</v>
      </c>
      <c r="AC281" s="52">
        <f t="shared" si="128"/>
        <v>0</v>
      </c>
      <c r="AD281" s="53">
        <f t="shared" si="129"/>
        <v>0</v>
      </c>
      <c r="AE281" s="54">
        <f t="shared" si="130"/>
        <v>0</v>
      </c>
    </row>
    <row r="282" spans="1:31" ht="18" hidden="1" customHeight="1">
      <c r="A282" s="172">
        <v>127020</v>
      </c>
      <c r="B282" s="31" t="s">
        <v>57</v>
      </c>
      <c r="C282" s="96">
        <v>40</v>
      </c>
      <c r="D282" s="614"/>
      <c r="E282" s="103"/>
      <c r="F282" s="103"/>
      <c r="G282" s="103"/>
      <c r="H282" s="103"/>
      <c r="I282" s="645" t="s">
        <v>453</v>
      </c>
      <c r="J282" s="553"/>
      <c r="K282" s="467"/>
      <c r="L282" s="467"/>
      <c r="M282" s="467"/>
      <c r="N282" s="339"/>
      <c r="O282" s="46">
        <f t="shared" si="122"/>
        <v>0</v>
      </c>
      <c r="P282" s="554"/>
      <c r="Q282" s="45"/>
      <c r="R282" s="554">
        <f t="shared" si="134"/>
        <v>0</v>
      </c>
      <c r="S282" s="44">
        <f t="shared" si="131"/>
        <v>0</v>
      </c>
      <c r="T282" s="45"/>
      <c r="U282" s="46">
        <f t="shared" si="118"/>
        <v>0</v>
      </c>
      <c r="V282" s="47">
        <f t="shared" si="133"/>
        <v>0</v>
      </c>
      <c r="W282" s="48"/>
      <c r="X282" s="49">
        <f t="shared" si="123"/>
        <v>0</v>
      </c>
      <c r="Y282" s="50">
        <f t="shared" si="124"/>
        <v>0</v>
      </c>
      <c r="Z282" s="50">
        <f t="shared" si="125"/>
        <v>0</v>
      </c>
      <c r="AA282" s="50">
        <f t="shared" si="126"/>
        <v>0</v>
      </c>
      <c r="AB282" s="51">
        <f t="shared" si="127"/>
        <v>0</v>
      </c>
      <c r="AC282" s="52">
        <f t="shared" si="128"/>
        <v>0</v>
      </c>
      <c r="AD282" s="53">
        <f t="shared" si="129"/>
        <v>0</v>
      </c>
      <c r="AE282" s="54">
        <f t="shared" si="130"/>
        <v>0</v>
      </c>
    </row>
    <row r="283" spans="1:31" ht="18" hidden="1" customHeight="1">
      <c r="A283" s="30">
        <v>127020</v>
      </c>
      <c r="B283" s="31" t="s">
        <v>57</v>
      </c>
      <c r="C283" s="736" t="s">
        <v>75</v>
      </c>
      <c r="D283" s="794"/>
      <c r="E283" s="184"/>
      <c r="F283" s="184"/>
      <c r="G283" s="184"/>
      <c r="H283" s="164"/>
      <c r="I283" s="564" t="s">
        <v>454</v>
      </c>
      <c r="J283" s="653"/>
      <c r="K283" s="654"/>
      <c r="L283" s="654"/>
      <c r="M283" s="654"/>
      <c r="N283" s="655"/>
      <c r="O283" s="656"/>
      <c r="P283" s="415"/>
      <c r="Q283" s="117"/>
      <c r="R283" s="415">
        <f t="shared" si="134"/>
        <v>0</v>
      </c>
      <c r="S283" s="266"/>
      <c r="T283" s="415">
        <f>SUM(R283:S283)</f>
        <v>0</v>
      </c>
      <c r="U283" s="46">
        <f t="shared" si="118"/>
        <v>0</v>
      </c>
      <c r="V283" s="47">
        <f t="shared" si="133"/>
        <v>0</v>
      </c>
      <c r="W283" s="48"/>
      <c r="X283" s="49"/>
      <c r="Y283" s="50"/>
      <c r="Z283" s="50"/>
      <c r="AA283" s="50"/>
      <c r="AB283" s="51"/>
      <c r="AC283" s="52"/>
      <c r="AD283" s="53"/>
      <c r="AE283" s="54"/>
    </row>
    <row r="284" spans="1:31" ht="18" hidden="1" customHeight="1">
      <c r="A284" s="30">
        <v>127020</v>
      </c>
      <c r="B284" s="31" t="s">
        <v>57</v>
      </c>
      <c r="C284" s="32">
        <v>50</v>
      </c>
      <c r="D284" s="574"/>
      <c r="E284" s="73"/>
      <c r="F284" s="73"/>
      <c r="G284" s="73"/>
      <c r="H284" s="36"/>
      <c r="I284" s="568" t="s">
        <v>453</v>
      </c>
      <c r="J284" s="593"/>
      <c r="K284" s="594"/>
      <c r="L284" s="594"/>
      <c r="M284" s="594"/>
      <c r="N284" s="572"/>
      <c r="O284" s="573">
        <f t="shared" si="122"/>
        <v>0</v>
      </c>
      <c r="P284" s="567"/>
      <c r="Q284" s="571"/>
      <c r="R284" s="567">
        <f t="shared" si="134"/>
        <v>0</v>
      </c>
      <c r="S284" s="570">
        <f t="shared" ref="S284:S297" si="135">SUM(O284,R284)</f>
        <v>0</v>
      </c>
      <c r="T284" s="45"/>
      <c r="U284" s="46">
        <f t="shared" si="118"/>
        <v>0</v>
      </c>
      <c r="V284" s="47">
        <f t="shared" si="133"/>
        <v>0</v>
      </c>
      <c r="W284" s="48"/>
      <c r="X284" s="49">
        <f t="shared" si="123"/>
        <v>0</v>
      </c>
      <c r="Y284" s="50">
        <f t="shared" si="124"/>
        <v>0</v>
      </c>
      <c r="Z284" s="50">
        <f t="shared" si="125"/>
        <v>0</v>
      </c>
      <c r="AA284" s="50">
        <f t="shared" si="126"/>
        <v>0</v>
      </c>
      <c r="AB284" s="51">
        <f t="shared" si="127"/>
        <v>0</v>
      </c>
      <c r="AC284" s="52">
        <f t="shared" si="128"/>
        <v>0</v>
      </c>
      <c r="AD284" s="53">
        <f t="shared" si="129"/>
        <v>0</v>
      </c>
      <c r="AE284" s="54">
        <f t="shared" si="130"/>
        <v>0</v>
      </c>
    </row>
    <row r="285" spans="1:31" ht="18" hidden="1" customHeight="1">
      <c r="A285" s="172">
        <v>12702009</v>
      </c>
      <c r="B285" s="31" t="s">
        <v>57</v>
      </c>
      <c r="C285" s="96">
        <v>40</v>
      </c>
      <c r="D285" s="614"/>
      <c r="E285" s="103"/>
      <c r="F285" s="103"/>
      <c r="G285" s="103"/>
      <c r="H285" s="103"/>
      <c r="I285" s="645" t="s">
        <v>455</v>
      </c>
      <c r="J285" s="553"/>
      <c r="K285" s="467"/>
      <c r="L285" s="467"/>
      <c r="M285" s="467"/>
      <c r="N285" s="339"/>
      <c r="O285" s="46">
        <f t="shared" si="122"/>
        <v>0</v>
      </c>
      <c r="P285" s="554"/>
      <c r="Q285" s="45"/>
      <c r="R285" s="554">
        <f t="shared" si="134"/>
        <v>0</v>
      </c>
      <c r="S285" s="44">
        <f t="shared" si="135"/>
        <v>0</v>
      </c>
      <c r="T285" s="45"/>
      <c r="U285" s="46">
        <f t="shared" si="118"/>
        <v>0</v>
      </c>
      <c r="V285" s="47">
        <f t="shared" si="133"/>
        <v>0</v>
      </c>
      <c r="W285" s="48"/>
      <c r="X285" s="49">
        <f t="shared" si="123"/>
        <v>0</v>
      </c>
      <c r="Y285" s="50">
        <f t="shared" si="124"/>
        <v>0</v>
      </c>
      <c r="Z285" s="50">
        <f t="shared" si="125"/>
        <v>0</v>
      </c>
      <c r="AA285" s="50">
        <f t="shared" si="126"/>
        <v>0</v>
      </c>
      <c r="AB285" s="51">
        <f t="shared" si="127"/>
        <v>0</v>
      </c>
      <c r="AC285" s="52">
        <f t="shared" si="128"/>
        <v>0</v>
      </c>
      <c r="AD285" s="53">
        <f t="shared" si="129"/>
        <v>0</v>
      </c>
      <c r="AE285" s="54">
        <f t="shared" si="130"/>
        <v>0</v>
      </c>
    </row>
    <row r="286" spans="1:31" ht="18" hidden="1" customHeight="1">
      <c r="A286" s="30">
        <v>12702018</v>
      </c>
      <c r="B286" s="31" t="s">
        <v>57</v>
      </c>
      <c r="C286" s="32">
        <v>50</v>
      </c>
      <c r="D286" s="574"/>
      <c r="E286" s="73"/>
      <c r="F286" s="73"/>
      <c r="G286" s="73"/>
      <c r="H286" s="36"/>
      <c r="I286" s="552" t="s">
        <v>456</v>
      </c>
      <c r="J286" s="553"/>
      <c r="K286" s="467"/>
      <c r="L286" s="467"/>
      <c r="M286" s="467"/>
      <c r="N286" s="339"/>
      <c r="O286" s="46">
        <f t="shared" si="122"/>
        <v>0</v>
      </c>
      <c r="P286" s="554"/>
      <c r="Q286" s="45"/>
      <c r="R286" s="554">
        <f t="shared" si="134"/>
        <v>0</v>
      </c>
      <c r="S286" s="44">
        <f t="shared" si="135"/>
        <v>0</v>
      </c>
      <c r="T286" s="45"/>
      <c r="U286" s="46">
        <f t="shared" si="118"/>
        <v>0</v>
      </c>
      <c r="V286" s="47">
        <f t="shared" si="133"/>
        <v>0</v>
      </c>
      <c r="W286" s="48"/>
      <c r="X286" s="49">
        <f t="shared" si="123"/>
        <v>0</v>
      </c>
      <c r="Y286" s="50">
        <f t="shared" si="124"/>
        <v>0</v>
      </c>
      <c r="Z286" s="50">
        <f t="shared" si="125"/>
        <v>0</v>
      </c>
      <c r="AA286" s="50">
        <f t="shared" si="126"/>
        <v>0</v>
      </c>
      <c r="AB286" s="51">
        <f t="shared" si="127"/>
        <v>0</v>
      </c>
      <c r="AC286" s="52">
        <f t="shared" si="128"/>
        <v>0</v>
      </c>
      <c r="AD286" s="53">
        <f t="shared" si="129"/>
        <v>0</v>
      </c>
      <c r="AE286" s="54">
        <f t="shared" si="130"/>
        <v>0</v>
      </c>
    </row>
    <row r="287" spans="1:31" ht="18" hidden="1" customHeight="1">
      <c r="A287" s="30">
        <v>12702022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457</v>
      </c>
      <c r="J287" s="553"/>
      <c r="K287" s="467"/>
      <c r="L287" s="467"/>
      <c r="M287" s="467"/>
      <c r="N287" s="339"/>
      <c r="O287" s="46">
        <f t="shared" si="122"/>
        <v>0</v>
      </c>
      <c r="P287" s="554"/>
      <c r="Q287" s="45"/>
      <c r="R287" s="554">
        <f t="shared" si="134"/>
        <v>0</v>
      </c>
      <c r="S287" s="44">
        <f t="shared" si="135"/>
        <v>0</v>
      </c>
      <c r="T287" s="45"/>
      <c r="U287" s="46">
        <f t="shared" si="118"/>
        <v>0</v>
      </c>
      <c r="V287" s="47">
        <f t="shared" si="133"/>
        <v>0</v>
      </c>
      <c r="W287" s="48"/>
      <c r="X287" s="49">
        <f t="shared" si="123"/>
        <v>0</v>
      </c>
      <c r="Y287" s="50">
        <f t="shared" si="124"/>
        <v>0</v>
      </c>
      <c r="Z287" s="50">
        <f t="shared" si="125"/>
        <v>0</v>
      </c>
      <c r="AA287" s="50">
        <f t="shared" si="126"/>
        <v>0</v>
      </c>
      <c r="AB287" s="51">
        <f t="shared" si="127"/>
        <v>0</v>
      </c>
      <c r="AC287" s="52">
        <f t="shared" si="128"/>
        <v>0</v>
      </c>
      <c r="AD287" s="53">
        <f t="shared" si="129"/>
        <v>0</v>
      </c>
      <c r="AE287" s="54">
        <f t="shared" si="130"/>
        <v>0</v>
      </c>
    </row>
    <row r="288" spans="1:31" ht="18" hidden="1" customHeight="1">
      <c r="A288" s="30">
        <v>127021</v>
      </c>
      <c r="B288" s="108">
        <v>4</v>
      </c>
      <c r="C288" s="32">
        <v>25</v>
      </c>
      <c r="D288" s="574"/>
      <c r="E288" s="73"/>
      <c r="F288" s="73"/>
      <c r="G288" s="73"/>
      <c r="H288" s="36"/>
      <c r="I288" s="552" t="s">
        <v>458</v>
      </c>
      <c r="J288" s="553"/>
      <c r="K288" s="467"/>
      <c r="L288" s="467"/>
      <c r="M288" s="467"/>
      <c r="N288" s="339"/>
      <c r="O288" s="46">
        <f t="shared" si="122"/>
        <v>0</v>
      </c>
      <c r="P288" s="554"/>
      <c r="Q288" s="45"/>
      <c r="R288" s="554">
        <f t="shared" si="134"/>
        <v>0</v>
      </c>
      <c r="S288" s="44">
        <f t="shared" si="135"/>
        <v>0</v>
      </c>
      <c r="T288" s="45"/>
      <c r="U288" s="46">
        <f t="shared" si="118"/>
        <v>0</v>
      </c>
      <c r="V288" s="47">
        <f t="shared" si="133"/>
        <v>0</v>
      </c>
      <c r="W288" s="48"/>
      <c r="X288" s="49">
        <f t="shared" si="123"/>
        <v>0</v>
      </c>
      <c r="Y288" s="50">
        <f t="shared" si="124"/>
        <v>0</v>
      </c>
      <c r="Z288" s="50">
        <f t="shared" si="125"/>
        <v>0</v>
      </c>
      <c r="AA288" s="50">
        <f t="shared" si="126"/>
        <v>0</v>
      </c>
      <c r="AB288" s="51">
        <f t="shared" si="127"/>
        <v>0</v>
      </c>
      <c r="AC288" s="52">
        <f t="shared" si="128"/>
        <v>0</v>
      </c>
      <c r="AD288" s="53">
        <f t="shared" si="129"/>
        <v>0</v>
      </c>
      <c r="AE288" s="54">
        <f t="shared" si="130"/>
        <v>0</v>
      </c>
    </row>
    <row r="289" spans="1:31" ht="18" hidden="1" customHeight="1">
      <c r="A289" s="172">
        <v>127021</v>
      </c>
      <c r="B289" s="108">
        <v>4</v>
      </c>
      <c r="C289" s="96">
        <v>40</v>
      </c>
      <c r="D289" s="821"/>
      <c r="E289" s="822"/>
      <c r="F289" s="103"/>
      <c r="G289" s="822"/>
      <c r="H289" s="822"/>
      <c r="I289" s="645" t="s">
        <v>458</v>
      </c>
      <c r="J289" s="553"/>
      <c r="K289" s="467"/>
      <c r="L289" s="467"/>
      <c r="M289" s="467"/>
      <c r="N289" s="339"/>
      <c r="O289" s="46">
        <f t="shared" si="122"/>
        <v>0</v>
      </c>
      <c r="P289" s="554"/>
      <c r="Q289" s="45"/>
      <c r="R289" s="554">
        <f t="shared" si="134"/>
        <v>0</v>
      </c>
      <c r="S289" s="44">
        <f t="shared" si="135"/>
        <v>0</v>
      </c>
      <c r="T289" s="45"/>
      <c r="U289" s="46">
        <f t="shared" si="118"/>
        <v>0</v>
      </c>
      <c r="V289" s="47">
        <f t="shared" si="133"/>
        <v>0</v>
      </c>
      <c r="W289" s="48"/>
      <c r="X289" s="49">
        <f t="shared" si="123"/>
        <v>0</v>
      </c>
      <c r="Y289" s="50">
        <f t="shared" si="124"/>
        <v>0</v>
      </c>
      <c r="Z289" s="50">
        <f t="shared" si="125"/>
        <v>0</v>
      </c>
      <c r="AA289" s="50">
        <f t="shared" si="126"/>
        <v>0</v>
      </c>
      <c r="AB289" s="51">
        <f t="shared" si="127"/>
        <v>0</v>
      </c>
      <c r="AC289" s="52">
        <f t="shared" si="128"/>
        <v>0</v>
      </c>
      <c r="AD289" s="53">
        <f t="shared" si="129"/>
        <v>0</v>
      </c>
      <c r="AE289" s="54">
        <f t="shared" si="130"/>
        <v>0</v>
      </c>
    </row>
    <row r="290" spans="1:31" ht="18" hidden="1" customHeight="1">
      <c r="A290" s="30">
        <v>127001</v>
      </c>
      <c r="B290" s="108" t="s">
        <v>239</v>
      </c>
      <c r="C290" s="32">
        <v>25</v>
      </c>
      <c r="D290" s="574"/>
      <c r="E290" s="73"/>
      <c r="F290" s="73"/>
      <c r="G290" s="73"/>
      <c r="H290" s="36"/>
      <c r="I290" s="552" t="s">
        <v>298</v>
      </c>
      <c r="J290" s="553"/>
      <c r="K290" s="467"/>
      <c r="L290" s="467"/>
      <c r="M290" s="467"/>
      <c r="N290" s="339"/>
      <c r="O290" s="46">
        <f t="shared" si="122"/>
        <v>0</v>
      </c>
      <c r="P290" s="554"/>
      <c r="Q290" s="45"/>
      <c r="R290" s="554">
        <f t="shared" si="134"/>
        <v>0</v>
      </c>
      <c r="S290" s="44">
        <f t="shared" si="135"/>
        <v>0</v>
      </c>
      <c r="T290" s="45"/>
      <c r="U290" s="46">
        <f t="shared" si="118"/>
        <v>0</v>
      </c>
      <c r="V290" s="47">
        <f t="shared" si="133"/>
        <v>0</v>
      </c>
      <c r="W290" s="48"/>
      <c r="X290" s="49">
        <f t="shared" si="123"/>
        <v>0</v>
      </c>
      <c r="Y290" s="50">
        <f t="shared" si="124"/>
        <v>0</v>
      </c>
      <c r="Z290" s="50">
        <f t="shared" si="125"/>
        <v>0</v>
      </c>
      <c r="AA290" s="50">
        <f t="shared" si="126"/>
        <v>0</v>
      </c>
      <c r="AB290" s="51">
        <f t="shared" si="127"/>
        <v>0</v>
      </c>
      <c r="AC290" s="52">
        <f t="shared" si="128"/>
        <v>0</v>
      </c>
      <c r="AD290" s="53">
        <f t="shared" si="129"/>
        <v>0</v>
      </c>
      <c r="AE290" s="54">
        <f t="shared" si="130"/>
        <v>0</v>
      </c>
    </row>
    <row r="291" spans="1:31" ht="18" hidden="1" customHeight="1">
      <c r="A291" s="30">
        <v>127031</v>
      </c>
      <c r="B291" s="31" t="s">
        <v>220</v>
      </c>
      <c r="C291" s="106">
        <v>25</v>
      </c>
      <c r="D291" s="574" t="s">
        <v>299</v>
      </c>
      <c r="E291" s="73"/>
      <c r="F291" s="73"/>
      <c r="G291" s="73"/>
      <c r="H291" s="36"/>
      <c r="I291" s="552"/>
      <c r="J291" s="553"/>
      <c r="K291" s="467"/>
      <c r="L291" s="467"/>
      <c r="M291" s="467"/>
      <c r="N291" s="339"/>
      <c r="O291" s="46">
        <f t="shared" si="122"/>
        <v>0</v>
      </c>
      <c r="P291" s="554"/>
      <c r="Q291" s="45"/>
      <c r="R291" s="554">
        <f t="shared" si="134"/>
        <v>0</v>
      </c>
      <c r="S291" s="44">
        <f t="shared" si="135"/>
        <v>0</v>
      </c>
      <c r="T291" s="45"/>
      <c r="U291" s="46">
        <f t="shared" si="118"/>
        <v>0</v>
      </c>
      <c r="V291" s="47">
        <f t="shared" si="133"/>
        <v>0</v>
      </c>
      <c r="W291" s="48"/>
      <c r="X291" s="49">
        <f t="shared" si="123"/>
        <v>0</v>
      </c>
      <c r="Y291" s="50">
        <f t="shared" si="124"/>
        <v>0</v>
      </c>
      <c r="Z291" s="50">
        <f t="shared" si="125"/>
        <v>0</v>
      </c>
      <c r="AA291" s="50">
        <f t="shared" si="126"/>
        <v>0</v>
      </c>
      <c r="AB291" s="51">
        <f t="shared" si="127"/>
        <v>0</v>
      </c>
      <c r="AC291" s="52">
        <f t="shared" si="128"/>
        <v>0</v>
      </c>
      <c r="AD291" s="53">
        <f t="shared" si="129"/>
        <v>0</v>
      </c>
      <c r="AE291" s="54">
        <f t="shared" si="130"/>
        <v>0</v>
      </c>
    </row>
    <row r="292" spans="1:31" ht="18" hidden="1" customHeight="1">
      <c r="A292" s="30">
        <v>128000</v>
      </c>
      <c r="B292" s="108" t="s">
        <v>57</v>
      </c>
      <c r="C292" s="32">
        <v>25</v>
      </c>
      <c r="D292" s="574">
        <v>325</v>
      </c>
      <c r="E292" s="73"/>
      <c r="F292" s="73" t="s">
        <v>300</v>
      </c>
      <c r="G292" s="73"/>
      <c r="H292" s="36"/>
      <c r="I292" s="552"/>
      <c r="J292" s="553"/>
      <c r="K292" s="467"/>
      <c r="L292" s="467"/>
      <c r="M292" s="467"/>
      <c r="N292" s="339"/>
      <c r="O292" s="46">
        <f t="shared" si="122"/>
        <v>0</v>
      </c>
      <c r="P292" s="554"/>
      <c r="Q292" s="45"/>
      <c r="R292" s="554">
        <f t="shared" si="134"/>
        <v>0</v>
      </c>
      <c r="S292" s="44">
        <f t="shared" si="135"/>
        <v>0</v>
      </c>
      <c r="T292" s="45"/>
      <c r="U292" s="46">
        <f t="shared" si="118"/>
        <v>0</v>
      </c>
      <c r="V292" s="47">
        <f t="shared" si="133"/>
        <v>0</v>
      </c>
      <c r="W292" s="48"/>
      <c r="X292" s="49">
        <f t="shared" si="123"/>
        <v>0</v>
      </c>
      <c r="Y292" s="50">
        <f t="shared" si="124"/>
        <v>0</v>
      </c>
      <c r="Z292" s="50">
        <f t="shared" si="125"/>
        <v>0</v>
      </c>
      <c r="AA292" s="50">
        <f t="shared" si="126"/>
        <v>0</v>
      </c>
      <c r="AB292" s="51">
        <f t="shared" si="127"/>
        <v>0</v>
      </c>
      <c r="AC292" s="52">
        <f t="shared" si="128"/>
        <v>0</v>
      </c>
      <c r="AD292" s="53">
        <f t="shared" si="129"/>
        <v>0</v>
      </c>
      <c r="AE292" s="54">
        <f t="shared" si="130"/>
        <v>0</v>
      </c>
    </row>
    <row r="293" spans="1:31" ht="18" hidden="1" customHeight="1">
      <c r="A293" s="172">
        <v>129051</v>
      </c>
      <c r="B293" s="108" t="s">
        <v>239</v>
      </c>
      <c r="C293" s="96">
        <v>25</v>
      </c>
      <c r="D293" s="821" t="s">
        <v>302</v>
      </c>
      <c r="E293" s="103"/>
      <c r="F293" s="103"/>
      <c r="G293" s="103"/>
      <c r="H293" s="103"/>
      <c r="I293" s="645"/>
      <c r="J293" s="553"/>
      <c r="K293" s="467"/>
      <c r="L293" s="467"/>
      <c r="M293" s="467"/>
      <c r="N293" s="339"/>
      <c r="O293" s="46">
        <f t="shared" si="122"/>
        <v>0</v>
      </c>
      <c r="P293" s="554"/>
      <c r="Q293" s="45"/>
      <c r="R293" s="554">
        <f t="shared" si="134"/>
        <v>0</v>
      </c>
      <c r="S293" s="44">
        <f t="shared" si="135"/>
        <v>0</v>
      </c>
      <c r="T293" s="45"/>
      <c r="U293" s="46">
        <f t="shared" si="118"/>
        <v>0</v>
      </c>
      <c r="V293" s="47">
        <f t="shared" si="133"/>
        <v>0</v>
      </c>
      <c r="W293" s="48"/>
      <c r="X293" s="49">
        <f t="shared" si="123"/>
        <v>0</v>
      </c>
      <c r="Y293" s="50">
        <f t="shared" si="124"/>
        <v>0</v>
      </c>
      <c r="Z293" s="50">
        <f t="shared" si="125"/>
        <v>0</v>
      </c>
      <c r="AA293" s="50">
        <f t="shared" si="126"/>
        <v>0</v>
      </c>
      <c r="AB293" s="51">
        <f t="shared" si="127"/>
        <v>0</v>
      </c>
      <c r="AC293" s="52">
        <f t="shared" si="128"/>
        <v>0</v>
      </c>
      <c r="AD293" s="53">
        <f t="shared" si="129"/>
        <v>0</v>
      </c>
      <c r="AE293" s="54">
        <f t="shared" si="130"/>
        <v>0</v>
      </c>
    </row>
    <row r="294" spans="1:31" ht="18" hidden="1" customHeight="1">
      <c r="A294" s="30">
        <v>120000</v>
      </c>
      <c r="B294" s="31" t="s">
        <v>114</v>
      </c>
      <c r="C294" s="106">
        <v>25</v>
      </c>
      <c r="D294" s="574">
        <v>121</v>
      </c>
      <c r="E294" s="73"/>
      <c r="F294" s="73"/>
      <c r="G294" s="73"/>
      <c r="H294" s="36"/>
      <c r="I294" s="552"/>
      <c r="J294" s="553"/>
      <c r="K294" s="467"/>
      <c r="L294" s="467"/>
      <c r="M294" s="467"/>
      <c r="N294" s="339"/>
      <c r="O294" s="46">
        <f t="shared" si="122"/>
        <v>0</v>
      </c>
      <c r="P294" s="554"/>
      <c r="Q294" s="45"/>
      <c r="R294" s="554">
        <f t="shared" si="134"/>
        <v>0</v>
      </c>
      <c r="S294" s="44">
        <f t="shared" si="135"/>
        <v>0</v>
      </c>
      <c r="T294" s="45"/>
      <c r="U294" s="46">
        <f t="shared" si="118"/>
        <v>0</v>
      </c>
      <c r="V294" s="47">
        <f t="shared" si="133"/>
        <v>0</v>
      </c>
      <c r="W294" s="48"/>
      <c r="X294" s="49">
        <f t="shared" si="123"/>
        <v>0</v>
      </c>
      <c r="Y294" s="50">
        <f t="shared" si="124"/>
        <v>0</v>
      </c>
      <c r="Z294" s="50">
        <f t="shared" si="125"/>
        <v>0</v>
      </c>
      <c r="AA294" s="50">
        <f t="shared" si="126"/>
        <v>0</v>
      </c>
      <c r="AB294" s="51">
        <f t="shared" si="127"/>
        <v>0</v>
      </c>
      <c r="AC294" s="52">
        <f t="shared" si="128"/>
        <v>0</v>
      </c>
      <c r="AD294" s="53">
        <f t="shared" si="129"/>
        <v>0</v>
      </c>
      <c r="AE294" s="54">
        <f t="shared" si="130"/>
        <v>0</v>
      </c>
    </row>
    <row r="295" spans="1:31" ht="18" hidden="1" customHeight="1">
      <c r="A295" s="30">
        <v>120100</v>
      </c>
      <c r="B295" s="31" t="s">
        <v>114</v>
      </c>
      <c r="C295" s="32">
        <v>25</v>
      </c>
      <c r="D295" s="574">
        <v>124</v>
      </c>
      <c r="E295" s="73">
        <v>724</v>
      </c>
      <c r="F295" s="73" t="s">
        <v>303</v>
      </c>
      <c r="G295" s="73">
        <v>9224</v>
      </c>
      <c r="H295" s="36">
        <v>8224</v>
      </c>
      <c r="I295" s="552"/>
      <c r="J295" s="553"/>
      <c r="K295" s="467"/>
      <c r="L295" s="467"/>
      <c r="M295" s="467"/>
      <c r="N295" s="339"/>
      <c r="O295" s="46">
        <f t="shared" si="122"/>
        <v>0</v>
      </c>
      <c r="P295" s="554"/>
      <c r="Q295" s="45"/>
      <c r="R295" s="554">
        <f t="shared" si="134"/>
        <v>0</v>
      </c>
      <c r="S295" s="44">
        <f t="shared" si="135"/>
        <v>0</v>
      </c>
      <c r="T295" s="45"/>
      <c r="U295" s="46">
        <f t="shared" si="118"/>
        <v>0</v>
      </c>
      <c r="V295" s="47">
        <f t="shared" si="133"/>
        <v>0</v>
      </c>
      <c r="W295" s="48"/>
      <c r="X295" s="49">
        <f t="shared" si="123"/>
        <v>0</v>
      </c>
      <c r="Y295" s="50">
        <f t="shared" si="124"/>
        <v>0</v>
      </c>
      <c r="Z295" s="50">
        <f t="shared" si="125"/>
        <v>0</v>
      </c>
      <c r="AA295" s="50">
        <f t="shared" si="126"/>
        <v>0</v>
      </c>
      <c r="AB295" s="51">
        <f t="shared" si="127"/>
        <v>0</v>
      </c>
      <c r="AC295" s="52">
        <f t="shared" si="128"/>
        <v>0</v>
      </c>
      <c r="AD295" s="53">
        <f t="shared" si="129"/>
        <v>0</v>
      </c>
      <c r="AE295" s="54">
        <f t="shared" si="130"/>
        <v>0</v>
      </c>
    </row>
    <row r="296" spans="1:31" ht="18" hidden="1" customHeight="1">
      <c r="A296" s="30">
        <v>120110</v>
      </c>
      <c r="B296" s="31" t="s">
        <v>114</v>
      </c>
      <c r="C296" s="32">
        <v>25</v>
      </c>
      <c r="D296" s="574">
        <v>125</v>
      </c>
      <c r="E296" s="73"/>
      <c r="F296" s="73"/>
      <c r="G296" s="73"/>
      <c r="H296" s="36"/>
      <c r="I296" s="552"/>
      <c r="J296" s="553"/>
      <c r="K296" s="467"/>
      <c r="L296" s="467"/>
      <c r="M296" s="467"/>
      <c r="N296" s="339"/>
      <c r="O296" s="46">
        <f t="shared" si="122"/>
        <v>0</v>
      </c>
      <c r="P296" s="554"/>
      <c r="Q296" s="45"/>
      <c r="R296" s="554">
        <f t="shared" si="134"/>
        <v>0</v>
      </c>
      <c r="S296" s="44">
        <f t="shared" si="135"/>
        <v>0</v>
      </c>
      <c r="T296" s="45"/>
      <c r="U296" s="46">
        <f t="shared" si="118"/>
        <v>0</v>
      </c>
      <c r="V296" s="47">
        <f t="shared" si="133"/>
        <v>0</v>
      </c>
      <c r="W296" s="48"/>
      <c r="X296" s="49">
        <f t="shared" si="123"/>
        <v>0</v>
      </c>
      <c r="Y296" s="50">
        <f t="shared" si="124"/>
        <v>0</v>
      </c>
      <c r="Z296" s="50">
        <f t="shared" si="125"/>
        <v>0</v>
      </c>
      <c r="AA296" s="50">
        <f t="shared" si="126"/>
        <v>0</v>
      </c>
      <c r="AB296" s="51">
        <f t="shared" si="127"/>
        <v>0</v>
      </c>
      <c r="AC296" s="52">
        <f t="shared" si="128"/>
        <v>0</v>
      </c>
      <c r="AD296" s="53">
        <f t="shared" si="129"/>
        <v>0</v>
      </c>
      <c r="AE296" s="54">
        <f t="shared" si="130"/>
        <v>0</v>
      </c>
    </row>
    <row r="297" spans="1:31" ht="18" hidden="1" customHeight="1">
      <c r="A297" s="77">
        <v>120500</v>
      </c>
      <c r="B297" s="229" t="s">
        <v>114</v>
      </c>
      <c r="C297" s="78">
        <v>25</v>
      </c>
      <c r="D297" s="643">
        <v>126</v>
      </c>
      <c r="E297" s="80">
        <v>726</v>
      </c>
      <c r="F297" s="80" t="s">
        <v>304</v>
      </c>
      <c r="G297" s="80">
        <v>9226</v>
      </c>
      <c r="H297" s="81">
        <v>8226</v>
      </c>
      <c r="I297" s="644"/>
      <c r="J297" s="624"/>
      <c r="K297" s="625"/>
      <c r="L297" s="625"/>
      <c r="M297" s="625"/>
      <c r="N297" s="626"/>
      <c r="O297" s="46">
        <f t="shared" si="122"/>
        <v>0</v>
      </c>
      <c r="P297" s="554"/>
      <c r="Q297" s="422"/>
      <c r="R297" s="823">
        <f t="shared" si="134"/>
        <v>0</v>
      </c>
      <c r="S297" s="44">
        <f t="shared" si="135"/>
        <v>0</v>
      </c>
      <c r="T297" s="422"/>
      <c r="U297" s="423">
        <f t="shared" si="118"/>
        <v>0</v>
      </c>
      <c r="V297" s="47">
        <f t="shared" si="133"/>
        <v>0</v>
      </c>
      <c r="W297" s="424"/>
      <c r="X297" s="425">
        <f t="shared" si="123"/>
        <v>0</v>
      </c>
      <c r="Y297" s="426">
        <f t="shared" si="124"/>
        <v>0</v>
      </c>
      <c r="Z297" s="426">
        <f t="shared" si="125"/>
        <v>0</v>
      </c>
      <c r="AA297" s="426">
        <f t="shared" si="126"/>
        <v>0</v>
      </c>
      <c r="AB297" s="427">
        <f t="shared" si="127"/>
        <v>0</v>
      </c>
      <c r="AC297" s="428">
        <f t="shared" si="128"/>
        <v>0</v>
      </c>
      <c r="AD297" s="429">
        <f t="shared" si="129"/>
        <v>0</v>
      </c>
      <c r="AE297" s="437">
        <f t="shared" si="130"/>
        <v>0</v>
      </c>
    </row>
    <row r="298" spans="1:31" ht="18" customHeight="1" thickBot="1">
      <c r="A298" s="281" t="s">
        <v>305</v>
      </c>
      <c r="B298" s="282"/>
      <c r="C298" s="708"/>
      <c r="D298" s="709"/>
      <c r="E298" s="282"/>
      <c r="F298" s="282"/>
      <c r="G298" s="282"/>
      <c r="H298" s="282"/>
      <c r="I298" s="709"/>
      <c r="J298" s="290">
        <f t="shared" ref="J298:U298" si="136">SUM(J259:J297)</f>
        <v>72</v>
      </c>
      <c r="K298" s="290">
        <f t="shared" si="136"/>
        <v>0</v>
      </c>
      <c r="L298" s="290">
        <f t="shared" si="136"/>
        <v>158</v>
      </c>
      <c r="M298" s="290">
        <f t="shared" si="136"/>
        <v>0</v>
      </c>
      <c r="N298" s="290">
        <f t="shared" si="136"/>
        <v>0</v>
      </c>
      <c r="O298" s="292">
        <f t="shared" si="136"/>
        <v>230</v>
      </c>
      <c r="P298" s="295">
        <f t="shared" si="136"/>
        <v>0</v>
      </c>
      <c r="Q298" s="291">
        <f t="shared" si="136"/>
        <v>0</v>
      </c>
      <c r="R298" s="291">
        <f t="shared" si="136"/>
        <v>0</v>
      </c>
      <c r="S298" s="290">
        <f t="shared" si="136"/>
        <v>146</v>
      </c>
      <c r="T298" s="291">
        <f t="shared" si="136"/>
        <v>84</v>
      </c>
      <c r="U298" s="292">
        <f t="shared" si="136"/>
        <v>230</v>
      </c>
      <c r="V298" s="47">
        <f t="shared" si="133"/>
        <v>0</v>
      </c>
      <c r="W298" s="382"/>
      <c r="X298" s="294">
        <f t="shared" ref="X298:AE298" si="137">SUM(X259:X297)</f>
        <v>2880</v>
      </c>
      <c r="Y298" s="291">
        <f t="shared" si="137"/>
        <v>0</v>
      </c>
      <c r="Z298" s="291">
        <f t="shared" si="137"/>
        <v>2000</v>
      </c>
      <c r="AA298" s="291">
        <f t="shared" si="137"/>
        <v>0</v>
      </c>
      <c r="AB298" s="295">
        <f t="shared" si="137"/>
        <v>0</v>
      </c>
      <c r="AC298" s="292">
        <f t="shared" si="137"/>
        <v>4880</v>
      </c>
      <c r="AD298" s="295">
        <f t="shared" si="137"/>
        <v>0</v>
      </c>
      <c r="AE298" s="296">
        <f t="shared" si="137"/>
        <v>4880</v>
      </c>
    </row>
    <row r="299" spans="1:31" ht="18" customHeight="1">
      <c r="A299" s="192">
        <v>201101</v>
      </c>
      <c r="B299" s="193">
        <v>2.5</v>
      </c>
      <c r="C299" s="238">
        <v>25</v>
      </c>
      <c r="D299" s="551">
        <v>548</v>
      </c>
      <c r="E299" s="34">
        <v>948</v>
      </c>
      <c r="F299" s="34" t="s">
        <v>306</v>
      </c>
      <c r="G299" s="34">
        <v>9648</v>
      </c>
      <c r="H299" s="35"/>
      <c r="I299" s="712"/>
      <c r="J299" s="824">
        <v>15</v>
      </c>
      <c r="K299" s="714"/>
      <c r="L299" s="726">
        <v>17</v>
      </c>
      <c r="M299" s="714"/>
      <c r="N299" s="715"/>
      <c r="O299" s="716">
        <f t="shared" ref="O299:O328" si="138">SUM(J299:N299)</f>
        <v>32</v>
      </c>
      <c r="P299" s="554"/>
      <c r="Q299" s="301"/>
      <c r="R299" s="717"/>
      <c r="S299" s="44">
        <f t="shared" ref="S299:S328" si="139">SUM(O299,R299)</f>
        <v>32</v>
      </c>
      <c r="T299" s="301"/>
      <c r="U299" s="302">
        <f t="shared" si="118"/>
        <v>32</v>
      </c>
      <c r="V299" s="47">
        <f t="shared" si="133"/>
        <v>0</v>
      </c>
      <c r="W299" s="303"/>
      <c r="X299" s="304">
        <f t="shared" ref="X299:X328" si="140">(J299*1000)/C299</f>
        <v>600</v>
      </c>
      <c r="Y299" s="305">
        <f t="shared" ref="Y299:Y328" si="141">(K299*1000)/C299</f>
        <v>0</v>
      </c>
      <c r="Z299" s="305">
        <f t="shared" ref="Z299:Z328" si="142">(L299*1000)/C299</f>
        <v>680</v>
      </c>
      <c r="AA299" s="305">
        <f t="shared" ref="AA299:AA328" si="143">(M299*1000)/C299</f>
        <v>0</v>
      </c>
      <c r="AB299" s="306">
        <f t="shared" ref="AB299:AB328" si="144">(N299*1000)/C299</f>
        <v>0</v>
      </c>
      <c r="AC299" s="307">
        <f t="shared" ref="AC299:AC328" si="145">SUM(X299:AB299)</f>
        <v>1280</v>
      </c>
      <c r="AD299" s="308">
        <f t="shared" ref="AD299:AD328" si="146">(R299*1000)/C299</f>
        <v>0</v>
      </c>
      <c r="AE299" s="309">
        <f t="shared" ref="AE299:AE328" si="147">SUM(AC299:AD299)</f>
        <v>1280</v>
      </c>
    </row>
    <row r="300" spans="1:31" ht="18" hidden="1" customHeight="1">
      <c r="A300" s="192">
        <v>201201</v>
      </c>
      <c r="B300" s="193">
        <v>2.5</v>
      </c>
      <c r="C300" s="238">
        <v>25</v>
      </c>
      <c r="D300" s="825" t="s">
        <v>307</v>
      </c>
      <c r="E300" s="34"/>
      <c r="F300" s="34"/>
      <c r="G300" s="34"/>
      <c r="H300" s="35"/>
      <c r="I300" s="712"/>
      <c r="J300" s="826"/>
      <c r="K300" s="729"/>
      <c r="L300" s="729"/>
      <c r="M300" s="729"/>
      <c r="N300" s="730"/>
      <c r="O300" s="302">
        <f t="shared" si="138"/>
        <v>0</v>
      </c>
      <c r="P300" s="554"/>
      <c r="Q300" s="301"/>
      <c r="R300" s="717"/>
      <c r="S300" s="44">
        <f t="shared" si="139"/>
        <v>0</v>
      </c>
      <c r="T300" s="717"/>
      <c r="U300" s="302">
        <f t="shared" si="118"/>
        <v>0</v>
      </c>
      <c r="V300" s="47">
        <f t="shared" si="133"/>
        <v>0</v>
      </c>
      <c r="W300" s="303"/>
      <c r="X300" s="304">
        <f t="shared" si="140"/>
        <v>0</v>
      </c>
      <c r="Y300" s="304"/>
      <c r="Z300" s="304"/>
      <c r="AA300" s="304"/>
      <c r="AB300" s="304"/>
      <c r="AC300" s="307">
        <f t="shared" si="145"/>
        <v>0</v>
      </c>
      <c r="AD300" s="308"/>
      <c r="AE300" s="309">
        <f t="shared" si="147"/>
        <v>0</v>
      </c>
    </row>
    <row r="301" spans="1:31" ht="18" customHeight="1">
      <c r="A301" s="192">
        <v>201501</v>
      </c>
      <c r="B301" s="193">
        <v>2.5</v>
      </c>
      <c r="C301" s="67" t="s">
        <v>27</v>
      </c>
      <c r="D301" s="825"/>
      <c r="E301" s="34"/>
      <c r="F301" s="34"/>
      <c r="G301" s="34"/>
      <c r="H301" s="35"/>
      <c r="I301" s="434" t="s">
        <v>308</v>
      </c>
      <c r="J301" s="826"/>
      <c r="K301" s="729"/>
      <c r="L301" s="729"/>
      <c r="M301" s="729"/>
      <c r="N301" s="730"/>
      <c r="O301" s="302"/>
      <c r="P301" s="637"/>
      <c r="Q301" s="117"/>
      <c r="R301" s="415">
        <f>SUM(P301:Q301)</f>
        <v>0</v>
      </c>
      <c r="S301" s="44"/>
      <c r="T301" s="827">
        <f>SUM(R301:S301)</f>
        <v>0</v>
      </c>
      <c r="U301" s="46">
        <f t="shared" si="118"/>
        <v>0</v>
      </c>
      <c r="V301" s="47">
        <f t="shared" si="133"/>
        <v>0</v>
      </c>
      <c r="W301" s="303"/>
      <c r="X301" s="304"/>
      <c r="Y301" s="306"/>
      <c r="Z301" s="306"/>
      <c r="AA301" s="306"/>
      <c r="AB301" s="306"/>
      <c r="AC301" s="307"/>
      <c r="AD301" s="308"/>
      <c r="AE301" s="309"/>
    </row>
    <row r="302" spans="1:31" ht="18" hidden="1" customHeight="1">
      <c r="A302" s="192">
        <v>20150835</v>
      </c>
      <c r="B302" s="193">
        <v>2.5</v>
      </c>
      <c r="C302" s="736" t="s">
        <v>75</v>
      </c>
      <c r="D302" s="551"/>
      <c r="E302" s="34"/>
      <c r="F302" s="34"/>
      <c r="G302" s="34"/>
      <c r="H302" s="35"/>
      <c r="I302" s="564" t="s">
        <v>309</v>
      </c>
      <c r="J302" s="826"/>
      <c r="K302" s="729"/>
      <c r="L302" s="729"/>
      <c r="M302" s="729"/>
      <c r="N302" s="730"/>
      <c r="O302" s="828"/>
      <c r="P302" s="584"/>
      <c r="Q302" s="117"/>
      <c r="R302" s="829">
        <f>SUM(P302:Q302)</f>
        <v>0</v>
      </c>
      <c r="S302" s="830"/>
      <c r="T302" s="415">
        <f>SUM(R302:S302)</f>
        <v>0</v>
      </c>
      <c r="U302" s="46">
        <f t="shared" si="118"/>
        <v>0</v>
      </c>
      <c r="V302" s="47">
        <f t="shared" si="133"/>
        <v>0</v>
      </c>
      <c r="W302" s="303"/>
      <c r="X302" s="304"/>
      <c r="Y302" s="305"/>
      <c r="Z302" s="305"/>
      <c r="AA302" s="305"/>
      <c r="AB302" s="306"/>
      <c r="AC302" s="307"/>
      <c r="AD302" s="308"/>
      <c r="AE302" s="309"/>
    </row>
    <row r="303" spans="1:31" ht="18" customHeight="1">
      <c r="A303" s="30">
        <v>201501</v>
      </c>
      <c r="B303" s="31">
        <v>2.5</v>
      </c>
      <c r="C303" s="32">
        <v>50</v>
      </c>
      <c r="D303" s="574"/>
      <c r="E303" s="73"/>
      <c r="F303" s="73"/>
      <c r="G303" s="73"/>
      <c r="H303" s="36"/>
      <c r="I303" s="566" t="s">
        <v>308</v>
      </c>
      <c r="J303" s="612"/>
      <c r="K303" s="603"/>
      <c r="L303" s="603"/>
      <c r="M303" s="603"/>
      <c r="N303" s="613"/>
      <c r="O303" s="702"/>
      <c r="P303" s="563"/>
      <c r="Q303" s="563">
        <v>16</v>
      </c>
      <c r="R303" s="831">
        <f t="shared" ref="R303:R328" si="148">SUM(P303:Q303)</f>
        <v>16</v>
      </c>
      <c r="S303" s="63">
        <f t="shared" si="139"/>
        <v>16</v>
      </c>
      <c r="T303" s="139"/>
      <c r="U303" s="65">
        <f t="shared" si="118"/>
        <v>16</v>
      </c>
      <c r="V303" s="47">
        <f t="shared" si="133"/>
        <v>0</v>
      </c>
      <c r="W303" s="48"/>
      <c r="X303" s="49">
        <f>(J303*1000)/C303</f>
        <v>0</v>
      </c>
      <c r="Y303" s="50">
        <f t="shared" si="141"/>
        <v>0</v>
      </c>
      <c r="Z303" s="50">
        <f t="shared" si="142"/>
        <v>0</v>
      </c>
      <c r="AA303" s="50">
        <f t="shared" si="143"/>
        <v>0</v>
      </c>
      <c r="AB303" s="51">
        <f t="shared" si="144"/>
        <v>0</v>
      </c>
      <c r="AC303" s="52">
        <f t="shared" si="145"/>
        <v>0</v>
      </c>
      <c r="AD303" s="53">
        <f t="shared" si="146"/>
        <v>320</v>
      </c>
      <c r="AE303" s="54">
        <f t="shared" si="147"/>
        <v>320</v>
      </c>
    </row>
    <row r="304" spans="1:31" ht="18" customHeight="1">
      <c r="A304" s="30">
        <v>203701</v>
      </c>
      <c r="B304" s="108">
        <v>4</v>
      </c>
      <c r="C304" s="32">
        <v>25</v>
      </c>
      <c r="D304" s="574"/>
      <c r="E304" s="73"/>
      <c r="F304" s="73"/>
      <c r="G304" s="73"/>
      <c r="H304" s="89">
        <v>6949</v>
      </c>
      <c r="I304" s="566"/>
      <c r="J304" s="742"/>
      <c r="K304" s="556"/>
      <c r="L304" s="556"/>
      <c r="M304" s="556"/>
      <c r="N304" s="607"/>
      <c r="O304" s="619">
        <f t="shared" si="138"/>
        <v>0</v>
      </c>
      <c r="P304" s="70"/>
      <c r="Q304" s="70"/>
      <c r="R304" s="93"/>
      <c r="S304" s="63">
        <f t="shared" si="139"/>
        <v>0</v>
      </c>
      <c r="T304" s="139"/>
      <c r="U304" s="65">
        <f t="shared" si="118"/>
        <v>0</v>
      </c>
      <c r="V304" s="47">
        <f t="shared" si="133"/>
        <v>0</v>
      </c>
      <c r="W304" s="48"/>
      <c r="X304" s="49"/>
      <c r="Y304" s="50"/>
      <c r="Z304" s="50"/>
      <c r="AA304" s="50"/>
      <c r="AB304" s="51">
        <f t="shared" si="144"/>
        <v>0</v>
      </c>
      <c r="AC304" s="52">
        <f t="shared" si="145"/>
        <v>0</v>
      </c>
      <c r="AD304" s="53"/>
      <c r="AE304" s="54">
        <f t="shared" si="147"/>
        <v>0</v>
      </c>
    </row>
    <row r="305" spans="1:31" ht="18" customHeight="1">
      <c r="A305" s="30">
        <v>203101</v>
      </c>
      <c r="B305" s="108">
        <v>4</v>
      </c>
      <c r="C305" s="32">
        <v>25</v>
      </c>
      <c r="D305" s="574">
        <v>549</v>
      </c>
      <c r="E305" s="73">
        <v>949</v>
      </c>
      <c r="F305" s="73" t="s">
        <v>310</v>
      </c>
      <c r="G305" s="73">
        <v>9649</v>
      </c>
      <c r="H305" s="36"/>
      <c r="I305" s="552"/>
      <c r="J305" s="116">
        <v>32</v>
      </c>
      <c r="K305" s="563">
        <v>20</v>
      </c>
      <c r="L305" s="678">
        <v>20</v>
      </c>
      <c r="M305" s="556"/>
      <c r="N305" s="557"/>
      <c r="O305" s="619">
        <f t="shared" si="138"/>
        <v>72</v>
      </c>
      <c r="P305" s="45"/>
      <c r="Q305" s="45"/>
      <c r="R305" s="554"/>
      <c r="S305" s="63">
        <f t="shared" si="139"/>
        <v>72</v>
      </c>
      <c r="T305" s="139"/>
      <c r="U305" s="65">
        <f t="shared" si="118"/>
        <v>72</v>
      </c>
      <c r="V305" s="47">
        <f t="shared" si="133"/>
        <v>0</v>
      </c>
      <c r="W305" s="48"/>
      <c r="X305" s="49">
        <f t="shared" si="140"/>
        <v>1280</v>
      </c>
      <c r="Y305" s="50">
        <f t="shared" si="141"/>
        <v>800</v>
      </c>
      <c r="Z305" s="50">
        <f t="shared" si="142"/>
        <v>800</v>
      </c>
      <c r="AA305" s="50">
        <f t="shared" si="143"/>
        <v>0</v>
      </c>
      <c r="AB305" s="51">
        <f t="shared" si="144"/>
        <v>0</v>
      </c>
      <c r="AC305" s="52">
        <f t="shared" si="145"/>
        <v>2880</v>
      </c>
      <c r="AD305" s="53">
        <f t="shared" si="146"/>
        <v>0</v>
      </c>
      <c r="AE305" s="54">
        <f t="shared" si="147"/>
        <v>2880</v>
      </c>
    </row>
    <row r="306" spans="1:31" ht="18" hidden="1" customHeight="1">
      <c r="A306" s="30">
        <v>203201</v>
      </c>
      <c r="B306" s="108">
        <v>4</v>
      </c>
      <c r="C306" s="32">
        <v>25</v>
      </c>
      <c r="D306" s="832" t="s">
        <v>311</v>
      </c>
      <c r="E306" s="73"/>
      <c r="F306" s="73"/>
      <c r="G306" s="73"/>
      <c r="H306" s="36"/>
      <c r="I306" s="552"/>
      <c r="J306" s="618"/>
      <c r="K306" s="467"/>
      <c r="L306" s="467"/>
      <c r="M306" s="467"/>
      <c r="N306" s="339"/>
      <c r="O306" s="828">
        <f t="shared" si="138"/>
        <v>0</v>
      </c>
      <c r="P306" s="45"/>
      <c r="Q306" s="45"/>
      <c r="R306" s="554"/>
      <c r="S306" s="63">
        <f t="shared" si="139"/>
        <v>0</v>
      </c>
      <c r="T306" s="436"/>
      <c r="U306" s="65">
        <f t="shared" si="118"/>
        <v>0</v>
      </c>
      <c r="V306" s="47">
        <f t="shared" si="133"/>
        <v>0</v>
      </c>
      <c r="W306" s="48"/>
      <c r="X306" s="49">
        <f t="shared" si="140"/>
        <v>0</v>
      </c>
      <c r="Y306" s="50"/>
      <c r="Z306" s="50"/>
      <c r="AA306" s="50"/>
      <c r="AB306" s="51"/>
      <c r="AC306" s="52">
        <f t="shared" si="145"/>
        <v>0</v>
      </c>
      <c r="AD306" s="53"/>
      <c r="AE306" s="54">
        <f t="shared" si="147"/>
        <v>0</v>
      </c>
    </row>
    <row r="307" spans="1:31" ht="18" customHeight="1">
      <c r="A307" s="30">
        <v>203501</v>
      </c>
      <c r="B307" s="108">
        <v>4</v>
      </c>
      <c r="C307" s="67" t="s">
        <v>27</v>
      </c>
      <c r="D307" s="574"/>
      <c r="E307" s="73"/>
      <c r="F307" s="73"/>
      <c r="G307" s="73"/>
      <c r="H307" s="36"/>
      <c r="I307" s="89" t="s">
        <v>312</v>
      </c>
      <c r="J307" s="833"/>
      <c r="K307" s="834"/>
      <c r="L307" s="834"/>
      <c r="M307" s="834"/>
      <c r="N307" s="582"/>
      <c r="O307" s="835"/>
      <c r="P307" s="117"/>
      <c r="Q307" s="117"/>
      <c r="R307" s="415">
        <f>SUM(P307:Q307)</f>
        <v>0</v>
      </c>
      <c r="S307" s="63"/>
      <c r="T307" s="827">
        <f>SUM(R307:S307)</f>
        <v>0</v>
      </c>
      <c r="U307" s="65">
        <f t="shared" si="118"/>
        <v>0</v>
      </c>
      <c r="V307" s="47">
        <f t="shared" si="133"/>
        <v>0</v>
      </c>
      <c r="W307" s="48"/>
      <c r="X307" s="49"/>
      <c r="Y307" s="50"/>
      <c r="Z307" s="50"/>
      <c r="AA307" s="50"/>
      <c r="AB307" s="51"/>
      <c r="AC307" s="52"/>
      <c r="AD307" s="53"/>
      <c r="AE307" s="54"/>
    </row>
    <row r="308" spans="1:31" ht="18" customHeight="1">
      <c r="A308" s="30">
        <v>203501</v>
      </c>
      <c r="B308" s="108">
        <v>4</v>
      </c>
      <c r="C308" s="32">
        <v>50</v>
      </c>
      <c r="D308" s="574"/>
      <c r="E308" s="73"/>
      <c r="F308" s="73"/>
      <c r="G308" s="73"/>
      <c r="H308" s="36"/>
      <c r="I308" s="566" t="s">
        <v>312</v>
      </c>
      <c r="J308" s="615"/>
      <c r="K308" s="616"/>
      <c r="L308" s="616"/>
      <c r="M308" s="616"/>
      <c r="N308" s="586"/>
      <c r="O308" s="703"/>
      <c r="P308" s="563"/>
      <c r="Q308" s="563">
        <v>32</v>
      </c>
      <c r="R308" s="607">
        <f t="shared" si="148"/>
        <v>32</v>
      </c>
      <c r="S308" s="63">
        <f t="shared" si="139"/>
        <v>32</v>
      </c>
      <c r="T308" s="143"/>
      <c r="U308" s="65">
        <f t="shared" si="118"/>
        <v>32</v>
      </c>
      <c r="V308" s="47">
        <f t="shared" si="133"/>
        <v>0</v>
      </c>
      <c r="W308" s="48"/>
      <c r="X308" s="49">
        <f t="shared" si="140"/>
        <v>0</v>
      </c>
      <c r="Y308" s="50">
        <f t="shared" si="141"/>
        <v>0</v>
      </c>
      <c r="Z308" s="50">
        <f t="shared" si="142"/>
        <v>0</v>
      </c>
      <c r="AA308" s="50">
        <f t="shared" si="143"/>
        <v>0</v>
      </c>
      <c r="AB308" s="51">
        <f t="shared" si="144"/>
        <v>0</v>
      </c>
      <c r="AC308" s="52">
        <f t="shared" si="145"/>
        <v>0</v>
      </c>
      <c r="AD308" s="53">
        <f t="shared" si="146"/>
        <v>640</v>
      </c>
      <c r="AE308" s="54">
        <f t="shared" si="147"/>
        <v>640</v>
      </c>
    </row>
    <row r="309" spans="1:31" ht="18" customHeight="1">
      <c r="A309" s="30">
        <v>204501</v>
      </c>
      <c r="B309" s="108">
        <v>4</v>
      </c>
      <c r="C309" s="67" t="s">
        <v>27</v>
      </c>
      <c r="D309" s="574"/>
      <c r="E309" s="73"/>
      <c r="F309" s="73"/>
      <c r="G309" s="73"/>
      <c r="H309" s="36"/>
      <c r="I309" s="89" t="s">
        <v>313</v>
      </c>
      <c r="J309" s="615"/>
      <c r="K309" s="616"/>
      <c r="L309" s="616"/>
      <c r="M309" s="616"/>
      <c r="N309" s="586"/>
      <c r="O309" s="703"/>
      <c r="P309" s="117"/>
      <c r="Q309" s="117">
        <v>98</v>
      </c>
      <c r="R309" s="415">
        <f>SUM(P309:Q309)</f>
        <v>98</v>
      </c>
      <c r="S309" s="63"/>
      <c r="T309" s="227">
        <f>SUM(O309,R309)</f>
        <v>98</v>
      </c>
      <c r="U309" s="65">
        <f t="shared" si="118"/>
        <v>98</v>
      </c>
      <c r="V309" s="47">
        <f t="shared" si="133"/>
        <v>0</v>
      </c>
      <c r="W309" s="48"/>
      <c r="X309" s="49"/>
      <c r="Y309" s="50"/>
      <c r="Z309" s="50"/>
      <c r="AA309" s="50"/>
      <c r="AB309" s="51"/>
      <c r="AC309" s="52"/>
      <c r="AD309" s="53"/>
      <c r="AE309" s="54"/>
    </row>
    <row r="310" spans="1:31" ht="18" customHeight="1">
      <c r="A310" s="30">
        <v>204501</v>
      </c>
      <c r="B310" s="108">
        <v>4</v>
      </c>
      <c r="C310" s="32">
        <v>50</v>
      </c>
      <c r="D310" s="574"/>
      <c r="E310" s="73"/>
      <c r="F310" s="73"/>
      <c r="G310" s="73"/>
      <c r="H310" s="36"/>
      <c r="I310" s="566" t="s">
        <v>313</v>
      </c>
      <c r="J310" s="836"/>
      <c r="K310" s="837"/>
      <c r="L310" s="837"/>
      <c r="M310" s="837"/>
      <c r="N310" s="838"/>
      <c r="O310" s="839"/>
      <c r="P310" s="563"/>
      <c r="Q310" s="563">
        <v>120</v>
      </c>
      <c r="R310" s="607">
        <f t="shared" si="148"/>
        <v>120</v>
      </c>
      <c r="S310" s="63">
        <f t="shared" si="139"/>
        <v>120</v>
      </c>
      <c r="T310" s="227"/>
      <c r="U310" s="65">
        <f t="shared" si="118"/>
        <v>120</v>
      </c>
      <c r="V310" s="47">
        <f t="shared" si="133"/>
        <v>0</v>
      </c>
      <c r="W310" s="48"/>
      <c r="X310" s="49"/>
      <c r="Y310" s="50"/>
      <c r="Z310" s="50"/>
      <c r="AA310" s="50"/>
      <c r="AB310" s="51"/>
      <c r="AC310" s="52"/>
      <c r="AD310" s="53">
        <f t="shared" si="146"/>
        <v>2400</v>
      </c>
      <c r="AE310" s="54">
        <f t="shared" si="147"/>
        <v>2400</v>
      </c>
    </row>
    <row r="311" spans="1:31" ht="18" customHeight="1">
      <c r="A311" s="30">
        <v>204101</v>
      </c>
      <c r="B311" s="108">
        <v>4</v>
      </c>
      <c r="C311" s="32">
        <v>25</v>
      </c>
      <c r="D311" s="574">
        <v>540</v>
      </c>
      <c r="E311" s="73"/>
      <c r="F311" s="73" t="s">
        <v>314</v>
      </c>
      <c r="G311" s="73"/>
      <c r="H311" s="36"/>
      <c r="I311" s="568"/>
      <c r="J311" s="116"/>
      <c r="K311" s="563"/>
      <c r="L311" s="563"/>
      <c r="M311" s="563"/>
      <c r="N311" s="607"/>
      <c r="O311" s="558">
        <f t="shared" si="138"/>
        <v>0</v>
      </c>
      <c r="P311" s="554"/>
      <c r="Q311" s="840"/>
      <c r="R311" s="841"/>
      <c r="S311" s="63">
        <f t="shared" si="139"/>
        <v>0</v>
      </c>
      <c r="T311" s="139"/>
      <c r="U311" s="65">
        <f t="shared" si="118"/>
        <v>0</v>
      </c>
      <c r="V311" s="47">
        <f t="shared" si="133"/>
        <v>0</v>
      </c>
      <c r="W311" s="48"/>
      <c r="X311" s="49">
        <f t="shared" si="140"/>
        <v>0</v>
      </c>
      <c r="Y311" s="50">
        <f t="shared" si="141"/>
        <v>0</v>
      </c>
      <c r="Z311" s="50">
        <f t="shared" si="142"/>
        <v>0</v>
      </c>
      <c r="AA311" s="50">
        <f t="shared" si="143"/>
        <v>0</v>
      </c>
      <c r="AB311" s="51">
        <f t="shared" si="144"/>
        <v>0</v>
      </c>
      <c r="AC311" s="52">
        <f t="shared" si="145"/>
        <v>0</v>
      </c>
      <c r="AD311" s="53">
        <f t="shared" si="146"/>
        <v>0</v>
      </c>
      <c r="AE311" s="54">
        <f t="shared" si="147"/>
        <v>0</v>
      </c>
    </row>
    <row r="312" spans="1:31" ht="18" hidden="1" customHeight="1">
      <c r="A312" s="30">
        <v>204501</v>
      </c>
      <c r="B312" s="108">
        <v>4</v>
      </c>
      <c r="C312" s="32">
        <v>50</v>
      </c>
      <c r="D312" s="574" t="s">
        <v>313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8"/>
        <v>0</v>
      </c>
      <c r="P312" s="554"/>
      <c r="Q312" s="45"/>
      <c r="R312" s="554">
        <f t="shared" si="148"/>
        <v>0</v>
      </c>
      <c r="S312" s="63">
        <f t="shared" si="139"/>
        <v>0</v>
      </c>
      <c r="T312" s="139"/>
      <c r="U312" s="65">
        <f t="shared" si="118"/>
        <v>0</v>
      </c>
      <c r="V312" s="47">
        <f t="shared" si="133"/>
        <v>0</v>
      </c>
      <c r="W312" s="48"/>
      <c r="X312" s="49">
        <f t="shared" si="140"/>
        <v>0</v>
      </c>
      <c r="Y312" s="50">
        <f t="shared" si="141"/>
        <v>0</v>
      </c>
      <c r="Z312" s="50">
        <f t="shared" si="142"/>
        <v>0</v>
      </c>
      <c r="AA312" s="50">
        <f t="shared" si="143"/>
        <v>0</v>
      </c>
      <c r="AB312" s="51">
        <f t="shared" si="144"/>
        <v>0</v>
      </c>
      <c r="AC312" s="52">
        <f t="shared" si="145"/>
        <v>0</v>
      </c>
      <c r="AD312" s="53">
        <f t="shared" si="146"/>
        <v>0</v>
      </c>
      <c r="AE312" s="54">
        <f t="shared" si="147"/>
        <v>0</v>
      </c>
    </row>
    <row r="313" spans="1:31" ht="18" hidden="1" customHeight="1">
      <c r="A313" s="172">
        <v>202301</v>
      </c>
      <c r="B313" s="101">
        <v>2.5</v>
      </c>
      <c r="C313" s="96">
        <v>25</v>
      </c>
      <c r="D313" s="614" t="s">
        <v>315</v>
      </c>
      <c r="E313" s="103"/>
      <c r="F313" s="103"/>
      <c r="G313" s="103"/>
      <c r="H313" s="103"/>
      <c r="I313" s="645"/>
      <c r="J313" s="116"/>
      <c r="K313" s="563"/>
      <c r="L313" s="563"/>
      <c r="M313" s="563"/>
      <c r="N313" s="607"/>
      <c r="O313" s="558">
        <f t="shared" si="138"/>
        <v>0</v>
      </c>
      <c r="P313" s="554"/>
      <c r="Q313" s="45"/>
      <c r="R313" s="554">
        <f t="shared" si="148"/>
        <v>0</v>
      </c>
      <c r="S313" s="63">
        <f t="shared" si="139"/>
        <v>0</v>
      </c>
      <c r="T313" s="139"/>
      <c r="U313" s="65">
        <f t="shared" si="118"/>
        <v>0</v>
      </c>
      <c r="V313" s="47">
        <f t="shared" si="133"/>
        <v>0</v>
      </c>
      <c r="W313" s="48"/>
      <c r="X313" s="49">
        <f t="shared" si="140"/>
        <v>0</v>
      </c>
      <c r="Y313" s="50">
        <f t="shared" si="141"/>
        <v>0</v>
      </c>
      <c r="Z313" s="50">
        <f t="shared" si="142"/>
        <v>0</v>
      </c>
      <c r="AA313" s="50">
        <f t="shared" si="143"/>
        <v>0</v>
      </c>
      <c r="AB313" s="51">
        <f t="shared" si="144"/>
        <v>0</v>
      </c>
      <c r="AC313" s="52">
        <f t="shared" si="145"/>
        <v>0</v>
      </c>
      <c r="AD313" s="53">
        <f t="shared" si="146"/>
        <v>0</v>
      </c>
      <c r="AE313" s="54">
        <f t="shared" si="147"/>
        <v>0</v>
      </c>
    </row>
    <row r="314" spans="1:31" ht="18" hidden="1" customHeight="1">
      <c r="A314" s="172">
        <v>204101</v>
      </c>
      <c r="B314" s="101">
        <v>3.5</v>
      </c>
      <c r="C314" s="96">
        <v>25</v>
      </c>
      <c r="D314" s="614" t="s">
        <v>316</v>
      </c>
      <c r="E314" s="103" t="s">
        <v>317</v>
      </c>
      <c r="F314" s="103" t="s">
        <v>318</v>
      </c>
      <c r="G314" s="103" t="s">
        <v>319</v>
      </c>
      <c r="H314" s="103" t="s">
        <v>320</v>
      </c>
      <c r="I314" s="645"/>
      <c r="J314" s="116"/>
      <c r="K314" s="563"/>
      <c r="L314" s="563"/>
      <c r="M314" s="563"/>
      <c r="N314" s="607"/>
      <c r="O314" s="558">
        <f t="shared" si="138"/>
        <v>0</v>
      </c>
      <c r="P314" s="554"/>
      <c r="Q314" s="45"/>
      <c r="R314" s="554">
        <f t="shared" si="148"/>
        <v>0</v>
      </c>
      <c r="S314" s="63">
        <f t="shared" si="139"/>
        <v>0</v>
      </c>
      <c r="T314" s="139"/>
      <c r="U314" s="65">
        <f t="shared" si="118"/>
        <v>0</v>
      </c>
      <c r="V314" s="47">
        <f t="shared" si="133"/>
        <v>0</v>
      </c>
      <c r="W314" s="48"/>
      <c r="X314" s="49">
        <f t="shared" si="140"/>
        <v>0</v>
      </c>
      <c r="Y314" s="50">
        <f t="shared" si="141"/>
        <v>0</v>
      </c>
      <c r="Z314" s="50">
        <f t="shared" si="142"/>
        <v>0</v>
      </c>
      <c r="AA314" s="50">
        <f t="shared" si="143"/>
        <v>0</v>
      </c>
      <c r="AB314" s="51">
        <f t="shared" si="144"/>
        <v>0</v>
      </c>
      <c r="AC314" s="52">
        <f t="shared" si="145"/>
        <v>0</v>
      </c>
      <c r="AD314" s="53">
        <f t="shared" si="146"/>
        <v>0</v>
      </c>
      <c r="AE314" s="54">
        <f t="shared" si="147"/>
        <v>0</v>
      </c>
    </row>
    <row r="315" spans="1:31" ht="18" hidden="1" customHeight="1">
      <c r="A315" s="30">
        <v>202101</v>
      </c>
      <c r="B315" s="31">
        <v>2.5</v>
      </c>
      <c r="C315" s="32">
        <v>25</v>
      </c>
      <c r="D315" s="574">
        <v>6548</v>
      </c>
      <c r="E315" s="73">
        <v>8948</v>
      </c>
      <c r="F315" s="73" t="s">
        <v>321</v>
      </c>
      <c r="G315" s="73" t="s">
        <v>322</v>
      </c>
      <c r="H315" s="36" t="s">
        <v>323</v>
      </c>
      <c r="I315" s="552"/>
      <c r="J315" s="116"/>
      <c r="K315" s="563"/>
      <c r="L315" s="563"/>
      <c r="M315" s="563"/>
      <c r="N315" s="607"/>
      <c r="O315" s="558">
        <f t="shared" si="138"/>
        <v>0</v>
      </c>
      <c r="P315" s="554"/>
      <c r="Q315" s="45"/>
      <c r="R315" s="554">
        <f t="shared" si="148"/>
        <v>0</v>
      </c>
      <c r="S315" s="63">
        <f t="shared" si="139"/>
        <v>0</v>
      </c>
      <c r="T315" s="139"/>
      <c r="U315" s="65">
        <f t="shared" si="118"/>
        <v>0</v>
      </c>
      <c r="V315" s="47">
        <f t="shared" si="133"/>
        <v>0</v>
      </c>
      <c r="W315" s="48"/>
      <c r="X315" s="49">
        <f t="shared" si="140"/>
        <v>0</v>
      </c>
      <c r="Y315" s="50">
        <f t="shared" si="141"/>
        <v>0</v>
      </c>
      <c r="Z315" s="50">
        <f t="shared" si="142"/>
        <v>0</v>
      </c>
      <c r="AA315" s="50">
        <f t="shared" si="143"/>
        <v>0</v>
      </c>
      <c r="AB315" s="51">
        <f t="shared" si="144"/>
        <v>0</v>
      </c>
      <c r="AC315" s="52">
        <f t="shared" si="145"/>
        <v>0</v>
      </c>
      <c r="AD315" s="53">
        <f t="shared" si="146"/>
        <v>0</v>
      </c>
      <c r="AE315" s="54">
        <f t="shared" si="147"/>
        <v>0</v>
      </c>
    </row>
    <row r="316" spans="1:31" ht="18" hidden="1" customHeight="1">
      <c r="A316" s="30">
        <v>211001</v>
      </c>
      <c r="B316" s="108">
        <v>2.5</v>
      </c>
      <c r="C316" s="32">
        <v>25</v>
      </c>
      <c r="D316" s="574">
        <v>541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8"/>
        <v>0</v>
      </c>
      <c r="P316" s="554"/>
      <c r="Q316" s="45"/>
      <c r="R316" s="554">
        <f t="shared" si="148"/>
        <v>0</v>
      </c>
      <c r="S316" s="63">
        <f t="shared" si="139"/>
        <v>0</v>
      </c>
      <c r="T316" s="139"/>
      <c r="U316" s="65">
        <f t="shared" si="118"/>
        <v>0</v>
      </c>
      <c r="V316" s="47">
        <f t="shared" si="133"/>
        <v>0</v>
      </c>
      <c r="W316" s="48"/>
      <c r="X316" s="49">
        <f t="shared" si="140"/>
        <v>0</v>
      </c>
      <c r="Y316" s="50">
        <f t="shared" si="141"/>
        <v>0</v>
      </c>
      <c r="Z316" s="50">
        <f t="shared" si="142"/>
        <v>0</v>
      </c>
      <c r="AA316" s="50">
        <f t="shared" si="143"/>
        <v>0</v>
      </c>
      <c r="AB316" s="51">
        <f t="shared" si="144"/>
        <v>0</v>
      </c>
      <c r="AC316" s="52">
        <f t="shared" si="145"/>
        <v>0</v>
      </c>
      <c r="AD316" s="53">
        <f t="shared" si="146"/>
        <v>0</v>
      </c>
      <c r="AE316" s="54">
        <f t="shared" si="147"/>
        <v>0</v>
      </c>
    </row>
    <row r="317" spans="1:31" ht="18" hidden="1" customHeight="1">
      <c r="A317" s="30">
        <v>212003</v>
      </c>
      <c r="B317" s="108">
        <v>4</v>
      </c>
      <c r="C317" s="32">
        <v>25</v>
      </c>
      <c r="D317" s="574">
        <v>542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8"/>
        <v>0</v>
      </c>
      <c r="P317" s="554"/>
      <c r="Q317" s="45"/>
      <c r="R317" s="554">
        <f t="shared" si="148"/>
        <v>0</v>
      </c>
      <c r="S317" s="63">
        <f t="shared" si="139"/>
        <v>0</v>
      </c>
      <c r="T317" s="139"/>
      <c r="U317" s="65">
        <f t="shared" si="118"/>
        <v>0</v>
      </c>
      <c r="V317" s="47">
        <f t="shared" si="133"/>
        <v>0</v>
      </c>
      <c r="W317" s="48"/>
      <c r="X317" s="49">
        <f t="shared" si="140"/>
        <v>0</v>
      </c>
      <c r="Y317" s="50">
        <f t="shared" si="141"/>
        <v>0</v>
      </c>
      <c r="Z317" s="50">
        <f t="shared" si="142"/>
        <v>0</v>
      </c>
      <c r="AA317" s="50">
        <f t="shared" si="143"/>
        <v>0</v>
      </c>
      <c r="AB317" s="51">
        <f t="shared" si="144"/>
        <v>0</v>
      </c>
      <c r="AC317" s="52">
        <f t="shared" si="145"/>
        <v>0</v>
      </c>
      <c r="AD317" s="53">
        <f t="shared" si="146"/>
        <v>0</v>
      </c>
      <c r="AE317" s="54">
        <f t="shared" si="147"/>
        <v>0</v>
      </c>
    </row>
    <row r="318" spans="1:31" ht="18" hidden="1" customHeight="1">
      <c r="A318" s="172">
        <v>213001</v>
      </c>
      <c r="B318" s="108">
        <v>4</v>
      </c>
      <c r="C318" s="96">
        <v>25</v>
      </c>
      <c r="D318" s="614" t="s">
        <v>324</v>
      </c>
      <c r="E318" s="103"/>
      <c r="F318" s="103"/>
      <c r="G318" s="103"/>
      <c r="H318" s="103"/>
      <c r="I318" s="645"/>
      <c r="J318" s="116"/>
      <c r="K318" s="563"/>
      <c r="L318" s="563"/>
      <c r="M318" s="563"/>
      <c r="N318" s="607"/>
      <c r="O318" s="558">
        <f t="shared" si="138"/>
        <v>0</v>
      </c>
      <c r="P318" s="554"/>
      <c r="Q318" s="45"/>
      <c r="R318" s="554">
        <f t="shared" si="148"/>
        <v>0</v>
      </c>
      <c r="S318" s="63">
        <f t="shared" si="139"/>
        <v>0</v>
      </c>
      <c r="T318" s="139"/>
      <c r="U318" s="65">
        <f t="shared" si="118"/>
        <v>0</v>
      </c>
      <c r="V318" s="47">
        <f t="shared" si="133"/>
        <v>0</v>
      </c>
      <c r="W318" s="48"/>
      <c r="X318" s="49">
        <f t="shared" si="140"/>
        <v>0</v>
      </c>
      <c r="Y318" s="50">
        <f t="shared" si="141"/>
        <v>0</v>
      </c>
      <c r="Z318" s="50">
        <f t="shared" si="142"/>
        <v>0</v>
      </c>
      <c r="AA318" s="50">
        <f t="shared" si="143"/>
        <v>0</v>
      </c>
      <c r="AB318" s="51">
        <f t="shared" si="144"/>
        <v>0</v>
      </c>
      <c r="AC318" s="52">
        <f t="shared" si="145"/>
        <v>0</v>
      </c>
      <c r="AD318" s="53">
        <f t="shared" si="146"/>
        <v>0</v>
      </c>
      <c r="AE318" s="54">
        <f t="shared" si="147"/>
        <v>0</v>
      </c>
    </row>
    <row r="319" spans="1:31" ht="18" hidden="1" customHeight="1">
      <c r="A319" s="30">
        <v>226001</v>
      </c>
      <c r="B319" s="108">
        <v>3.5</v>
      </c>
      <c r="C319" s="32">
        <v>25</v>
      </c>
      <c r="D319" s="574">
        <v>543</v>
      </c>
      <c r="E319" s="73"/>
      <c r="F319" s="73"/>
      <c r="G319" s="73"/>
      <c r="H319" s="36"/>
      <c r="I319" s="552"/>
      <c r="J319" s="116"/>
      <c r="K319" s="563"/>
      <c r="L319" s="563"/>
      <c r="M319" s="563"/>
      <c r="N319" s="607"/>
      <c r="O319" s="558">
        <f t="shared" si="138"/>
        <v>0</v>
      </c>
      <c r="P319" s="554"/>
      <c r="Q319" s="45"/>
      <c r="R319" s="554">
        <f t="shared" si="148"/>
        <v>0</v>
      </c>
      <c r="S319" s="63">
        <f t="shared" si="139"/>
        <v>0</v>
      </c>
      <c r="T319" s="139"/>
      <c r="U319" s="65">
        <f t="shared" si="118"/>
        <v>0</v>
      </c>
      <c r="V319" s="47">
        <f t="shared" si="133"/>
        <v>0</v>
      </c>
      <c r="W319" s="48"/>
      <c r="X319" s="49">
        <f t="shared" si="140"/>
        <v>0</v>
      </c>
      <c r="Y319" s="50">
        <f t="shared" si="141"/>
        <v>0</v>
      </c>
      <c r="Z319" s="50">
        <f t="shared" si="142"/>
        <v>0</v>
      </c>
      <c r="AA319" s="50">
        <f t="shared" si="143"/>
        <v>0</v>
      </c>
      <c r="AB319" s="51">
        <f t="shared" si="144"/>
        <v>0</v>
      </c>
      <c r="AC319" s="52">
        <f t="shared" si="145"/>
        <v>0</v>
      </c>
      <c r="AD319" s="53">
        <f t="shared" si="146"/>
        <v>0</v>
      </c>
      <c r="AE319" s="54">
        <f t="shared" si="147"/>
        <v>0</v>
      </c>
    </row>
    <row r="320" spans="1:31" ht="18" hidden="1" customHeight="1">
      <c r="A320" s="30">
        <v>226001</v>
      </c>
      <c r="B320" s="108">
        <v>4</v>
      </c>
      <c r="C320" s="32">
        <v>40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8"/>
        <v>0</v>
      </c>
      <c r="P320" s="554"/>
      <c r="Q320" s="45"/>
      <c r="R320" s="554">
        <f t="shared" si="148"/>
        <v>0</v>
      </c>
      <c r="S320" s="63">
        <f t="shared" si="139"/>
        <v>0</v>
      </c>
      <c r="T320" s="139"/>
      <c r="U320" s="65">
        <f t="shared" si="118"/>
        <v>0</v>
      </c>
      <c r="V320" s="47">
        <f t="shared" si="133"/>
        <v>0</v>
      </c>
      <c r="W320" s="48"/>
      <c r="X320" s="49">
        <f t="shared" si="140"/>
        <v>0</v>
      </c>
      <c r="Y320" s="50">
        <f t="shared" si="141"/>
        <v>0</v>
      </c>
      <c r="Z320" s="50">
        <f t="shared" si="142"/>
        <v>0</v>
      </c>
      <c r="AA320" s="50">
        <f t="shared" si="143"/>
        <v>0</v>
      </c>
      <c r="AB320" s="51">
        <f t="shared" si="144"/>
        <v>0</v>
      </c>
      <c r="AC320" s="52">
        <f t="shared" si="145"/>
        <v>0</v>
      </c>
      <c r="AD320" s="53">
        <f t="shared" si="146"/>
        <v>0</v>
      </c>
      <c r="AE320" s="54">
        <f t="shared" si="147"/>
        <v>0</v>
      </c>
    </row>
    <row r="321" spans="1:31" ht="18" customHeight="1">
      <c r="A321" s="30">
        <v>216201</v>
      </c>
      <c r="B321" s="108">
        <v>4</v>
      </c>
      <c r="C321" s="32">
        <v>25</v>
      </c>
      <c r="D321" s="574">
        <v>544</v>
      </c>
      <c r="E321" s="73">
        <v>944</v>
      </c>
      <c r="F321" s="73" t="s">
        <v>325</v>
      </c>
      <c r="G321" s="73">
        <v>9644</v>
      </c>
      <c r="H321" s="36"/>
      <c r="I321" s="552"/>
      <c r="J321" s="116">
        <v>24</v>
      </c>
      <c r="K321" s="563"/>
      <c r="L321" s="563"/>
      <c r="M321" s="563"/>
      <c r="N321" s="607"/>
      <c r="O321" s="558">
        <f>SUM(J321:N321)</f>
        <v>24</v>
      </c>
      <c r="P321" s="554"/>
      <c r="Q321" s="45"/>
      <c r="R321" s="554"/>
      <c r="S321" s="63">
        <f t="shared" si="139"/>
        <v>24</v>
      </c>
      <c r="T321" s="139"/>
      <c r="U321" s="65">
        <f t="shared" si="118"/>
        <v>24</v>
      </c>
      <c r="V321" s="47">
        <f t="shared" si="133"/>
        <v>0</v>
      </c>
      <c r="W321" s="48"/>
      <c r="X321" s="49">
        <v>16</v>
      </c>
      <c r="Y321" s="49">
        <f>(K321*1000)/B321</f>
        <v>0</v>
      </c>
      <c r="Z321" s="49">
        <f>(L321*1000)/C321</f>
        <v>0</v>
      </c>
      <c r="AA321" s="50">
        <f t="shared" si="143"/>
        <v>0</v>
      </c>
      <c r="AB321" s="51">
        <f t="shared" si="144"/>
        <v>0</v>
      </c>
      <c r="AC321" s="52">
        <f t="shared" si="145"/>
        <v>16</v>
      </c>
      <c r="AD321" s="53">
        <f t="shared" si="146"/>
        <v>0</v>
      </c>
      <c r="AE321" s="54">
        <f t="shared" si="147"/>
        <v>16</v>
      </c>
    </row>
    <row r="322" spans="1:31" ht="18" hidden="1" customHeight="1">
      <c r="A322" s="30">
        <v>216201</v>
      </c>
      <c r="B322" s="108">
        <v>4</v>
      </c>
      <c r="C322" s="32">
        <v>40</v>
      </c>
      <c r="D322" s="551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/>
      <c r="K322" s="563"/>
      <c r="L322" s="842"/>
      <c r="M322" s="563"/>
      <c r="N322" s="607"/>
      <c r="O322" s="558">
        <f t="shared" si="138"/>
        <v>0</v>
      </c>
      <c r="P322" s="554"/>
      <c r="Q322" s="45"/>
      <c r="R322" s="554"/>
      <c r="S322" s="63">
        <f t="shared" si="139"/>
        <v>0</v>
      </c>
      <c r="T322" s="139"/>
      <c r="U322" s="65">
        <f t="shared" si="118"/>
        <v>0</v>
      </c>
      <c r="V322" s="47">
        <f t="shared" si="133"/>
        <v>0</v>
      </c>
      <c r="W322" s="48"/>
      <c r="X322" s="49">
        <v>12</v>
      </c>
      <c r="Y322" s="50">
        <f t="shared" si="141"/>
        <v>0</v>
      </c>
      <c r="Z322" s="50"/>
      <c r="AA322" s="50">
        <f t="shared" si="143"/>
        <v>0</v>
      </c>
      <c r="AB322" s="51">
        <f t="shared" si="144"/>
        <v>0</v>
      </c>
      <c r="AC322" s="52">
        <f t="shared" si="145"/>
        <v>12</v>
      </c>
      <c r="AD322" s="53">
        <f t="shared" si="146"/>
        <v>0</v>
      </c>
      <c r="AE322" s="54">
        <f t="shared" si="147"/>
        <v>12</v>
      </c>
    </row>
    <row r="323" spans="1:31" ht="18" hidden="1" customHeight="1">
      <c r="A323" s="30">
        <v>216251</v>
      </c>
      <c r="B323" s="108">
        <v>4</v>
      </c>
      <c r="C323" s="32">
        <v>25</v>
      </c>
      <c r="D323" s="551">
        <v>545</v>
      </c>
      <c r="E323" s="73"/>
      <c r="F323" s="73"/>
      <c r="G323" s="73"/>
      <c r="H323" s="36"/>
      <c r="I323" s="552"/>
      <c r="J323" s="553"/>
      <c r="K323" s="467"/>
      <c r="L323" s="467"/>
      <c r="M323" s="467"/>
      <c r="N323" s="339"/>
      <c r="O323" s="46">
        <f t="shared" si="138"/>
        <v>0</v>
      </c>
      <c r="P323" s="554"/>
      <c r="Q323" s="45"/>
      <c r="R323" s="554">
        <f t="shared" si="148"/>
        <v>0</v>
      </c>
      <c r="S323" s="44">
        <f t="shared" si="139"/>
        <v>0</v>
      </c>
      <c r="T323" s="45"/>
      <c r="U323" s="46">
        <f t="shared" ref="U323:U379" si="149">SUM(S323:T323)</f>
        <v>0</v>
      </c>
      <c r="V323" s="47">
        <f t="shared" si="133"/>
        <v>0</v>
      </c>
      <c r="W323" s="48"/>
      <c r="X323" s="49">
        <f t="shared" si="140"/>
        <v>0</v>
      </c>
      <c r="Y323" s="50">
        <f t="shared" si="141"/>
        <v>0</v>
      </c>
      <c r="Z323" s="50">
        <f t="shared" si="142"/>
        <v>0</v>
      </c>
      <c r="AA323" s="50">
        <f t="shared" si="143"/>
        <v>0</v>
      </c>
      <c r="AB323" s="51">
        <f t="shared" si="144"/>
        <v>0</v>
      </c>
      <c r="AC323" s="52">
        <f t="shared" si="145"/>
        <v>0</v>
      </c>
      <c r="AD323" s="53">
        <f t="shared" si="146"/>
        <v>0</v>
      </c>
      <c r="AE323" s="54">
        <f t="shared" si="147"/>
        <v>0</v>
      </c>
    </row>
    <row r="324" spans="1:31" ht="18" hidden="1" customHeight="1">
      <c r="A324" s="30">
        <v>216251</v>
      </c>
      <c r="B324" s="108">
        <v>4</v>
      </c>
      <c r="C324" s="32">
        <v>40</v>
      </c>
      <c r="D324" s="551">
        <v>545</v>
      </c>
      <c r="E324" s="73">
        <v>945</v>
      </c>
      <c r="F324" s="73" t="s">
        <v>326</v>
      </c>
      <c r="G324" s="73">
        <v>9645</v>
      </c>
      <c r="H324" s="36"/>
      <c r="I324" s="552"/>
      <c r="J324" s="553"/>
      <c r="K324" s="467"/>
      <c r="L324" s="467"/>
      <c r="M324" s="467"/>
      <c r="N324" s="339"/>
      <c r="O324" s="46">
        <f t="shared" si="138"/>
        <v>0</v>
      </c>
      <c r="P324" s="554"/>
      <c r="Q324" s="45"/>
      <c r="R324" s="554">
        <f t="shared" si="148"/>
        <v>0</v>
      </c>
      <c r="S324" s="44">
        <f t="shared" si="139"/>
        <v>0</v>
      </c>
      <c r="T324" s="45"/>
      <c r="U324" s="46">
        <f t="shared" si="149"/>
        <v>0</v>
      </c>
      <c r="V324" s="47">
        <f t="shared" si="133"/>
        <v>0</v>
      </c>
      <c r="W324" s="48"/>
      <c r="X324" s="49">
        <f t="shared" si="140"/>
        <v>0</v>
      </c>
      <c r="Y324" s="50">
        <f t="shared" si="141"/>
        <v>0</v>
      </c>
      <c r="Z324" s="50">
        <f t="shared" si="142"/>
        <v>0</v>
      </c>
      <c r="AA324" s="50">
        <f t="shared" si="143"/>
        <v>0</v>
      </c>
      <c r="AB324" s="51">
        <f t="shared" si="144"/>
        <v>0</v>
      </c>
      <c r="AC324" s="52">
        <f t="shared" si="145"/>
        <v>0</v>
      </c>
      <c r="AD324" s="53">
        <f t="shared" si="146"/>
        <v>0</v>
      </c>
      <c r="AE324" s="54">
        <f t="shared" si="147"/>
        <v>0</v>
      </c>
    </row>
    <row r="325" spans="1:31" ht="18" hidden="1" customHeight="1">
      <c r="A325" s="30">
        <v>221001</v>
      </c>
      <c r="B325" s="108">
        <v>2.5</v>
      </c>
      <c r="C325" s="32">
        <v>40</v>
      </c>
      <c r="D325" s="574" t="s">
        <v>327</v>
      </c>
      <c r="E325" s="73"/>
      <c r="F325" s="73"/>
      <c r="G325" s="73"/>
      <c r="H325" s="36"/>
      <c r="I325" s="552" t="s">
        <v>327</v>
      </c>
      <c r="J325" s="553"/>
      <c r="K325" s="467"/>
      <c r="L325" s="467"/>
      <c r="M325" s="467"/>
      <c r="N325" s="339"/>
      <c r="O325" s="46">
        <f t="shared" si="138"/>
        <v>0</v>
      </c>
      <c r="P325" s="554"/>
      <c r="Q325" s="45"/>
      <c r="R325" s="554">
        <f t="shared" si="148"/>
        <v>0</v>
      </c>
      <c r="S325" s="44">
        <f t="shared" si="139"/>
        <v>0</v>
      </c>
      <c r="T325" s="45"/>
      <c r="U325" s="46">
        <f t="shared" si="149"/>
        <v>0</v>
      </c>
      <c r="V325" s="47">
        <f t="shared" si="133"/>
        <v>0</v>
      </c>
      <c r="W325" s="48"/>
      <c r="X325" s="49">
        <f t="shared" si="140"/>
        <v>0</v>
      </c>
      <c r="Y325" s="50">
        <f t="shared" si="141"/>
        <v>0</v>
      </c>
      <c r="Z325" s="50">
        <f t="shared" si="142"/>
        <v>0</v>
      </c>
      <c r="AA325" s="50">
        <f t="shared" si="143"/>
        <v>0</v>
      </c>
      <c r="AB325" s="51">
        <f t="shared" si="144"/>
        <v>0</v>
      </c>
      <c r="AC325" s="52">
        <f t="shared" si="145"/>
        <v>0</v>
      </c>
      <c r="AD325" s="53">
        <f t="shared" si="146"/>
        <v>0</v>
      </c>
      <c r="AE325" s="54">
        <f t="shared" si="147"/>
        <v>0</v>
      </c>
    </row>
    <row r="326" spans="1:31" ht="18" hidden="1" customHeight="1">
      <c r="A326" s="30">
        <v>222001</v>
      </c>
      <c r="B326" s="108">
        <v>4</v>
      </c>
      <c r="C326" s="32">
        <v>40</v>
      </c>
      <c r="D326" s="574" t="s">
        <v>328</v>
      </c>
      <c r="E326" s="73"/>
      <c r="F326" s="73"/>
      <c r="G326" s="73"/>
      <c r="H326" s="36"/>
      <c r="I326" s="552" t="s">
        <v>328</v>
      </c>
      <c r="J326" s="553"/>
      <c r="K326" s="467"/>
      <c r="L326" s="467"/>
      <c r="M326" s="467"/>
      <c r="N326" s="339"/>
      <c r="O326" s="46">
        <f t="shared" si="138"/>
        <v>0</v>
      </c>
      <c r="P326" s="554"/>
      <c r="Q326" s="45"/>
      <c r="R326" s="554">
        <f t="shared" si="148"/>
        <v>0</v>
      </c>
      <c r="S326" s="44">
        <f t="shared" si="139"/>
        <v>0</v>
      </c>
      <c r="T326" s="45"/>
      <c r="U326" s="46">
        <f t="shared" si="149"/>
        <v>0</v>
      </c>
      <c r="V326" s="47">
        <f t="shared" si="133"/>
        <v>0</v>
      </c>
      <c r="W326" s="48"/>
      <c r="X326" s="49">
        <f t="shared" si="140"/>
        <v>0</v>
      </c>
      <c r="Y326" s="50">
        <f t="shared" si="141"/>
        <v>0</v>
      </c>
      <c r="Z326" s="50">
        <f t="shared" si="142"/>
        <v>0</v>
      </c>
      <c r="AA326" s="50">
        <f t="shared" si="143"/>
        <v>0</v>
      </c>
      <c r="AB326" s="51">
        <f t="shared" si="144"/>
        <v>0</v>
      </c>
      <c r="AC326" s="52">
        <f t="shared" si="145"/>
        <v>0</v>
      </c>
      <c r="AD326" s="53">
        <f t="shared" si="146"/>
        <v>0</v>
      </c>
      <c r="AE326" s="54">
        <f t="shared" si="147"/>
        <v>0</v>
      </c>
    </row>
    <row r="327" spans="1:31" ht="18" hidden="1" customHeight="1">
      <c r="A327" s="30">
        <v>226501</v>
      </c>
      <c r="B327" s="108">
        <v>4</v>
      </c>
      <c r="C327" s="32">
        <v>25</v>
      </c>
      <c r="D327" s="843" t="s">
        <v>329</v>
      </c>
      <c r="E327" s="73"/>
      <c r="F327" s="73"/>
      <c r="G327" s="73"/>
      <c r="H327" s="36"/>
      <c r="I327" s="552"/>
      <c r="J327" s="844"/>
      <c r="K327" s="467"/>
      <c r="L327" s="467"/>
      <c r="M327" s="467"/>
      <c r="N327" s="339"/>
      <c r="O327" s="845">
        <f t="shared" si="138"/>
        <v>0</v>
      </c>
      <c r="P327" s="554"/>
      <c r="Q327" s="45"/>
      <c r="R327" s="554">
        <f t="shared" si="148"/>
        <v>0</v>
      </c>
      <c r="S327" s="44">
        <f t="shared" si="139"/>
        <v>0</v>
      </c>
      <c r="T327" s="45"/>
      <c r="U327" s="46">
        <f t="shared" si="149"/>
        <v>0</v>
      </c>
      <c r="V327" s="47">
        <f t="shared" si="133"/>
        <v>0</v>
      </c>
      <c r="W327" s="48"/>
      <c r="X327" s="49">
        <f t="shared" si="140"/>
        <v>0</v>
      </c>
      <c r="Y327" s="50">
        <f t="shared" si="141"/>
        <v>0</v>
      </c>
      <c r="Z327" s="50">
        <f t="shared" si="142"/>
        <v>0</v>
      </c>
      <c r="AA327" s="50">
        <f t="shared" si="143"/>
        <v>0</v>
      </c>
      <c r="AB327" s="51">
        <f t="shared" si="144"/>
        <v>0</v>
      </c>
      <c r="AC327" s="52">
        <f t="shared" si="145"/>
        <v>0</v>
      </c>
      <c r="AD327" s="53">
        <f t="shared" si="146"/>
        <v>0</v>
      </c>
      <c r="AE327" s="54">
        <f t="shared" si="147"/>
        <v>0</v>
      </c>
    </row>
    <row r="328" spans="1:31" ht="18" hidden="1" customHeight="1">
      <c r="A328" s="82">
        <v>200100</v>
      </c>
      <c r="B328" s="157">
        <v>2.5</v>
      </c>
      <c r="C328" s="168">
        <v>25</v>
      </c>
      <c r="D328" s="704">
        <v>144</v>
      </c>
      <c r="E328" s="85">
        <v>744</v>
      </c>
      <c r="F328" s="85" t="s">
        <v>330</v>
      </c>
      <c r="G328" s="85">
        <v>8244</v>
      </c>
      <c r="H328" s="85"/>
      <c r="I328" s="792"/>
      <c r="J328" s="624"/>
      <c r="K328" s="625"/>
      <c r="L328" s="625"/>
      <c r="M328" s="625"/>
      <c r="N328" s="626"/>
      <c r="O328" s="423">
        <f t="shared" si="138"/>
        <v>0</v>
      </c>
      <c r="P328" s="554"/>
      <c r="Q328" s="422"/>
      <c r="R328" s="823">
        <f t="shared" si="148"/>
        <v>0</v>
      </c>
      <c r="S328" s="44">
        <f t="shared" si="139"/>
        <v>0</v>
      </c>
      <c r="T328" s="422"/>
      <c r="U328" s="423">
        <f t="shared" si="149"/>
        <v>0</v>
      </c>
      <c r="V328" s="47">
        <f t="shared" si="133"/>
        <v>0</v>
      </c>
      <c r="W328" s="424"/>
      <c r="X328" s="425">
        <f t="shared" si="140"/>
        <v>0</v>
      </c>
      <c r="Y328" s="426">
        <f t="shared" si="141"/>
        <v>0</v>
      </c>
      <c r="Z328" s="426">
        <f t="shared" si="142"/>
        <v>0</v>
      </c>
      <c r="AA328" s="426">
        <f t="shared" si="143"/>
        <v>0</v>
      </c>
      <c r="AB328" s="427">
        <f t="shared" si="144"/>
        <v>0</v>
      </c>
      <c r="AC328" s="428">
        <f t="shared" si="145"/>
        <v>0</v>
      </c>
      <c r="AD328" s="429">
        <f t="shared" si="146"/>
        <v>0</v>
      </c>
      <c r="AE328" s="437">
        <f t="shared" si="147"/>
        <v>0</v>
      </c>
    </row>
    <row r="329" spans="1:31" ht="18" customHeight="1" thickBot="1">
      <c r="A329" s="281" t="s">
        <v>331</v>
      </c>
      <c r="B329" s="282"/>
      <c r="C329" s="708"/>
      <c r="D329" s="709"/>
      <c r="E329" s="282"/>
      <c r="F329" s="282"/>
      <c r="G329" s="282"/>
      <c r="H329" s="282"/>
      <c r="I329" s="709"/>
      <c r="J329" s="291">
        <f t="shared" ref="J329:U329" si="150">SUM(J299:J328)</f>
        <v>71</v>
      </c>
      <c r="K329" s="291">
        <f t="shared" si="150"/>
        <v>20</v>
      </c>
      <c r="L329" s="291">
        <f t="shared" si="150"/>
        <v>37</v>
      </c>
      <c r="M329" s="291">
        <f t="shared" si="150"/>
        <v>0</v>
      </c>
      <c r="N329" s="291">
        <f t="shared" si="150"/>
        <v>0</v>
      </c>
      <c r="O329" s="292">
        <f>SUM(O299:O328)</f>
        <v>128</v>
      </c>
      <c r="P329" s="295">
        <f t="shared" si="150"/>
        <v>0</v>
      </c>
      <c r="Q329" s="291">
        <f>SUM(Q299:Q328)</f>
        <v>266</v>
      </c>
      <c r="R329" s="295">
        <f t="shared" si="150"/>
        <v>266</v>
      </c>
      <c r="S329" s="290">
        <f t="shared" si="150"/>
        <v>296</v>
      </c>
      <c r="T329" s="291">
        <f>SUM(T299:T328)</f>
        <v>98</v>
      </c>
      <c r="U329" s="292">
        <f t="shared" si="150"/>
        <v>394</v>
      </c>
      <c r="V329" s="47">
        <f t="shared" si="133"/>
        <v>0</v>
      </c>
      <c r="W329" s="382"/>
      <c r="X329" s="294">
        <f t="shared" ref="X329:AE329" si="151">SUM(X299:X328)</f>
        <v>1908</v>
      </c>
      <c r="Y329" s="291">
        <f t="shared" si="151"/>
        <v>800</v>
      </c>
      <c r="Z329" s="291">
        <f t="shared" si="151"/>
        <v>1480</v>
      </c>
      <c r="AA329" s="291">
        <f t="shared" si="151"/>
        <v>0</v>
      </c>
      <c r="AB329" s="295">
        <f t="shared" si="151"/>
        <v>0</v>
      </c>
      <c r="AC329" s="292">
        <f t="shared" si="151"/>
        <v>4188</v>
      </c>
      <c r="AD329" s="295">
        <f t="shared" si="151"/>
        <v>3360</v>
      </c>
      <c r="AE329" s="296">
        <f t="shared" si="151"/>
        <v>7548</v>
      </c>
    </row>
    <row r="330" spans="1:31" ht="18" customHeight="1">
      <c r="A330" s="77">
        <v>542000</v>
      </c>
      <c r="B330" s="229" t="s">
        <v>57</v>
      </c>
      <c r="C330" s="78">
        <v>25</v>
      </c>
      <c r="D330" s="643">
        <v>301</v>
      </c>
      <c r="E330" s="80">
        <v>801</v>
      </c>
      <c r="F330" s="80" t="s">
        <v>332</v>
      </c>
      <c r="G330" s="80">
        <v>9401</v>
      </c>
      <c r="H330" s="81"/>
      <c r="I330" s="644"/>
      <c r="J330" s="713">
        <v>16</v>
      </c>
      <c r="K330" s="846"/>
      <c r="L330" s="846"/>
      <c r="M330" s="846"/>
      <c r="N330" s="847"/>
      <c r="O330" s="716">
        <f>SUM(J330:N330)</f>
        <v>16</v>
      </c>
      <c r="P330" s="554"/>
      <c r="Q330" s="301"/>
      <c r="R330" s="717"/>
      <c r="S330" s="44">
        <f>SUM(O330,R330)</f>
        <v>16</v>
      </c>
      <c r="T330" s="301"/>
      <c r="U330" s="302">
        <f t="shared" si="149"/>
        <v>16</v>
      </c>
      <c r="V330" s="47">
        <f t="shared" si="133"/>
        <v>0</v>
      </c>
      <c r="W330" s="303"/>
      <c r="X330" s="304">
        <f>(J330*1000)/C330</f>
        <v>640</v>
      </c>
      <c r="Y330" s="305">
        <f>(K330*1000)/C330</f>
        <v>0</v>
      </c>
      <c r="Z330" s="305">
        <f>(L330*1000)/C330</f>
        <v>0</v>
      </c>
      <c r="AA330" s="305">
        <f>(M330*1000)/C330</f>
        <v>0</v>
      </c>
      <c r="AB330" s="306">
        <f>(N330*1000)/C330</f>
        <v>0</v>
      </c>
      <c r="AC330" s="307">
        <f>SUM(X330:AB330)</f>
        <v>640</v>
      </c>
      <c r="AD330" s="308">
        <f>(R330*1000)/C330</f>
        <v>0</v>
      </c>
      <c r="AE330" s="309">
        <f>SUM(AC330:AD330)</f>
        <v>640</v>
      </c>
    </row>
    <row r="331" spans="1:31" ht="18" customHeight="1">
      <c r="A331" s="77">
        <v>546001</v>
      </c>
      <c r="B331" s="229" t="s">
        <v>206</v>
      </c>
      <c r="C331" s="67" t="s">
        <v>27</v>
      </c>
      <c r="D331" s="848">
        <v>502</v>
      </c>
      <c r="E331" s="80"/>
      <c r="F331" s="80"/>
      <c r="G331" s="80"/>
      <c r="H331" s="81"/>
      <c r="I331" s="644"/>
      <c r="J331" s="728"/>
      <c r="K331" s="846"/>
      <c r="L331" s="846"/>
      <c r="M331" s="846"/>
      <c r="N331" s="847"/>
      <c r="O331" s="849">
        <f t="shared" ref="O331:O332" si="152">SUM(J331:N331)</f>
        <v>0</v>
      </c>
      <c r="P331" s="554"/>
      <c r="Q331" s="301"/>
      <c r="R331" s="717"/>
      <c r="S331" s="44"/>
      <c r="T331" s="143">
        <f>SUM(O331,R331)</f>
        <v>0</v>
      </c>
      <c r="U331" s="302">
        <f t="shared" si="149"/>
        <v>0</v>
      </c>
      <c r="V331" s="47">
        <f t="shared" si="133"/>
        <v>0</v>
      </c>
      <c r="W331" s="303"/>
      <c r="X331" s="304"/>
      <c r="Y331" s="305"/>
      <c r="Z331" s="305"/>
      <c r="AA331" s="305"/>
      <c r="AB331" s="306"/>
      <c r="AC331" s="307"/>
      <c r="AD331" s="308"/>
      <c r="AE331" s="309"/>
    </row>
    <row r="332" spans="1:31" ht="18" customHeight="1">
      <c r="A332" s="77">
        <v>546001</v>
      </c>
      <c r="B332" s="229" t="s">
        <v>206</v>
      </c>
      <c r="C332" s="78">
        <v>25</v>
      </c>
      <c r="D332" s="643">
        <v>502</v>
      </c>
      <c r="E332" s="80"/>
      <c r="F332" s="80"/>
      <c r="G332" s="80"/>
      <c r="H332" s="81"/>
      <c r="I332" s="644"/>
      <c r="J332" s="851">
        <v>24</v>
      </c>
      <c r="K332" s="729"/>
      <c r="L332" s="729"/>
      <c r="M332" s="729"/>
      <c r="N332" s="730"/>
      <c r="O332" s="716">
        <f t="shared" si="152"/>
        <v>24</v>
      </c>
      <c r="P332" s="554"/>
      <c r="Q332" s="301"/>
      <c r="R332" s="717"/>
      <c r="S332" s="44">
        <f>SUM(O332,R332)</f>
        <v>24</v>
      </c>
      <c r="T332" s="301"/>
      <c r="U332" s="302">
        <f t="shared" si="149"/>
        <v>24</v>
      </c>
      <c r="V332" s="47">
        <f t="shared" si="133"/>
        <v>0</v>
      </c>
      <c r="W332" s="303"/>
      <c r="X332" s="304">
        <f>(J332*1000)/C332</f>
        <v>960</v>
      </c>
      <c r="Y332" s="305">
        <f>(K332*1000)/C332</f>
        <v>0</v>
      </c>
      <c r="Z332" s="305">
        <f>(L332*1000)/C332</f>
        <v>0</v>
      </c>
      <c r="AA332" s="305">
        <f>(M332*1000)/C332</f>
        <v>0</v>
      </c>
      <c r="AB332" s="306">
        <f>(N332*1000)/C332</f>
        <v>0</v>
      </c>
      <c r="AC332" s="307">
        <f>SUM(X332:AB332)</f>
        <v>960</v>
      </c>
      <c r="AD332" s="308"/>
      <c r="AE332" s="309">
        <f>SUM(AC332:AD332)</f>
        <v>960</v>
      </c>
    </row>
    <row r="333" spans="1:31" ht="18" customHeight="1">
      <c r="A333" s="30">
        <v>546000</v>
      </c>
      <c r="B333" s="31" t="s">
        <v>57</v>
      </c>
      <c r="C333" s="32">
        <v>25</v>
      </c>
      <c r="D333" s="574">
        <v>302</v>
      </c>
      <c r="E333" s="73">
        <v>802</v>
      </c>
      <c r="F333" s="73" t="s">
        <v>333</v>
      </c>
      <c r="G333" s="73">
        <v>9402</v>
      </c>
      <c r="H333" s="36"/>
      <c r="I333" s="552"/>
      <c r="J333" s="116">
        <v>16</v>
      </c>
      <c r="K333" s="563"/>
      <c r="L333" s="563"/>
      <c r="M333" s="563"/>
      <c r="N333" s="607"/>
      <c r="O333" s="558">
        <f>SUM(J333:N333)</f>
        <v>16</v>
      </c>
      <c r="P333" s="554"/>
      <c r="Q333" s="45"/>
      <c r="R333" s="554"/>
      <c r="S333" s="44">
        <f>SUM(O333,R333)</f>
        <v>16</v>
      </c>
      <c r="T333" s="45"/>
      <c r="U333" s="46">
        <f t="shared" si="149"/>
        <v>16</v>
      </c>
      <c r="V333" s="47">
        <f t="shared" si="133"/>
        <v>0</v>
      </c>
      <c r="W333" s="48"/>
      <c r="X333" s="49">
        <f>(J333*1000)/C333</f>
        <v>640</v>
      </c>
      <c r="Y333" s="50">
        <f>(K333*1000)/C333</f>
        <v>0</v>
      </c>
      <c r="Z333" s="50">
        <f>(L333*1000)/C333</f>
        <v>0</v>
      </c>
      <c r="AA333" s="50">
        <f>(M333*1000)/C333</f>
        <v>0</v>
      </c>
      <c r="AB333" s="51">
        <f>(N333*1000)/C333</f>
        <v>0</v>
      </c>
      <c r="AC333" s="52">
        <f>SUM(X333:AB333)</f>
        <v>640</v>
      </c>
      <c r="AD333" s="53">
        <f>(R333*1000)/C333</f>
        <v>0</v>
      </c>
      <c r="AE333" s="54">
        <f>SUM(AC333:AD333)</f>
        <v>640</v>
      </c>
    </row>
    <row r="334" spans="1:31" ht="0.75" customHeight="1">
      <c r="A334" s="440">
        <v>546030</v>
      </c>
      <c r="B334" s="441" t="s">
        <v>57</v>
      </c>
      <c r="C334" s="168">
        <v>25</v>
      </c>
      <c r="D334" s="684" t="s">
        <v>334</v>
      </c>
      <c r="E334" s="170"/>
      <c r="F334" s="170"/>
      <c r="G334" s="170"/>
      <c r="H334" s="170"/>
      <c r="I334" s="792"/>
      <c r="J334" s="624"/>
      <c r="K334" s="625"/>
      <c r="L334" s="625"/>
      <c r="M334" s="625"/>
      <c r="N334" s="626"/>
      <c r="O334" s="423">
        <f>SUM(J334:N334)</f>
        <v>0</v>
      </c>
      <c r="P334" s="554"/>
      <c r="Q334" s="422"/>
      <c r="R334" s="823">
        <f>SUM(P334:Q334)</f>
        <v>0</v>
      </c>
      <c r="S334" s="44">
        <f>SUM(O334,R334)</f>
        <v>0</v>
      </c>
      <c r="T334" s="422"/>
      <c r="U334" s="423">
        <f t="shared" si="149"/>
        <v>0</v>
      </c>
      <c r="V334" s="47">
        <f t="shared" si="133"/>
        <v>0</v>
      </c>
      <c r="W334" s="424"/>
      <c r="X334" s="425">
        <f>(J334*1000)/C334</f>
        <v>0</v>
      </c>
      <c r="Y334" s="426">
        <f>(K334*1000)/C334</f>
        <v>0</v>
      </c>
      <c r="Z334" s="426">
        <f>(L334*1000)/C334</f>
        <v>0</v>
      </c>
      <c r="AA334" s="426">
        <f>(M334*1000)/C334</f>
        <v>0</v>
      </c>
      <c r="AB334" s="427">
        <f>(N334*1000)/C334</f>
        <v>0</v>
      </c>
      <c r="AC334" s="428">
        <f>SUM(X334:AB334)</f>
        <v>0</v>
      </c>
      <c r="AD334" s="429">
        <f>(R334*1000)/C334</f>
        <v>0</v>
      </c>
      <c r="AE334" s="437">
        <f>SUM(AC334:AD334)</f>
        <v>0</v>
      </c>
    </row>
    <row r="335" spans="1:31" ht="18" customHeight="1" thickBot="1">
      <c r="A335" s="281" t="s">
        <v>335</v>
      </c>
      <c r="B335" s="282"/>
      <c r="C335" s="708"/>
      <c r="D335" s="709"/>
      <c r="E335" s="282"/>
      <c r="F335" s="282"/>
      <c r="G335" s="282"/>
      <c r="H335" s="282"/>
      <c r="I335" s="709"/>
      <c r="J335" s="290">
        <f>SUM(J330:J334)</f>
        <v>56</v>
      </c>
      <c r="K335" s="290">
        <f t="shared" ref="K335:U335" si="153">SUM(K330:K334)</f>
        <v>0</v>
      </c>
      <c r="L335" s="290">
        <f t="shared" si="153"/>
        <v>0</v>
      </c>
      <c r="M335" s="290">
        <f t="shared" si="153"/>
        <v>0</v>
      </c>
      <c r="N335" s="290">
        <f t="shared" si="153"/>
        <v>0</v>
      </c>
      <c r="O335" s="292">
        <f t="shared" si="153"/>
        <v>56</v>
      </c>
      <c r="P335" s="295">
        <f t="shared" si="153"/>
        <v>0</v>
      </c>
      <c r="Q335" s="291">
        <f t="shared" si="153"/>
        <v>0</v>
      </c>
      <c r="R335" s="295">
        <f t="shared" si="153"/>
        <v>0</v>
      </c>
      <c r="S335" s="290">
        <f t="shared" si="153"/>
        <v>56</v>
      </c>
      <c r="T335" s="291">
        <f t="shared" si="153"/>
        <v>0</v>
      </c>
      <c r="U335" s="292">
        <f t="shared" si="153"/>
        <v>56</v>
      </c>
      <c r="V335" s="47">
        <f t="shared" si="133"/>
        <v>0</v>
      </c>
      <c r="W335" s="382"/>
      <c r="X335" s="294">
        <f t="shared" ref="X335:AE335" si="154">SUM(X330:X334)</f>
        <v>2240</v>
      </c>
      <c r="Y335" s="291">
        <f t="shared" si="154"/>
        <v>0</v>
      </c>
      <c r="Z335" s="291">
        <f t="shared" si="154"/>
        <v>0</v>
      </c>
      <c r="AA335" s="291">
        <f t="shared" si="154"/>
        <v>0</v>
      </c>
      <c r="AB335" s="295">
        <f t="shared" si="154"/>
        <v>0</v>
      </c>
      <c r="AC335" s="292">
        <f t="shared" si="154"/>
        <v>2240</v>
      </c>
      <c r="AD335" s="295">
        <f t="shared" si="154"/>
        <v>0</v>
      </c>
      <c r="AE335" s="296">
        <f t="shared" si="154"/>
        <v>2240</v>
      </c>
    </row>
    <row r="336" spans="1:31" ht="18" customHeight="1">
      <c r="A336" s="443">
        <v>433000</v>
      </c>
      <c r="B336" s="193" t="s">
        <v>57</v>
      </c>
      <c r="C336" s="238">
        <v>25</v>
      </c>
      <c r="D336" s="551">
        <v>384</v>
      </c>
      <c r="E336" s="34">
        <v>884</v>
      </c>
      <c r="F336" s="314"/>
      <c r="G336" s="34"/>
      <c r="H336" s="35"/>
      <c r="I336" s="712"/>
      <c r="J336" s="851">
        <v>8</v>
      </c>
      <c r="K336" s="430">
        <v>8</v>
      </c>
      <c r="L336" s="726"/>
      <c r="M336" s="430"/>
      <c r="N336" s="433"/>
      <c r="O336" s="431">
        <f t="shared" ref="O336:O379" si="155">SUM(J336:N336)</f>
        <v>16</v>
      </c>
      <c r="P336" s="554"/>
      <c r="Q336" s="301"/>
      <c r="R336" s="717"/>
      <c r="S336" s="44">
        <f t="shared" ref="S336:S366" si="156">SUM(O336,R336)</f>
        <v>16</v>
      </c>
      <c r="T336" s="301"/>
      <c r="U336" s="302">
        <f t="shared" si="149"/>
        <v>16</v>
      </c>
      <c r="V336" s="47">
        <f t="shared" si="133"/>
        <v>0</v>
      </c>
      <c r="W336" s="303"/>
      <c r="X336" s="304">
        <f t="shared" ref="X336:X374" si="157">(J336*1000)/C336</f>
        <v>320</v>
      </c>
      <c r="Y336" s="305">
        <f t="shared" ref="Y336:Y374" si="158">(K336*1000)/C336</f>
        <v>320</v>
      </c>
      <c r="Z336" s="305">
        <f t="shared" ref="Z336:Z374" si="159">(L336*1000)/C336</f>
        <v>0</v>
      </c>
      <c r="AA336" s="305">
        <f t="shared" ref="AA336:AA374" si="160">(M336*1000)/C336</f>
        <v>0</v>
      </c>
      <c r="AB336" s="306">
        <f t="shared" ref="AB336:AB374" si="161">(N336*1000)/C336</f>
        <v>0</v>
      </c>
      <c r="AC336" s="307">
        <f t="shared" ref="AC336:AC379" si="162">SUM(X336:AB336)</f>
        <v>640</v>
      </c>
      <c r="AD336" s="308">
        <f t="shared" ref="AD336:AD374" si="163">(R336*1000)/C336</f>
        <v>0</v>
      </c>
      <c r="AE336" s="309">
        <f t="shared" ref="AE336:AE379" si="164">SUM(AC336:AD336)</f>
        <v>640</v>
      </c>
    </row>
    <row r="337" spans="1:31" ht="18" customHeight="1">
      <c r="A337" s="443">
        <v>433060</v>
      </c>
      <c r="B337" s="445" t="s">
        <v>57</v>
      </c>
      <c r="C337" s="238">
        <v>25</v>
      </c>
      <c r="D337" s="551"/>
      <c r="E337" s="34"/>
      <c r="F337" s="314" t="s">
        <v>336</v>
      </c>
      <c r="G337" s="34"/>
      <c r="H337" s="35"/>
      <c r="I337" s="712"/>
      <c r="J337" s="851"/>
      <c r="K337" s="430"/>
      <c r="L337" s="726">
        <v>8</v>
      </c>
      <c r="M337" s="430"/>
      <c r="N337" s="433"/>
      <c r="O337" s="431">
        <f t="shared" si="155"/>
        <v>8</v>
      </c>
      <c r="P337" s="554"/>
      <c r="Q337" s="301"/>
      <c r="R337" s="717"/>
      <c r="S337" s="44">
        <f t="shared" si="156"/>
        <v>8</v>
      </c>
      <c r="T337" s="301"/>
      <c r="U337" s="302">
        <f>SUM(S337:T337)</f>
        <v>8</v>
      </c>
      <c r="V337" s="47">
        <f>O337+R337-U337</f>
        <v>0</v>
      </c>
      <c r="W337" s="303"/>
      <c r="X337" s="304"/>
      <c r="Y337" s="305"/>
      <c r="Z337" s="305">
        <f t="shared" si="159"/>
        <v>320</v>
      </c>
      <c r="AA337" s="305">
        <f t="shared" si="160"/>
        <v>0</v>
      </c>
      <c r="AB337" s="306">
        <f t="shared" si="161"/>
        <v>0</v>
      </c>
      <c r="AC337" s="307"/>
      <c r="AD337" s="308"/>
      <c r="AE337" s="309"/>
    </row>
    <row r="338" spans="1:31" ht="18" customHeight="1">
      <c r="A338" s="443">
        <v>433760</v>
      </c>
      <c r="B338" s="445" t="s">
        <v>57</v>
      </c>
      <c r="C338" s="238">
        <v>25</v>
      </c>
      <c r="D338" s="551"/>
      <c r="E338" s="34"/>
      <c r="F338" s="314" t="s">
        <v>337</v>
      </c>
      <c r="G338" s="34"/>
      <c r="H338" s="35"/>
      <c r="I338" s="712"/>
      <c r="J338" s="851"/>
      <c r="K338" s="430"/>
      <c r="L338" s="726">
        <v>16</v>
      </c>
      <c r="M338" s="430"/>
      <c r="N338" s="433"/>
      <c r="O338" s="431">
        <f t="shared" si="155"/>
        <v>16</v>
      </c>
      <c r="P338" s="554"/>
      <c r="Q338" s="301"/>
      <c r="R338" s="717"/>
      <c r="S338" s="44">
        <f t="shared" si="156"/>
        <v>16</v>
      </c>
      <c r="T338" s="301"/>
      <c r="U338" s="302">
        <f>SUM(S338:T338)</f>
        <v>16</v>
      </c>
      <c r="V338" s="47">
        <f>O338+R338-U338</f>
        <v>0</v>
      </c>
      <c r="W338" s="303"/>
      <c r="X338" s="304"/>
      <c r="Y338" s="305"/>
      <c r="Z338" s="305">
        <f t="shared" si="159"/>
        <v>640</v>
      </c>
      <c r="AA338" s="305">
        <f t="shared" si="160"/>
        <v>0</v>
      </c>
      <c r="AB338" s="306">
        <f t="shared" si="161"/>
        <v>0</v>
      </c>
      <c r="AC338" s="307">
        <f t="shared" si="162"/>
        <v>640</v>
      </c>
      <c r="AD338" s="308"/>
      <c r="AE338" s="309">
        <f t="shared" si="164"/>
        <v>640</v>
      </c>
    </row>
    <row r="339" spans="1:31" s="865" customFormat="1" ht="18" customHeight="1">
      <c r="A339" s="443">
        <v>433700</v>
      </c>
      <c r="B339" s="852" t="s">
        <v>57</v>
      </c>
      <c r="C339" s="853">
        <v>25</v>
      </c>
      <c r="D339" s="555"/>
      <c r="E339" s="242"/>
      <c r="F339" s="242"/>
      <c r="G339" s="242"/>
      <c r="H339" s="854">
        <v>6884</v>
      </c>
      <c r="I339" s="855"/>
      <c r="J339" s="856"/>
      <c r="K339" s="857"/>
      <c r="L339" s="857"/>
      <c r="M339" s="857"/>
      <c r="N339" s="717"/>
      <c r="O339" s="431">
        <f t="shared" si="155"/>
        <v>0</v>
      </c>
      <c r="P339" s="436"/>
      <c r="Q339" s="430"/>
      <c r="R339" s="433"/>
      <c r="S339" s="63">
        <f t="shared" si="156"/>
        <v>0</v>
      </c>
      <c r="T339" s="430"/>
      <c r="U339" s="431">
        <f t="shared" si="149"/>
        <v>0</v>
      </c>
      <c r="V339" s="47">
        <f>O339+R339-U339</f>
        <v>0</v>
      </c>
      <c r="W339" s="858"/>
      <c r="X339" s="859"/>
      <c r="Y339" s="860"/>
      <c r="Z339" s="860">
        <f t="shared" si="159"/>
        <v>0</v>
      </c>
      <c r="AA339" s="860">
        <f t="shared" si="160"/>
        <v>0</v>
      </c>
      <c r="AB339" s="861">
        <f t="shared" si="161"/>
        <v>0</v>
      </c>
      <c r="AC339" s="862">
        <f t="shared" si="162"/>
        <v>0</v>
      </c>
      <c r="AD339" s="863"/>
      <c r="AE339" s="864">
        <f t="shared" si="164"/>
        <v>0</v>
      </c>
    </row>
    <row r="340" spans="1:31" s="865" customFormat="1" ht="18" hidden="1" customHeight="1">
      <c r="A340" s="443">
        <v>433701</v>
      </c>
      <c r="B340" s="852">
        <v>4</v>
      </c>
      <c r="C340" s="853">
        <v>25</v>
      </c>
      <c r="D340" s="555"/>
      <c r="E340" s="242"/>
      <c r="F340" s="242"/>
      <c r="G340" s="242"/>
      <c r="H340" s="854">
        <v>6984</v>
      </c>
      <c r="I340" s="855"/>
      <c r="J340" s="851"/>
      <c r="K340" s="430"/>
      <c r="L340" s="430"/>
      <c r="M340" s="430"/>
      <c r="N340" s="866"/>
      <c r="O340" s="431">
        <f t="shared" si="155"/>
        <v>0</v>
      </c>
      <c r="P340" s="436"/>
      <c r="Q340" s="430"/>
      <c r="R340" s="433"/>
      <c r="S340" s="63">
        <f t="shared" si="156"/>
        <v>0</v>
      </c>
      <c r="T340" s="430"/>
      <c r="U340" s="431">
        <f t="shared" si="149"/>
        <v>0</v>
      </c>
      <c r="V340" s="47">
        <f t="shared" ref="V340:V404" si="165">O340+R340-U340</f>
        <v>0</v>
      </c>
      <c r="W340" s="858"/>
      <c r="X340" s="859"/>
      <c r="Y340" s="860"/>
      <c r="Z340" s="860">
        <f t="shared" si="159"/>
        <v>0</v>
      </c>
      <c r="AA340" s="860">
        <f t="shared" si="160"/>
        <v>0</v>
      </c>
      <c r="AB340" s="861">
        <f t="shared" si="161"/>
        <v>0</v>
      </c>
      <c r="AC340" s="862">
        <f t="shared" si="162"/>
        <v>0</v>
      </c>
      <c r="AD340" s="863"/>
      <c r="AE340" s="864">
        <f t="shared" si="164"/>
        <v>0</v>
      </c>
    </row>
    <row r="341" spans="1:31" ht="18" customHeight="1">
      <c r="A341" s="443">
        <v>433001</v>
      </c>
      <c r="B341" s="445">
        <v>4</v>
      </c>
      <c r="C341" s="238">
        <v>25</v>
      </c>
      <c r="D341" s="551">
        <v>584</v>
      </c>
      <c r="E341" s="34">
        <v>984</v>
      </c>
      <c r="F341" s="34"/>
      <c r="G341" s="34"/>
      <c r="H341" s="35"/>
      <c r="I341" s="712"/>
      <c r="J341" s="44">
        <v>10</v>
      </c>
      <c r="K341" s="139">
        <v>6</v>
      </c>
      <c r="L341" s="139"/>
      <c r="M341" s="139"/>
      <c r="N341" s="436"/>
      <c r="O341" s="65">
        <f t="shared" si="155"/>
        <v>16</v>
      </c>
      <c r="P341" s="554"/>
      <c r="Q341" s="45"/>
      <c r="R341" s="554"/>
      <c r="S341" s="44">
        <f t="shared" si="156"/>
        <v>16</v>
      </c>
      <c r="T341" s="45"/>
      <c r="U341" s="46">
        <f t="shared" si="149"/>
        <v>16</v>
      </c>
      <c r="V341" s="47">
        <f t="shared" si="165"/>
        <v>0</v>
      </c>
      <c r="W341" s="48"/>
      <c r="X341" s="49">
        <f t="shared" si="157"/>
        <v>400</v>
      </c>
      <c r="Y341" s="50">
        <f t="shared" si="158"/>
        <v>240</v>
      </c>
      <c r="Z341" s="50">
        <f t="shared" si="159"/>
        <v>0</v>
      </c>
      <c r="AA341" s="50">
        <f t="shared" si="160"/>
        <v>0</v>
      </c>
      <c r="AB341" s="51">
        <f t="shared" si="161"/>
        <v>0</v>
      </c>
      <c r="AC341" s="52">
        <f t="shared" si="162"/>
        <v>640</v>
      </c>
      <c r="AD341" s="53">
        <f t="shared" si="163"/>
        <v>0</v>
      </c>
      <c r="AE341" s="54">
        <f t="shared" si="164"/>
        <v>640</v>
      </c>
    </row>
    <row r="342" spans="1:31" ht="18" hidden="1" customHeight="1">
      <c r="A342" s="443">
        <v>434000</v>
      </c>
      <c r="B342" s="445" t="s">
        <v>57</v>
      </c>
      <c r="C342" s="238">
        <v>25</v>
      </c>
      <c r="D342" s="551">
        <v>385</v>
      </c>
      <c r="E342" s="34"/>
      <c r="F342" s="34"/>
      <c r="G342" s="34"/>
      <c r="H342" s="35"/>
      <c r="I342" s="712"/>
      <c r="J342" s="553"/>
      <c r="K342" s="467"/>
      <c r="L342" s="467"/>
      <c r="M342" s="467"/>
      <c r="N342" s="339"/>
      <c r="O342" s="46">
        <f t="shared" si="155"/>
        <v>0</v>
      </c>
      <c r="P342" s="554"/>
      <c r="Q342" s="45"/>
      <c r="R342" s="554"/>
      <c r="S342" s="44">
        <f t="shared" si="156"/>
        <v>0</v>
      </c>
      <c r="T342" s="45"/>
      <c r="U342" s="46">
        <f t="shared" si="149"/>
        <v>0</v>
      </c>
      <c r="V342" s="47">
        <f t="shared" si="165"/>
        <v>0</v>
      </c>
      <c r="W342" s="48"/>
      <c r="X342" s="49">
        <f t="shared" si="157"/>
        <v>0</v>
      </c>
      <c r="Y342" s="50">
        <f t="shared" si="158"/>
        <v>0</v>
      </c>
      <c r="Z342" s="50">
        <f t="shared" si="159"/>
        <v>0</v>
      </c>
      <c r="AA342" s="50">
        <f t="shared" si="160"/>
        <v>0</v>
      </c>
      <c r="AB342" s="51">
        <f t="shared" si="161"/>
        <v>0</v>
      </c>
      <c r="AC342" s="52">
        <f t="shared" si="162"/>
        <v>0</v>
      </c>
      <c r="AD342" s="53">
        <f t="shared" si="163"/>
        <v>0</v>
      </c>
      <c r="AE342" s="54">
        <f t="shared" si="164"/>
        <v>0</v>
      </c>
    </row>
    <row r="343" spans="1:31" ht="18" hidden="1" customHeight="1">
      <c r="A343" s="443">
        <v>434001</v>
      </c>
      <c r="B343" s="445">
        <v>3.5</v>
      </c>
      <c r="C343" s="238">
        <v>25</v>
      </c>
      <c r="D343" s="551">
        <v>585</v>
      </c>
      <c r="E343" s="34"/>
      <c r="F343" s="34"/>
      <c r="G343" s="34"/>
      <c r="H343" s="35"/>
      <c r="I343" s="712"/>
      <c r="J343" s="640"/>
      <c r="K343" s="467"/>
      <c r="L343" s="467"/>
      <c r="M343" s="467"/>
      <c r="N343" s="339"/>
      <c r="O343" s="46">
        <f t="shared" si="155"/>
        <v>0</v>
      </c>
      <c r="P343" s="554"/>
      <c r="Q343" s="45"/>
      <c r="R343" s="554"/>
      <c r="S343" s="44">
        <f t="shared" si="156"/>
        <v>0</v>
      </c>
      <c r="T343" s="45"/>
      <c r="U343" s="46">
        <f t="shared" si="149"/>
        <v>0</v>
      </c>
      <c r="V343" s="47">
        <f t="shared" si="165"/>
        <v>0</v>
      </c>
      <c r="W343" s="48"/>
      <c r="X343" s="49">
        <f t="shared" si="157"/>
        <v>0</v>
      </c>
      <c r="Y343" s="50">
        <f t="shared" si="158"/>
        <v>0</v>
      </c>
      <c r="Z343" s="50">
        <f t="shared" si="159"/>
        <v>0</v>
      </c>
      <c r="AA343" s="50">
        <f t="shared" si="160"/>
        <v>0</v>
      </c>
      <c r="AB343" s="51">
        <f t="shared" si="161"/>
        <v>0</v>
      </c>
      <c r="AC343" s="52">
        <f t="shared" si="162"/>
        <v>0</v>
      </c>
      <c r="AD343" s="53">
        <f t="shared" si="163"/>
        <v>0</v>
      </c>
      <c r="AE343" s="54">
        <f t="shared" si="164"/>
        <v>0</v>
      </c>
    </row>
    <row r="344" spans="1:31" ht="18" customHeight="1">
      <c r="A344" s="443">
        <v>433010</v>
      </c>
      <c r="B344" s="445" t="s">
        <v>57</v>
      </c>
      <c r="C344" s="238">
        <v>25</v>
      </c>
      <c r="D344" s="551" t="s">
        <v>338</v>
      </c>
      <c r="E344" s="34" t="s">
        <v>339</v>
      </c>
      <c r="F344" s="34"/>
      <c r="G344" s="34"/>
      <c r="H344" s="35"/>
      <c r="I344" s="712"/>
      <c r="J344" s="63"/>
      <c r="K344" s="139"/>
      <c r="L344" s="603"/>
      <c r="M344" s="603"/>
      <c r="N344" s="613"/>
      <c r="O344" s="65">
        <f t="shared" si="155"/>
        <v>0</v>
      </c>
      <c r="P344" s="554"/>
      <c r="Q344" s="45"/>
      <c r="R344" s="554"/>
      <c r="S344" s="44">
        <f t="shared" si="156"/>
        <v>0</v>
      </c>
      <c r="T344" s="45"/>
      <c r="U344" s="46">
        <f t="shared" si="149"/>
        <v>0</v>
      </c>
      <c r="V344" s="47">
        <f t="shared" si="165"/>
        <v>0</v>
      </c>
      <c r="W344" s="48" t="s">
        <v>459</v>
      </c>
      <c r="X344" s="49">
        <f t="shared" si="157"/>
        <v>0</v>
      </c>
      <c r="Y344" s="50">
        <f t="shared" si="158"/>
        <v>0</v>
      </c>
      <c r="Z344" s="50">
        <f t="shared" si="159"/>
        <v>0</v>
      </c>
      <c r="AA344" s="50">
        <f t="shared" si="160"/>
        <v>0</v>
      </c>
      <c r="AB344" s="51">
        <f t="shared" si="161"/>
        <v>0</v>
      </c>
      <c r="AC344" s="52">
        <f t="shared" si="162"/>
        <v>0</v>
      </c>
      <c r="AD344" s="53">
        <f t="shared" si="163"/>
        <v>0</v>
      </c>
      <c r="AE344" s="54">
        <f t="shared" si="164"/>
        <v>0</v>
      </c>
    </row>
    <row r="345" spans="1:31" ht="18" hidden="1" customHeight="1">
      <c r="A345" s="443">
        <v>433011</v>
      </c>
      <c r="B345" s="445">
        <v>4</v>
      </c>
      <c r="C345" s="238">
        <v>25</v>
      </c>
      <c r="D345" s="551" t="s">
        <v>340</v>
      </c>
      <c r="E345" s="34" t="s">
        <v>341</v>
      </c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5"/>
        <v>0</v>
      </c>
      <c r="P345" s="554"/>
      <c r="Q345" s="45"/>
      <c r="R345" s="554"/>
      <c r="S345" s="44">
        <f t="shared" si="156"/>
        <v>0</v>
      </c>
      <c r="T345" s="45"/>
      <c r="U345" s="46">
        <f t="shared" si="149"/>
        <v>0</v>
      </c>
      <c r="V345" s="47">
        <f t="shared" si="165"/>
        <v>0</v>
      </c>
      <c r="W345" s="48"/>
      <c r="X345" s="49">
        <f t="shared" si="157"/>
        <v>0</v>
      </c>
      <c r="Y345" s="50">
        <f t="shared" si="158"/>
        <v>0</v>
      </c>
      <c r="Z345" s="50">
        <f t="shared" si="159"/>
        <v>0</v>
      </c>
      <c r="AA345" s="50">
        <f t="shared" si="160"/>
        <v>0</v>
      </c>
      <c r="AB345" s="51">
        <f t="shared" si="161"/>
        <v>0</v>
      </c>
      <c r="AC345" s="52">
        <f t="shared" si="162"/>
        <v>0</v>
      </c>
      <c r="AD345" s="53">
        <f t="shared" si="163"/>
        <v>0</v>
      </c>
      <c r="AE345" s="54">
        <f t="shared" si="164"/>
        <v>0</v>
      </c>
    </row>
    <row r="346" spans="1:31" ht="18" hidden="1" customHeight="1">
      <c r="A346" s="443">
        <v>411001</v>
      </c>
      <c r="B346" s="445">
        <v>4</v>
      </c>
      <c r="C346" s="238">
        <v>25</v>
      </c>
      <c r="D346" s="551">
        <v>571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5"/>
        <v>0</v>
      </c>
      <c r="P346" s="554"/>
      <c r="Q346" s="45"/>
      <c r="R346" s="554"/>
      <c r="S346" s="44">
        <f t="shared" si="156"/>
        <v>0</v>
      </c>
      <c r="T346" s="45"/>
      <c r="U346" s="46">
        <f t="shared" si="149"/>
        <v>0</v>
      </c>
      <c r="V346" s="47">
        <f t="shared" si="165"/>
        <v>0</v>
      </c>
      <c r="W346" s="48"/>
      <c r="X346" s="49">
        <f t="shared" si="157"/>
        <v>0</v>
      </c>
      <c r="Y346" s="50">
        <f t="shared" si="158"/>
        <v>0</v>
      </c>
      <c r="Z346" s="50">
        <f t="shared" si="159"/>
        <v>0</v>
      </c>
      <c r="AA346" s="50">
        <f t="shared" si="160"/>
        <v>0</v>
      </c>
      <c r="AB346" s="51">
        <f t="shared" si="161"/>
        <v>0</v>
      </c>
      <c r="AC346" s="52">
        <f t="shared" si="162"/>
        <v>0</v>
      </c>
      <c r="AD346" s="53">
        <f t="shared" si="163"/>
        <v>0</v>
      </c>
      <c r="AE346" s="54">
        <f t="shared" si="164"/>
        <v>0</v>
      </c>
    </row>
    <row r="347" spans="1:31" ht="18" hidden="1" customHeight="1">
      <c r="A347" s="443">
        <v>411001</v>
      </c>
      <c r="B347" s="445">
        <v>4</v>
      </c>
      <c r="C347" s="238">
        <v>5</v>
      </c>
      <c r="D347" s="551">
        <v>571</v>
      </c>
      <c r="E347" s="34"/>
      <c r="F347" s="34"/>
      <c r="G347" s="34"/>
      <c r="H347" s="35"/>
      <c r="I347" s="712"/>
      <c r="J347" s="553"/>
      <c r="K347" s="467"/>
      <c r="L347" s="467"/>
      <c r="M347" s="467"/>
      <c r="N347" s="339"/>
      <c r="O347" s="46">
        <f t="shared" si="155"/>
        <v>0</v>
      </c>
      <c r="P347" s="554"/>
      <c r="Q347" s="45"/>
      <c r="R347" s="554"/>
      <c r="S347" s="44">
        <f t="shared" si="156"/>
        <v>0</v>
      </c>
      <c r="T347" s="45"/>
      <c r="U347" s="46">
        <f t="shared" si="149"/>
        <v>0</v>
      </c>
      <c r="V347" s="47">
        <f t="shared" si="165"/>
        <v>0</v>
      </c>
      <c r="W347" s="48"/>
      <c r="X347" s="49">
        <f t="shared" si="157"/>
        <v>0</v>
      </c>
      <c r="Y347" s="50">
        <f t="shared" si="158"/>
        <v>0</v>
      </c>
      <c r="Z347" s="50">
        <f t="shared" si="159"/>
        <v>0</v>
      </c>
      <c r="AA347" s="50">
        <f t="shared" si="160"/>
        <v>0</v>
      </c>
      <c r="AB347" s="51">
        <f t="shared" si="161"/>
        <v>0</v>
      </c>
      <c r="AC347" s="52">
        <f t="shared" si="162"/>
        <v>0</v>
      </c>
      <c r="AD347" s="53">
        <f t="shared" si="163"/>
        <v>0</v>
      </c>
      <c r="AE347" s="54">
        <f t="shared" si="164"/>
        <v>0</v>
      </c>
    </row>
    <row r="348" spans="1:31" ht="18" hidden="1" customHeight="1">
      <c r="A348" s="443">
        <v>412001</v>
      </c>
      <c r="B348" s="445">
        <v>4</v>
      </c>
      <c r="C348" s="238">
        <v>5</v>
      </c>
      <c r="D348" s="551">
        <v>572</v>
      </c>
      <c r="E348" s="34"/>
      <c r="F348" s="34"/>
      <c r="G348" s="34"/>
      <c r="H348" s="35"/>
      <c r="I348" s="712"/>
      <c r="J348" s="553"/>
      <c r="K348" s="467"/>
      <c r="L348" s="467"/>
      <c r="M348" s="467"/>
      <c r="N348" s="339"/>
      <c r="O348" s="46">
        <f t="shared" si="155"/>
        <v>0</v>
      </c>
      <c r="P348" s="554"/>
      <c r="Q348" s="45"/>
      <c r="R348" s="554"/>
      <c r="S348" s="44">
        <f t="shared" si="156"/>
        <v>0</v>
      </c>
      <c r="T348" s="45"/>
      <c r="U348" s="46">
        <f t="shared" si="149"/>
        <v>0</v>
      </c>
      <c r="V348" s="47">
        <f t="shared" si="165"/>
        <v>0</v>
      </c>
      <c r="W348" s="48"/>
      <c r="X348" s="49">
        <f t="shared" si="157"/>
        <v>0</v>
      </c>
      <c r="Y348" s="50">
        <f t="shared" si="158"/>
        <v>0</v>
      </c>
      <c r="Z348" s="50">
        <f t="shared" si="159"/>
        <v>0</v>
      </c>
      <c r="AA348" s="50">
        <f t="shared" si="160"/>
        <v>0</v>
      </c>
      <c r="AB348" s="51">
        <f t="shared" si="161"/>
        <v>0</v>
      </c>
      <c r="AC348" s="52">
        <f t="shared" si="162"/>
        <v>0</v>
      </c>
      <c r="AD348" s="53">
        <f t="shared" si="163"/>
        <v>0</v>
      </c>
      <c r="AE348" s="54">
        <f t="shared" si="164"/>
        <v>0</v>
      </c>
    </row>
    <row r="349" spans="1:31" ht="18" hidden="1" customHeight="1">
      <c r="A349" s="443">
        <v>412001</v>
      </c>
      <c r="B349" s="445">
        <v>4</v>
      </c>
      <c r="C349" s="238">
        <v>25</v>
      </c>
      <c r="D349" s="551">
        <v>572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5"/>
        <v>0</v>
      </c>
      <c r="P349" s="554"/>
      <c r="Q349" s="45"/>
      <c r="R349" s="554"/>
      <c r="S349" s="44">
        <f t="shared" si="156"/>
        <v>0</v>
      </c>
      <c r="T349" s="45"/>
      <c r="U349" s="46">
        <f t="shared" si="149"/>
        <v>0</v>
      </c>
      <c r="V349" s="47">
        <f t="shared" si="165"/>
        <v>0</v>
      </c>
      <c r="W349" s="48"/>
      <c r="X349" s="49">
        <f t="shared" si="157"/>
        <v>0</v>
      </c>
      <c r="Y349" s="50">
        <f t="shared" si="158"/>
        <v>0</v>
      </c>
      <c r="Z349" s="50">
        <f t="shared" si="159"/>
        <v>0</v>
      </c>
      <c r="AA349" s="50">
        <f t="shared" si="160"/>
        <v>0</v>
      </c>
      <c r="AB349" s="51">
        <f t="shared" si="161"/>
        <v>0</v>
      </c>
      <c r="AC349" s="52">
        <f t="shared" si="162"/>
        <v>0</v>
      </c>
      <c r="AD349" s="53">
        <f t="shared" si="163"/>
        <v>0</v>
      </c>
      <c r="AE349" s="54">
        <f t="shared" si="164"/>
        <v>0</v>
      </c>
    </row>
    <row r="350" spans="1:31" ht="18" hidden="1" customHeight="1">
      <c r="A350" s="443">
        <v>431001</v>
      </c>
      <c r="B350" s="445">
        <v>3.5</v>
      </c>
      <c r="C350" s="238">
        <v>25</v>
      </c>
      <c r="D350" s="551">
        <v>581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5"/>
        <v>0</v>
      </c>
      <c r="P350" s="554"/>
      <c r="Q350" s="45"/>
      <c r="R350" s="554"/>
      <c r="S350" s="44">
        <f t="shared" si="156"/>
        <v>0</v>
      </c>
      <c r="T350" s="45"/>
      <c r="U350" s="46">
        <f t="shared" si="149"/>
        <v>0</v>
      </c>
      <c r="V350" s="47">
        <f t="shared" si="165"/>
        <v>0</v>
      </c>
      <c r="W350" s="48"/>
      <c r="X350" s="49">
        <f t="shared" si="157"/>
        <v>0</v>
      </c>
      <c r="Y350" s="50">
        <f t="shared" si="158"/>
        <v>0</v>
      </c>
      <c r="Z350" s="50">
        <f t="shared" si="159"/>
        <v>0</v>
      </c>
      <c r="AA350" s="50">
        <f t="shared" si="160"/>
        <v>0</v>
      </c>
      <c r="AB350" s="51">
        <f t="shared" si="161"/>
        <v>0</v>
      </c>
      <c r="AC350" s="52">
        <f t="shared" si="162"/>
        <v>0</v>
      </c>
      <c r="AD350" s="53">
        <f t="shared" si="163"/>
        <v>0</v>
      </c>
      <c r="AE350" s="54">
        <f t="shared" si="164"/>
        <v>0</v>
      </c>
    </row>
    <row r="351" spans="1:31" ht="18" customHeight="1">
      <c r="A351" s="443">
        <v>422001</v>
      </c>
      <c r="B351" s="445">
        <v>4</v>
      </c>
      <c r="C351" s="238">
        <v>25</v>
      </c>
      <c r="D351" s="551">
        <v>594</v>
      </c>
      <c r="E351" s="34">
        <v>994</v>
      </c>
      <c r="F351" s="34"/>
      <c r="G351" s="34"/>
      <c r="H351" s="35"/>
      <c r="I351" s="712"/>
      <c r="J351" s="63">
        <v>16</v>
      </c>
      <c r="K351" s="467"/>
      <c r="L351" s="467"/>
      <c r="M351" s="467"/>
      <c r="N351" s="339"/>
      <c r="O351" s="46">
        <f t="shared" si="155"/>
        <v>16</v>
      </c>
      <c r="P351" s="554"/>
      <c r="Q351" s="45"/>
      <c r="R351" s="554"/>
      <c r="S351" s="44">
        <f t="shared" si="156"/>
        <v>16</v>
      </c>
      <c r="T351" s="45"/>
      <c r="U351" s="46">
        <f t="shared" si="149"/>
        <v>16</v>
      </c>
      <c r="V351" s="47">
        <f t="shared" si="165"/>
        <v>0</v>
      </c>
      <c r="W351" s="48"/>
      <c r="X351" s="49">
        <f t="shared" si="157"/>
        <v>640</v>
      </c>
      <c r="Y351" s="50">
        <f t="shared" si="158"/>
        <v>0</v>
      </c>
      <c r="Z351" s="50">
        <f t="shared" si="159"/>
        <v>0</v>
      </c>
      <c r="AA351" s="50">
        <f t="shared" si="160"/>
        <v>0</v>
      </c>
      <c r="AB351" s="51">
        <f t="shared" si="161"/>
        <v>0</v>
      </c>
      <c r="AC351" s="52">
        <f t="shared" si="162"/>
        <v>640</v>
      </c>
      <c r="AD351" s="53"/>
      <c r="AE351" s="54">
        <f t="shared" si="164"/>
        <v>640</v>
      </c>
    </row>
    <row r="352" spans="1:31" ht="18" customHeight="1">
      <c r="A352" s="381">
        <v>423001</v>
      </c>
      <c r="B352" s="448">
        <v>4</v>
      </c>
      <c r="C352" s="32">
        <v>25</v>
      </c>
      <c r="D352" s="574">
        <v>595</v>
      </c>
      <c r="E352" s="73">
        <v>995</v>
      </c>
      <c r="F352" s="73"/>
      <c r="G352" s="73"/>
      <c r="H352" s="36"/>
      <c r="I352" s="552"/>
      <c r="J352" s="116">
        <v>48</v>
      </c>
      <c r="K352" s="556"/>
      <c r="L352" s="556"/>
      <c r="M352" s="556"/>
      <c r="N352" s="557"/>
      <c r="O352" s="558">
        <f>SUM(J352:N352)</f>
        <v>48</v>
      </c>
      <c r="P352" s="554"/>
      <c r="Q352" s="45"/>
      <c r="R352" s="554"/>
      <c r="S352" s="44">
        <f t="shared" si="156"/>
        <v>48</v>
      </c>
      <c r="T352" s="45"/>
      <c r="U352" s="46">
        <f t="shared" si="149"/>
        <v>48</v>
      </c>
      <c r="V352" s="47">
        <f t="shared" si="165"/>
        <v>0</v>
      </c>
      <c r="W352" s="48"/>
      <c r="X352" s="49">
        <f t="shared" si="157"/>
        <v>1920</v>
      </c>
      <c r="Y352" s="50">
        <f t="shared" si="158"/>
        <v>0</v>
      </c>
      <c r="Z352" s="50">
        <f t="shared" si="159"/>
        <v>0</v>
      </c>
      <c r="AA352" s="50">
        <f t="shared" si="160"/>
        <v>0</v>
      </c>
      <c r="AB352" s="51">
        <f t="shared" si="161"/>
        <v>0</v>
      </c>
      <c r="AC352" s="52">
        <f t="shared" si="162"/>
        <v>1920</v>
      </c>
      <c r="AD352" s="53">
        <f t="shared" si="163"/>
        <v>0</v>
      </c>
      <c r="AE352" s="54">
        <f t="shared" si="164"/>
        <v>1920</v>
      </c>
    </row>
    <row r="353" spans="1:31" ht="18" customHeight="1">
      <c r="A353" s="381">
        <v>423700</v>
      </c>
      <c r="B353" s="448" t="s">
        <v>57</v>
      </c>
      <c r="C353" s="32">
        <v>25</v>
      </c>
      <c r="D353" s="574"/>
      <c r="E353" s="73"/>
      <c r="F353" s="73"/>
      <c r="G353" s="73"/>
      <c r="H353" s="89">
        <v>6895</v>
      </c>
      <c r="I353" s="569"/>
      <c r="J353" s="742"/>
      <c r="K353" s="556"/>
      <c r="L353" s="556"/>
      <c r="M353" s="556"/>
      <c r="N353" s="743">
        <v>8</v>
      </c>
      <c r="O353" s="558">
        <f>SUM(J353:N353)</f>
        <v>8</v>
      </c>
      <c r="P353" s="554"/>
      <c r="Q353" s="45"/>
      <c r="R353" s="554"/>
      <c r="S353" s="44">
        <f t="shared" si="156"/>
        <v>8</v>
      </c>
      <c r="T353" s="45"/>
      <c r="U353" s="46">
        <f t="shared" si="149"/>
        <v>8</v>
      </c>
      <c r="V353" s="47">
        <f t="shared" si="165"/>
        <v>0</v>
      </c>
      <c r="W353" s="48"/>
      <c r="X353" s="49"/>
      <c r="Y353" s="50"/>
      <c r="Z353" s="50">
        <f t="shared" si="159"/>
        <v>0</v>
      </c>
      <c r="AA353" s="50">
        <f t="shared" si="160"/>
        <v>0</v>
      </c>
      <c r="AB353" s="51">
        <f t="shared" si="161"/>
        <v>320</v>
      </c>
      <c r="AC353" s="52">
        <f t="shared" si="162"/>
        <v>320</v>
      </c>
      <c r="AD353" s="53"/>
      <c r="AE353" s="54">
        <f t="shared" si="164"/>
        <v>320</v>
      </c>
    </row>
    <row r="354" spans="1:31" ht="18" customHeight="1">
      <c r="A354" s="381">
        <v>423701</v>
      </c>
      <c r="B354" s="448">
        <v>4</v>
      </c>
      <c r="C354" s="32">
        <v>25</v>
      </c>
      <c r="D354" s="574"/>
      <c r="E354" s="73"/>
      <c r="F354" s="73"/>
      <c r="G354" s="73"/>
      <c r="H354" s="89">
        <v>6995</v>
      </c>
      <c r="I354" s="569"/>
      <c r="J354" s="742"/>
      <c r="K354" s="556"/>
      <c r="L354" s="556"/>
      <c r="M354" s="556"/>
      <c r="N354" s="607">
        <v>8</v>
      </c>
      <c r="O354" s="558">
        <f>SUM(J354:N354)</f>
        <v>8</v>
      </c>
      <c r="P354" s="554"/>
      <c r="Q354" s="45"/>
      <c r="R354" s="554"/>
      <c r="S354" s="44">
        <f t="shared" si="156"/>
        <v>8</v>
      </c>
      <c r="T354" s="45"/>
      <c r="U354" s="46">
        <f t="shared" si="149"/>
        <v>8</v>
      </c>
      <c r="V354" s="47">
        <f t="shared" si="165"/>
        <v>0</v>
      </c>
      <c r="W354" s="48"/>
      <c r="X354" s="49"/>
      <c r="Y354" s="50">
        <f t="shared" si="158"/>
        <v>0</v>
      </c>
      <c r="Z354" s="50">
        <f t="shared" si="159"/>
        <v>0</v>
      </c>
      <c r="AA354" s="50">
        <f t="shared" si="160"/>
        <v>0</v>
      </c>
      <c r="AB354" s="51">
        <f t="shared" si="161"/>
        <v>320</v>
      </c>
      <c r="AC354" s="52">
        <f t="shared" si="162"/>
        <v>320</v>
      </c>
      <c r="AD354" s="53"/>
      <c r="AE354" s="54">
        <f t="shared" si="164"/>
        <v>320</v>
      </c>
    </row>
    <row r="355" spans="1:31" ht="18" hidden="1" customHeight="1">
      <c r="A355" s="381">
        <v>424001</v>
      </c>
      <c r="B355" s="448">
        <v>4</v>
      </c>
      <c r="C355" s="32">
        <v>25</v>
      </c>
      <c r="D355" s="617">
        <v>596</v>
      </c>
      <c r="E355" s="394">
        <v>996</v>
      </c>
      <c r="F355" s="73"/>
      <c r="G355" s="73"/>
      <c r="H355" s="36"/>
      <c r="I355" s="552"/>
      <c r="J355" s="553"/>
      <c r="K355" s="467"/>
      <c r="L355" s="467"/>
      <c r="M355" s="467"/>
      <c r="N355" s="339"/>
      <c r="O355" s="46">
        <f t="shared" si="155"/>
        <v>0</v>
      </c>
      <c r="P355" s="554"/>
      <c r="Q355" s="45"/>
      <c r="R355" s="554">
        <f t="shared" ref="R355:R374" si="166">SUM(P355:Q355)</f>
        <v>0</v>
      </c>
      <c r="S355" s="44">
        <f t="shared" si="156"/>
        <v>0</v>
      </c>
      <c r="T355" s="45"/>
      <c r="U355" s="46">
        <f t="shared" si="149"/>
        <v>0</v>
      </c>
      <c r="V355" s="47">
        <f t="shared" si="165"/>
        <v>0</v>
      </c>
      <c r="W355" s="48"/>
      <c r="X355" s="49">
        <f t="shared" si="157"/>
        <v>0</v>
      </c>
      <c r="Y355" s="50">
        <f t="shared" si="158"/>
        <v>0</v>
      </c>
      <c r="Z355" s="50">
        <f t="shared" si="159"/>
        <v>0</v>
      </c>
      <c r="AA355" s="50">
        <f t="shared" si="160"/>
        <v>0</v>
      </c>
      <c r="AB355" s="51">
        <f t="shared" si="161"/>
        <v>0</v>
      </c>
      <c r="AC355" s="52">
        <f t="shared" si="162"/>
        <v>0</v>
      </c>
      <c r="AD355" s="53"/>
      <c r="AE355" s="54">
        <f t="shared" si="164"/>
        <v>0</v>
      </c>
    </row>
    <row r="356" spans="1:31" ht="18" hidden="1" customHeight="1">
      <c r="A356" s="381">
        <v>423001</v>
      </c>
      <c r="B356" s="448" t="s">
        <v>57</v>
      </c>
      <c r="C356" s="32">
        <v>25</v>
      </c>
      <c r="D356" s="574">
        <v>395</v>
      </c>
      <c r="E356" s="73"/>
      <c r="F356" s="73"/>
      <c r="G356" s="73"/>
      <c r="H356" s="36"/>
      <c r="I356" s="552"/>
      <c r="J356" s="553"/>
      <c r="K356" s="467"/>
      <c r="L356" s="467"/>
      <c r="M356" s="467"/>
      <c r="N356" s="339"/>
      <c r="O356" s="46">
        <f t="shared" si="155"/>
        <v>0</v>
      </c>
      <c r="P356" s="554"/>
      <c r="Q356" s="45"/>
      <c r="R356" s="554">
        <f t="shared" si="166"/>
        <v>0</v>
      </c>
      <c r="S356" s="44">
        <f t="shared" si="156"/>
        <v>0</v>
      </c>
      <c r="T356" s="45"/>
      <c r="U356" s="46">
        <f t="shared" si="149"/>
        <v>0</v>
      </c>
      <c r="V356" s="47">
        <f t="shared" si="165"/>
        <v>0</v>
      </c>
      <c r="W356" s="48"/>
      <c r="X356" s="49">
        <f t="shared" si="157"/>
        <v>0</v>
      </c>
      <c r="Y356" s="50">
        <f t="shared" si="158"/>
        <v>0</v>
      </c>
      <c r="Z356" s="50">
        <f t="shared" si="159"/>
        <v>0</v>
      </c>
      <c r="AA356" s="50">
        <f t="shared" si="160"/>
        <v>0</v>
      </c>
      <c r="AB356" s="51">
        <f t="shared" si="161"/>
        <v>0</v>
      </c>
      <c r="AC356" s="52">
        <f t="shared" si="162"/>
        <v>0</v>
      </c>
      <c r="AD356" s="53">
        <f t="shared" si="163"/>
        <v>0</v>
      </c>
      <c r="AE356" s="54">
        <f t="shared" si="164"/>
        <v>0</v>
      </c>
    </row>
    <row r="357" spans="1:31" ht="18" hidden="1" customHeight="1">
      <c r="A357" s="172">
        <v>433000</v>
      </c>
      <c r="B357" s="448">
        <v>4</v>
      </c>
      <c r="C357" s="96">
        <v>25</v>
      </c>
      <c r="D357" s="821" t="s">
        <v>342</v>
      </c>
      <c r="E357" s="103"/>
      <c r="F357" s="103"/>
      <c r="G357" s="103"/>
      <c r="H357" s="103"/>
      <c r="I357" s="645"/>
      <c r="J357" s="553"/>
      <c r="K357" s="467"/>
      <c r="L357" s="467"/>
      <c r="M357" s="467"/>
      <c r="N357" s="339"/>
      <c r="O357" s="46">
        <f t="shared" si="155"/>
        <v>0</v>
      </c>
      <c r="P357" s="554"/>
      <c r="Q357" s="45"/>
      <c r="R357" s="554">
        <f t="shared" si="166"/>
        <v>0</v>
      </c>
      <c r="S357" s="44">
        <f t="shared" si="156"/>
        <v>0</v>
      </c>
      <c r="T357" s="45"/>
      <c r="U357" s="46">
        <f t="shared" si="149"/>
        <v>0</v>
      </c>
      <c r="V357" s="47">
        <f t="shared" si="165"/>
        <v>0</v>
      </c>
      <c r="W357" s="48"/>
      <c r="X357" s="49">
        <f t="shared" si="157"/>
        <v>0</v>
      </c>
      <c r="Y357" s="50">
        <f t="shared" si="158"/>
        <v>0</v>
      </c>
      <c r="Z357" s="50">
        <f t="shared" si="159"/>
        <v>0</v>
      </c>
      <c r="AA357" s="50">
        <f t="shared" si="160"/>
        <v>0</v>
      </c>
      <c r="AB357" s="51">
        <f t="shared" si="161"/>
        <v>0</v>
      </c>
      <c r="AC357" s="52">
        <f t="shared" si="162"/>
        <v>0</v>
      </c>
      <c r="AD357" s="53">
        <f t="shared" si="163"/>
        <v>0</v>
      </c>
      <c r="AE357" s="54">
        <f t="shared" si="164"/>
        <v>0</v>
      </c>
    </row>
    <row r="358" spans="1:31" ht="18" hidden="1" customHeight="1">
      <c r="A358" s="172">
        <v>433000</v>
      </c>
      <c r="B358" s="448">
        <v>4</v>
      </c>
      <c r="C358" s="96">
        <v>40</v>
      </c>
      <c r="D358" s="821" t="s">
        <v>342</v>
      </c>
      <c r="E358" s="103"/>
      <c r="F358" s="103"/>
      <c r="G358" s="103"/>
      <c r="H358" s="103"/>
      <c r="I358" s="645"/>
      <c r="J358" s="553"/>
      <c r="K358" s="467"/>
      <c r="L358" s="467"/>
      <c r="M358" s="467"/>
      <c r="N358" s="339"/>
      <c r="O358" s="46">
        <f t="shared" si="155"/>
        <v>0</v>
      </c>
      <c r="P358" s="554"/>
      <c r="Q358" s="45"/>
      <c r="R358" s="554">
        <f t="shared" si="166"/>
        <v>0</v>
      </c>
      <c r="S358" s="44">
        <f t="shared" si="156"/>
        <v>0</v>
      </c>
      <c r="T358" s="45"/>
      <c r="U358" s="46">
        <f t="shared" si="149"/>
        <v>0</v>
      </c>
      <c r="V358" s="47">
        <f t="shared" si="165"/>
        <v>0</v>
      </c>
      <c r="W358" s="48"/>
      <c r="X358" s="49">
        <f t="shared" si="157"/>
        <v>0</v>
      </c>
      <c r="Y358" s="50">
        <f t="shared" si="158"/>
        <v>0</v>
      </c>
      <c r="Z358" s="50">
        <f t="shared" si="159"/>
        <v>0</v>
      </c>
      <c r="AA358" s="50">
        <f t="shared" si="160"/>
        <v>0</v>
      </c>
      <c r="AB358" s="51">
        <f t="shared" si="161"/>
        <v>0</v>
      </c>
      <c r="AC358" s="52">
        <f t="shared" si="162"/>
        <v>0</v>
      </c>
      <c r="AD358" s="53">
        <f t="shared" si="163"/>
        <v>0</v>
      </c>
      <c r="AE358" s="54">
        <f t="shared" si="164"/>
        <v>0</v>
      </c>
    </row>
    <row r="359" spans="1:31" ht="18" hidden="1" customHeight="1">
      <c r="A359" s="172">
        <v>433051</v>
      </c>
      <c r="B359" s="101" t="s">
        <v>57</v>
      </c>
      <c r="C359" s="96">
        <v>40</v>
      </c>
      <c r="D359" s="614" t="s">
        <v>343</v>
      </c>
      <c r="E359" s="103"/>
      <c r="F359" s="103"/>
      <c r="G359" s="103"/>
      <c r="H359" s="103"/>
      <c r="I359" s="645"/>
      <c r="J359" s="553"/>
      <c r="K359" s="467"/>
      <c r="L359" s="467"/>
      <c r="M359" s="467"/>
      <c r="N359" s="339"/>
      <c r="O359" s="46">
        <f t="shared" si="155"/>
        <v>0</v>
      </c>
      <c r="P359" s="554"/>
      <c r="Q359" s="45"/>
      <c r="R359" s="554">
        <f t="shared" si="166"/>
        <v>0</v>
      </c>
      <c r="S359" s="44">
        <f t="shared" si="156"/>
        <v>0</v>
      </c>
      <c r="T359" s="45"/>
      <c r="U359" s="46">
        <f t="shared" si="149"/>
        <v>0</v>
      </c>
      <c r="V359" s="47">
        <f t="shared" si="165"/>
        <v>0</v>
      </c>
      <c r="W359" s="48"/>
      <c r="X359" s="49">
        <f t="shared" si="157"/>
        <v>0</v>
      </c>
      <c r="Y359" s="50">
        <f t="shared" si="158"/>
        <v>0</v>
      </c>
      <c r="Z359" s="50">
        <f t="shared" si="159"/>
        <v>0</v>
      </c>
      <c r="AA359" s="50">
        <f t="shared" si="160"/>
        <v>0</v>
      </c>
      <c r="AB359" s="51">
        <f t="shared" si="161"/>
        <v>0</v>
      </c>
      <c r="AC359" s="52">
        <f t="shared" si="162"/>
        <v>0</v>
      </c>
      <c r="AD359" s="53">
        <f t="shared" si="163"/>
        <v>0</v>
      </c>
      <c r="AE359" s="54">
        <f t="shared" si="164"/>
        <v>0</v>
      </c>
    </row>
    <row r="360" spans="1:31" ht="18" hidden="1" customHeight="1">
      <c r="A360" s="172">
        <v>433064</v>
      </c>
      <c r="B360" s="101" t="s">
        <v>57</v>
      </c>
      <c r="C360" s="96">
        <v>40</v>
      </c>
      <c r="D360" s="614" t="s">
        <v>344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5"/>
        <v>0</v>
      </c>
      <c r="P360" s="554"/>
      <c r="Q360" s="45"/>
      <c r="R360" s="554">
        <f t="shared" si="166"/>
        <v>0</v>
      </c>
      <c r="S360" s="44">
        <f t="shared" si="156"/>
        <v>0</v>
      </c>
      <c r="T360" s="45"/>
      <c r="U360" s="46">
        <f t="shared" si="149"/>
        <v>0</v>
      </c>
      <c r="V360" s="47">
        <f t="shared" si="165"/>
        <v>0</v>
      </c>
      <c r="W360" s="48"/>
      <c r="X360" s="49">
        <f t="shared" si="157"/>
        <v>0</v>
      </c>
      <c r="Y360" s="50">
        <f t="shared" si="158"/>
        <v>0</v>
      </c>
      <c r="Z360" s="50">
        <f t="shared" si="159"/>
        <v>0</v>
      </c>
      <c r="AA360" s="50">
        <f t="shared" si="160"/>
        <v>0</v>
      </c>
      <c r="AB360" s="51">
        <f t="shared" si="161"/>
        <v>0</v>
      </c>
      <c r="AC360" s="52">
        <f t="shared" si="162"/>
        <v>0</v>
      </c>
      <c r="AD360" s="53">
        <f t="shared" si="163"/>
        <v>0</v>
      </c>
      <c r="AE360" s="54">
        <f t="shared" si="164"/>
        <v>0</v>
      </c>
    </row>
    <row r="361" spans="1:31" ht="18" hidden="1" customHeight="1">
      <c r="A361" s="172">
        <v>433051</v>
      </c>
      <c r="B361" s="101" t="s">
        <v>57</v>
      </c>
      <c r="C361" s="96">
        <v>40</v>
      </c>
      <c r="D361" s="614" t="s">
        <v>345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5"/>
        <v>0</v>
      </c>
      <c r="P361" s="554"/>
      <c r="Q361" s="45"/>
      <c r="R361" s="554">
        <f t="shared" si="166"/>
        <v>0</v>
      </c>
      <c r="S361" s="44">
        <f t="shared" si="156"/>
        <v>0</v>
      </c>
      <c r="T361" s="45"/>
      <c r="U361" s="46">
        <f t="shared" si="149"/>
        <v>0</v>
      </c>
      <c r="V361" s="47">
        <f t="shared" si="165"/>
        <v>0</v>
      </c>
      <c r="W361" s="48"/>
      <c r="X361" s="49">
        <f t="shared" si="157"/>
        <v>0</v>
      </c>
      <c r="Y361" s="50">
        <f t="shared" si="158"/>
        <v>0</v>
      </c>
      <c r="Z361" s="50">
        <f t="shared" si="159"/>
        <v>0</v>
      </c>
      <c r="AA361" s="50">
        <f t="shared" si="160"/>
        <v>0</v>
      </c>
      <c r="AB361" s="51">
        <f t="shared" si="161"/>
        <v>0</v>
      </c>
      <c r="AC361" s="52">
        <f t="shared" si="162"/>
        <v>0</v>
      </c>
      <c r="AD361" s="53">
        <f t="shared" si="163"/>
        <v>0</v>
      </c>
      <c r="AE361" s="54">
        <f t="shared" si="164"/>
        <v>0</v>
      </c>
    </row>
    <row r="362" spans="1:31" ht="18" hidden="1" customHeight="1">
      <c r="A362" s="172">
        <v>411041</v>
      </c>
      <c r="B362" s="101" t="s">
        <v>57</v>
      </c>
      <c r="C362" s="96">
        <v>40</v>
      </c>
      <c r="D362" s="614" t="s">
        <v>346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5"/>
        <v>0</v>
      </c>
      <c r="P362" s="554"/>
      <c r="Q362" s="45"/>
      <c r="R362" s="554">
        <f t="shared" si="166"/>
        <v>0</v>
      </c>
      <c r="S362" s="44">
        <f t="shared" si="156"/>
        <v>0</v>
      </c>
      <c r="T362" s="45"/>
      <c r="U362" s="46">
        <f t="shared" si="149"/>
        <v>0</v>
      </c>
      <c r="V362" s="47">
        <f t="shared" si="165"/>
        <v>0</v>
      </c>
      <c r="W362" s="48"/>
      <c r="X362" s="49">
        <f t="shared" si="157"/>
        <v>0</v>
      </c>
      <c r="Y362" s="50">
        <f t="shared" si="158"/>
        <v>0</v>
      </c>
      <c r="Z362" s="50">
        <f t="shared" si="159"/>
        <v>0</v>
      </c>
      <c r="AA362" s="50">
        <f t="shared" si="160"/>
        <v>0</v>
      </c>
      <c r="AB362" s="51">
        <f t="shared" si="161"/>
        <v>0</v>
      </c>
      <c r="AC362" s="52">
        <f t="shared" si="162"/>
        <v>0</v>
      </c>
      <c r="AD362" s="53">
        <f t="shared" si="163"/>
        <v>0</v>
      </c>
      <c r="AE362" s="54">
        <f t="shared" si="164"/>
        <v>0</v>
      </c>
    </row>
    <row r="363" spans="1:31" ht="18" hidden="1" customHeight="1">
      <c r="A363" s="172">
        <v>400100</v>
      </c>
      <c r="B363" s="101" t="s">
        <v>57</v>
      </c>
      <c r="C363" s="96">
        <v>40</v>
      </c>
      <c r="D363" s="614" t="s">
        <v>347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5"/>
        <v>0</v>
      </c>
      <c r="P363" s="554"/>
      <c r="Q363" s="45"/>
      <c r="R363" s="554">
        <f t="shared" si="166"/>
        <v>0</v>
      </c>
      <c r="S363" s="44">
        <f t="shared" si="156"/>
        <v>0</v>
      </c>
      <c r="T363" s="45"/>
      <c r="U363" s="46">
        <f t="shared" si="149"/>
        <v>0</v>
      </c>
      <c r="V363" s="47">
        <f t="shared" si="165"/>
        <v>0</v>
      </c>
      <c r="W363" s="48"/>
      <c r="X363" s="49">
        <f t="shared" si="157"/>
        <v>0</v>
      </c>
      <c r="Y363" s="50">
        <f t="shared" si="158"/>
        <v>0</v>
      </c>
      <c r="Z363" s="50">
        <f t="shared" si="159"/>
        <v>0</v>
      </c>
      <c r="AA363" s="50">
        <f t="shared" si="160"/>
        <v>0</v>
      </c>
      <c r="AB363" s="51">
        <f t="shared" si="161"/>
        <v>0</v>
      </c>
      <c r="AC363" s="52">
        <f t="shared" si="162"/>
        <v>0</v>
      </c>
      <c r="AD363" s="53">
        <f t="shared" si="163"/>
        <v>0</v>
      </c>
      <c r="AE363" s="54">
        <f t="shared" si="164"/>
        <v>0</v>
      </c>
    </row>
    <row r="364" spans="1:31" ht="18" hidden="1" customHeight="1">
      <c r="A364" s="172">
        <v>400200</v>
      </c>
      <c r="B364" s="101" t="s">
        <v>57</v>
      </c>
      <c r="C364" s="96">
        <v>40</v>
      </c>
      <c r="D364" s="614" t="s">
        <v>348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5"/>
        <v>0</v>
      </c>
      <c r="P364" s="554"/>
      <c r="Q364" s="45"/>
      <c r="R364" s="554">
        <f t="shared" si="166"/>
        <v>0</v>
      </c>
      <c r="S364" s="44">
        <f t="shared" si="156"/>
        <v>0</v>
      </c>
      <c r="T364" s="45"/>
      <c r="U364" s="46">
        <f t="shared" si="149"/>
        <v>0</v>
      </c>
      <c r="V364" s="47">
        <f t="shared" si="165"/>
        <v>0</v>
      </c>
      <c r="W364" s="48"/>
      <c r="X364" s="49">
        <f t="shared" si="157"/>
        <v>0</v>
      </c>
      <c r="Y364" s="50">
        <f t="shared" si="158"/>
        <v>0</v>
      </c>
      <c r="Z364" s="50">
        <f t="shared" si="159"/>
        <v>0</v>
      </c>
      <c r="AA364" s="50">
        <f t="shared" si="160"/>
        <v>0</v>
      </c>
      <c r="AB364" s="51">
        <f t="shared" si="161"/>
        <v>0</v>
      </c>
      <c r="AC364" s="52">
        <f t="shared" si="162"/>
        <v>0</v>
      </c>
      <c r="AD364" s="53">
        <f t="shared" si="163"/>
        <v>0</v>
      </c>
      <c r="AE364" s="54">
        <f t="shared" si="164"/>
        <v>0</v>
      </c>
    </row>
    <row r="365" spans="1:31" ht="18" hidden="1" customHeight="1">
      <c r="A365" s="172">
        <v>400300</v>
      </c>
      <c r="B365" s="101" t="s">
        <v>57</v>
      </c>
      <c r="C365" s="96">
        <v>40</v>
      </c>
      <c r="D365" s="614" t="s">
        <v>349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5"/>
        <v>0</v>
      </c>
      <c r="P365" s="554"/>
      <c r="Q365" s="45"/>
      <c r="R365" s="554">
        <f t="shared" si="166"/>
        <v>0</v>
      </c>
      <c r="S365" s="44">
        <f t="shared" si="156"/>
        <v>0</v>
      </c>
      <c r="T365" s="45"/>
      <c r="U365" s="46">
        <f t="shared" si="149"/>
        <v>0</v>
      </c>
      <c r="V365" s="47">
        <f t="shared" si="165"/>
        <v>0</v>
      </c>
      <c r="W365" s="48"/>
      <c r="X365" s="49">
        <f t="shared" si="157"/>
        <v>0</v>
      </c>
      <c r="Y365" s="50">
        <f t="shared" si="158"/>
        <v>0</v>
      </c>
      <c r="Z365" s="50">
        <f t="shared" si="159"/>
        <v>0</v>
      </c>
      <c r="AA365" s="50">
        <f t="shared" si="160"/>
        <v>0</v>
      </c>
      <c r="AB365" s="51">
        <f t="shared" si="161"/>
        <v>0</v>
      </c>
      <c r="AC365" s="52">
        <f t="shared" si="162"/>
        <v>0</v>
      </c>
      <c r="AD365" s="53">
        <f t="shared" si="163"/>
        <v>0</v>
      </c>
      <c r="AE365" s="54">
        <f t="shared" si="164"/>
        <v>0</v>
      </c>
    </row>
    <row r="366" spans="1:31" ht="18" hidden="1" customHeight="1">
      <c r="A366" s="172">
        <v>433060</v>
      </c>
      <c r="B366" s="101" t="s">
        <v>57</v>
      </c>
      <c r="C366" s="96">
        <v>40</v>
      </c>
      <c r="D366" s="614" t="s">
        <v>350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5"/>
        <v>0</v>
      </c>
      <c r="P366" s="554"/>
      <c r="Q366" s="45"/>
      <c r="R366" s="554">
        <f t="shared" si="166"/>
        <v>0</v>
      </c>
      <c r="S366" s="44">
        <f t="shared" si="156"/>
        <v>0</v>
      </c>
      <c r="T366" s="45"/>
      <c r="U366" s="46">
        <f t="shared" si="149"/>
        <v>0</v>
      </c>
      <c r="V366" s="47">
        <f t="shared" si="165"/>
        <v>0</v>
      </c>
      <c r="W366" s="48"/>
      <c r="X366" s="49">
        <f t="shared" si="157"/>
        <v>0</v>
      </c>
      <c r="Y366" s="50">
        <f t="shared" si="158"/>
        <v>0</v>
      </c>
      <c r="Z366" s="50">
        <f t="shared" si="159"/>
        <v>0</v>
      </c>
      <c r="AA366" s="50">
        <f t="shared" si="160"/>
        <v>0</v>
      </c>
      <c r="AB366" s="51">
        <f t="shared" si="161"/>
        <v>0</v>
      </c>
      <c r="AC366" s="52">
        <f t="shared" si="162"/>
        <v>0</v>
      </c>
      <c r="AD366" s="53">
        <f t="shared" si="163"/>
        <v>0</v>
      </c>
      <c r="AE366" s="54">
        <f t="shared" si="164"/>
        <v>0</v>
      </c>
    </row>
    <row r="367" spans="1:31" ht="18" hidden="1" customHeight="1">
      <c r="A367" s="172">
        <v>433091</v>
      </c>
      <c r="B367" s="101" t="s">
        <v>57</v>
      </c>
      <c r="C367" s="96" t="s">
        <v>75</v>
      </c>
      <c r="D367" s="614" t="s">
        <v>351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5"/>
        <v>0</v>
      </c>
      <c r="P367" s="554"/>
      <c r="Q367" s="45"/>
      <c r="R367" s="554">
        <f t="shared" si="166"/>
        <v>0</v>
      </c>
      <c r="S367" s="44"/>
      <c r="T367" s="45">
        <f>SUM(O367,R367)</f>
        <v>0</v>
      </c>
      <c r="U367" s="46">
        <f t="shared" si="149"/>
        <v>0</v>
      </c>
      <c r="V367" s="47">
        <f t="shared" si="165"/>
        <v>0</v>
      </c>
      <c r="W367" s="48"/>
      <c r="X367" s="49"/>
      <c r="Y367" s="50"/>
      <c r="Z367" s="50"/>
      <c r="AA367" s="50"/>
      <c r="AB367" s="51"/>
      <c r="AC367" s="52">
        <f t="shared" si="162"/>
        <v>0</v>
      </c>
      <c r="AD367" s="53"/>
      <c r="AE367" s="54">
        <f t="shared" si="164"/>
        <v>0</v>
      </c>
    </row>
    <row r="368" spans="1:31" ht="18" hidden="1" customHeight="1">
      <c r="A368" s="172">
        <v>433092</v>
      </c>
      <c r="B368" s="101" t="s">
        <v>57</v>
      </c>
      <c r="C368" s="96" t="s">
        <v>75</v>
      </c>
      <c r="D368" s="614" t="s">
        <v>352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5"/>
        <v>0</v>
      </c>
      <c r="P368" s="554"/>
      <c r="Q368" s="45"/>
      <c r="R368" s="554">
        <f t="shared" si="166"/>
        <v>0</v>
      </c>
      <c r="S368" s="44"/>
      <c r="T368" s="45">
        <f>SUM(O368,R368)</f>
        <v>0</v>
      </c>
      <c r="U368" s="46">
        <f t="shared" si="149"/>
        <v>0</v>
      </c>
      <c r="V368" s="47">
        <f t="shared" si="165"/>
        <v>0</v>
      </c>
      <c r="W368" s="48"/>
      <c r="X368" s="49"/>
      <c r="Y368" s="50"/>
      <c r="Z368" s="50"/>
      <c r="AA368" s="50"/>
      <c r="AB368" s="51"/>
      <c r="AC368" s="52">
        <f t="shared" si="162"/>
        <v>0</v>
      </c>
      <c r="AD368" s="53"/>
      <c r="AE368" s="54">
        <f t="shared" si="164"/>
        <v>0</v>
      </c>
    </row>
    <row r="369" spans="1:31" ht="18" hidden="1" customHeight="1">
      <c r="A369" s="172">
        <v>433094</v>
      </c>
      <c r="B369" s="101" t="s">
        <v>57</v>
      </c>
      <c r="C369" s="96" t="s">
        <v>75</v>
      </c>
      <c r="D369" s="614" t="s">
        <v>353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5"/>
        <v>0</v>
      </c>
      <c r="P369" s="554"/>
      <c r="Q369" s="45"/>
      <c r="R369" s="554">
        <f t="shared" si="166"/>
        <v>0</v>
      </c>
      <c r="S369" s="44"/>
      <c r="T369" s="45">
        <f>SUM(O369,R369)</f>
        <v>0</v>
      </c>
      <c r="U369" s="46">
        <f t="shared" si="149"/>
        <v>0</v>
      </c>
      <c r="V369" s="47">
        <f t="shared" si="165"/>
        <v>0</v>
      </c>
      <c r="W369" s="48"/>
      <c r="X369" s="49"/>
      <c r="Y369" s="50"/>
      <c r="Z369" s="50"/>
      <c r="AA369" s="50"/>
      <c r="AB369" s="51"/>
      <c r="AC369" s="52">
        <f t="shared" si="162"/>
        <v>0</v>
      </c>
      <c r="AD369" s="53"/>
      <c r="AE369" s="54">
        <f t="shared" si="164"/>
        <v>0</v>
      </c>
    </row>
    <row r="370" spans="1:31" ht="18" hidden="1" customHeight="1">
      <c r="A370" s="172">
        <v>433093</v>
      </c>
      <c r="B370" s="101" t="s">
        <v>57</v>
      </c>
      <c r="C370" s="96">
        <v>40</v>
      </c>
      <c r="D370" s="614" t="s">
        <v>354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5"/>
        <v>0</v>
      </c>
      <c r="P370" s="554"/>
      <c r="Q370" s="45"/>
      <c r="R370" s="554">
        <f t="shared" si="166"/>
        <v>0</v>
      </c>
      <c r="S370" s="44">
        <f>SUM(O370,R370)</f>
        <v>0</v>
      </c>
      <c r="T370" s="45"/>
      <c r="U370" s="46">
        <f t="shared" si="149"/>
        <v>0</v>
      </c>
      <c r="V370" s="47">
        <f t="shared" si="165"/>
        <v>0</v>
      </c>
      <c r="W370" s="48"/>
      <c r="X370" s="49">
        <f t="shared" si="157"/>
        <v>0</v>
      </c>
      <c r="Y370" s="50">
        <f t="shared" si="158"/>
        <v>0</v>
      </c>
      <c r="Z370" s="50">
        <f t="shared" si="159"/>
        <v>0</v>
      </c>
      <c r="AA370" s="50">
        <f t="shared" si="160"/>
        <v>0</v>
      </c>
      <c r="AB370" s="51">
        <f t="shared" si="161"/>
        <v>0</v>
      </c>
      <c r="AC370" s="52">
        <f t="shared" si="162"/>
        <v>0</v>
      </c>
      <c r="AD370" s="53">
        <f t="shared" si="163"/>
        <v>0</v>
      </c>
      <c r="AE370" s="54">
        <f t="shared" si="164"/>
        <v>0</v>
      </c>
    </row>
    <row r="371" spans="1:31" ht="18" hidden="1" customHeight="1">
      <c r="A371" s="172">
        <v>433081</v>
      </c>
      <c r="B371" s="101" t="s">
        <v>57</v>
      </c>
      <c r="C371" s="96">
        <v>40</v>
      </c>
      <c r="D371" s="614" t="s">
        <v>355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5"/>
        <v>0</v>
      </c>
      <c r="P371" s="554"/>
      <c r="Q371" s="45"/>
      <c r="R371" s="554">
        <f t="shared" si="166"/>
        <v>0</v>
      </c>
      <c r="S371" s="44">
        <f>SUM(O371,R371)</f>
        <v>0</v>
      </c>
      <c r="T371" s="45"/>
      <c r="U371" s="46">
        <f t="shared" si="149"/>
        <v>0</v>
      </c>
      <c r="V371" s="47">
        <f t="shared" si="165"/>
        <v>0</v>
      </c>
      <c r="W371" s="48"/>
      <c r="X371" s="49">
        <f t="shared" si="157"/>
        <v>0</v>
      </c>
      <c r="Y371" s="50">
        <f t="shared" si="158"/>
        <v>0</v>
      </c>
      <c r="Z371" s="50">
        <f t="shared" si="159"/>
        <v>0</v>
      </c>
      <c r="AA371" s="50">
        <f t="shared" si="160"/>
        <v>0</v>
      </c>
      <c r="AB371" s="51">
        <f t="shared" si="161"/>
        <v>0</v>
      </c>
      <c r="AC371" s="52">
        <f t="shared" si="162"/>
        <v>0</v>
      </c>
      <c r="AD371" s="53">
        <f t="shared" si="163"/>
        <v>0</v>
      </c>
      <c r="AE371" s="54">
        <f t="shared" si="164"/>
        <v>0</v>
      </c>
    </row>
    <row r="372" spans="1:31" ht="18" hidden="1" customHeight="1">
      <c r="A372" s="172">
        <v>433071</v>
      </c>
      <c r="B372" s="101" t="s">
        <v>57</v>
      </c>
      <c r="C372" s="96">
        <v>40</v>
      </c>
      <c r="D372" s="614" t="s">
        <v>356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5"/>
        <v>0</v>
      </c>
      <c r="P372" s="554"/>
      <c r="Q372" s="45"/>
      <c r="R372" s="554">
        <f t="shared" si="166"/>
        <v>0</v>
      </c>
      <c r="S372" s="44">
        <f>SUM(O372,R372)</f>
        <v>0</v>
      </c>
      <c r="T372" s="45"/>
      <c r="U372" s="46">
        <f t="shared" si="149"/>
        <v>0</v>
      </c>
      <c r="V372" s="47">
        <f t="shared" si="165"/>
        <v>0</v>
      </c>
      <c r="W372" s="48"/>
      <c r="X372" s="49">
        <f t="shared" si="157"/>
        <v>0</v>
      </c>
      <c r="Y372" s="50">
        <f t="shared" si="158"/>
        <v>0</v>
      </c>
      <c r="Z372" s="50">
        <f t="shared" si="159"/>
        <v>0</v>
      </c>
      <c r="AA372" s="50">
        <f t="shared" si="160"/>
        <v>0</v>
      </c>
      <c r="AB372" s="51">
        <f t="shared" si="161"/>
        <v>0</v>
      </c>
      <c r="AC372" s="52">
        <f t="shared" si="162"/>
        <v>0</v>
      </c>
      <c r="AD372" s="53">
        <f t="shared" si="163"/>
        <v>0</v>
      </c>
      <c r="AE372" s="54">
        <f t="shared" si="164"/>
        <v>0</v>
      </c>
    </row>
    <row r="373" spans="1:31" ht="18" hidden="1" customHeight="1">
      <c r="A373" s="172">
        <v>433061</v>
      </c>
      <c r="B373" s="101" t="s">
        <v>57</v>
      </c>
      <c r="C373" s="96" t="s">
        <v>75</v>
      </c>
      <c r="D373" s="614" t="s">
        <v>357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5"/>
        <v>0</v>
      </c>
      <c r="P373" s="554"/>
      <c r="Q373" s="45"/>
      <c r="R373" s="554">
        <f t="shared" si="166"/>
        <v>0</v>
      </c>
      <c r="S373" s="44"/>
      <c r="T373" s="45">
        <f>SUM(O373,R373)</f>
        <v>0</v>
      </c>
      <c r="U373" s="46">
        <f t="shared" si="149"/>
        <v>0</v>
      </c>
      <c r="V373" s="47">
        <f t="shared" si="165"/>
        <v>0</v>
      </c>
      <c r="W373" s="48"/>
      <c r="X373" s="49"/>
      <c r="Y373" s="50"/>
      <c r="Z373" s="50"/>
      <c r="AA373" s="50"/>
      <c r="AB373" s="51"/>
      <c r="AC373" s="52">
        <f t="shared" si="162"/>
        <v>0</v>
      </c>
      <c r="AD373" s="53"/>
      <c r="AE373" s="54">
        <f t="shared" si="164"/>
        <v>0</v>
      </c>
    </row>
    <row r="374" spans="1:31" ht="18" hidden="1" customHeight="1">
      <c r="A374" s="172">
        <v>433061</v>
      </c>
      <c r="B374" s="101" t="s">
        <v>57</v>
      </c>
      <c r="C374" s="96">
        <v>40</v>
      </c>
      <c r="D374" s="614" t="s">
        <v>358</v>
      </c>
      <c r="E374" s="103"/>
      <c r="F374" s="103"/>
      <c r="G374" s="103"/>
      <c r="H374" s="103"/>
      <c r="I374" s="645"/>
      <c r="J374" s="624"/>
      <c r="K374" s="625"/>
      <c r="L374" s="625"/>
      <c r="M374" s="625"/>
      <c r="N374" s="626"/>
      <c r="O374" s="423">
        <f t="shared" si="155"/>
        <v>0</v>
      </c>
      <c r="P374" s="554"/>
      <c r="Q374" s="422"/>
      <c r="R374" s="823">
        <f t="shared" si="166"/>
        <v>0</v>
      </c>
      <c r="S374" s="44">
        <f>SUM(O374,R374)</f>
        <v>0</v>
      </c>
      <c r="T374" s="422"/>
      <c r="U374" s="423">
        <f t="shared" si="149"/>
        <v>0</v>
      </c>
      <c r="V374" s="47">
        <f t="shared" si="165"/>
        <v>0</v>
      </c>
      <c r="W374" s="424"/>
      <c r="X374" s="425">
        <f t="shared" si="157"/>
        <v>0</v>
      </c>
      <c r="Y374" s="426">
        <f t="shared" si="158"/>
        <v>0</v>
      </c>
      <c r="Z374" s="426">
        <f t="shared" si="159"/>
        <v>0</v>
      </c>
      <c r="AA374" s="426">
        <f t="shared" si="160"/>
        <v>0</v>
      </c>
      <c r="AB374" s="427">
        <f t="shared" si="161"/>
        <v>0</v>
      </c>
      <c r="AC374" s="428">
        <f t="shared" si="162"/>
        <v>0</v>
      </c>
      <c r="AD374" s="429">
        <f t="shared" si="163"/>
        <v>0</v>
      </c>
      <c r="AE374" s="437">
        <f t="shared" si="164"/>
        <v>0</v>
      </c>
    </row>
    <row r="375" spans="1:31" ht="18" customHeight="1">
      <c r="A375" s="449" t="s">
        <v>359</v>
      </c>
      <c r="B375" s="450"/>
      <c r="C375" s="867"/>
      <c r="D375" s="868"/>
      <c r="E375" s="450"/>
      <c r="F375" s="450"/>
      <c r="G375" s="450"/>
      <c r="H375" s="450"/>
      <c r="I375" s="868"/>
      <c r="J375" s="458">
        <f>SUM(J336:J374)</f>
        <v>82</v>
      </c>
      <c r="K375" s="458">
        <f t="shared" ref="K375:N375" si="167">SUM(K336:K374)</f>
        <v>14</v>
      </c>
      <c r="L375" s="458">
        <f t="shared" si="167"/>
        <v>24</v>
      </c>
      <c r="M375" s="458">
        <f t="shared" si="167"/>
        <v>0</v>
      </c>
      <c r="N375" s="458">
        <f t="shared" si="167"/>
        <v>16</v>
      </c>
      <c r="O375" s="458">
        <f>SUM(O336:O374)</f>
        <v>136</v>
      </c>
      <c r="P375" s="463">
        <f t="shared" ref="P375:T375" si="168">SUM(P336:P374)</f>
        <v>0</v>
      </c>
      <c r="Q375" s="459">
        <f t="shared" si="168"/>
        <v>0</v>
      </c>
      <c r="R375" s="463">
        <f t="shared" si="168"/>
        <v>0</v>
      </c>
      <c r="S375" s="458">
        <f t="shared" si="168"/>
        <v>136</v>
      </c>
      <c r="T375" s="459">
        <f t="shared" si="168"/>
        <v>0</v>
      </c>
      <c r="U375" s="460">
        <f>SUM(U336:U374)</f>
        <v>136</v>
      </c>
      <c r="V375" s="47">
        <f t="shared" si="165"/>
        <v>0</v>
      </c>
      <c r="W375" s="461"/>
      <c r="X375" s="462">
        <f t="shared" ref="X375:AE375" si="169">SUM(X336:X374)</f>
        <v>3280</v>
      </c>
      <c r="Y375" s="459">
        <f t="shared" si="169"/>
        <v>560</v>
      </c>
      <c r="Z375" s="459">
        <f t="shared" si="169"/>
        <v>960</v>
      </c>
      <c r="AA375" s="459">
        <f t="shared" si="169"/>
        <v>0</v>
      </c>
      <c r="AB375" s="463">
        <f t="shared" si="169"/>
        <v>640</v>
      </c>
      <c r="AC375" s="460">
        <f t="shared" si="169"/>
        <v>5120</v>
      </c>
      <c r="AD375" s="463">
        <f t="shared" si="169"/>
        <v>0</v>
      </c>
      <c r="AE375" s="464">
        <f t="shared" si="169"/>
        <v>5120</v>
      </c>
    </row>
    <row r="376" spans="1:31" ht="18" customHeight="1">
      <c r="A376" s="381">
        <v>513001</v>
      </c>
      <c r="B376" s="448">
        <v>4</v>
      </c>
      <c r="C376" s="238">
        <v>25</v>
      </c>
      <c r="D376" s="769"/>
      <c r="E376" s="465" t="s">
        <v>360</v>
      </c>
      <c r="F376" s="465"/>
      <c r="G376" s="465"/>
      <c r="H376" s="465"/>
      <c r="I376" s="769"/>
      <c r="J376" s="45"/>
      <c r="K376" s="789"/>
      <c r="L376" s="45"/>
      <c r="M376" s="45"/>
      <c r="N376" s="45"/>
      <c r="O376" s="46">
        <f t="shared" si="155"/>
        <v>0</v>
      </c>
      <c r="P376" s="45"/>
      <c r="Q376" s="45"/>
      <c r="R376" s="45"/>
      <c r="S376" s="44">
        <f>SUM(O376,R376)</f>
        <v>0</v>
      </c>
      <c r="T376" s="45"/>
      <c r="U376" s="46">
        <f t="shared" si="149"/>
        <v>0</v>
      </c>
      <c r="V376" s="47">
        <f t="shared" si="165"/>
        <v>0</v>
      </c>
      <c r="W376" s="467" t="s">
        <v>102</v>
      </c>
      <c r="X376" s="45"/>
      <c r="Y376" s="50">
        <f>(K376*1000)/C376</f>
        <v>0</v>
      </c>
      <c r="Z376" s="45"/>
      <c r="AA376" s="45"/>
      <c r="AB376" s="45"/>
      <c r="AC376" s="52">
        <f t="shared" si="162"/>
        <v>0</v>
      </c>
      <c r="AD376" s="45"/>
      <c r="AE376" s="54">
        <f t="shared" si="164"/>
        <v>0</v>
      </c>
    </row>
    <row r="377" spans="1:31" ht="18" hidden="1" customHeight="1">
      <c r="A377" s="381">
        <v>512001</v>
      </c>
      <c r="B377" s="448">
        <v>3.5</v>
      </c>
      <c r="C377" s="238">
        <v>25</v>
      </c>
      <c r="D377" s="769"/>
      <c r="E377" s="465" t="s">
        <v>361</v>
      </c>
      <c r="F377" s="465"/>
      <c r="G377" s="465"/>
      <c r="H377" s="465"/>
      <c r="I377" s="769"/>
      <c r="J377" s="45"/>
      <c r="K377" s="45"/>
      <c r="L377" s="45"/>
      <c r="M377" s="45"/>
      <c r="N377" s="45"/>
      <c r="O377" s="46">
        <f t="shared" si="155"/>
        <v>0</v>
      </c>
      <c r="P377" s="45"/>
      <c r="Q377" s="45"/>
      <c r="R377" s="45"/>
      <c r="S377" s="44">
        <f>SUM(O377,R377)</f>
        <v>0</v>
      </c>
      <c r="T377" s="45"/>
      <c r="U377" s="46">
        <f t="shared" si="149"/>
        <v>0</v>
      </c>
      <c r="V377" s="47">
        <f t="shared" si="165"/>
        <v>0</v>
      </c>
      <c r="W377" s="467"/>
      <c r="X377" s="45"/>
      <c r="Y377" s="50">
        <f>(K377*1000)/C377</f>
        <v>0</v>
      </c>
      <c r="Z377" s="45"/>
      <c r="AA377" s="45"/>
      <c r="AB377" s="45"/>
      <c r="AC377" s="52">
        <f t="shared" si="162"/>
        <v>0</v>
      </c>
      <c r="AD377" s="45"/>
      <c r="AE377" s="54">
        <f t="shared" si="164"/>
        <v>0</v>
      </c>
    </row>
    <row r="378" spans="1:31" ht="18" customHeight="1">
      <c r="A378" s="381">
        <v>513021</v>
      </c>
      <c r="B378" s="448">
        <v>4</v>
      </c>
      <c r="C378" s="238">
        <v>25</v>
      </c>
      <c r="D378" s="769"/>
      <c r="E378" s="465"/>
      <c r="F378" s="465"/>
      <c r="G378" s="465"/>
      <c r="H378" s="135">
        <v>6991</v>
      </c>
      <c r="I378" s="769"/>
      <c r="J378" s="563"/>
      <c r="K378" s="563"/>
      <c r="L378" s="563"/>
      <c r="M378" s="563"/>
      <c r="N378" s="789"/>
      <c r="O378" s="558">
        <f t="shared" si="155"/>
        <v>0</v>
      </c>
      <c r="P378" s="45"/>
      <c r="Q378" s="45"/>
      <c r="R378" s="45"/>
      <c r="S378" s="44">
        <f>SUM(O378,R378)</f>
        <v>0</v>
      </c>
      <c r="T378" s="45"/>
      <c r="U378" s="46">
        <f t="shared" si="149"/>
        <v>0</v>
      </c>
      <c r="V378" s="47">
        <f t="shared" si="165"/>
        <v>0</v>
      </c>
      <c r="W378" s="467" t="s">
        <v>102</v>
      </c>
      <c r="X378" s="45"/>
      <c r="Y378" s="45"/>
      <c r="Z378" s="45"/>
      <c r="AA378" s="45"/>
      <c r="AB378" s="51">
        <f t="shared" ref="AB378" si="170">(N378*1000)/C378</f>
        <v>0</v>
      </c>
      <c r="AC378" s="52">
        <f t="shared" si="162"/>
        <v>0</v>
      </c>
      <c r="AD378" s="45"/>
      <c r="AE378" s="54">
        <f t="shared" si="164"/>
        <v>0</v>
      </c>
    </row>
    <row r="379" spans="1:31" ht="18" customHeight="1">
      <c r="A379" s="381">
        <v>511001</v>
      </c>
      <c r="B379" s="448">
        <v>4</v>
      </c>
      <c r="C379" s="238">
        <v>25</v>
      </c>
      <c r="D379" s="769"/>
      <c r="E379" s="465" t="s">
        <v>362</v>
      </c>
      <c r="F379" s="465"/>
      <c r="G379" s="465"/>
      <c r="H379" s="465"/>
      <c r="I379" s="769"/>
      <c r="J379" s="45"/>
      <c r="K379" s="592"/>
      <c r="L379" s="45"/>
      <c r="M379" s="45"/>
      <c r="N379" s="869"/>
      <c r="O379" s="46">
        <f t="shared" si="155"/>
        <v>0</v>
      </c>
      <c r="P379" s="45"/>
      <c r="Q379" s="45"/>
      <c r="R379" s="45"/>
      <c r="S379" s="44">
        <f>SUM(O379,R379)</f>
        <v>0</v>
      </c>
      <c r="T379" s="45"/>
      <c r="U379" s="46">
        <f t="shared" si="149"/>
        <v>0</v>
      </c>
      <c r="V379" s="47">
        <f t="shared" si="165"/>
        <v>0</v>
      </c>
      <c r="W379" s="467"/>
      <c r="X379" s="45"/>
      <c r="Y379" s="50">
        <f>(K379*1000)/C379</f>
        <v>0</v>
      </c>
      <c r="Z379" s="45"/>
      <c r="AA379" s="45"/>
      <c r="AB379" s="45"/>
      <c r="AC379" s="52">
        <f t="shared" si="162"/>
        <v>0</v>
      </c>
      <c r="AD379" s="45"/>
      <c r="AE379" s="54">
        <f t="shared" si="164"/>
        <v>0</v>
      </c>
    </row>
    <row r="380" spans="1:31" ht="18" customHeight="1">
      <c r="A380" s="870" t="s">
        <v>363</v>
      </c>
      <c r="B380" s="868"/>
      <c r="C380" s="871"/>
      <c r="D380" s="872"/>
      <c r="E380" s="873"/>
      <c r="F380" s="873"/>
      <c r="G380" s="873"/>
      <c r="H380" s="873"/>
      <c r="I380" s="872"/>
      <c r="J380" s="458">
        <f t="shared" ref="J380:O380" si="171">SUM(J376:J379)</f>
        <v>0</v>
      </c>
      <c r="K380" s="458">
        <f t="shared" si="171"/>
        <v>0</v>
      </c>
      <c r="L380" s="458">
        <f>SUM(L376:L379)</f>
        <v>0</v>
      </c>
      <c r="M380" s="458">
        <f t="shared" si="171"/>
        <v>0</v>
      </c>
      <c r="N380" s="458">
        <f t="shared" si="171"/>
        <v>0</v>
      </c>
      <c r="O380" s="458">
        <f t="shared" si="171"/>
        <v>0</v>
      </c>
      <c r="P380" s="459"/>
      <c r="Q380" s="459"/>
      <c r="R380" s="459"/>
      <c r="S380" s="458">
        <f>SUM(S376:S379)</f>
        <v>0</v>
      </c>
      <c r="T380" s="459"/>
      <c r="U380" s="460">
        <f>SUM(U376:U379)</f>
        <v>0</v>
      </c>
      <c r="V380" s="47">
        <f t="shared" si="165"/>
        <v>0</v>
      </c>
      <c r="W380" s="472"/>
      <c r="X380" s="471"/>
      <c r="Y380" s="459">
        <f>SUM(Y376:Y379)</f>
        <v>0</v>
      </c>
      <c r="Z380" s="471"/>
      <c r="AA380" s="471"/>
      <c r="AB380" s="471"/>
      <c r="AC380" s="460">
        <f>SUM(AC376:AC379)</f>
        <v>0</v>
      </c>
      <c r="AD380" s="471"/>
      <c r="AE380" s="460">
        <f>SUM(AE376:AE379)</f>
        <v>0</v>
      </c>
    </row>
    <row r="381" spans="1:31" ht="18" customHeight="1" thickBot="1">
      <c r="A381" s="874" t="s">
        <v>15</v>
      </c>
      <c r="B381" s="875"/>
      <c r="C381" s="876"/>
      <c r="D381" s="877"/>
      <c r="E381" s="875"/>
      <c r="F381" s="875"/>
      <c r="G381" s="875"/>
      <c r="H381" s="875"/>
      <c r="I381" s="877"/>
      <c r="J381" s="878">
        <f t="shared" ref="J381:O381" si="172">SUM(J375,J335,J329,J298,J258,J147,J380)</f>
        <v>1878</v>
      </c>
      <c r="K381" s="878">
        <f t="shared" si="172"/>
        <v>104</v>
      </c>
      <c r="L381" s="878">
        <f t="shared" si="172"/>
        <v>290</v>
      </c>
      <c r="M381" s="878">
        <f t="shared" si="172"/>
        <v>0</v>
      </c>
      <c r="N381" s="878">
        <f t="shared" si="172"/>
        <v>48</v>
      </c>
      <c r="O381" s="878">
        <f t="shared" si="172"/>
        <v>2320</v>
      </c>
      <c r="P381" s="879">
        <f>SUM(P375,P335,P329,P298,P258,P147)</f>
        <v>4670</v>
      </c>
      <c r="Q381" s="880">
        <f>SUM(Q375,Q335,Q329,Q298,Q258,Q147)</f>
        <v>4050</v>
      </c>
      <c r="R381" s="881">
        <f>SUM(R375,R335,R329,R298,R258,R147)</f>
        <v>8720</v>
      </c>
      <c r="S381" s="882">
        <f>SUM(S375,S335,S329,S298,S258,S147,S380)</f>
        <v>7874</v>
      </c>
      <c r="T381" s="878">
        <f>SUM(T375,T335,T329,T298,T258,T147)</f>
        <v>3166</v>
      </c>
      <c r="U381" s="883">
        <f>SUM(U375,U335,U329,U298,U258,U147,U380)</f>
        <v>11040</v>
      </c>
      <c r="V381" s="47">
        <f t="shared" si="165"/>
        <v>0</v>
      </c>
      <c r="W381" s="481"/>
      <c r="X381" s="482">
        <f t="shared" ref="X381:AC381" si="173">SUM(X375,X335,X329,X298,X258,X147,X380)</f>
        <v>64908</v>
      </c>
      <c r="Y381" s="482">
        <f t="shared" si="173"/>
        <v>4160</v>
      </c>
      <c r="Z381" s="482">
        <f t="shared" si="173"/>
        <v>7280</v>
      </c>
      <c r="AA381" s="482">
        <f t="shared" si="173"/>
        <v>0</v>
      </c>
      <c r="AB381" s="482">
        <f t="shared" si="173"/>
        <v>1920</v>
      </c>
      <c r="AC381" s="482">
        <f t="shared" si="173"/>
        <v>77948</v>
      </c>
      <c r="AD381" s="483">
        <f>SUM(AD375,AD335,AD329,AD298,AD258,AD147)</f>
        <v>117400</v>
      </c>
      <c r="AE381" s="484">
        <f>SUM(AE375,AE335,AE329,AE298,AE258,AE147,AE380)</f>
        <v>192788</v>
      </c>
    </row>
    <row r="382" spans="1:31" ht="18">
      <c r="A382" s="485" t="s">
        <v>364</v>
      </c>
      <c r="B382" s="486"/>
      <c r="C382" s="487"/>
      <c r="D382" s="884"/>
      <c r="E382" s="488"/>
      <c r="F382" s="488"/>
      <c r="G382" s="488"/>
      <c r="H382" s="488"/>
      <c r="I382" s="884"/>
      <c r="J382" s="885"/>
      <c r="K382" s="487"/>
      <c r="L382" s="487"/>
      <c r="M382" s="487"/>
      <c r="N382" s="487"/>
      <c r="O382" s="497"/>
      <c r="P382" s="885"/>
      <c r="Q382" s="487"/>
      <c r="R382" s="487"/>
      <c r="S382" s="494"/>
      <c r="T382" s="495"/>
      <c r="U382" s="496"/>
      <c r="V382" s="47">
        <f t="shared" si="165"/>
        <v>0</v>
      </c>
      <c r="W382" s="497"/>
    </row>
    <row r="383" spans="1:31" ht="12" customHeight="1">
      <c r="A383" s="498">
        <v>112001</v>
      </c>
      <c r="B383" s="499"/>
      <c r="C383" s="500"/>
      <c r="D383" s="886"/>
      <c r="E383" s="501"/>
      <c r="F383" s="501"/>
      <c r="G383" s="501"/>
      <c r="H383" s="501"/>
      <c r="I383" s="887"/>
      <c r="J383" s="515">
        <f t="shared" ref="J383:J446" si="174">SUMIF($A$10:$A$379,$A383,J$10:J$379)</f>
        <v>64</v>
      </c>
      <c r="K383" s="888">
        <f t="shared" ref="K383:M385" si="175">SUMIF($A$10:$A$374,$A383,K$10:K$374)</f>
        <v>0</v>
      </c>
      <c r="L383" s="888">
        <f t="shared" si="175"/>
        <v>0</v>
      </c>
      <c r="M383" s="888">
        <f t="shared" si="175"/>
        <v>0</v>
      </c>
      <c r="N383" s="515">
        <f t="shared" ref="N383:O402" si="176">SUMIF($A$10:$A$379,$A383,N$10:N$379)</f>
        <v>0</v>
      </c>
      <c r="O383" s="509">
        <f t="shared" si="176"/>
        <v>64</v>
      </c>
      <c r="P383" s="515">
        <f t="shared" ref="P383:R404" si="177">SUMIF($A$10:$A$374,$A383,P$10:P$374)</f>
        <v>0</v>
      </c>
      <c r="Q383" s="888">
        <f t="shared" si="177"/>
        <v>0</v>
      </c>
      <c r="R383" s="889">
        <f t="shared" si="177"/>
        <v>0</v>
      </c>
      <c r="S383" s="507"/>
      <c r="T383" s="508"/>
      <c r="U383" s="509">
        <f t="shared" ref="U383:U446" si="178">SUMIF($A$10:$A$374,$A383,U$10:U$374)</f>
        <v>64</v>
      </c>
      <c r="V383" s="47">
        <f t="shared" si="165"/>
        <v>0</v>
      </c>
      <c r="W383" s="510"/>
    </row>
    <row r="384" spans="1:31" ht="12" customHeight="1">
      <c r="A384" s="498">
        <v>112031</v>
      </c>
      <c r="B384" s="499"/>
      <c r="C384" s="500"/>
      <c r="D384" s="886"/>
      <c r="E384" s="501"/>
      <c r="F384" s="501"/>
      <c r="G384" s="501"/>
      <c r="H384" s="501"/>
      <c r="I384" s="887"/>
      <c r="J384" s="515">
        <f t="shared" si="174"/>
        <v>0</v>
      </c>
      <c r="K384" s="888">
        <f t="shared" si="175"/>
        <v>0</v>
      </c>
      <c r="L384" s="515">
        <f t="shared" si="175"/>
        <v>0</v>
      </c>
      <c r="M384" s="515">
        <f t="shared" si="175"/>
        <v>0</v>
      </c>
      <c r="N384" s="515">
        <f t="shared" si="176"/>
        <v>0</v>
      </c>
      <c r="O384" s="509">
        <f t="shared" si="176"/>
        <v>0</v>
      </c>
      <c r="P384" s="515">
        <f t="shared" si="177"/>
        <v>0</v>
      </c>
      <c r="Q384" s="515">
        <f t="shared" si="177"/>
        <v>0</v>
      </c>
      <c r="R384" s="515">
        <f t="shared" si="177"/>
        <v>0</v>
      </c>
      <c r="S384" s="507"/>
      <c r="T384" s="508"/>
      <c r="U384" s="509">
        <f t="shared" si="178"/>
        <v>0</v>
      </c>
      <c r="V384" s="47">
        <f t="shared" si="165"/>
        <v>0</v>
      </c>
      <c r="W384" s="510"/>
    </row>
    <row r="385" spans="1:23" ht="12" customHeight="1">
      <c r="A385" s="498">
        <v>112501</v>
      </c>
      <c r="B385" s="499"/>
      <c r="C385" s="500"/>
      <c r="D385" s="886"/>
      <c r="E385" s="501"/>
      <c r="F385" s="501"/>
      <c r="G385" s="501"/>
      <c r="H385" s="501"/>
      <c r="I385" s="887"/>
      <c r="J385" s="515">
        <f t="shared" si="174"/>
        <v>0</v>
      </c>
      <c r="K385" s="888">
        <f t="shared" si="175"/>
        <v>0</v>
      </c>
      <c r="L385" s="888">
        <f t="shared" si="175"/>
        <v>0</v>
      </c>
      <c r="M385" s="888">
        <f t="shared" si="175"/>
        <v>0</v>
      </c>
      <c r="N385" s="515">
        <f t="shared" si="176"/>
        <v>0</v>
      </c>
      <c r="O385" s="509">
        <f t="shared" si="176"/>
        <v>0</v>
      </c>
      <c r="P385" s="515">
        <f t="shared" si="177"/>
        <v>0</v>
      </c>
      <c r="Q385" s="888">
        <f t="shared" si="177"/>
        <v>0</v>
      </c>
      <c r="R385" s="889">
        <f t="shared" si="177"/>
        <v>0</v>
      </c>
      <c r="S385" s="507"/>
      <c r="T385" s="508"/>
      <c r="U385" s="509">
        <f t="shared" si="178"/>
        <v>0</v>
      </c>
      <c r="V385" s="47">
        <f t="shared" si="165"/>
        <v>0</v>
      </c>
      <c r="W385" s="510"/>
    </row>
    <row r="386" spans="1:23" ht="12" customHeight="1">
      <c r="A386" s="498">
        <v>112521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si="174"/>
        <v>0</v>
      </c>
      <c r="K386" s="888">
        <f t="shared" ref="K386:K405" si="179">SUMIF($A$10:$A$374,$A386,K$10:K$374)</f>
        <v>0</v>
      </c>
      <c r="L386" s="888"/>
      <c r="M386" s="888"/>
      <c r="N386" s="515">
        <f t="shared" si="176"/>
        <v>0</v>
      </c>
      <c r="O386" s="509">
        <f t="shared" si="176"/>
        <v>0</v>
      </c>
      <c r="P386" s="515">
        <f t="shared" si="177"/>
        <v>0</v>
      </c>
      <c r="Q386" s="888">
        <f t="shared" si="177"/>
        <v>0</v>
      </c>
      <c r="R386" s="889">
        <f t="shared" si="177"/>
        <v>0</v>
      </c>
      <c r="S386" s="507"/>
      <c r="T386" s="508"/>
      <c r="U386" s="509">
        <f t="shared" si="178"/>
        <v>0</v>
      </c>
      <c r="V386" s="47">
        <f t="shared" si="165"/>
        <v>0</v>
      </c>
      <c r="W386" s="510"/>
    </row>
    <row r="387" spans="1:23" ht="12" customHeight="1">
      <c r="A387" s="498">
        <v>112591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4"/>
        <v>0</v>
      </c>
      <c r="K387" s="888">
        <f t="shared" si="179"/>
        <v>0</v>
      </c>
      <c r="L387" s="888"/>
      <c r="M387" s="888"/>
      <c r="N387" s="515">
        <f t="shared" si="176"/>
        <v>0</v>
      </c>
      <c r="O387" s="509">
        <f t="shared" si="176"/>
        <v>0</v>
      </c>
      <c r="P387" s="515">
        <f t="shared" si="177"/>
        <v>0</v>
      </c>
      <c r="Q387" s="888">
        <f t="shared" si="177"/>
        <v>0</v>
      </c>
      <c r="R387" s="889">
        <f t="shared" si="177"/>
        <v>0</v>
      </c>
      <c r="S387" s="507"/>
      <c r="T387" s="508"/>
      <c r="U387" s="509">
        <f t="shared" si="178"/>
        <v>0</v>
      </c>
      <c r="V387" s="47">
        <f t="shared" si="165"/>
        <v>0</v>
      </c>
      <c r="W387" s="510"/>
    </row>
    <row r="388" spans="1:23" ht="12" customHeight="1">
      <c r="A388" s="498">
        <v>112601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4"/>
        <v>0</v>
      </c>
      <c r="K388" s="888">
        <f t="shared" si="179"/>
        <v>0</v>
      </c>
      <c r="L388" s="888">
        <f>SUMIF($A$10:$A$374,$A388,L$10:L$374)</f>
        <v>32</v>
      </c>
      <c r="M388" s="888"/>
      <c r="N388" s="515">
        <f t="shared" si="176"/>
        <v>0</v>
      </c>
      <c r="O388" s="509">
        <f t="shared" si="176"/>
        <v>32</v>
      </c>
      <c r="P388" s="515">
        <f t="shared" si="177"/>
        <v>0</v>
      </c>
      <c r="Q388" s="888">
        <f t="shared" si="177"/>
        <v>0</v>
      </c>
      <c r="R388" s="889">
        <f t="shared" si="177"/>
        <v>0</v>
      </c>
      <c r="S388" s="507"/>
      <c r="T388" s="508"/>
      <c r="U388" s="509">
        <f t="shared" si="178"/>
        <v>32</v>
      </c>
      <c r="V388" s="47">
        <f t="shared" si="165"/>
        <v>0</v>
      </c>
      <c r="W388" s="510"/>
    </row>
    <row r="389" spans="1:23" ht="12" customHeight="1">
      <c r="A389" s="498">
        <v>112801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4"/>
        <v>0</v>
      </c>
      <c r="K389" s="888">
        <f t="shared" si="179"/>
        <v>0</v>
      </c>
      <c r="L389" s="888">
        <f>SUMIF($A$10:$A$374,$A389,L$10:L$374)</f>
        <v>8</v>
      </c>
      <c r="M389" s="888">
        <f>SUMIF($A$10:$A$374,$A389,M$10:M$374)</f>
        <v>0</v>
      </c>
      <c r="N389" s="515">
        <f t="shared" si="176"/>
        <v>0</v>
      </c>
      <c r="O389" s="509">
        <f t="shared" si="176"/>
        <v>8</v>
      </c>
      <c r="P389" s="515">
        <f t="shared" si="177"/>
        <v>0</v>
      </c>
      <c r="Q389" s="888">
        <f t="shared" si="177"/>
        <v>0</v>
      </c>
      <c r="R389" s="889">
        <f t="shared" si="177"/>
        <v>0</v>
      </c>
      <c r="S389" s="507"/>
      <c r="T389" s="508"/>
      <c r="U389" s="509">
        <f t="shared" si="178"/>
        <v>8</v>
      </c>
      <c r="V389" s="47">
        <f t="shared" si="165"/>
        <v>0</v>
      </c>
      <c r="W389" s="510"/>
    </row>
    <row r="390" spans="1:23" ht="12.75" customHeight="1">
      <c r="A390" s="498">
        <v>113001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4"/>
        <v>0</v>
      </c>
      <c r="K390" s="888">
        <f t="shared" si="179"/>
        <v>0</v>
      </c>
      <c r="L390" s="888">
        <f>SUMIF($A$10:$A$374,$A390,L$10:L$374)</f>
        <v>0</v>
      </c>
      <c r="M390" s="888">
        <f>SUMIF($A$10:$A$374,$A390,M$10:M$374)</f>
        <v>0</v>
      </c>
      <c r="N390" s="515">
        <f t="shared" si="176"/>
        <v>0</v>
      </c>
      <c r="O390" s="509">
        <f t="shared" si="176"/>
        <v>0</v>
      </c>
      <c r="P390" s="515">
        <f t="shared" si="177"/>
        <v>0</v>
      </c>
      <c r="Q390" s="888">
        <f t="shared" si="177"/>
        <v>0</v>
      </c>
      <c r="R390" s="889">
        <f t="shared" si="177"/>
        <v>0</v>
      </c>
      <c r="S390" s="507"/>
      <c r="T390" s="508"/>
      <c r="U390" s="509">
        <f t="shared" si="178"/>
        <v>0</v>
      </c>
      <c r="V390" s="47">
        <f t="shared" si="165"/>
        <v>0</v>
      </c>
      <c r="W390" s="510"/>
    </row>
    <row r="391" spans="1:23" ht="12.75" customHeight="1">
      <c r="A391" s="498">
        <v>113301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4"/>
        <v>16</v>
      </c>
      <c r="K391" s="888">
        <f t="shared" si="179"/>
        <v>0</v>
      </c>
      <c r="L391" s="888"/>
      <c r="M391" s="888"/>
      <c r="N391" s="515">
        <f t="shared" si="176"/>
        <v>0</v>
      </c>
      <c r="O391" s="509">
        <f t="shared" si="176"/>
        <v>16</v>
      </c>
      <c r="P391" s="515">
        <f t="shared" si="177"/>
        <v>0</v>
      </c>
      <c r="Q391" s="888">
        <f t="shared" si="177"/>
        <v>0</v>
      </c>
      <c r="R391" s="889">
        <f t="shared" si="177"/>
        <v>0</v>
      </c>
      <c r="S391" s="507"/>
      <c r="T391" s="508"/>
      <c r="U391" s="509">
        <f t="shared" si="178"/>
        <v>16</v>
      </c>
      <c r="V391" s="47">
        <f t="shared" si="165"/>
        <v>0</v>
      </c>
      <c r="W391" s="510"/>
    </row>
    <row r="392" spans="1:23" ht="12" customHeight="1">
      <c r="A392" s="498">
        <v>113501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4"/>
        <v>0</v>
      </c>
      <c r="K392" s="888">
        <f t="shared" si="179"/>
        <v>0</v>
      </c>
      <c r="L392" s="888">
        <f>SUMIF($A$10:$A$374,$A392,L$10:L$374)</f>
        <v>0</v>
      </c>
      <c r="M392" s="888">
        <f>SUMIF($A$10:$A$374,$A392,M$10:M$374)</f>
        <v>0</v>
      </c>
      <c r="N392" s="515">
        <f t="shared" si="176"/>
        <v>0</v>
      </c>
      <c r="O392" s="509">
        <f t="shared" si="176"/>
        <v>0</v>
      </c>
      <c r="P392" s="515">
        <f t="shared" si="177"/>
        <v>0</v>
      </c>
      <c r="Q392" s="888">
        <f t="shared" si="177"/>
        <v>0</v>
      </c>
      <c r="R392" s="889">
        <f t="shared" si="177"/>
        <v>0</v>
      </c>
      <c r="S392" s="507"/>
      <c r="T392" s="508"/>
      <c r="U392" s="509">
        <f t="shared" si="178"/>
        <v>0</v>
      </c>
      <c r="V392" s="47">
        <f t="shared" si="165"/>
        <v>0</v>
      </c>
      <c r="W392" s="510"/>
    </row>
    <row r="393" spans="1:23" ht="12" customHeight="1">
      <c r="A393" s="498">
        <v>113521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4"/>
        <v>0</v>
      </c>
      <c r="K393" s="888">
        <f t="shared" si="179"/>
        <v>0</v>
      </c>
      <c r="L393" s="888">
        <f>SUMIF($A$10:$A$374,$A393,L$10:L$374)</f>
        <v>0</v>
      </c>
      <c r="M393" s="888">
        <f>SUMIF($A$10:$A$374,$A393,M$10:M$374)</f>
        <v>0</v>
      </c>
      <c r="N393" s="515">
        <f t="shared" si="176"/>
        <v>0</v>
      </c>
      <c r="O393" s="509">
        <f t="shared" si="176"/>
        <v>0</v>
      </c>
      <c r="P393" s="515">
        <f t="shared" si="177"/>
        <v>0</v>
      </c>
      <c r="Q393" s="888">
        <f t="shared" si="177"/>
        <v>0</v>
      </c>
      <c r="R393" s="889">
        <f t="shared" si="177"/>
        <v>0</v>
      </c>
      <c r="S393" s="507"/>
      <c r="T393" s="508"/>
      <c r="U393" s="509">
        <f t="shared" si="178"/>
        <v>0</v>
      </c>
      <c r="V393" s="47">
        <f t="shared" si="165"/>
        <v>0</v>
      </c>
      <c r="W393" s="510"/>
    </row>
    <row r="394" spans="1:23" ht="12" customHeight="1">
      <c r="A394" s="498">
        <v>113591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4"/>
        <v>0</v>
      </c>
      <c r="K394" s="888">
        <f t="shared" si="179"/>
        <v>0</v>
      </c>
      <c r="L394" s="888"/>
      <c r="M394" s="888"/>
      <c r="N394" s="515">
        <f t="shared" si="176"/>
        <v>0</v>
      </c>
      <c r="O394" s="509">
        <f t="shared" si="176"/>
        <v>0</v>
      </c>
      <c r="P394" s="515">
        <f t="shared" si="177"/>
        <v>0</v>
      </c>
      <c r="Q394" s="888">
        <f t="shared" si="177"/>
        <v>0</v>
      </c>
      <c r="R394" s="889">
        <f t="shared" si="177"/>
        <v>0</v>
      </c>
      <c r="S394" s="507"/>
      <c r="T394" s="508"/>
      <c r="U394" s="509">
        <f t="shared" si="178"/>
        <v>0</v>
      </c>
      <c r="V394" s="47">
        <f t="shared" si="165"/>
        <v>0</v>
      </c>
      <c r="W394" s="510"/>
    </row>
    <row r="395" spans="1:23" ht="12" customHeight="1">
      <c r="A395" s="498">
        <v>113601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4"/>
        <v>0</v>
      </c>
      <c r="K395" s="888">
        <f t="shared" si="179"/>
        <v>0</v>
      </c>
      <c r="L395" s="888">
        <f t="shared" ref="L395:M397" si="180">SUMIF($A$10:$A$374,$A395,L$10:L$374)</f>
        <v>0</v>
      </c>
      <c r="M395" s="888">
        <f t="shared" si="180"/>
        <v>0</v>
      </c>
      <c r="N395" s="515">
        <f t="shared" si="176"/>
        <v>0</v>
      </c>
      <c r="O395" s="509">
        <f t="shared" si="176"/>
        <v>0</v>
      </c>
      <c r="P395" s="515">
        <f t="shared" si="177"/>
        <v>0</v>
      </c>
      <c r="Q395" s="888">
        <f t="shared" si="177"/>
        <v>0</v>
      </c>
      <c r="R395" s="889">
        <f t="shared" si="177"/>
        <v>0</v>
      </c>
      <c r="S395" s="507"/>
      <c r="T395" s="508"/>
      <c r="U395" s="509">
        <f t="shared" si="178"/>
        <v>0</v>
      </c>
      <c r="V395" s="47">
        <f t="shared" si="165"/>
        <v>0</v>
      </c>
      <c r="W395" s="510"/>
    </row>
    <row r="396" spans="1:23" ht="12" customHeight="1">
      <c r="A396" s="498">
        <v>113801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4"/>
        <v>0</v>
      </c>
      <c r="K396" s="888">
        <f t="shared" si="179"/>
        <v>0</v>
      </c>
      <c r="L396" s="888">
        <f t="shared" si="180"/>
        <v>8</v>
      </c>
      <c r="M396" s="888">
        <f t="shared" si="180"/>
        <v>0</v>
      </c>
      <c r="N396" s="515">
        <f t="shared" si="176"/>
        <v>0</v>
      </c>
      <c r="O396" s="509">
        <f t="shared" si="176"/>
        <v>8</v>
      </c>
      <c r="P396" s="515">
        <f t="shared" si="177"/>
        <v>0</v>
      </c>
      <c r="Q396" s="888">
        <f t="shared" si="177"/>
        <v>0</v>
      </c>
      <c r="R396" s="889">
        <f t="shared" si="177"/>
        <v>0</v>
      </c>
      <c r="S396" s="507"/>
      <c r="T396" s="508"/>
      <c r="U396" s="509">
        <f t="shared" si="178"/>
        <v>8</v>
      </c>
      <c r="V396" s="47">
        <f t="shared" si="165"/>
        <v>0</v>
      </c>
      <c r="W396" s="510"/>
    </row>
    <row r="397" spans="1:23" ht="12" customHeight="1">
      <c r="A397" s="498">
        <v>114001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4"/>
        <v>8</v>
      </c>
      <c r="K397" s="888">
        <f t="shared" si="179"/>
        <v>0</v>
      </c>
      <c r="L397" s="888">
        <f t="shared" si="180"/>
        <v>0</v>
      </c>
      <c r="M397" s="888">
        <f t="shared" si="180"/>
        <v>0</v>
      </c>
      <c r="N397" s="515">
        <f t="shared" si="176"/>
        <v>0</v>
      </c>
      <c r="O397" s="509">
        <f t="shared" si="176"/>
        <v>8</v>
      </c>
      <c r="P397" s="515">
        <f t="shared" si="177"/>
        <v>0</v>
      </c>
      <c r="Q397" s="888">
        <f t="shared" si="177"/>
        <v>0</v>
      </c>
      <c r="R397" s="889">
        <f t="shared" si="177"/>
        <v>0</v>
      </c>
      <c r="S397" s="507"/>
      <c r="T397" s="508"/>
      <c r="U397" s="509">
        <f t="shared" si="178"/>
        <v>8</v>
      </c>
      <c r="V397" s="47">
        <f t="shared" si="165"/>
        <v>0</v>
      </c>
      <c r="W397" s="510"/>
    </row>
    <row r="398" spans="1:23" ht="12" customHeight="1">
      <c r="A398" s="498" t="s">
        <v>236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4"/>
        <v>145</v>
      </c>
      <c r="K398" s="888">
        <f t="shared" si="179"/>
        <v>0</v>
      </c>
      <c r="L398" s="888"/>
      <c r="M398" s="888"/>
      <c r="N398" s="515">
        <f t="shared" si="176"/>
        <v>0</v>
      </c>
      <c r="O398" s="509">
        <f t="shared" si="176"/>
        <v>145</v>
      </c>
      <c r="P398" s="515">
        <f t="shared" si="177"/>
        <v>0</v>
      </c>
      <c r="Q398" s="515">
        <f t="shared" si="177"/>
        <v>0</v>
      </c>
      <c r="R398" s="515">
        <f t="shared" si="177"/>
        <v>0</v>
      </c>
      <c r="S398" s="507"/>
      <c r="T398" s="507"/>
      <c r="U398" s="515">
        <f t="shared" si="178"/>
        <v>145</v>
      </c>
      <c r="V398" s="47">
        <f t="shared" si="165"/>
        <v>0</v>
      </c>
      <c r="W398" s="510"/>
    </row>
    <row r="399" spans="1:23" ht="12" customHeight="1">
      <c r="A399" s="498">
        <v>114101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4"/>
        <v>0</v>
      </c>
      <c r="K399" s="888">
        <f t="shared" si="179"/>
        <v>0</v>
      </c>
      <c r="L399" s="888">
        <f>SUMIF($A$10:$A$374,$A399,L$10:L$374)</f>
        <v>0</v>
      </c>
      <c r="M399" s="888">
        <f>SUMIF($A$10:$A$374,$A399,M$10:M$374)</f>
        <v>0</v>
      </c>
      <c r="N399" s="515">
        <f t="shared" si="176"/>
        <v>0</v>
      </c>
      <c r="O399" s="509">
        <f t="shared" si="176"/>
        <v>0</v>
      </c>
      <c r="P399" s="515">
        <f t="shared" si="177"/>
        <v>0</v>
      </c>
      <c r="Q399" s="888">
        <f t="shared" si="177"/>
        <v>0</v>
      </c>
      <c r="R399" s="889">
        <f t="shared" si="177"/>
        <v>0</v>
      </c>
      <c r="S399" s="507"/>
      <c r="T399" s="508"/>
      <c r="U399" s="509">
        <f t="shared" si="178"/>
        <v>0</v>
      </c>
      <c r="V399" s="47">
        <f t="shared" si="165"/>
        <v>0</v>
      </c>
      <c r="W399" s="510"/>
    </row>
    <row r="400" spans="1:23" ht="12" customHeight="1">
      <c r="A400" s="498">
        <v>114301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4"/>
        <v>0</v>
      </c>
      <c r="K400" s="888">
        <f t="shared" si="179"/>
        <v>0</v>
      </c>
      <c r="L400" s="888"/>
      <c r="M400" s="888"/>
      <c r="N400" s="515">
        <f t="shared" si="176"/>
        <v>0</v>
      </c>
      <c r="O400" s="509">
        <f t="shared" si="176"/>
        <v>0</v>
      </c>
      <c r="P400" s="515">
        <f t="shared" si="177"/>
        <v>0</v>
      </c>
      <c r="Q400" s="888">
        <f t="shared" si="177"/>
        <v>0</v>
      </c>
      <c r="R400" s="889">
        <f t="shared" si="177"/>
        <v>0</v>
      </c>
      <c r="S400" s="507"/>
      <c r="T400" s="508"/>
      <c r="U400" s="509">
        <f t="shared" si="178"/>
        <v>0</v>
      </c>
      <c r="V400" s="47">
        <f t="shared" si="165"/>
        <v>0</v>
      </c>
      <c r="W400" s="510"/>
    </row>
    <row r="401" spans="1:23" ht="12" customHeight="1">
      <c r="A401" s="498">
        <v>114501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4"/>
        <v>0</v>
      </c>
      <c r="K401" s="888">
        <f t="shared" si="179"/>
        <v>0</v>
      </c>
      <c r="L401" s="888">
        <f t="shared" ref="L401:M405" si="181">SUMIF($A$10:$A$374,$A401,L$10:L$374)</f>
        <v>0</v>
      </c>
      <c r="M401" s="888">
        <f t="shared" si="181"/>
        <v>0</v>
      </c>
      <c r="N401" s="515">
        <f t="shared" si="176"/>
        <v>0</v>
      </c>
      <c r="O401" s="509">
        <f t="shared" si="176"/>
        <v>0</v>
      </c>
      <c r="P401" s="515">
        <f t="shared" si="177"/>
        <v>0</v>
      </c>
      <c r="Q401" s="888">
        <f t="shared" si="177"/>
        <v>0</v>
      </c>
      <c r="R401" s="889">
        <f t="shared" si="177"/>
        <v>0</v>
      </c>
      <c r="S401" s="507"/>
      <c r="T401" s="508"/>
      <c r="U401" s="509">
        <f t="shared" si="178"/>
        <v>0</v>
      </c>
      <c r="V401" s="47">
        <f t="shared" si="165"/>
        <v>0</v>
      </c>
      <c r="W401" s="510"/>
    </row>
    <row r="402" spans="1:23" ht="12" customHeight="1">
      <c r="A402" s="498">
        <v>114521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4"/>
        <v>0</v>
      </c>
      <c r="K402" s="888">
        <f t="shared" si="179"/>
        <v>0</v>
      </c>
      <c r="L402" s="888">
        <f t="shared" si="181"/>
        <v>0</v>
      </c>
      <c r="M402" s="888">
        <f t="shared" si="181"/>
        <v>0</v>
      </c>
      <c r="N402" s="515">
        <f t="shared" si="176"/>
        <v>0</v>
      </c>
      <c r="O402" s="509">
        <f t="shared" si="176"/>
        <v>0</v>
      </c>
      <c r="P402" s="515">
        <f t="shared" si="177"/>
        <v>0</v>
      </c>
      <c r="Q402" s="888">
        <f t="shared" si="177"/>
        <v>0</v>
      </c>
      <c r="R402" s="889">
        <f t="shared" si="177"/>
        <v>0</v>
      </c>
      <c r="S402" s="507"/>
      <c r="T402" s="508"/>
      <c r="U402" s="509">
        <f t="shared" si="178"/>
        <v>0</v>
      </c>
      <c r="V402" s="47">
        <f t="shared" si="165"/>
        <v>0</v>
      </c>
      <c r="W402" s="510"/>
    </row>
    <row r="403" spans="1:23" ht="12" customHeight="1">
      <c r="A403" s="498">
        <v>114591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4"/>
        <v>0</v>
      </c>
      <c r="K403" s="888">
        <f t="shared" si="179"/>
        <v>0</v>
      </c>
      <c r="L403" s="888">
        <f t="shared" si="181"/>
        <v>0</v>
      </c>
      <c r="M403" s="888">
        <f t="shared" si="181"/>
        <v>0</v>
      </c>
      <c r="N403" s="515">
        <f t="shared" ref="N403:O422" si="182">SUMIF($A$10:$A$379,$A403,N$10:N$379)</f>
        <v>0</v>
      </c>
      <c r="O403" s="509">
        <f t="shared" si="182"/>
        <v>0</v>
      </c>
      <c r="P403" s="515">
        <f t="shared" si="177"/>
        <v>0</v>
      </c>
      <c r="Q403" s="888">
        <f t="shared" si="177"/>
        <v>0</v>
      </c>
      <c r="R403" s="889">
        <f t="shared" si="177"/>
        <v>0</v>
      </c>
      <c r="S403" s="507"/>
      <c r="T403" s="508"/>
      <c r="U403" s="509">
        <f t="shared" si="178"/>
        <v>0</v>
      </c>
      <c r="V403" s="47">
        <f t="shared" si="165"/>
        <v>0</v>
      </c>
      <c r="W403" s="510"/>
    </row>
    <row r="404" spans="1:23" ht="12" customHeight="1">
      <c r="A404" s="498">
        <v>114601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4"/>
        <v>0</v>
      </c>
      <c r="K404" s="888">
        <f t="shared" si="179"/>
        <v>0</v>
      </c>
      <c r="L404" s="888">
        <f t="shared" si="181"/>
        <v>0</v>
      </c>
      <c r="M404" s="888">
        <f t="shared" si="181"/>
        <v>0</v>
      </c>
      <c r="N404" s="515">
        <f t="shared" si="182"/>
        <v>0</v>
      </c>
      <c r="O404" s="509">
        <f t="shared" si="182"/>
        <v>0</v>
      </c>
      <c r="P404" s="515">
        <f t="shared" si="177"/>
        <v>0</v>
      </c>
      <c r="Q404" s="888">
        <f t="shared" si="177"/>
        <v>0</v>
      </c>
      <c r="R404" s="889">
        <f t="shared" si="177"/>
        <v>0</v>
      </c>
      <c r="S404" s="507"/>
      <c r="T404" s="508"/>
      <c r="U404" s="509">
        <f t="shared" si="178"/>
        <v>0</v>
      </c>
      <c r="V404" s="47">
        <f t="shared" si="165"/>
        <v>0</v>
      </c>
      <c r="W404" s="510"/>
    </row>
    <row r="405" spans="1:23" ht="12" customHeight="1">
      <c r="A405" s="498" t="s">
        <v>234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4"/>
        <v>0</v>
      </c>
      <c r="K405" s="888">
        <f t="shared" si="179"/>
        <v>0</v>
      </c>
      <c r="L405" s="888">
        <f t="shared" si="181"/>
        <v>8</v>
      </c>
      <c r="M405" s="888">
        <f t="shared" si="181"/>
        <v>0</v>
      </c>
      <c r="N405" s="515">
        <f t="shared" si="182"/>
        <v>0</v>
      </c>
      <c r="O405" s="509">
        <f t="shared" si="182"/>
        <v>8</v>
      </c>
      <c r="P405" s="515"/>
      <c r="Q405" s="888"/>
      <c r="R405" s="889">
        <f t="shared" ref="R405:R468" si="183">SUMIF($A$10:$A$374,$A405,R$10:R$374)</f>
        <v>0</v>
      </c>
      <c r="S405" s="507"/>
      <c r="T405" s="508"/>
      <c r="U405" s="509">
        <f t="shared" si="178"/>
        <v>8</v>
      </c>
      <c r="V405" s="47">
        <f t="shared" ref="V405:V477" si="184">O405+R405-U405</f>
        <v>0</v>
      </c>
      <c r="W405" s="510"/>
    </row>
    <row r="406" spans="1:23" ht="12" customHeight="1">
      <c r="A406" s="498">
        <v>114701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4"/>
        <v>0</v>
      </c>
      <c r="K406" s="515">
        <f t="shared" ref="K406:M407" si="185">SUMIF($A$10:$A$379,$A406,K$10:K$379)</f>
        <v>0</v>
      </c>
      <c r="L406" s="515">
        <f t="shared" si="185"/>
        <v>0</v>
      </c>
      <c r="M406" s="515">
        <f t="shared" si="185"/>
        <v>0</v>
      </c>
      <c r="N406" s="515">
        <f t="shared" si="182"/>
        <v>0</v>
      </c>
      <c r="O406" s="509">
        <f t="shared" si="182"/>
        <v>0</v>
      </c>
      <c r="P406" s="515"/>
      <c r="Q406" s="888">
        <f>SUMIF($A$10:$A$374,$A406,Q$10:Q$374)</f>
        <v>0</v>
      </c>
      <c r="R406" s="889">
        <f t="shared" si="183"/>
        <v>0</v>
      </c>
      <c r="S406" s="507"/>
      <c r="T406" s="508"/>
      <c r="U406" s="509">
        <f t="shared" si="178"/>
        <v>0</v>
      </c>
      <c r="V406" s="47">
        <f t="shared" si="184"/>
        <v>0</v>
      </c>
      <c r="W406" s="510"/>
    </row>
    <row r="407" spans="1:23" ht="12" customHeight="1">
      <c r="A407" s="498" t="s">
        <v>232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4"/>
        <v>0</v>
      </c>
      <c r="K407" s="515">
        <f t="shared" si="185"/>
        <v>0</v>
      </c>
      <c r="L407" s="515">
        <f t="shared" si="185"/>
        <v>0</v>
      </c>
      <c r="M407" s="515">
        <f t="shared" si="185"/>
        <v>0</v>
      </c>
      <c r="N407" s="515">
        <f t="shared" si="182"/>
        <v>0</v>
      </c>
      <c r="O407" s="515">
        <f t="shared" si="182"/>
        <v>0</v>
      </c>
      <c r="P407" s="515"/>
      <c r="Q407" s="888"/>
      <c r="R407" s="889">
        <f t="shared" si="183"/>
        <v>0</v>
      </c>
      <c r="S407" s="507"/>
      <c r="T407" s="508"/>
      <c r="U407" s="509">
        <f t="shared" si="178"/>
        <v>0</v>
      </c>
      <c r="V407" s="47">
        <f t="shared" si="184"/>
        <v>0</v>
      </c>
      <c r="W407" s="510"/>
    </row>
    <row r="408" spans="1:23" ht="12" customHeight="1">
      <c r="A408" s="498">
        <v>115001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4"/>
        <v>0</v>
      </c>
      <c r="K408" s="888">
        <f t="shared" ref="K408:M426" si="186">SUMIF($A$10:$A$374,$A408,K$10:K$374)</f>
        <v>0</v>
      </c>
      <c r="L408" s="888">
        <f t="shared" si="186"/>
        <v>0</v>
      </c>
      <c r="M408" s="888">
        <f t="shared" si="186"/>
        <v>0</v>
      </c>
      <c r="N408" s="515">
        <f t="shared" si="182"/>
        <v>0</v>
      </c>
      <c r="O408" s="509">
        <f t="shared" si="182"/>
        <v>0</v>
      </c>
      <c r="P408" s="515">
        <f t="shared" ref="P408:Q427" si="187">SUMIF($A$10:$A$374,$A408,P$10:P$374)</f>
        <v>0</v>
      </c>
      <c r="Q408" s="888">
        <f t="shared" si="187"/>
        <v>0</v>
      </c>
      <c r="R408" s="889">
        <f t="shared" si="183"/>
        <v>0</v>
      </c>
      <c r="S408" s="507"/>
      <c r="T408" s="508"/>
      <c r="U408" s="509">
        <f t="shared" si="178"/>
        <v>0</v>
      </c>
      <c r="V408" s="47">
        <f t="shared" si="184"/>
        <v>0</v>
      </c>
      <c r="W408" s="510"/>
    </row>
    <row r="409" spans="1:23" ht="12" customHeight="1">
      <c r="A409" s="498">
        <v>115501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4"/>
        <v>0</v>
      </c>
      <c r="K409" s="888">
        <f t="shared" si="186"/>
        <v>0</v>
      </c>
      <c r="L409" s="888">
        <f t="shared" si="186"/>
        <v>0</v>
      </c>
      <c r="M409" s="888">
        <f t="shared" si="186"/>
        <v>0</v>
      </c>
      <c r="N409" s="515">
        <f t="shared" si="182"/>
        <v>0</v>
      </c>
      <c r="O409" s="509">
        <f t="shared" si="182"/>
        <v>0</v>
      </c>
      <c r="P409" s="515">
        <f t="shared" si="187"/>
        <v>0</v>
      </c>
      <c r="Q409" s="888">
        <f t="shared" si="187"/>
        <v>200</v>
      </c>
      <c r="R409" s="889">
        <f t="shared" si="183"/>
        <v>200</v>
      </c>
      <c r="S409" s="507"/>
      <c r="T409" s="508"/>
      <c r="U409" s="509">
        <f t="shared" si="178"/>
        <v>200</v>
      </c>
      <c r="V409" s="47">
        <f t="shared" si="184"/>
        <v>0</v>
      </c>
      <c r="W409" s="510"/>
    </row>
    <row r="410" spans="1:23" ht="12" customHeight="1">
      <c r="A410" s="498">
        <v>115591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4"/>
        <v>0</v>
      </c>
      <c r="K410" s="888">
        <f t="shared" si="186"/>
        <v>0</v>
      </c>
      <c r="L410" s="888">
        <f t="shared" si="186"/>
        <v>0</v>
      </c>
      <c r="M410" s="888">
        <f t="shared" si="186"/>
        <v>0</v>
      </c>
      <c r="N410" s="515">
        <f t="shared" si="182"/>
        <v>0</v>
      </c>
      <c r="O410" s="509">
        <f t="shared" si="182"/>
        <v>0</v>
      </c>
      <c r="P410" s="515">
        <f t="shared" si="187"/>
        <v>0</v>
      </c>
      <c r="Q410" s="888">
        <f t="shared" si="187"/>
        <v>0</v>
      </c>
      <c r="R410" s="889">
        <f t="shared" si="183"/>
        <v>0</v>
      </c>
      <c r="S410" s="507"/>
      <c r="T410" s="508"/>
      <c r="U410" s="509">
        <f t="shared" si="178"/>
        <v>0</v>
      </c>
      <c r="V410" s="47">
        <f t="shared" si="184"/>
        <v>0</v>
      </c>
      <c r="W410" s="510"/>
    </row>
    <row r="411" spans="1:23" ht="12" customHeight="1">
      <c r="A411" s="498">
        <v>115701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4"/>
        <v>0</v>
      </c>
      <c r="K411" s="888">
        <f t="shared" si="186"/>
        <v>0</v>
      </c>
      <c r="L411" s="888">
        <f t="shared" si="186"/>
        <v>0</v>
      </c>
      <c r="M411" s="888">
        <f t="shared" si="186"/>
        <v>0</v>
      </c>
      <c r="N411" s="515">
        <f t="shared" si="182"/>
        <v>0</v>
      </c>
      <c r="O411" s="509">
        <f t="shared" si="182"/>
        <v>0</v>
      </c>
      <c r="P411" s="515">
        <f t="shared" si="187"/>
        <v>0</v>
      </c>
      <c r="Q411" s="888">
        <f t="shared" si="187"/>
        <v>0</v>
      </c>
      <c r="R411" s="889">
        <f t="shared" si="183"/>
        <v>0</v>
      </c>
      <c r="S411" s="507"/>
      <c r="T411" s="508"/>
      <c r="U411" s="509">
        <f t="shared" si="178"/>
        <v>0</v>
      </c>
      <c r="V411" s="47">
        <f t="shared" si="184"/>
        <v>0</v>
      </c>
      <c r="W411" s="510"/>
    </row>
    <row r="412" spans="1:23" ht="12" customHeight="1">
      <c r="A412" s="498">
        <v>120000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4"/>
        <v>0</v>
      </c>
      <c r="K412" s="888">
        <f t="shared" si="186"/>
        <v>0</v>
      </c>
      <c r="L412" s="888">
        <f t="shared" si="186"/>
        <v>0</v>
      </c>
      <c r="M412" s="888">
        <f t="shared" si="186"/>
        <v>0</v>
      </c>
      <c r="N412" s="515">
        <f t="shared" si="182"/>
        <v>0</v>
      </c>
      <c r="O412" s="509">
        <f t="shared" si="182"/>
        <v>0</v>
      </c>
      <c r="P412" s="515">
        <f t="shared" si="187"/>
        <v>0</v>
      </c>
      <c r="Q412" s="888">
        <f t="shared" si="187"/>
        <v>0</v>
      </c>
      <c r="R412" s="889">
        <f t="shared" si="183"/>
        <v>0</v>
      </c>
      <c r="S412" s="507"/>
      <c r="T412" s="508"/>
      <c r="U412" s="509">
        <f t="shared" si="178"/>
        <v>0</v>
      </c>
      <c r="V412" s="47">
        <f t="shared" si="184"/>
        <v>0</v>
      </c>
      <c r="W412" s="510"/>
    </row>
    <row r="413" spans="1:23" ht="12" customHeight="1">
      <c r="A413" s="498">
        <v>120100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4"/>
        <v>0</v>
      </c>
      <c r="K413" s="888">
        <f t="shared" si="186"/>
        <v>0</v>
      </c>
      <c r="L413" s="888">
        <f t="shared" si="186"/>
        <v>0</v>
      </c>
      <c r="M413" s="888">
        <f t="shared" si="186"/>
        <v>0</v>
      </c>
      <c r="N413" s="515">
        <f t="shared" si="182"/>
        <v>0</v>
      </c>
      <c r="O413" s="509">
        <f t="shared" si="182"/>
        <v>0</v>
      </c>
      <c r="P413" s="515">
        <f t="shared" si="187"/>
        <v>0</v>
      </c>
      <c r="Q413" s="888">
        <f t="shared" si="187"/>
        <v>0</v>
      </c>
      <c r="R413" s="889">
        <f t="shared" si="183"/>
        <v>0</v>
      </c>
      <c r="S413" s="507"/>
      <c r="T413" s="508"/>
      <c r="U413" s="509">
        <f t="shared" si="178"/>
        <v>0</v>
      </c>
      <c r="V413" s="47">
        <f t="shared" si="184"/>
        <v>0</v>
      </c>
      <c r="W413" s="510"/>
    </row>
    <row r="414" spans="1:23" ht="12" customHeight="1">
      <c r="A414" s="498">
        <v>120110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4"/>
        <v>0</v>
      </c>
      <c r="K414" s="888">
        <f t="shared" si="186"/>
        <v>0</v>
      </c>
      <c r="L414" s="888">
        <f t="shared" si="186"/>
        <v>0</v>
      </c>
      <c r="M414" s="888">
        <f t="shared" si="186"/>
        <v>0</v>
      </c>
      <c r="N414" s="515">
        <f t="shared" si="182"/>
        <v>0</v>
      </c>
      <c r="O414" s="509">
        <f t="shared" si="182"/>
        <v>0</v>
      </c>
      <c r="P414" s="515">
        <f t="shared" si="187"/>
        <v>0</v>
      </c>
      <c r="Q414" s="888">
        <f t="shared" si="187"/>
        <v>0</v>
      </c>
      <c r="R414" s="889">
        <f t="shared" si="183"/>
        <v>0</v>
      </c>
      <c r="S414" s="507"/>
      <c r="T414" s="508"/>
      <c r="U414" s="509">
        <f t="shared" si="178"/>
        <v>0</v>
      </c>
      <c r="V414" s="47">
        <f t="shared" si="184"/>
        <v>0</v>
      </c>
      <c r="W414" s="510"/>
    </row>
    <row r="415" spans="1:23" ht="12" customHeight="1">
      <c r="A415" s="498">
        <v>120500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4"/>
        <v>0</v>
      </c>
      <c r="K415" s="888">
        <f t="shared" si="186"/>
        <v>0</v>
      </c>
      <c r="L415" s="888">
        <f t="shared" si="186"/>
        <v>0</v>
      </c>
      <c r="M415" s="888">
        <f t="shared" si="186"/>
        <v>0</v>
      </c>
      <c r="N415" s="515">
        <f t="shared" si="182"/>
        <v>0</v>
      </c>
      <c r="O415" s="509">
        <f t="shared" si="182"/>
        <v>0</v>
      </c>
      <c r="P415" s="515">
        <f t="shared" si="187"/>
        <v>0</v>
      </c>
      <c r="Q415" s="888">
        <f t="shared" si="187"/>
        <v>0</v>
      </c>
      <c r="R415" s="889">
        <f t="shared" si="183"/>
        <v>0</v>
      </c>
      <c r="S415" s="507"/>
      <c r="T415" s="508"/>
      <c r="U415" s="509">
        <f t="shared" si="178"/>
        <v>0</v>
      </c>
      <c r="V415" s="47">
        <f t="shared" si="184"/>
        <v>0</v>
      </c>
      <c r="W415" s="510"/>
    </row>
    <row r="416" spans="1:23" ht="12" customHeight="1">
      <c r="A416" s="498">
        <v>121701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4"/>
        <v>0</v>
      </c>
      <c r="K416" s="888">
        <f t="shared" si="186"/>
        <v>0</v>
      </c>
      <c r="L416" s="888">
        <f t="shared" si="186"/>
        <v>0</v>
      </c>
      <c r="M416" s="888">
        <f t="shared" si="186"/>
        <v>0</v>
      </c>
      <c r="N416" s="515">
        <f t="shared" si="182"/>
        <v>0</v>
      </c>
      <c r="O416" s="509">
        <f t="shared" si="182"/>
        <v>0</v>
      </c>
      <c r="P416" s="515">
        <f t="shared" si="187"/>
        <v>0</v>
      </c>
      <c r="Q416" s="888">
        <f t="shared" si="187"/>
        <v>0</v>
      </c>
      <c r="R416" s="889">
        <f t="shared" si="183"/>
        <v>0</v>
      </c>
      <c r="S416" s="507"/>
      <c r="T416" s="508"/>
      <c r="U416" s="509">
        <f t="shared" si="178"/>
        <v>0</v>
      </c>
      <c r="V416" s="47">
        <f t="shared" si="184"/>
        <v>0</v>
      </c>
      <c r="W416" s="510"/>
    </row>
    <row r="417" spans="1:23" ht="12" customHeight="1">
      <c r="A417" s="498">
        <v>122001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4"/>
        <v>0</v>
      </c>
      <c r="K417" s="888">
        <f t="shared" si="186"/>
        <v>0</v>
      </c>
      <c r="L417" s="888">
        <f t="shared" si="186"/>
        <v>0</v>
      </c>
      <c r="M417" s="888">
        <f t="shared" si="186"/>
        <v>0</v>
      </c>
      <c r="N417" s="515">
        <f t="shared" si="182"/>
        <v>0</v>
      </c>
      <c r="O417" s="509">
        <f t="shared" si="182"/>
        <v>0</v>
      </c>
      <c r="P417" s="515">
        <f t="shared" si="187"/>
        <v>0</v>
      </c>
      <c r="Q417" s="888">
        <f t="shared" si="187"/>
        <v>0</v>
      </c>
      <c r="R417" s="889">
        <f t="shared" si="183"/>
        <v>0</v>
      </c>
      <c r="S417" s="507"/>
      <c r="T417" s="508"/>
      <c r="U417" s="509">
        <f t="shared" si="178"/>
        <v>0</v>
      </c>
      <c r="V417" s="47">
        <f t="shared" si="184"/>
        <v>0</v>
      </c>
      <c r="W417" s="510"/>
    </row>
    <row r="418" spans="1:23" ht="12" customHeight="1">
      <c r="A418" s="498">
        <v>122021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4"/>
        <v>0</v>
      </c>
      <c r="K418" s="888">
        <f t="shared" si="186"/>
        <v>0</v>
      </c>
      <c r="L418" s="888">
        <f t="shared" si="186"/>
        <v>0</v>
      </c>
      <c r="M418" s="888">
        <f t="shared" si="186"/>
        <v>0</v>
      </c>
      <c r="N418" s="515">
        <f t="shared" si="182"/>
        <v>0</v>
      </c>
      <c r="O418" s="509">
        <f t="shared" si="182"/>
        <v>0</v>
      </c>
      <c r="P418" s="515">
        <f t="shared" si="187"/>
        <v>0</v>
      </c>
      <c r="Q418" s="888">
        <f t="shared" si="187"/>
        <v>0</v>
      </c>
      <c r="R418" s="889">
        <f t="shared" si="183"/>
        <v>0</v>
      </c>
      <c r="S418" s="507"/>
      <c r="T418" s="508"/>
      <c r="U418" s="509">
        <f t="shared" si="178"/>
        <v>0</v>
      </c>
      <c r="V418" s="47">
        <f t="shared" si="184"/>
        <v>0</v>
      </c>
      <c r="W418" s="510"/>
    </row>
    <row r="419" spans="1:23" ht="12" customHeight="1">
      <c r="A419" s="498">
        <v>122031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4"/>
        <v>0</v>
      </c>
      <c r="K419" s="888">
        <f t="shared" si="186"/>
        <v>0</v>
      </c>
      <c r="L419" s="888">
        <f t="shared" si="186"/>
        <v>0</v>
      </c>
      <c r="M419" s="888">
        <f t="shared" si="186"/>
        <v>0</v>
      </c>
      <c r="N419" s="515">
        <f t="shared" si="182"/>
        <v>0</v>
      </c>
      <c r="O419" s="509">
        <f t="shared" si="182"/>
        <v>0</v>
      </c>
      <c r="P419" s="515">
        <f t="shared" si="187"/>
        <v>0</v>
      </c>
      <c r="Q419" s="888">
        <f t="shared" si="187"/>
        <v>0</v>
      </c>
      <c r="R419" s="889">
        <f t="shared" si="183"/>
        <v>0</v>
      </c>
      <c r="S419" s="507"/>
      <c r="T419" s="508"/>
      <c r="U419" s="509">
        <f t="shared" si="178"/>
        <v>0</v>
      </c>
      <c r="V419" s="47">
        <f t="shared" si="184"/>
        <v>0</v>
      </c>
      <c r="W419" s="510"/>
    </row>
    <row r="420" spans="1:23" ht="12" customHeight="1">
      <c r="A420" s="498">
        <v>122121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4"/>
        <v>0</v>
      </c>
      <c r="K420" s="888">
        <f t="shared" si="186"/>
        <v>0</v>
      </c>
      <c r="L420" s="888">
        <f t="shared" si="186"/>
        <v>0</v>
      </c>
      <c r="M420" s="888">
        <f t="shared" si="186"/>
        <v>0</v>
      </c>
      <c r="N420" s="515">
        <f t="shared" si="182"/>
        <v>0</v>
      </c>
      <c r="O420" s="509">
        <f t="shared" si="182"/>
        <v>0</v>
      </c>
      <c r="P420" s="515">
        <f t="shared" si="187"/>
        <v>0</v>
      </c>
      <c r="Q420" s="888">
        <f t="shared" si="187"/>
        <v>0</v>
      </c>
      <c r="R420" s="889">
        <f t="shared" si="183"/>
        <v>0</v>
      </c>
      <c r="S420" s="507"/>
      <c r="T420" s="508"/>
      <c r="U420" s="509">
        <f t="shared" si="178"/>
        <v>0</v>
      </c>
      <c r="V420" s="47">
        <f t="shared" si="184"/>
        <v>0</v>
      </c>
      <c r="W420" s="510"/>
    </row>
    <row r="421" spans="1:23" ht="12" customHeight="1">
      <c r="A421" s="498">
        <v>122131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4"/>
        <v>0</v>
      </c>
      <c r="K421" s="888">
        <f t="shared" si="186"/>
        <v>0</v>
      </c>
      <c r="L421" s="888">
        <f t="shared" si="186"/>
        <v>0</v>
      </c>
      <c r="M421" s="888">
        <f t="shared" si="186"/>
        <v>0</v>
      </c>
      <c r="N421" s="515">
        <f t="shared" si="182"/>
        <v>0</v>
      </c>
      <c r="O421" s="509">
        <f t="shared" si="182"/>
        <v>0</v>
      </c>
      <c r="P421" s="515">
        <f t="shared" si="187"/>
        <v>0</v>
      </c>
      <c r="Q421" s="888">
        <f t="shared" si="187"/>
        <v>0</v>
      </c>
      <c r="R421" s="889">
        <f t="shared" si="183"/>
        <v>0</v>
      </c>
      <c r="S421" s="507"/>
      <c r="T421" s="508"/>
      <c r="U421" s="509">
        <f t="shared" si="178"/>
        <v>0</v>
      </c>
      <c r="V421" s="47">
        <f t="shared" si="184"/>
        <v>0</v>
      </c>
      <c r="W421" s="510"/>
    </row>
    <row r="422" spans="1:23" ht="12" customHeight="1">
      <c r="A422" s="498">
        <v>122701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4"/>
        <v>0</v>
      </c>
      <c r="K422" s="888">
        <f t="shared" si="186"/>
        <v>0</v>
      </c>
      <c r="L422" s="888">
        <f t="shared" si="186"/>
        <v>0</v>
      </c>
      <c r="M422" s="888">
        <f t="shared" si="186"/>
        <v>0</v>
      </c>
      <c r="N422" s="515">
        <f t="shared" si="182"/>
        <v>0</v>
      </c>
      <c r="O422" s="509">
        <f t="shared" si="182"/>
        <v>0</v>
      </c>
      <c r="P422" s="515">
        <f t="shared" si="187"/>
        <v>0</v>
      </c>
      <c r="Q422" s="888">
        <f t="shared" si="187"/>
        <v>0</v>
      </c>
      <c r="R422" s="889">
        <f t="shared" si="183"/>
        <v>0</v>
      </c>
      <c r="S422" s="507"/>
      <c r="T422" s="508"/>
      <c r="U422" s="509">
        <f t="shared" si="178"/>
        <v>0</v>
      </c>
      <c r="V422" s="47">
        <f t="shared" si="184"/>
        <v>0</v>
      </c>
      <c r="W422" s="510"/>
    </row>
    <row r="423" spans="1:23" ht="12" customHeight="1">
      <c r="A423" s="498">
        <v>123001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4"/>
        <v>8</v>
      </c>
      <c r="K423" s="888">
        <f t="shared" si="186"/>
        <v>0</v>
      </c>
      <c r="L423" s="888">
        <f t="shared" si="186"/>
        <v>0</v>
      </c>
      <c r="M423" s="888">
        <f t="shared" si="186"/>
        <v>0</v>
      </c>
      <c r="N423" s="515">
        <f t="shared" ref="N423:O442" si="188">SUMIF($A$10:$A$379,$A423,N$10:N$379)</f>
        <v>0</v>
      </c>
      <c r="O423" s="509">
        <f t="shared" si="188"/>
        <v>8</v>
      </c>
      <c r="P423" s="515">
        <f t="shared" si="187"/>
        <v>0</v>
      </c>
      <c r="Q423" s="888">
        <f t="shared" si="187"/>
        <v>0</v>
      </c>
      <c r="R423" s="889">
        <f t="shared" si="183"/>
        <v>0</v>
      </c>
      <c r="S423" s="507"/>
      <c r="T423" s="508"/>
      <c r="U423" s="509">
        <f t="shared" si="178"/>
        <v>8</v>
      </c>
      <c r="V423" s="47">
        <f t="shared" si="184"/>
        <v>0</v>
      </c>
      <c r="W423" s="510"/>
    </row>
    <row r="424" spans="1:23" ht="12" customHeight="1">
      <c r="A424" s="498">
        <v>123021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4"/>
        <v>0</v>
      </c>
      <c r="K424" s="888">
        <f t="shared" si="186"/>
        <v>0</v>
      </c>
      <c r="L424" s="888">
        <f t="shared" si="186"/>
        <v>0</v>
      </c>
      <c r="M424" s="888">
        <f t="shared" si="186"/>
        <v>0</v>
      </c>
      <c r="N424" s="515">
        <f t="shared" si="188"/>
        <v>0</v>
      </c>
      <c r="O424" s="509">
        <f t="shared" si="188"/>
        <v>0</v>
      </c>
      <c r="P424" s="515">
        <f t="shared" si="187"/>
        <v>0</v>
      </c>
      <c r="Q424" s="888">
        <f t="shared" si="187"/>
        <v>0</v>
      </c>
      <c r="R424" s="889">
        <f t="shared" si="183"/>
        <v>0</v>
      </c>
      <c r="S424" s="507"/>
      <c r="T424" s="508"/>
      <c r="U424" s="509">
        <f t="shared" si="178"/>
        <v>0</v>
      </c>
      <c r="V424" s="47">
        <f t="shared" si="184"/>
        <v>0</v>
      </c>
      <c r="W424" s="510"/>
    </row>
    <row r="425" spans="1:23" ht="12" customHeight="1">
      <c r="A425" s="498">
        <v>123030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4"/>
        <v>0</v>
      </c>
      <c r="K425" s="888">
        <f t="shared" si="186"/>
        <v>0</v>
      </c>
      <c r="L425" s="888">
        <f t="shared" si="186"/>
        <v>0</v>
      </c>
      <c r="M425" s="888">
        <f t="shared" si="186"/>
        <v>0</v>
      </c>
      <c r="N425" s="515">
        <f t="shared" si="188"/>
        <v>0</v>
      </c>
      <c r="O425" s="509">
        <f t="shared" si="188"/>
        <v>0</v>
      </c>
      <c r="P425" s="515">
        <f t="shared" si="187"/>
        <v>0</v>
      </c>
      <c r="Q425" s="888">
        <f t="shared" si="187"/>
        <v>0</v>
      </c>
      <c r="R425" s="889">
        <f t="shared" si="183"/>
        <v>0</v>
      </c>
      <c r="S425" s="507"/>
      <c r="T425" s="508"/>
      <c r="U425" s="509">
        <f t="shared" si="178"/>
        <v>0</v>
      </c>
      <c r="V425" s="47">
        <f t="shared" si="184"/>
        <v>0</v>
      </c>
      <c r="W425" s="510"/>
    </row>
    <row r="426" spans="1:23" ht="12" customHeight="1">
      <c r="A426" s="518">
        <v>123031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4"/>
        <v>0</v>
      </c>
      <c r="K426" s="888">
        <f t="shared" si="186"/>
        <v>0</v>
      </c>
      <c r="L426" s="888">
        <f t="shared" si="186"/>
        <v>0</v>
      </c>
      <c r="M426" s="888">
        <f t="shared" si="186"/>
        <v>0</v>
      </c>
      <c r="N426" s="515">
        <f t="shared" si="188"/>
        <v>0</v>
      </c>
      <c r="O426" s="509">
        <f t="shared" si="188"/>
        <v>0</v>
      </c>
      <c r="P426" s="515">
        <f t="shared" si="187"/>
        <v>0</v>
      </c>
      <c r="Q426" s="888">
        <f t="shared" si="187"/>
        <v>0</v>
      </c>
      <c r="R426" s="888">
        <f t="shared" si="183"/>
        <v>0</v>
      </c>
      <c r="S426" s="507"/>
      <c r="T426" s="508"/>
      <c r="U426" s="509">
        <f t="shared" si="178"/>
        <v>0</v>
      </c>
      <c r="V426" s="47">
        <f t="shared" si="184"/>
        <v>0</v>
      </c>
      <c r="W426" s="510"/>
    </row>
    <row r="427" spans="1:23" ht="12" customHeight="1">
      <c r="A427" s="498">
        <v>123701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4"/>
        <v>0</v>
      </c>
      <c r="K427" s="515">
        <f>SUMIF($A$10:$A$379,$A427,K$10:K$379)</f>
        <v>0</v>
      </c>
      <c r="L427" s="515">
        <f>SUMIF($A$10:$A$379,$A427,L$10:L$379)</f>
        <v>0</v>
      </c>
      <c r="M427" s="515">
        <f>SUMIF($A$10:$A$379,$A427,M$10:M$379)</f>
        <v>0</v>
      </c>
      <c r="N427" s="515">
        <f t="shared" si="188"/>
        <v>0</v>
      </c>
      <c r="O427" s="509">
        <f t="shared" si="188"/>
        <v>0</v>
      </c>
      <c r="P427" s="515">
        <f t="shared" si="187"/>
        <v>0</v>
      </c>
      <c r="Q427" s="515">
        <f t="shared" si="187"/>
        <v>0</v>
      </c>
      <c r="R427" s="515">
        <f t="shared" si="183"/>
        <v>0</v>
      </c>
      <c r="S427" s="507"/>
      <c r="T427" s="508"/>
      <c r="U427" s="509">
        <f t="shared" si="178"/>
        <v>0</v>
      </c>
      <c r="V427" s="47">
        <f t="shared" si="184"/>
        <v>0</v>
      </c>
      <c r="W427" s="510"/>
    </row>
    <row r="428" spans="1:23" ht="12" customHeight="1">
      <c r="A428" s="498">
        <v>125001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4"/>
        <v>0</v>
      </c>
      <c r="K428" s="888">
        <f t="shared" ref="K428:M447" si="189">SUMIF($A$10:$A$374,$A428,K$10:K$374)</f>
        <v>0</v>
      </c>
      <c r="L428" s="888">
        <f t="shared" si="189"/>
        <v>0</v>
      </c>
      <c r="M428" s="888">
        <f t="shared" si="189"/>
        <v>0</v>
      </c>
      <c r="N428" s="515">
        <f t="shared" si="188"/>
        <v>0</v>
      </c>
      <c r="O428" s="509">
        <f t="shared" si="188"/>
        <v>0</v>
      </c>
      <c r="P428" s="515">
        <f t="shared" ref="P428:Q447" si="190">SUMIF($A$10:$A$374,$A428,P$10:P$374)</f>
        <v>0</v>
      </c>
      <c r="Q428" s="888">
        <f t="shared" si="190"/>
        <v>0</v>
      </c>
      <c r="R428" s="889">
        <f t="shared" si="183"/>
        <v>0</v>
      </c>
      <c r="S428" s="507"/>
      <c r="T428" s="508"/>
      <c r="U428" s="509">
        <f t="shared" si="178"/>
        <v>0</v>
      </c>
      <c r="V428" s="47">
        <f t="shared" si="184"/>
        <v>0</v>
      </c>
      <c r="W428" s="510"/>
    </row>
    <row r="429" spans="1:23" ht="12" customHeight="1">
      <c r="A429" s="498">
        <v>127000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4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8"/>
        <v>0</v>
      </c>
      <c r="O429" s="509">
        <f t="shared" si="188"/>
        <v>0</v>
      </c>
      <c r="P429" s="515">
        <f t="shared" si="190"/>
        <v>0</v>
      </c>
      <c r="Q429" s="888">
        <f t="shared" si="190"/>
        <v>0</v>
      </c>
      <c r="R429" s="889">
        <f t="shared" si="183"/>
        <v>0</v>
      </c>
      <c r="S429" s="507"/>
      <c r="T429" s="508"/>
      <c r="U429" s="509">
        <f t="shared" si="178"/>
        <v>0</v>
      </c>
      <c r="V429" s="47">
        <f t="shared" si="184"/>
        <v>0</v>
      </c>
      <c r="W429" s="510"/>
    </row>
    <row r="430" spans="1:23" ht="12" customHeight="1">
      <c r="A430" s="498">
        <v>127001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4"/>
        <v>64</v>
      </c>
      <c r="K430" s="888">
        <f t="shared" si="189"/>
        <v>0</v>
      </c>
      <c r="L430" s="888">
        <f t="shared" si="189"/>
        <v>74</v>
      </c>
      <c r="M430" s="888">
        <f t="shared" si="189"/>
        <v>0</v>
      </c>
      <c r="N430" s="515">
        <f t="shared" si="188"/>
        <v>0</v>
      </c>
      <c r="O430" s="509">
        <f t="shared" si="188"/>
        <v>138</v>
      </c>
      <c r="P430" s="515">
        <f t="shared" si="190"/>
        <v>0</v>
      </c>
      <c r="Q430" s="888">
        <f t="shared" si="190"/>
        <v>0</v>
      </c>
      <c r="R430" s="889">
        <f t="shared" si="183"/>
        <v>0</v>
      </c>
      <c r="S430" s="507"/>
      <c r="T430" s="508"/>
      <c r="U430" s="509">
        <f t="shared" si="178"/>
        <v>138</v>
      </c>
      <c r="V430" s="47">
        <f t="shared" si="184"/>
        <v>0</v>
      </c>
      <c r="W430" s="510"/>
    </row>
    <row r="431" spans="1:23" ht="12" customHeight="1">
      <c r="A431" s="498">
        <v>127008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4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88"/>
        <v>0</v>
      </c>
      <c r="O431" s="509">
        <f t="shared" si="188"/>
        <v>0</v>
      </c>
      <c r="P431" s="515">
        <f t="shared" si="190"/>
        <v>0</v>
      </c>
      <c r="Q431" s="888">
        <f t="shared" si="190"/>
        <v>0</v>
      </c>
      <c r="R431" s="889">
        <f t="shared" si="183"/>
        <v>0</v>
      </c>
      <c r="S431" s="507"/>
      <c r="T431" s="508"/>
      <c r="U431" s="509">
        <f t="shared" si="178"/>
        <v>0</v>
      </c>
      <c r="V431" s="47">
        <f t="shared" si="184"/>
        <v>0</v>
      </c>
      <c r="W431" s="510"/>
    </row>
    <row r="432" spans="1:23" ht="12" customHeight="1">
      <c r="A432" s="498">
        <v>127020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4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88"/>
        <v>0</v>
      </c>
      <c r="O432" s="509">
        <f t="shared" si="188"/>
        <v>0</v>
      </c>
      <c r="P432" s="515">
        <f t="shared" si="190"/>
        <v>0</v>
      </c>
      <c r="Q432" s="888">
        <f t="shared" si="190"/>
        <v>0</v>
      </c>
      <c r="R432" s="889">
        <f t="shared" si="183"/>
        <v>0</v>
      </c>
      <c r="S432" s="507"/>
      <c r="T432" s="508"/>
      <c r="U432" s="509">
        <f t="shared" si="178"/>
        <v>0</v>
      </c>
      <c r="V432" s="47">
        <f t="shared" si="184"/>
        <v>0</v>
      </c>
      <c r="W432" s="510"/>
    </row>
    <row r="433" spans="1:23" ht="12" customHeight="1">
      <c r="A433" s="498">
        <v>127021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4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88"/>
        <v>0</v>
      </c>
      <c r="O433" s="509">
        <f t="shared" si="188"/>
        <v>0</v>
      </c>
      <c r="P433" s="515">
        <f t="shared" si="190"/>
        <v>0</v>
      </c>
      <c r="Q433" s="888">
        <f t="shared" si="190"/>
        <v>0</v>
      </c>
      <c r="R433" s="889">
        <f t="shared" si="183"/>
        <v>0</v>
      </c>
      <c r="S433" s="507"/>
      <c r="T433" s="508"/>
      <c r="U433" s="509">
        <f t="shared" si="178"/>
        <v>0</v>
      </c>
      <c r="V433" s="47">
        <f t="shared" si="184"/>
        <v>0</v>
      </c>
      <c r="W433" s="510"/>
    </row>
    <row r="434" spans="1:23" ht="12" customHeight="1">
      <c r="A434" s="498">
        <v>127031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4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88"/>
        <v>0</v>
      </c>
      <c r="O434" s="509">
        <f t="shared" si="188"/>
        <v>0</v>
      </c>
      <c r="P434" s="515">
        <f t="shared" si="190"/>
        <v>0</v>
      </c>
      <c r="Q434" s="888">
        <f t="shared" si="190"/>
        <v>0</v>
      </c>
      <c r="R434" s="889">
        <f t="shared" si="183"/>
        <v>0</v>
      </c>
      <c r="S434" s="507"/>
      <c r="T434" s="508"/>
      <c r="U434" s="509">
        <f t="shared" si="178"/>
        <v>0</v>
      </c>
      <c r="V434" s="47">
        <f t="shared" si="184"/>
        <v>0</v>
      </c>
      <c r="W434" s="510"/>
    </row>
    <row r="435" spans="1:23" ht="12" customHeight="1">
      <c r="A435" s="498">
        <v>127060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4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88"/>
        <v>0</v>
      </c>
      <c r="O435" s="509">
        <f t="shared" si="188"/>
        <v>0</v>
      </c>
      <c r="P435" s="515">
        <f t="shared" si="190"/>
        <v>0</v>
      </c>
      <c r="Q435" s="888">
        <f t="shared" si="190"/>
        <v>0</v>
      </c>
      <c r="R435" s="889">
        <f t="shared" si="183"/>
        <v>0</v>
      </c>
      <c r="S435" s="507"/>
      <c r="T435" s="508"/>
      <c r="U435" s="509">
        <f t="shared" si="178"/>
        <v>0</v>
      </c>
      <c r="V435" s="47">
        <f t="shared" si="184"/>
        <v>0</v>
      </c>
      <c r="W435" s="510"/>
    </row>
    <row r="436" spans="1:23" ht="12" customHeight="1">
      <c r="A436" s="498">
        <v>127761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4"/>
        <v>0</v>
      </c>
      <c r="K436" s="888">
        <f t="shared" si="189"/>
        <v>0</v>
      </c>
      <c r="L436" s="888">
        <f t="shared" si="189"/>
        <v>0</v>
      </c>
      <c r="M436" s="888">
        <f t="shared" si="189"/>
        <v>0</v>
      </c>
      <c r="N436" s="515">
        <f t="shared" si="188"/>
        <v>0</v>
      </c>
      <c r="O436" s="509">
        <f t="shared" si="188"/>
        <v>0</v>
      </c>
      <c r="P436" s="515">
        <f t="shared" si="190"/>
        <v>0</v>
      </c>
      <c r="Q436" s="888">
        <f t="shared" si="190"/>
        <v>0</v>
      </c>
      <c r="R436" s="889">
        <f t="shared" si="183"/>
        <v>0</v>
      </c>
      <c r="S436" s="507"/>
      <c r="T436" s="508"/>
      <c r="U436" s="509">
        <f t="shared" si="178"/>
        <v>0</v>
      </c>
      <c r="V436" s="47">
        <f t="shared" si="184"/>
        <v>0</v>
      </c>
      <c r="W436" s="510"/>
    </row>
    <row r="437" spans="1:23" ht="12" customHeight="1">
      <c r="A437" s="498">
        <v>127771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4"/>
        <v>0</v>
      </c>
      <c r="K437" s="888">
        <f t="shared" si="189"/>
        <v>0</v>
      </c>
      <c r="L437" s="888">
        <f t="shared" si="189"/>
        <v>0</v>
      </c>
      <c r="M437" s="888">
        <f t="shared" si="189"/>
        <v>0</v>
      </c>
      <c r="N437" s="515">
        <f t="shared" si="188"/>
        <v>0</v>
      </c>
      <c r="O437" s="509">
        <f t="shared" si="188"/>
        <v>0</v>
      </c>
      <c r="P437" s="515">
        <f t="shared" si="190"/>
        <v>0</v>
      </c>
      <c r="Q437" s="888">
        <f t="shared" si="190"/>
        <v>0</v>
      </c>
      <c r="R437" s="889">
        <f t="shared" si="183"/>
        <v>0</v>
      </c>
      <c r="S437" s="507"/>
      <c r="T437" s="508"/>
      <c r="U437" s="509">
        <f t="shared" si="178"/>
        <v>0</v>
      </c>
      <c r="V437" s="47">
        <f t="shared" si="184"/>
        <v>0</v>
      </c>
      <c r="W437" s="510"/>
    </row>
    <row r="438" spans="1:23" ht="12" customHeight="1">
      <c r="A438" s="498">
        <v>127800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4"/>
        <v>0</v>
      </c>
      <c r="K438" s="888">
        <f t="shared" si="189"/>
        <v>0</v>
      </c>
      <c r="L438" s="888">
        <f t="shared" si="189"/>
        <v>0</v>
      </c>
      <c r="M438" s="888">
        <f t="shared" si="189"/>
        <v>0</v>
      </c>
      <c r="N438" s="515">
        <f t="shared" si="188"/>
        <v>0</v>
      </c>
      <c r="O438" s="509">
        <f t="shared" si="188"/>
        <v>0</v>
      </c>
      <c r="P438" s="515">
        <f t="shared" si="190"/>
        <v>0</v>
      </c>
      <c r="Q438" s="888">
        <f t="shared" si="190"/>
        <v>0</v>
      </c>
      <c r="R438" s="889">
        <f t="shared" si="183"/>
        <v>0</v>
      </c>
      <c r="S438" s="507"/>
      <c r="T438" s="508"/>
      <c r="U438" s="509">
        <f t="shared" si="178"/>
        <v>0</v>
      </c>
      <c r="V438" s="47">
        <f t="shared" si="184"/>
        <v>0</v>
      </c>
      <c r="W438" s="510"/>
    </row>
    <row r="439" spans="1:23" ht="12" customHeight="1">
      <c r="A439" s="498">
        <v>127801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4"/>
        <v>0</v>
      </c>
      <c r="K439" s="888">
        <f t="shared" si="189"/>
        <v>0</v>
      </c>
      <c r="L439" s="888">
        <f t="shared" si="189"/>
        <v>0</v>
      </c>
      <c r="M439" s="888">
        <f t="shared" si="189"/>
        <v>0</v>
      </c>
      <c r="N439" s="515">
        <f t="shared" si="188"/>
        <v>0</v>
      </c>
      <c r="O439" s="509">
        <f t="shared" si="188"/>
        <v>0</v>
      </c>
      <c r="P439" s="515">
        <f t="shared" si="190"/>
        <v>0</v>
      </c>
      <c r="Q439" s="888">
        <f t="shared" si="190"/>
        <v>0</v>
      </c>
      <c r="R439" s="889">
        <f t="shared" si="183"/>
        <v>0</v>
      </c>
      <c r="S439" s="507"/>
      <c r="T439" s="508"/>
      <c r="U439" s="509">
        <f t="shared" si="178"/>
        <v>0</v>
      </c>
      <c r="V439" s="47">
        <f t="shared" si="184"/>
        <v>0</v>
      </c>
      <c r="W439" s="510"/>
    </row>
    <row r="440" spans="1:23" ht="12" customHeight="1">
      <c r="A440" s="498">
        <v>128000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4"/>
        <v>0</v>
      </c>
      <c r="K440" s="888">
        <f t="shared" si="189"/>
        <v>0</v>
      </c>
      <c r="L440" s="888">
        <f t="shared" si="189"/>
        <v>0</v>
      </c>
      <c r="M440" s="888">
        <f t="shared" si="189"/>
        <v>0</v>
      </c>
      <c r="N440" s="515">
        <f t="shared" si="188"/>
        <v>0</v>
      </c>
      <c r="O440" s="509">
        <f t="shared" si="188"/>
        <v>0</v>
      </c>
      <c r="P440" s="515">
        <f t="shared" si="190"/>
        <v>0</v>
      </c>
      <c r="Q440" s="888">
        <f t="shared" si="190"/>
        <v>0</v>
      </c>
      <c r="R440" s="889">
        <f t="shared" si="183"/>
        <v>0</v>
      </c>
      <c r="S440" s="507"/>
      <c r="T440" s="508"/>
      <c r="U440" s="509">
        <f t="shared" si="178"/>
        <v>0</v>
      </c>
      <c r="V440" s="47">
        <f t="shared" si="184"/>
        <v>0</v>
      </c>
      <c r="W440" s="510"/>
    </row>
    <row r="441" spans="1:23" ht="12" customHeight="1">
      <c r="A441" s="498">
        <v>128001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4"/>
        <v>0</v>
      </c>
      <c r="K441" s="888">
        <f t="shared" si="189"/>
        <v>0</v>
      </c>
      <c r="L441" s="888">
        <f t="shared" si="189"/>
        <v>0</v>
      </c>
      <c r="M441" s="888">
        <f t="shared" si="189"/>
        <v>0</v>
      </c>
      <c r="N441" s="515">
        <f t="shared" si="188"/>
        <v>0</v>
      </c>
      <c r="O441" s="509">
        <f t="shared" si="188"/>
        <v>0</v>
      </c>
      <c r="P441" s="515">
        <f t="shared" si="190"/>
        <v>0</v>
      </c>
      <c r="Q441" s="888">
        <f t="shared" si="190"/>
        <v>0</v>
      </c>
      <c r="R441" s="889">
        <f t="shared" si="183"/>
        <v>0</v>
      </c>
      <c r="S441" s="507"/>
      <c r="T441" s="508"/>
      <c r="U441" s="509">
        <f t="shared" si="178"/>
        <v>0</v>
      </c>
      <c r="V441" s="47">
        <f t="shared" si="184"/>
        <v>0</v>
      </c>
      <c r="W441" s="510"/>
    </row>
    <row r="442" spans="1:23" ht="12" customHeight="1">
      <c r="A442" s="498">
        <v>128020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4"/>
        <v>0</v>
      </c>
      <c r="K442" s="888">
        <f t="shared" si="189"/>
        <v>0</v>
      </c>
      <c r="L442" s="888">
        <f t="shared" si="189"/>
        <v>0</v>
      </c>
      <c r="M442" s="888">
        <f t="shared" si="189"/>
        <v>0</v>
      </c>
      <c r="N442" s="515">
        <f t="shared" si="188"/>
        <v>0</v>
      </c>
      <c r="O442" s="509">
        <f t="shared" si="188"/>
        <v>0</v>
      </c>
      <c r="P442" s="515">
        <f t="shared" si="190"/>
        <v>0</v>
      </c>
      <c r="Q442" s="888">
        <f t="shared" si="190"/>
        <v>0</v>
      </c>
      <c r="R442" s="889">
        <f t="shared" si="183"/>
        <v>0</v>
      </c>
      <c r="S442" s="507"/>
      <c r="T442" s="508"/>
      <c r="U442" s="509">
        <f t="shared" si="178"/>
        <v>0</v>
      </c>
      <c r="V442" s="47">
        <f t="shared" si="184"/>
        <v>0</v>
      </c>
      <c r="W442" s="510"/>
    </row>
    <row r="443" spans="1:23" ht="12" customHeight="1">
      <c r="A443" s="498">
        <v>132011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4"/>
        <v>0</v>
      </c>
      <c r="K443" s="888">
        <f t="shared" si="189"/>
        <v>0</v>
      </c>
      <c r="L443" s="888">
        <f t="shared" si="189"/>
        <v>0</v>
      </c>
      <c r="M443" s="888">
        <f t="shared" si="189"/>
        <v>0</v>
      </c>
      <c r="N443" s="515">
        <f t="shared" ref="N443:O462" si="191">SUMIF($A$10:$A$379,$A443,N$10:N$379)</f>
        <v>0</v>
      </c>
      <c r="O443" s="509">
        <f t="shared" si="191"/>
        <v>0</v>
      </c>
      <c r="P443" s="515">
        <f t="shared" si="190"/>
        <v>0</v>
      </c>
      <c r="Q443" s="888">
        <f t="shared" si="190"/>
        <v>0</v>
      </c>
      <c r="R443" s="889">
        <f t="shared" si="183"/>
        <v>0</v>
      </c>
      <c r="S443" s="507"/>
      <c r="T443" s="508"/>
      <c r="U443" s="509">
        <f t="shared" si="178"/>
        <v>0</v>
      </c>
      <c r="V443" s="47">
        <f t="shared" si="184"/>
        <v>0</v>
      </c>
      <c r="W443" s="510"/>
    </row>
    <row r="444" spans="1:23" ht="12" customHeight="1">
      <c r="A444" s="498">
        <v>132021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4"/>
        <v>0</v>
      </c>
      <c r="K444" s="888">
        <f t="shared" si="189"/>
        <v>0</v>
      </c>
      <c r="L444" s="888">
        <f t="shared" si="189"/>
        <v>0</v>
      </c>
      <c r="M444" s="888">
        <f t="shared" si="189"/>
        <v>0</v>
      </c>
      <c r="N444" s="515">
        <f t="shared" si="191"/>
        <v>0</v>
      </c>
      <c r="O444" s="509">
        <f t="shared" si="191"/>
        <v>0</v>
      </c>
      <c r="P444" s="515">
        <f t="shared" si="190"/>
        <v>0</v>
      </c>
      <c r="Q444" s="888">
        <f t="shared" si="190"/>
        <v>0</v>
      </c>
      <c r="R444" s="889">
        <f t="shared" si="183"/>
        <v>0</v>
      </c>
      <c r="S444" s="507"/>
      <c r="T444" s="508"/>
      <c r="U444" s="509">
        <f t="shared" si="178"/>
        <v>0</v>
      </c>
      <c r="V444" s="47">
        <f t="shared" si="184"/>
        <v>0</v>
      </c>
      <c r="W444" s="510"/>
    </row>
    <row r="445" spans="1:23" ht="12" customHeight="1">
      <c r="A445" s="498">
        <v>132031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4"/>
        <v>0</v>
      </c>
      <c r="K445" s="888">
        <f t="shared" si="189"/>
        <v>0</v>
      </c>
      <c r="L445" s="888">
        <f t="shared" si="189"/>
        <v>0</v>
      </c>
      <c r="M445" s="888">
        <f t="shared" si="189"/>
        <v>0</v>
      </c>
      <c r="N445" s="515">
        <f t="shared" si="191"/>
        <v>0</v>
      </c>
      <c r="O445" s="509">
        <f t="shared" si="191"/>
        <v>0</v>
      </c>
      <c r="P445" s="515">
        <f t="shared" si="190"/>
        <v>0</v>
      </c>
      <c r="Q445" s="888">
        <f t="shared" si="190"/>
        <v>0</v>
      </c>
      <c r="R445" s="889">
        <f t="shared" si="183"/>
        <v>0</v>
      </c>
      <c r="S445" s="507"/>
      <c r="T445" s="508"/>
      <c r="U445" s="509">
        <f t="shared" si="178"/>
        <v>0</v>
      </c>
      <c r="V445" s="47">
        <f t="shared" si="184"/>
        <v>0</v>
      </c>
      <c r="W445" s="510"/>
    </row>
    <row r="446" spans="1:23" ht="12" customHeight="1">
      <c r="A446" s="498">
        <v>133011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4"/>
        <v>0</v>
      </c>
      <c r="K446" s="888">
        <f t="shared" si="189"/>
        <v>0</v>
      </c>
      <c r="L446" s="888">
        <f t="shared" si="189"/>
        <v>0</v>
      </c>
      <c r="M446" s="888">
        <f t="shared" si="189"/>
        <v>0</v>
      </c>
      <c r="N446" s="515">
        <f t="shared" si="191"/>
        <v>0</v>
      </c>
      <c r="O446" s="509">
        <f t="shared" si="191"/>
        <v>0</v>
      </c>
      <c r="P446" s="515">
        <f t="shared" si="190"/>
        <v>0</v>
      </c>
      <c r="Q446" s="888">
        <f t="shared" si="190"/>
        <v>0</v>
      </c>
      <c r="R446" s="889">
        <f t="shared" si="183"/>
        <v>0</v>
      </c>
      <c r="S446" s="507"/>
      <c r="T446" s="508"/>
      <c r="U446" s="509">
        <f t="shared" si="178"/>
        <v>0</v>
      </c>
      <c r="V446" s="47">
        <f t="shared" si="184"/>
        <v>0</v>
      </c>
      <c r="W446" s="510"/>
    </row>
    <row r="447" spans="1:23" ht="12" customHeight="1">
      <c r="A447" s="498">
        <v>133021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ref="J447:J510" si="192">SUMIF($A$10:$A$379,$A447,J$10:J$379)</f>
        <v>0</v>
      </c>
      <c r="K447" s="888">
        <f t="shared" si="189"/>
        <v>0</v>
      </c>
      <c r="L447" s="888">
        <f t="shared" si="189"/>
        <v>0</v>
      </c>
      <c r="M447" s="888">
        <f t="shared" si="189"/>
        <v>0</v>
      </c>
      <c r="N447" s="515">
        <f t="shared" si="191"/>
        <v>0</v>
      </c>
      <c r="O447" s="509">
        <f t="shared" si="191"/>
        <v>0</v>
      </c>
      <c r="P447" s="515">
        <f t="shared" si="190"/>
        <v>0</v>
      </c>
      <c r="Q447" s="888">
        <f t="shared" si="190"/>
        <v>0</v>
      </c>
      <c r="R447" s="889">
        <f t="shared" si="183"/>
        <v>0</v>
      </c>
      <c r="S447" s="507"/>
      <c r="T447" s="508"/>
      <c r="U447" s="509">
        <f t="shared" ref="U447:U510" si="193">SUMIF($A$10:$A$374,$A447,U$10:U$374)</f>
        <v>0</v>
      </c>
      <c r="V447" s="47">
        <f t="shared" si="184"/>
        <v>0</v>
      </c>
      <c r="W447" s="510"/>
    </row>
    <row r="448" spans="1:23" ht="12" customHeight="1">
      <c r="A448" s="498">
        <v>133031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92"/>
        <v>0</v>
      </c>
      <c r="K448" s="888">
        <f t="shared" ref="K448:M467" si="194">SUMIF($A$10:$A$374,$A448,K$10:K$374)</f>
        <v>0</v>
      </c>
      <c r="L448" s="888">
        <f t="shared" si="194"/>
        <v>0</v>
      </c>
      <c r="M448" s="888">
        <f t="shared" si="194"/>
        <v>0</v>
      </c>
      <c r="N448" s="515">
        <f t="shared" si="191"/>
        <v>0</v>
      </c>
      <c r="O448" s="509">
        <f t="shared" si="191"/>
        <v>0</v>
      </c>
      <c r="P448" s="515">
        <f t="shared" ref="P448:Q467" si="195">SUMIF($A$10:$A$374,$A448,P$10:P$374)</f>
        <v>0</v>
      </c>
      <c r="Q448" s="888">
        <f t="shared" si="195"/>
        <v>0</v>
      </c>
      <c r="R448" s="889">
        <f t="shared" si="183"/>
        <v>0</v>
      </c>
      <c r="S448" s="507"/>
      <c r="T448" s="508"/>
      <c r="U448" s="509">
        <f t="shared" si="193"/>
        <v>0</v>
      </c>
      <c r="V448" s="47">
        <f t="shared" si="184"/>
        <v>0</v>
      </c>
      <c r="W448" s="510"/>
    </row>
    <row r="449" spans="1:23" ht="12" customHeight="1">
      <c r="A449" s="498">
        <v>135011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92"/>
        <v>0</v>
      </c>
      <c r="K449" s="888">
        <f t="shared" si="194"/>
        <v>0</v>
      </c>
      <c r="L449" s="888">
        <f t="shared" si="194"/>
        <v>0</v>
      </c>
      <c r="M449" s="888">
        <f t="shared" si="194"/>
        <v>0</v>
      </c>
      <c r="N449" s="515">
        <f t="shared" si="191"/>
        <v>0</v>
      </c>
      <c r="O449" s="509">
        <f t="shared" si="191"/>
        <v>0</v>
      </c>
      <c r="P449" s="515">
        <f t="shared" si="195"/>
        <v>0</v>
      </c>
      <c r="Q449" s="888">
        <f t="shared" si="195"/>
        <v>0</v>
      </c>
      <c r="R449" s="889">
        <f t="shared" si="183"/>
        <v>0</v>
      </c>
      <c r="S449" s="507"/>
      <c r="T449" s="508"/>
      <c r="U449" s="509">
        <f t="shared" si="193"/>
        <v>0</v>
      </c>
      <c r="V449" s="47">
        <f t="shared" si="184"/>
        <v>0</v>
      </c>
      <c r="W449" s="510"/>
    </row>
    <row r="450" spans="1:23" ht="12" customHeight="1">
      <c r="A450" s="498">
        <v>136071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92"/>
        <v>0</v>
      </c>
      <c r="K450" s="888">
        <f t="shared" si="194"/>
        <v>0</v>
      </c>
      <c r="L450" s="888">
        <f t="shared" si="194"/>
        <v>0</v>
      </c>
      <c r="M450" s="888">
        <f t="shared" si="194"/>
        <v>0</v>
      </c>
      <c r="N450" s="515">
        <f t="shared" si="191"/>
        <v>0</v>
      </c>
      <c r="O450" s="509">
        <f t="shared" si="191"/>
        <v>0</v>
      </c>
      <c r="P450" s="515">
        <f t="shared" si="195"/>
        <v>0</v>
      </c>
      <c r="Q450" s="888">
        <f t="shared" si="195"/>
        <v>0</v>
      </c>
      <c r="R450" s="889">
        <f t="shared" si="183"/>
        <v>0</v>
      </c>
      <c r="S450" s="507"/>
      <c r="T450" s="508"/>
      <c r="U450" s="509">
        <f t="shared" si="193"/>
        <v>0</v>
      </c>
      <c r="V450" s="47">
        <f t="shared" si="184"/>
        <v>0</v>
      </c>
      <c r="W450" s="510"/>
    </row>
    <row r="451" spans="1:23" ht="12" customHeight="1">
      <c r="A451" s="498">
        <v>136271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2"/>
        <v>0</v>
      </c>
      <c r="K451" s="888">
        <f t="shared" si="194"/>
        <v>0</v>
      </c>
      <c r="L451" s="888">
        <f t="shared" si="194"/>
        <v>0</v>
      </c>
      <c r="M451" s="888">
        <f t="shared" si="194"/>
        <v>0</v>
      </c>
      <c r="N451" s="515">
        <f t="shared" si="191"/>
        <v>0</v>
      </c>
      <c r="O451" s="509">
        <f t="shared" si="191"/>
        <v>0</v>
      </c>
      <c r="P451" s="515">
        <f t="shared" si="195"/>
        <v>0</v>
      </c>
      <c r="Q451" s="888">
        <f t="shared" si="195"/>
        <v>0</v>
      </c>
      <c r="R451" s="889">
        <f t="shared" si="183"/>
        <v>0</v>
      </c>
      <c r="S451" s="507"/>
      <c r="T451" s="508"/>
      <c r="U451" s="509">
        <f t="shared" si="193"/>
        <v>0</v>
      </c>
      <c r="V451" s="47">
        <f t="shared" si="184"/>
        <v>0</v>
      </c>
      <c r="W451" s="510"/>
    </row>
    <row r="452" spans="1:23" ht="12" customHeight="1">
      <c r="A452" s="498">
        <v>138011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2"/>
        <v>0</v>
      </c>
      <c r="K452" s="888">
        <f t="shared" si="194"/>
        <v>0</v>
      </c>
      <c r="L452" s="888">
        <f t="shared" si="194"/>
        <v>0</v>
      </c>
      <c r="M452" s="888">
        <f t="shared" si="194"/>
        <v>0</v>
      </c>
      <c r="N452" s="515">
        <f t="shared" si="191"/>
        <v>0</v>
      </c>
      <c r="O452" s="509">
        <f t="shared" si="191"/>
        <v>0</v>
      </c>
      <c r="P452" s="515">
        <f t="shared" si="195"/>
        <v>0</v>
      </c>
      <c r="Q452" s="888">
        <f t="shared" si="195"/>
        <v>0</v>
      </c>
      <c r="R452" s="889">
        <f t="shared" si="183"/>
        <v>0</v>
      </c>
      <c r="S452" s="507"/>
      <c r="T452" s="508"/>
      <c r="U452" s="509">
        <f t="shared" si="193"/>
        <v>0</v>
      </c>
      <c r="V452" s="47">
        <f t="shared" si="184"/>
        <v>0</v>
      </c>
      <c r="W452" s="510"/>
    </row>
    <row r="453" spans="1:23" ht="12" customHeight="1">
      <c r="A453" s="498">
        <v>138611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2"/>
        <v>0</v>
      </c>
      <c r="K453" s="888">
        <f t="shared" si="194"/>
        <v>0</v>
      </c>
      <c r="L453" s="888">
        <f t="shared" si="194"/>
        <v>0</v>
      </c>
      <c r="M453" s="888">
        <f t="shared" si="194"/>
        <v>0</v>
      </c>
      <c r="N453" s="515">
        <f t="shared" si="191"/>
        <v>0</v>
      </c>
      <c r="O453" s="509">
        <f t="shared" si="191"/>
        <v>0</v>
      </c>
      <c r="P453" s="515">
        <f t="shared" si="195"/>
        <v>0</v>
      </c>
      <c r="Q453" s="888">
        <f t="shared" si="195"/>
        <v>0</v>
      </c>
      <c r="R453" s="889">
        <f t="shared" si="183"/>
        <v>0</v>
      </c>
      <c r="S453" s="507"/>
      <c r="T453" s="508"/>
      <c r="U453" s="509">
        <f t="shared" si="193"/>
        <v>0</v>
      </c>
      <c r="V453" s="47">
        <f t="shared" si="184"/>
        <v>0</v>
      </c>
      <c r="W453" s="510"/>
    </row>
    <row r="454" spans="1:23" ht="12" customHeight="1">
      <c r="A454" s="498">
        <v>139011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2"/>
        <v>0</v>
      </c>
      <c r="K454" s="888">
        <f t="shared" si="194"/>
        <v>0</v>
      </c>
      <c r="L454" s="888">
        <f t="shared" si="194"/>
        <v>0</v>
      </c>
      <c r="M454" s="888">
        <f t="shared" si="194"/>
        <v>0</v>
      </c>
      <c r="N454" s="515">
        <f t="shared" si="191"/>
        <v>0</v>
      </c>
      <c r="O454" s="509">
        <f t="shared" si="191"/>
        <v>0</v>
      </c>
      <c r="P454" s="515">
        <f t="shared" si="195"/>
        <v>0</v>
      </c>
      <c r="Q454" s="888">
        <f t="shared" si="195"/>
        <v>0</v>
      </c>
      <c r="R454" s="889">
        <f t="shared" si="183"/>
        <v>0</v>
      </c>
      <c r="S454" s="507"/>
      <c r="T454" s="508"/>
      <c r="U454" s="509">
        <f t="shared" si="193"/>
        <v>0</v>
      </c>
      <c r="V454" s="47">
        <f t="shared" si="184"/>
        <v>0</v>
      </c>
      <c r="W454" s="510"/>
    </row>
    <row r="455" spans="1:23" ht="12" customHeight="1">
      <c r="A455" s="498">
        <v>161001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2"/>
        <v>0</v>
      </c>
      <c r="K455" s="888">
        <f t="shared" si="194"/>
        <v>0</v>
      </c>
      <c r="L455" s="888">
        <f t="shared" si="194"/>
        <v>0</v>
      </c>
      <c r="M455" s="888">
        <f t="shared" si="194"/>
        <v>0</v>
      </c>
      <c r="N455" s="515">
        <f t="shared" si="191"/>
        <v>0</v>
      </c>
      <c r="O455" s="509">
        <f t="shared" si="191"/>
        <v>0</v>
      </c>
      <c r="P455" s="515">
        <f t="shared" si="195"/>
        <v>0</v>
      </c>
      <c r="Q455" s="888">
        <f t="shared" si="195"/>
        <v>0</v>
      </c>
      <c r="R455" s="889">
        <f t="shared" si="183"/>
        <v>0</v>
      </c>
      <c r="S455" s="507"/>
      <c r="T455" s="508"/>
      <c r="U455" s="509">
        <f t="shared" si="193"/>
        <v>0</v>
      </c>
      <c r="V455" s="47">
        <f t="shared" si="184"/>
        <v>0</v>
      </c>
      <c r="W455" s="510"/>
    </row>
    <row r="456" spans="1:23" ht="12" customHeight="1">
      <c r="A456" s="498">
        <v>161101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2"/>
        <v>0</v>
      </c>
      <c r="K456" s="888">
        <f t="shared" si="194"/>
        <v>0</v>
      </c>
      <c r="L456" s="888">
        <f t="shared" si="194"/>
        <v>0</v>
      </c>
      <c r="M456" s="888">
        <f t="shared" si="194"/>
        <v>0</v>
      </c>
      <c r="N456" s="515">
        <f t="shared" si="191"/>
        <v>0</v>
      </c>
      <c r="O456" s="509">
        <f t="shared" si="191"/>
        <v>0</v>
      </c>
      <c r="P456" s="515">
        <f t="shared" si="195"/>
        <v>0</v>
      </c>
      <c r="Q456" s="888">
        <f t="shared" si="195"/>
        <v>0</v>
      </c>
      <c r="R456" s="889">
        <f t="shared" si="183"/>
        <v>0</v>
      </c>
      <c r="S456" s="507"/>
      <c r="T456" s="508"/>
      <c r="U456" s="509">
        <f t="shared" si="193"/>
        <v>0</v>
      </c>
      <c r="V456" s="47">
        <f t="shared" si="184"/>
        <v>0</v>
      </c>
      <c r="W456" s="510"/>
    </row>
    <row r="457" spans="1:23" ht="12" customHeight="1">
      <c r="A457" s="498">
        <v>161201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2"/>
        <v>16</v>
      </c>
      <c r="K457" s="888">
        <f t="shared" si="194"/>
        <v>0</v>
      </c>
      <c r="L457" s="888">
        <f t="shared" si="194"/>
        <v>0</v>
      </c>
      <c r="M457" s="888">
        <f t="shared" si="194"/>
        <v>0</v>
      </c>
      <c r="N457" s="515">
        <f t="shared" si="191"/>
        <v>0</v>
      </c>
      <c r="O457" s="509">
        <f t="shared" si="191"/>
        <v>16</v>
      </c>
      <c r="P457" s="515">
        <f t="shared" si="195"/>
        <v>0</v>
      </c>
      <c r="Q457" s="888">
        <f t="shared" si="195"/>
        <v>0</v>
      </c>
      <c r="R457" s="889">
        <f t="shared" si="183"/>
        <v>0</v>
      </c>
      <c r="S457" s="507"/>
      <c r="T457" s="508"/>
      <c r="U457" s="509">
        <f t="shared" si="193"/>
        <v>16</v>
      </c>
      <c r="V457" s="47">
        <f t="shared" si="184"/>
        <v>0</v>
      </c>
      <c r="W457" s="510"/>
    </row>
    <row r="458" spans="1:23" ht="12" customHeight="1">
      <c r="A458" s="498">
        <v>161211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2"/>
        <v>0</v>
      </c>
      <c r="K458" s="888">
        <f t="shared" si="194"/>
        <v>0</v>
      </c>
      <c r="L458" s="888">
        <f t="shared" si="194"/>
        <v>0</v>
      </c>
      <c r="M458" s="888">
        <f t="shared" si="194"/>
        <v>0</v>
      </c>
      <c r="N458" s="515">
        <f t="shared" si="191"/>
        <v>0</v>
      </c>
      <c r="O458" s="509">
        <f t="shared" si="191"/>
        <v>0</v>
      </c>
      <c r="P458" s="515">
        <f t="shared" si="195"/>
        <v>0</v>
      </c>
      <c r="Q458" s="888">
        <f t="shared" si="195"/>
        <v>0</v>
      </c>
      <c r="R458" s="889">
        <f t="shared" si="183"/>
        <v>0</v>
      </c>
      <c r="S458" s="507"/>
      <c r="T458" s="508"/>
      <c r="U458" s="509">
        <f t="shared" si="193"/>
        <v>0</v>
      </c>
      <c r="V458" s="47">
        <f t="shared" si="184"/>
        <v>0</v>
      </c>
      <c r="W458" s="510"/>
    </row>
    <row r="459" spans="1:23" ht="12" customHeight="1">
      <c r="A459" s="498">
        <v>162001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2"/>
        <v>8</v>
      </c>
      <c r="K459" s="888">
        <f t="shared" si="194"/>
        <v>0</v>
      </c>
      <c r="L459" s="888">
        <f t="shared" si="194"/>
        <v>0</v>
      </c>
      <c r="M459" s="888">
        <f t="shared" si="194"/>
        <v>0</v>
      </c>
      <c r="N459" s="515">
        <f t="shared" si="191"/>
        <v>0</v>
      </c>
      <c r="O459" s="509">
        <f t="shared" si="191"/>
        <v>8</v>
      </c>
      <c r="P459" s="515">
        <f t="shared" si="195"/>
        <v>0</v>
      </c>
      <c r="Q459" s="888">
        <f t="shared" si="195"/>
        <v>0</v>
      </c>
      <c r="R459" s="889">
        <f t="shared" si="183"/>
        <v>0</v>
      </c>
      <c r="S459" s="507"/>
      <c r="T459" s="508"/>
      <c r="U459" s="509">
        <f t="shared" si="193"/>
        <v>8</v>
      </c>
      <c r="V459" s="47">
        <f t="shared" si="184"/>
        <v>0</v>
      </c>
      <c r="W459" s="510"/>
    </row>
    <row r="460" spans="1:23" ht="12" customHeight="1">
      <c r="A460" s="498">
        <v>162201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2"/>
        <v>32</v>
      </c>
      <c r="K460" s="888">
        <f t="shared" si="194"/>
        <v>0</v>
      </c>
      <c r="L460" s="888">
        <f t="shared" si="194"/>
        <v>0</v>
      </c>
      <c r="M460" s="888">
        <f t="shared" si="194"/>
        <v>0</v>
      </c>
      <c r="N460" s="515">
        <f t="shared" si="191"/>
        <v>0</v>
      </c>
      <c r="O460" s="509">
        <f t="shared" si="191"/>
        <v>32</v>
      </c>
      <c r="P460" s="515">
        <f t="shared" si="195"/>
        <v>0</v>
      </c>
      <c r="Q460" s="888">
        <f t="shared" si="195"/>
        <v>0</v>
      </c>
      <c r="R460" s="889">
        <f t="shared" si="183"/>
        <v>0</v>
      </c>
      <c r="S460" s="507"/>
      <c r="T460" s="508"/>
      <c r="U460" s="509">
        <f t="shared" si="193"/>
        <v>32</v>
      </c>
      <c r="V460" s="47">
        <f t="shared" si="184"/>
        <v>0</v>
      </c>
      <c r="W460" s="510"/>
    </row>
    <row r="461" spans="1:23" ht="12" customHeight="1">
      <c r="A461" s="498">
        <v>162211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2"/>
        <v>0</v>
      </c>
      <c r="K461" s="888">
        <f t="shared" si="194"/>
        <v>0</v>
      </c>
      <c r="L461" s="888">
        <f t="shared" si="194"/>
        <v>0</v>
      </c>
      <c r="M461" s="888">
        <f t="shared" si="194"/>
        <v>0</v>
      </c>
      <c r="N461" s="515">
        <f t="shared" si="191"/>
        <v>0</v>
      </c>
      <c r="O461" s="509">
        <f t="shared" si="191"/>
        <v>0</v>
      </c>
      <c r="P461" s="515">
        <f t="shared" si="195"/>
        <v>0</v>
      </c>
      <c r="Q461" s="888">
        <f t="shared" si="195"/>
        <v>0</v>
      </c>
      <c r="R461" s="889">
        <f t="shared" si="183"/>
        <v>0</v>
      </c>
      <c r="S461" s="507"/>
      <c r="T461" s="508"/>
      <c r="U461" s="509">
        <f t="shared" si="193"/>
        <v>0</v>
      </c>
      <c r="V461" s="47">
        <f t="shared" si="184"/>
        <v>0</v>
      </c>
      <c r="W461" s="510"/>
    </row>
    <row r="462" spans="1:23" ht="12" customHeight="1">
      <c r="A462" s="498">
        <v>162301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2"/>
        <v>0</v>
      </c>
      <c r="K462" s="888">
        <f t="shared" si="194"/>
        <v>0</v>
      </c>
      <c r="L462" s="888">
        <f t="shared" si="194"/>
        <v>0</v>
      </c>
      <c r="M462" s="888">
        <f t="shared" si="194"/>
        <v>0</v>
      </c>
      <c r="N462" s="515">
        <f t="shared" si="191"/>
        <v>0</v>
      </c>
      <c r="O462" s="509">
        <f t="shared" si="191"/>
        <v>0</v>
      </c>
      <c r="P462" s="515">
        <f t="shared" si="195"/>
        <v>0</v>
      </c>
      <c r="Q462" s="888">
        <f t="shared" si="195"/>
        <v>0</v>
      </c>
      <c r="R462" s="889">
        <f t="shared" si="183"/>
        <v>0</v>
      </c>
      <c r="S462" s="507"/>
      <c r="T462" s="508"/>
      <c r="U462" s="509">
        <f t="shared" si="193"/>
        <v>0</v>
      </c>
      <c r="V462" s="47">
        <f t="shared" si="184"/>
        <v>0</v>
      </c>
      <c r="W462" s="510"/>
    </row>
    <row r="463" spans="1:23" ht="12" customHeight="1">
      <c r="A463" s="498">
        <v>162311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2"/>
        <v>0</v>
      </c>
      <c r="K463" s="888">
        <f t="shared" si="194"/>
        <v>0</v>
      </c>
      <c r="L463" s="888">
        <f t="shared" si="194"/>
        <v>0</v>
      </c>
      <c r="M463" s="888">
        <f t="shared" si="194"/>
        <v>0</v>
      </c>
      <c r="N463" s="515">
        <f t="shared" ref="N463:O482" si="196">SUMIF($A$10:$A$379,$A463,N$10:N$379)</f>
        <v>0</v>
      </c>
      <c r="O463" s="509">
        <f t="shared" si="196"/>
        <v>0</v>
      </c>
      <c r="P463" s="515">
        <f t="shared" si="195"/>
        <v>0</v>
      </c>
      <c r="Q463" s="888">
        <f t="shared" si="195"/>
        <v>0</v>
      </c>
      <c r="R463" s="889">
        <f t="shared" si="183"/>
        <v>0</v>
      </c>
      <c r="S463" s="507"/>
      <c r="T463" s="508"/>
      <c r="U463" s="509">
        <f t="shared" si="193"/>
        <v>0</v>
      </c>
      <c r="V463" s="47">
        <f t="shared" si="184"/>
        <v>0</v>
      </c>
      <c r="W463" s="510"/>
    </row>
    <row r="464" spans="1:23" ht="12" customHeight="1">
      <c r="A464" s="498">
        <v>163001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2"/>
        <v>0</v>
      </c>
      <c r="K464" s="888">
        <f t="shared" si="194"/>
        <v>0</v>
      </c>
      <c r="L464" s="888">
        <f t="shared" si="194"/>
        <v>0</v>
      </c>
      <c r="M464" s="888">
        <f t="shared" si="194"/>
        <v>0</v>
      </c>
      <c r="N464" s="515">
        <f t="shared" si="196"/>
        <v>0</v>
      </c>
      <c r="O464" s="509">
        <f t="shared" si="196"/>
        <v>0</v>
      </c>
      <c r="P464" s="515">
        <f t="shared" si="195"/>
        <v>0</v>
      </c>
      <c r="Q464" s="888">
        <f t="shared" si="195"/>
        <v>0</v>
      </c>
      <c r="R464" s="889">
        <f t="shared" si="183"/>
        <v>0</v>
      </c>
      <c r="S464" s="507"/>
      <c r="T464" s="508"/>
      <c r="U464" s="509">
        <f t="shared" si="193"/>
        <v>0</v>
      </c>
      <c r="V464" s="47">
        <f t="shared" si="184"/>
        <v>0</v>
      </c>
      <c r="W464" s="510"/>
    </row>
    <row r="465" spans="1:23" ht="12" customHeight="1">
      <c r="A465" s="498">
        <v>163201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2"/>
        <v>0</v>
      </c>
      <c r="K465" s="888">
        <f t="shared" si="194"/>
        <v>0</v>
      </c>
      <c r="L465" s="888">
        <f t="shared" si="194"/>
        <v>0</v>
      </c>
      <c r="M465" s="888">
        <f t="shared" si="194"/>
        <v>0</v>
      </c>
      <c r="N465" s="515">
        <f t="shared" si="196"/>
        <v>0</v>
      </c>
      <c r="O465" s="509">
        <f t="shared" si="196"/>
        <v>0</v>
      </c>
      <c r="P465" s="515">
        <f t="shared" si="195"/>
        <v>0</v>
      </c>
      <c r="Q465" s="888">
        <f t="shared" si="195"/>
        <v>0</v>
      </c>
      <c r="R465" s="889">
        <f t="shared" si="183"/>
        <v>0</v>
      </c>
      <c r="S465" s="507"/>
      <c r="T465" s="508"/>
      <c r="U465" s="509">
        <f t="shared" si="193"/>
        <v>0</v>
      </c>
      <c r="V465" s="47">
        <f t="shared" si="184"/>
        <v>0</v>
      </c>
      <c r="W465" s="510"/>
    </row>
    <row r="466" spans="1:23" ht="12" customHeight="1">
      <c r="A466" s="498">
        <v>163211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2"/>
        <v>0</v>
      </c>
      <c r="K466" s="888">
        <f t="shared" si="194"/>
        <v>0</v>
      </c>
      <c r="L466" s="888">
        <f t="shared" si="194"/>
        <v>0</v>
      </c>
      <c r="M466" s="888">
        <f t="shared" si="194"/>
        <v>0</v>
      </c>
      <c r="N466" s="515">
        <f t="shared" si="196"/>
        <v>0</v>
      </c>
      <c r="O466" s="509">
        <f t="shared" si="196"/>
        <v>0</v>
      </c>
      <c r="P466" s="515">
        <f t="shared" si="195"/>
        <v>0</v>
      </c>
      <c r="Q466" s="888">
        <f t="shared" si="195"/>
        <v>0</v>
      </c>
      <c r="R466" s="889">
        <f t="shared" si="183"/>
        <v>0</v>
      </c>
      <c r="S466" s="507"/>
      <c r="T466" s="508"/>
      <c r="U466" s="509">
        <f t="shared" si="193"/>
        <v>0</v>
      </c>
      <c r="V466" s="47">
        <f t="shared" si="184"/>
        <v>0</v>
      </c>
      <c r="W466" s="510"/>
    </row>
    <row r="467" spans="1:23" ht="12" customHeight="1">
      <c r="A467" s="498">
        <v>190100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2"/>
        <v>0</v>
      </c>
      <c r="K467" s="888">
        <f t="shared" si="194"/>
        <v>0</v>
      </c>
      <c r="L467" s="888">
        <f t="shared" si="194"/>
        <v>0</v>
      </c>
      <c r="M467" s="888">
        <f t="shared" si="194"/>
        <v>0</v>
      </c>
      <c r="N467" s="515">
        <f t="shared" si="196"/>
        <v>0</v>
      </c>
      <c r="O467" s="509">
        <f t="shared" si="196"/>
        <v>0</v>
      </c>
      <c r="P467" s="515">
        <f t="shared" si="195"/>
        <v>0</v>
      </c>
      <c r="Q467" s="888">
        <f t="shared" si="195"/>
        <v>0</v>
      </c>
      <c r="R467" s="889">
        <f t="shared" si="183"/>
        <v>0</v>
      </c>
      <c r="S467" s="507"/>
      <c r="T467" s="508"/>
      <c r="U467" s="509">
        <f t="shared" si="193"/>
        <v>0</v>
      </c>
      <c r="V467" s="47">
        <f t="shared" si="184"/>
        <v>0</v>
      </c>
      <c r="W467" s="510"/>
    </row>
    <row r="468" spans="1:23" ht="12" customHeight="1">
      <c r="A468" s="498">
        <v>200100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2"/>
        <v>0</v>
      </c>
      <c r="K468" s="888">
        <f t="shared" ref="K468:M487" si="197">SUMIF($A$10:$A$374,$A468,K$10:K$374)</f>
        <v>0</v>
      </c>
      <c r="L468" s="888">
        <f t="shared" si="197"/>
        <v>0</v>
      </c>
      <c r="M468" s="888">
        <f t="shared" si="197"/>
        <v>0</v>
      </c>
      <c r="N468" s="515">
        <f t="shared" si="196"/>
        <v>0</v>
      </c>
      <c r="O468" s="509">
        <f t="shared" si="196"/>
        <v>0</v>
      </c>
      <c r="P468" s="515">
        <f t="shared" ref="P468:Q487" si="198">SUMIF($A$10:$A$374,$A468,P$10:P$374)</f>
        <v>0</v>
      </c>
      <c r="Q468" s="888">
        <f t="shared" si="198"/>
        <v>0</v>
      </c>
      <c r="R468" s="889">
        <f t="shared" si="183"/>
        <v>0</v>
      </c>
      <c r="S468" s="507"/>
      <c r="T468" s="508"/>
      <c r="U468" s="509">
        <f t="shared" si="193"/>
        <v>0</v>
      </c>
      <c r="V468" s="47">
        <f t="shared" si="184"/>
        <v>0</v>
      </c>
      <c r="W468" s="510"/>
    </row>
    <row r="469" spans="1:23" ht="12" customHeight="1">
      <c r="A469" s="498">
        <v>201101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2"/>
        <v>15</v>
      </c>
      <c r="K469" s="888">
        <f t="shared" si="197"/>
        <v>0</v>
      </c>
      <c r="L469" s="888">
        <f t="shared" si="197"/>
        <v>17</v>
      </c>
      <c r="M469" s="888">
        <f t="shared" si="197"/>
        <v>0</v>
      </c>
      <c r="N469" s="515">
        <f t="shared" si="196"/>
        <v>0</v>
      </c>
      <c r="O469" s="509">
        <f t="shared" si="196"/>
        <v>32</v>
      </c>
      <c r="P469" s="515">
        <f t="shared" si="198"/>
        <v>0</v>
      </c>
      <c r="Q469" s="888">
        <f t="shared" si="198"/>
        <v>0</v>
      </c>
      <c r="R469" s="889">
        <f t="shared" ref="R469:R532" si="199">SUMIF($A$10:$A$374,$A469,R$10:R$374)</f>
        <v>0</v>
      </c>
      <c r="S469" s="507"/>
      <c r="T469" s="508"/>
      <c r="U469" s="509">
        <f t="shared" si="193"/>
        <v>32</v>
      </c>
      <c r="V469" s="47">
        <f t="shared" si="184"/>
        <v>0</v>
      </c>
      <c r="W469" s="510"/>
    </row>
    <row r="470" spans="1:23" ht="12" customHeight="1">
      <c r="A470" s="498">
        <v>201201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2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6"/>
        <v>0</v>
      </c>
      <c r="O470" s="509">
        <f t="shared" si="196"/>
        <v>0</v>
      </c>
      <c r="P470" s="515">
        <f t="shared" si="198"/>
        <v>0</v>
      </c>
      <c r="Q470" s="888">
        <f t="shared" si="198"/>
        <v>0</v>
      </c>
      <c r="R470" s="889">
        <f t="shared" si="199"/>
        <v>0</v>
      </c>
      <c r="S470" s="507"/>
      <c r="T470" s="508"/>
      <c r="U470" s="509">
        <f t="shared" si="193"/>
        <v>0</v>
      </c>
      <c r="V470" s="47">
        <f t="shared" si="184"/>
        <v>0</v>
      </c>
      <c r="W470" s="510"/>
    </row>
    <row r="471" spans="1:23" ht="12" customHeight="1">
      <c r="A471" s="498">
        <v>201501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2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6"/>
        <v>0</v>
      </c>
      <c r="O471" s="509">
        <f t="shared" si="196"/>
        <v>0</v>
      </c>
      <c r="P471" s="515">
        <f t="shared" si="198"/>
        <v>0</v>
      </c>
      <c r="Q471" s="888">
        <f t="shared" si="198"/>
        <v>16</v>
      </c>
      <c r="R471" s="889">
        <f t="shared" si="199"/>
        <v>16</v>
      </c>
      <c r="S471" s="507"/>
      <c r="T471" s="508"/>
      <c r="U471" s="509">
        <f t="shared" si="193"/>
        <v>16</v>
      </c>
      <c r="V471" s="47">
        <f t="shared" si="184"/>
        <v>0</v>
      </c>
      <c r="W471" s="510"/>
    </row>
    <row r="472" spans="1:23" ht="12" customHeight="1">
      <c r="A472" s="498">
        <v>202101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2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6"/>
        <v>0</v>
      </c>
      <c r="O472" s="509">
        <f t="shared" si="196"/>
        <v>0</v>
      </c>
      <c r="P472" s="515">
        <f t="shared" si="198"/>
        <v>0</v>
      </c>
      <c r="Q472" s="888">
        <f t="shared" si="198"/>
        <v>0</v>
      </c>
      <c r="R472" s="889">
        <f t="shared" si="199"/>
        <v>0</v>
      </c>
      <c r="S472" s="507"/>
      <c r="T472" s="508"/>
      <c r="U472" s="509">
        <f t="shared" si="193"/>
        <v>0</v>
      </c>
      <c r="V472" s="47">
        <f t="shared" si="184"/>
        <v>0</v>
      </c>
      <c r="W472" s="510"/>
    </row>
    <row r="473" spans="1:23" ht="12" customHeight="1">
      <c r="A473" s="498">
        <v>202301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2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6"/>
        <v>0</v>
      </c>
      <c r="O473" s="509">
        <f t="shared" si="196"/>
        <v>0</v>
      </c>
      <c r="P473" s="515">
        <f t="shared" si="198"/>
        <v>0</v>
      </c>
      <c r="Q473" s="888">
        <f t="shared" si="198"/>
        <v>0</v>
      </c>
      <c r="R473" s="889">
        <f t="shared" si="199"/>
        <v>0</v>
      </c>
      <c r="S473" s="507"/>
      <c r="T473" s="508"/>
      <c r="U473" s="509">
        <f t="shared" si="193"/>
        <v>0</v>
      </c>
      <c r="V473" s="47">
        <f t="shared" si="184"/>
        <v>0</v>
      </c>
      <c r="W473" s="510"/>
    </row>
    <row r="474" spans="1:23" ht="12" customHeight="1">
      <c r="A474" s="498">
        <v>203101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2"/>
        <v>32</v>
      </c>
      <c r="K474" s="888">
        <f t="shared" si="197"/>
        <v>20</v>
      </c>
      <c r="L474" s="888">
        <f t="shared" si="197"/>
        <v>20</v>
      </c>
      <c r="M474" s="888">
        <f t="shared" si="197"/>
        <v>0</v>
      </c>
      <c r="N474" s="515">
        <f t="shared" si="196"/>
        <v>0</v>
      </c>
      <c r="O474" s="509">
        <f t="shared" si="196"/>
        <v>72</v>
      </c>
      <c r="P474" s="515">
        <f t="shared" si="198"/>
        <v>0</v>
      </c>
      <c r="Q474" s="888">
        <f t="shared" si="198"/>
        <v>0</v>
      </c>
      <c r="R474" s="889">
        <f t="shared" si="199"/>
        <v>0</v>
      </c>
      <c r="S474" s="507"/>
      <c r="T474" s="508"/>
      <c r="U474" s="509">
        <f t="shared" si="193"/>
        <v>72</v>
      </c>
      <c r="V474" s="47">
        <f t="shared" si="184"/>
        <v>0</v>
      </c>
      <c r="W474" s="510"/>
    </row>
    <row r="475" spans="1:23" ht="12" customHeight="1">
      <c r="A475" s="498">
        <v>203201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2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6"/>
        <v>0</v>
      </c>
      <c r="O475" s="509">
        <f t="shared" si="196"/>
        <v>0</v>
      </c>
      <c r="P475" s="515">
        <f t="shared" si="198"/>
        <v>0</v>
      </c>
      <c r="Q475" s="888">
        <f t="shared" si="198"/>
        <v>0</v>
      </c>
      <c r="R475" s="889">
        <f t="shared" si="199"/>
        <v>0</v>
      </c>
      <c r="S475" s="507"/>
      <c r="T475" s="508"/>
      <c r="U475" s="509">
        <f t="shared" si="193"/>
        <v>0</v>
      </c>
      <c r="V475" s="47">
        <f t="shared" si="184"/>
        <v>0</v>
      </c>
      <c r="W475" s="510"/>
    </row>
    <row r="476" spans="1:23" ht="12" customHeight="1">
      <c r="A476" s="498">
        <v>203501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2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6"/>
        <v>0</v>
      </c>
      <c r="O476" s="509">
        <f t="shared" si="196"/>
        <v>0</v>
      </c>
      <c r="P476" s="515">
        <f t="shared" si="198"/>
        <v>0</v>
      </c>
      <c r="Q476" s="888">
        <f t="shared" si="198"/>
        <v>32</v>
      </c>
      <c r="R476" s="889">
        <f t="shared" si="199"/>
        <v>32</v>
      </c>
      <c r="S476" s="507"/>
      <c r="T476" s="508"/>
      <c r="U476" s="509">
        <f t="shared" si="193"/>
        <v>32</v>
      </c>
      <c r="V476" s="47">
        <f t="shared" si="184"/>
        <v>0</v>
      </c>
      <c r="W476" s="510"/>
    </row>
    <row r="477" spans="1:23" ht="12" customHeight="1">
      <c r="A477" s="498">
        <v>203701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2"/>
        <v>0</v>
      </c>
      <c r="K477" s="888">
        <f t="shared" si="197"/>
        <v>0</v>
      </c>
      <c r="L477" s="888">
        <f t="shared" si="197"/>
        <v>0</v>
      </c>
      <c r="M477" s="888">
        <f t="shared" si="197"/>
        <v>0</v>
      </c>
      <c r="N477" s="515">
        <f t="shared" si="196"/>
        <v>0</v>
      </c>
      <c r="O477" s="509">
        <f t="shared" si="196"/>
        <v>0</v>
      </c>
      <c r="P477" s="515">
        <f t="shared" si="198"/>
        <v>0</v>
      </c>
      <c r="Q477" s="888">
        <f t="shared" si="198"/>
        <v>0</v>
      </c>
      <c r="R477" s="889">
        <f t="shared" si="199"/>
        <v>0</v>
      </c>
      <c r="S477" s="507"/>
      <c r="T477" s="508"/>
      <c r="U477" s="509">
        <f t="shared" si="193"/>
        <v>0</v>
      </c>
      <c r="V477" s="47">
        <f t="shared" si="184"/>
        <v>0</v>
      </c>
      <c r="W477" s="510"/>
    </row>
    <row r="478" spans="1:23" ht="12" customHeight="1">
      <c r="A478" s="498">
        <v>204101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2"/>
        <v>0</v>
      </c>
      <c r="K478" s="888">
        <f t="shared" si="197"/>
        <v>0</v>
      </c>
      <c r="L478" s="888">
        <f t="shared" si="197"/>
        <v>0</v>
      </c>
      <c r="M478" s="888">
        <f t="shared" si="197"/>
        <v>0</v>
      </c>
      <c r="N478" s="515">
        <f t="shared" si="196"/>
        <v>0</v>
      </c>
      <c r="O478" s="509">
        <f t="shared" si="196"/>
        <v>0</v>
      </c>
      <c r="P478" s="515">
        <f t="shared" si="198"/>
        <v>0</v>
      </c>
      <c r="Q478" s="888">
        <f t="shared" si="198"/>
        <v>0</v>
      </c>
      <c r="R478" s="889">
        <f t="shared" si="199"/>
        <v>0</v>
      </c>
      <c r="S478" s="507"/>
      <c r="T478" s="508"/>
      <c r="U478" s="509">
        <f t="shared" si="193"/>
        <v>0</v>
      </c>
      <c r="V478" s="47">
        <f t="shared" ref="V478:V548" si="200">O478+R478-U478</f>
        <v>0</v>
      </c>
      <c r="W478" s="510"/>
    </row>
    <row r="479" spans="1:23" ht="12" customHeight="1">
      <c r="A479" s="498">
        <v>204501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2"/>
        <v>0</v>
      </c>
      <c r="K479" s="888">
        <f t="shared" si="197"/>
        <v>0</v>
      </c>
      <c r="L479" s="888">
        <f t="shared" si="197"/>
        <v>0</v>
      </c>
      <c r="M479" s="888">
        <f t="shared" si="197"/>
        <v>0</v>
      </c>
      <c r="N479" s="515">
        <f t="shared" si="196"/>
        <v>0</v>
      </c>
      <c r="O479" s="509">
        <f t="shared" si="196"/>
        <v>0</v>
      </c>
      <c r="P479" s="515">
        <f t="shared" si="198"/>
        <v>0</v>
      </c>
      <c r="Q479" s="888">
        <f t="shared" si="198"/>
        <v>218</v>
      </c>
      <c r="R479" s="889">
        <f t="shared" si="199"/>
        <v>218</v>
      </c>
      <c r="S479" s="507"/>
      <c r="T479" s="508"/>
      <c r="U479" s="509">
        <f t="shared" si="193"/>
        <v>218</v>
      </c>
      <c r="V479" s="47">
        <f t="shared" si="200"/>
        <v>0</v>
      </c>
      <c r="W479" s="510"/>
    </row>
    <row r="480" spans="1:23" ht="12" customHeight="1">
      <c r="A480" s="498">
        <v>211001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2"/>
        <v>0</v>
      </c>
      <c r="K480" s="888">
        <f t="shared" si="197"/>
        <v>0</v>
      </c>
      <c r="L480" s="888">
        <f t="shared" si="197"/>
        <v>0</v>
      </c>
      <c r="M480" s="888">
        <f t="shared" si="197"/>
        <v>0</v>
      </c>
      <c r="N480" s="515">
        <f t="shared" si="196"/>
        <v>0</v>
      </c>
      <c r="O480" s="509">
        <f t="shared" si="196"/>
        <v>0</v>
      </c>
      <c r="P480" s="515">
        <f t="shared" si="198"/>
        <v>0</v>
      </c>
      <c r="Q480" s="888">
        <f t="shared" si="198"/>
        <v>0</v>
      </c>
      <c r="R480" s="889">
        <f t="shared" si="199"/>
        <v>0</v>
      </c>
      <c r="S480" s="507"/>
      <c r="T480" s="508"/>
      <c r="U480" s="509">
        <f t="shared" si="193"/>
        <v>0</v>
      </c>
      <c r="V480" s="47">
        <f t="shared" si="200"/>
        <v>0</v>
      </c>
      <c r="W480" s="510"/>
    </row>
    <row r="481" spans="1:23" ht="12" customHeight="1">
      <c r="A481" s="498">
        <v>212003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2"/>
        <v>0</v>
      </c>
      <c r="K481" s="888">
        <f t="shared" si="197"/>
        <v>0</v>
      </c>
      <c r="L481" s="888">
        <f t="shared" si="197"/>
        <v>0</v>
      </c>
      <c r="M481" s="888">
        <f t="shared" si="197"/>
        <v>0</v>
      </c>
      <c r="N481" s="515">
        <f t="shared" si="196"/>
        <v>0</v>
      </c>
      <c r="O481" s="509">
        <f t="shared" si="196"/>
        <v>0</v>
      </c>
      <c r="P481" s="515">
        <f t="shared" si="198"/>
        <v>0</v>
      </c>
      <c r="Q481" s="888">
        <f t="shared" si="198"/>
        <v>0</v>
      </c>
      <c r="R481" s="889">
        <f t="shared" si="199"/>
        <v>0</v>
      </c>
      <c r="S481" s="507"/>
      <c r="T481" s="508"/>
      <c r="U481" s="509">
        <f t="shared" si="193"/>
        <v>0</v>
      </c>
      <c r="V481" s="47">
        <f t="shared" si="200"/>
        <v>0</v>
      </c>
      <c r="W481" s="510"/>
    </row>
    <row r="482" spans="1:23" ht="12" customHeight="1">
      <c r="A482" s="498">
        <v>213001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2"/>
        <v>0</v>
      </c>
      <c r="K482" s="888">
        <f t="shared" si="197"/>
        <v>0</v>
      </c>
      <c r="L482" s="888">
        <f t="shared" si="197"/>
        <v>0</v>
      </c>
      <c r="M482" s="888">
        <f t="shared" si="197"/>
        <v>0</v>
      </c>
      <c r="N482" s="515">
        <f t="shared" si="196"/>
        <v>0</v>
      </c>
      <c r="O482" s="509">
        <f t="shared" si="196"/>
        <v>0</v>
      </c>
      <c r="P482" s="515">
        <f t="shared" si="198"/>
        <v>0</v>
      </c>
      <c r="Q482" s="888">
        <f t="shared" si="198"/>
        <v>0</v>
      </c>
      <c r="R482" s="889">
        <f t="shared" si="199"/>
        <v>0</v>
      </c>
      <c r="S482" s="507"/>
      <c r="T482" s="508"/>
      <c r="U482" s="509">
        <f t="shared" si="193"/>
        <v>0</v>
      </c>
      <c r="V482" s="47">
        <f t="shared" si="200"/>
        <v>0</v>
      </c>
      <c r="W482" s="510"/>
    </row>
    <row r="483" spans="1:23" ht="12" customHeight="1">
      <c r="A483" s="498">
        <v>216201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2"/>
        <v>24</v>
      </c>
      <c r="K483" s="888">
        <f t="shared" si="197"/>
        <v>0</v>
      </c>
      <c r="L483" s="888">
        <f t="shared" si="197"/>
        <v>0</v>
      </c>
      <c r="M483" s="888">
        <f t="shared" si="197"/>
        <v>0</v>
      </c>
      <c r="N483" s="515">
        <f t="shared" ref="N483:O502" si="201">SUMIF($A$10:$A$379,$A483,N$10:N$379)</f>
        <v>0</v>
      </c>
      <c r="O483" s="509">
        <f t="shared" si="201"/>
        <v>24</v>
      </c>
      <c r="P483" s="515">
        <f t="shared" si="198"/>
        <v>0</v>
      </c>
      <c r="Q483" s="888">
        <f t="shared" si="198"/>
        <v>0</v>
      </c>
      <c r="R483" s="889">
        <f t="shared" si="199"/>
        <v>0</v>
      </c>
      <c r="S483" s="507"/>
      <c r="T483" s="508"/>
      <c r="U483" s="509">
        <f t="shared" si="193"/>
        <v>24</v>
      </c>
      <c r="V483" s="47">
        <f t="shared" si="200"/>
        <v>0</v>
      </c>
      <c r="W483" s="510"/>
    </row>
    <row r="484" spans="1:23" ht="12" customHeight="1">
      <c r="A484" s="498">
        <v>216251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2"/>
        <v>0</v>
      </c>
      <c r="K484" s="888">
        <f t="shared" si="197"/>
        <v>0</v>
      </c>
      <c r="L484" s="888">
        <f t="shared" si="197"/>
        <v>0</v>
      </c>
      <c r="M484" s="888">
        <f t="shared" si="197"/>
        <v>0</v>
      </c>
      <c r="N484" s="515">
        <f t="shared" si="201"/>
        <v>0</v>
      </c>
      <c r="O484" s="509">
        <f t="shared" si="201"/>
        <v>0</v>
      </c>
      <c r="P484" s="515">
        <f t="shared" si="198"/>
        <v>0</v>
      </c>
      <c r="Q484" s="888">
        <f t="shared" si="198"/>
        <v>0</v>
      </c>
      <c r="R484" s="889">
        <f t="shared" si="199"/>
        <v>0</v>
      </c>
      <c r="S484" s="507"/>
      <c r="T484" s="508"/>
      <c r="U484" s="509">
        <f t="shared" si="193"/>
        <v>0</v>
      </c>
      <c r="V484" s="47">
        <f t="shared" si="200"/>
        <v>0</v>
      </c>
      <c r="W484" s="510"/>
    </row>
    <row r="485" spans="1:23" ht="12" customHeight="1">
      <c r="A485" s="498">
        <v>221001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2"/>
        <v>0</v>
      </c>
      <c r="K485" s="888">
        <f t="shared" si="197"/>
        <v>0</v>
      </c>
      <c r="L485" s="888">
        <f t="shared" si="197"/>
        <v>0</v>
      </c>
      <c r="M485" s="888">
        <f t="shared" si="197"/>
        <v>0</v>
      </c>
      <c r="N485" s="515">
        <f t="shared" si="201"/>
        <v>0</v>
      </c>
      <c r="O485" s="509">
        <f t="shared" si="201"/>
        <v>0</v>
      </c>
      <c r="P485" s="515">
        <f t="shared" si="198"/>
        <v>0</v>
      </c>
      <c r="Q485" s="888">
        <f t="shared" si="198"/>
        <v>0</v>
      </c>
      <c r="R485" s="889">
        <f t="shared" si="199"/>
        <v>0</v>
      </c>
      <c r="S485" s="507"/>
      <c r="T485" s="508"/>
      <c r="U485" s="509">
        <f t="shared" si="193"/>
        <v>0</v>
      </c>
      <c r="V485" s="47">
        <f t="shared" si="200"/>
        <v>0</v>
      </c>
      <c r="W485" s="510"/>
    </row>
    <row r="486" spans="1:23" ht="12" customHeight="1">
      <c r="A486" s="498">
        <v>222001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2"/>
        <v>0</v>
      </c>
      <c r="K486" s="888">
        <f t="shared" si="197"/>
        <v>0</v>
      </c>
      <c r="L486" s="888">
        <f t="shared" si="197"/>
        <v>0</v>
      </c>
      <c r="M486" s="888">
        <f t="shared" si="197"/>
        <v>0</v>
      </c>
      <c r="N486" s="515">
        <f t="shared" si="201"/>
        <v>0</v>
      </c>
      <c r="O486" s="509">
        <f t="shared" si="201"/>
        <v>0</v>
      </c>
      <c r="P486" s="515">
        <f t="shared" si="198"/>
        <v>0</v>
      </c>
      <c r="Q486" s="888">
        <f t="shared" si="198"/>
        <v>0</v>
      </c>
      <c r="R486" s="889">
        <f t="shared" si="199"/>
        <v>0</v>
      </c>
      <c r="S486" s="507"/>
      <c r="T486" s="508"/>
      <c r="U486" s="509">
        <f t="shared" si="193"/>
        <v>0</v>
      </c>
      <c r="V486" s="47">
        <f t="shared" si="200"/>
        <v>0</v>
      </c>
      <c r="W486" s="510"/>
    </row>
    <row r="487" spans="1:23" ht="12" customHeight="1">
      <c r="A487" s="498">
        <v>226001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2"/>
        <v>0</v>
      </c>
      <c r="K487" s="888">
        <f t="shared" si="197"/>
        <v>0</v>
      </c>
      <c r="L487" s="888">
        <f t="shared" si="197"/>
        <v>0</v>
      </c>
      <c r="M487" s="888">
        <f t="shared" si="197"/>
        <v>0</v>
      </c>
      <c r="N487" s="515">
        <f t="shared" si="201"/>
        <v>0</v>
      </c>
      <c r="O487" s="509">
        <f t="shared" si="201"/>
        <v>0</v>
      </c>
      <c r="P487" s="515">
        <f t="shared" si="198"/>
        <v>0</v>
      </c>
      <c r="Q487" s="888">
        <f t="shared" si="198"/>
        <v>0</v>
      </c>
      <c r="R487" s="889">
        <f t="shared" si="199"/>
        <v>0</v>
      </c>
      <c r="S487" s="507"/>
      <c r="T487" s="508"/>
      <c r="U487" s="509">
        <f t="shared" si="193"/>
        <v>0</v>
      </c>
      <c r="V487" s="47">
        <f t="shared" si="200"/>
        <v>0</v>
      </c>
      <c r="W487" s="510"/>
    </row>
    <row r="488" spans="1:23" ht="12" customHeight="1">
      <c r="A488" s="498">
        <v>226501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2"/>
        <v>0</v>
      </c>
      <c r="K488" s="888">
        <f t="shared" ref="K488:M507" si="202">SUMIF($A$10:$A$374,$A488,K$10:K$374)</f>
        <v>0</v>
      </c>
      <c r="L488" s="888">
        <f t="shared" si="202"/>
        <v>0</v>
      </c>
      <c r="M488" s="888">
        <f t="shared" si="202"/>
        <v>0</v>
      </c>
      <c r="N488" s="515">
        <f t="shared" si="201"/>
        <v>0</v>
      </c>
      <c r="O488" s="509">
        <f t="shared" si="201"/>
        <v>0</v>
      </c>
      <c r="P488" s="515">
        <f t="shared" ref="P488:Q507" si="203">SUMIF($A$10:$A$374,$A488,P$10:P$374)</f>
        <v>0</v>
      </c>
      <c r="Q488" s="888">
        <f t="shared" si="203"/>
        <v>0</v>
      </c>
      <c r="R488" s="889">
        <f t="shared" si="199"/>
        <v>0</v>
      </c>
      <c r="S488" s="507"/>
      <c r="T488" s="508"/>
      <c r="U488" s="509">
        <f t="shared" si="193"/>
        <v>0</v>
      </c>
      <c r="V488" s="47">
        <f t="shared" si="200"/>
        <v>0</v>
      </c>
      <c r="W488" s="510"/>
    </row>
    <row r="489" spans="1:23" ht="12" customHeight="1">
      <c r="A489" s="498">
        <v>300000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2"/>
        <v>0</v>
      </c>
      <c r="K489" s="888">
        <f t="shared" si="202"/>
        <v>0</v>
      </c>
      <c r="L489" s="888">
        <f t="shared" si="202"/>
        <v>0</v>
      </c>
      <c r="M489" s="888">
        <f t="shared" si="202"/>
        <v>0</v>
      </c>
      <c r="N489" s="515">
        <f t="shared" si="201"/>
        <v>0</v>
      </c>
      <c r="O489" s="509">
        <f t="shared" si="201"/>
        <v>0</v>
      </c>
      <c r="P489" s="515">
        <f t="shared" si="203"/>
        <v>0</v>
      </c>
      <c r="Q489" s="888">
        <f t="shared" si="203"/>
        <v>0</v>
      </c>
      <c r="R489" s="889">
        <f t="shared" si="199"/>
        <v>0</v>
      </c>
      <c r="S489" s="507"/>
      <c r="T489" s="508"/>
      <c r="U489" s="509">
        <f t="shared" si="193"/>
        <v>0</v>
      </c>
      <c r="V489" s="47">
        <f t="shared" si="200"/>
        <v>0</v>
      </c>
      <c r="W489" s="510"/>
    </row>
    <row r="490" spans="1:23" ht="12" customHeight="1">
      <c r="A490" s="498">
        <v>300010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2"/>
        <v>0</v>
      </c>
      <c r="K490" s="888">
        <f t="shared" si="202"/>
        <v>0</v>
      </c>
      <c r="L490" s="888">
        <f t="shared" si="202"/>
        <v>0</v>
      </c>
      <c r="M490" s="888">
        <f t="shared" si="202"/>
        <v>0</v>
      </c>
      <c r="N490" s="515">
        <f t="shared" si="201"/>
        <v>0</v>
      </c>
      <c r="O490" s="509">
        <f t="shared" si="201"/>
        <v>0</v>
      </c>
      <c r="P490" s="515">
        <f t="shared" si="203"/>
        <v>0</v>
      </c>
      <c r="Q490" s="888">
        <f t="shared" si="203"/>
        <v>0</v>
      </c>
      <c r="R490" s="889">
        <f t="shared" si="199"/>
        <v>0</v>
      </c>
      <c r="S490" s="507"/>
      <c r="T490" s="508"/>
      <c r="U490" s="509">
        <f t="shared" si="193"/>
        <v>0</v>
      </c>
      <c r="V490" s="47">
        <f t="shared" si="200"/>
        <v>0</v>
      </c>
      <c r="W490" s="510"/>
    </row>
    <row r="491" spans="1:23" ht="12" customHeight="1">
      <c r="A491" s="498">
        <v>300030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2"/>
        <v>0</v>
      </c>
      <c r="K491" s="888">
        <f t="shared" si="202"/>
        <v>0</v>
      </c>
      <c r="L491" s="888">
        <f t="shared" si="202"/>
        <v>0</v>
      </c>
      <c r="M491" s="888">
        <f t="shared" si="202"/>
        <v>0</v>
      </c>
      <c r="N491" s="515">
        <f t="shared" si="201"/>
        <v>0</v>
      </c>
      <c r="O491" s="509">
        <f t="shared" si="201"/>
        <v>0</v>
      </c>
      <c r="P491" s="515">
        <f t="shared" si="203"/>
        <v>0</v>
      </c>
      <c r="Q491" s="888">
        <f t="shared" si="203"/>
        <v>0</v>
      </c>
      <c r="R491" s="889">
        <f t="shared" si="199"/>
        <v>0</v>
      </c>
      <c r="S491" s="507"/>
      <c r="T491" s="508"/>
      <c r="U491" s="509">
        <f t="shared" si="193"/>
        <v>0</v>
      </c>
      <c r="V491" s="47">
        <f t="shared" si="200"/>
        <v>0</v>
      </c>
      <c r="W491" s="510"/>
    </row>
    <row r="492" spans="1:23" ht="12" customHeight="1">
      <c r="A492" s="498">
        <v>300300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2"/>
        <v>0</v>
      </c>
      <c r="K492" s="888">
        <f t="shared" si="202"/>
        <v>0</v>
      </c>
      <c r="L492" s="888">
        <f t="shared" si="202"/>
        <v>0</v>
      </c>
      <c r="M492" s="888">
        <f t="shared" si="202"/>
        <v>0</v>
      </c>
      <c r="N492" s="515">
        <f t="shared" si="201"/>
        <v>0</v>
      </c>
      <c r="O492" s="509">
        <f t="shared" si="201"/>
        <v>0</v>
      </c>
      <c r="P492" s="515">
        <f t="shared" si="203"/>
        <v>0</v>
      </c>
      <c r="Q492" s="888">
        <f t="shared" si="203"/>
        <v>0</v>
      </c>
      <c r="R492" s="889">
        <f t="shared" si="199"/>
        <v>0</v>
      </c>
      <c r="S492" s="507"/>
      <c r="T492" s="508"/>
      <c r="U492" s="509">
        <f t="shared" si="193"/>
        <v>0</v>
      </c>
      <c r="V492" s="47">
        <f t="shared" si="200"/>
        <v>0</v>
      </c>
      <c r="W492" s="510"/>
    </row>
    <row r="493" spans="1:23" ht="12" customHeight="1">
      <c r="A493" s="498">
        <v>300400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2"/>
        <v>0</v>
      </c>
      <c r="K493" s="888">
        <f t="shared" si="202"/>
        <v>0</v>
      </c>
      <c r="L493" s="888">
        <f t="shared" si="202"/>
        <v>0</v>
      </c>
      <c r="M493" s="888">
        <f t="shared" si="202"/>
        <v>0</v>
      </c>
      <c r="N493" s="515">
        <f t="shared" si="201"/>
        <v>0</v>
      </c>
      <c r="O493" s="509">
        <f t="shared" si="201"/>
        <v>0</v>
      </c>
      <c r="P493" s="515">
        <f t="shared" si="203"/>
        <v>0</v>
      </c>
      <c r="Q493" s="888">
        <f t="shared" si="203"/>
        <v>0</v>
      </c>
      <c r="R493" s="889">
        <f t="shared" si="199"/>
        <v>0</v>
      </c>
      <c r="S493" s="507"/>
      <c r="T493" s="508"/>
      <c r="U493" s="509">
        <f t="shared" si="193"/>
        <v>0</v>
      </c>
      <c r="V493" s="47">
        <f t="shared" si="200"/>
        <v>0</v>
      </c>
      <c r="W493" s="510"/>
    </row>
    <row r="494" spans="1:23" ht="12" customHeight="1">
      <c r="A494" s="498">
        <v>300410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2"/>
        <v>0</v>
      </c>
      <c r="K494" s="888">
        <f t="shared" si="202"/>
        <v>0</v>
      </c>
      <c r="L494" s="888">
        <f t="shared" si="202"/>
        <v>0</v>
      </c>
      <c r="M494" s="888">
        <f t="shared" si="202"/>
        <v>0</v>
      </c>
      <c r="N494" s="515">
        <f t="shared" si="201"/>
        <v>0</v>
      </c>
      <c r="O494" s="509">
        <f t="shared" si="201"/>
        <v>0</v>
      </c>
      <c r="P494" s="515">
        <f t="shared" si="203"/>
        <v>0</v>
      </c>
      <c r="Q494" s="888">
        <f t="shared" si="203"/>
        <v>0</v>
      </c>
      <c r="R494" s="889">
        <f t="shared" si="199"/>
        <v>0</v>
      </c>
      <c r="S494" s="507"/>
      <c r="T494" s="508"/>
      <c r="U494" s="509">
        <f t="shared" si="193"/>
        <v>0</v>
      </c>
      <c r="V494" s="47">
        <f t="shared" si="200"/>
        <v>0</v>
      </c>
      <c r="W494" s="510"/>
    </row>
    <row r="495" spans="1:23" ht="12" customHeight="1">
      <c r="A495" s="498">
        <v>300700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2"/>
        <v>0</v>
      </c>
      <c r="K495" s="888">
        <f t="shared" si="202"/>
        <v>0</v>
      </c>
      <c r="L495" s="888">
        <f t="shared" si="202"/>
        <v>0</v>
      </c>
      <c r="M495" s="888">
        <f t="shared" si="202"/>
        <v>0</v>
      </c>
      <c r="N495" s="515">
        <f t="shared" si="201"/>
        <v>0</v>
      </c>
      <c r="O495" s="509">
        <f t="shared" si="201"/>
        <v>0</v>
      </c>
      <c r="P495" s="515">
        <f t="shared" si="203"/>
        <v>0</v>
      </c>
      <c r="Q495" s="888">
        <f t="shared" si="203"/>
        <v>0</v>
      </c>
      <c r="R495" s="889">
        <f t="shared" si="199"/>
        <v>0</v>
      </c>
      <c r="S495" s="507"/>
      <c r="T495" s="508"/>
      <c r="U495" s="509">
        <f t="shared" si="193"/>
        <v>0</v>
      </c>
      <c r="V495" s="47">
        <f t="shared" si="200"/>
        <v>0</v>
      </c>
      <c r="W495" s="510"/>
    </row>
    <row r="496" spans="1:23" ht="12" customHeight="1">
      <c r="A496" s="498">
        <v>300710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2"/>
        <v>0</v>
      </c>
      <c r="K496" s="888">
        <f t="shared" si="202"/>
        <v>0</v>
      </c>
      <c r="L496" s="888">
        <f t="shared" si="202"/>
        <v>0</v>
      </c>
      <c r="M496" s="888">
        <f t="shared" si="202"/>
        <v>0</v>
      </c>
      <c r="N496" s="515">
        <f t="shared" si="201"/>
        <v>0</v>
      </c>
      <c r="O496" s="509">
        <f t="shared" si="201"/>
        <v>0</v>
      </c>
      <c r="P496" s="515">
        <f t="shared" si="203"/>
        <v>0</v>
      </c>
      <c r="Q496" s="888">
        <f t="shared" si="203"/>
        <v>0</v>
      </c>
      <c r="R496" s="889">
        <f t="shared" si="199"/>
        <v>0</v>
      </c>
      <c r="S496" s="507"/>
      <c r="T496" s="508"/>
      <c r="U496" s="509">
        <f t="shared" si="193"/>
        <v>0</v>
      </c>
      <c r="V496" s="47">
        <f t="shared" si="200"/>
        <v>0</v>
      </c>
      <c r="W496" s="510"/>
    </row>
    <row r="497" spans="1:23" ht="12" customHeight="1">
      <c r="A497" s="498">
        <v>311001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2"/>
        <v>0</v>
      </c>
      <c r="K497" s="888">
        <f t="shared" si="202"/>
        <v>0</v>
      </c>
      <c r="L497" s="888">
        <f t="shared" si="202"/>
        <v>0</v>
      </c>
      <c r="M497" s="888">
        <f t="shared" si="202"/>
        <v>0</v>
      </c>
      <c r="N497" s="515">
        <f t="shared" si="201"/>
        <v>0</v>
      </c>
      <c r="O497" s="509">
        <f t="shared" si="201"/>
        <v>0</v>
      </c>
      <c r="P497" s="515">
        <f t="shared" si="203"/>
        <v>0</v>
      </c>
      <c r="Q497" s="888">
        <f t="shared" si="203"/>
        <v>0</v>
      </c>
      <c r="R497" s="889">
        <f t="shared" si="199"/>
        <v>0</v>
      </c>
      <c r="S497" s="507"/>
      <c r="T497" s="508"/>
      <c r="U497" s="509">
        <f t="shared" si="193"/>
        <v>0</v>
      </c>
      <c r="V497" s="47">
        <f t="shared" si="200"/>
        <v>0</v>
      </c>
      <c r="W497" s="510"/>
    </row>
    <row r="498" spans="1:23" ht="12" customHeight="1">
      <c r="A498" s="498">
        <v>312001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2"/>
        <v>16</v>
      </c>
      <c r="K498" s="888">
        <f t="shared" si="202"/>
        <v>0</v>
      </c>
      <c r="L498" s="888">
        <f t="shared" si="202"/>
        <v>0</v>
      </c>
      <c r="M498" s="888">
        <f t="shared" si="202"/>
        <v>0</v>
      </c>
      <c r="N498" s="515">
        <f t="shared" si="201"/>
        <v>0</v>
      </c>
      <c r="O498" s="509">
        <f t="shared" si="201"/>
        <v>16</v>
      </c>
      <c r="P498" s="515">
        <f t="shared" si="203"/>
        <v>0</v>
      </c>
      <c r="Q498" s="888">
        <f t="shared" si="203"/>
        <v>0</v>
      </c>
      <c r="R498" s="889">
        <f t="shared" si="199"/>
        <v>0</v>
      </c>
      <c r="S498" s="507"/>
      <c r="T498" s="508"/>
      <c r="U498" s="509">
        <f t="shared" si="193"/>
        <v>16</v>
      </c>
      <c r="V498" s="47">
        <f t="shared" si="200"/>
        <v>0</v>
      </c>
      <c r="W498" s="510"/>
    </row>
    <row r="499" spans="1:23" ht="12" customHeight="1">
      <c r="A499" s="498">
        <v>312008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2"/>
        <v>73</v>
      </c>
      <c r="K499" s="888">
        <f t="shared" si="202"/>
        <v>0</v>
      </c>
      <c r="L499" s="888">
        <f t="shared" si="202"/>
        <v>0</v>
      </c>
      <c r="M499" s="888">
        <f t="shared" si="202"/>
        <v>0</v>
      </c>
      <c r="N499" s="515">
        <f t="shared" si="201"/>
        <v>0</v>
      </c>
      <c r="O499" s="509">
        <f t="shared" si="201"/>
        <v>73</v>
      </c>
      <c r="P499" s="515">
        <f t="shared" si="203"/>
        <v>0</v>
      </c>
      <c r="Q499" s="888">
        <f t="shared" si="203"/>
        <v>0</v>
      </c>
      <c r="R499" s="889">
        <f t="shared" si="199"/>
        <v>0</v>
      </c>
      <c r="S499" s="507"/>
      <c r="T499" s="508"/>
      <c r="U499" s="509">
        <f t="shared" si="193"/>
        <v>73</v>
      </c>
      <c r="V499" s="47">
        <f t="shared" si="200"/>
        <v>0</v>
      </c>
      <c r="W499" s="510"/>
    </row>
    <row r="500" spans="1:23" ht="12" customHeight="1">
      <c r="A500" s="498">
        <v>312021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2"/>
        <v>16</v>
      </c>
      <c r="K500" s="888">
        <f t="shared" si="202"/>
        <v>0</v>
      </c>
      <c r="L500" s="888">
        <f t="shared" si="202"/>
        <v>0</v>
      </c>
      <c r="M500" s="888">
        <f t="shared" si="202"/>
        <v>0</v>
      </c>
      <c r="N500" s="515">
        <f t="shared" si="201"/>
        <v>0</v>
      </c>
      <c r="O500" s="509">
        <f t="shared" si="201"/>
        <v>16</v>
      </c>
      <c r="P500" s="515">
        <f t="shared" si="203"/>
        <v>0</v>
      </c>
      <c r="Q500" s="888">
        <f t="shared" si="203"/>
        <v>0</v>
      </c>
      <c r="R500" s="889">
        <f t="shared" si="199"/>
        <v>0</v>
      </c>
      <c r="S500" s="507"/>
      <c r="T500" s="508"/>
      <c r="U500" s="509">
        <f t="shared" si="193"/>
        <v>16</v>
      </c>
      <c r="V500" s="47">
        <f t="shared" si="200"/>
        <v>0</v>
      </c>
      <c r="W500" s="510"/>
    </row>
    <row r="501" spans="1:23" ht="12" customHeight="1">
      <c r="A501" s="498">
        <v>312101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2"/>
        <v>0</v>
      </c>
      <c r="K501" s="888">
        <f t="shared" si="202"/>
        <v>0</v>
      </c>
      <c r="L501" s="888">
        <f t="shared" si="202"/>
        <v>0</v>
      </c>
      <c r="M501" s="888">
        <f t="shared" si="202"/>
        <v>0</v>
      </c>
      <c r="N501" s="515">
        <f t="shared" si="201"/>
        <v>0</v>
      </c>
      <c r="O501" s="509">
        <f t="shared" si="201"/>
        <v>0</v>
      </c>
      <c r="P501" s="515">
        <f t="shared" si="203"/>
        <v>0</v>
      </c>
      <c r="Q501" s="888">
        <f t="shared" si="203"/>
        <v>200</v>
      </c>
      <c r="R501" s="889">
        <f t="shared" si="199"/>
        <v>200</v>
      </c>
      <c r="S501" s="507"/>
      <c r="T501" s="508"/>
      <c r="U501" s="509">
        <f t="shared" si="193"/>
        <v>200</v>
      </c>
      <c r="V501" s="47">
        <f t="shared" si="200"/>
        <v>0</v>
      </c>
      <c r="W501" s="510"/>
    </row>
    <row r="502" spans="1:23" ht="12" customHeight="1">
      <c r="A502" s="498">
        <v>314000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2"/>
        <v>0</v>
      </c>
      <c r="K502" s="888">
        <f t="shared" si="202"/>
        <v>0</v>
      </c>
      <c r="L502" s="888">
        <f t="shared" si="202"/>
        <v>0</v>
      </c>
      <c r="M502" s="888">
        <f t="shared" si="202"/>
        <v>0</v>
      </c>
      <c r="N502" s="515">
        <f t="shared" si="201"/>
        <v>0</v>
      </c>
      <c r="O502" s="509">
        <f t="shared" si="201"/>
        <v>0</v>
      </c>
      <c r="P502" s="515">
        <f t="shared" si="203"/>
        <v>0</v>
      </c>
      <c r="Q502" s="888">
        <f t="shared" si="203"/>
        <v>0</v>
      </c>
      <c r="R502" s="889">
        <f t="shared" si="199"/>
        <v>0</v>
      </c>
      <c r="S502" s="507"/>
      <c r="T502" s="508"/>
      <c r="U502" s="509">
        <f t="shared" si="193"/>
        <v>0</v>
      </c>
      <c r="V502" s="47">
        <f t="shared" si="200"/>
        <v>0</v>
      </c>
      <c r="W502" s="510"/>
    </row>
    <row r="503" spans="1:23" ht="12" customHeight="1">
      <c r="A503" s="498">
        <v>314001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2"/>
        <v>89</v>
      </c>
      <c r="K503" s="888">
        <f t="shared" si="202"/>
        <v>5</v>
      </c>
      <c r="L503" s="888">
        <f t="shared" si="202"/>
        <v>3</v>
      </c>
      <c r="M503" s="888">
        <f t="shared" si="202"/>
        <v>0</v>
      </c>
      <c r="N503" s="515">
        <f t="shared" ref="N503:O522" si="204">SUMIF($A$10:$A$379,$A503,N$10:N$379)</f>
        <v>0</v>
      </c>
      <c r="O503" s="509">
        <f t="shared" si="204"/>
        <v>97</v>
      </c>
      <c r="P503" s="515">
        <f t="shared" si="203"/>
        <v>0</v>
      </c>
      <c r="Q503" s="888">
        <f t="shared" si="203"/>
        <v>0</v>
      </c>
      <c r="R503" s="889">
        <f t="shared" si="199"/>
        <v>0</v>
      </c>
      <c r="S503" s="507"/>
      <c r="T503" s="508"/>
      <c r="U503" s="509">
        <f t="shared" si="193"/>
        <v>97</v>
      </c>
      <c r="V503" s="47">
        <f t="shared" si="200"/>
        <v>0</v>
      </c>
      <c r="W503" s="510"/>
    </row>
    <row r="504" spans="1:23" ht="12" customHeight="1">
      <c r="A504" s="498">
        <v>314008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2"/>
        <v>32</v>
      </c>
      <c r="K504" s="888">
        <f t="shared" si="202"/>
        <v>0</v>
      </c>
      <c r="L504" s="888">
        <f t="shared" si="202"/>
        <v>0</v>
      </c>
      <c r="M504" s="888">
        <f t="shared" si="202"/>
        <v>0</v>
      </c>
      <c r="N504" s="515">
        <f t="shared" si="204"/>
        <v>0</v>
      </c>
      <c r="O504" s="509">
        <f t="shared" si="204"/>
        <v>32</v>
      </c>
      <c r="P504" s="515">
        <f t="shared" si="203"/>
        <v>0</v>
      </c>
      <c r="Q504" s="888">
        <f t="shared" si="203"/>
        <v>0</v>
      </c>
      <c r="R504" s="889">
        <f t="shared" si="199"/>
        <v>0</v>
      </c>
      <c r="S504" s="507"/>
      <c r="T504" s="508"/>
      <c r="U504" s="509">
        <f t="shared" si="193"/>
        <v>32</v>
      </c>
      <c r="V504" s="47">
        <f t="shared" si="200"/>
        <v>0</v>
      </c>
      <c r="W504" s="510"/>
    </row>
    <row r="505" spans="1:23" ht="12" customHeight="1">
      <c r="A505" s="498">
        <v>314011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2"/>
        <v>16</v>
      </c>
      <c r="K505" s="888">
        <f t="shared" si="202"/>
        <v>0</v>
      </c>
      <c r="L505" s="888">
        <f t="shared" si="202"/>
        <v>0</v>
      </c>
      <c r="M505" s="888">
        <f t="shared" si="202"/>
        <v>0</v>
      </c>
      <c r="N505" s="515">
        <f t="shared" si="204"/>
        <v>0</v>
      </c>
      <c r="O505" s="509">
        <f t="shared" si="204"/>
        <v>16</v>
      </c>
      <c r="P505" s="515">
        <f t="shared" si="203"/>
        <v>0</v>
      </c>
      <c r="Q505" s="888">
        <f t="shared" si="203"/>
        <v>0</v>
      </c>
      <c r="R505" s="889">
        <f t="shared" si="199"/>
        <v>0</v>
      </c>
      <c r="S505" s="507"/>
      <c r="T505" s="508"/>
      <c r="U505" s="509">
        <f t="shared" si="193"/>
        <v>16</v>
      </c>
      <c r="V505" s="47">
        <f t="shared" si="200"/>
        <v>0</v>
      </c>
      <c r="W505" s="510"/>
    </row>
    <row r="506" spans="1:23" ht="12" customHeight="1">
      <c r="A506" s="498">
        <v>314018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2"/>
        <v>56</v>
      </c>
      <c r="K506" s="888">
        <f t="shared" si="202"/>
        <v>0</v>
      </c>
      <c r="L506" s="888">
        <f t="shared" si="202"/>
        <v>0</v>
      </c>
      <c r="M506" s="888">
        <f t="shared" si="202"/>
        <v>0</v>
      </c>
      <c r="N506" s="515">
        <f t="shared" si="204"/>
        <v>0</v>
      </c>
      <c r="O506" s="509">
        <f t="shared" si="204"/>
        <v>56</v>
      </c>
      <c r="P506" s="515">
        <f t="shared" si="203"/>
        <v>0</v>
      </c>
      <c r="Q506" s="888">
        <f t="shared" si="203"/>
        <v>0</v>
      </c>
      <c r="R506" s="889">
        <f t="shared" si="199"/>
        <v>0</v>
      </c>
      <c r="S506" s="507"/>
      <c r="T506" s="508"/>
      <c r="U506" s="509">
        <f t="shared" si="193"/>
        <v>56</v>
      </c>
      <c r="V506" s="47">
        <f t="shared" si="200"/>
        <v>0</v>
      </c>
      <c r="W506" s="510"/>
    </row>
    <row r="507" spans="1:23" ht="12" customHeight="1">
      <c r="A507" s="498">
        <v>314021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2"/>
        <v>16</v>
      </c>
      <c r="K507" s="888">
        <f t="shared" si="202"/>
        <v>0</v>
      </c>
      <c r="L507" s="888">
        <f t="shared" si="202"/>
        <v>0</v>
      </c>
      <c r="M507" s="888">
        <f t="shared" si="202"/>
        <v>0</v>
      </c>
      <c r="N507" s="515">
        <f t="shared" si="204"/>
        <v>0</v>
      </c>
      <c r="O507" s="509">
        <f t="shared" si="204"/>
        <v>16</v>
      </c>
      <c r="P507" s="515">
        <f t="shared" si="203"/>
        <v>0</v>
      </c>
      <c r="Q507" s="888">
        <f t="shared" si="203"/>
        <v>0</v>
      </c>
      <c r="R507" s="889">
        <f t="shared" si="199"/>
        <v>0</v>
      </c>
      <c r="S507" s="507"/>
      <c r="T507" s="508"/>
      <c r="U507" s="509">
        <f t="shared" si="193"/>
        <v>16</v>
      </c>
      <c r="V507" s="47">
        <f t="shared" si="200"/>
        <v>0</v>
      </c>
      <c r="W507" s="510"/>
    </row>
    <row r="508" spans="1:23" ht="12" customHeight="1">
      <c r="A508" s="498">
        <v>314028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2"/>
        <v>0</v>
      </c>
      <c r="K508" s="888">
        <f t="shared" ref="K508:M527" si="205">SUMIF($A$10:$A$374,$A508,K$10:K$374)</f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0</v>
      </c>
      <c r="P508" s="515">
        <f t="shared" ref="P508:Q527" si="206">SUMIF($A$10:$A$374,$A508,P$10:P$374)</f>
        <v>0</v>
      </c>
      <c r="Q508" s="888">
        <f t="shared" si="206"/>
        <v>0</v>
      </c>
      <c r="R508" s="889">
        <f t="shared" si="199"/>
        <v>0</v>
      </c>
      <c r="S508" s="507"/>
      <c r="T508" s="508"/>
      <c r="U508" s="509">
        <f t="shared" si="193"/>
        <v>0</v>
      </c>
      <c r="V508" s="47">
        <f t="shared" si="200"/>
        <v>0</v>
      </c>
      <c r="W508" s="510"/>
    </row>
    <row r="509" spans="1:23" ht="12" customHeight="1">
      <c r="A509" s="498">
        <v>314081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2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16</v>
      </c>
      <c r="O509" s="509">
        <f t="shared" si="204"/>
        <v>16</v>
      </c>
      <c r="P509" s="515">
        <f t="shared" si="206"/>
        <v>0</v>
      </c>
      <c r="Q509" s="888">
        <f t="shared" si="206"/>
        <v>0</v>
      </c>
      <c r="R509" s="889">
        <f t="shared" si="199"/>
        <v>0</v>
      </c>
      <c r="S509" s="507"/>
      <c r="T509" s="508"/>
      <c r="U509" s="509">
        <f t="shared" si="193"/>
        <v>16</v>
      </c>
      <c r="V509" s="47">
        <f t="shared" si="200"/>
        <v>0</v>
      </c>
      <c r="W509" s="510"/>
    </row>
    <row r="510" spans="1:23" ht="12" customHeight="1">
      <c r="A510" s="498">
        <v>314101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2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0</v>
      </c>
      <c r="P510" s="515">
        <f t="shared" si="206"/>
        <v>0</v>
      </c>
      <c r="Q510" s="888">
        <f t="shared" si="206"/>
        <v>0</v>
      </c>
      <c r="R510" s="889">
        <f t="shared" si="199"/>
        <v>0</v>
      </c>
      <c r="S510" s="507"/>
      <c r="T510" s="508"/>
      <c r="U510" s="509">
        <f t="shared" si="193"/>
        <v>0</v>
      </c>
      <c r="V510" s="47">
        <f t="shared" si="200"/>
        <v>0</v>
      </c>
      <c r="W510" s="510"/>
    </row>
    <row r="511" spans="1:23" ht="12" customHeight="1">
      <c r="A511" s="498">
        <v>314111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ref="J511:J574" si="207">SUMIF($A$10:$A$379,$A511,J$10:J$379)</f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4"/>
        <v>0</v>
      </c>
      <c r="O511" s="509">
        <f t="shared" si="204"/>
        <v>0</v>
      </c>
      <c r="P511" s="515">
        <f t="shared" si="206"/>
        <v>0</v>
      </c>
      <c r="Q511" s="888">
        <f t="shared" si="206"/>
        <v>0</v>
      </c>
      <c r="R511" s="889">
        <f t="shared" si="199"/>
        <v>0</v>
      </c>
      <c r="S511" s="507"/>
      <c r="T511" s="508"/>
      <c r="U511" s="509">
        <f t="shared" ref="U511:U574" si="208">SUMIF($A$10:$A$374,$A511,U$10:U$374)</f>
        <v>0</v>
      </c>
      <c r="V511" s="47">
        <f t="shared" si="200"/>
        <v>0</v>
      </c>
      <c r="W511" s="510"/>
    </row>
    <row r="512" spans="1:23" ht="12" customHeight="1">
      <c r="A512" s="498">
        <v>314301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207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4"/>
        <v>0</v>
      </c>
      <c r="O512" s="509">
        <f t="shared" si="204"/>
        <v>0</v>
      </c>
      <c r="P512" s="515">
        <f t="shared" si="206"/>
        <v>0</v>
      </c>
      <c r="Q512" s="888">
        <f t="shared" si="206"/>
        <v>0</v>
      </c>
      <c r="R512" s="889">
        <f t="shared" si="199"/>
        <v>0</v>
      </c>
      <c r="S512" s="507"/>
      <c r="T512" s="508"/>
      <c r="U512" s="509">
        <f t="shared" si="208"/>
        <v>0</v>
      </c>
      <c r="V512" s="47">
        <f t="shared" si="200"/>
        <v>0</v>
      </c>
      <c r="W512" s="510"/>
    </row>
    <row r="513" spans="1:23" ht="12" customHeight="1">
      <c r="A513" s="498">
        <v>320000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207"/>
        <v>0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4"/>
        <v>0</v>
      </c>
      <c r="O513" s="509">
        <f t="shared" si="204"/>
        <v>0</v>
      </c>
      <c r="P513" s="515">
        <f t="shared" si="206"/>
        <v>0</v>
      </c>
      <c r="Q513" s="888">
        <f t="shared" si="206"/>
        <v>0</v>
      </c>
      <c r="R513" s="889">
        <f t="shared" si="199"/>
        <v>0</v>
      </c>
      <c r="S513" s="507"/>
      <c r="T513" s="508"/>
      <c r="U513" s="509">
        <f t="shared" si="208"/>
        <v>0</v>
      </c>
      <c r="V513" s="47">
        <f t="shared" si="200"/>
        <v>0</v>
      </c>
      <c r="W513" s="510"/>
    </row>
    <row r="514" spans="1:23" ht="12" customHeight="1">
      <c r="A514" s="498">
        <v>320001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207"/>
        <v>289</v>
      </c>
      <c r="K514" s="888">
        <f t="shared" si="205"/>
        <v>16</v>
      </c>
      <c r="L514" s="888">
        <f t="shared" si="205"/>
        <v>0</v>
      </c>
      <c r="M514" s="888">
        <f t="shared" si="205"/>
        <v>0</v>
      </c>
      <c r="N514" s="515">
        <f t="shared" si="204"/>
        <v>0</v>
      </c>
      <c r="O514" s="509">
        <f t="shared" si="204"/>
        <v>305</v>
      </c>
      <c r="P514" s="515">
        <f t="shared" si="206"/>
        <v>0</v>
      </c>
      <c r="Q514" s="888">
        <f t="shared" si="206"/>
        <v>0</v>
      </c>
      <c r="R514" s="889">
        <f t="shared" si="199"/>
        <v>0</v>
      </c>
      <c r="S514" s="507"/>
      <c r="T514" s="508"/>
      <c r="U514" s="509">
        <f t="shared" si="208"/>
        <v>305</v>
      </c>
      <c r="V514" s="47">
        <f t="shared" si="200"/>
        <v>0</v>
      </c>
      <c r="W514" s="510"/>
    </row>
    <row r="515" spans="1:23" ht="12" customHeight="1">
      <c r="A515" s="498">
        <v>320008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07"/>
        <v>32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4"/>
        <v>0</v>
      </c>
      <c r="O515" s="509">
        <f t="shared" si="204"/>
        <v>32</v>
      </c>
      <c r="P515" s="515">
        <f t="shared" si="206"/>
        <v>0</v>
      </c>
      <c r="Q515" s="888">
        <f t="shared" si="206"/>
        <v>0</v>
      </c>
      <c r="R515" s="889">
        <f t="shared" si="199"/>
        <v>0</v>
      </c>
      <c r="S515" s="507"/>
      <c r="T515" s="508"/>
      <c r="U515" s="509">
        <f t="shared" si="208"/>
        <v>32</v>
      </c>
      <c r="V515" s="47">
        <f t="shared" si="200"/>
        <v>0</v>
      </c>
      <c r="W515" s="510"/>
    </row>
    <row r="516" spans="1:23" ht="12" customHeight="1">
      <c r="A516" s="498">
        <v>320021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7"/>
        <v>56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4"/>
        <v>0</v>
      </c>
      <c r="O516" s="509">
        <f t="shared" si="204"/>
        <v>56</v>
      </c>
      <c r="P516" s="515">
        <f t="shared" si="206"/>
        <v>0</v>
      </c>
      <c r="Q516" s="888">
        <f t="shared" si="206"/>
        <v>0</v>
      </c>
      <c r="R516" s="889">
        <f t="shared" si="199"/>
        <v>0</v>
      </c>
      <c r="S516" s="507"/>
      <c r="T516" s="508"/>
      <c r="U516" s="509">
        <f t="shared" si="208"/>
        <v>56</v>
      </c>
      <c r="V516" s="47">
        <f t="shared" si="200"/>
        <v>0</v>
      </c>
      <c r="W516" s="510"/>
    </row>
    <row r="517" spans="1:23" ht="12" customHeight="1">
      <c r="A517" s="498">
        <v>320041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7"/>
        <v>0</v>
      </c>
      <c r="K517" s="888">
        <f t="shared" si="205"/>
        <v>0</v>
      </c>
      <c r="L517" s="888">
        <f t="shared" si="205"/>
        <v>0</v>
      </c>
      <c r="M517" s="888">
        <f t="shared" si="205"/>
        <v>0</v>
      </c>
      <c r="N517" s="515">
        <f t="shared" si="204"/>
        <v>16</v>
      </c>
      <c r="O517" s="509">
        <f t="shared" si="204"/>
        <v>16</v>
      </c>
      <c r="P517" s="515">
        <f t="shared" si="206"/>
        <v>0</v>
      </c>
      <c r="Q517" s="888">
        <f t="shared" si="206"/>
        <v>0</v>
      </c>
      <c r="R517" s="889">
        <f t="shared" si="199"/>
        <v>0</v>
      </c>
      <c r="S517" s="507"/>
      <c r="T517" s="508"/>
      <c r="U517" s="509">
        <f t="shared" si="208"/>
        <v>16</v>
      </c>
      <c r="V517" s="47">
        <f t="shared" si="200"/>
        <v>0</v>
      </c>
      <c r="W517" s="510"/>
    </row>
    <row r="518" spans="1:23" ht="12" customHeight="1">
      <c r="A518" s="498">
        <v>320046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7"/>
        <v>0</v>
      </c>
      <c r="K518" s="888">
        <f t="shared" si="205"/>
        <v>0</v>
      </c>
      <c r="L518" s="888">
        <f t="shared" si="205"/>
        <v>0</v>
      </c>
      <c r="M518" s="888">
        <f t="shared" si="205"/>
        <v>0</v>
      </c>
      <c r="N518" s="515">
        <f t="shared" si="204"/>
        <v>0</v>
      </c>
      <c r="O518" s="509">
        <f t="shared" si="204"/>
        <v>0</v>
      </c>
      <c r="P518" s="515">
        <f t="shared" si="206"/>
        <v>0</v>
      </c>
      <c r="Q518" s="888">
        <f t="shared" si="206"/>
        <v>0</v>
      </c>
      <c r="R518" s="889">
        <f t="shared" si="199"/>
        <v>0</v>
      </c>
      <c r="S518" s="507"/>
      <c r="T518" s="508"/>
      <c r="U518" s="509">
        <f t="shared" si="208"/>
        <v>0</v>
      </c>
      <c r="V518" s="47">
        <f t="shared" si="200"/>
        <v>0</v>
      </c>
      <c r="W518" s="510"/>
    </row>
    <row r="519" spans="1:23" ht="12" customHeight="1">
      <c r="A519" s="498">
        <v>320101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7"/>
        <v>0</v>
      </c>
      <c r="K519" s="888">
        <f t="shared" si="205"/>
        <v>0</v>
      </c>
      <c r="L519" s="888">
        <f t="shared" si="205"/>
        <v>0</v>
      </c>
      <c r="M519" s="888">
        <f t="shared" si="205"/>
        <v>0</v>
      </c>
      <c r="N519" s="515">
        <f t="shared" si="204"/>
        <v>0</v>
      </c>
      <c r="O519" s="509">
        <f t="shared" si="204"/>
        <v>0</v>
      </c>
      <c r="P519" s="515">
        <f t="shared" si="206"/>
        <v>0</v>
      </c>
      <c r="Q519" s="888">
        <f t="shared" si="206"/>
        <v>0</v>
      </c>
      <c r="R519" s="889">
        <f t="shared" si="199"/>
        <v>0</v>
      </c>
      <c r="S519" s="507"/>
      <c r="T519" s="508"/>
      <c r="U519" s="509">
        <f t="shared" si="208"/>
        <v>0</v>
      </c>
      <c r="V519" s="47">
        <f t="shared" si="200"/>
        <v>0</v>
      </c>
      <c r="W519" s="510"/>
    </row>
    <row r="520" spans="1:23" ht="12" customHeight="1">
      <c r="A520" s="498">
        <v>321000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7"/>
        <v>8</v>
      </c>
      <c r="K520" s="888">
        <f t="shared" si="205"/>
        <v>0</v>
      </c>
      <c r="L520" s="888">
        <f t="shared" si="205"/>
        <v>0</v>
      </c>
      <c r="M520" s="888">
        <f t="shared" si="205"/>
        <v>0</v>
      </c>
      <c r="N520" s="515">
        <f t="shared" si="204"/>
        <v>0</v>
      </c>
      <c r="O520" s="509">
        <f t="shared" si="204"/>
        <v>8</v>
      </c>
      <c r="P520" s="515">
        <f t="shared" si="206"/>
        <v>0</v>
      </c>
      <c r="Q520" s="888">
        <f t="shared" si="206"/>
        <v>0</v>
      </c>
      <c r="R520" s="889">
        <f t="shared" si="199"/>
        <v>0</v>
      </c>
      <c r="S520" s="507"/>
      <c r="T520" s="508"/>
      <c r="U520" s="509">
        <f t="shared" si="208"/>
        <v>8</v>
      </c>
      <c r="V520" s="47">
        <f t="shared" si="200"/>
        <v>0</v>
      </c>
      <c r="W520" s="510"/>
    </row>
    <row r="521" spans="1:23" ht="12" customHeight="1">
      <c r="A521" s="498">
        <v>321001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7"/>
        <v>130</v>
      </c>
      <c r="K521" s="888">
        <f t="shared" si="205"/>
        <v>15</v>
      </c>
      <c r="L521" s="888">
        <f t="shared" si="205"/>
        <v>0</v>
      </c>
      <c r="M521" s="888">
        <f t="shared" si="205"/>
        <v>0</v>
      </c>
      <c r="N521" s="515">
        <f t="shared" si="204"/>
        <v>0</v>
      </c>
      <c r="O521" s="509">
        <f t="shared" si="204"/>
        <v>145</v>
      </c>
      <c r="P521" s="515">
        <f t="shared" si="206"/>
        <v>0</v>
      </c>
      <c r="Q521" s="888">
        <f t="shared" si="206"/>
        <v>0</v>
      </c>
      <c r="R521" s="889">
        <f t="shared" si="199"/>
        <v>0</v>
      </c>
      <c r="S521" s="507"/>
      <c r="T521" s="508"/>
      <c r="U521" s="509">
        <f t="shared" si="208"/>
        <v>145</v>
      </c>
      <c r="V521" s="47">
        <f t="shared" si="200"/>
        <v>0</v>
      </c>
      <c r="W521" s="510"/>
    </row>
    <row r="522" spans="1:23" ht="12" customHeight="1">
      <c r="A522" s="498">
        <v>321012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7"/>
        <v>56</v>
      </c>
      <c r="K522" s="888">
        <f t="shared" si="205"/>
        <v>0</v>
      </c>
      <c r="L522" s="888">
        <f t="shared" si="205"/>
        <v>0</v>
      </c>
      <c r="M522" s="888">
        <f t="shared" si="205"/>
        <v>0</v>
      </c>
      <c r="N522" s="515">
        <f t="shared" si="204"/>
        <v>0</v>
      </c>
      <c r="O522" s="509">
        <f t="shared" si="204"/>
        <v>56</v>
      </c>
      <c r="P522" s="515">
        <f t="shared" si="206"/>
        <v>0</v>
      </c>
      <c r="Q522" s="888">
        <f t="shared" si="206"/>
        <v>0</v>
      </c>
      <c r="R522" s="889">
        <f t="shared" si="199"/>
        <v>0</v>
      </c>
      <c r="S522" s="507"/>
      <c r="T522" s="508"/>
      <c r="U522" s="509">
        <f t="shared" si="208"/>
        <v>56</v>
      </c>
      <c r="V522" s="47">
        <f t="shared" si="200"/>
        <v>0</v>
      </c>
      <c r="W522" s="510"/>
    </row>
    <row r="523" spans="1:23" ht="12" customHeight="1">
      <c r="A523" s="498">
        <v>321018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7"/>
        <v>8</v>
      </c>
      <c r="K523" s="888">
        <f t="shared" si="205"/>
        <v>0</v>
      </c>
      <c r="L523" s="888">
        <f t="shared" si="205"/>
        <v>0</v>
      </c>
      <c r="M523" s="888">
        <f t="shared" si="205"/>
        <v>0</v>
      </c>
      <c r="N523" s="515">
        <f t="shared" ref="N523:O542" si="209">SUMIF($A$10:$A$379,$A523,N$10:N$379)</f>
        <v>0</v>
      </c>
      <c r="O523" s="509">
        <f t="shared" si="209"/>
        <v>8</v>
      </c>
      <c r="P523" s="515">
        <f t="shared" si="206"/>
        <v>0</v>
      </c>
      <c r="Q523" s="888">
        <f t="shared" si="206"/>
        <v>0</v>
      </c>
      <c r="R523" s="889">
        <f t="shared" si="199"/>
        <v>0</v>
      </c>
      <c r="S523" s="507"/>
      <c r="T523" s="508"/>
      <c r="U523" s="509">
        <f t="shared" si="208"/>
        <v>8</v>
      </c>
      <c r="V523" s="47">
        <f t="shared" si="200"/>
        <v>0</v>
      </c>
      <c r="W523" s="510"/>
    </row>
    <row r="524" spans="1:23" ht="12" customHeight="1">
      <c r="A524" s="498">
        <v>321021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7"/>
        <v>24</v>
      </c>
      <c r="K524" s="888">
        <f t="shared" si="205"/>
        <v>0</v>
      </c>
      <c r="L524" s="888">
        <f t="shared" si="205"/>
        <v>0</v>
      </c>
      <c r="M524" s="888">
        <f t="shared" si="205"/>
        <v>0</v>
      </c>
      <c r="N524" s="515">
        <f t="shared" si="209"/>
        <v>0</v>
      </c>
      <c r="O524" s="509">
        <f t="shared" si="209"/>
        <v>24</v>
      </c>
      <c r="P524" s="515">
        <f t="shared" si="206"/>
        <v>0</v>
      </c>
      <c r="Q524" s="888">
        <f t="shared" si="206"/>
        <v>0</v>
      </c>
      <c r="R524" s="889">
        <f t="shared" si="199"/>
        <v>0</v>
      </c>
      <c r="S524" s="507"/>
      <c r="T524" s="508"/>
      <c r="U524" s="509">
        <f t="shared" si="208"/>
        <v>24</v>
      </c>
      <c r="V524" s="47">
        <f t="shared" si="200"/>
        <v>0</v>
      </c>
      <c r="W524" s="510"/>
    </row>
    <row r="525" spans="1:23" ht="12" customHeight="1">
      <c r="A525" s="498">
        <v>321030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7"/>
        <v>0</v>
      </c>
      <c r="K525" s="888">
        <f t="shared" si="205"/>
        <v>0</v>
      </c>
      <c r="L525" s="888">
        <f t="shared" si="205"/>
        <v>0</v>
      </c>
      <c r="M525" s="888">
        <f t="shared" si="205"/>
        <v>0</v>
      </c>
      <c r="N525" s="515">
        <f t="shared" si="209"/>
        <v>0</v>
      </c>
      <c r="O525" s="509">
        <f t="shared" si="209"/>
        <v>0</v>
      </c>
      <c r="P525" s="515">
        <f t="shared" si="206"/>
        <v>0</v>
      </c>
      <c r="Q525" s="888">
        <f t="shared" si="206"/>
        <v>0</v>
      </c>
      <c r="R525" s="889">
        <f t="shared" si="199"/>
        <v>0</v>
      </c>
      <c r="S525" s="507"/>
      <c r="T525" s="508"/>
      <c r="U525" s="509">
        <f t="shared" si="208"/>
        <v>0</v>
      </c>
      <c r="V525" s="47">
        <f t="shared" si="200"/>
        <v>0</v>
      </c>
      <c r="W525" s="510"/>
    </row>
    <row r="526" spans="1:23" ht="12" customHeight="1">
      <c r="A526" s="498">
        <v>321031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7"/>
        <v>0</v>
      </c>
      <c r="K526" s="888">
        <f t="shared" si="205"/>
        <v>0</v>
      </c>
      <c r="L526" s="888">
        <f t="shared" si="205"/>
        <v>0</v>
      </c>
      <c r="M526" s="888">
        <f t="shared" si="205"/>
        <v>0</v>
      </c>
      <c r="N526" s="515">
        <f t="shared" si="209"/>
        <v>0</v>
      </c>
      <c r="O526" s="509">
        <f t="shared" si="209"/>
        <v>0</v>
      </c>
      <c r="P526" s="515">
        <f t="shared" si="206"/>
        <v>0</v>
      </c>
      <c r="Q526" s="888">
        <f t="shared" si="206"/>
        <v>0</v>
      </c>
      <c r="R526" s="889">
        <f t="shared" si="199"/>
        <v>0</v>
      </c>
      <c r="S526" s="507"/>
      <c r="T526" s="508"/>
      <c r="U526" s="509">
        <f t="shared" si="208"/>
        <v>0</v>
      </c>
      <c r="V526" s="47">
        <f t="shared" si="200"/>
        <v>0</v>
      </c>
      <c r="W526" s="510"/>
    </row>
    <row r="527" spans="1:23" ht="12" customHeight="1">
      <c r="A527" s="498">
        <v>321041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7"/>
        <v>0</v>
      </c>
      <c r="K527" s="888">
        <f t="shared" si="205"/>
        <v>0</v>
      </c>
      <c r="L527" s="888">
        <f t="shared" si="205"/>
        <v>0</v>
      </c>
      <c r="M527" s="888">
        <f t="shared" si="205"/>
        <v>0</v>
      </c>
      <c r="N527" s="515">
        <f t="shared" si="209"/>
        <v>0</v>
      </c>
      <c r="O527" s="509">
        <f t="shared" si="209"/>
        <v>0</v>
      </c>
      <c r="P527" s="515">
        <f t="shared" si="206"/>
        <v>0</v>
      </c>
      <c r="Q527" s="888">
        <f t="shared" si="206"/>
        <v>0</v>
      </c>
      <c r="R527" s="889">
        <f t="shared" si="199"/>
        <v>0</v>
      </c>
      <c r="S527" s="507"/>
      <c r="T527" s="508"/>
      <c r="U527" s="509">
        <f t="shared" si="208"/>
        <v>0</v>
      </c>
      <c r="V527" s="47">
        <f t="shared" si="200"/>
        <v>0</v>
      </c>
      <c r="W527" s="510"/>
    </row>
    <row r="528" spans="1:23" ht="12" customHeight="1">
      <c r="A528" s="498">
        <v>321072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7"/>
        <v>8</v>
      </c>
      <c r="K528" s="888">
        <f t="shared" ref="K528:M547" si="210">SUMIF($A$10:$A$374,$A528,K$10:K$374)</f>
        <v>0</v>
      </c>
      <c r="L528" s="888">
        <f t="shared" si="210"/>
        <v>0</v>
      </c>
      <c r="M528" s="888">
        <f t="shared" si="210"/>
        <v>0</v>
      </c>
      <c r="N528" s="515">
        <f t="shared" si="209"/>
        <v>0</v>
      </c>
      <c r="O528" s="509">
        <f t="shared" si="209"/>
        <v>8</v>
      </c>
      <c r="P528" s="515">
        <f t="shared" ref="P528:Q547" si="211">SUMIF($A$10:$A$374,$A528,P$10:P$374)</f>
        <v>0</v>
      </c>
      <c r="Q528" s="888">
        <f t="shared" si="211"/>
        <v>0</v>
      </c>
      <c r="R528" s="889">
        <f t="shared" si="199"/>
        <v>0</v>
      </c>
      <c r="S528" s="507"/>
      <c r="T528" s="508"/>
      <c r="U528" s="509">
        <f t="shared" si="208"/>
        <v>8</v>
      </c>
      <c r="V528" s="47">
        <f t="shared" si="200"/>
        <v>0</v>
      </c>
      <c r="W528" s="510"/>
    </row>
    <row r="529" spans="1:23" ht="12" customHeight="1">
      <c r="A529" s="498">
        <v>321101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7"/>
        <v>0</v>
      </c>
      <c r="K529" s="888">
        <f t="shared" si="210"/>
        <v>0</v>
      </c>
      <c r="L529" s="888">
        <f t="shared" si="210"/>
        <v>0</v>
      </c>
      <c r="M529" s="888">
        <f t="shared" si="210"/>
        <v>0</v>
      </c>
      <c r="N529" s="515">
        <f t="shared" si="209"/>
        <v>0</v>
      </c>
      <c r="O529" s="509">
        <f t="shared" si="209"/>
        <v>0</v>
      </c>
      <c r="P529" s="515">
        <f t="shared" si="211"/>
        <v>170</v>
      </c>
      <c r="Q529" s="888">
        <f t="shared" si="211"/>
        <v>80</v>
      </c>
      <c r="R529" s="889">
        <f t="shared" si="199"/>
        <v>250</v>
      </c>
      <c r="S529" s="507"/>
      <c r="T529" s="508"/>
      <c r="U529" s="509">
        <f t="shared" si="208"/>
        <v>250</v>
      </c>
      <c r="V529" s="47">
        <f t="shared" si="200"/>
        <v>0</v>
      </c>
      <c r="W529" s="510"/>
    </row>
    <row r="530" spans="1:23" ht="12" customHeight="1">
      <c r="A530" s="498">
        <v>321501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7"/>
        <v>0</v>
      </c>
      <c r="K530" s="888">
        <f t="shared" si="210"/>
        <v>0</v>
      </c>
      <c r="L530" s="888">
        <f t="shared" si="210"/>
        <v>0</v>
      </c>
      <c r="M530" s="888">
        <f t="shared" si="210"/>
        <v>0</v>
      </c>
      <c r="N530" s="515">
        <f t="shared" si="209"/>
        <v>0</v>
      </c>
      <c r="O530" s="509">
        <f t="shared" si="209"/>
        <v>0</v>
      </c>
      <c r="P530" s="515">
        <f t="shared" si="211"/>
        <v>0</v>
      </c>
      <c r="Q530" s="888">
        <f t="shared" si="211"/>
        <v>0</v>
      </c>
      <c r="R530" s="889">
        <f t="shared" si="199"/>
        <v>0</v>
      </c>
      <c r="S530" s="507"/>
      <c r="T530" s="508"/>
      <c r="U530" s="509">
        <f t="shared" si="208"/>
        <v>0</v>
      </c>
      <c r="V530" s="47">
        <f t="shared" si="200"/>
        <v>0</v>
      </c>
      <c r="W530" s="510"/>
    </row>
    <row r="531" spans="1:23" ht="12" customHeight="1">
      <c r="A531" s="498">
        <v>332101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7"/>
        <v>0</v>
      </c>
      <c r="K531" s="888">
        <f t="shared" si="210"/>
        <v>0</v>
      </c>
      <c r="L531" s="888">
        <f t="shared" si="210"/>
        <v>0</v>
      </c>
      <c r="M531" s="888">
        <f t="shared" si="210"/>
        <v>0</v>
      </c>
      <c r="N531" s="515">
        <f t="shared" si="209"/>
        <v>0</v>
      </c>
      <c r="O531" s="509">
        <f t="shared" si="209"/>
        <v>0</v>
      </c>
      <c r="P531" s="515">
        <f t="shared" si="211"/>
        <v>0</v>
      </c>
      <c r="Q531" s="888">
        <f t="shared" si="211"/>
        <v>0</v>
      </c>
      <c r="R531" s="889">
        <f t="shared" si="199"/>
        <v>0</v>
      </c>
      <c r="S531" s="507"/>
      <c r="T531" s="508"/>
      <c r="U531" s="509">
        <f t="shared" si="208"/>
        <v>0</v>
      </c>
      <c r="V531" s="47">
        <f t="shared" si="200"/>
        <v>0</v>
      </c>
      <c r="W531" s="510"/>
    </row>
    <row r="532" spans="1:23" ht="12" customHeight="1">
      <c r="A532" s="498">
        <v>332121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7"/>
        <v>0</v>
      </c>
      <c r="K532" s="888">
        <f t="shared" si="210"/>
        <v>0</v>
      </c>
      <c r="L532" s="888">
        <f t="shared" si="210"/>
        <v>0</v>
      </c>
      <c r="M532" s="888">
        <f t="shared" si="210"/>
        <v>0</v>
      </c>
      <c r="N532" s="515">
        <f t="shared" si="209"/>
        <v>0</v>
      </c>
      <c r="O532" s="509">
        <f t="shared" si="209"/>
        <v>0</v>
      </c>
      <c r="P532" s="515">
        <f t="shared" si="211"/>
        <v>0</v>
      </c>
      <c r="Q532" s="888">
        <f t="shared" si="211"/>
        <v>0</v>
      </c>
      <c r="R532" s="889">
        <f t="shared" si="199"/>
        <v>0</v>
      </c>
      <c r="S532" s="507"/>
      <c r="T532" s="508"/>
      <c r="U532" s="509">
        <f t="shared" si="208"/>
        <v>0</v>
      </c>
      <c r="V532" s="47">
        <f t="shared" si="200"/>
        <v>0</v>
      </c>
      <c r="W532" s="510"/>
    </row>
    <row r="533" spans="1:23" ht="12" customHeight="1">
      <c r="A533" s="498">
        <v>332211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7"/>
        <v>0</v>
      </c>
      <c r="K533" s="888">
        <f t="shared" si="210"/>
        <v>0</v>
      </c>
      <c r="L533" s="888">
        <f t="shared" si="210"/>
        <v>0</v>
      </c>
      <c r="M533" s="888">
        <f t="shared" si="210"/>
        <v>0</v>
      </c>
      <c r="N533" s="515">
        <f t="shared" si="209"/>
        <v>0</v>
      </c>
      <c r="O533" s="509">
        <f t="shared" si="209"/>
        <v>0</v>
      </c>
      <c r="P533" s="515">
        <f t="shared" si="211"/>
        <v>0</v>
      </c>
      <c r="Q533" s="888">
        <f t="shared" si="211"/>
        <v>0</v>
      </c>
      <c r="R533" s="889">
        <f t="shared" ref="R533:R596" si="212">SUMIF($A$10:$A$374,$A533,R$10:R$374)</f>
        <v>0</v>
      </c>
      <c r="S533" s="507"/>
      <c r="T533" s="508"/>
      <c r="U533" s="509">
        <f t="shared" si="208"/>
        <v>0</v>
      </c>
      <c r="V533" s="47">
        <f t="shared" si="200"/>
        <v>0</v>
      </c>
      <c r="W533" s="510"/>
    </row>
    <row r="534" spans="1:23" ht="12" customHeight="1">
      <c r="A534" s="498">
        <v>332300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7"/>
        <v>0</v>
      </c>
      <c r="K534" s="888">
        <f t="shared" si="210"/>
        <v>0</v>
      </c>
      <c r="L534" s="888">
        <f t="shared" si="210"/>
        <v>0</v>
      </c>
      <c r="M534" s="888">
        <f t="shared" si="210"/>
        <v>0</v>
      </c>
      <c r="N534" s="515">
        <f t="shared" si="209"/>
        <v>0</v>
      </c>
      <c r="O534" s="509">
        <f t="shared" si="209"/>
        <v>0</v>
      </c>
      <c r="P534" s="515">
        <f t="shared" si="211"/>
        <v>0</v>
      </c>
      <c r="Q534" s="888">
        <f t="shared" si="211"/>
        <v>0</v>
      </c>
      <c r="R534" s="889">
        <f t="shared" si="212"/>
        <v>0</v>
      </c>
      <c r="S534" s="507"/>
      <c r="T534" s="508"/>
      <c r="U534" s="509">
        <f t="shared" si="208"/>
        <v>0</v>
      </c>
      <c r="V534" s="47">
        <f t="shared" si="200"/>
        <v>0</v>
      </c>
      <c r="W534" s="510"/>
    </row>
    <row r="535" spans="1:23" ht="12" customHeight="1">
      <c r="A535" s="498">
        <v>332301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7"/>
        <v>20</v>
      </c>
      <c r="K535" s="888">
        <f t="shared" si="210"/>
        <v>12</v>
      </c>
      <c r="L535" s="888">
        <f t="shared" si="210"/>
        <v>0</v>
      </c>
      <c r="M535" s="888">
        <f t="shared" si="210"/>
        <v>0</v>
      </c>
      <c r="N535" s="515">
        <f t="shared" si="209"/>
        <v>0</v>
      </c>
      <c r="O535" s="509">
        <f t="shared" si="209"/>
        <v>32</v>
      </c>
      <c r="P535" s="515">
        <f t="shared" si="211"/>
        <v>0</v>
      </c>
      <c r="Q535" s="888">
        <f t="shared" si="211"/>
        <v>0</v>
      </c>
      <c r="R535" s="889">
        <f t="shared" si="212"/>
        <v>0</v>
      </c>
      <c r="S535" s="507"/>
      <c r="T535" s="508"/>
      <c r="U535" s="509">
        <f t="shared" si="208"/>
        <v>32</v>
      </c>
      <c r="V535" s="47">
        <f t="shared" si="200"/>
        <v>0</v>
      </c>
      <c r="W535" s="510"/>
    </row>
    <row r="536" spans="1:23" ht="12" customHeight="1">
      <c r="A536" s="498">
        <v>332330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7"/>
        <v>0</v>
      </c>
      <c r="K536" s="888">
        <f t="shared" si="210"/>
        <v>0</v>
      </c>
      <c r="L536" s="888">
        <f t="shared" si="210"/>
        <v>0</v>
      </c>
      <c r="M536" s="888">
        <f t="shared" si="210"/>
        <v>0</v>
      </c>
      <c r="N536" s="515">
        <f t="shared" si="209"/>
        <v>0</v>
      </c>
      <c r="O536" s="509">
        <f t="shared" si="209"/>
        <v>0</v>
      </c>
      <c r="P536" s="515">
        <f t="shared" si="211"/>
        <v>0</v>
      </c>
      <c r="Q536" s="888">
        <f t="shared" si="211"/>
        <v>0</v>
      </c>
      <c r="R536" s="889">
        <f t="shared" si="212"/>
        <v>0</v>
      </c>
      <c r="S536" s="507"/>
      <c r="T536" s="508"/>
      <c r="U536" s="509">
        <f t="shared" si="208"/>
        <v>0</v>
      </c>
      <c r="V536" s="47">
        <f t="shared" si="200"/>
        <v>0</v>
      </c>
      <c r="W536" s="510"/>
    </row>
    <row r="537" spans="1:23" ht="12" customHeight="1">
      <c r="A537" s="498">
        <v>332331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7"/>
        <v>0</v>
      </c>
      <c r="K537" s="888">
        <f t="shared" si="210"/>
        <v>0</v>
      </c>
      <c r="L537" s="888">
        <f t="shared" si="210"/>
        <v>0</v>
      </c>
      <c r="M537" s="888">
        <f t="shared" si="210"/>
        <v>0</v>
      </c>
      <c r="N537" s="515">
        <f t="shared" si="209"/>
        <v>0</v>
      </c>
      <c r="O537" s="509">
        <f t="shared" si="209"/>
        <v>0</v>
      </c>
      <c r="P537" s="515">
        <f t="shared" si="211"/>
        <v>0</v>
      </c>
      <c r="Q537" s="888">
        <f t="shared" si="211"/>
        <v>0</v>
      </c>
      <c r="R537" s="889">
        <f t="shared" si="212"/>
        <v>0</v>
      </c>
      <c r="S537" s="507"/>
      <c r="T537" s="508"/>
      <c r="U537" s="509">
        <f t="shared" si="208"/>
        <v>0</v>
      </c>
      <c r="V537" s="47">
        <f t="shared" si="200"/>
        <v>0</v>
      </c>
      <c r="W537" s="510"/>
    </row>
    <row r="538" spans="1:23" ht="12" customHeight="1">
      <c r="A538" s="498">
        <v>332341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7"/>
        <v>0</v>
      </c>
      <c r="K538" s="888">
        <f t="shared" si="210"/>
        <v>0</v>
      </c>
      <c r="L538" s="888">
        <f t="shared" si="210"/>
        <v>0</v>
      </c>
      <c r="M538" s="888">
        <f t="shared" si="210"/>
        <v>0</v>
      </c>
      <c r="N538" s="515">
        <f t="shared" si="209"/>
        <v>0</v>
      </c>
      <c r="O538" s="509">
        <f t="shared" si="209"/>
        <v>0</v>
      </c>
      <c r="P538" s="515">
        <f t="shared" si="211"/>
        <v>0</v>
      </c>
      <c r="Q538" s="888">
        <f t="shared" si="211"/>
        <v>0</v>
      </c>
      <c r="R538" s="889">
        <f t="shared" si="212"/>
        <v>0</v>
      </c>
      <c r="S538" s="507"/>
      <c r="T538" s="508"/>
      <c r="U538" s="509">
        <f t="shared" si="208"/>
        <v>0</v>
      </c>
      <c r="V538" s="47">
        <f t="shared" si="200"/>
        <v>0</v>
      </c>
      <c r="W538" s="510"/>
    </row>
    <row r="539" spans="1:23" ht="12" customHeight="1">
      <c r="A539" s="498">
        <v>332451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7"/>
        <v>0</v>
      </c>
      <c r="K539" s="888">
        <f t="shared" si="210"/>
        <v>0</v>
      </c>
      <c r="L539" s="888">
        <f t="shared" si="210"/>
        <v>0</v>
      </c>
      <c r="M539" s="888">
        <f t="shared" si="210"/>
        <v>0</v>
      </c>
      <c r="N539" s="515">
        <f t="shared" si="209"/>
        <v>0</v>
      </c>
      <c r="O539" s="509">
        <f t="shared" si="209"/>
        <v>0</v>
      </c>
      <c r="P539" s="515">
        <f t="shared" si="211"/>
        <v>0</v>
      </c>
      <c r="Q539" s="888">
        <f t="shared" si="211"/>
        <v>0</v>
      </c>
      <c r="R539" s="889">
        <f t="shared" si="212"/>
        <v>0</v>
      </c>
      <c r="S539" s="507"/>
      <c r="T539" s="508"/>
      <c r="U539" s="509">
        <f t="shared" si="208"/>
        <v>0</v>
      </c>
      <c r="V539" s="47">
        <f t="shared" si="200"/>
        <v>0</v>
      </c>
      <c r="W539" s="510"/>
    </row>
    <row r="540" spans="1:23" ht="12" customHeight="1">
      <c r="A540" s="498">
        <v>332481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7"/>
        <v>0</v>
      </c>
      <c r="K540" s="888">
        <f t="shared" si="210"/>
        <v>0</v>
      </c>
      <c r="L540" s="888">
        <f t="shared" si="210"/>
        <v>0</v>
      </c>
      <c r="M540" s="888">
        <f t="shared" si="210"/>
        <v>0</v>
      </c>
      <c r="N540" s="515">
        <f t="shared" si="209"/>
        <v>0</v>
      </c>
      <c r="O540" s="509">
        <f t="shared" si="209"/>
        <v>0</v>
      </c>
      <c r="P540" s="515">
        <f t="shared" si="211"/>
        <v>0</v>
      </c>
      <c r="Q540" s="888">
        <f t="shared" si="211"/>
        <v>0</v>
      </c>
      <c r="R540" s="889">
        <f t="shared" si="212"/>
        <v>0</v>
      </c>
      <c r="S540" s="507"/>
      <c r="T540" s="508"/>
      <c r="U540" s="509">
        <f t="shared" si="208"/>
        <v>0</v>
      </c>
      <c r="V540" s="47">
        <f t="shared" si="200"/>
        <v>0</v>
      </c>
      <c r="W540" s="510"/>
    </row>
    <row r="541" spans="1:23" ht="12" customHeight="1">
      <c r="A541" s="498">
        <v>332501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7"/>
        <v>0</v>
      </c>
      <c r="K541" s="888">
        <f t="shared" si="210"/>
        <v>0</v>
      </c>
      <c r="L541" s="888">
        <f t="shared" si="210"/>
        <v>0</v>
      </c>
      <c r="M541" s="888">
        <f t="shared" si="210"/>
        <v>0</v>
      </c>
      <c r="N541" s="515">
        <f t="shared" si="209"/>
        <v>0</v>
      </c>
      <c r="O541" s="509">
        <f t="shared" si="209"/>
        <v>0</v>
      </c>
      <c r="P541" s="515">
        <f t="shared" si="211"/>
        <v>0</v>
      </c>
      <c r="Q541" s="888">
        <f t="shared" si="211"/>
        <v>0</v>
      </c>
      <c r="R541" s="889">
        <f t="shared" si="212"/>
        <v>0</v>
      </c>
      <c r="S541" s="507"/>
      <c r="T541" s="508"/>
      <c r="U541" s="509">
        <f t="shared" si="208"/>
        <v>0</v>
      </c>
      <c r="V541" s="47">
        <f t="shared" si="200"/>
        <v>0</v>
      </c>
      <c r="W541" s="510"/>
    </row>
    <row r="542" spans="1:23" ht="12" customHeight="1">
      <c r="A542" s="498">
        <v>332511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7"/>
        <v>0</v>
      </c>
      <c r="K542" s="888">
        <f t="shared" si="210"/>
        <v>0</v>
      </c>
      <c r="L542" s="888">
        <f t="shared" si="210"/>
        <v>0</v>
      </c>
      <c r="M542" s="888">
        <f t="shared" si="210"/>
        <v>0</v>
      </c>
      <c r="N542" s="515">
        <f t="shared" si="209"/>
        <v>0</v>
      </c>
      <c r="O542" s="509">
        <f t="shared" si="209"/>
        <v>0</v>
      </c>
      <c r="P542" s="515">
        <f t="shared" si="211"/>
        <v>0</v>
      </c>
      <c r="Q542" s="888">
        <f t="shared" si="211"/>
        <v>0</v>
      </c>
      <c r="R542" s="889">
        <f t="shared" si="212"/>
        <v>0</v>
      </c>
      <c r="S542" s="507"/>
      <c r="T542" s="508"/>
      <c r="U542" s="509">
        <f t="shared" si="208"/>
        <v>0</v>
      </c>
      <c r="V542" s="47">
        <f t="shared" si="200"/>
        <v>0</v>
      </c>
      <c r="W542" s="510"/>
    </row>
    <row r="543" spans="1:23" ht="12" customHeight="1">
      <c r="A543" s="498">
        <v>336208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7"/>
        <v>0</v>
      </c>
      <c r="K543" s="888">
        <f t="shared" si="210"/>
        <v>0</v>
      </c>
      <c r="L543" s="888">
        <f t="shared" si="210"/>
        <v>0</v>
      </c>
      <c r="M543" s="888">
        <f t="shared" si="210"/>
        <v>0</v>
      </c>
      <c r="N543" s="515">
        <f t="shared" ref="N543:O562" si="213">SUMIF($A$10:$A$379,$A543,N$10:N$379)</f>
        <v>0</v>
      </c>
      <c r="O543" s="509">
        <f t="shared" si="213"/>
        <v>0</v>
      </c>
      <c r="P543" s="515">
        <f t="shared" si="211"/>
        <v>0</v>
      </c>
      <c r="Q543" s="888">
        <f t="shared" si="211"/>
        <v>0</v>
      </c>
      <c r="R543" s="889">
        <f t="shared" si="212"/>
        <v>0</v>
      </c>
      <c r="S543" s="507"/>
      <c r="T543" s="508"/>
      <c r="U543" s="509">
        <f t="shared" si="208"/>
        <v>0</v>
      </c>
      <c r="V543" s="47">
        <f t="shared" si="200"/>
        <v>0</v>
      </c>
      <c r="W543" s="510"/>
    </row>
    <row r="544" spans="1:23" ht="12" customHeight="1">
      <c r="A544" s="498">
        <v>341101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7"/>
        <v>0</v>
      </c>
      <c r="K544" s="888">
        <f t="shared" si="210"/>
        <v>0</v>
      </c>
      <c r="L544" s="888">
        <f t="shared" si="210"/>
        <v>0</v>
      </c>
      <c r="M544" s="888">
        <f t="shared" si="210"/>
        <v>0</v>
      </c>
      <c r="N544" s="515">
        <f t="shared" si="213"/>
        <v>0</v>
      </c>
      <c r="O544" s="509">
        <f t="shared" si="213"/>
        <v>0</v>
      </c>
      <c r="P544" s="515">
        <f t="shared" si="211"/>
        <v>0</v>
      </c>
      <c r="Q544" s="888">
        <f t="shared" si="211"/>
        <v>0</v>
      </c>
      <c r="R544" s="889">
        <f t="shared" si="212"/>
        <v>0</v>
      </c>
      <c r="S544" s="507"/>
      <c r="T544" s="508"/>
      <c r="U544" s="509">
        <f t="shared" si="208"/>
        <v>0</v>
      </c>
      <c r="V544" s="47">
        <f t="shared" si="200"/>
        <v>0</v>
      </c>
      <c r="W544" s="510"/>
    </row>
    <row r="545" spans="1:23" ht="12" customHeight="1">
      <c r="A545" s="498">
        <v>341130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7"/>
        <v>0</v>
      </c>
      <c r="K545" s="888">
        <f t="shared" si="210"/>
        <v>0</v>
      </c>
      <c r="L545" s="888">
        <f t="shared" si="210"/>
        <v>0</v>
      </c>
      <c r="M545" s="888">
        <f t="shared" si="210"/>
        <v>0</v>
      </c>
      <c r="N545" s="515">
        <f t="shared" si="213"/>
        <v>0</v>
      </c>
      <c r="O545" s="509">
        <f t="shared" si="213"/>
        <v>0</v>
      </c>
      <c r="P545" s="515">
        <f t="shared" si="211"/>
        <v>0</v>
      </c>
      <c r="Q545" s="888">
        <f t="shared" si="211"/>
        <v>0</v>
      </c>
      <c r="R545" s="889">
        <f t="shared" si="212"/>
        <v>0</v>
      </c>
      <c r="S545" s="507"/>
      <c r="T545" s="508"/>
      <c r="U545" s="509">
        <f t="shared" si="208"/>
        <v>0</v>
      </c>
      <c r="V545" s="47">
        <f t="shared" si="200"/>
        <v>0</v>
      </c>
      <c r="W545" s="510"/>
    </row>
    <row r="546" spans="1:23" ht="12" customHeight="1">
      <c r="A546" s="498">
        <v>341131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7"/>
        <v>0</v>
      </c>
      <c r="K546" s="888">
        <f t="shared" si="210"/>
        <v>0</v>
      </c>
      <c r="L546" s="888">
        <f t="shared" si="210"/>
        <v>0</v>
      </c>
      <c r="M546" s="888">
        <f t="shared" si="210"/>
        <v>0</v>
      </c>
      <c r="N546" s="515">
        <f t="shared" si="213"/>
        <v>0</v>
      </c>
      <c r="O546" s="509">
        <f t="shared" si="213"/>
        <v>0</v>
      </c>
      <c r="P546" s="515">
        <f t="shared" si="211"/>
        <v>0</v>
      </c>
      <c r="Q546" s="888">
        <f t="shared" si="211"/>
        <v>0</v>
      </c>
      <c r="R546" s="889">
        <f t="shared" si="212"/>
        <v>0</v>
      </c>
      <c r="S546" s="507"/>
      <c r="T546" s="508"/>
      <c r="U546" s="509">
        <f t="shared" si="208"/>
        <v>0</v>
      </c>
      <c r="V546" s="47">
        <f t="shared" si="200"/>
        <v>0</v>
      </c>
      <c r="W546" s="510"/>
    </row>
    <row r="547" spans="1:23" ht="12" customHeight="1">
      <c r="A547" s="498">
        <v>341141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7"/>
        <v>0</v>
      </c>
      <c r="K547" s="888">
        <f t="shared" si="210"/>
        <v>0</v>
      </c>
      <c r="L547" s="888">
        <f t="shared" si="210"/>
        <v>0</v>
      </c>
      <c r="M547" s="888">
        <f t="shared" si="210"/>
        <v>0</v>
      </c>
      <c r="N547" s="515">
        <f t="shared" si="213"/>
        <v>0</v>
      </c>
      <c r="O547" s="509">
        <f t="shared" si="213"/>
        <v>0</v>
      </c>
      <c r="P547" s="515">
        <f t="shared" si="211"/>
        <v>0</v>
      </c>
      <c r="Q547" s="888">
        <f t="shared" si="211"/>
        <v>0</v>
      </c>
      <c r="R547" s="889">
        <f t="shared" si="212"/>
        <v>0</v>
      </c>
      <c r="S547" s="507"/>
      <c r="T547" s="508"/>
      <c r="U547" s="509">
        <f t="shared" si="208"/>
        <v>0</v>
      </c>
      <c r="V547" s="47">
        <f t="shared" si="200"/>
        <v>0</v>
      </c>
      <c r="W547" s="510"/>
    </row>
    <row r="548" spans="1:23" ht="12" customHeight="1">
      <c r="A548" s="498">
        <v>342101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7"/>
        <v>0</v>
      </c>
      <c r="K548" s="888">
        <f t="shared" ref="K548:M570" si="214">SUMIF($A$10:$A$374,$A548,K$10:K$374)</f>
        <v>0</v>
      </c>
      <c r="L548" s="888">
        <f t="shared" si="214"/>
        <v>0</v>
      </c>
      <c r="M548" s="888">
        <f t="shared" si="214"/>
        <v>0</v>
      </c>
      <c r="N548" s="515">
        <f t="shared" si="213"/>
        <v>0</v>
      </c>
      <c r="O548" s="509">
        <f t="shared" si="213"/>
        <v>0</v>
      </c>
      <c r="P548" s="515">
        <f t="shared" ref="P548:Q567" si="215">SUMIF($A$10:$A$374,$A548,P$10:P$374)</f>
        <v>0</v>
      </c>
      <c r="Q548" s="888">
        <f t="shared" si="215"/>
        <v>0</v>
      </c>
      <c r="R548" s="889">
        <f t="shared" si="212"/>
        <v>0</v>
      </c>
      <c r="S548" s="507"/>
      <c r="T548" s="508"/>
      <c r="U548" s="509">
        <f t="shared" si="208"/>
        <v>0</v>
      </c>
      <c r="V548" s="47">
        <f t="shared" si="200"/>
        <v>0</v>
      </c>
      <c r="W548" s="510"/>
    </row>
    <row r="549" spans="1:23" ht="12" customHeight="1">
      <c r="A549" s="498">
        <v>362001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7"/>
        <v>40</v>
      </c>
      <c r="K549" s="888">
        <f t="shared" si="214"/>
        <v>0</v>
      </c>
      <c r="L549" s="888">
        <f t="shared" si="214"/>
        <v>0</v>
      </c>
      <c r="M549" s="888">
        <f t="shared" si="214"/>
        <v>0</v>
      </c>
      <c r="N549" s="515">
        <f t="shared" si="213"/>
        <v>0</v>
      </c>
      <c r="O549" s="509">
        <f t="shared" si="213"/>
        <v>40</v>
      </c>
      <c r="P549" s="515">
        <f t="shared" si="215"/>
        <v>0</v>
      </c>
      <c r="Q549" s="888">
        <f t="shared" si="215"/>
        <v>0</v>
      </c>
      <c r="R549" s="889">
        <f t="shared" si="212"/>
        <v>0</v>
      </c>
      <c r="S549" s="507"/>
      <c r="T549" s="508"/>
      <c r="U549" s="509">
        <f t="shared" si="208"/>
        <v>40</v>
      </c>
      <c r="V549" s="47">
        <f t="shared" ref="V549:V615" si="216">O549+R549-U549</f>
        <v>0</v>
      </c>
      <c r="W549" s="510"/>
    </row>
    <row r="550" spans="1:23" ht="12" customHeight="1">
      <c r="A550" s="498">
        <v>362101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7"/>
        <v>0</v>
      </c>
      <c r="K550" s="888">
        <f t="shared" si="214"/>
        <v>0</v>
      </c>
      <c r="L550" s="888">
        <f t="shared" si="214"/>
        <v>0</v>
      </c>
      <c r="M550" s="888">
        <f t="shared" si="214"/>
        <v>0</v>
      </c>
      <c r="N550" s="515">
        <f t="shared" si="213"/>
        <v>0</v>
      </c>
      <c r="O550" s="509">
        <f t="shared" si="213"/>
        <v>0</v>
      </c>
      <c r="P550" s="515">
        <f t="shared" si="215"/>
        <v>0</v>
      </c>
      <c r="Q550" s="888">
        <f t="shared" si="215"/>
        <v>0</v>
      </c>
      <c r="R550" s="889">
        <f t="shared" si="212"/>
        <v>0</v>
      </c>
      <c r="S550" s="507"/>
      <c r="T550" s="508"/>
      <c r="U550" s="509">
        <f t="shared" si="208"/>
        <v>0</v>
      </c>
      <c r="V550" s="47">
        <f t="shared" si="216"/>
        <v>0</v>
      </c>
      <c r="W550" s="510"/>
    </row>
    <row r="551" spans="1:23" ht="12" customHeight="1">
      <c r="A551" s="498">
        <v>364201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7"/>
        <v>8</v>
      </c>
      <c r="K551" s="888">
        <f t="shared" si="214"/>
        <v>0</v>
      </c>
      <c r="L551" s="888">
        <f t="shared" si="214"/>
        <v>0</v>
      </c>
      <c r="M551" s="888">
        <f t="shared" si="214"/>
        <v>0</v>
      </c>
      <c r="N551" s="515">
        <f t="shared" si="213"/>
        <v>0</v>
      </c>
      <c r="O551" s="509">
        <f t="shared" si="213"/>
        <v>8</v>
      </c>
      <c r="P551" s="515">
        <f t="shared" si="215"/>
        <v>0</v>
      </c>
      <c r="Q551" s="888">
        <f t="shared" si="215"/>
        <v>0</v>
      </c>
      <c r="R551" s="889">
        <f t="shared" si="212"/>
        <v>0</v>
      </c>
      <c r="S551" s="507"/>
      <c r="T551" s="508"/>
      <c r="U551" s="509">
        <f t="shared" si="208"/>
        <v>8</v>
      </c>
      <c r="V551" s="47">
        <f t="shared" si="216"/>
        <v>0</v>
      </c>
      <c r="W551" s="510"/>
    </row>
    <row r="552" spans="1:23" ht="12" customHeight="1">
      <c r="A552" s="498">
        <v>364301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7"/>
        <v>0</v>
      </c>
      <c r="K552" s="888">
        <f t="shared" si="214"/>
        <v>0</v>
      </c>
      <c r="L552" s="888">
        <f t="shared" si="214"/>
        <v>0</v>
      </c>
      <c r="M552" s="888">
        <f t="shared" si="214"/>
        <v>0</v>
      </c>
      <c r="N552" s="515">
        <f t="shared" si="213"/>
        <v>0</v>
      </c>
      <c r="O552" s="509">
        <f t="shared" si="213"/>
        <v>0</v>
      </c>
      <c r="P552" s="515">
        <f t="shared" si="215"/>
        <v>0</v>
      </c>
      <c r="Q552" s="888">
        <f t="shared" si="215"/>
        <v>0</v>
      </c>
      <c r="R552" s="889">
        <f t="shared" si="212"/>
        <v>0</v>
      </c>
      <c r="S552" s="507"/>
      <c r="T552" s="508"/>
      <c r="U552" s="509">
        <f t="shared" si="208"/>
        <v>0</v>
      </c>
      <c r="V552" s="47">
        <f t="shared" si="216"/>
        <v>0</v>
      </c>
      <c r="W552" s="510"/>
    </row>
    <row r="553" spans="1:23" ht="12" customHeight="1">
      <c r="A553" s="498">
        <v>366200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7"/>
        <v>0</v>
      </c>
      <c r="K553" s="888">
        <f t="shared" si="214"/>
        <v>0</v>
      </c>
      <c r="L553" s="888">
        <f t="shared" si="214"/>
        <v>0</v>
      </c>
      <c r="M553" s="888">
        <f t="shared" si="214"/>
        <v>0</v>
      </c>
      <c r="N553" s="515">
        <f t="shared" si="213"/>
        <v>0</v>
      </c>
      <c r="O553" s="509">
        <f t="shared" si="213"/>
        <v>0</v>
      </c>
      <c r="P553" s="515">
        <f t="shared" si="215"/>
        <v>0</v>
      </c>
      <c r="Q553" s="888">
        <f t="shared" si="215"/>
        <v>0</v>
      </c>
      <c r="R553" s="889">
        <f t="shared" si="212"/>
        <v>0</v>
      </c>
      <c r="S553" s="507"/>
      <c r="T553" s="508"/>
      <c r="U553" s="509">
        <f t="shared" si="208"/>
        <v>0</v>
      </c>
      <c r="V553" s="47">
        <f t="shared" si="216"/>
        <v>0</v>
      </c>
      <c r="W553" s="510"/>
    </row>
    <row r="554" spans="1:23" ht="12" customHeight="1">
      <c r="A554" s="498">
        <v>366201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7"/>
        <v>146</v>
      </c>
      <c r="K554" s="888">
        <f t="shared" si="214"/>
        <v>12</v>
      </c>
      <c r="L554" s="888">
        <f t="shared" si="214"/>
        <v>8</v>
      </c>
      <c r="M554" s="888">
        <f t="shared" si="214"/>
        <v>0</v>
      </c>
      <c r="N554" s="515">
        <f t="shared" si="213"/>
        <v>0</v>
      </c>
      <c r="O554" s="509">
        <f t="shared" si="213"/>
        <v>166</v>
      </c>
      <c r="P554" s="515">
        <f t="shared" si="215"/>
        <v>0</v>
      </c>
      <c r="Q554" s="888">
        <f t="shared" si="215"/>
        <v>0</v>
      </c>
      <c r="R554" s="889">
        <f t="shared" si="212"/>
        <v>0</v>
      </c>
      <c r="S554" s="507"/>
      <c r="T554" s="508"/>
      <c r="U554" s="509">
        <f t="shared" si="208"/>
        <v>166</v>
      </c>
      <c r="V554" s="47">
        <f t="shared" si="216"/>
        <v>0</v>
      </c>
      <c r="W554" s="510"/>
    </row>
    <row r="555" spans="1:23" ht="12" customHeight="1">
      <c r="A555" s="498">
        <v>366208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7"/>
        <v>0</v>
      </c>
      <c r="K555" s="888">
        <f t="shared" si="214"/>
        <v>0</v>
      </c>
      <c r="L555" s="888">
        <f t="shared" si="214"/>
        <v>0</v>
      </c>
      <c r="M555" s="888">
        <f t="shared" si="214"/>
        <v>0</v>
      </c>
      <c r="N555" s="515">
        <f t="shared" si="213"/>
        <v>0</v>
      </c>
      <c r="O555" s="509">
        <f t="shared" si="213"/>
        <v>0</v>
      </c>
      <c r="P555" s="515">
        <f t="shared" si="215"/>
        <v>0</v>
      </c>
      <c r="Q555" s="888">
        <f t="shared" si="215"/>
        <v>0</v>
      </c>
      <c r="R555" s="889">
        <f t="shared" si="212"/>
        <v>0</v>
      </c>
      <c r="S555" s="507"/>
      <c r="T555" s="508"/>
      <c r="U555" s="509">
        <f t="shared" si="208"/>
        <v>0</v>
      </c>
      <c r="V555" s="47">
        <f t="shared" si="216"/>
        <v>0</v>
      </c>
      <c r="W555" s="510"/>
    </row>
    <row r="556" spans="1:23" ht="12" customHeight="1">
      <c r="A556" s="498">
        <v>366301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7"/>
        <v>0</v>
      </c>
      <c r="K556" s="888">
        <f t="shared" si="214"/>
        <v>0</v>
      </c>
      <c r="L556" s="888">
        <f t="shared" si="214"/>
        <v>0</v>
      </c>
      <c r="M556" s="888">
        <f t="shared" si="214"/>
        <v>0</v>
      </c>
      <c r="N556" s="515">
        <f t="shared" si="213"/>
        <v>0</v>
      </c>
      <c r="O556" s="509">
        <f t="shared" si="213"/>
        <v>0</v>
      </c>
      <c r="P556" s="515">
        <f t="shared" si="215"/>
        <v>0</v>
      </c>
      <c r="Q556" s="888">
        <f t="shared" si="215"/>
        <v>0</v>
      </c>
      <c r="R556" s="889">
        <f t="shared" si="212"/>
        <v>0</v>
      </c>
      <c r="S556" s="507"/>
      <c r="T556" s="508"/>
      <c r="U556" s="509">
        <f t="shared" si="208"/>
        <v>0</v>
      </c>
      <c r="V556" s="47">
        <f t="shared" si="216"/>
        <v>0</v>
      </c>
      <c r="W556" s="510"/>
    </row>
    <row r="557" spans="1:23" ht="12" customHeight="1">
      <c r="A557" s="498">
        <v>367101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7"/>
        <v>106</v>
      </c>
      <c r="K557" s="888">
        <f t="shared" si="214"/>
        <v>5</v>
      </c>
      <c r="L557" s="888">
        <f t="shared" si="214"/>
        <v>3</v>
      </c>
      <c r="M557" s="888">
        <f t="shared" si="214"/>
        <v>0</v>
      </c>
      <c r="N557" s="515">
        <f t="shared" si="213"/>
        <v>0</v>
      </c>
      <c r="O557" s="509">
        <f t="shared" si="213"/>
        <v>114</v>
      </c>
      <c r="P557" s="515">
        <f t="shared" si="215"/>
        <v>0</v>
      </c>
      <c r="Q557" s="888">
        <f t="shared" si="215"/>
        <v>0</v>
      </c>
      <c r="R557" s="889">
        <f t="shared" si="212"/>
        <v>0</v>
      </c>
      <c r="S557" s="507"/>
      <c r="T557" s="508"/>
      <c r="U557" s="509">
        <f t="shared" si="208"/>
        <v>114</v>
      </c>
      <c r="V557" s="47">
        <f t="shared" si="216"/>
        <v>0</v>
      </c>
      <c r="W557" s="510"/>
    </row>
    <row r="558" spans="1:23" ht="12" customHeight="1">
      <c r="A558" s="498">
        <v>367108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7"/>
        <v>0</v>
      </c>
      <c r="K558" s="888">
        <f t="shared" si="214"/>
        <v>0</v>
      </c>
      <c r="L558" s="888">
        <f t="shared" si="214"/>
        <v>0</v>
      </c>
      <c r="M558" s="888">
        <f t="shared" si="214"/>
        <v>0</v>
      </c>
      <c r="N558" s="515">
        <f t="shared" si="213"/>
        <v>0</v>
      </c>
      <c r="O558" s="509">
        <f t="shared" si="213"/>
        <v>0</v>
      </c>
      <c r="P558" s="515">
        <f t="shared" si="215"/>
        <v>0</v>
      </c>
      <c r="Q558" s="888">
        <f t="shared" si="215"/>
        <v>0</v>
      </c>
      <c r="R558" s="889">
        <f t="shared" si="212"/>
        <v>0</v>
      </c>
      <c r="S558" s="507"/>
      <c r="T558" s="508"/>
      <c r="U558" s="509">
        <f t="shared" si="208"/>
        <v>0</v>
      </c>
      <c r="V558" s="47">
        <f t="shared" si="216"/>
        <v>0</v>
      </c>
      <c r="W558" s="510"/>
    </row>
    <row r="559" spans="1:23" ht="12" customHeight="1">
      <c r="A559" s="498">
        <v>367200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7"/>
        <v>0</v>
      </c>
      <c r="K559" s="888">
        <f t="shared" si="214"/>
        <v>0</v>
      </c>
      <c r="L559" s="888">
        <f t="shared" si="214"/>
        <v>0</v>
      </c>
      <c r="M559" s="888">
        <f t="shared" si="214"/>
        <v>0</v>
      </c>
      <c r="N559" s="515">
        <f t="shared" si="213"/>
        <v>0</v>
      </c>
      <c r="O559" s="509">
        <f t="shared" si="213"/>
        <v>0</v>
      </c>
      <c r="P559" s="515">
        <f t="shared" si="215"/>
        <v>0</v>
      </c>
      <c r="Q559" s="888">
        <f t="shared" si="215"/>
        <v>0</v>
      </c>
      <c r="R559" s="889">
        <f t="shared" si="212"/>
        <v>0</v>
      </c>
      <c r="S559" s="507"/>
      <c r="T559" s="508"/>
      <c r="U559" s="509">
        <f t="shared" si="208"/>
        <v>0</v>
      </c>
      <c r="V559" s="47">
        <f t="shared" si="216"/>
        <v>0</v>
      </c>
      <c r="W559" s="510"/>
    </row>
    <row r="560" spans="1:23" ht="12" customHeight="1">
      <c r="A560" s="498">
        <v>367201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7"/>
        <v>34</v>
      </c>
      <c r="K560" s="888">
        <f t="shared" si="214"/>
        <v>5</v>
      </c>
      <c r="L560" s="888">
        <f t="shared" si="214"/>
        <v>1</v>
      </c>
      <c r="M560" s="888">
        <f t="shared" si="214"/>
        <v>0</v>
      </c>
      <c r="N560" s="515">
        <f t="shared" si="213"/>
        <v>0</v>
      </c>
      <c r="O560" s="509">
        <f t="shared" si="213"/>
        <v>40</v>
      </c>
      <c r="P560" s="515">
        <f t="shared" si="215"/>
        <v>0</v>
      </c>
      <c r="Q560" s="888">
        <f t="shared" si="215"/>
        <v>0</v>
      </c>
      <c r="R560" s="889">
        <f t="shared" si="212"/>
        <v>0</v>
      </c>
      <c r="S560" s="507"/>
      <c r="T560" s="508"/>
      <c r="U560" s="509">
        <f t="shared" si="208"/>
        <v>40</v>
      </c>
      <c r="V560" s="47">
        <f t="shared" si="216"/>
        <v>0</v>
      </c>
      <c r="W560" s="510"/>
    </row>
    <row r="561" spans="1:23" ht="12" customHeight="1">
      <c r="A561" s="498">
        <v>367301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7"/>
        <v>0</v>
      </c>
      <c r="K561" s="888">
        <f t="shared" si="214"/>
        <v>0</v>
      </c>
      <c r="L561" s="888">
        <f t="shared" si="214"/>
        <v>0</v>
      </c>
      <c r="M561" s="888">
        <f t="shared" si="214"/>
        <v>0</v>
      </c>
      <c r="N561" s="515">
        <f t="shared" si="213"/>
        <v>0</v>
      </c>
      <c r="O561" s="509">
        <f t="shared" si="213"/>
        <v>0</v>
      </c>
      <c r="P561" s="515">
        <f t="shared" si="215"/>
        <v>0</v>
      </c>
      <c r="Q561" s="888">
        <f t="shared" si="215"/>
        <v>0</v>
      </c>
      <c r="R561" s="889">
        <f t="shared" si="212"/>
        <v>0</v>
      </c>
      <c r="S561" s="507"/>
      <c r="T561" s="508"/>
      <c r="U561" s="509">
        <f t="shared" si="208"/>
        <v>0</v>
      </c>
      <c r="V561" s="47">
        <f t="shared" si="216"/>
        <v>0</v>
      </c>
      <c r="W561" s="510"/>
    </row>
    <row r="562" spans="1:23" ht="12" customHeight="1">
      <c r="A562" s="498">
        <v>400100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7"/>
        <v>0</v>
      </c>
      <c r="K562" s="888">
        <f t="shared" si="214"/>
        <v>0</v>
      </c>
      <c r="L562" s="888">
        <f t="shared" si="214"/>
        <v>0</v>
      </c>
      <c r="M562" s="888">
        <f t="shared" si="214"/>
        <v>0</v>
      </c>
      <c r="N562" s="515">
        <f t="shared" si="213"/>
        <v>0</v>
      </c>
      <c r="O562" s="509">
        <f t="shared" si="213"/>
        <v>0</v>
      </c>
      <c r="P562" s="515">
        <f t="shared" si="215"/>
        <v>0</v>
      </c>
      <c r="Q562" s="888">
        <f t="shared" si="215"/>
        <v>0</v>
      </c>
      <c r="R562" s="889">
        <f t="shared" si="212"/>
        <v>0</v>
      </c>
      <c r="S562" s="507"/>
      <c r="T562" s="508"/>
      <c r="U562" s="509">
        <f t="shared" si="208"/>
        <v>0</v>
      </c>
      <c r="V562" s="47">
        <f t="shared" si="216"/>
        <v>0</v>
      </c>
      <c r="W562" s="510"/>
    </row>
    <row r="563" spans="1:23" ht="12" customHeight="1">
      <c r="A563" s="498">
        <v>400200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7"/>
        <v>0</v>
      </c>
      <c r="K563" s="888">
        <f t="shared" si="214"/>
        <v>0</v>
      </c>
      <c r="L563" s="888">
        <f t="shared" si="214"/>
        <v>0</v>
      </c>
      <c r="M563" s="888">
        <f t="shared" si="214"/>
        <v>0</v>
      </c>
      <c r="N563" s="515">
        <f t="shared" ref="N563:O582" si="217">SUMIF($A$10:$A$379,$A563,N$10:N$379)</f>
        <v>0</v>
      </c>
      <c r="O563" s="509">
        <f t="shared" si="217"/>
        <v>0</v>
      </c>
      <c r="P563" s="515">
        <f t="shared" si="215"/>
        <v>0</v>
      </c>
      <c r="Q563" s="888">
        <f t="shared" si="215"/>
        <v>0</v>
      </c>
      <c r="R563" s="889">
        <f t="shared" si="212"/>
        <v>0</v>
      </c>
      <c r="S563" s="507"/>
      <c r="T563" s="508"/>
      <c r="U563" s="509">
        <f t="shared" si="208"/>
        <v>0</v>
      </c>
      <c r="V563" s="47">
        <f t="shared" si="216"/>
        <v>0</v>
      </c>
      <c r="W563" s="510"/>
    </row>
    <row r="564" spans="1:23" ht="12" customHeight="1">
      <c r="A564" s="498">
        <v>400300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7"/>
        <v>0</v>
      </c>
      <c r="K564" s="888">
        <f t="shared" si="214"/>
        <v>0</v>
      </c>
      <c r="L564" s="888">
        <f t="shared" si="214"/>
        <v>0</v>
      </c>
      <c r="M564" s="888">
        <f t="shared" si="214"/>
        <v>0</v>
      </c>
      <c r="N564" s="515">
        <f t="shared" si="217"/>
        <v>0</v>
      </c>
      <c r="O564" s="509">
        <f t="shared" si="217"/>
        <v>0</v>
      </c>
      <c r="P564" s="515">
        <f t="shared" si="215"/>
        <v>0</v>
      </c>
      <c r="Q564" s="888">
        <f t="shared" si="215"/>
        <v>0</v>
      </c>
      <c r="R564" s="889">
        <f t="shared" si="212"/>
        <v>0</v>
      </c>
      <c r="S564" s="507"/>
      <c r="T564" s="508"/>
      <c r="U564" s="509">
        <f t="shared" si="208"/>
        <v>0</v>
      </c>
      <c r="V564" s="47">
        <f t="shared" si="216"/>
        <v>0</v>
      </c>
      <c r="W564" s="510"/>
    </row>
    <row r="565" spans="1:23" ht="12" customHeight="1">
      <c r="A565" s="498">
        <v>411001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7"/>
        <v>0</v>
      </c>
      <c r="K565" s="888">
        <f t="shared" si="214"/>
        <v>0</v>
      </c>
      <c r="L565" s="888">
        <f t="shared" si="214"/>
        <v>0</v>
      </c>
      <c r="M565" s="888">
        <f t="shared" si="214"/>
        <v>0</v>
      </c>
      <c r="N565" s="515">
        <f t="shared" si="217"/>
        <v>0</v>
      </c>
      <c r="O565" s="509">
        <f t="shared" si="217"/>
        <v>0</v>
      </c>
      <c r="P565" s="515">
        <f t="shared" si="215"/>
        <v>0</v>
      </c>
      <c r="Q565" s="888">
        <f t="shared" si="215"/>
        <v>0</v>
      </c>
      <c r="R565" s="889">
        <f t="shared" si="212"/>
        <v>0</v>
      </c>
      <c r="S565" s="507"/>
      <c r="T565" s="508"/>
      <c r="U565" s="509">
        <f t="shared" si="208"/>
        <v>0</v>
      </c>
      <c r="V565" s="47">
        <f t="shared" si="216"/>
        <v>0</v>
      </c>
      <c r="W565" s="510"/>
    </row>
    <row r="566" spans="1:23" ht="12" customHeight="1">
      <c r="A566" s="498">
        <v>411041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7"/>
        <v>0</v>
      </c>
      <c r="K566" s="888">
        <f t="shared" si="214"/>
        <v>0</v>
      </c>
      <c r="L566" s="888">
        <f t="shared" si="214"/>
        <v>0</v>
      </c>
      <c r="M566" s="888">
        <f t="shared" si="214"/>
        <v>0</v>
      </c>
      <c r="N566" s="515">
        <f t="shared" si="217"/>
        <v>0</v>
      </c>
      <c r="O566" s="509">
        <f t="shared" si="217"/>
        <v>0</v>
      </c>
      <c r="P566" s="515">
        <f t="shared" si="215"/>
        <v>0</v>
      </c>
      <c r="Q566" s="888">
        <f t="shared" si="215"/>
        <v>0</v>
      </c>
      <c r="R566" s="889">
        <f t="shared" si="212"/>
        <v>0</v>
      </c>
      <c r="S566" s="507"/>
      <c r="T566" s="508"/>
      <c r="U566" s="509">
        <f t="shared" si="208"/>
        <v>0</v>
      </c>
      <c r="V566" s="47">
        <f t="shared" si="216"/>
        <v>0</v>
      </c>
      <c r="W566" s="510"/>
    </row>
    <row r="567" spans="1:23" ht="12" customHeight="1">
      <c r="A567" s="498">
        <v>412001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7"/>
        <v>0</v>
      </c>
      <c r="K567" s="888">
        <f t="shared" si="214"/>
        <v>0</v>
      </c>
      <c r="L567" s="888">
        <f t="shared" si="214"/>
        <v>0</v>
      </c>
      <c r="M567" s="888">
        <f t="shared" si="214"/>
        <v>0</v>
      </c>
      <c r="N567" s="515">
        <f t="shared" si="217"/>
        <v>0</v>
      </c>
      <c r="O567" s="509">
        <f t="shared" si="217"/>
        <v>0</v>
      </c>
      <c r="P567" s="515">
        <f t="shared" si="215"/>
        <v>0</v>
      </c>
      <c r="Q567" s="888">
        <f t="shared" si="215"/>
        <v>0</v>
      </c>
      <c r="R567" s="889">
        <f t="shared" si="212"/>
        <v>0</v>
      </c>
      <c r="S567" s="507"/>
      <c r="T567" s="508"/>
      <c r="U567" s="509">
        <f t="shared" si="208"/>
        <v>0</v>
      </c>
      <c r="V567" s="47">
        <f t="shared" si="216"/>
        <v>0</v>
      </c>
      <c r="W567" s="510"/>
    </row>
    <row r="568" spans="1:23" ht="12" customHeight="1">
      <c r="A568" s="498">
        <v>422001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7"/>
        <v>16</v>
      </c>
      <c r="K568" s="888">
        <f t="shared" si="214"/>
        <v>0</v>
      </c>
      <c r="L568" s="888">
        <f t="shared" si="214"/>
        <v>0</v>
      </c>
      <c r="M568" s="888">
        <f t="shared" si="214"/>
        <v>0</v>
      </c>
      <c r="N568" s="515">
        <f t="shared" si="217"/>
        <v>0</v>
      </c>
      <c r="O568" s="509">
        <f t="shared" si="217"/>
        <v>16</v>
      </c>
      <c r="P568" s="515">
        <f t="shared" ref="P568:Q587" si="218">SUMIF($A$10:$A$374,$A568,P$10:P$374)</f>
        <v>0</v>
      </c>
      <c r="Q568" s="888">
        <f t="shared" si="218"/>
        <v>0</v>
      </c>
      <c r="R568" s="889">
        <f t="shared" si="212"/>
        <v>0</v>
      </c>
      <c r="S568" s="507"/>
      <c r="T568" s="508"/>
      <c r="U568" s="509">
        <f t="shared" si="208"/>
        <v>16</v>
      </c>
      <c r="V568" s="47">
        <f t="shared" si="216"/>
        <v>0</v>
      </c>
      <c r="W568" s="510"/>
    </row>
    <row r="569" spans="1:23" ht="12" customHeight="1">
      <c r="A569" s="498">
        <v>423001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7"/>
        <v>48</v>
      </c>
      <c r="K569" s="888">
        <f t="shared" si="214"/>
        <v>0</v>
      </c>
      <c r="L569" s="888">
        <f t="shared" si="214"/>
        <v>0</v>
      </c>
      <c r="M569" s="888">
        <f t="shared" si="214"/>
        <v>0</v>
      </c>
      <c r="N569" s="515">
        <f t="shared" si="217"/>
        <v>0</v>
      </c>
      <c r="O569" s="509">
        <f t="shared" si="217"/>
        <v>48</v>
      </c>
      <c r="P569" s="515">
        <f t="shared" si="218"/>
        <v>0</v>
      </c>
      <c r="Q569" s="888">
        <f t="shared" si="218"/>
        <v>0</v>
      </c>
      <c r="R569" s="889">
        <f t="shared" si="212"/>
        <v>0</v>
      </c>
      <c r="S569" s="507"/>
      <c r="T569" s="508"/>
      <c r="U569" s="509">
        <f t="shared" si="208"/>
        <v>48</v>
      </c>
      <c r="V569" s="47">
        <f t="shared" si="216"/>
        <v>0</v>
      </c>
      <c r="W569" s="510"/>
    </row>
    <row r="570" spans="1:23" ht="12" customHeight="1">
      <c r="A570" s="498">
        <v>423700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7"/>
        <v>0</v>
      </c>
      <c r="K570" s="888">
        <f t="shared" si="214"/>
        <v>0</v>
      </c>
      <c r="L570" s="888">
        <f t="shared" si="214"/>
        <v>0</v>
      </c>
      <c r="M570" s="888">
        <f t="shared" si="214"/>
        <v>0</v>
      </c>
      <c r="N570" s="515">
        <f t="shared" si="217"/>
        <v>8</v>
      </c>
      <c r="O570" s="509">
        <f t="shared" si="217"/>
        <v>8</v>
      </c>
      <c r="P570" s="515">
        <f t="shared" si="218"/>
        <v>0</v>
      </c>
      <c r="Q570" s="888">
        <f t="shared" si="218"/>
        <v>0</v>
      </c>
      <c r="R570" s="889">
        <f t="shared" si="212"/>
        <v>0</v>
      </c>
      <c r="S570" s="507"/>
      <c r="T570" s="508"/>
      <c r="U570" s="509">
        <f t="shared" si="208"/>
        <v>8</v>
      </c>
      <c r="V570" s="47">
        <f t="shared" si="216"/>
        <v>0</v>
      </c>
      <c r="W570" s="510"/>
    </row>
    <row r="571" spans="1:23" ht="12" customHeight="1">
      <c r="A571" s="498">
        <v>423701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7"/>
        <v>0</v>
      </c>
      <c r="K571" s="515">
        <f>SUMIF($A$10:$A$379,$A571,K$10:K$379)</f>
        <v>0</v>
      </c>
      <c r="L571" s="515">
        <f>SUMIF($A$10:$A$379,$A571,L$10:L$379)</f>
        <v>0</v>
      </c>
      <c r="M571" s="515">
        <f>SUMIF($A$10:$A$379,$A571,M$10:M$379)</f>
        <v>0</v>
      </c>
      <c r="N571" s="515">
        <f t="shared" si="217"/>
        <v>8</v>
      </c>
      <c r="O571" s="509">
        <f t="shared" si="217"/>
        <v>8</v>
      </c>
      <c r="P571" s="515">
        <f t="shared" si="218"/>
        <v>0</v>
      </c>
      <c r="Q571" s="888">
        <f t="shared" si="218"/>
        <v>0</v>
      </c>
      <c r="R571" s="889">
        <f t="shared" si="212"/>
        <v>0</v>
      </c>
      <c r="S571" s="507"/>
      <c r="T571" s="508"/>
      <c r="U571" s="509">
        <f t="shared" si="208"/>
        <v>8</v>
      </c>
      <c r="V571" s="47">
        <f t="shared" si="216"/>
        <v>0</v>
      </c>
      <c r="W571" s="510"/>
    </row>
    <row r="572" spans="1:23" ht="12" customHeight="1">
      <c r="A572" s="498">
        <v>424001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07"/>
        <v>0</v>
      </c>
      <c r="K572" s="888">
        <f t="shared" ref="K572:M593" si="219">SUMIF($A$10:$A$374,$A572,K$10:K$374)</f>
        <v>0</v>
      </c>
      <c r="L572" s="888">
        <f t="shared" si="219"/>
        <v>0</v>
      </c>
      <c r="M572" s="888">
        <f t="shared" si="219"/>
        <v>0</v>
      </c>
      <c r="N572" s="515">
        <f t="shared" si="217"/>
        <v>0</v>
      </c>
      <c r="O572" s="509">
        <f t="shared" si="217"/>
        <v>0</v>
      </c>
      <c r="P572" s="515">
        <f t="shared" si="218"/>
        <v>0</v>
      </c>
      <c r="Q572" s="888">
        <f t="shared" si="218"/>
        <v>0</v>
      </c>
      <c r="R572" s="889">
        <f t="shared" si="212"/>
        <v>0</v>
      </c>
      <c r="S572" s="507"/>
      <c r="T572" s="508"/>
      <c r="U572" s="509">
        <f t="shared" si="208"/>
        <v>0</v>
      </c>
      <c r="V572" s="47">
        <f t="shared" si="216"/>
        <v>0</v>
      </c>
      <c r="W572" s="510"/>
    </row>
    <row r="573" spans="1:23" ht="12" customHeight="1">
      <c r="A573" s="498">
        <v>431000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07"/>
        <v>0</v>
      </c>
      <c r="K573" s="888">
        <f t="shared" si="219"/>
        <v>0</v>
      </c>
      <c r="L573" s="888">
        <f t="shared" si="219"/>
        <v>0</v>
      </c>
      <c r="M573" s="888">
        <f t="shared" si="219"/>
        <v>0</v>
      </c>
      <c r="N573" s="515">
        <f t="shared" si="217"/>
        <v>0</v>
      </c>
      <c r="O573" s="509">
        <f t="shared" si="217"/>
        <v>0</v>
      </c>
      <c r="P573" s="515">
        <f t="shared" si="218"/>
        <v>0</v>
      </c>
      <c r="Q573" s="888">
        <f t="shared" si="218"/>
        <v>0</v>
      </c>
      <c r="R573" s="889">
        <f t="shared" si="212"/>
        <v>0</v>
      </c>
      <c r="S573" s="507"/>
      <c r="T573" s="508"/>
      <c r="U573" s="509">
        <f t="shared" si="208"/>
        <v>0</v>
      </c>
      <c r="V573" s="47">
        <f t="shared" si="216"/>
        <v>0</v>
      </c>
      <c r="W573" s="510"/>
    </row>
    <row r="574" spans="1:23" ht="12" customHeight="1">
      <c r="A574" s="498">
        <v>431001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07"/>
        <v>0</v>
      </c>
      <c r="K574" s="888">
        <f t="shared" si="219"/>
        <v>0</v>
      </c>
      <c r="L574" s="888">
        <f t="shared" si="219"/>
        <v>0</v>
      </c>
      <c r="M574" s="888">
        <f t="shared" si="219"/>
        <v>0</v>
      </c>
      <c r="N574" s="515">
        <f t="shared" si="217"/>
        <v>0</v>
      </c>
      <c r="O574" s="509">
        <f t="shared" si="217"/>
        <v>0</v>
      </c>
      <c r="P574" s="515">
        <f t="shared" si="218"/>
        <v>0</v>
      </c>
      <c r="Q574" s="888">
        <f t="shared" si="218"/>
        <v>0</v>
      </c>
      <c r="R574" s="889">
        <f t="shared" si="212"/>
        <v>0</v>
      </c>
      <c r="S574" s="507"/>
      <c r="T574" s="508"/>
      <c r="U574" s="509">
        <f t="shared" si="208"/>
        <v>0</v>
      </c>
      <c r="V574" s="47">
        <f t="shared" si="216"/>
        <v>0</v>
      </c>
      <c r="W574" s="510"/>
    </row>
    <row r="575" spans="1:23" ht="12" customHeight="1">
      <c r="A575" s="498">
        <v>433000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ref="J575:J638" si="220">SUMIF($A$10:$A$379,$A575,J$10:J$379)</f>
        <v>8</v>
      </c>
      <c r="K575" s="888">
        <f t="shared" si="219"/>
        <v>8</v>
      </c>
      <c r="L575" s="888">
        <f t="shared" si="219"/>
        <v>0</v>
      </c>
      <c r="M575" s="888">
        <f t="shared" si="219"/>
        <v>0</v>
      </c>
      <c r="N575" s="515">
        <f t="shared" si="217"/>
        <v>0</v>
      </c>
      <c r="O575" s="509">
        <f t="shared" si="217"/>
        <v>16</v>
      </c>
      <c r="P575" s="515">
        <f t="shared" si="218"/>
        <v>0</v>
      </c>
      <c r="Q575" s="888">
        <f t="shared" si="218"/>
        <v>0</v>
      </c>
      <c r="R575" s="889">
        <f t="shared" si="212"/>
        <v>0</v>
      </c>
      <c r="S575" s="507"/>
      <c r="T575" s="508"/>
      <c r="U575" s="509">
        <f t="shared" ref="U575:U593" si="221">SUMIF($A$10:$A$374,$A575,U$10:U$374)</f>
        <v>16</v>
      </c>
      <c r="V575" s="47">
        <f t="shared" si="216"/>
        <v>0</v>
      </c>
      <c r="W575" s="510"/>
    </row>
    <row r="576" spans="1:23" ht="12" customHeight="1">
      <c r="A576" s="498">
        <v>433001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20"/>
        <v>10</v>
      </c>
      <c r="K576" s="888">
        <f t="shared" si="219"/>
        <v>6</v>
      </c>
      <c r="L576" s="888">
        <f t="shared" si="219"/>
        <v>0</v>
      </c>
      <c r="M576" s="888">
        <f t="shared" si="219"/>
        <v>0</v>
      </c>
      <c r="N576" s="515">
        <f t="shared" si="217"/>
        <v>0</v>
      </c>
      <c r="O576" s="509">
        <f t="shared" si="217"/>
        <v>16</v>
      </c>
      <c r="P576" s="515">
        <f t="shared" si="218"/>
        <v>0</v>
      </c>
      <c r="Q576" s="888">
        <f t="shared" si="218"/>
        <v>0</v>
      </c>
      <c r="R576" s="889">
        <f t="shared" si="212"/>
        <v>0</v>
      </c>
      <c r="S576" s="507"/>
      <c r="T576" s="508"/>
      <c r="U576" s="509">
        <f t="shared" si="221"/>
        <v>16</v>
      </c>
      <c r="V576" s="47">
        <f t="shared" si="216"/>
        <v>0</v>
      </c>
      <c r="W576" s="510"/>
    </row>
    <row r="577" spans="1:23" ht="12" customHeight="1">
      <c r="A577" s="498">
        <v>433010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20"/>
        <v>0</v>
      </c>
      <c r="K577" s="888">
        <f t="shared" si="219"/>
        <v>0</v>
      </c>
      <c r="L577" s="888">
        <f t="shared" si="219"/>
        <v>0</v>
      </c>
      <c r="M577" s="888">
        <f t="shared" si="219"/>
        <v>0</v>
      </c>
      <c r="N577" s="515">
        <f t="shared" si="217"/>
        <v>0</v>
      </c>
      <c r="O577" s="509">
        <f t="shared" si="217"/>
        <v>0</v>
      </c>
      <c r="P577" s="515">
        <f t="shared" si="218"/>
        <v>0</v>
      </c>
      <c r="Q577" s="888">
        <f t="shared" si="218"/>
        <v>0</v>
      </c>
      <c r="R577" s="889">
        <f t="shared" si="212"/>
        <v>0</v>
      </c>
      <c r="S577" s="507"/>
      <c r="T577" s="508"/>
      <c r="U577" s="509">
        <f t="shared" si="221"/>
        <v>0</v>
      </c>
      <c r="V577" s="47">
        <f t="shared" si="216"/>
        <v>0</v>
      </c>
      <c r="W577" s="510"/>
    </row>
    <row r="578" spans="1:23" ht="12" customHeight="1">
      <c r="A578" s="498">
        <v>433011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20"/>
        <v>0</v>
      </c>
      <c r="K578" s="888">
        <f t="shared" si="219"/>
        <v>0</v>
      </c>
      <c r="L578" s="888">
        <f t="shared" si="219"/>
        <v>0</v>
      </c>
      <c r="M578" s="888">
        <f t="shared" si="219"/>
        <v>0</v>
      </c>
      <c r="N578" s="515">
        <f t="shared" si="217"/>
        <v>0</v>
      </c>
      <c r="O578" s="509">
        <f t="shared" si="217"/>
        <v>0</v>
      </c>
      <c r="P578" s="515">
        <f t="shared" si="218"/>
        <v>0</v>
      </c>
      <c r="Q578" s="888">
        <f t="shared" si="218"/>
        <v>0</v>
      </c>
      <c r="R578" s="889">
        <f t="shared" si="212"/>
        <v>0</v>
      </c>
      <c r="S578" s="507"/>
      <c r="T578" s="508"/>
      <c r="U578" s="509">
        <f t="shared" si="221"/>
        <v>0</v>
      </c>
      <c r="V578" s="47">
        <f t="shared" si="216"/>
        <v>0</v>
      </c>
      <c r="W578" s="510"/>
    </row>
    <row r="579" spans="1:23" ht="12" customHeight="1">
      <c r="A579" s="498">
        <v>433051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0"/>
        <v>0</v>
      </c>
      <c r="K579" s="888">
        <f t="shared" si="219"/>
        <v>0</v>
      </c>
      <c r="L579" s="888">
        <f t="shared" si="219"/>
        <v>0</v>
      </c>
      <c r="M579" s="888">
        <f t="shared" si="219"/>
        <v>0</v>
      </c>
      <c r="N579" s="515">
        <f t="shared" si="217"/>
        <v>0</v>
      </c>
      <c r="O579" s="509">
        <f t="shared" si="217"/>
        <v>0</v>
      </c>
      <c r="P579" s="515">
        <f t="shared" si="218"/>
        <v>0</v>
      </c>
      <c r="Q579" s="888">
        <f t="shared" si="218"/>
        <v>0</v>
      </c>
      <c r="R579" s="889">
        <f t="shared" si="212"/>
        <v>0</v>
      </c>
      <c r="S579" s="507"/>
      <c r="T579" s="508"/>
      <c r="U579" s="509">
        <f t="shared" si="221"/>
        <v>0</v>
      </c>
      <c r="V579" s="47">
        <f t="shared" si="216"/>
        <v>0</v>
      </c>
      <c r="W579" s="510"/>
    </row>
    <row r="580" spans="1:23" ht="12" customHeight="1">
      <c r="A580" s="498">
        <v>433060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0"/>
        <v>0</v>
      </c>
      <c r="K580" s="888">
        <f t="shared" si="219"/>
        <v>0</v>
      </c>
      <c r="L580" s="888">
        <f t="shared" si="219"/>
        <v>8</v>
      </c>
      <c r="M580" s="888">
        <f t="shared" si="219"/>
        <v>0</v>
      </c>
      <c r="N580" s="515">
        <f t="shared" si="217"/>
        <v>0</v>
      </c>
      <c r="O580" s="509">
        <f t="shared" si="217"/>
        <v>8</v>
      </c>
      <c r="P580" s="515">
        <f t="shared" si="218"/>
        <v>0</v>
      </c>
      <c r="Q580" s="888">
        <f t="shared" si="218"/>
        <v>0</v>
      </c>
      <c r="R580" s="889">
        <f t="shared" si="212"/>
        <v>0</v>
      </c>
      <c r="S580" s="507"/>
      <c r="T580" s="508"/>
      <c r="U580" s="509">
        <f t="shared" si="221"/>
        <v>8</v>
      </c>
      <c r="V580" s="47">
        <f t="shared" si="216"/>
        <v>0</v>
      </c>
      <c r="W580" s="510"/>
    </row>
    <row r="581" spans="1:23" ht="12" customHeight="1">
      <c r="A581" s="498">
        <v>433061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0"/>
        <v>0</v>
      </c>
      <c r="K581" s="888">
        <f t="shared" si="219"/>
        <v>0</v>
      </c>
      <c r="L581" s="888">
        <f t="shared" si="219"/>
        <v>0</v>
      </c>
      <c r="M581" s="888">
        <f t="shared" si="219"/>
        <v>0</v>
      </c>
      <c r="N581" s="515">
        <f t="shared" si="217"/>
        <v>0</v>
      </c>
      <c r="O581" s="509">
        <f t="shared" si="217"/>
        <v>0</v>
      </c>
      <c r="P581" s="515">
        <f t="shared" si="218"/>
        <v>0</v>
      </c>
      <c r="Q581" s="888">
        <f t="shared" si="218"/>
        <v>0</v>
      </c>
      <c r="R581" s="889">
        <f t="shared" si="212"/>
        <v>0</v>
      </c>
      <c r="S581" s="507"/>
      <c r="T581" s="508"/>
      <c r="U581" s="509">
        <f t="shared" si="221"/>
        <v>0</v>
      </c>
      <c r="V581" s="47">
        <f t="shared" si="216"/>
        <v>0</v>
      </c>
      <c r="W581" s="510"/>
    </row>
    <row r="582" spans="1:23" ht="12" customHeight="1">
      <c r="A582" s="498">
        <v>433064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0"/>
        <v>0</v>
      </c>
      <c r="K582" s="888">
        <f t="shared" si="219"/>
        <v>0</v>
      </c>
      <c r="L582" s="888">
        <f t="shared" si="219"/>
        <v>0</v>
      </c>
      <c r="M582" s="888">
        <f t="shared" si="219"/>
        <v>0</v>
      </c>
      <c r="N582" s="515">
        <f t="shared" si="217"/>
        <v>0</v>
      </c>
      <c r="O582" s="509">
        <f t="shared" si="217"/>
        <v>0</v>
      </c>
      <c r="P582" s="515">
        <f t="shared" si="218"/>
        <v>0</v>
      </c>
      <c r="Q582" s="888">
        <f t="shared" si="218"/>
        <v>0</v>
      </c>
      <c r="R582" s="889">
        <f t="shared" si="212"/>
        <v>0</v>
      </c>
      <c r="S582" s="507"/>
      <c r="T582" s="508"/>
      <c r="U582" s="509">
        <f t="shared" si="221"/>
        <v>0</v>
      </c>
      <c r="V582" s="47">
        <f t="shared" si="216"/>
        <v>0</v>
      </c>
      <c r="W582" s="510"/>
    </row>
    <row r="583" spans="1:23" ht="12" customHeight="1">
      <c r="A583" s="498">
        <v>433071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0"/>
        <v>0</v>
      </c>
      <c r="K583" s="888">
        <f t="shared" si="219"/>
        <v>0</v>
      </c>
      <c r="L583" s="888">
        <f t="shared" si="219"/>
        <v>0</v>
      </c>
      <c r="M583" s="888">
        <f t="shared" si="219"/>
        <v>0</v>
      </c>
      <c r="N583" s="515">
        <f t="shared" ref="N583:O602" si="222">SUMIF($A$10:$A$379,$A583,N$10:N$379)</f>
        <v>0</v>
      </c>
      <c r="O583" s="509">
        <f t="shared" si="222"/>
        <v>0</v>
      </c>
      <c r="P583" s="515">
        <f t="shared" si="218"/>
        <v>0</v>
      </c>
      <c r="Q583" s="888">
        <f t="shared" si="218"/>
        <v>0</v>
      </c>
      <c r="R583" s="889">
        <f t="shared" si="212"/>
        <v>0</v>
      </c>
      <c r="S583" s="507"/>
      <c r="T583" s="508"/>
      <c r="U583" s="509">
        <f t="shared" si="221"/>
        <v>0</v>
      </c>
      <c r="V583" s="47">
        <f t="shared" si="216"/>
        <v>0</v>
      </c>
      <c r="W583" s="510"/>
    </row>
    <row r="584" spans="1:23" ht="12" customHeight="1">
      <c r="A584" s="498">
        <v>433081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0"/>
        <v>0</v>
      </c>
      <c r="K584" s="888">
        <f t="shared" si="219"/>
        <v>0</v>
      </c>
      <c r="L584" s="888">
        <f t="shared" si="219"/>
        <v>0</v>
      </c>
      <c r="M584" s="888">
        <f t="shared" si="219"/>
        <v>0</v>
      </c>
      <c r="N584" s="515">
        <f t="shared" si="222"/>
        <v>0</v>
      </c>
      <c r="O584" s="509">
        <f t="shared" si="222"/>
        <v>0</v>
      </c>
      <c r="P584" s="515">
        <f t="shared" si="218"/>
        <v>0</v>
      </c>
      <c r="Q584" s="888">
        <f t="shared" si="218"/>
        <v>0</v>
      </c>
      <c r="R584" s="889">
        <f t="shared" si="212"/>
        <v>0</v>
      </c>
      <c r="S584" s="507"/>
      <c r="T584" s="508"/>
      <c r="U584" s="509">
        <f t="shared" si="221"/>
        <v>0</v>
      </c>
      <c r="V584" s="47">
        <f t="shared" si="216"/>
        <v>0</v>
      </c>
      <c r="W584" s="510"/>
    </row>
    <row r="585" spans="1:23" ht="12" customHeight="1">
      <c r="A585" s="498">
        <v>433091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0"/>
        <v>0</v>
      </c>
      <c r="K585" s="888">
        <f t="shared" si="219"/>
        <v>0</v>
      </c>
      <c r="L585" s="888">
        <f t="shared" si="219"/>
        <v>0</v>
      </c>
      <c r="M585" s="888">
        <f t="shared" si="219"/>
        <v>0</v>
      </c>
      <c r="N585" s="515">
        <f t="shared" si="222"/>
        <v>0</v>
      </c>
      <c r="O585" s="509">
        <f t="shared" si="222"/>
        <v>0</v>
      </c>
      <c r="P585" s="515">
        <f t="shared" si="218"/>
        <v>0</v>
      </c>
      <c r="Q585" s="888">
        <f t="shared" si="218"/>
        <v>0</v>
      </c>
      <c r="R585" s="889">
        <f t="shared" si="212"/>
        <v>0</v>
      </c>
      <c r="S585" s="507"/>
      <c r="T585" s="508"/>
      <c r="U585" s="509">
        <f t="shared" si="221"/>
        <v>0</v>
      </c>
      <c r="V585" s="47">
        <f t="shared" si="216"/>
        <v>0</v>
      </c>
      <c r="W585" s="510"/>
    </row>
    <row r="586" spans="1:23" ht="12" customHeight="1">
      <c r="A586" s="498">
        <v>433092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0"/>
        <v>0</v>
      </c>
      <c r="K586" s="888">
        <f t="shared" si="219"/>
        <v>0</v>
      </c>
      <c r="L586" s="888">
        <f t="shared" si="219"/>
        <v>0</v>
      </c>
      <c r="M586" s="888">
        <f t="shared" si="219"/>
        <v>0</v>
      </c>
      <c r="N586" s="515">
        <f t="shared" si="222"/>
        <v>0</v>
      </c>
      <c r="O586" s="509">
        <f t="shared" si="222"/>
        <v>0</v>
      </c>
      <c r="P586" s="515">
        <f t="shared" si="218"/>
        <v>0</v>
      </c>
      <c r="Q586" s="888">
        <f t="shared" si="218"/>
        <v>0</v>
      </c>
      <c r="R586" s="889">
        <f t="shared" si="212"/>
        <v>0</v>
      </c>
      <c r="S586" s="507"/>
      <c r="T586" s="508"/>
      <c r="U586" s="509">
        <f t="shared" si="221"/>
        <v>0</v>
      </c>
      <c r="V586" s="47">
        <f t="shared" si="216"/>
        <v>0</v>
      </c>
      <c r="W586" s="510"/>
    </row>
    <row r="587" spans="1:23" ht="12" customHeight="1">
      <c r="A587" s="498">
        <v>433093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0"/>
        <v>0</v>
      </c>
      <c r="K587" s="888">
        <f t="shared" si="219"/>
        <v>0</v>
      </c>
      <c r="L587" s="888">
        <f t="shared" si="219"/>
        <v>0</v>
      </c>
      <c r="M587" s="888">
        <f t="shared" si="219"/>
        <v>0</v>
      </c>
      <c r="N587" s="515">
        <f t="shared" si="222"/>
        <v>0</v>
      </c>
      <c r="O587" s="509">
        <f t="shared" si="222"/>
        <v>0</v>
      </c>
      <c r="P587" s="515">
        <f t="shared" si="218"/>
        <v>0</v>
      </c>
      <c r="Q587" s="888">
        <f t="shared" si="218"/>
        <v>0</v>
      </c>
      <c r="R587" s="889">
        <f t="shared" si="212"/>
        <v>0</v>
      </c>
      <c r="S587" s="507"/>
      <c r="T587" s="508"/>
      <c r="U587" s="509">
        <f t="shared" si="221"/>
        <v>0</v>
      </c>
      <c r="V587" s="47">
        <f t="shared" si="216"/>
        <v>0</v>
      </c>
      <c r="W587" s="510"/>
    </row>
    <row r="588" spans="1:23" ht="12" customHeight="1">
      <c r="A588" s="498">
        <v>433094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0"/>
        <v>0</v>
      </c>
      <c r="K588" s="888">
        <f t="shared" si="219"/>
        <v>0</v>
      </c>
      <c r="L588" s="888">
        <f t="shared" si="219"/>
        <v>0</v>
      </c>
      <c r="M588" s="888">
        <f t="shared" si="219"/>
        <v>0</v>
      </c>
      <c r="N588" s="515">
        <f t="shared" si="222"/>
        <v>0</v>
      </c>
      <c r="O588" s="509">
        <f t="shared" si="222"/>
        <v>0</v>
      </c>
      <c r="P588" s="515">
        <f t="shared" ref="P588:Q607" si="223">SUMIF($A$10:$A$374,$A588,P$10:P$374)</f>
        <v>0</v>
      </c>
      <c r="Q588" s="888">
        <f t="shared" si="223"/>
        <v>0</v>
      </c>
      <c r="R588" s="889">
        <f t="shared" si="212"/>
        <v>0</v>
      </c>
      <c r="S588" s="507"/>
      <c r="T588" s="508"/>
      <c r="U588" s="509">
        <f t="shared" si="221"/>
        <v>0</v>
      </c>
      <c r="V588" s="47">
        <f t="shared" si="216"/>
        <v>0</v>
      </c>
      <c r="W588" s="510"/>
    </row>
    <row r="589" spans="1:23" ht="12" customHeight="1">
      <c r="A589" s="498">
        <v>433700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0"/>
        <v>0</v>
      </c>
      <c r="K589" s="888">
        <f t="shared" si="219"/>
        <v>0</v>
      </c>
      <c r="L589" s="888">
        <f t="shared" si="219"/>
        <v>0</v>
      </c>
      <c r="M589" s="888">
        <f t="shared" si="219"/>
        <v>0</v>
      </c>
      <c r="N589" s="515">
        <f t="shared" si="222"/>
        <v>0</v>
      </c>
      <c r="O589" s="509">
        <f t="shared" si="222"/>
        <v>0</v>
      </c>
      <c r="P589" s="515">
        <f t="shared" si="223"/>
        <v>0</v>
      </c>
      <c r="Q589" s="888">
        <f t="shared" si="223"/>
        <v>0</v>
      </c>
      <c r="R589" s="889">
        <f t="shared" si="212"/>
        <v>0</v>
      </c>
      <c r="S589" s="507"/>
      <c r="T589" s="508"/>
      <c r="U589" s="509">
        <f t="shared" si="221"/>
        <v>0</v>
      </c>
      <c r="V589" s="47">
        <f t="shared" si="216"/>
        <v>0</v>
      </c>
      <c r="W589" s="510"/>
    </row>
    <row r="590" spans="1:23" ht="12" customHeight="1">
      <c r="A590" s="498">
        <v>433701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0"/>
        <v>0</v>
      </c>
      <c r="K590" s="888">
        <f t="shared" si="219"/>
        <v>0</v>
      </c>
      <c r="L590" s="888">
        <f t="shared" si="219"/>
        <v>0</v>
      </c>
      <c r="M590" s="888">
        <f t="shared" si="219"/>
        <v>0</v>
      </c>
      <c r="N590" s="515">
        <f t="shared" si="222"/>
        <v>0</v>
      </c>
      <c r="O590" s="509">
        <f t="shared" si="222"/>
        <v>0</v>
      </c>
      <c r="P590" s="515">
        <f t="shared" si="223"/>
        <v>0</v>
      </c>
      <c r="Q590" s="888">
        <f t="shared" si="223"/>
        <v>0</v>
      </c>
      <c r="R590" s="889">
        <f t="shared" si="212"/>
        <v>0</v>
      </c>
      <c r="S590" s="507"/>
      <c r="T590" s="508"/>
      <c r="U590" s="509">
        <f t="shared" si="221"/>
        <v>0</v>
      </c>
      <c r="V590" s="47">
        <f t="shared" si="216"/>
        <v>0</v>
      </c>
      <c r="W590" s="510"/>
    </row>
    <row r="591" spans="1:23" ht="12" customHeight="1">
      <c r="A591" s="498">
        <v>433760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0"/>
        <v>0</v>
      </c>
      <c r="K591" s="888">
        <f t="shared" si="219"/>
        <v>0</v>
      </c>
      <c r="L591" s="888">
        <f t="shared" si="219"/>
        <v>16</v>
      </c>
      <c r="M591" s="888">
        <f t="shared" si="219"/>
        <v>0</v>
      </c>
      <c r="N591" s="515">
        <f t="shared" si="222"/>
        <v>0</v>
      </c>
      <c r="O591" s="509">
        <f t="shared" si="222"/>
        <v>16</v>
      </c>
      <c r="P591" s="515">
        <f t="shared" si="223"/>
        <v>0</v>
      </c>
      <c r="Q591" s="888">
        <f t="shared" si="223"/>
        <v>0</v>
      </c>
      <c r="R591" s="889">
        <f t="shared" si="212"/>
        <v>0</v>
      </c>
      <c r="S591" s="507"/>
      <c r="T591" s="508"/>
      <c r="U591" s="509">
        <f t="shared" si="221"/>
        <v>16</v>
      </c>
      <c r="V591" s="47">
        <f t="shared" si="216"/>
        <v>0</v>
      </c>
      <c r="W591" s="510"/>
    </row>
    <row r="592" spans="1:23" ht="12" customHeight="1">
      <c r="A592" s="498">
        <v>434000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0"/>
        <v>0</v>
      </c>
      <c r="K592" s="888">
        <f t="shared" si="219"/>
        <v>0</v>
      </c>
      <c r="L592" s="888">
        <f t="shared" si="219"/>
        <v>0</v>
      </c>
      <c r="M592" s="888">
        <f t="shared" si="219"/>
        <v>0</v>
      </c>
      <c r="N592" s="515">
        <f t="shared" si="222"/>
        <v>0</v>
      </c>
      <c r="O592" s="509">
        <f t="shared" si="222"/>
        <v>0</v>
      </c>
      <c r="P592" s="515">
        <f t="shared" si="223"/>
        <v>0</v>
      </c>
      <c r="Q592" s="888">
        <f t="shared" si="223"/>
        <v>0</v>
      </c>
      <c r="R592" s="889">
        <f t="shared" si="212"/>
        <v>0</v>
      </c>
      <c r="S592" s="507"/>
      <c r="T592" s="508"/>
      <c r="U592" s="509">
        <f t="shared" si="221"/>
        <v>0</v>
      </c>
      <c r="V592" s="47">
        <f t="shared" si="216"/>
        <v>0</v>
      </c>
      <c r="W592" s="510"/>
    </row>
    <row r="593" spans="1:23" ht="12" customHeight="1">
      <c r="A593" s="498">
        <v>434001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0"/>
        <v>0</v>
      </c>
      <c r="K593" s="888">
        <f t="shared" si="219"/>
        <v>0</v>
      </c>
      <c r="L593" s="888">
        <f t="shared" si="219"/>
        <v>0</v>
      </c>
      <c r="M593" s="888">
        <f t="shared" si="219"/>
        <v>0</v>
      </c>
      <c r="N593" s="515">
        <f t="shared" si="222"/>
        <v>0</v>
      </c>
      <c r="O593" s="509">
        <f t="shared" si="222"/>
        <v>0</v>
      </c>
      <c r="P593" s="515">
        <f t="shared" si="223"/>
        <v>0</v>
      </c>
      <c r="Q593" s="888">
        <f t="shared" si="223"/>
        <v>0</v>
      </c>
      <c r="R593" s="889">
        <f t="shared" si="212"/>
        <v>0</v>
      </c>
      <c r="S593" s="507"/>
      <c r="T593" s="508"/>
      <c r="U593" s="509">
        <f t="shared" si="221"/>
        <v>0</v>
      </c>
      <c r="V593" s="47">
        <f t="shared" si="216"/>
        <v>0</v>
      </c>
      <c r="W593" s="510"/>
    </row>
    <row r="594" spans="1:23" ht="12" customHeight="1">
      <c r="A594" s="498">
        <v>511001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0"/>
        <v>0</v>
      </c>
      <c r="K594" s="888">
        <f>SUMIF($A$10:$A$379,$A594,K$10:K$380)</f>
        <v>0</v>
      </c>
      <c r="L594" s="515">
        <f t="shared" ref="L594:M596" si="224">SUMIF($A$10:$A$374,$A594,L$10:L$374)</f>
        <v>0</v>
      </c>
      <c r="M594" s="515">
        <f t="shared" si="224"/>
        <v>0</v>
      </c>
      <c r="N594" s="515">
        <f t="shared" si="222"/>
        <v>0</v>
      </c>
      <c r="O594" s="509">
        <f t="shared" si="222"/>
        <v>0</v>
      </c>
      <c r="P594" s="515">
        <f t="shared" si="223"/>
        <v>0</v>
      </c>
      <c r="Q594" s="888">
        <f t="shared" si="223"/>
        <v>0</v>
      </c>
      <c r="R594" s="889">
        <f t="shared" si="212"/>
        <v>0</v>
      </c>
      <c r="S594" s="507"/>
      <c r="T594" s="508"/>
      <c r="U594" s="509">
        <f>SUMIF($A$10:$A$379,$A594,U$10:U$379)</f>
        <v>0</v>
      </c>
      <c r="V594" s="47">
        <f t="shared" si="216"/>
        <v>0</v>
      </c>
      <c r="W594" s="510"/>
    </row>
    <row r="595" spans="1:23" ht="12" customHeight="1">
      <c r="A595" s="498">
        <v>512001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0"/>
        <v>0</v>
      </c>
      <c r="K595" s="888">
        <f>SUMIF($A$10:$A$374,$A595,K$10:K$374)</f>
        <v>0</v>
      </c>
      <c r="L595" s="515">
        <f t="shared" si="224"/>
        <v>0</v>
      </c>
      <c r="M595" s="515">
        <f t="shared" si="224"/>
        <v>0</v>
      </c>
      <c r="N595" s="515">
        <f t="shared" si="222"/>
        <v>0</v>
      </c>
      <c r="O595" s="509">
        <f t="shared" si="222"/>
        <v>0</v>
      </c>
      <c r="P595" s="515">
        <f t="shared" si="223"/>
        <v>0</v>
      </c>
      <c r="Q595" s="888">
        <f t="shared" si="223"/>
        <v>0</v>
      </c>
      <c r="R595" s="889">
        <f t="shared" si="212"/>
        <v>0</v>
      </c>
      <c r="S595" s="507"/>
      <c r="T595" s="508"/>
      <c r="U595" s="509">
        <f>SUMIF($A$10:$A$379,$A595,U$10:U$379)</f>
        <v>0</v>
      </c>
      <c r="V595" s="47">
        <f t="shared" si="216"/>
        <v>0</v>
      </c>
      <c r="W595" s="510"/>
    </row>
    <row r="596" spans="1:23" ht="12" customHeight="1">
      <c r="A596" s="498">
        <v>513001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0"/>
        <v>0</v>
      </c>
      <c r="K596" s="888">
        <f>SUMIF($A$10:$A$374,$A596,K$10:K$374)</f>
        <v>0</v>
      </c>
      <c r="L596" s="515">
        <f t="shared" si="224"/>
        <v>0</v>
      </c>
      <c r="M596" s="515">
        <f t="shared" si="224"/>
        <v>0</v>
      </c>
      <c r="N596" s="515">
        <f t="shared" si="222"/>
        <v>0</v>
      </c>
      <c r="O596" s="509">
        <f t="shared" si="222"/>
        <v>0</v>
      </c>
      <c r="P596" s="515">
        <f t="shared" si="223"/>
        <v>0</v>
      </c>
      <c r="Q596" s="888">
        <f t="shared" si="223"/>
        <v>0</v>
      </c>
      <c r="R596" s="889">
        <f t="shared" si="212"/>
        <v>0</v>
      </c>
      <c r="S596" s="507"/>
      <c r="T596" s="508"/>
      <c r="U596" s="509">
        <f>SUMIF($A$10:$A$379,$A596,U$10:U$379)</f>
        <v>0</v>
      </c>
      <c r="V596" s="47">
        <f t="shared" si="216"/>
        <v>0</v>
      </c>
      <c r="W596" s="510"/>
    </row>
    <row r="597" spans="1:23" ht="12" customHeight="1">
      <c r="A597" s="498">
        <v>513021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0"/>
        <v>0</v>
      </c>
      <c r="K597" s="515">
        <f>SUMIF($A$10:$A$379,$A597,K$10:K$379)</f>
        <v>0</v>
      </c>
      <c r="L597" s="515">
        <f>SUMIF($A$10:$A$379,$A597,L$10:L$379)</f>
        <v>0</v>
      </c>
      <c r="M597" s="515">
        <f>SUMIF($A$10:$A$379,$A597,M$10:M$379)</f>
        <v>0</v>
      </c>
      <c r="N597" s="515">
        <f t="shared" si="222"/>
        <v>0</v>
      </c>
      <c r="O597" s="509">
        <f t="shared" si="222"/>
        <v>0</v>
      </c>
      <c r="P597" s="515">
        <f t="shared" si="223"/>
        <v>0</v>
      </c>
      <c r="Q597" s="888">
        <f t="shared" si="223"/>
        <v>0</v>
      </c>
      <c r="R597" s="889">
        <f t="shared" ref="R597:R660" si="225">SUMIF($A$10:$A$374,$A597,R$10:R$374)</f>
        <v>0</v>
      </c>
      <c r="S597" s="507"/>
      <c r="T597" s="508"/>
      <c r="U597" s="509">
        <f>SUMIF($A$10:$A$379,$A597,U$10:U$379)</f>
        <v>0</v>
      </c>
      <c r="V597" s="47">
        <f t="shared" si="216"/>
        <v>0</v>
      </c>
      <c r="W597" s="510"/>
    </row>
    <row r="598" spans="1:23" ht="12" customHeight="1">
      <c r="A598" s="498">
        <v>542000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0"/>
        <v>16</v>
      </c>
      <c r="K598" s="888">
        <f t="shared" ref="K598:M617" si="226">SUMIF($A$10:$A$374,$A598,K$10:K$374)</f>
        <v>0</v>
      </c>
      <c r="L598" s="515">
        <f t="shared" si="226"/>
        <v>0</v>
      </c>
      <c r="M598" s="515">
        <f t="shared" si="226"/>
        <v>0</v>
      </c>
      <c r="N598" s="515">
        <f t="shared" si="222"/>
        <v>0</v>
      </c>
      <c r="O598" s="509">
        <f t="shared" si="222"/>
        <v>16</v>
      </c>
      <c r="P598" s="515">
        <f t="shared" si="223"/>
        <v>0</v>
      </c>
      <c r="Q598" s="888">
        <f t="shared" si="223"/>
        <v>0</v>
      </c>
      <c r="R598" s="889">
        <f t="shared" si="225"/>
        <v>0</v>
      </c>
      <c r="S598" s="507"/>
      <c r="T598" s="508"/>
      <c r="U598" s="509">
        <f t="shared" ref="U598:U640" si="227">SUMIF($A$10:$A$374,$A598,U$10:U$374)</f>
        <v>16</v>
      </c>
      <c r="V598" s="47">
        <f t="shared" si="216"/>
        <v>0</v>
      </c>
      <c r="W598" s="510"/>
    </row>
    <row r="599" spans="1:23" ht="12" customHeight="1">
      <c r="A599" s="498">
        <v>546000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0"/>
        <v>16</v>
      </c>
      <c r="K599" s="888">
        <f t="shared" si="226"/>
        <v>0</v>
      </c>
      <c r="L599" s="888">
        <f t="shared" si="226"/>
        <v>0</v>
      </c>
      <c r="M599" s="888">
        <f t="shared" si="226"/>
        <v>0</v>
      </c>
      <c r="N599" s="515">
        <f t="shared" si="222"/>
        <v>0</v>
      </c>
      <c r="O599" s="509">
        <f t="shared" si="222"/>
        <v>16</v>
      </c>
      <c r="P599" s="515">
        <f t="shared" si="223"/>
        <v>0</v>
      </c>
      <c r="Q599" s="888">
        <f t="shared" si="223"/>
        <v>0</v>
      </c>
      <c r="R599" s="889">
        <f t="shared" si="225"/>
        <v>0</v>
      </c>
      <c r="S599" s="507"/>
      <c r="T599" s="508"/>
      <c r="U599" s="509">
        <f t="shared" si="227"/>
        <v>16</v>
      </c>
      <c r="V599" s="47">
        <f t="shared" si="216"/>
        <v>0</v>
      </c>
      <c r="W599" s="510"/>
    </row>
    <row r="600" spans="1:23" ht="12" customHeight="1">
      <c r="A600" s="498">
        <v>546001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0"/>
        <v>24</v>
      </c>
      <c r="K600" s="888">
        <f t="shared" si="226"/>
        <v>0</v>
      </c>
      <c r="L600" s="888">
        <f t="shared" si="226"/>
        <v>0</v>
      </c>
      <c r="M600" s="888">
        <f t="shared" si="226"/>
        <v>0</v>
      </c>
      <c r="N600" s="515">
        <f t="shared" si="222"/>
        <v>0</v>
      </c>
      <c r="O600" s="509">
        <f t="shared" si="222"/>
        <v>24</v>
      </c>
      <c r="P600" s="515">
        <f t="shared" si="223"/>
        <v>0</v>
      </c>
      <c r="Q600" s="888">
        <f t="shared" si="223"/>
        <v>0</v>
      </c>
      <c r="R600" s="889">
        <f t="shared" si="225"/>
        <v>0</v>
      </c>
      <c r="S600" s="507"/>
      <c r="T600" s="508"/>
      <c r="U600" s="509">
        <f t="shared" si="227"/>
        <v>24</v>
      </c>
      <c r="V600" s="47">
        <f t="shared" si="216"/>
        <v>0</v>
      </c>
      <c r="W600" s="510"/>
    </row>
    <row r="601" spans="1:23" ht="12" customHeight="1">
      <c r="A601" s="498">
        <v>546030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0"/>
        <v>0</v>
      </c>
      <c r="K601" s="888">
        <f t="shared" si="226"/>
        <v>0</v>
      </c>
      <c r="L601" s="888">
        <f t="shared" si="226"/>
        <v>0</v>
      </c>
      <c r="M601" s="888">
        <f t="shared" si="226"/>
        <v>0</v>
      </c>
      <c r="N601" s="515">
        <f t="shared" si="222"/>
        <v>0</v>
      </c>
      <c r="O601" s="509">
        <f t="shared" si="222"/>
        <v>0</v>
      </c>
      <c r="P601" s="515">
        <f t="shared" si="223"/>
        <v>0</v>
      </c>
      <c r="Q601" s="888">
        <f t="shared" si="223"/>
        <v>0</v>
      </c>
      <c r="R601" s="889">
        <f t="shared" si="225"/>
        <v>0</v>
      </c>
      <c r="S601" s="507"/>
      <c r="T601" s="508"/>
      <c r="U601" s="509">
        <f t="shared" si="227"/>
        <v>0</v>
      </c>
      <c r="V601" s="47">
        <f t="shared" si="216"/>
        <v>0</v>
      </c>
      <c r="W601" s="510"/>
    </row>
    <row r="602" spans="1:23" ht="12" customHeight="1">
      <c r="A602" s="498">
        <v>11250130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0"/>
        <v>0</v>
      </c>
      <c r="K602" s="888">
        <f t="shared" si="226"/>
        <v>0</v>
      </c>
      <c r="L602" s="888">
        <f t="shared" si="226"/>
        <v>0</v>
      </c>
      <c r="M602" s="888">
        <f t="shared" si="226"/>
        <v>0</v>
      </c>
      <c r="N602" s="515">
        <f t="shared" si="222"/>
        <v>0</v>
      </c>
      <c r="O602" s="509">
        <f t="shared" si="222"/>
        <v>0</v>
      </c>
      <c r="P602" s="515">
        <f t="shared" si="223"/>
        <v>0</v>
      </c>
      <c r="Q602" s="888">
        <f t="shared" si="223"/>
        <v>0</v>
      </c>
      <c r="R602" s="889">
        <f t="shared" si="225"/>
        <v>0</v>
      </c>
      <c r="S602" s="507"/>
      <c r="T602" s="508"/>
      <c r="U602" s="509">
        <f t="shared" si="227"/>
        <v>0</v>
      </c>
      <c r="V602" s="47">
        <f t="shared" si="216"/>
        <v>0</v>
      </c>
      <c r="W602" s="510"/>
    </row>
    <row r="603" spans="1:23" ht="12" customHeight="1">
      <c r="A603" s="498">
        <v>11250133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0"/>
        <v>0</v>
      </c>
      <c r="K603" s="888">
        <f t="shared" si="226"/>
        <v>0</v>
      </c>
      <c r="L603" s="888">
        <f t="shared" si="226"/>
        <v>0</v>
      </c>
      <c r="M603" s="888">
        <f t="shared" si="226"/>
        <v>0</v>
      </c>
      <c r="N603" s="515">
        <f t="shared" ref="N603:O622" si="228">SUMIF($A$10:$A$379,$A603,N$10:N$379)</f>
        <v>0</v>
      </c>
      <c r="O603" s="509">
        <f t="shared" si="228"/>
        <v>0</v>
      </c>
      <c r="P603" s="515">
        <f t="shared" si="223"/>
        <v>0</v>
      </c>
      <c r="Q603" s="888">
        <f t="shared" si="223"/>
        <v>0</v>
      </c>
      <c r="R603" s="889">
        <f t="shared" si="225"/>
        <v>0</v>
      </c>
      <c r="S603" s="507"/>
      <c r="T603" s="508"/>
      <c r="U603" s="509">
        <f t="shared" si="227"/>
        <v>0</v>
      </c>
      <c r="V603" s="47">
        <f t="shared" si="216"/>
        <v>0</v>
      </c>
      <c r="W603" s="510"/>
    </row>
    <row r="604" spans="1:23" ht="12" customHeight="1">
      <c r="A604" s="498">
        <v>11250862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0"/>
        <v>0</v>
      </c>
      <c r="K604" s="888">
        <f t="shared" si="226"/>
        <v>0</v>
      </c>
      <c r="L604" s="888">
        <f t="shared" si="226"/>
        <v>0</v>
      </c>
      <c r="M604" s="888">
        <f t="shared" si="226"/>
        <v>0</v>
      </c>
      <c r="N604" s="515">
        <f t="shared" si="228"/>
        <v>0</v>
      </c>
      <c r="O604" s="509">
        <f t="shared" si="228"/>
        <v>0</v>
      </c>
      <c r="P604" s="515">
        <f t="shared" si="223"/>
        <v>0</v>
      </c>
      <c r="Q604" s="888">
        <f t="shared" si="223"/>
        <v>0</v>
      </c>
      <c r="R604" s="889">
        <f t="shared" si="225"/>
        <v>0</v>
      </c>
      <c r="S604" s="507"/>
      <c r="T604" s="508"/>
      <c r="U604" s="509">
        <f t="shared" si="227"/>
        <v>0</v>
      </c>
      <c r="V604" s="47">
        <f t="shared" si="216"/>
        <v>0</v>
      </c>
      <c r="W604" s="510"/>
    </row>
    <row r="605" spans="1:23" ht="12" customHeight="1">
      <c r="A605" s="498">
        <v>11252892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0"/>
        <v>0</v>
      </c>
      <c r="K605" s="888">
        <f t="shared" si="226"/>
        <v>0</v>
      </c>
      <c r="L605" s="888">
        <f t="shared" si="226"/>
        <v>0</v>
      </c>
      <c r="M605" s="888">
        <f t="shared" si="226"/>
        <v>0</v>
      </c>
      <c r="N605" s="515">
        <f t="shared" si="228"/>
        <v>0</v>
      </c>
      <c r="O605" s="509">
        <f t="shared" si="228"/>
        <v>0</v>
      </c>
      <c r="P605" s="515">
        <f t="shared" si="223"/>
        <v>0</v>
      </c>
      <c r="Q605" s="888">
        <f t="shared" si="223"/>
        <v>72</v>
      </c>
      <c r="R605" s="889">
        <f t="shared" si="225"/>
        <v>72</v>
      </c>
      <c r="S605" s="507"/>
      <c r="T605" s="508"/>
      <c r="U605" s="509">
        <f t="shared" si="227"/>
        <v>72</v>
      </c>
      <c r="V605" s="47">
        <f t="shared" si="216"/>
        <v>0</v>
      </c>
      <c r="W605" s="510"/>
    </row>
    <row r="606" spans="1:23" ht="12" customHeight="1">
      <c r="A606" s="498">
        <v>11259812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0"/>
        <v>0</v>
      </c>
      <c r="K606" s="888">
        <f t="shared" si="226"/>
        <v>0</v>
      </c>
      <c r="L606" s="888">
        <f t="shared" si="226"/>
        <v>0</v>
      </c>
      <c r="M606" s="888">
        <f t="shared" si="226"/>
        <v>0</v>
      </c>
      <c r="N606" s="515">
        <f t="shared" si="228"/>
        <v>0</v>
      </c>
      <c r="O606" s="509">
        <f t="shared" si="228"/>
        <v>0</v>
      </c>
      <c r="P606" s="515">
        <f t="shared" si="223"/>
        <v>0</v>
      </c>
      <c r="Q606" s="888">
        <f t="shared" si="223"/>
        <v>0</v>
      </c>
      <c r="R606" s="889">
        <f t="shared" si="225"/>
        <v>0</v>
      </c>
      <c r="S606" s="507"/>
      <c r="T606" s="508"/>
      <c r="U606" s="509">
        <f t="shared" si="227"/>
        <v>0</v>
      </c>
      <c r="V606" s="47">
        <f t="shared" si="216"/>
        <v>0</v>
      </c>
      <c r="W606" s="510"/>
    </row>
    <row r="607" spans="1:23" ht="12" customHeight="1">
      <c r="A607" s="498">
        <v>11350118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0"/>
        <v>0</v>
      </c>
      <c r="K607" s="888">
        <f t="shared" si="226"/>
        <v>0</v>
      </c>
      <c r="L607" s="888">
        <f t="shared" si="226"/>
        <v>0</v>
      </c>
      <c r="M607" s="888">
        <f t="shared" si="226"/>
        <v>0</v>
      </c>
      <c r="N607" s="515">
        <f t="shared" si="228"/>
        <v>0</v>
      </c>
      <c r="O607" s="509">
        <f t="shared" si="228"/>
        <v>0</v>
      </c>
      <c r="P607" s="515">
        <f t="shared" si="223"/>
        <v>0</v>
      </c>
      <c r="Q607" s="888">
        <f t="shared" si="223"/>
        <v>0</v>
      </c>
      <c r="R607" s="889">
        <f t="shared" si="225"/>
        <v>0</v>
      </c>
      <c r="S607" s="507"/>
      <c r="T607" s="508"/>
      <c r="U607" s="509">
        <f t="shared" si="227"/>
        <v>0</v>
      </c>
      <c r="V607" s="47">
        <f t="shared" si="216"/>
        <v>0</v>
      </c>
      <c r="W607" s="510"/>
    </row>
    <row r="608" spans="1:23" ht="12" customHeight="1">
      <c r="A608" s="498">
        <v>11350130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0"/>
        <v>0</v>
      </c>
      <c r="K608" s="888">
        <f t="shared" si="226"/>
        <v>0</v>
      </c>
      <c r="L608" s="888">
        <f t="shared" si="226"/>
        <v>0</v>
      </c>
      <c r="M608" s="888">
        <f t="shared" si="226"/>
        <v>0</v>
      </c>
      <c r="N608" s="515">
        <f t="shared" si="228"/>
        <v>0</v>
      </c>
      <c r="O608" s="509">
        <f t="shared" si="228"/>
        <v>0</v>
      </c>
      <c r="P608" s="515">
        <f t="shared" ref="P608:Q627" si="229">SUMIF($A$10:$A$374,$A608,P$10:P$374)</f>
        <v>0</v>
      </c>
      <c r="Q608" s="888">
        <f t="shared" si="229"/>
        <v>0</v>
      </c>
      <c r="R608" s="889">
        <f t="shared" si="225"/>
        <v>0</v>
      </c>
      <c r="S608" s="507"/>
      <c r="T608" s="508"/>
      <c r="U608" s="509">
        <f t="shared" si="227"/>
        <v>0</v>
      </c>
      <c r="V608" s="47">
        <f t="shared" si="216"/>
        <v>0</v>
      </c>
      <c r="W608" s="510"/>
    </row>
    <row r="609" spans="1:23" ht="12" customHeight="1">
      <c r="A609" s="498">
        <v>11350133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0"/>
        <v>0</v>
      </c>
      <c r="K609" s="888">
        <f t="shared" si="226"/>
        <v>0</v>
      </c>
      <c r="L609" s="888">
        <f t="shared" si="226"/>
        <v>0</v>
      </c>
      <c r="M609" s="888">
        <f t="shared" si="226"/>
        <v>0</v>
      </c>
      <c r="N609" s="515">
        <f t="shared" si="228"/>
        <v>0</v>
      </c>
      <c r="O609" s="509">
        <f t="shared" si="228"/>
        <v>0</v>
      </c>
      <c r="P609" s="515">
        <f t="shared" si="229"/>
        <v>0</v>
      </c>
      <c r="Q609" s="888">
        <f t="shared" si="229"/>
        <v>0</v>
      </c>
      <c r="R609" s="889">
        <f t="shared" si="225"/>
        <v>0</v>
      </c>
      <c r="S609" s="507"/>
      <c r="T609" s="508"/>
      <c r="U609" s="509">
        <f t="shared" si="227"/>
        <v>0</v>
      </c>
      <c r="V609" s="47">
        <f t="shared" si="216"/>
        <v>0</v>
      </c>
      <c r="W609" s="510"/>
    </row>
    <row r="610" spans="1:23" ht="12" customHeight="1">
      <c r="A610" s="498">
        <v>11350862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0"/>
        <v>0</v>
      </c>
      <c r="K610" s="888">
        <f t="shared" si="226"/>
        <v>0</v>
      </c>
      <c r="L610" s="888">
        <f t="shared" si="226"/>
        <v>0</v>
      </c>
      <c r="M610" s="888">
        <f t="shared" si="226"/>
        <v>0</v>
      </c>
      <c r="N610" s="515">
        <f t="shared" si="228"/>
        <v>0</v>
      </c>
      <c r="O610" s="509">
        <f t="shared" si="228"/>
        <v>0</v>
      </c>
      <c r="P610" s="515">
        <f t="shared" si="229"/>
        <v>0</v>
      </c>
      <c r="Q610" s="888">
        <f t="shared" si="229"/>
        <v>0</v>
      </c>
      <c r="R610" s="889">
        <f t="shared" si="225"/>
        <v>0</v>
      </c>
      <c r="S610" s="507"/>
      <c r="T610" s="508"/>
      <c r="U610" s="509">
        <f t="shared" si="227"/>
        <v>0</v>
      </c>
      <c r="V610" s="47">
        <f t="shared" si="216"/>
        <v>0</v>
      </c>
      <c r="W610" s="510"/>
    </row>
    <row r="611" spans="1:23" ht="12" customHeight="1">
      <c r="A611" s="498">
        <v>11350817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0"/>
        <v>0</v>
      </c>
      <c r="K611" s="888">
        <f t="shared" si="226"/>
        <v>0</v>
      </c>
      <c r="L611" s="888">
        <f t="shared" si="226"/>
        <v>0</v>
      </c>
      <c r="M611" s="888">
        <f t="shared" si="226"/>
        <v>0</v>
      </c>
      <c r="N611" s="515">
        <f t="shared" si="228"/>
        <v>0</v>
      </c>
      <c r="O611" s="509">
        <f t="shared" si="228"/>
        <v>0</v>
      </c>
      <c r="P611" s="515">
        <f t="shared" si="229"/>
        <v>0</v>
      </c>
      <c r="Q611" s="888">
        <f t="shared" si="229"/>
        <v>0</v>
      </c>
      <c r="R611" s="889">
        <f t="shared" si="225"/>
        <v>0</v>
      </c>
      <c r="S611" s="507"/>
      <c r="T611" s="508"/>
      <c r="U611" s="509">
        <f t="shared" si="227"/>
        <v>0</v>
      </c>
      <c r="V611" s="47">
        <f t="shared" si="216"/>
        <v>0</v>
      </c>
      <c r="W611" s="510"/>
    </row>
    <row r="612" spans="1:23" ht="12" customHeight="1">
      <c r="A612" s="498">
        <v>11352830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0"/>
        <v>0</v>
      </c>
      <c r="K612" s="888">
        <f t="shared" si="226"/>
        <v>0</v>
      </c>
      <c r="L612" s="888">
        <f t="shared" si="226"/>
        <v>0</v>
      </c>
      <c r="M612" s="888">
        <f t="shared" si="226"/>
        <v>0</v>
      </c>
      <c r="N612" s="515">
        <f t="shared" si="228"/>
        <v>0</v>
      </c>
      <c r="O612" s="509">
        <f t="shared" si="228"/>
        <v>0</v>
      </c>
      <c r="P612" s="515">
        <f t="shared" si="229"/>
        <v>0</v>
      </c>
      <c r="Q612" s="888">
        <f t="shared" si="229"/>
        <v>0</v>
      </c>
      <c r="R612" s="889">
        <f t="shared" si="225"/>
        <v>0</v>
      </c>
      <c r="S612" s="507"/>
      <c r="T612" s="508"/>
      <c r="U612" s="509">
        <f t="shared" si="227"/>
        <v>0</v>
      </c>
      <c r="V612" s="47">
        <f t="shared" si="216"/>
        <v>0</v>
      </c>
      <c r="W612" s="510"/>
    </row>
    <row r="613" spans="1:23" ht="12" customHeight="1">
      <c r="A613" s="498">
        <v>11352892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0"/>
        <v>0</v>
      </c>
      <c r="K613" s="888">
        <f t="shared" si="226"/>
        <v>0</v>
      </c>
      <c r="L613" s="888">
        <f t="shared" si="226"/>
        <v>0</v>
      </c>
      <c r="M613" s="888">
        <f t="shared" si="226"/>
        <v>0</v>
      </c>
      <c r="N613" s="515">
        <f t="shared" si="228"/>
        <v>0</v>
      </c>
      <c r="O613" s="509">
        <f t="shared" si="228"/>
        <v>0</v>
      </c>
      <c r="P613" s="515">
        <f t="shared" si="229"/>
        <v>0</v>
      </c>
      <c r="Q613" s="888">
        <f t="shared" si="229"/>
        <v>64</v>
      </c>
      <c r="R613" s="889">
        <f t="shared" si="225"/>
        <v>64</v>
      </c>
      <c r="S613" s="507"/>
      <c r="T613" s="508"/>
      <c r="U613" s="509">
        <f t="shared" si="227"/>
        <v>64</v>
      </c>
      <c r="V613" s="47">
        <f t="shared" si="216"/>
        <v>0</v>
      </c>
      <c r="W613" s="510"/>
    </row>
    <row r="614" spans="1:23" ht="12" customHeight="1">
      <c r="A614" s="498">
        <v>11359812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0"/>
        <v>0</v>
      </c>
      <c r="K614" s="888">
        <f t="shared" si="226"/>
        <v>0</v>
      </c>
      <c r="L614" s="888">
        <f t="shared" si="226"/>
        <v>0</v>
      </c>
      <c r="M614" s="888">
        <f t="shared" si="226"/>
        <v>0</v>
      </c>
      <c r="N614" s="515">
        <f t="shared" si="228"/>
        <v>0</v>
      </c>
      <c r="O614" s="509">
        <f t="shared" si="228"/>
        <v>0</v>
      </c>
      <c r="P614" s="515">
        <f t="shared" si="229"/>
        <v>0</v>
      </c>
      <c r="Q614" s="888">
        <f t="shared" si="229"/>
        <v>0</v>
      </c>
      <c r="R614" s="889">
        <f t="shared" si="225"/>
        <v>0</v>
      </c>
      <c r="S614" s="507"/>
      <c r="T614" s="508"/>
      <c r="U614" s="509">
        <f t="shared" si="227"/>
        <v>0</v>
      </c>
      <c r="V614" s="47">
        <f t="shared" si="216"/>
        <v>0</v>
      </c>
      <c r="W614" s="510"/>
    </row>
    <row r="615" spans="1:23" ht="12" customHeight="1">
      <c r="A615" s="498">
        <v>11450118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0"/>
        <v>0</v>
      </c>
      <c r="K615" s="888">
        <f t="shared" si="226"/>
        <v>0</v>
      </c>
      <c r="L615" s="888">
        <f t="shared" si="226"/>
        <v>0</v>
      </c>
      <c r="M615" s="888">
        <f t="shared" si="226"/>
        <v>0</v>
      </c>
      <c r="N615" s="515">
        <f t="shared" si="228"/>
        <v>0</v>
      </c>
      <c r="O615" s="509">
        <f t="shared" si="228"/>
        <v>0</v>
      </c>
      <c r="P615" s="515">
        <f t="shared" si="229"/>
        <v>0</v>
      </c>
      <c r="Q615" s="888">
        <f t="shared" si="229"/>
        <v>0</v>
      </c>
      <c r="R615" s="889">
        <f t="shared" si="225"/>
        <v>0</v>
      </c>
      <c r="S615" s="507"/>
      <c r="T615" s="508"/>
      <c r="U615" s="509">
        <f t="shared" si="227"/>
        <v>0</v>
      </c>
      <c r="V615" s="47">
        <f t="shared" si="216"/>
        <v>0</v>
      </c>
      <c r="W615" s="510"/>
    </row>
    <row r="616" spans="1:23" ht="12" customHeight="1">
      <c r="A616" s="498">
        <v>11450130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0"/>
        <v>0</v>
      </c>
      <c r="K616" s="888">
        <f t="shared" si="226"/>
        <v>0</v>
      </c>
      <c r="L616" s="888">
        <f t="shared" si="226"/>
        <v>0</v>
      </c>
      <c r="M616" s="888">
        <f t="shared" si="226"/>
        <v>0</v>
      </c>
      <c r="N616" s="515">
        <f t="shared" si="228"/>
        <v>0</v>
      </c>
      <c r="O616" s="509">
        <f t="shared" si="228"/>
        <v>0</v>
      </c>
      <c r="P616" s="515">
        <f t="shared" si="229"/>
        <v>0</v>
      </c>
      <c r="Q616" s="888">
        <f t="shared" si="229"/>
        <v>0</v>
      </c>
      <c r="R616" s="889">
        <f t="shared" si="225"/>
        <v>0</v>
      </c>
      <c r="S616" s="507"/>
      <c r="T616" s="508"/>
      <c r="U616" s="509">
        <f t="shared" si="227"/>
        <v>0</v>
      </c>
      <c r="V616" s="47">
        <f t="shared" ref="V616:V681" si="230">O616+R616-U616</f>
        <v>0</v>
      </c>
      <c r="W616" s="510"/>
    </row>
    <row r="617" spans="1:23" ht="12" customHeight="1">
      <c r="A617" s="498">
        <v>11450817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0"/>
        <v>0</v>
      </c>
      <c r="K617" s="888">
        <f t="shared" si="226"/>
        <v>0</v>
      </c>
      <c r="L617" s="888">
        <f t="shared" si="226"/>
        <v>0</v>
      </c>
      <c r="M617" s="888">
        <f t="shared" si="226"/>
        <v>0</v>
      </c>
      <c r="N617" s="515">
        <f t="shared" si="228"/>
        <v>0</v>
      </c>
      <c r="O617" s="509">
        <f t="shared" si="228"/>
        <v>0</v>
      </c>
      <c r="P617" s="515">
        <f t="shared" si="229"/>
        <v>0</v>
      </c>
      <c r="Q617" s="888">
        <f t="shared" si="229"/>
        <v>0</v>
      </c>
      <c r="R617" s="889">
        <f t="shared" si="225"/>
        <v>0</v>
      </c>
      <c r="S617" s="507"/>
      <c r="T617" s="508"/>
      <c r="U617" s="509">
        <f t="shared" si="227"/>
        <v>0</v>
      </c>
      <c r="V617" s="47">
        <f t="shared" si="230"/>
        <v>0</v>
      </c>
      <c r="W617" s="510"/>
    </row>
    <row r="618" spans="1:23" ht="12" customHeight="1">
      <c r="A618" s="498">
        <v>11450862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0"/>
        <v>0</v>
      </c>
      <c r="K618" s="888">
        <f t="shared" ref="K618:M637" si="231">SUMIF($A$10:$A$374,$A618,K$10:K$374)</f>
        <v>0</v>
      </c>
      <c r="L618" s="888">
        <f t="shared" si="231"/>
        <v>0</v>
      </c>
      <c r="M618" s="888">
        <f t="shared" si="231"/>
        <v>0</v>
      </c>
      <c r="N618" s="515">
        <f t="shared" si="228"/>
        <v>0</v>
      </c>
      <c r="O618" s="509">
        <f t="shared" si="228"/>
        <v>0</v>
      </c>
      <c r="P618" s="515">
        <f t="shared" si="229"/>
        <v>0</v>
      </c>
      <c r="Q618" s="888">
        <f t="shared" si="229"/>
        <v>0</v>
      </c>
      <c r="R618" s="889">
        <f t="shared" si="225"/>
        <v>0</v>
      </c>
      <c r="S618" s="507"/>
      <c r="T618" s="508"/>
      <c r="U618" s="509">
        <f t="shared" si="227"/>
        <v>0</v>
      </c>
      <c r="V618" s="47">
        <f t="shared" si="230"/>
        <v>0</v>
      </c>
      <c r="W618" s="510"/>
    </row>
    <row r="619" spans="1:23" ht="12" customHeight="1">
      <c r="A619" s="498">
        <v>11452812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0"/>
        <v>0</v>
      </c>
      <c r="K619" s="888">
        <f t="shared" si="231"/>
        <v>0</v>
      </c>
      <c r="L619" s="888">
        <f t="shared" si="231"/>
        <v>0</v>
      </c>
      <c r="M619" s="888">
        <f t="shared" si="231"/>
        <v>0</v>
      </c>
      <c r="N619" s="515">
        <f t="shared" si="228"/>
        <v>0</v>
      </c>
      <c r="O619" s="509">
        <f t="shared" si="228"/>
        <v>0</v>
      </c>
      <c r="P619" s="515">
        <f t="shared" si="229"/>
        <v>0</v>
      </c>
      <c r="Q619" s="888">
        <f t="shared" si="229"/>
        <v>0</v>
      </c>
      <c r="R619" s="889">
        <f t="shared" si="225"/>
        <v>0</v>
      </c>
      <c r="S619" s="507"/>
      <c r="T619" s="508"/>
      <c r="U619" s="509">
        <f t="shared" si="227"/>
        <v>0</v>
      </c>
      <c r="V619" s="47">
        <f t="shared" si="230"/>
        <v>0</v>
      </c>
      <c r="W619" s="510"/>
    </row>
    <row r="620" spans="1:23" ht="12" customHeight="1">
      <c r="A620" s="498">
        <v>11452835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0"/>
        <v>0</v>
      </c>
      <c r="K620" s="888">
        <f t="shared" si="231"/>
        <v>0</v>
      </c>
      <c r="L620" s="888">
        <f t="shared" si="231"/>
        <v>0</v>
      </c>
      <c r="M620" s="888">
        <f t="shared" si="231"/>
        <v>0</v>
      </c>
      <c r="N620" s="515">
        <f t="shared" si="228"/>
        <v>0</v>
      </c>
      <c r="O620" s="509">
        <f t="shared" si="228"/>
        <v>0</v>
      </c>
      <c r="P620" s="515">
        <f t="shared" si="229"/>
        <v>0</v>
      </c>
      <c r="Q620" s="888">
        <f t="shared" si="229"/>
        <v>200</v>
      </c>
      <c r="R620" s="889">
        <f t="shared" si="225"/>
        <v>200</v>
      </c>
      <c r="S620" s="507"/>
      <c r="T620" s="508"/>
      <c r="U620" s="509">
        <f t="shared" si="227"/>
        <v>200</v>
      </c>
      <c r="V620" s="47">
        <f t="shared" si="230"/>
        <v>0</v>
      </c>
      <c r="W620" s="510"/>
    </row>
    <row r="621" spans="1:23" ht="12" customHeight="1">
      <c r="A621" s="498">
        <v>11550130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0"/>
        <v>0</v>
      </c>
      <c r="K621" s="888">
        <f t="shared" si="231"/>
        <v>0</v>
      </c>
      <c r="L621" s="888">
        <f t="shared" si="231"/>
        <v>0</v>
      </c>
      <c r="M621" s="888">
        <f t="shared" si="231"/>
        <v>0</v>
      </c>
      <c r="N621" s="515">
        <f t="shared" si="228"/>
        <v>0</v>
      </c>
      <c r="O621" s="509">
        <f t="shared" si="228"/>
        <v>0</v>
      </c>
      <c r="P621" s="515">
        <f t="shared" si="229"/>
        <v>0</v>
      </c>
      <c r="Q621" s="888">
        <f t="shared" si="229"/>
        <v>0</v>
      </c>
      <c r="R621" s="889">
        <f t="shared" si="225"/>
        <v>0</v>
      </c>
      <c r="S621" s="507"/>
      <c r="T621" s="508"/>
      <c r="U621" s="509">
        <f t="shared" si="227"/>
        <v>0</v>
      </c>
      <c r="V621" s="47">
        <f t="shared" si="230"/>
        <v>0</v>
      </c>
      <c r="W621" s="510"/>
    </row>
    <row r="622" spans="1:23" ht="12" customHeight="1">
      <c r="A622" s="498">
        <v>12202117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0"/>
        <v>0</v>
      </c>
      <c r="K622" s="888">
        <f t="shared" si="231"/>
        <v>0</v>
      </c>
      <c r="L622" s="888">
        <f t="shared" si="231"/>
        <v>0</v>
      </c>
      <c r="M622" s="888">
        <f t="shared" si="231"/>
        <v>0</v>
      </c>
      <c r="N622" s="515">
        <f t="shared" si="228"/>
        <v>0</v>
      </c>
      <c r="O622" s="509">
        <f t="shared" si="228"/>
        <v>0</v>
      </c>
      <c r="P622" s="515">
        <f t="shared" si="229"/>
        <v>0</v>
      </c>
      <c r="Q622" s="888">
        <f t="shared" si="229"/>
        <v>0</v>
      </c>
      <c r="R622" s="889">
        <f t="shared" si="225"/>
        <v>0</v>
      </c>
      <c r="S622" s="507"/>
      <c r="T622" s="508"/>
      <c r="U622" s="509">
        <f t="shared" si="227"/>
        <v>0</v>
      </c>
      <c r="V622" s="47">
        <f t="shared" si="230"/>
        <v>0</v>
      </c>
      <c r="W622" s="510"/>
    </row>
    <row r="623" spans="1:23" ht="12" customHeight="1">
      <c r="A623" s="498">
        <v>12202844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0"/>
        <v>0</v>
      </c>
      <c r="K623" s="888">
        <f t="shared" si="231"/>
        <v>0</v>
      </c>
      <c r="L623" s="888">
        <f t="shared" si="231"/>
        <v>0</v>
      </c>
      <c r="M623" s="888">
        <f t="shared" si="231"/>
        <v>0</v>
      </c>
      <c r="N623" s="515">
        <f t="shared" ref="N623:O642" si="232">SUMIF($A$10:$A$379,$A623,N$10:N$379)</f>
        <v>0</v>
      </c>
      <c r="O623" s="509">
        <f t="shared" si="232"/>
        <v>0</v>
      </c>
      <c r="P623" s="515">
        <f t="shared" si="229"/>
        <v>0</v>
      </c>
      <c r="Q623" s="888">
        <f t="shared" si="229"/>
        <v>0</v>
      </c>
      <c r="R623" s="889">
        <f t="shared" si="225"/>
        <v>0</v>
      </c>
      <c r="S623" s="507"/>
      <c r="T623" s="508"/>
      <c r="U623" s="509">
        <f t="shared" si="227"/>
        <v>0</v>
      </c>
      <c r="V623" s="47">
        <f t="shared" si="230"/>
        <v>0</v>
      </c>
      <c r="W623" s="510"/>
    </row>
    <row r="624" spans="1:23" ht="12" customHeight="1">
      <c r="A624" s="498">
        <v>12202885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0"/>
        <v>0</v>
      </c>
      <c r="K624" s="888">
        <f t="shared" si="231"/>
        <v>0</v>
      </c>
      <c r="L624" s="888">
        <f t="shared" si="231"/>
        <v>0</v>
      </c>
      <c r="M624" s="888">
        <f t="shared" si="231"/>
        <v>0</v>
      </c>
      <c r="N624" s="515">
        <f t="shared" si="232"/>
        <v>0</v>
      </c>
      <c r="O624" s="509">
        <f t="shared" si="232"/>
        <v>0</v>
      </c>
      <c r="P624" s="515">
        <f t="shared" si="229"/>
        <v>0</v>
      </c>
      <c r="Q624" s="888">
        <f t="shared" si="229"/>
        <v>0</v>
      </c>
      <c r="R624" s="889">
        <f t="shared" si="225"/>
        <v>0</v>
      </c>
      <c r="S624" s="507"/>
      <c r="T624" s="508"/>
      <c r="U624" s="509">
        <f t="shared" si="227"/>
        <v>0</v>
      </c>
      <c r="V624" s="47">
        <f t="shared" si="230"/>
        <v>0</v>
      </c>
      <c r="W624" s="510"/>
    </row>
    <row r="625" spans="1:23" ht="12" customHeight="1">
      <c r="A625" s="498">
        <v>12213118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0"/>
        <v>0</v>
      </c>
      <c r="K625" s="888">
        <f t="shared" si="231"/>
        <v>0</v>
      </c>
      <c r="L625" s="888">
        <f t="shared" si="231"/>
        <v>0</v>
      </c>
      <c r="M625" s="888">
        <f t="shared" si="231"/>
        <v>0</v>
      </c>
      <c r="N625" s="515">
        <f t="shared" si="232"/>
        <v>0</v>
      </c>
      <c r="O625" s="509">
        <f t="shared" si="232"/>
        <v>0</v>
      </c>
      <c r="P625" s="515">
        <f t="shared" si="229"/>
        <v>0</v>
      </c>
      <c r="Q625" s="888">
        <f t="shared" si="229"/>
        <v>0</v>
      </c>
      <c r="R625" s="889">
        <f t="shared" si="225"/>
        <v>0</v>
      </c>
      <c r="S625" s="507"/>
      <c r="T625" s="508"/>
      <c r="U625" s="509">
        <f t="shared" si="227"/>
        <v>0</v>
      </c>
      <c r="V625" s="47">
        <f t="shared" si="230"/>
        <v>0</v>
      </c>
      <c r="W625" s="510"/>
    </row>
    <row r="626" spans="1:23" ht="12" customHeight="1">
      <c r="A626" s="498">
        <v>12213130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0"/>
        <v>0</v>
      </c>
      <c r="K626" s="888">
        <f t="shared" si="231"/>
        <v>0</v>
      </c>
      <c r="L626" s="888">
        <f t="shared" si="231"/>
        <v>0</v>
      </c>
      <c r="M626" s="888">
        <f t="shared" si="231"/>
        <v>0</v>
      </c>
      <c r="N626" s="515">
        <f t="shared" si="232"/>
        <v>0</v>
      </c>
      <c r="O626" s="509">
        <f t="shared" si="232"/>
        <v>0</v>
      </c>
      <c r="P626" s="515">
        <f t="shared" si="229"/>
        <v>0</v>
      </c>
      <c r="Q626" s="888">
        <f t="shared" si="229"/>
        <v>0</v>
      </c>
      <c r="R626" s="889">
        <f t="shared" si="225"/>
        <v>0</v>
      </c>
      <c r="S626" s="507"/>
      <c r="T626" s="508"/>
      <c r="U626" s="509">
        <f t="shared" si="227"/>
        <v>0</v>
      </c>
      <c r="V626" s="47">
        <f t="shared" si="230"/>
        <v>0</v>
      </c>
      <c r="W626" s="510"/>
    </row>
    <row r="627" spans="1:23" ht="12" customHeight="1">
      <c r="A627" s="498">
        <v>12302110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0"/>
        <v>0</v>
      </c>
      <c r="K627" s="888">
        <f t="shared" si="231"/>
        <v>0</v>
      </c>
      <c r="L627" s="888">
        <f t="shared" si="231"/>
        <v>0</v>
      </c>
      <c r="M627" s="888">
        <f t="shared" si="231"/>
        <v>0</v>
      </c>
      <c r="N627" s="515">
        <f t="shared" si="232"/>
        <v>0</v>
      </c>
      <c r="O627" s="509">
        <f t="shared" si="232"/>
        <v>0</v>
      </c>
      <c r="P627" s="515">
        <f t="shared" si="229"/>
        <v>0</v>
      </c>
      <c r="Q627" s="888">
        <f t="shared" si="229"/>
        <v>0</v>
      </c>
      <c r="R627" s="889">
        <f t="shared" si="225"/>
        <v>0</v>
      </c>
      <c r="S627" s="507"/>
      <c r="T627" s="508"/>
      <c r="U627" s="509">
        <f t="shared" si="227"/>
        <v>0</v>
      </c>
      <c r="V627" s="47">
        <f t="shared" si="230"/>
        <v>0</v>
      </c>
      <c r="W627" s="510"/>
    </row>
    <row r="628" spans="1:23" ht="12" customHeight="1">
      <c r="A628" s="498">
        <v>12302118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0"/>
        <v>0</v>
      </c>
      <c r="K628" s="888">
        <f t="shared" si="231"/>
        <v>0</v>
      </c>
      <c r="L628" s="888">
        <f t="shared" si="231"/>
        <v>0</v>
      </c>
      <c r="M628" s="888">
        <f t="shared" si="231"/>
        <v>0</v>
      </c>
      <c r="N628" s="515">
        <f t="shared" si="232"/>
        <v>0</v>
      </c>
      <c r="O628" s="509">
        <f t="shared" si="232"/>
        <v>0</v>
      </c>
      <c r="P628" s="515">
        <f t="shared" ref="P628:Q647" si="233">SUMIF($A$10:$A$374,$A628,P$10:P$374)</f>
        <v>0</v>
      </c>
      <c r="Q628" s="888">
        <f t="shared" si="233"/>
        <v>0</v>
      </c>
      <c r="R628" s="889">
        <f t="shared" si="225"/>
        <v>0</v>
      </c>
      <c r="S628" s="507"/>
      <c r="T628" s="508"/>
      <c r="U628" s="509">
        <f t="shared" si="227"/>
        <v>0</v>
      </c>
      <c r="V628" s="47">
        <f t="shared" si="230"/>
        <v>0</v>
      </c>
      <c r="W628" s="510"/>
    </row>
    <row r="629" spans="1:23" ht="12" customHeight="1">
      <c r="A629" s="498">
        <v>12302122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0"/>
        <v>0</v>
      </c>
      <c r="K629" s="888">
        <f t="shared" si="231"/>
        <v>0</v>
      </c>
      <c r="L629" s="888">
        <f t="shared" si="231"/>
        <v>0</v>
      </c>
      <c r="M629" s="888">
        <f t="shared" si="231"/>
        <v>0</v>
      </c>
      <c r="N629" s="515">
        <f t="shared" si="232"/>
        <v>0</v>
      </c>
      <c r="O629" s="509">
        <f t="shared" si="232"/>
        <v>0</v>
      </c>
      <c r="P629" s="515">
        <f t="shared" si="233"/>
        <v>0</v>
      </c>
      <c r="Q629" s="888">
        <f t="shared" si="233"/>
        <v>0</v>
      </c>
      <c r="R629" s="889">
        <f t="shared" si="225"/>
        <v>0</v>
      </c>
      <c r="S629" s="507"/>
      <c r="T629" s="508"/>
      <c r="U629" s="509">
        <f t="shared" si="227"/>
        <v>0</v>
      </c>
      <c r="V629" s="47">
        <f t="shared" si="230"/>
        <v>0</v>
      </c>
      <c r="W629" s="510"/>
    </row>
    <row r="630" spans="1:23" ht="12" customHeight="1">
      <c r="A630" s="498">
        <v>12302835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0"/>
        <v>0</v>
      </c>
      <c r="K630" s="888">
        <f t="shared" si="231"/>
        <v>0</v>
      </c>
      <c r="L630" s="888">
        <f t="shared" si="231"/>
        <v>0</v>
      </c>
      <c r="M630" s="888">
        <f t="shared" si="231"/>
        <v>0</v>
      </c>
      <c r="N630" s="515">
        <f t="shared" si="232"/>
        <v>0</v>
      </c>
      <c r="O630" s="509">
        <f t="shared" si="232"/>
        <v>0</v>
      </c>
      <c r="P630" s="515">
        <f t="shared" si="233"/>
        <v>0</v>
      </c>
      <c r="Q630" s="888">
        <f t="shared" si="233"/>
        <v>0</v>
      </c>
      <c r="R630" s="889">
        <f t="shared" si="225"/>
        <v>0</v>
      </c>
      <c r="S630" s="507"/>
      <c r="T630" s="508"/>
      <c r="U630" s="509">
        <f t="shared" si="227"/>
        <v>0</v>
      </c>
      <c r="V630" s="47">
        <f t="shared" si="230"/>
        <v>0</v>
      </c>
      <c r="W630" s="510"/>
    </row>
    <row r="631" spans="1:23" ht="12" customHeight="1">
      <c r="A631" s="498">
        <v>12303118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0"/>
        <v>0</v>
      </c>
      <c r="K631" s="888">
        <f t="shared" si="231"/>
        <v>0</v>
      </c>
      <c r="L631" s="888">
        <f t="shared" si="231"/>
        <v>0</v>
      </c>
      <c r="M631" s="888">
        <f t="shared" si="231"/>
        <v>0</v>
      </c>
      <c r="N631" s="515">
        <f t="shared" si="232"/>
        <v>0</v>
      </c>
      <c r="O631" s="509">
        <f t="shared" si="232"/>
        <v>0</v>
      </c>
      <c r="P631" s="515">
        <f t="shared" si="233"/>
        <v>0</v>
      </c>
      <c r="Q631" s="888">
        <f t="shared" si="233"/>
        <v>0</v>
      </c>
      <c r="R631" s="889">
        <f t="shared" si="225"/>
        <v>0</v>
      </c>
      <c r="S631" s="507"/>
      <c r="T631" s="508"/>
      <c r="U631" s="509">
        <f t="shared" si="227"/>
        <v>0</v>
      </c>
      <c r="V631" s="47">
        <f t="shared" si="230"/>
        <v>0</v>
      </c>
      <c r="W631" s="510"/>
    </row>
    <row r="632" spans="1:23" ht="12" customHeight="1">
      <c r="A632" s="498">
        <v>12702009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0"/>
        <v>0</v>
      </c>
      <c r="K632" s="888">
        <f t="shared" si="231"/>
        <v>0</v>
      </c>
      <c r="L632" s="888">
        <f t="shared" si="231"/>
        <v>0</v>
      </c>
      <c r="M632" s="888">
        <f t="shared" si="231"/>
        <v>0</v>
      </c>
      <c r="N632" s="515">
        <f t="shared" si="232"/>
        <v>0</v>
      </c>
      <c r="O632" s="509">
        <f t="shared" si="232"/>
        <v>0</v>
      </c>
      <c r="P632" s="515">
        <f t="shared" si="233"/>
        <v>0</v>
      </c>
      <c r="Q632" s="888">
        <f t="shared" si="233"/>
        <v>0</v>
      </c>
      <c r="R632" s="889">
        <f t="shared" si="225"/>
        <v>0</v>
      </c>
      <c r="S632" s="507"/>
      <c r="T632" s="508"/>
      <c r="U632" s="509">
        <f t="shared" si="227"/>
        <v>0</v>
      </c>
      <c r="V632" s="47">
        <f t="shared" si="230"/>
        <v>0</v>
      </c>
      <c r="W632" s="510"/>
    </row>
    <row r="633" spans="1:23" ht="12" customHeight="1">
      <c r="A633" s="498">
        <v>12702018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0"/>
        <v>0</v>
      </c>
      <c r="K633" s="888">
        <f t="shared" si="231"/>
        <v>0</v>
      </c>
      <c r="L633" s="888">
        <f t="shared" si="231"/>
        <v>0</v>
      </c>
      <c r="M633" s="888">
        <f t="shared" si="231"/>
        <v>0</v>
      </c>
      <c r="N633" s="515">
        <f t="shared" si="232"/>
        <v>0</v>
      </c>
      <c r="O633" s="509">
        <f t="shared" si="232"/>
        <v>0</v>
      </c>
      <c r="P633" s="515">
        <f t="shared" si="233"/>
        <v>0</v>
      </c>
      <c r="Q633" s="888">
        <f t="shared" si="233"/>
        <v>0</v>
      </c>
      <c r="R633" s="889">
        <f t="shared" si="225"/>
        <v>0</v>
      </c>
      <c r="S633" s="507"/>
      <c r="T633" s="508"/>
      <c r="U633" s="509">
        <f t="shared" si="227"/>
        <v>0</v>
      </c>
      <c r="V633" s="47">
        <f t="shared" si="230"/>
        <v>0</v>
      </c>
      <c r="W633" s="510"/>
    </row>
    <row r="634" spans="1:23" ht="12" customHeight="1">
      <c r="A634" s="498">
        <v>12702022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0"/>
        <v>0</v>
      </c>
      <c r="K634" s="888">
        <f t="shared" si="231"/>
        <v>0</v>
      </c>
      <c r="L634" s="888">
        <f t="shared" si="231"/>
        <v>0</v>
      </c>
      <c r="M634" s="888">
        <f t="shared" si="231"/>
        <v>0</v>
      </c>
      <c r="N634" s="515">
        <f t="shared" si="232"/>
        <v>0</v>
      </c>
      <c r="O634" s="509">
        <f t="shared" si="232"/>
        <v>0</v>
      </c>
      <c r="P634" s="515">
        <f t="shared" si="233"/>
        <v>0</v>
      </c>
      <c r="Q634" s="888">
        <f t="shared" si="233"/>
        <v>0</v>
      </c>
      <c r="R634" s="889">
        <f t="shared" si="225"/>
        <v>0</v>
      </c>
      <c r="S634" s="507"/>
      <c r="T634" s="508"/>
      <c r="U634" s="509">
        <f t="shared" si="227"/>
        <v>0</v>
      </c>
      <c r="V634" s="47">
        <f t="shared" si="230"/>
        <v>0</v>
      </c>
      <c r="W634" s="510"/>
    </row>
    <row r="635" spans="1:23" ht="12" customHeight="1">
      <c r="A635" s="498">
        <v>12702815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0"/>
        <v>0</v>
      </c>
      <c r="K635" s="888">
        <f t="shared" si="231"/>
        <v>0</v>
      </c>
      <c r="L635" s="888">
        <f t="shared" si="231"/>
        <v>0</v>
      </c>
      <c r="M635" s="888">
        <f t="shared" si="231"/>
        <v>0</v>
      </c>
      <c r="N635" s="515">
        <f t="shared" si="232"/>
        <v>0</v>
      </c>
      <c r="O635" s="509">
        <f t="shared" si="232"/>
        <v>0</v>
      </c>
      <c r="P635" s="515">
        <f t="shared" si="233"/>
        <v>0</v>
      </c>
      <c r="Q635" s="888">
        <f t="shared" si="233"/>
        <v>0</v>
      </c>
      <c r="R635" s="889">
        <f t="shared" si="225"/>
        <v>0</v>
      </c>
      <c r="S635" s="507"/>
      <c r="T635" s="508"/>
      <c r="U635" s="509">
        <f t="shared" si="227"/>
        <v>0</v>
      </c>
      <c r="V635" s="47">
        <f t="shared" si="230"/>
        <v>0</v>
      </c>
      <c r="W635" s="510"/>
    </row>
    <row r="636" spans="1:23" ht="12" customHeight="1">
      <c r="A636" s="498">
        <v>12706832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0"/>
        <v>0</v>
      </c>
      <c r="K636" s="888">
        <f t="shared" si="231"/>
        <v>0</v>
      </c>
      <c r="L636" s="888">
        <f t="shared" si="231"/>
        <v>84</v>
      </c>
      <c r="M636" s="888">
        <f t="shared" si="231"/>
        <v>0</v>
      </c>
      <c r="N636" s="515">
        <f t="shared" si="232"/>
        <v>0</v>
      </c>
      <c r="O636" s="509">
        <f t="shared" si="232"/>
        <v>84</v>
      </c>
      <c r="P636" s="515">
        <f t="shared" si="233"/>
        <v>0</v>
      </c>
      <c r="Q636" s="888">
        <f t="shared" si="233"/>
        <v>0</v>
      </c>
      <c r="R636" s="889">
        <f t="shared" si="225"/>
        <v>0</v>
      </c>
      <c r="S636" s="507"/>
      <c r="T636" s="508"/>
      <c r="U636" s="509">
        <f t="shared" si="227"/>
        <v>84</v>
      </c>
      <c r="V636" s="47">
        <f t="shared" si="230"/>
        <v>0</v>
      </c>
      <c r="W636" s="510"/>
    </row>
    <row r="637" spans="1:23" ht="12" customHeight="1">
      <c r="A637" s="498">
        <v>13201109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0"/>
        <v>0</v>
      </c>
      <c r="K637" s="888">
        <f t="shared" si="231"/>
        <v>0</v>
      </c>
      <c r="L637" s="888">
        <f t="shared" si="231"/>
        <v>0</v>
      </c>
      <c r="M637" s="888">
        <f t="shared" si="231"/>
        <v>0</v>
      </c>
      <c r="N637" s="515">
        <f t="shared" si="232"/>
        <v>0</v>
      </c>
      <c r="O637" s="509">
        <f t="shared" si="232"/>
        <v>0</v>
      </c>
      <c r="P637" s="515">
        <f t="shared" si="233"/>
        <v>0</v>
      </c>
      <c r="Q637" s="888">
        <f t="shared" si="233"/>
        <v>0</v>
      </c>
      <c r="R637" s="889">
        <f t="shared" si="225"/>
        <v>0</v>
      </c>
      <c r="S637" s="507"/>
      <c r="T637" s="508"/>
      <c r="U637" s="509">
        <f t="shared" si="227"/>
        <v>0</v>
      </c>
      <c r="V637" s="47">
        <f t="shared" si="230"/>
        <v>0</v>
      </c>
      <c r="W637" s="510"/>
    </row>
    <row r="638" spans="1:23" ht="12" customHeight="1">
      <c r="A638" s="498">
        <v>13201130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0"/>
        <v>0</v>
      </c>
      <c r="K638" s="888">
        <f t="shared" ref="K638:M657" si="234">SUMIF($A$10:$A$374,$A638,K$10:K$374)</f>
        <v>0</v>
      </c>
      <c r="L638" s="888">
        <f t="shared" si="234"/>
        <v>0</v>
      </c>
      <c r="M638" s="888">
        <f t="shared" si="234"/>
        <v>0</v>
      </c>
      <c r="N638" s="515">
        <f t="shared" si="232"/>
        <v>0</v>
      </c>
      <c r="O638" s="509">
        <f t="shared" si="232"/>
        <v>0</v>
      </c>
      <c r="P638" s="515">
        <f t="shared" si="233"/>
        <v>0</v>
      </c>
      <c r="Q638" s="888">
        <f t="shared" si="233"/>
        <v>0</v>
      </c>
      <c r="R638" s="889">
        <f t="shared" si="225"/>
        <v>0</v>
      </c>
      <c r="S638" s="507"/>
      <c r="T638" s="508"/>
      <c r="U638" s="509">
        <f t="shared" si="227"/>
        <v>0</v>
      </c>
      <c r="V638" s="47">
        <f t="shared" si="230"/>
        <v>0</v>
      </c>
      <c r="W638" s="510"/>
    </row>
    <row r="639" spans="1:23" ht="12" customHeight="1">
      <c r="A639" s="498">
        <v>13202130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ref="J639:J702" si="235">SUMIF($A$10:$A$379,$A639,J$10:J$379)</f>
        <v>0</v>
      </c>
      <c r="K639" s="888">
        <f t="shared" si="234"/>
        <v>0</v>
      </c>
      <c r="L639" s="888">
        <f t="shared" si="234"/>
        <v>0</v>
      </c>
      <c r="M639" s="888">
        <f t="shared" si="234"/>
        <v>0</v>
      </c>
      <c r="N639" s="515">
        <f t="shared" si="232"/>
        <v>0</v>
      </c>
      <c r="O639" s="509">
        <f t="shared" si="232"/>
        <v>0</v>
      </c>
      <c r="P639" s="515">
        <f t="shared" si="233"/>
        <v>0</v>
      </c>
      <c r="Q639" s="888">
        <f t="shared" si="233"/>
        <v>0</v>
      </c>
      <c r="R639" s="889">
        <f t="shared" si="225"/>
        <v>0</v>
      </c>
      <c r="S639" s="507"/>
      <c r="T639" s="508"/>
      <c r="U639" s="509">
        <f t="shared" si="227"/>
        <v>0</v>
      </c>
      <c r="V639" s="47">
        <f t="shared" si="230"/>
        <v>0</v>
      </c>
      <c r="W639" s="510"/>
    </row>
    <row r="640" spans="1:23" ht="12" customHeight="1">
      <c r="A640" s="498">
        <v>13301108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35"/>
        <v>0</v>
      </c>
      <c r="K640" s="888">
        <f t="shared" si="234"/>
        <v>0</v>
      </c>
      <c r="L640" s="888">
        <f t="shared" si="234"/>
        <v>0</v>
      </c>
      <c r="M640" s="888">
        <f t="shared" si="234"/>
        <v>0</v>
      </c>
      <c r="N640" s="515">
        <f t="shared" si="232"/>
        <v>0</v>
      </c>
      <c r="O640" s="509">
        <f t="shared" si="232"/>
        <v>0</v>
      </c>
      <c r="P640" s="515">
        <f t="shared" si="233"/>
        <v>0</v>
      </c>
      <c r="Q640" s="888">
        <f t="shared" si="233"/>
        <v>0</v>
      </c>
      <c r="R640" s="889">
        <f t="shared" si="225"/>
        <v>0</v>
      </c>
      <c r="S640" s="507"/>
      <c r="T640" s="508"/>
      <c r="U640" s="509">
        <f t="shared" si="227"/>
        <v>0</v>
      </c>
      <c r="V640" s="47">
        <f t="shared" si="230"/>
        <v>0</v>
      </c>
      <c r="W640" s="510"/>
    </row>
    <row r="641" spans="1:23" ht="12" customHeight="1">
      <c r="A641" s="498">
        <v>13301110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35"/>
        <v>0</v>
      </c>
      <c r="K641" s="888">
        <f t="shared" si="234"/>
        <v>0</v>
      </c>
      <c r="L641" s="888">
        <f t="shared" si="234"/>
        <v>0</v>
      </c>
      <c r="M641" s="888">
        <f t="shared" si="234"/>
        <v>0</v>
      </c>
      <c r="N641" s="515">
        <f t="shared" si="232"/>
        <v>0</v>
      </c>
      <c r="O641" s="509">
        <f t="shared" si="232"/>
        <v>0</v>
      </c>
      <c r="P641" s="515">
        <f t="shared" si="233"/>
        <v>0</v>
      </c>
      <c r="Q641" s="888">
        <f t="shared" si="233"/>
        <v>0</v>
      </c>
      <c r="R641" s="889">
        <f t="shared" si="225"/>
        <v>0</v>
      </c>
      <c r="S641" s="507"/>
      <c r="T641" s="508"/>
      <c r="U641" s="509"/>
      <c r="V641" s="47">
        <f t="shared" si="230"/>
        <v>0</v>
      </c>
      <c r="W641" s="510"/>
    </row>
    <row r="642" spans="1:23" ht="12" customHeight="1">
      <c r="A642" s="498">
        <v>13301130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35"/>
        <v>0</v>
      </c>
      <c r="K642" s="888">
        <f t="shared" si="234"/>
        <v>0</v>
      </c>
      <c r="L642" s="888">
        <f t="shared" si="234"/>
        <v>0</v>
      </c>
      <c r="M642" s="888">
        <f t="shared" si="234"/>
        <v>0</v>
      </c>
      <c r="N642" s="515">
        <f t="shared" si="232"/>
        <v>0</v>
      </c>
      <c r="O642" s="509">
        <f t="shared" si="232"/>
        <v>0</v>
      </c>
      <c r="P642" s="515">
        <f t="shared" si="233"/>
        <v>0</v>
      </c>
      <c r="Q642" s="888">
        <f t="shared" si="233"/>
        <v>0</v>
      </c>
      <c r="R642" s="889">
        <f t="shared" si="225"/>
        <v>0</v>
      </c>
      <c r="S642" s="507"/>
      <c r="T642" s="508"/>
      <c r="U642" s="509">
        <f t="shared" ref="U642:U673" si="236">SUMIF($A$10:$A$374,$A642,U$10:U$374)</f>
        <v>0</v>
      </c>
      <c r="V642" s="47">
        <f t="shared" si="230"/>
        <v>0</v>
      </c>
      <c r="W642" s="510"/>
    </row>
    <row r="643" spans="1:23" ht="12" customHeight="1">
      <c r="A643" s="498">
        <v>13301140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5"/>
        <v>0</v>
      </c>
      <c r="K643" s="888">
        <f t="shared" si="234"/>
        <v>0</v>
      </c>
      <c r="L643" s="888">
        <f t="shared" si="234"/>
        <v>0</v>
      </c>
      <c r="M643" s="888">
        <f t="shared" si="234"/>
        <v>0</v>
      </c>
      <c r="N643" s="515">
        <f t="shared" ref="N643:O662" si="237">SUMIF($A$10:$A$379,$A643,N$10:N$379)</f>
        <v>0</v>
      </c>
      <c r="O643" s="509">
        <f t="shared" si="237"/>
        <v>0</v>
      </c>
      <c r="P643" s="515">
        <f t="shared" si="233"/>
        <v>0</v>
      </c>
      <c r="Q643" s="888">
        <f t="shared" si="233"/>
        <v>0</v>
      </c>
      <c r="R643" s="889">
        <f t="shared" si="225"/>
        <v>0</v>
      </c>
      <c r="S643" s="507"/>
      <c r="T643" s="508"/>
      <c r="U643" s="509">
        <f t="shared" si="236"/>
        <v>0</v>
      </c>
      <c r="V643" s="47">
        <f t="shared" si="230"/>
        <v>0</v>
      </c>
      <c r="W643" s="510"/>
    </row>
    <row r="644" spans="1:23" ht="12" customHeight="1">
      <c r="A644" s="498">
        <v>13301145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4"/>
        <v>0</v>
      </c>
      <c r="L644" s="888">
        <f t="shared" si="234"/>
        <v>0</v>
      </c>
      <c r="M644" s="888">
        <f t="shared" si="234"/>
        <v>0</v>
      </c>
      <c r="N644" s="515">
        <f t="shared" si="237"/>
        <v>0</v>
      </c>
      <c r="O644" s="509">
        <f t="shared" si="237"/>
        <v>0</v>
      </c>
      <c r="P644" s="515">
        <f t="shared" si="233"/>
        <v>0</v>
      </c>
      <c r="Q644" s="888">
        <f t="shared" si="233"/>
        <v>0</v>
      </c>
      <c r="R644" s="889">
        <f t="shared" si="225"/>
        <v>0</v>
      </c>
      <c r="S644" s="507"/>
      <c r="T644" s="508"/>
      <c r="U644" s="509">
        <f t="shared" si="236"/>
        <v>0</v>
      </c>
      <c r="V644" s="47">
        <f t="shared" si="230"/>
        <v>0</v>
      </c>
      <c r="W644" s="510"/>
    </row>
    <row r="645" spans="1:23" ht="12" customHeight="1">
      <c r="A645" s="498">
        <v>13301808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4"/>
        <v>0</v>
      </c>
      <c r="L645" s="888">
        <f t="shared" si="234"/>
        <v>0</v>
      </c>
      <c r="M645" s="888">
        <f t="shared" si="234"/>
        <v>0</v>
      </c>
      <c r="N645" s="515">
        <f t="shared" si="237"/>
        <v>0</v>
      </c>
      <c r="O645" s="509">
        <f t="shared" si="237"/>
        <v>0</v>
      </c>
      <c r="P645" s="515">
        <f t="shared" si="233"/>
        <v>0</v>
      </c>
      <c r="Q645" s="888">
        <f t="shared" si="233"/>
        <v>0</v>
      </c>
      <c r="R645" s="889">
        <f t="shared" si="225"/>
        <v>0</v>
      </c>
      <c r="S645" s="507"/>
      <c r="T645" s="508"/>
      <c r="U645" s="509">
        <f t="shared" si="236"/>
        <v>0</v>
      </c>
      <c r="V645" s="47">
        <f t="shared" si="230"/>
        <v>0</v>
      </c>
      <c r="W645" s="510"/>
    </row>
    <row r="646" spans="1:23" ht="12" customHeight="1">
      <c r="A646" s="498">
        <v>13301811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4"/>
        <v>0</v>
      </c>
      <c r="L646" s="888">
        <f t="shared" si="234"/>
        <v>0</v>
      </c>
      <c r="M646" s="888">
        <f t="shared" si="234"/>
        <v>0</v>
      </c>
      <c r="N646" s="515">
        <f t="shared" si="237"/>
        <v>0</v>
      </c>
      <c r="O646" s="509">
        <f t="shared" si="237"/>
        <v>0</v>
      </c>
      <c r="P646" s="515">
        <f t="shared" si="233"/>
        <v>0</v>
      </c>
      <c r="Q646" s="888">
        <f t="shared" si="233"/>
        <v>0</v>
      </c>
      <c r="R646" s="889">
        <f t="shared" si="225"/>
        <v>0</v>
      </c>
      <c r="S646" s="507"/>
      <c r="T646" s="508"/>
      <c r="U646" s="509">
        <f t="shared" si="236"/>
        <v>0</v>
      </c>
      <c r="V646" s="47">
        <f t="shared" si="230"/>
        <v>0</v>
      </c>
      <c r="W646" s="510"/>
    </row>
    <row r="647" spans="1:23" ht="12" customHeight="1">
      <c r="A647" s="498">
        <v>13301812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si="234"/>
        <v>0</v>
      </c>
      <c r="L647" s="888">
        <f t="shared" si="234"/>
        <v>0</v>
      </c>
      <c r="M647" s="888">
        <f t="shared" si="234"/>
        <v>0</v>
      </c>
      <c r="N647" s="515">
        <f t="shared" si="237"/>
        <v>0</v>
      </c>
      <c r="O647" s="509">
        <f t="shared" si="237"/>
        <v>0</v>
      </c>
      <c r="P647" s="515">
        <f t="shared" si="233"/>
        <v>0</v>
      </c>
      <c r="Q647" s="888">
        <f t="shared" si="233"/>
        <v>0</v>
      </c>
      <c r="R647" s="889">
        <f t="shared" si="225"/>
        <v>0</v>
      </c>
      <c r="S647" s="507"/>
      <c r="T647" s="508"/>
      <c r="U647" s="509">
        <f t="shared" si="236"/>
        <v>0</v>
      </c>
      <c r="V647" s="47">
        <f t="shared" si="230"/>
        <v>0</v>
      </c>
      <c r="W647" s="510"/>
    </row>
    <row r="648" spans="1:23" ht="12" customHeight="1">
      <c r="A648" s="498">
        <v>13301844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4"/>
        <v>0</v>
      </c>
      <c r="L648" s="888">
        <f t="shared" si="234"/>
        <v>0</v>
      </c>
      <c r="M648" s="888">
        <f t="shared" si="234"/>
        <v>0</v>
      </c>
      <c r="N648" s="515">
        <f t="shared" si="237"/>
        <v>0</v>
      </c>
      <c r="O648" s="509">
        <f t="shared" si="237"/>
        <v>0</v>
      </c>
      <c r="P648" s="515">
        <f t="shared" ref="P648:Q667" si="238">SUMIF($A$10:$A$374,$A648,P$10:P$374)</f>
        <v>0</v>
      </c>
      <c r="Q648" s="888">
        <f t="shared" si="238"/>
        <v>0</v>
      </c>
      <c r="R648" s="889">
        <f t="shared" si="225"/>
        <v>0</v>
      </c>
      <c r="S648" s="507"/>
      <c r="T648" s="508"/>
      <c r="U648" s="509">
        <f t="shared" si="236"/>
        <v>0</v>
      </c>
      <c r="V648" s="47">
        <f t="shared" si="230"/>
        <v>0</v>
      </c>
      <c r="W648" s="510"/>
    </row>
    <row r="649" spans="1:23" ht="12" customHeight="1">
      <c r="A649" s="498">
        <v>13301885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4"/>
        <v>0</v>
      </c>
      <c r="L649" s="888">
        <f t="shared" si="234"/>
        <v>0</v>
      </c>
      <c r="M649" s="888">
        <f t="shared" si="234"/>
        <v>0</v>
      </c>
      <c r="N649" s="515">
        <f t="shared" si="237"/>
        <v>0</v>
      </c>
      <c r="O649" s="509">
        <f t="shared" si="237"/>
        <v>0</v>
      </c>
      <c r="P649" s="515">
        <f t="shared" si="238"/>
        <v>0</v>
      </c>
      <c r="Q649" s="888">
        <f t="shared" si="238"/>
        <v>0</v>
      </c>
      <c r="R649" s="889">
        <f t="shared" si="225"/>
        <v>0</v>
      </c>
      <c r="S649" s="507"/>
      <c r="T649" s="508"/>
      <c r="U649" s="509">
        <f t="shared" si="236"/>
        <v>0</v>
      </c>
      <c r="V649" s="47">
        <f t="shared" si="230"/>
        <v>0</v>
      </c>
      <c r="W649" s="510"/>
    </row>
    <row r="650" spans="1:23" ht="12" customHeight="1">
      <c r="A650" s="498">
        <v>13302109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4"/>
        <v>0</v>
      </c>
      <c r="L650" s="888">
        <f t="shared" si="234"/>
        <v>0</v>
      </c>
      <c r="M650" s="888">
        <f t="shared" si="234"/>
        <v>0</v>
      </c>
      <c r="N650" s="515">
        <f t="shared" si="237"/>
        <v>0</v>
      </c>
      <c r="O650" s="509">
        <f t="shared" si="237"/>
        <v>0</v>
      </c>
      <c r="P650" s="515">
        <f t="shared" si="238"/>
        <v>0</v>
      </c>
      <c r="Q650" s="888">
        <f t="shared" si="238"/>
        <v>0</v>
      </c>
      <c r="R650" s="889">
        <f t="shared" si="225"/>
        <v>0</v>
      </c>
      <c r="S650" s="507"/>
      <c r="T650" s="508"/>
      <c r="U650" s="509">
        <f t="shared" si="236"/>
        <v>0</v>
      </c>
      <c r="V650" s="47">
        <f t="shared" si="230"/>
        <v>0</v>
      </c>
      <c r="W650" s="510"/>
    </row>
    <row r="651" spans="1:23" ht="12" customHeight="1">
      <c r="A651" s="498">
        <v>13302130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4"/>
        <v>0</v>
      </c>
      <c r="L651" s="888">
        <f t="shared" si="234"/>
        <v>0</v>
      </c>
      <c r="M651" s="888">
        <f t="shared" si="234"/>
        <v>0</v>
      </c>
      <c r="N651" s="515">
        <f t="shared" si="237"/>
        <v>0</v>
      </c>
      <c r="O651" s="509">
        <f t="shared" si="237"/>
        <v>0</v>
      </c>
      <c r="P651" s="515">
        <f t="shared" si="238"/>
        <v>0</v>
      </c>
      <c r="Q651" s="888">
        <f t="shared" si="238"/>
        <v>0</v>
      </c>
      <c r="R651" s="889">
        <f t="shared" si="225"/>
        <v>0</v>
      </c>
      <c r="S651" s="507"/>
      <c r="T651" s="508"/>
      <c r="U651" s="509">
        <f t="shared" si="236"/>
        <v>0</v>
      </c>
      <c r="V651" s="47">
        <f t="shared" si="230"/>
        <v>0</v>
      </c>
      <c r="W651" s="510"/>
    </row>
    <row r="652" spans="1:23" ht="12" customHeight="1">
      <c r="A652" s="498">
        <v>13607109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4"/>
        <v>0</v>
      </c>
      <c r="L652" s="888">
        <f t="shared" si="234"/>
        <v>0</v>
      </c>
      <c r="M652" s="888">
        <f t="shared" si="234"/>
        <v>0</v>
      </c>
      <c r="N652" s="515">
        <f t="shared" si="237"/>
        <v>0</v>
      </c>
      <c r="O652" s="509">
        <f t="shared" si="237"/>
        <v>0</v>
      </c>
      <c r="P652" s="515">
        <f t="shared" si="238"/>
        <v>0</v>
      </c>
      <c r="Q652" s="888">
        <f t="shared" si="238"/>
        <v>0</v>
      </c>
      <c r="R652" s="889">
        <f t="shared" si="225"/>
        <v>0</v>
      </c>
      <c r="S652" s="507"/>
      <c r="T652" s="508"/>
      <c r="U652" s="509">
        <f t="shared" si="236"/>
        <v>0</v>
      </c>
      <c r="V652" s="47">
        <f t="shared" si="230"/>
        <v>0</v>
      </c>
      <c r="W652" s="510"/>
    </row>
    <row r="653" spans="1:23" ht="12" customHeight="1">
      <c r="A653" s="498">
        <v>13607127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4"/>
        <v>0</v>
      </c>
      <c r="L653" s="888">
        <f t="shared" si="234"/>
        <v>0</v>
      </c>
      <c r="M653" s="888">
        <f t="shared" si="234"/>
        <v>0</v>
      </c>
      <c r="N653" s="515">
        <f t="shared" si="237"/>
        <v>0</v>
      </c>
      <c r="O653" s="509">
        <f t="shared" si="237"/>
        <v>0</v>
      </c>
      <c r="P653" s="515">
        <f t="shared" si="238"/>
        <v>0</v>
      </c>
      <c r="Q653" s="888">
        <f t="shared" si="238"/>
        <v>0</v>
      </c>
      <c r="R653" s="889">
        <f t="shared" si="225"/>
        <v>0</v>
      </c>
      <c r="S653" s="507"/>
      <c r="T653" s="508"/>
      <c r="U653" s="509">
        <f t="shared" si="236"/>
        <v>0</v>
      </c>
      <c r="V653" s="47">
        <f t="shared" si="230"/>
        <v>0</v>
      </c>
      <c r="W653" s="510"/>
    </row>
    <row r="654" spans="1:23" ht="12" customHeight="1">
      <c r="A654" s="498">
        <v>13607130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4"/>
        <v>0</v>
      </c>
      <c r="L654" s="888">
        <f t="shared" si="234"/>
        <v>0</v>
      </c>
      <c r="M654" s="888">
        <f t="shared" si="234"/>
        <v>0</v>
      </c>
      <c r="N654" s="515">
        <f t="shared" si="237"/>
        <v>0</v>
      </c>
      <c r="O654" s="509">
        <f t="shared" si="237"/>
        <v>0</v>
      </c>
      <c r="P654" s="515">
        <f t="shared" si="238"/>
        <v>0</v>
      </c>
      <c r="Q654" s="888">
        <f t="shared" si="238"/>
        <v>0</v>
      </c>
      <c r="R654" s="889">
        <f t="shared" si="225"/>
        <v>0</v>
      </c>
      <c r="S654" s="507"/>
      <c r="T654" s="508"/>
      <c r="U654" s="509">
        <f t="shared" si="236"/>
        <v>0</v>
      </c>
      <c r="V654" s="47">
        <f t="shared" si="230"/>
        <v>0</v>
      </c>
      <c r="W654" s="510"/>
    </row>
    <row r="655" spans="1:23" ht="12" customHeight="1">
      <c r="A655" s="498">
        <v>13607143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4"/>
        <v>0</v>
      </c>
      <c r="L655" s="888">
        <f t="shared" si="234"/>
        <v>0</v>
      </c>
      <c r="M655" s="888">
        <f t="shared" si="234"/>
        <v>0</v>
      </c>
      <c r="N655" s="515">
        <f t="shared" si="237"/>
        <v>0</v>
      </c>
      <c r="O655" s="509">
        <f t="shared" si="237"/>
        <v>0</v>
      </c>
      <c r="P655" s="515">
        <f t="shared" si="238"/>
        <v>0</v>
      </c>
      <c r="Q655" s="888">
        <f t="shared" si="238"/>
        <v>0</v>
      </c>
      <c r="R655" s="889">
        <f t="shared" si="225"/>
        <v>0</v>
      </c>
      <c r="S655" s="507"/>
      <c r="T655" s="508"/>
      <c r="U655" s="509">
        <f t="shared" si="236"/>
        <v>0</v>
      </c>
      <c r="V655" s="47">
        <f t="shared" si="230"/>
        <v>0</v>
      </c>
      <c r="W655" s="510"/>
    </row>
    <row r="656" spans="1:23" ht="12" customHeight="1">
      <c r="A656" s="498">
        <v>13607145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4"/>
        <v>0</v>
      </c>
      <c r="L656" s="888">
        <f t="shared" si="234"/>
        <v>0</v>
      </c>
      <c r="M656" s="888">
        <f t="shared" si="234"/>
        <v>0</v>
      </c>
      <c r="N656" s="515">
        <f t="shared" si="237"/>
        <v>0</v>
      </c>
      <c r="O656" s="509">
        <f t="shared" si="237"/>
        <v>0</v>
      </c>
      <c r="P656" s="515">
        <f t="shared" si="238"/>
        <v>0</v>
      </c>
      <c r="Q656" s="888">
        <f t="shared" si="238"/>
        <v>0</v>
      </c>
      <c r="R656" s="889">
        <f t="shared" si="225"/>
        <v>0</v>
      </c>
      <c r="S656" s="507"/>
      <c r="T656" s="508"/>
      <c r="U656" s="509">
        <f t="shared" si="236"/>
        <v>0</v>
      </c>
      <c r="V656" s="47">
        <f t="shared" si="230"/>
        <v>0</v>
      </c>
      <c r="W656" s="510"/>
    </row>
    <row r="657" spans="1:23" ht="12" customHeight="1">
      <c r="A657" s="498">
        <v>13607808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4"/>
        <v>0</v>
      </c>
      <c r="L657" s="888">
        <f t="shared" si="234"/>
        <v>0</v>
      </c>
      <c r="M657" s="888">
        <f t="shared" si="234"/>
        <v>0</v>
      </c>
      <c r="N657" s="515">
        <f t="shared" si="237"/>
        <v>0</v>
      </c>
      <c r="O657" s="509">
        <f t="shared" si="237"/>
        <v>0</v>
      </c>
      <c r="P657" s="515">
        <f t="shared" si="238"/>
        <v>0</v>
      </c>
      <c r="Q657" s="888">
        <f t="shared" si="238"/>
        <v>0</v>
      </c>
      <c r="R657" s="889">
        <f t="shared" si="225"/>
        <v>0</v>
      </c>
      <c r="S657" s="507"/>
      <c r="T657" s="508"/>
      <c r="U657" s="509">
        <f t="shared" si="236"/>
        <v>0</v>
      </c>
      <c r="V657" s="47">
        <f t="shared" si="230"/>
        <v>0</v>
      </c>
      <c r="W657" s="510"/>
    </row>
    <row r="658" spans="1:23" ht="12" customHeight="1">
      <c r="A658" s="498">
        <v>13607812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ref="K658:M677" si="239">SUMIF($A$10:$A$374,$A658,K$10:K$374)</f>
        <v>0</v>
      </c>
      <c r="L658" s="888">
        <f t="shared" si="239"/>
        <v>0</v>
      </c>
      <c r="M658" s="888">
        <f t="shared" si="239"/>
        <v>0</v>
      </c>
      <c r="N658" s="515">
        <f t="shared" si="237"/>
        <v>0</v>
      </c>
      <c r="O658" s="509">
        <f t="shared" si="237"/>
        <v>0</v>
      </c>
      <c r="P658" s="515">
        <f t="shared" si="238"/>
        <v>0</v>
      </c>
      <c r="Q658" s="888">
        <f t="shared" si="238"/>
        <v>0</v>
      </c>
      <c r="R658" s="889">
        <f t="shared" si="225"/>
        <v>0</v>
      </c>
      <c r="S658" s="507"/>
      <c r="T658" s="508"/>
      <c r="U658" s="509">
        <f t="shared" si="236"/>
        <v>0</v>
      </c>
      <c r="V658" s="47">
        <f t="shared" si="230"/>
        <v>0</v>
      </c>
      <c r="W658" s="510"/>
    </row>
    <row r="659" spans="1:23" ht="12" customHeight="1">
      <c r="A659" s="498">
        <v>13607815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7"/>
        <v>0</v>
      </c>
      <c r="O659" s="509">
        <f t="shared" si="237"/>
        <v>0</v>
      </c>
      <c r="P659" s="515">
        <f t="shared" si="238"/>
        <v>0</v>
      </c>
      <c r="Q659" s="888">
        <f t="shared" si="238"/>
        <v>0</v>
      </c>
      <c r="R659" s="889">
        <f t="shared" si="225"/>
        <v>0</v>
      </c>
      <c r="S659" s="507"/>
      <c r="T659" s="508"/>
      <c r="U659" s="509">
        <f t="shared" si="236"/>
        <v>0</v>
      </c>
      <c r="V659" s="47">
        <f t="shared" si="230"/>
        <v>0</v>
      </c>
      <c r="W659" s="510"/>
    </row>
    <row r="660" spans="1:23" ht="12" customHeight="1">
      <c r="A660" s="498">
        <v>13607844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7"/>
        <v>0</v>
      </c>
      <c r="O660" s="509">
        <f t="shared" si="237"/>
        <v>0</v>
      </c>
      <c r="P660" s="515">
        <f t="shared" si="238"/>
        <v>0</v>
      </c>
      <c r="Q660" s="888">
        <f t="shared" si="238"/>
        <v>0</v>
      </c>
      <c r="R660" s="889">
        <f t="shared" si="225"/>
        <v>0</v>
      </c>
      <c r="S660" s="507"/>
      <c r="T660" s="508"/>
      <c r="U660" s="509">
        <f t="shared" si="236"/>
        <v>0</v>
      </c>
      <c r="V660" s="47">
        <f t="shared" si="230"/>
        <v>0</v>
      </c>
      <c r="W660" s="510"/>
    </row>
    <row r="661" spans="1:23" ht="12" customHeight="1">
      <c r="A661" s="498">
        <v>13607845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7"/>
        <v>0</v>
      </c>
      <c r="O661" s="509">
        <f t="shared" si="237"/>
        <v>0</v>
      </c>
      <c r="P661" s="515">
        <f t="shared" si="238"/>
        <v>0</v>
      </c>
      <c r="Q661" s="888">
        <f t="shared" si="238"/>
        <v>0</v>
      </c>
      <c r="R661" s="889">
        <f t="shared" ref="R661:R724" si="240">SUMIF($A$10:$A$374,$A661,R$10:R$374)</f>
        <v>0</v>
      </c>
      <c r="S661" s="507"/>
      <c r="T661" s="508"/>
      <c r="U661" s="509">
        <f t="shared" si="236"/>
        <v>0</v>
      </c>
      <c r="V661" s="47">
        <f t="shared" si="230"/>
        <v>0</v>
      </c>
      <c r="W661" s="510"/>
    </row>
    <row r="662" spans="1:23" ht="12" customHeight="1">
      <c r="A662" s="498">
        <v>13607885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7"/>
        <v>0</v>
      </c>
      <c r="O662" s="509">
        <f t="shared" si="237"/>
        <v>0</v>
      </c>
      <c r="P662" s="515">
        <f t="shared" si="238"/>
        <v>0</v>
      </c>
      <c r="Q662" s="888">
        <f t="shared" si="238"/>
        <v>0</v>
      </c>
      <c r="R662" s="889">
        <f t="shared" si="240"/>
        <v>0</v>
      </c>
      <c r="S662" s="507"/>
      <c r="T662" s="508"/>
      <c r="U662" s="509">
        <f t="shared" si="236"/>
        <v>0</v>
      </c>
      <c r="V662" s="47">
        <f t="shared" si="230"/>
        <v>0</v>
      </c>
      <c r="W662" s="510"/>
    </row>
    <row r="663" spans="1:23" ht="12" customHeight="1">
      <c r="A663" s="498">
        <v>13607887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ref="N663:O682" si="241">SUMIF($A$10:$A$379,$A663,N$10:N$379)</f>
        <v>0</v>
      </c>
      <c r="O663" s="509">
        <f t="shared" si="241"/>
        <v>0</v>
      </c>
      <c r="P663" s="515">
        <f t="shared" si="238"/>
        <v>0</v>
      </c>
      <c r="Q663" s="888">
        <f t="shared" si="238"/>
        <v>0</v>
      </c>
      <c r="R663" s="889">
        <f t="shared" si="240"/>
        <v>0</v>
      </c>
      <c r="S663" s="507"/>
      <c r="T663" s="508"/>
      <c r="U663" s="509">
        <f t="shared" si="236"/>
        <v>0</v>
      </c>
      <c r="V663" s="47">
        <f t="shared" si="230"/>
        <v>0</v>
      </c>
      <c r="W663" s="510"/>
    </row>
    <row r="664" spans="1:23" ht="12" customHeight="1">
      <c r="A664" s="498">
        <v>13627109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41"/>
        <v>0</v>
      </c>
      <c r="O664" s="509">
        <f t="shared" si="241"/>
        <v>0</v>
      </c>
      <c r="P664" s="515">
        <f t="shared" si="238"/>
        <v>0</v>
      </c>
      <c r="Q664" s="888">
        <f t="shared" si="238"/>
        <v>0</v>
      </c>
      <c r="R664" s="889">
        <f t="shared" si="240"/>
        <v>0</v>
      </c>
      <c r="S664" s="507"/>
      <c r="T664" s="508"/>
      <c r="U664" s="509">
        <f t="shared" si="236"/>
        <v>0</v>
      </c>
      <c r="V664" s="47">
        <f t="shared" si="230"/>
        <v>0</v>
      </c>
      <c r="W664" s="510"/>
    </row>
    <row r="665" spans="1:23" ht="12" customHeight="1">
      <c r="A665" s="498">
        <v>13627130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41"/>
        <v>0</v>
      </c>
      <c r="O665" s="509">
        <f t="shared" si="241"/>
        <v>0</v>
      </c>
      <c r="P665" s="515">
        <f t="shared" si="238"/>
        <v>0</v>
      </c>
      <c r="Q665" s="888">
        <f t="shared" si="238"/>
        <v>0</v>
      </c>
      <c r="R665" s="889">
        <f t="shared" si="240"/>
        <v>0</v>
      </c>
      <c r="S665" s="507"/>
      <c r="T665" s="508"/>
      <c r="U665" s="509">
        <f t="shared" si="236"/>
        <v>0</v>
      </c>
      <c r="V665" s="47">
        <f t="shared" si="230"/>
        <v>0</v>
      </c>
      <c r="W665" s="510"/>
    </row>
    <row r="666" spans="1:23" ht="12" customHeight="1">
      <c r="A666" s="498">
        <v>13627145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41"/>
        <v>0</v>
      </c>
      <c r="O666" s="509">
        <f t="shared" si="241"/>
        <v>0</v>
      </c>
      <c r="P666" s="515">
        <f t="shared" si="238"/>
        <v>0</v>
      </c>
      <c r="Q666" s="888">
        <f t="shared" si="238"/>
        <v>0</v>
      </c>
      <c r="R666" s="889">
        <f t="shared" si="240"/>
        <v>0</v>
      </c>
      <c r="S666" s="507"/>
      <c r="T666" s="508"/>
      <c r="U666" s="509">
        <f t="shared" si="236"/>
        <v>0</v>
      </c>
      <c r="V666" s="47">
        <f t="shared" si="230"/>
        <v>0</v>
      </c>
      <c r="W666" s="510"/>
    </row>
    <row r="667" spans="1:23" ht="12" customHeight="1">
      <c r="A667" s="498">
        <v>13801812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1"/>
        <v>0</v>
      </c>
      <c r="O667" s="509">
        <f t="shared" si="241"/>
        <v>0</v>
      </c>
      <c r="P667" s="515">
        <f t="shared" si="238"/>
        <v>0</v>
      </c>
      <c r="Q667" s="888">
        <f t="shared" si="238"/>
        <v>0</v>
      </c>
      <c r="R667" s="889">
        <f t="shared" si="240"/>
        <v>0</v>
      </c>
      <c r="S667" s="507"/>
      <c r="T667" s="508"/>
      <c r="U667" s="509">
        <f t="shared" si="236"/>
        <v>0</v>
      </c>
      <c r="V667" s="47">
        <f t="shared" si="230"/>
        <v>0</v>
      </c>
      <c r="W667" s="510"/>
    </row>
    <row r="668" spans="1:23" ht="12" customHeight="1">
      <c r="A668" s="498">
        <v>13801815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1"/>
        <v>0</v>
      </c>
      <c r="O668" s="509">
        <f t="shared" si="241"/>
        <v>0</v>
      </c>
      <c r="P668" s="515">
        <f t="shared" ref="P668:Q687" si="242">SUMIF($A$10:$A$374,$A668,P$10:P$374)</f>
        <v>0</v>
      </c>
      <c r="Q668" s="888">
        <f t="shared" si="242"/>
        <v>0</v>
      </c>
      <c r="R668" s="889">
        <f t="shared" si="240"/>
        <v>0</v>
      </c>
      <c r="S668" s="507"/>
      <c r="T668" s="508"/>
      <c r="U668" s="509">
        <f t="shared" si="236"/>
        <v>0</v>
      </c>
      <c r="V668" s="47">
        <f t="shared" si="230"/>
        <v>0</v>
      </c>
      <c r="W668" s="510"/>
    </row>
    <row r="669" spans="1:23" ht="12" customHeight="1">
      <c r="A669" s="498">
        <v>13801844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1"/>
        <v>0</v>
      </c>
      <c r="O669" s="509">
        <f t="shared" si="241"/>
        <v>0</v>
      </c>
      <c r="P669" s="515">
        <f t="shared" si="242"/>
        <v>0</v>
      </c>
      <c r="Q669" s="888">
        <f t="shared" si="242"/>
        <v>0</v>
      </c>
      <c r="R669" s="889">
        <f t="shared" si="240"/>
        <v>0</v>
      </c>
      <c r="S669" s="507"/>
      <c r="T669" s="508"/>
      <c r="U669" s="509">
        <f t="shared" si="236"/>
        <v>0</v>
      </c>
      <c r="V669" s="47">
        <f t="shared" si="230"/>
        <v>0</v>
      </c>
      <c r="W669" s="510"/>
    </row>
    <row r="670" spans="1:23" ht="12" customHeight="1">
      <c r="A670" s="498">
        <v>13801885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41"/>
        <v>0</v>
      </c>
      <c r="O670" s="509">
        <f t="shared" si="241"/>
        <v>0</v>
      </c>
      <c r="P670" s="515">
        <f t="shared" si="242"/>
        <v>0</v>
      </c>
      <c r="Q670" s="888">
        <f t="shared" si="242"/>
        <v>0</v>
      </c>
      <c r="R670" s="889">
        <f t="shared" si="240"/>
        <v>0</v>
      </c>
      <c r="S670" s="507"/>
      <c r="T670" s="508"/>
      <c r="U670" s="509">
        <f t="shared" si="236"/>
        <v>0</v>
      </c>
      <c r="V670" s="47">
        <f t="shared" si="230"/>
        <v>0</v>
      </c>
      <c r="W670" s="510"/>
    </row>
    <row r="671" spans="1:23" ht="12" customHeight="1">
      <c r="A671" s="498">
        <v>13861808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si="241"/>
        <v>0</v>
      </c>
      <c r="O671" s="509">
        <f t="shared" si="241"/>
        <v>0</v>
      </c>
      <c r="P671" s="515">
        <f t="shared" si="242"/>
        <v>0</v>
      </c>
      <c r="Q671" s="888">
        <f t="shared" si="242"/>
        <v>0</v>
      </c>
      <c r="R671" s="889">
        <f t="shared" si="240"/>
        <v>0</v>
      </c>
      <c r="S671" s="507"/>
      <c r="T671" s="508"/>
      <c r="U671" s="509">
        <f t="shared" si="236"/>
        <v>0</v>
      </c>
      <c r="V671" s="47">
        <f t="shared" si="230"/>
        <v>0</v>
      </c>
      <c r="W671" s="510"/>
    </row>
    <row r="672" spans="1:23" ht="12" customHeight="1">
      <c r="A672" s="498">
        <v>13861815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1"/>
        <v>0</v>
      </c>
      <c r="O672" s="509">
        <f t="shared" si="241"/>
        <v>0</v>
      </c>
      <c r="P672" s="515">
        <f t="shared" si="242"/>
        <v>0</v>
      </c>
      <c r="Q672" s="888">
        <f t="shared" si="242"/>
        <v>0</v>
      </c>
      <c r="R672" s="889">
        <f t="shared" si="240"/>
        <v>0</v>
      </c>
      <c r="S672" s="507"/>
      <c r="T672" s="508"/>
      <c r="U672" s="509">
        <f t="shared" si="236"/>
        <v>0</v>
      </c>
      <c r="V672" s="47">
        <f t="shared" si="230"/>
        <v>0</v>
      </c>
      <c r="W672" s="510"/>
    </row>
    <row r="673" spans="1:23" ht="12" customHeight="1">
      <c r="A673" s="498">
        <v>13861844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39"/>
        <v>0</v>
      </c>
      <c r="L673" s="888">
        <f t="shared" si="239"/>
        <v>0</v>
      </c>
      <c r="M673" s="888">
        <f t="shared" si="239"/>
        <v>0</v>
      </c>
      <c r="N673" s="515">
        <f t="shared" si="241"/>
        <v>0</v>
      </c>
      <c r="O673" s="509">
        <f t="shared" si="241"/>
        <v>0</v>
      </c>
      <c r="P673" s="515">
        <f t="shared" si="242"/>
        <v>0</v>
      </c>
      <c r="Q673" s="888">
        <f t="shared" si="242"/>
        <v>0</v>
      </c>
      <c r="R673" s="889">
        <f t="shared" si="240"/>
        <v>0</v>
      </c>
      <c r="S673" s="507"/>
      <c r="T673" s="508"/>
      <c r="U673" s="509">
        <f t="shared" si="236"/>
        <v>0</v>
      </c>
      <c r="V673" s="47">
        <f t="shared" si="230"/>
        <v>0</v>
      </c>
      <c r="W673" s="510"/>
    </row>
    <row r="674" spans="1:23" ht="12" customHeight="1">
      <c r="A674" s="498">
        <v>13901109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39"/>
        <v>0</v>
      </c>
      <c r="L674" s="888">
        <f t="shared" si="239"/>
        <v>0</v>
      </c>
      <c r="M674" s="888">
        <f t="shared" si="239"/>
        <v>0</v>
      </c>
      <c r="N674" s="515">
        <f t="shared" si="241"/>
        <v>0</v>
      </c>
      <c r="O674" s="509">
        <f t="shared" si="241"/>
        <v>0</v>
      </c>
      <c r="P674" s="515">
        <f t="shared" si="242"/>
        <v>0</v>
      </c>
      <c r="Q674" s="888">
        <f t="shared" si="242"/>
        <v>0</v>
      </c>
      <c r="R674" s="889">
        <f t="shared" si="240"/>
        <v>0</v>
      </c>
      <c r="S674" s="507"/>
      <c r="T674" s="508"/>
      <c r="U674" s="509">
        <f t="shared" ref="U674:U705" si="243">SUMIF($A$10:$A$374,$A674,U$10:U$374)</f>
        <v>0</v>
      </c>
      <c r="V674" s="47">
        <f t="shared" si="230"/>
        <v>0</v>
      </c>
      <c r="W674" s="510"/>
    </row>
    <row r="675" spans="1:23" ht="12" customHeight="1">
      <c r="A675" s="498">
        <v>13901145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39"/>
        <v>0</v>
      </c>
      <c r="L675" s="888">
        <f t="shared" si="239"/>
        <v>0</v>
      </c>
      <c r="M675" s="888">
        <f t="shared" si="239"/>
        <v>0</v>
      </c>
      <c r="N675" s="515">
        <f t="shared" si="241"/>
        <v>0</v>
      </c>
      <c r="O675" s="509">
        <f t="shared" si="241"/>
        <v>0</v>
      </c>
      <c r="P675" s="515">
        <f t="shared" si="242"/>
        <v>0</v>
      </c>
      <c r="Q675" s="888">
        <f t="shared" si="242"/>
        <v>0</v>
      </c>
      <c r="R675" s="889">
        <f t="shared" si="240"/>
        <v>0</v>
      </c>
      <c r="S675" s="507"/>
      <c r="T675" s="508"/>
      <c r="U675" s="509">
        <f t="shared" si="243"/>
        <v>0</v>
      </c>
      <c r="V675" s="47">
        <f t="shared" si="230"/>
        <v>0</v>
      </c>
      <c r="W675" s="510"/>
    </row>
    <row r="676" spans="1:23" ht="12" customHeight="1">
      <c r="A676" s="498">
        <v>20150835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39"/>
        <v>0</v>
      </c>
      <c r="L676" s="888">
        <f t="shared" si="239"/>
        <v>0</v>
      </c>
      <c r="M676" s="888">
        <f t="shared" si="239"/>
        <v>0</v>
      </c>
      <c r="N676" s="515">
        <f t="shared" si="241"/>
        <v>0</v>
      </c>
      <c r="O676" s="509">
        <f t="shared" si="241"/>
        <v>0</v>
      </c>
      <c r="P676" s="515">
        <f t="shared" si="242"/>
        <v>0</v>
      </c>
      <c r="Q676" s="888">
        <f t="shared" si="242"/>
        <v>0</v>
      </c>
      <c r="R676" s="889">
        <f t="shared" si="240"/>
        <v>0</v>
      </c>
      <c r="S676" s="507"/>
      <c r="T676" s="508"/>
      <c r="U676" s="509">
        <f t="shared" si="243"/>
        <v>0</v>
      </c>
      <c r="V676" s="47">
        <f t="shared" si="230"/>
        <v>0</v>
      </c>
      <c r="W676" s="510"/>
    </row>
    <row r="677" spans="1:23" ht="12" customHeight="1">
      <c r="A677" s="498">
        <v>31210808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39"/>
        <v>0</v>
      </c>
      <c r="L677" s="888">
        <f t="shared" si="239"/>
        <v>0</v>
      </c>
      <c r="M677" s="888">
        <f t="shared" si="239"/>
        <v>0</v>
      </c>
      <c r="N677" s="515">
        <f t="shared" si="241"/>
        <v>0</v>
      </c>
      <c r="O677" s="509">
        <f t="shared" si="241"/>
        <v>0</v>
      </c>
      <c r="P677" s="515">
        <f t="shared" si="242"/>
        <v>0</v>
      </c>
      <c r="Q677" s="888">
        <f t="shared" si="242"/>
        <v>0</v>
      </c>
      <c r="R677" s="889">
        <f t="shared" si="240"/>
        <v>0</v>
      </c>
      <c r="S677" s="507"/>
      <c r="T677" s="508"/>
      <c r="U677" s="509">
        <f t="shared" si="243"/>
        <v>0</v>
      </c>
      <c r="V677" s="47">
        <f t="shared" si="230"/>
        <v>0</v>
      </c>
      <c r="W677" s="510"/>
    </row>
    <row r="678" spans="1:23" ht="12" customHeight="1">
      <c r="A678" s="498">
        <v>31210820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ref="K678:M697" si="244">SUMIF($A$10:$A$374,$A678,K$10:K$374)</f>
        <v>0</v>
      </c>
      <c r="L678" s="888">
        <f t="shared" si="244"/>
        <v>0</v>
      </c>
      <c r="M678" s="888">
        <f t="shared" si="244"/>
        <v>0</v>
      </c>
      <c r="N678" s="515">
        <f t="shared" si="241"/>
        <v>0</v>
      </c>
      <c r="O678" s="509">
        <f t="shared" si="241"/>
        <v>0</v>
      </c>
      <c r="P678" s="515">
        <f t="shared" si="242"/>
        <v>0</v>
      </c>
      <c r="Q678" s="888">
        <f t="shared" si="242"/>
        <v>0</v>
      </c>
      <c r="R678" s="889">
        <f t="shared" si="240"/>
        <v>0</v>
      </c>
      <c r="S678" s="507"/>
      <c r="T678" s="508"/>
      <c r="U678" s="509">
        <f t="shared" si="243"/>
        <v>0</v>
      </c>
      <c r="V678" s="47">
        <f t="shared" si="230"/>
        <v>0</v>
      </c>
      <c r="W678" s="510"/>
    </row>
    <row r="679" spans="1:23" ht="12" customHeight="1">
      <c r="A679" s="498">
        <v>31210825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1"/>
        <v>0</v>
      </c>
      <c r="O679" s="509">
        <f t="shared" si="241"/>
        <v>0</v>
      </c>
      <c r="P679" s="515">
        <f t="shared" si="242"/>
        <v>100</v>
      </c>
      <c r="Q679" s="888">
        <f t="shared" si="242"/>
        <v>0</v>
      </c>
      <c r="R679" s="889">
        <f t="shared" si="240"/>
        <v>100</v>
      </c>
      <c r="S679" s="507"/>
      <c r="T679" s="508"/>
      <c r="U679" s="509">
        <f t="shared" si="243"/>
        <v>100</v>
      </c>
      <c r="V679" s="47">
        <f t="shared" si="230"/>
        <v>0</v>
      </c>
      <c r="W679" s="510"/>
    </row>
    <row r="680" spans="1:23" ht="12" customHeight="1">
      <c r="A680" s="498">
        <v>31210831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1"/>
        <v>0</v>
      </c>
      <c r="O680" s="509">
        <f t="shared" si="241"/>
        <v>0</v>
      </c>
      <c r="P680" s="515">
        <f t="shared" si="242"/>
        <v>440</v>
      </c>
      <c r="Q680" s="888">
        <f t="shared" si="242"/>
        <v>0</v>
      </c>
      <c r="R680" s="889">
        <f t="shared" si="240"/>
        <v>440</v>
      </c>
      <c r="S680" s="507"/>
      <c r="T680" s="508"/>
      <c r="U680" s="509">
        <f t="shared" si="243"/>
        <v>440</v>
      </c>
      <c r="V680" s="47">
        <f t="shared" si="230"/>
        <v>0</v>
      </c>
      <c r="W680" s="510"/>
    </row>
    <row r="681" spans="1:23" ht="12" customHeight="1">
      <c r="A681" s="498">
        <v>31210888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1"/>
        <v>0</v>
      </c>
      <c r="O681" s="509">
        <f t="shared" si="241"/>
        <v>0</v>
      </c>
      <c r="P681" s="515">
        <f t="shared" si="242"/>
        <v>0</v>
      </c>
      <c r="Q681" s="888">
        <f t="shared" si="242"/>
        <v>0</v>
      </c>
      <c r="R681" s="889">
        <f t="shared" si="240"/>
        <v>0</v>
      </c>
      <c r="S681" s="507"/>
      <c r="T681" s="508"/>
      <c r="U681" s="509">
        <f t="shared" si="243"/>
        <v>0</v>
      </c>
      <c r="V681" s="47">
        <f t="shared" si="230"/>
        <v>0</v>
      </c>
      <c r="W681" s="510"/>
    </row>
    <row r="682" spans="1:23" ht="12" customHeight="1">
      <c r="A682" s="498">
        <v>31210823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1"/>
        <v>0</v>
      </c>
      <c r="O682" s="509">
        <f t="shared" si="241"/>
        <v>0</v>
      </c>
      <c r="P682" s="515">
        <f t="shared" si="242"/>
        <v>0</v>
      </c>
      <c r="Q682" s="888">
        <f t="shared" si="242"/>
        <v>0</v>
      </c>
      <c r="R682" s="889">
        <f t="shared" si="240"/>
        <v>0</v>
      </c>
      <c r="S682" s="507"/>
      <c r="T682" s="508"/>
      <c r="U682" s="509">
        <f t="shared" si="243"/>
        <v>0</v>
      </c>
      <c r="V682" s="47">
        <f t="shared" ref="V682:V743" si="245">O682+R682-U682</f>
        <v>0</v>
      </c>
      <c r="W682" s="510"/>
    </row>
    <row r="683" spans="1:23" ht="12" customHeight="1">
      <c r="A683" s="498">
        <v>31400126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ref="N683:O702" si="246">SUMIF($A$10:$A$379,$A683,N$10:N$379)</f>
        <v>0</v>
      </c>
      <c r="O683" s="509">
        <f t="shared" si="246"/>
        <v>0</v>
      </c>
      <c r="P683" s="515">
        <f t="shared" si="242"/>
        <v>0</v>
      </c>
      <c r="Q683" s="888">
        <f t="shared" si="242"/>
        <v>0</v>
      </c>
      <c r="R683" s="889">
        <f t="shared" si="240"/>
        <v>0</v>
      </c>
      <c r="S683" s="507"/>
      <c r="T683" s="508"/>
      <c r="U683" s="509">
        <f t="shared" si="243"/>
        <v>0</v>
      </c>
      <c r="V683" s="47">
        <f t="shared" si="245"/>
        <v>0</v>
      </c>
      <c r="W683" s="510"/>
    </row>
    <row r="684" spans="1:23" ht="12" customHeight="1">
      <c r="A684" s="498">
        <v>31410825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6"/>
        <v>0</v>
      </c>
      <c r="O684" s="509">
        <f t="shared" si="246"/>
        <v>0</v>
      </c>
      <c r="P684" s="515">
        <f t="shared" si="242"/>
        <v>24</v>
      </c>
      <c r="Q684" s="888">
        <f t="shared" si="242"/>
        <v>0</v>
      </c>
      <c r="R684" s="889">
        <f t="shared" si="240"/>
        <v>24</v>
      </c>
      <c r="S684" s="507"/>
      <c r="T684" s="508"/>
      <c r="U684" s="509">
        <f t="shared" si="243"/>
        <v>24</v>
      </c>
      <c r="V684" s="47">
        <f t="shared" si="245"/>
        <v>0</v>
      </c>
      <c r="W684" s="510"/>
    </row>
    <row r="685" spans="1:23" ht="12" customHeight="1">
      <c r="A685" s="498">
        <v>31410831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6"/>
        <v>0</v>
      </c>
      <c r="O685" s="509">
        <f t="shared" si="246"/>
        <v>0</v>
      </c>
      <c r="P685" s="515">
        <f t="shared" si="242"/>
        <v>148</v>
      </c>
      <c r="Q685" s="888">
        <f t="shared" si="242"/>
        <v>0</v>
      </c>
      <c r="R685" s="889">
        <f t="shared" si="240"/>
        <v>148</v>
      </c>
      <c r="S685" s="507"/>
      <c r="T685" s="508"/>
      <c r="U685" s="509">
        <f t="shared" si="243"/>
        <v>148</v>
      </c>
      <c r="V685" s="47">
        <f t="shared" si="245"/>
        <v>0</v>
      </c>
      <c r="W685" s="510"/>
    </row>
    <row r="686" spans="1:23" ht="12" customHeight="1">
      <c r="A686" s="498">
        <v>31410854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6"/>
        <v>0</v>
      </c>
      <c r="O686" s="509">
        <f t="shared" si="246"/>
        <v>0</v>
      </c>
      <c r="P686" s="515">
        <f t="shared" si="242"/>
        <v>0</v>
      </c>
      <c r="Q686" s="888">
        <f t="shared" si="242"/>
        <v>200</v>
      </c>
      <c r="R686" s="889">
        <f t="shared" si="240"/>
        <v>200</v>
      </c>
      <c r="S686" s="507"/>
      <c r="T686" s="508"/>
      <c r="U686" s="509">
        <f t="shared" si="243"/>
        <v>200</v>
      </c>
      <c r="V686" s="47">
        <f t="shared" si="245"/>
        <v>0</v>
      </c>
      <c r="W686" s="510"/>
    </row>
    <row r="687" spans="1:23" ht="12" customHeight="1">
      <c r="A687" s="498">
        <v>31411813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2"/>
        <v>0</v>
      </c>
      <c r="Q687" s="888">
        <f t="shared" si="242"/>
        <v>280</v>
      </c>
      <c r="R687" s="889">
        <f t="shared" si="240"/>
        <v>280</v>
      </c>
      <c r="S687" s="507"/>
      <c r="T687" s="508"/>
      <c r="U687" s="509">
        <f t="shared" si="243"/>
        <v>280</v>
      </c>
      <c r="V687" s="47">
        <f t="shared" si="245"/>
        <v>0</v>
      </c>
      <c r="W687" s="510"/>
    </row>
    <row r="688" spans="1:23" ht="12" customHeight="1">
      <c r="A688" s="498">
        <v>31411825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ref="P688:Q707" si="247">SUMIF($A$10:$A$374,$A688,P$10:P$374)</f>
        <v>16</v>
      </c>
      <c r="Q688" s="888">
        <f t="shared" si="247"/>
        <v>0</v>
      </c>
      <c r="R688" s="889">
        <f t="shared" si="240"/>
        <v>16</v>
      </c>
      <c r="S688" s="507"/>
      <c r="T688" s="508"/>
      <c r="U688" s="509">
        <f t="shared" si="243"/>
        <v>16</v>
      </c>
      <c r="V688" s="47">
        <f t="shared" si="245"/>
        <v>0</v>
      </c>
      <c r="W688" s="510"/>
    </row>
    <row r="689" spans="1:23" ht="12" customHeight="1">
      <c r="A689" s="498">
        <v>31411831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7"/>
        <v>168</v>
      </c>
      <c r="Q689" s="888">
        <f t="shared" si="247"/>
        <v>0</v>
      </c>
      <c r="R689" s="889">
        <f t="shared" si="240"/>
        <v>168</v>
      </c>
      <c r="S689" s="507"/>
      <c r="T689" s="508"/>
      <c r="U689" s="509">
        <f t="shared" si="243"/>
        <v>168</v>
      </c>
      <c r="V689" s="47">
        <f t="shared" si="245"/>
        <v>0</v>
      </c>
      <c r="W689" s="510"/>
    </row>
    <row r="690" spans="1:23" ht="12" customHeight="1">
      <c r="A690" s="498">
        <v>31411854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6"/>
        <v>0</v>
      </c>
      <c r="O690" s="509">
        <f t="shared" si="246"/>
        <v>0</v>
      </c>
      <c r="P690" s="515">
        <f t="shared" si="247"/>
        <v>0</v>
      </c>
      <c r="Q690" s="888">
        <f t="shared" si="247"/>
        <v>248</v>
      </c>
      <c r="R690" s="889">
        <f t="shared" si="240"/>
        <v>248</v>
      </c>
      <c r="S690" s="507"/>
      <c r="T690" s="508"/>
      <c r="U690" s="509">
        <f t="shared" si="243"/>
        <v>248</v>
      </c>
      <c r="V690" s="47">
        <f t="shared" si="245"/>
        <v>0</v>
      </c>
      <c r="W690" s="510"/>
    </row>
    <row r="691" spans="1:23" ht="12" customHeight="1">
      <c r="A691" s="498">
        <v>32000846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si="246"/>
        <v>0</v>
      </c>
      <c r="O691" s="509">
        <f t="shared" si="246"/>
        <v>0</v>
      </c>
      <c r="P691" s="515">
        <f t="shared" si="247"/>
        <v>0</v>
      </c>
      <c r="Q691" s="888">
        <f t="shared" si="247"/>
        <v>0</v>
      </c>
      <c r="R691" s="889">
        <f t="shared" si="240"/>
        <v>0</v>
      </c>
      <c r="S691" s="507"/>
      <c r="T691" s="508"/>
      <c r="U691" s="509">
        <f t="shared" si="243"/>
        <v>0</v>
      </c>
      <c r="V691" s="47">
        <f t="shared" si="245"/>
        <v>0</v>
      </c>
      <c r="W691" s="510"/>
    </row>
    <row r="692" spans="1:23" ht="12" customHeight="1">
      <c r="A692" s="498">
        <v>32000890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6"/>
        <v>0</v>
      </c>
      <c r="O692" s="509">
        <f t="shared" si="246"/>
        <v>0</v>
      </c>
      <c r="P692" s="515">
        <f t="shared" si="247"/>
        <v>0</v>
      </c>
      <c r="Q692" s="888">
        <f t="shared" si="247"/>
        <v>0</v>
      </c>
      <c r="R692" s="889">
        <f t="shared" si="240"/>
        <v>0</v>
      </c>
      <c r="S692" s="507"/>
      <c r="T692" s="508"/>
      <c r="U692" s="509">
        <f t="shared" si="243"/>
        <v>0</v>
      </c>
      <c r="V692" s="47">
        <f t="shared" si="245"/>
        <v>0</v>
      </c>
      <c r="W692" s="510"/>
    </row>
    <row r="693" spans="1:23" ht="12" customHeight="1">
      <c r="A693" s="498">
        <v>32010104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4"/>
        <v>0</v>
      </c>
      <c r="L693" s="888">
        <f t="shared" si="244"/>
        <v>0</v>
      </c>
      <c r="M693" s="888">
        <f t="shared" si="244"/>
        <v>0</v>
      </c>
      <c r="N693" s="515">
        <f t="shared" si="246"/>
        <v>0</v>
      </c>
      <c r="O693" s="509">
        <f t="shared" si="246"/>
        <v>0</v>
      </c>
      <c r="P693" s="515">
        <f t="shared" si="247"/>
        <v>0</v>
      </c>
      <c r="Q693" s="888">
        <f t="shared" si="247"/>
        <v>0</v>
      </c>
      <c r="R693" s="889">
        <f t="shared" si="240"/>
        <v>0</v>
      </c>
      <c r="S693" s="507"/>
      <c r="T693" s="508"/>
      <c r="U693" s="509">
        <f t="shared" si="243"/>
        <v>0</v>
      </c>
      <c r="V693" s="47">
        <f t="shared" si="245"/>
        <v>0</v>
      </c>
      <c r="W693" s="510"/>
    </row>
    <row r="694" spans="1:23" ht="12" customHeight="1">
      <c r="A694" s="498">
        <v>32010108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4"/>
        <v>0</v>
      </c>
      <c r="L694" s="888">
        <f t="shared" si="244"/>
        <v>0</v>
      </c>
      <c r="M694" s="888">
        <f t="shared" si="244"/>
        <v>0</v>
      </c>
      <c r="N694" s="515">
        <f t="shared" si="246"/>
        <v>0</v>
      </c>
      <c r="O694" s="509">
        <f t="shared" si="246"/>
        <v>0</v>
      </c>
      <c r="P694" s="515">
        <f t="shared" si="247"/>
        <v>0</v>
      </c>
      <c r="Q694" s="888">
        <f t="shared" si="247"/>
        <v>0</v>
      </c>
      <c r="R694" s="889">
        <f t="shared" si="240"/>
        <v>0</v>
      </c>
      <c r="S694" s="507"/>
      <c r="T694" s="508"/>
      <c r="U694" s="509">
        <f t="shared" si="243"/>
        <v>0</v>
      </c>
      <c r="V694" s="47">
        <f t="shared" si="245"/>
        <v>0</v>
      </c>
      <c r="W694" s="510"/>
    </row>
    <row r="695" spans="1:23" ht="12" customHeight="1">
      <c r="A695" s="498">
        <v>32010131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4"/>
        <v>0</v>
      </c>
      <c r="L695" s="888">
        <f t="shared" si="244"/>
        <v>0</v>
      </c>
      <c r="M695" s="888">
        <f t="shared" si="244"/>
        <v>0</v>
      </c>
      <c r="N695" s="515">
        <f t="shared" si="246"/>
        <v>0</v>
      </c>
      <c r="O695" s="509">
        <f t="shared" si="246"/>
        <v>0</v>
      </c>
      <c r="P695" s="515">
        <f t="shared" si="247"/>
        <v>0</v>
      </c>
      <c r="Q695" s="888">
        <f t="shared" si="247"/>
        <v>0</v>
      </c>
      <c r="R695" s="889">
        <f t="shared" si="240"/>
        <v>0</v>
      </c>
      <c r="S695" s="507"/>
      <c r="T695" s="508"/>
      <c r="U695" s="509">
        <f t="shared" si="243"/>
        <v>0</v>
      </c>
      <c r="V695" s="47">
        <f t="shared" si="245"/>
        <v>0</v>
      </c>
      <c r="W695" s="510"/>
    </row>
    <row r="696" spans="1:23" ht="12" customHeight="1">
      <c r="A696" s="498">
        <v>32010813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4"/>
        <v>0</v>
      </c>
      <c r="L696" s="888">
        <f t="shared" si="244"/>
        <v>0</v>
      </c>
      <c r="M696" s="888">
        <f t="shared" si="244"/>
        <v>0</v>
      </c>
      <c r="N696" s="515">
        <f t="shared" si="246"/>
        <v>0</v>
      </c>
      <c r="O696" s="509">
        <f t="shared" si="246"/>
        <v>0</v>
      </c>
      <c r="P696" s="515">
        <f t="shared" si="247"/>
        <v>0</v>
      </c>
      <c r="Q696" s="888">
        <f t="shared" si="247"/>
        <v>0</v>
      </c>
      <c r="R696" s="889">
        <f t="shared" si="240"/>
        <v>0</v>
      </c>
      <c r="S696" s="507"/>
      <c r="T696" s="508"/>
      <c r="U696" s="509">
        <f t="shared" si="243"/>
        <v>0</v>
      </c>
      <c r="V696" s="47">
        <f t="shared" si="245"/>
        <v>0</v>
      </c>
      <c r="W696" s="510"/>
    </row>
    <row r="697" spans="1:23" ht="12" customHeight="1">
      <c r="A697" s="498">
        <v>32010834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4"/>
        <v>0</v>
      </c>
      <c r="L697" s="888">
        <f t="shared" si="244"/>
        <v>0</v>
      </c>
      <c r="M697" s="888">
        <f t="shared" si="244"/>
        <v>0</v>
      </c>
      <c r="N697" s="515">
        <f t="shared" si="246"/>
        <v>0</v>
      </c>
      <c r="O697" s="509">
        <f t="shared" si="246"/>
        <v>0</v>
      </c>
      <c r="P697" s="515">
        <f t="shared" si="247"/>
        <v>0</v>
      </c>
      <c r="Q697" s="888">
        <f t="shared" si="247"/>
        <v>0</v>
      </c>
      <c r="R697" s="889">
        <f t="shared" si="240"/>
        <v>0</v>
      </c>
      <c r="S697" s="507"/>
      <c r="T697" s="508"/>
      <c r="U697" s="509">
        <f t="shared" si="243"/>
        <v>0</v>
      </c>
      <c r="V697" s="47">
        <f t="shared" si="245"/>
        <v>0</v>
      </c>
      <c r="W697" s="510"/>
    </row>
    <row r="698" spans="1:23" ht="13.5" customHeight="1">
      <c r="A698" s="498">
        <v>32010837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5"/>
        <v>0</v>
      </c>
      <c r="K698" s="888">
        <f t="shared" ref="K698:M717" si="248">SUMIF($A$10:$A$374,$A698,K$10:K$374)</f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7"/>
        <v>0</v>
      </c>
      <c r="Q698" s="888">
        <f t="shared" si="247"/>
        <v>0</v>
      </c>
      <c r="R698" s="889">
        <f t="shared" si="240"/>
        <v>0</v>
      </c>
      <c r="S698" s="507"/>
      <c r="T698" s="508"/>
      <c r="U698" s="509">
        <f t="shared" si="243"/>
        <v>0</v>
      </c>
      <c r="V698" s="47">
        <f t="shared" si="245"/>
        <v>0</v>
      </c>
      <c r="W698" s="510"/>
    </row>
    <row r="699" spans="1:23" ht="13.5" customHeight="1">
      <c r="A699" s="498">
        <v>32010873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5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7"/>
        <v>0</v>
      </c>
      <c r="Q699" s="888">
        <f t="shared" si="247"/>
        <v>0</v>
      </c>
      <c r="R699" s="889">
        <f t="shared" si="240"/>
        <v>0</v>
      </c>
      <c r="S699" s="507"/>
      <c r="T699" s="508"/>
      <c r="U699" s="509">
        <f t="shared" si="243"/>
        <v>0</v>
      </c>
      <c r="V699" s="47">
        <f t="shared" si="245"/>
        <v>0</v>
      </c>
      <c r="W699" s="510"/>
    </row>
    <row r="700" spans="1:23" ht="12" customHeight="1">
      <c r="A700" s="498">
        <v>32010890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5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7"/>
        <v>1598</v>
      </c>
      <c r="Q700" s="888">
        <f t="shared" si="247"/>
        <v>1170</v>
      </c>
      <c r="R700" s="889">
        <f t="shared" si="240"/>
        <v>2768</v>
      </c>
      <c r="S700" s="507"/>
      <c r="T700" s="508"/>
      <c r="U700" s="509">
        <f t="shared" si="243"/>
        <v>2768</v>
      </c>
      <c r="V700" s="47">
        <f t="shared" si="245"/>
        <v>0</v>
      </c>
      <c r="W700" s="510"/>
    </row>
    <row r="701" spans="1:23" ht="12" customHeight="1">
      <c r="A701" s="498">
        <v>32101870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5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7"/>
        <v>0</v>
      </c>
      <c r="Q701" s="888">
        <f t="shared" si="247"/>
        <v>0</v>
      </c>
      <c r="R701" s="889">
        <f t="shared" si="240"/>
        <v>0</v>
      </c>
      <c r="S701" s="507"/>
      <c r="T701" s="508"/>
      <c r="U701" s="509">
        <f t="shared" si="243"/>
        <v>0</v>
      </c>
      <c r="V701" s="47">
        <f t="shared" si="245"/>
        <v>0</v>
      </c>
      <c r="W701" s="510"/>
    </row>
    <row r="702" spans="1:23" ht="12" customHeight="1">
      <c r="A702" s="498">
        <v>32110108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5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7"/>
        <v>0</v>
      </c>
      <c r="Q702" s="888">
        <f t="shared" si="247"/>
        <v>0</v>
      </c>
      <c r="R702" s="889">
        <f t="shared" si="240"/>
        <v>0</v>
      </c>
      <c r="S702" s="507"/>
      <c r="T702" s="508"/>
      <c r="U702" s="509">
        <f t="shared" si="243"/>
        <v>0</v>
      </c>
      <c r="V702" s="47">
        <f t="shared" si="245"/>
        <v>0</v>
      </c>
      <c r="W702" s="510"/>
    </row>
    <row r="703" spans="1:23" ht="12" customHeight="1">
      <c r="A703" s="498">
        <v>32110813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ref="J703:J738" si="249">SUMIF($A$10:$A$379,$A703,J$10:J$379)</f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ref="N703:O722" si="250">SUMIF($A$10:$A$379,$A703,N$10:N$379)</f>
        <v>0</v>
      </c>
      <c r="O703" s="509">
        <f t="shared" si="250"/>
        <v>0</v>
      </c>
      <c r="P703" s="515">
        <f t="shared" si="247"/>
        <v>0</v>
      </c>
      <c r="Q703" s="888">
        <f t="shared" si="247"/>
        <v>0</v>
      </c>
      <c r="R703" s="889">
        <f t="shared" si="240"/>
        <v>0</v>
      </c>
      <c r="S703" s="507"/>
      <c r="T703" s="508"/>
      <c r="U703" s="509">
        <f t="shared" si="243"/>
        <v>0</v>
      </c>
      <c r="V703" s="47">
        <f t="shared" si="245"/>
        <v>0</v>
      </c>
      <c r="W703" s="510"/>
    </row>
    <row r="704" spans="1:23" ht="12" customHeight="1">
      <c r="A704" s="498">
        <v>32110834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49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50"/>
        <v>0</v>
      </c>
      <c r="O704" s="509">
        <f t="shared" si="250"/>
        <v>0</v>
      </c>
      <c r="P704" s="515">
        <f t="shared" si="247"/>
        <v>0</v>
      </c>
      <c r="Q704" s="888">
        <f t="shared" si="247"/>
        <v>0</v>
      </c>
      <c r="R704" s="889">
        <f t="shared" si="240"/>
        <v>0</v>
      </c>
      <c r="S704" s="507"/>
      <c r="T704" s="508"/>
      <c r="U704" s="509">
        <f t="shared" si="243"/>
        <v>0</v>
      </c>
      <c r="V704" s="47">
        <f t="shared" si="245"/>
        <v>0</v>
      </c>
      <c r="W704" s="510"/>
    </row>
    <row r="705" spans="1:23" ht="12" customHeight="1">
      <c r="A705" s="498">
        <v>32110837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49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50"/>
        <v>0</v>
      </c>
      <c r="O705" s="509">
        <f t="shared" si="250"/>
        <v>0</v>
      </c>
      <c r="P705" s="515">
        <f t="shared" si="247"/>
        <v>0</v>
      </c>
      <c r="Q705" s="888">
        <f t="shared" si="247"/>
        <v>0</v>
      </c>
      <c r="R705" s="889">
        <f t="shared" si="240"/>
        <v>0</v>
      </c>
      <c r="S705" s="507"/>
      <c r="T705" s="508"/>
      <c r="U705" s="509">
        <f t="shared" si="243"/>
        <v>0</v>
      </c>
      <c r="V705" s="47">
        <f t="shared" si="245"/>
        <v>0</v>
      </c>
      <c r="W705" s="510"/>
    </row>
    <row r="706" spans="1:23" ht="12" customHeight="1">
      <c r="A706" s="498">
        <v>32110873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49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50"/>
        <v>0</v>
      </c>
      <c r="O706" s="509">
        <f t="shared" si="250"/>
        <v>0</v>
      </c>
      <c r="P706" s="515">
        <f t="shared" si="247"/>
        <v>0</v>
      </c>
      <c r="Q706" s="888">
        <f t="shared" si="247"/>
        <v>0</v>
      </c>
      <c r="R706" s="889">
        <f t="shared" si="240"/>
        <v>0</v>
      </c>
      <c r="S706" s="507"/>
      <c r="T706" s="508"/>
      <c r="U706" s="509">
        <f t="shared" ref="U706:U738" si="251">SUMIF($A$10:$A$374,$A706,U$10:U$374)</f>
        <v>0</v>
      </c>
      <c r="V706" s="47">
        <f t="shared" si="245"/>
        <v>0</v>
      </c>
      <c r="W706" s="510"/>
    </row>
    <row r="707" spans="1:23" ht="12" customHeight="1">
      <c r="A707" s="498">
        <v>32110890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49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0"/>
        <v>0</v>
      </c>
      <c r="O707" s="509">
        <f t="shared" si="250"/>
        <v>0</v>
      </c>
      <c r="P707" s="515">
        <f t="shared" si="247"/>
        <v>850</v>
      </c>
      <c r="Q707" s="888">
        <f t="shared" si="247"/>
        <v>1070</v>
      </c>
      <c r="R707" s="889">
        <f t="shared" si="240"/>
        <v>1920</v>
      </c>
      <c r="S707" s="507"/>
      <c r="T707" s="508"/>
      <c r="U707" s="509">
        <f t="shared" si="251"/>
        <v>1920</v>
      </c>
      <c r="V707" s="47">
        <f t="shared" si="245"/>
        <v>0</v>
      </c>
      <c r="W707" s="510"/>
    </row>
    <row r="708" spans="1:23" ht="12" customHeight="1">
      <c r="A708" s="498">
        <v>33221834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0"/>
        <v>0</v>
      </c>
      <c r="O708" s="509">
        <f t="shared" si="250"/>
        <v>0</v>
      </c>
      <c r="P708" s="515">
        <f t="shared" ref="P708:Q727" si="252">SUMIF($A$10:$A$374,$A708,P$10:P$374)</f>
        <v>0</v>
      </c>
      <c r="Q708" s="888">
        <f t="shared" si="252"/>
        <v>0</v>
      </c>
      <c r="R708" s="889">
        <f t="shared" si="240"/>
        <v>0</v>
      </c>
      <c r="S708" s="507"/>
      <c r="T708" s="508"/>
      <c r="U708" s="509">
        <f t="shared" si="251"/>
        <v>0</v>
      </c>
      <c r="V708" s="47">
        <f t="shared" si="245"/>
        <v>0</v>
      </c>
      <c r="W708" s="510"/>
    </row>
    <row r="709" spans="1:23" ht="12" customHeight="1">
      <c r="A709" s="498">
        <v>33221890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0"/>
        <v>0</v>
      </c>
      <c r="O709" s="509">
        <f t="shared" si="250"/>
        <v>0</v>
      </c>
      <c r="P709" s="515">
        <f t="shared" si="252"/>
        <v>0</v>
      </c>
      <c r="Q709" s="888">
        <f t="shared" si="252"/>
        <v>0</v>
      </c>
      <c r="R709" s="889">
        <f t="shared" si="240"/>
        <v>0</v>
      </c>
      <c r="S709" s="507"/>
      <c r="T709" s="508"/>
      <c r="U709" s="509">
        <f t="shared" si="251"/>
        <v>0</v>
      </c>
      <c r="V709" s="47">
        <f t="shared" si="245"/>
        <v>0</v>
      </c>
      <c r="W709" s="510"/>
    </row>
    <row r="710" spans="1:23" ht="12" customHeight="1">
      <c r="A710" s="498">
        <v>33245837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50"/>
        <v>0</v>
      </c>
      <c r="O710" s="509">
        <f t="shared" si="250"/>
        <v>0</v>
      </c>
      <c r="P710" s="515">
        <f t="shared" si="252"/>
        <v>0</v>
      </c>
      <c r="Q710" s="888">
        <f t="shared" si="252"/>
        <v>0</v>
      </c>
      <c r="R710" s="889">
        <f t="shared" si="240"/>
        <v>0</v>
      </c>
      <c r="S710" s="507"/>
      <c r="T710" s="508"/>
      <c r="U710" s="509">
        <f t="shared" si="251"/>
        <v>0</v>
      </c>
      <c r="V710" s="47">
        <f t="shared" si="245"/>
        <v>0</v>
      </c>
      <c r="W710" s="510"/>
    </row>
    <row r="711" spans="1:23" ht="12" customHeight="1">
      <c r="A711" s="498">
        <v>36210108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si="250"/>
        <v>0</v>
      </c>
      <c r="O711" s="509">
        <f t="shared" si="250"/>
        <v>0</v>
      </c>
      <c r="P711" s="515">
        <f t="shared" si="252"/>
        <v>0</v>
      </c>
      <c r="Q711" s="888">
        <f t="shared" si="252"/>
        <v>0</v>
      </c>
      <c r="R711" s="889">
        <f t="shared" si="240"/>
        <v>0</v>
      </c>
      <c r="S711" s="507"/>
      <c r="T711" s="508"/>
      <c r="U711" s="509">
        <f t="shared" si="251"/>
        <v>0</v>
      </c>
      <c r="V711" s="47">
        <f t="shared" si="245"/>
        <v>0</v>
      </c>
      <c r="W711" s="510"/>
    </row>
    <row r="712" spans="1:23" ht="12" customHeight="1">
      <c r="A712" s="498">
        <v>36210890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0"/>
        <v>0</v>
      </c>
      <c r="O712" s="509">
        <f t="shared" si="250"/>
        <v>0</v>
      </c>
      <c r="P712" s="515">
        <f t="shared" si="252"/>
        <v>0</v>
      </c>
      <c r="Q712" s="888">
        <f t="shared" si="252"/>
        <v>0</v>
      </c>
      <c r="R712" s="889">
        <f t="shared" si="240"/>
        <v>0</v>
      </c>
      <c r="S712" s="507"/>
      <c r="T712" s="508"/>
      <c r="U712" s="509">
        <f t="shared" si="251"/>
        <v>0</v>
      </c>
      <c r="V712" s="47">
        <f t="shared" si="245"/>
        <v>0</v>
      </c>
      <c r="W712" s="510"/>
    </row>
    <row r="713" spans="1:23" ht="12" customHeight="1">
      <c r="A713" s="498">
        <v>36420837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48"/>
        <v>0</v>
      </c>
      <c r="L713" s="888">
        <f t="shared" si="248"/>
        <v>0</v>
      </c>
      <c r="M713" s="888">
        <f t="shared" si="248"/>
        <v>0</v>
      </c>
      <c r="N713" s="515">
        <f t="shared" si="250"/>
        <v>0</v>
      </c>
      <c r="O713" s="509">
        <f t="shared" si="250"/>
        <v>0</v>
      </c>
      <c r="P713" s="515">
        <f t="shared" si="252"/>
        <v>0</v>
      </c>
      <c r="Q713" s="888">
        <f t="shared" si="252"/>
        <v>0</v>
      </c>
      <c r="R713" s="889">
        <f t="shared" si="240"/>
        <v>0</v>
      </c>
      <c r="S713" s="507"/>
      <c r="T713" s="508"/>
      <c r="U713" s="509">
        <f t="shared" si="251"/>
        <v>0</v>
      </c>
      <c r="V713" s="47">
        <f t="shared" si="245"/>
        <v>0</v>
      </c>
      <c r="W713" s="510"/>
    </row>
    <row r="714" spans="1:23" ht="12" customHeight="1">
      <c r="A714" s="498">
        <v>36420834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5</v>
      </c>
      <c r="K714" s="888">
        <f t="shared" si="248"/>
        <v>0</v>
      </c>
      <c r="L714" s="888">
        <f t="shared" si="248"/>
        <v>0</v>
      </c>
      <c r="M714" s="888">
        <f t="shared" si="248"/>
        <v>0</v>
      </c>
      <c r="N714" s="515">
        <f t="shared" si="250"/>
        <v>0</v>
      </c>
      <c r="O714" s="509">
        <f t="shared" si="250"/>
        <v>5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51"/>
        <v>5</v>
      </c>
      <c r="V714" s="47">
        <f t="shared" si="245"/>
        <v>0</v>
      </c>
      <c r="W714" s="510"/>
    </row>
    <row r="715" spans="1:23" ht="12" customHeight="1">
      <c r="A715" s="498">
        <v>36420890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48"/>
        <v>0</v>
      </c>
      <c r="L715" s="888">
        <f t="shared" si="248"/>
        <v>0</v>
      </c>
      <c r="M715" s="888">
        <f t="shared" si="248"/>
        <v>0</v>
      </c>
      <c r="N715" s="515">
        <f t="shared" si="250"/>
        <v>0</v>
      </c>
      <c r="O715" s="509">
        <f t="shared" si="250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si="251"/>
        <v>0</v>
      </c>
      <c r="V715" s="47">
        <f t="shared" si="245"/>
        <v>0</v>
      </c>
      <c r="W715" s="510"/>
    </row>
    <row r="716" spans="1:23" ht="12" customHeight="1">
      <c r="A716" s="498">
        <v>36430104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48"/>
        <v>0</v>
      </c>
      <c r="L716" s="888">
        <f t="shared" si="248"/>
        <v>0</v>
      </c>
      <c r="M716" s="888">
        <f t="shared" si="248"/>
        <v>0</v>
      </c>
      <c r="N716" s="515">
        <f t="shared" si="250"/>
        <v>0</v>
      </c>
      <c r="O716" s="509">
        <f t="shared" si="250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1"/>
        <v>0</v>
      </c>
      <c r="V716" s="47">
        <f t="shared" si="245"/>
        <v>0</v>
      </c>
      <c r="W716" s="510"/>
    </row>
    <row r="717" spans="1:23" ht="12" customHeight="1">
      <c r="A717" s="498">
        <v>36430876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48"/>
        <v>0</v>
      </c>
      <c r="L717" s="888">
        <f t="shared" si="248"/>
        <v>0</v>
      </c>
      <c r="M717" s="888">
        <f t="shared" si="248"/>
        <v>0</v>
      </c>
      <c r="N717" s="515">
        <f t="shared" si="250"/>
        <v>0</v>
      </c>
      <c r="O717" s="509">
        <f t="shared" si="250"/>
        <v>0</v>
      </c>
      <c r="P717" s="515">
        <f t="shared" si="252"/>
        <v>0</v>
      </c>
      <c r="Q717" s="888">
        <f t="shared" si="252"/>
        <v>0</v>
      </c>
      <c r="R717" s="889">
        <f t="shared" si="240"/>
        <v>0</v>
      </c>
      <c r="S717" s="507"/>
      <c r="T717" s="508"/>
      <c r="U717" s="509">
        <f t="shared" si="251"/>
        <v>0</v>
      </c>
      <c r="V717" s="47">
        <f t="shared" si="245"/>
        <v>0</v>
      </c>
      <c r="W717" s="510"/>
    </row>
    <row r="718" spans="1:23" ht="12" customHeight="1">
      <c r="A718" s="498">
        <v>36430890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ref="K718:M738" si="253">SUMIF($A$10:$A$374,$A718,K$10:K$374)</f>
        <v>0</v>
      </c>
      <c r="L718" s="888">
        <f t="shared" si="253"/>
        <v>0</v>
      </c>
      <c r="M718" s="888">
        <f t="shared" si="253"/>
        <v>0</v>
      </c>
      <c r="N718" s="515">
        <f t="shared" si="250"/>
        <v>0</v>
      </c>
      <c r="O718" s="509">
        <f t="shared" si="250"/>
        <v>0</v>
      </c>
      <c r="P718" s="515">
        <f t="shared" si="252"/>
        <v>190</v>
      </c>
      <c r="Q718" s="888">
        <f t="shared" si="252"/>
        <v>0</v>
      </c>
      <c r="R718" s="889">
        <f t="shared" si="240"/>
        <v>190</v>
      </c>
      <c r="S718" s="507"/>
      <c r="T718" s="508"/>
      <c r="U718" s="509">
        <f t="shared" si="251"/>
        <v>190</v>
      </c>
      <c r="V718" s="47">
        <f t="shared" si="245"/>
        <v>0</v>
      </c>
      <c r="W718" s="510"/>
    </row>
    <row r="719" spans="1:23" ht="12" customHeight="1">
      <c r="A719" s="498">
        <v>36620834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16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0"/>
        <v>0</v>
      </c>
      <c r="O719" s="509">
        <f t="shared" si="250"/>
        <v>16</v>
      </c>
      <c r="P719" s="515">
        <f t="shared" si="252"/>
        <v>0</v>
      </c>
      <c r="Q719" s="888">
        <f t="shared" si="252"/>
        <v>0</v>
      </c>
      <c r="R719" s="889">
        <f t="shared" si="240"/>
        <v>0</v>
      </c>
      <c r="S719" s="507"/>
      <c r="T719" s="508"/>
      <c r="U719" s="509">
        <f t="shared" si="251"/>
        <v>16</v>
      </c>
      <c r="V719" s="47">
        <f t="shared" si="245"/>
        <v>0</v>
      </c>
      <c r="W719" s="510"/>
    </row>
    <row r="720" spans="1:23" ht="12" customHeight="1">
      <c r="A720" s="498">
        <v>36630104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0"/>
        <v>0</v>
      </c>
      <c r="O720" s="509">
        <f t="shared" si="250"/>
        <v>0</v>
      </c>
      <c r="P720" s="515">
        <f t="shared" si="252"/>
        <v>0</v>
      </c>
      <c r="Q720" s="888">
        <f t="shared" si="252"/>
        <v>0</v>
      </c>
      <c r="R720" s="889">
        <f t="shared" si="240"/>
        <v>0</v>
      </c>
      <c r="S720" s="507"/>
      <c r="T720" s="508"/>
      <c r="U720" s="509">
        <f t="shared" si="251"/>
        <v>0</v>
      </c>
      <c r="V720" s="47">
        <f t="shared" si="245"/>
        <v>0</v>
      </c>
      <c r="W720" s="510"/>
    </row>
    <row r="721" spans="1:23" ht="12" customHeight="1">
      <c r="A721" s="498">
        <v>36630107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0"/>
        <v>0</v>
      </c>
      <c r="O721" s="509">
        <f t="shared" si="250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51"/>
        <v>0</v>
      </c>
      <c r="V721" s="47">
        <f t="shared" si="245"/>
        <v>0</v>
      </c>
      <c r="W721" s="510"/>
    </row>
    <row r="722" spans="1:23" ht="12" customHeight="1">
      <c r="A722" s="498">
        <v>36630825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0"/>
        <v>0</v>
      </c>
      <c r="O722" s="509">
        <f t="shared" si="250"/>
        <v>0</v>
      </c>
      <c r="P722" s="515">
        <f t="shared" si="252"/>
        <v>126</v>
      </c>
      <c r="Q722" s="888">
        <f t="shared" si="252"/>
        <v>0</v>
      </c>
      <c r="R722" s="889">
        <f t="shared" si="240"/>
        <v>126</v>
      </c>
      <c r="S722" s="507"/>
      <c r="T722" s="508"/>
      <c r="U722" s="509">
        <f t="shared" si="251"/>
        <v>126</v>
      </c>
      <c r="V722" s="47">
        <f t="shared" si="245"/>
        <v>0</v>
      </c>
      <c r="W722" s="510"/>
    </row>
    <row r="723" spans="1:23" ht="12" customHeight="1">
      <c r="A723" s="498">
        <v>36630837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ref="N723:O738" si="254">SUMIF($A$10:$A$379,$A723,N$10:N$379)</f>
        <v>0</v>
      </c>
      <c r="O723" s="509">
        <f t="shared" si="254"/>
        <v>0</v>
      </c>
      <c r="P723" s="515">
        <f t="shared" si="252"/>
        <v>0</v>
      </c>
      <c r="Q723" s="888">
        <f t="shared" si="252"/>
        <v>0</v>
      </c>
      <c r="R723" s="889">
        <f t="shared" si="240"/>
        <v>0</v>
      </c>
      <c r="S723" s="507"/>
      <c r="T723" s="508"/>
      <c r="U723" s="509">
        <f t="shared" si="251"/>
        <v>0</v>
      </c>
      <c r="V723" s="47">
        <f t="shared" si="245"/>
        <v>0</v>
      </c>
      <c r="W723" s="510"/>
    </row>
    <row r="724" spans="1:23" ht="12" customHeight="1">
      <c r="A724" s="498">
        <v>36630831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4"/>
        <v>0</v>
      </c>
      <c r="O724" s="509">
        <f t="shared" si="254"/>
        <v>0</v>
      </c>
      <c r="P724" s="515">
        <f t="shared" si="252"/>
        <v>338</v>
      </c>
      <c r="Q724" s="888">
        <f t="shared" si="252"/>
        <v>0</v>
      </c>
      <c r="R724" s="889">
        <f t="shared" si="240"/>
        <v>338</v>
      </c>
      <c r="S724" s="507"/>
      <c r="T724" s="508"/>
      <c r="U724" s="509">
        <f t="shared" si="251"/>
        <v>338</v>
      </c>
      <c r="V724" s="47">
        <f t="shared" si="245"/>
        <v>0</v>
      </c>
      <c r="W724" s="510"/>
    </row>
    <row r="725" spans="1:23" ht="12" customHeight="1">
      <c r="A725" s="498">
        <v>36710834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8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4"/>
        <v>0</v>
      </c>
      <c r="O725" s="509">
        <f t="shared" si="254"/>
        <v>8</v>
      </c>
      <c r="P725" s="515">
        <f t="shared" si="252"/>
        <v>0</v>
      </c>
      <c r="Q725" s="888">
        <f t="shared" si="252"/>
        <v>0</v>
      </c>
      <c r="R725" s="889">
        <f t="shared" ref="R725:R738" si="255">SUMIF($A$10:$A$374,$A725,R$10:R$374)</f>
        <v>0</v>
      </c>
      <c r="S725" s="507"/>
      <c r="T725" s="508"/>
      <c r="U725" s="509">
        <f t="shared" si="251"/>
        <v>8</v>
      </c>
      <c r="V725" s="47">
        <f t="shared" si="245"/>
        <v>0</v>
      </c>
      <c r="W725" s="510"/>
    </row>
    <row r="726" spans="1:23" ht="12" customHeight="1">
      <c r="A726" s="498">
        <v>36730104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4"/>
        <v>0</v>
      </c>
      <c r="O726" s="509">
        <f t="shared" si="254"/>
        <v>0</v>
      </c>
      <c r="P726" s="515">
        <f t="shared" si="252"/>
        <v>0</v>
      </c>
      <c r="Q726" s="888">
        <f t="shared" si="252"/>
        <v>0</v>
      </c>
      <c r="R726" s="889">
        <f t="shared" si="255"/>
        <v>0</v>
      </c>
      <c r="S726" s="507"/>
      <c r="T726" s="508"/>
      <c r="U726" s="509">
        <f t="shared" si="251"/>
        <v>0</v>
      </c>
      <c r="V726" s="47">
        <f t="shared" si="245"/>
        <v>0</v>
      </c>
      <c r="W726" s="510"/>
    </row>
    <row r="727" spans="1:23" ht="10.9" customHeight="1">
      <c r="A727" s="498">
        <v>36730107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4"/>
        <v>0</v>
      </c>
      <c r="O727" s="509">
        <f t="shared" si="254"/>
        <v>0</v>
      </c>
      <c r="P727" s="515">
        <f t="shared" si="252"/>
        <v>0</v>
      </c>
      <c r="Q727" s="888">
        <f t="shared" si="252"/>
        <v>0</v>
      </c>
      <c r="R727" s="889">
        <f t="shared" si="255"/>
        <v>0</v>
      </c>
      <c r="S727" s="507"/>
      <c r="T727" s="508"/>
      <c r="U727" s="509">
        <f t="shared" si="251"/>
        <v>0</v>
      </c>
      <c r="V727" s="47">
        <f t="shared" si="245"/>
        <v>0</v>
      </c>
      <c r="W727" s="510"/>
    </row>
    <row r="728" spans="1:23" ht="10.9" customHeight="1">
      <c r="A728" s="498">
        <v>36730825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49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4"/>
        <v>0</v>
      </c>
      <c r="O728" s="509">
        <f t="shared" si="254"/>
        <v>0</v>
      </c>
      <c r="P728" s="515">
        <f t="shared" ref="P728:Q738" si="256">SUMIF($A$10:$A$374,$A728,P$10:P$374)</f>
        <v>162</v>
      </c>
      <c r="Q728" s="888">
        <f t="shared" si="256"/>
        <v>0</v>
      </c>
      <c r="R728" s="889">
        <f t="shared" si="255"/>
        <v>162</v>
      </c>
      <c r="S728" s="507"/>
      <c r="T728" s="508"/>
      <c r="U728" s="509">
        <f t="shared" si="251"/>
        <v>162</v>
      </c>
      <c r="V728" s="47">
        <f t="shared" si="245"/>
        <v>0</v>
      </c>
      <c r="W728" s="510"/>
    </row>
    <row r="729" spans="1:23" ht="10.9" customHeight="1">
      <c r="A729" s="498">
        <v>36730831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49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4"/>
        <v>0</v>
      </c>
      <c r="O729" s="509">
        <f t="shared" si="254"/>
        <v>0</v>
      </c>
      <c r="P729" s="515">
        <f t="shared" si="256"/>
        <v>340</v>
      </c>
      <c r="Q729" s="888">
        <f t="shared" si="256"/>
        <v>0</v>
      </c>
      <c r="R729" s="889">
        <f t="shared" si="255"/>
        <v>340</v>
      </c>
      <c r="S729" s="507"/>
      <c r="T729" s="508"/>
      <c r="U729" s="509">
        <f t="shared" si="251"/>
        <v>340</v>
      </c>
      <c r="V729" s="47">
        <f t="shared" si="245"/>
        <v>0</v>
      </c>
      <c r="W729" s="510"/>
    </row>
    <row r="730" spans="1:23" ht="10.9" customHeight="1">
      <c r="A730" s="498">
        <v>36730876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49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si="254"/>
        <v>0</v>
      </c>
      <c r="O730" s="509">
        <f t="shared" si="254"/>
        <v>0</v>
      </c>
      <c r="P730" s="515">
        <f t="shared" si="256"/>
        <v>0</v>
      </c>
      <c r="Q730" s="888">
        <f t="shared" si="256"/>
        <v>0</v>
      </c>
      <c r="R730" s="889">
        <f t="shared" si="255"/>
        <v>0</v>
      </c>
      <c r="S730" s="507"/>
      <c r="T730" s="508"/>
      <c r="U730" s="509">
        <f t="shared" si="251"/>
        <v>0</v>
      </c>
      <c r="V730" s="47">
        <f t="shared" si="245"/>
        <v>0</v>
      </c>
      <c r="W730" s="510"/>
    </row>
    <row r="731" spans="1:23" ht="12" customHeight="1">
      <c r="A731" s="498">
        <v>36730890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49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si="254"/>
        <v>0</v>
      </c>
      <c r="O731" s="509">
        <f t="shared" si="254"/>
        <v>0</v>
      </c>
      <c r="P731" s="515">
        <f t="shared" si="256"/>
        <v>0</v>
      </c>
      <c r="Q731" s="888">
        <f t="shared" si="256"/>
        <v>0</v>
      </c>
      <c r="R731" s="889">
        <f t="shared" si="255"/>
        <v>0</v>
      </c>
      <c r="S731" s="507"/>
      <c r="T731" s="508"/>
      <c r="U731" s="509">
        <f t="shared" si="251"/>
        <v>0</v>
      </c>
      <c r="V731" s="47">
        <f t="shared" si="245"/>
        <v>0</v>
      </c>
      <c r="W731" s="510"/>
    </row>
    <row r="732" spans="1:23" ht="12" customHeight="1">
      <c r="A732" s="498">
        <v>63330107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49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4"/>
        <v>0</v>
      </c>
      <c r="O732" s="509">
        <f t="shared" si="254"/>
        <v>0</v>
      </c>
      <c r="P732" s="515">
        <f t="shared" si="256"/>
        <v>0</v>
      </c>
      <c r="Q732" s="888">
        <f t="shared" si="256"/>
        <v>0</v>
      </c>
      <c r="R732" s="889">
        <f t="shared" si="255"/>
        <v>0</v>
      </c>
      <c r="S732" s="507"/>
      <c r="T732" s="508"/>
      <c r="U732" s="509">
        <f t="shared" si="251"/>
        <v>0</v>
      </c>
      <c r="V732" s="47">
        <f t="shared" si="245"/>
        <v>0</v>
      </c>
      <c r="W732" s="510"/>
    </row>
    <row r="733" spans="1:23" ht="12" customHeight="1">
      <c r="A733" s="498"/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49"/>
        <v>0</v>
      </c>
      <c r="K733" s="888">
        <f t="shared" si="253"/>
        <v>0</v>
      </c>
      <c r="L733" s="888">
        <f t="shared" si="253"/>
        <v>0</v>
      </c>
      <c r="M733" s="888">
        <f t="shared" si="253"/>
        <v>0</v>
      </c>
      <c r="N733" s="515">
        <f t="shared" si="254"/>
        <v>0</v>
      </c>
      <c r="O733" s="509">
        <f t="shared" si="254"/>
        <v>0</v>
      </c>
      <c r="P733" s="515">
        <f t="shared" si="256"/>
        <v>0</v>
      </c>
      <c r="Q733" s="888">
        <f t="shared" si="256"/>
        <v>0</v>
      </c>
      <c r="R733" s="889">
        <f t="shared" si="255"/>
        <v>0</v>
      </c>
      <c r="S733" s="507"/>
      <c r="T733" s="508"/>
      <c r="U733" s="509">
        <f t="shared" si="251"/>
        <v>0</v>
      </c>
      <c r="V733" s="47">
        <f t="shared" si="245"/>
        <v>0</v>
      </c>
      <c r="W733" s="510"/>
    </row>
    <row r="734" spans="1:23" ht="12" customHeight="1">
      <c r="A734" s="498"/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49"/>
        <v>0</v>
      </c>
      <c r="K734" s="888">
        <f t="shared" si="253"/>
        <v>0</v>
      </c>
      <c r="L734" s="888">
        <f t="shared" si="253"/>
        <v>0</v>
      </c>
      <c r="M734" s="888">
        <f t="shared" si="253"/>
        <v>0</v>
      </c>
      <c r="N734" s="515">
        <f t="shared" si="254"/>
        <v>0</v>
      </c>
      <c r="O734" s="509">
        <f t="shared" si="254"/>
        <v>0</v>
      </c>
      <c r="P734" s="515">
        <f t="shared" si="256"/>
        <v>0</v>
      </c>
      <c r="Q734" s="888">
        <f t="shared" si="256"/>
        <v>0</v>
      </c>
      <c r="R734" s="889">
        <f t="shared" si="255"/>
        <v>0</v>
      </c>
      <c r="S734" s="507"/>
      <c r="T734" s="508"/>
      <c r="U734" s="509">
        <f t="shared" si="251"/>
        <v>0</v>
      </c>
      <c r="V734" s="47">
        <f t="shared" si="245"/>
        <v>0</v>
      </c>
      <c r="W734" s="510"/>
    </row>
    <row r="735" spans="1:23" ht="12" customHeight="1">
      <c r="A735" s="498"/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49"/>
        <v>0</v>
      </c>
      <c r="K735" s="888">
        <f t="shared" si="253"/>
        <v>0</v>
      </c>
      <c r="L735" s="888">
        <f t="shared" si="253"/>
        <v>0</v>
      </c>
      <c r="M735" s="888">
        <f t="shared" si="253"/>
        <v>0</v>
      </c>
      <c r="N735" s="515">
        <f t="shared" si="254"/>
        <v>0</v>
      </c>
      <c r="O735" s="509">
        <f t="shared" si="254"/>
        <v>0</v>
      </c>
      <c r="P735" s="515">
        <f t="shared" si="256"/>
        <v>0</v>
      </c>
      <c r="Q735" s="888">
        <f t="shared" si="256"/>
        <v>0</v>
      </c>
      <c r="R735" s="889">
        <f t="shared" si="255"/>
        <v>0</v>
      </c>
      <c r="S735" s="507"/>
      <c r="T735" s="508"/>
      <c r="U735" s="509">
        <f t="shared" si="251"/>
        <v>0</v>
      </c>
      <c r="V735" s="47">
        <f t="shared" si="245"/>
        <v>0</v>
      </c>
      <c r="W735" s="510"/>
    </row>
    <row r="736" spans="1:23" ht="12" customHeight="1">
      <c r="A736" s="498"/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49"/>
        <v>0</v>
      </c>
      <c r="K736" s="888">
        <f t="shared" si="253"/>
        <v>0</v>
      </c>
      <c r="L736" s="888">
        <f t="shared" si="253"/>
        <v>0</v>
      </c>
      <c r="M736" s="888">
        <f t="shared" si="253"/>
        <v>0</v>
      </c>
      <c r="N736" s="515">
        <f t="shared" si="254"/>
        <v>0</v>
      </c>
      <c r="O736" s="509">
        <f t="shared" si="254"/>
        <v>0</v>
      </c>
      <c r="P736" s="515">
        <f t="shared" si="256"/>
        <v>0</v>
      </c>
      <c r="Q736" s="888">
        <f t="shared" si="256"/>
        <v>0</v>
      </c>
      <c r="R736" s="889">
        <f t="shared" si="255"/>
        <v>0</v>
      </c>
      <c r="S736" s="507"/>
      <c r="T736" s="508"/>
      <c r="U736" s="509">
        <f t="shared" si="251"/>
        <v>0</v>
      </c>
      <c r="V736" s="47">
        <f t="shared" si="245"/>
        <v>0</v>
      </c>
      <c r="W736" s="510"/>
    </row>
    <row r="737" spans="1:31" ht="12" customHeight="1">
      <c r="A737" s="498"/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49"/>
        <v>0</v>
      </c>
      <c r="K737" s="888">
        <f t="shared" si="253"/>
        <v>0</v>
      </c>
      <c r="L737" s="888">
        <f t="shared" si="253"/>
        <v>0</v>
      </c>
      <c r="M737" s="888">
        <f t="shared" si="253"/>
        <v>0</v>
      </c>
      <c r="N737" s="515">
        <f t="shared" si="254"/>
        <v>0</v>
      </c>
      <c r="O737" s="509">
        <f t="shared" si="254"/>
        <v>0</v>
      </c>
      <c r="P737" s="515">
        <f t="shared" si="256"/>
        <v>0</v>
      </c>
      <c r="Q737" s="888">
        <f t="shared" si="256"/>
        <v>0</v>
      </c>
      <c r="R737" s="889">
        <f t="shared" si="255"/>
        <v>0</v>
      </c>
      <c r="S737" s="507"/>
      <c r="T737" s="508"/>
      <c r="U737" s="509">
        <f t="shared" si="251"/>
        <v>0</v>
      </c>
      <c r="V737" s="47">
        <f t="shared" si="245"/>
        <v>0</v>
      </c>
      <c r="W737" s="510"/>
    </row>
    <row r="738" spans="1:31" ht="12" customHeight="1" thickBot="1">
      <c r="A738" s="520"/>
      <c r="B738" s="521"/>
      <c r="C738" s="522"/>
      <c r="D738" s="890"/>
      <c r="E738" s="523"/>
      <c r="F738" s="523"/>
      <c r="G738" s="523"/>
      <c r="H738" s="523"/>
      <c r="I738" s="891"/>
      <c r="J738" s="515">
        <f t="shared" si="249"/>
        <v>0</v>
      </c>
      <c r="K738" s="888">
        <f t="shared" si="253"/>
        <v>0</v>
      </c>
      <c r="L738" s="892">
        <f t="shared" si="253"/>
        <v>0</v>
      </c>
      <c r="M738" s="892">
        <f t="shared" si="253"/>
        <v>0</v>
      </c>
      <c r="N738" s="515">
        <f t="shared" si="254"/>
        <v>0</v>
      </c>
      <c r="O738" s="509">
        <f t="shared" si="254"/>
        <v>0</v>
      </c>
      <c r="P738" s="893">
        <f t="shared" si="256"/>
        <v>0</v>
      </c>
      <c r="Q738" s="892">
        <f t="shared" si="256"/>
        <v>0</v>
      </c>
      <c r="R738" s="894">
        <f t="shared" si="255"/>
        <v>0</v>
      </c>
      <c r="S738" s="529"/>
      <c r="T738" s="530"/>
      <c r="U738" s="531">
        <f t="shared" si="251"/>
        <v>0</v>
      </c>
      <c r="V738" s="47">
        <f t="shared" si="245"/>
        <v>0</v>
      </c>
      <c r="W738" s="532"/>
    </row>
    <row r="739" spans="1:31" ht="12" customHeight="1" thickBot="1">
      <c r="A739" s="533" t="s">
        <v>23</v>
      </c>
      <c r="B739" s="534"/>
      <c r="C739" s="535"/>
      <c r="D739" s="895"/>
      <c r="E739" s="536"/>
      <c r="F739" s="536"/>
      <c r="G739" s="536"/>
      <c r="H739" s="536"/>
      <c r="I739" s="896"/>
      <c r="J739" s="897">
        <f>SUM(J383:J738)</f>
        <v>1878</v>
      </c>
      <c r="K739" s="897">
        <f t="shared" ref="K739:U739" si="257">SUM(K383:K738)</f>
        <v>104</v>
      </c>
      <c r="L739" s="897">
        <f t="shared" si="257"/>
        <v>290</v>
      </c>
      <c r="M739" s="897">
        <f t="shared" si="257"/>
        <v>0</v>
      </c>
      <c r="N739" s="542">
        <f t="shared" si="257"/>
        <v>48</v>
      </c>
      <c r="O739" s="543">
        <f t="shared" si="257"/>
        <v>2320</v>
      </c>
      <c r="P739" s="897">
        <f t="shared" si="257"/>
        <v>4670</v>
      </c>
      <c r="Q739" s="542">
        <f t="shared" si="257"/>
        <v>4050</v>
      </c>
      <c r="R739" s="898">
        <f t="shared" si="257"/>
        <v>8720</v>
      </c>
      <c r="S739" s="897"/>
      <c r="T739" s="542"/>
      <c r="U739" s="543">
        <f t="shared" si="257"/>
        <v>11040</v>
      </c>
      <c r="V739" s="47">
        <f t="shared" si="245"/>
        <v>0</v>
      </c>
      <c r="W739" s="544"/>
    </row>
    <row r="740" spans="1:31" ht="12" customHeight="1">
      <c r="U740" s="547">
        <f>U739-U381</f>
        <v>0</v>
      </c>
      <c r="V740" s="47">
        <f t="shared" si="245"/>
        <v>0</v>
      </c>
    </row>
    <row r="741" spans="1:31" ht="12" customHeight="1">
      <c r="A741" s="965" t="s">
        <v>365</v>
      </c>
      <c r="B741" s="965"/>
      <c r="C741" s="546"/>
      <c r="V741" s="47">
        <f t="shared" si="245"/>
        <v>0</v>
      </c>
    </row>
    <row r="742" spans="1:31" ht="12" customHeight="1">
      <c r="A742" s="965" t="s">
        <v>366</v>
      </c>
      <c r="B742" s="965"/>
      <c r="C742" s="546"/>
      <c r="V742" s="47">
        <f t="shared" si="245"/>
        <v>0</v>
      </c>
    </row>
    <row r="743" spans="1:31" s="519" customFormat="1" ht="18" customHeight="1">
      <c r="A743" s="546" t="s">
        <v>367</v>
      </c>
      <c r="B743" s="546"/>
      <c r="C743" s="899"/>
      <c r="D743" s="638"/>
      <c r="I743" s="638"/>
      <c r="J743" s="55"/>
      <c r="K743" s="55"/>
      <c r="L743" s="55"/>
      <c r="M743" s="55"/>
      <c r="N743" s="55"/>
      <c r="O743" s="55"/>
      <c r="P743" s="55"/>
      <c r="Q743" s="55"/>
      <c r="R743" s="55"/>
      <c r="S743" s="546"/>
      <c r="T743" s="546"/>
      <c r="U743" s="55"/>
      <c r="V743" s="47">
        <f t="shared" si="245"/>
        <v>0</v>
      </c>
      <c r="W743" s="55"/>
      <c r="X743" s="55"/>
      <c r="Y743" s="55"/>
      <c r="Z743" s="55"/>
      <c r="AA743" s="55"/>
      <c r="AB743" s="55"/>
      <c r="AC743" s="55"/>
      <c r="AD743" s="55"/>
      <c r="AE743" s="55"/>
    </row>
  </sheetData>
  <mergeCells count="17">
    <mergeCell ref="AE8:AE9"/>
    <mergeCell ref="A741:B74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42:B742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BF3A9-384E-4D66-86B1-BB2C059B85B5}">
  <sheetPr codeName="Sheet11"/>
  <dimension ref="A1:AE691"/>
  <sheetViews>
    <sheetView zoomScaleNormal="100" workbookViewId="0">
      <pane xSplit="9" ySplit="13" topLeftCell="J285" activePane="bottomRight" state="frozen"/>
      <selection pane="topRight" activeCell="J1" sqref="J1"/>
      <selection pane="bottomLeft" activeCell="A14" sqref="A14"/>
      <selection pane="bottomRight" activeCell="A287" sqref="A287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483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3</v>
      </c>
      <c r="K16" s="58"/>
      <c r="L16" s="58"/>
      <c r="M16" s="58"/>
      <c r="N16" s="59"/>
      <c r="O16" s="60">
        <f t="shared" si="5"/>
        <v>3</v>
      </c>
      <c r="P16" s="61"/>
      <c r="Q16" s="62"/>
      <c r="R16" s="61"/>
      <c r="S16" s="63">
        <f>SUM(O16,R16)</f>
        <v>3</v>
      </c>
      <c r="T16" s="70"/>
      <c r="U16" s="65">
        <f t="shared" si="2"/>
        <v>3</v>
      </c>
      <c r="V16" s="66">
        <f t="shared" si="6"/>
        <v>0</v>
      </c>
      <c r="W16" s="48"/>
      <c r="X16" s="49">
        <f>(J16*1000)/C16</f>
        <v>600</v>
      </c>
      <c r="Y16" s="50">
        <f>(K16*1000)/C16</f>
        <v>0</v>
      </c>
      <c r="Z16" s="50"/>
      <c r="AA16" s="50"/>
      <c r="AB16" s="51"/>
      <c r="AC16" s="52">
        <f t="shared" si="3"/>
        <v>600</v>
      </c>
      <c r="AD16" s="53"/>
      <c r="AE16" s="54">
        <f t="shared" si="4"/>
        <v>600</v>
      </c>
    </row>
    <row r="17" spans="1:31" ht="18" customHeight="1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8</v>
      </c>
      <c r="K17" s="58"/>
      <c r="L17" s="58"/>
      <c r="M17" s="58"/>
      <c r="N17" s="59"/>
      <c r="O17" s="60">
        <f t="shared" si="5"/>
        <v>8</v>
      </c>
      <c r="P17" s="61"/>
      <c r="Q17" s="62"/>
      <c r="R17" s="61"/>
      <c r="S17" s="63">
        <f>SUM(O17,R17)</f>
        <v>8</v>
      </c>
      <c r="T17" s="64"/>
      <c r="U17" s="65">
        <f t="shared" si="2"/>
        <v>8</v>
      </c>
      <c r="V17" s="66">
        <f t="shared" si="6"/>
        <v>0</v>
      </c>
      <c r="W17" s="48" t="s">
        <v>35</v>
      </c>
      <c r="X17" s="49">
        <f>(J17*1000)/C17</f>
        <v>320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320</v>
      </c>
      <c r="AD17" s="53">
        <f>(R17*1000)/C17</f>
        <v>0</v>
      </c>
      <c r="AE17" s="54">
        <f t="shared" si="4"/>
        <v>320</v>
      </c>
    </row>
    <row r="18" spans="1:31" ht="18" customHeight="1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14</v>
      </c>
      <c r="K18" s="58"/>
      <c r="L18" s="58"/>
      <c r="M18" s="58"/>
      <c r="N18" s="59"/>
      <c r="O18" s="60">
        <f t="shared" si="5"/>
        <v>14</v>
      </c>
      <c r="P18" s="61"/>
      <c r="Q18" s="62"/>
      <c r="R18" s="61"/>
      <c r="S18" s="63"/>
      <c r="T18" s="70">
        <f>SUM(O18,R18)</f>
        <v>14</v>
      </c>
      <c r="U18" s="65">
        <f t="shared" si="2"/>
        <v>14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300</v>
      </c>
      <c r="R21" s="61">
        <f t="shared" si="1"/>
        <v>300</v>
      </c>
      <c r="S21" s="63">
        <f t="shared" ref="S21:S25" si="7">SUM(O21,R21)</f>
        <v>300</v>
      </c>
      <c r="T21" s="64"/>
      <c r="U21" s="65">
        <f t="shared" si="2"/>
        <v>300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6000</v>
      </c>
      <c r="AE21" s="54">
        <f t="shared" si="4"/>
        <v>6000</v>
      </c>
    </row>
    <row r="22" spans="1:31" ht="18" customHeight="1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84</v>
      </c>
      <c r="Q22" s="62"/>
      <c r="R22" s="61">
        <f t="shared" si="1"/>
        <v>84</v>
      </c>
      <c r="S22" s="63">
        <f t="shared" si="7"/>
        <v>84</v>
      </c>
      <c r="T22" s="64"/>
      <c r="U22" s="65">
        <f t="shared" si="2"/>
        <v>84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1680</v>
      </c>
      <c r="AE22" s="54">
        <f t="shared" si="4"/>
        <v>1680</v>
      </c>
    </row>
    <row r="23" spans="1:31" ht="18" customHeight="1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380</v>
      </c>
      <c r="Q23" s="62"/>
      <c r="R23" s="61">
        <f t="shared" si="1"/>
        <v>380</v>
      </c>
      <c r="S23" s="63">
        <f t="shared" si="7"/>
        <v>380</v>
      </c>
      <c r="T23" s="64"/>
      <c r="U23" s="65">
        <f t="shared" si="2"/>
        <v>380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7600</v>
      </c>
      <c r="AE23" s="54">
        <f t="shared" si="4"/>
        <v>7600</v>
      </c>
    </row>
    <row r="24" spans="1:31" ht="18" hidden="1" customHeight="1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14</v>
      </c>
      <c r="K26" s="58"/>
      <c r="L26" s="58"/>
      <c r="M26" s="58"/>
      <c r="N26" s="59"/>
      <c r="O26" s="60">
        <f t="shared" si="5"/>
        <v>14</v>
      </c>
      <c r="P26" s="61"/>
      <c r="Q26" s="62"/>
      <c r="R26" s="61"/>
      <c r="S26" s="63"/>
      <c r="T26" s="70">
        <f>SUM(O26,R26)</f>
        <v>14</v>
      </c>
      <c r="U26" s="65">
        <f t="shared" si="2"/>
        <v>14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4</v>
      </c>
      <c r="K27" s="58"/>
      <c r="L27" s="920"/>
      <c r="M27" s="58"/>
      <c r="N27" s="59"/>
      <c r="O27" s="60">
        <f t="shared" si="5"/>
        <v>4</v>
      </c>
      <c r="P27" s="61"/>
      <c r="Q27" s="62"/>
      <c r="R27" s="61"/>
      <c r="S27" s="63">
        <f>SUM(O27,R27)</f>
        <v>4</v>
      </c>
      <c r="T27" s="70"/>
      <c r="U27" s="65">
        <f t="shared" si="2"/>
        <v>4</v>
      </c>
      <c r="V27" s="66">
        <f t="shared" si="6"/>
        <v>0</v>
      </c>
      <c r="W27" s="48"/>
      <c r="X27" s="49">
        <f>(J27*1000)/C27</f>
        <v>800</v>
      </c>
      <c r="Y27" s="50"/>
      <c r="Z27" s="50"/>
      <c r="AA27" s="50"/>
      <c r="AB27" s="51"/>
      <c r="AC27" s="52">
        <f t="shared" si="3"/>
        <v>800</v>
      </c>
      <c r="AD27" s="53"/>
      <c r="AE27" s="54">
        <f t="shared" si="4"/>
        <v>800</v>
      </c>
    </row>
    <row r="28" spans="1:31" ht="18" customHeight="1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54</v>
      </c>
      <c r="K28" s="58">
        <v>8</v>
      </c>
      <c r="L28" s="76">
        <v>2</v>
      </c>
      <c r="M28" s="58"/>
      <c r="N28" s="59"/>
      <c r="O28" s="60">
        <f t="shared" si="5"/>
        <v>64</v>
      </c>
      <c r="P28" s="61"/>
      <c r="Q28" s="62"/>
      <c r="R28" s="61"/>
      <c r="S28" s="63">
        <f>SUM(O28,R28)</f>
        <v>64</v>
      </c>
      <c r="T28" s="64"/>
      <c r="U28" s="65">
        <f t="shared" si="2"/>
        <v>64</v>
      </c>
      <c r="V28" s="66">
        <f t="shared" si="6"/>
        <v>0</v>
      </c>
      <c r="W28" s="48" t="s">
        <v>40</v>
      </c>
      <c r="X28" s="49">
        <f>(J28*1000)/C28</f>
        <v>2160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2480</v>
      </c>
      <c r="AD28" s="53">
        <f>(R28*1000)/C28</f>
        <v>0</v>
      </c>
      <c r="AE28" s="54">
        <f t="shared" si="4"/>
        <v>2480</v>
      </c>
    </row>
    <row r="29" spans="1:31" ht="18" customHeight="1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9</v>
      </c>
      <c r="K29" s="58"/>
      <c r="L29" s="76"/>
      <c r="M29" s="58"/>
      <c r="N29" s="59"/>
      <c r="O29" s="60"/>
      <c r="P29" s="61"/>
      <c r="Q29" s="62"/>
      <c r="R29" s="61"/>
      <c r="S29" s="63"/>
      <c r="T29" s="64"/>
      <c r="U29" s="65"/>
      <c r="V29" s="66"/>
      <c r="W29" s="48"/>
      <c r="X29" s="49">
        <f>(J29*1000)/C29</f>
        <v>360</v>
      </c>
      <c r="Y29" s="50"/>
      <c r="Z29" s="50"/>
      <c r="AA29" s="50">
        <f>(M29*1000)/C29</f>
        <v>0</v>
      </c>
      <c r="AB29" s="51">
        <f>(N29*1000)/C29</f>
        <v>0</v>
      </c>
      <c r="AC29" s="52"/>
      <c r="AD29" s="53"/>
      <c r="AE29" s="54"/>
    </row>
    <row r="30" spans="1:31" ht="18" customHeight="1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>
        <v>24</v>
      </c>
      <c r="M30" s="58"/>
      <c r="N30" s="59"/>
      <c r="O30" s="60">
        <f t="shared" si="5"/>
        <v>24</v>
      </c>
      <c r="P30" s="61"/>
      <c r="Q30" s="62"/>
      <c r="R30" s="61"/>
      <c r="S30" s="63"/>
      <c r="T30" s="70">
        <f>SUM(O30,R30)</f>
        <v>24</v>
      </c>
      <c r="U30" s="65">
        <f t="shared" si="2"/>
        <v>24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32</v>
      </c>
      <c r="R34" s="61">
        <f>SUM(P34:Q34)</f>
        <v>32</v>
      </c>
      <c r="S34" s="63">
        <f>SUM(O34,R34)</f>
        <v>32</v>
      </c>
      <c r="T34" s="93"/>
      <c r="U34" s="65">
        <f t="shared" si="2"/>
        <v>32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640</v>
      </c>
      <c r="AE34" s="54">
        <f t="shared" si="4"/>
        <v>640</v>
      </c>
    </row>
    <row r="35" spans="1:31" ht="18" customHeight="1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110</v>
      </c>
      <c r="Q35" s="62"/>
      <c r="R35" s="61">
        <f t="shared" ref="R35:R50" si="12">SUM(P35:Q35)</f>
        <v>110</v>
      </c>
      <c r="S35" s="63">
        <f>SUM(O35,R35)</f>
        <v>110</v>
      </c>
      <c r="T35" s="93"/>
      <c r="U35" s="65">
        <f t="shared" si="2"/>
        <v>110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2200</v>
      </c>
      <c r="AE35" s="54">
        <f t="shared" si="4"/>
        <v>2200</v>
      </c>
    </row>
    <row r="36" spans="1:31" ht="18" customHeight="1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260</v>
      </c>
      <c r="R36" s="61">
        <f t="shared" si="12"/>
        <v>260</v>
      </c>
      <c r="S36" s="63">
        <f>SUM(O36,R36)</f>
        <v>260</v>
      </c>
      <c r="T36" s="64"/>
      <c r="U36" s="65">
        <f t="shared" si="2"/>
        <v>260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5200</v>
      </c>
      <c r="AE36" s="54">
        <f t="shared" si="4"/>
        <v>5200</v>
      </c>
    </row>
    <row r="37" spans="1:31" ht="18" hidden="1" customHeight="1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32</v>
      </c>
      <c r="K41" s="58"/>
      <c r="L41" s="924"/>
      <c r="M41" s="58"/>
      <c r="N41" s="59"/>
      <c r="O41" s="60">
        <f t="shared" si="5"/>
        <v>32</v>
      </c>
      <c r="P41" s="61"/>
      <c r="Q41" s="62"/>
      <c r="R41" s="61"/>
      <c r="S41" s="63">
        <f>SUM(O41,R41)</f>
        <v>32</v>
      </c>
      <c r="T41" s="64"/>
      <c r="U41" s="65">
        <f t="shared" si="2"/>
        <v>32</v>
      </c>
      <c r="V41" s="66">
        <f t="shared" si="6"/>
        <v>0</v>
      </c>
      <c r="W41" s="47"/>
      <c r="X41" s="49">
        <f>(J41*1000)/C41</f>
        <v>1280</v>
      </c>
      <c r="Y41" s="50"/>
      <c r="Z41" s="50"/>
      <c r="AA41" s="50"/>
      <c r="AB41" s="51"/>
      <c r="AC41" s="52">
        <f t="shared" si="3"/>
        <v>1280</v>
      </c>
      <c r="AD41" s="53"/>
      <c r="AE41" s="54">
        <f t="shared" si="4"/>
        <v>1280</v>
      </c>
    </row>
    <row r="42" spans="1:31" ht="18" hidden="1" customHeight="1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customHeight="1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>
        <v>56</v>
      </c>
      <c r="R43" s="92">
        <f t="shared" si="12"/>
        <v>56</v>
      </c>
      <c r="S43" s="63"/>
      <c r="T43" s="70">
        <f>SUM(O43,R43)</f>
        <v>56</v>
      </c>
      <c r="U43" s="65">
        <f t="shared" si="2"/>
        <v>56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40</v>
      </c>
      <c r="Q44" s="62">
        <v>200</v>
      </c>
      <c r="R44" s="61">
        <f t="shared" si="12"/>
        <v>240</v>
      </c>
      <c r="S44" s="63">
        <f>SUM(O44,R44)</f>
        <v>240</v>
      </c>
      <c r="T44" s="64"/>
      <c r="U44" s="65">
        <f t="shared" si="2"/>
        <v>240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4800</v>
      </c>
      <c r="AE44" s="54">
        <f t="shared" si="4"/>
        <v>4800</v>
      </c>
    </row>
    <row r="45" spans="1:31" ht="18" customHeight="1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>
        <v>16</v>
      </c>
      <c r="Q45" s="62"/>
      <c r="R45" s="61">
        <f t="shared" si="12"/>
        <v>16</v>
      </c>
      <c r="S45" s="63">
        <f>SUM(O45,R45)</f>
        <v>16</v>
      </c>
      <c r="T45" s="64"/>
      <c r="U45" s="65">
        <f t="shared" si="2"/>
        <v>16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320</v>
      </c>
      <c r="AE45" s="54">
        <f t="shared" si="4"/>
        <v>320</v>
      </c>
    </row>
    <row r="46" spans="1:31" ht="18" customHeight="1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24</v>
      </c>
      <c r="Q46" s="62"/>
      <c r="R46" s="92">
        <f t="shared" si="12"/>
        <v>24</v>
      </c>
      <c r="S46" s="63"/>
      <c r="T46" s="70">
        <f>SUM(O46,R46)</f>
        <v>24</v>
      </c>
      <c r="U46" s="65">
        <f t="shared" si="2"/>
        <v>24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100</v>
      </c>
      <c r="R48" s="61">
        <f t="shared" si="12"/>
        <v>100</v>
      </c>
      <c r="S48" s="63">
        <f>SUM(O48,R48)</f>
        <v>100</v>
      </c>
      <c r="T48" s="64"/>
      <c r="U48" s="65">
        <f t="shared" si="2"/>
        <v>100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2000</v>
      </c>
      <c r="AE48" s="54">
        <f t="shared" si="4"/>
        <v>2000</v>
      </c>
    </row>
    <row r="49" spans="1:31" ht="18" hidden="1" customHeight="1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238</v>
      </c>
      <c r="K51" s="123">
        <f t="shared" si="13"/>
        <v>8</v>
      </c>
      <c r="L51" s="123">
        <f t="shared" si="13"/>
        <v>26</v>
      </c>
      <c r="M51" s="123">
        <f t="shared" si="13"/>
        <v>0</v>
      </c>
      <c r="N51" s="124">
        <f t="shared" si="13"/>
        <v>16</v>
      </c>
      <c r="O51" s="125">
        <f t="shared" si="13"/>
        <v>279</v>
      </c>
      <c r="P51" s="126">
        <f t="shared" si="13"/>
        <v>800</v>
      </c>
      <c r="Q51" s="127">
        <f t="shared" si="13"/>
        <v>916</v>
      </c>
      <c r="R51" s="126">
        <f t="shared" si="13"/>
        <v>1716</v>
      </c>
      <c r="S51" s="128">
        <f t="shared" si="13"/>
        <v>1821</v>
      </c>
      <c r="T51" s="129">
        <f t="shared" si="13"/>
        <v>174</v>
      </c>
      <c r="U51" s="130">
        <f t="shared" si="13"/>
        <v>1995</v>
      </c>
      <c r="V51" s="66">
        <f t="shared" si="6"/>
        <v>0</v>
      </c>
      <c r="W51" s="131"/>
      <c r="X51" s="132">
        <f t="shared" ref="X51:AE51" si="14">SUM(X10:X50)</f>
        <v>8400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9000</v>
      </c>
      <c r="AD51" s="133">
        <f t="shared" si="14"/>
        <v>32440</v>
      </c>
      <c r="AE51" s="134">
        <f t="shared" si="14"/>
        <v>39200</v>
      </c>
    </row>
    <row r="52" spans="1:31" ht="18" hidden="1" customHeight="1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6" si="15">SUM(J52:N52)</f>
        <v>0</v>
      </c>
      <c r="P52" s="41"/>
      <c r="Q52" s="42"/>
      <c r="R52" s="41">
        <f t="shared" ref="R52:R116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6" si="17">SUM(X52:AB52)</f>
        <v>0</v>
      </c>
      <c r="AD52" s="53">
        <f>(R52*1000)/C52</f>
        <v>0</v>
      </c>
      <c r="AE52" s="54">
        <f t="shared" ref="AE52:AE116" si="18">SUM(AC52:AD52)</f>
        <v>0</v>
      </c>
    </row>
    <row r="53" spans="1:31" ht="18" hidden="1" customHeight="1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hidden="1" customHeight="1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/>
      <c r="K54" s="58"/>
      <c r="L54" s="58"/>
      <c r="M54" s="58"/>
      <c r="N54" s="59"/>
      <c r="O54" s="60">
        <f>SUM(J54:N54)</f>
        <v>0</v>
      </c>
      <c r="P54" s="61"/>
      <c r="Q54" s="62"/>
      <c r="R54" s="61"/>
      <c r="S54" s="63">
        <f>SUM(O54,R54)</f>
        <v>0</v>
      </c>
      <c r="T54" s="139"/>
      <c r="U54" s="65">
        <f t="shared" si="2"/>
        <v>0</v>
      </c>
      <c r="V54" s="66">
        <f t="shared" si="6"/>
        <v>0</v>
      </c>
      <c r="W54" s="48"/>
      <c r="X54" s="49">
        <f>(J54*1000)/C54</f>
        <v>0</v>
      </c>
      <c r="Y54" s="50">
        <f>(K54*1000)/C54</f>
        <v>0</v>
      </c>
      <c r="Z54" s="50"/>
      <c r="AA54" s="50"/>
      <c r="AB54" s="51"/>
      <c r="AC54" s="52">
        <f t="shared" si="17"/>
        <v>0</v>
      </c>
      <c r="AD54" s="53"/>
      <c r="AE54" s="54">
        <f t="shared" si="18"/>
        <v>0</v>
      </c>
    </row>
    <row r="55" spans="1:31" ht="18" hidden="1" customHeight="1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240</v>
      </c>
      <c r="K60" s="58">
        <v>18</v>
      </c>
      <c r="L60" s="150">
        <v>2</v>
      </c>
      <c r="M60" s="58"/>
      <c r="N60" s="59"/>
      <c r="O60" s="60">
        <f t="shared" si="19"/>
        <v>260</v>
      </c>
      <c r="P60" s="151"/>
      <c r="Q60" s="152"/>
      <c r="R60" s="151"/>
      <c r="S60" s="63">
        <f>SUM(O60,R60)</f>
        <v>260</v>
      </c>
      <c r="T60" s="139"/>
      <c r="U60" s="153">
        <f t="shared" si="2"/>
        <v>260</v>
      </c>
      <c r="V60" s="66">
        <f t="shared" si="6"/>
        <v>0</v>
      </c>
      <c r="W60" s="47" t="s">
        <v>74</v>
      </c>
      <c r="X60" s="49">
        <f>(J60*1000)/C60</f>
        <v>9600</v>
      </c>
      <c r="Y60" s="50">
        <f>(K60*1000)/C60</f>
        <v>720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10320</v>
      </c>
      <c r="AD60" s="51">
        <f>(R60*1000)/C60</f>
        <v>0</v>
      </c>
      <c r="AE60" s="155">
        <f t="shared" si="18"/>
        <v>10320</v>
      </c>
    </row>
    <row r="61" spans="1:31" ht="18" hidden="1" customHeight="1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1250</v>
      </c>
      <c r="Q64" s="109"/>
      <c r="R64" s="92">
        <f>SUM(P64:Q64)</f>
        <v>1250</v>
      </c>
      <c r="S64" s="63"/>
      <c r="T64" s="70">
        <f>SUM(O64,R64)</f>
        <v>1250</v>
      </c>
      <c r="U64" s="65">
        <f t="shared" si="2"/>
        <v>1250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370</v>
      </c>
      <c r="Q65" s="62">
        <v>1040</v>
      </c>
      <c r="R65" s="61">
        <f t="shared" si="16"/>
        <v>1410</v>
      </c>
      <c r="S65" s="63">
        <f t="shared" ref="S65:S73" si="20">SUM(O65,R65)</f>
        <v>1410</v>
      </c>
      <c r="T65" s="139"/>
      <c r="U65" s="65">
        <f t="shared" si="2"/>
        <v>1410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28200</v>
      </c>
      <c r="AE65" s="54">
        <f t="shared" si="18"/>
        <v>28200</v>
      </c>
    </row>
    <row r="66" spans="1:31" ht="18" hidden="1" customHeight="1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71"/>
      <c r="K70" s="58"/>
      <c r="L70" s="58"/>
      <c r="M70" s="58"/>
      <c r="N70" s="173">
        <v>16</v>
      </c>
      <c r="O70" s="60">
        <f t="shared" si="19"/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>
        <f t="shared" si="21"/>
        <v>0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>
        <f t="shared" si="17"/>
        <v>640</v>
      </c>
      <c r="AD70" s="53"/>
      <c r="AE70" s="54"/>
    </row>
    <row r="71" spans="1:31" ht="18" customHeight="1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910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 t="shared" si="21"/>
        <v>320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320</v>
      </c>
      <c r="AD71" s="53">
        <f>(R71*1000)/C71</f>
        <v>0</v>
      </c>
      <c r="AE71" s="54">
        <f t="shared" si="18"/>
        <v>320</v>
      </c>
    </row>
    <row r="72" spans="1:31" ht="18" customHeight="1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80</v>
      </c>
      <c r="K75" s="58">
        <v>20</v>
      </c>
      <c r="L75" s="58">
        <v>1</v>
      </c>
      <c r="M75" s="58"/>
      <c r="N75" s="59"/>
      <c r="O75" s="60">
        <f t="shared" si="19"/>
        <v>101</v>
      </c>
      <c r="P75" s="61"/>
      <c r="Q75" s="62"/>
      <c r="R75" s="61">
        <f t="shared" si="16"/>
        <v>0</v>
      </c>
      <c r="S75" s="63">
        <f>SUM(O75,R75)</f>
        <v>101</v>
      </c>
      <c r="T75" s="139"/>
      <c r="U75" s="65">
        <f t="shared" si="2"/>
        <v>101</v>
      </c>
      <c r="V75" s="66">
        <f t="shared" si="6"/>
        <v>0</v>
      </c>
      <c r="W75" s="48"/>
      <c r="X75" s="49">
        <f>(J75*1000)/C75</f>
        <v>3200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4040</v>
      </c>
      <c r="AD75" s="53">
        <f>(R75*1000)/C75</f>
        <v>0</v>
      </c>
      <c r="AE75" s="54">
        <f t="shared" si="18"/>
        <v>4040</v>
      </c>
    </row>
    <row r="76" spans="1:31" ht="15.75" hidden="1" customHeight="1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525</v>
      </c>
      <c r="Q82" s="109"/>
      <c r="R82" s="92">
        <f>SUM(P82:Q82)</f>
        <v>525</v>
      </c>
      <c r="S82" s="208"/>
      <c r="T82" s="70">
        <f>SUM(O82,R82)</f>
        <v>525</v>
      </c>
      <c r="U82" s="209">
        <f t="shared" si="2"/>
        <v>525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590</v>
      </c>
      <c r="Q83" s="62">
        <v>880</v>
      </c>
      <c r="R83" s="61">
        <f t="shared" si="16"/>
        <v>1470</v>
      </c>
      <c r="S83" s="63">
        <f t="shared" ref="S83:S86" si="26">SUM(O83,R83)</f>
        <v>1470</v>
      </c>
      <c r="T83" s="139"/>
      <c r="U83" s="65">
        <f t="shared" si="2"/>
        <v>1470</v>
      </c>
      <c r="V83" s="66">
        <f t="shared" si="6"/>
        <v>0</v>
      </c>
      <c r="W83" s="48"/>
      <c r="X83" s="49">
        <f t="shared" ref="X83:X86" si="27">(J83*1000)/C83</f>
        <v>0</v>
      </c>
      <c r="Y83" s="50">
        <f t="shared" ref="Y83:Y86" si="28">(K83*1000)/C83</f>
        <v>0</v>
      </c>
      <c r="Z83" s="50">
        <f t="shared" ref="Z83:Z86" si="29">(L83*1000)/C83</f>
        <v>0</v>
      </c>
      <c r="AA83" s="50">
        <f t="shared" ref="AA83:AA86" si="30">(M83*1000)/C83</f>
        <v>0</v>
      </c>
      <c r="AB83" s="51">
        <f t="shared" ref="AB83:AB86" si="31">(N83*1000)/C83</f>
        <v>0</v>
      </c>
      <c r="AC83" s="52">
        <f t="shared" si="17"/>
        <v>0</v>
      </c>
      <c r="AD83" s="53">
        <f>(R83*1000)/C83</f>
        <v>29400</v>
      </c>
      <c r="AE83" s="54">
        <f t="shared" si="18"/>
        <v>29400</v>
      </c>
    </row>
    <row r="84" spans="1:31" ht="18" customHeight="1">
      <c r="A84" s="30">
        <v>321012</v>
      </c>
      <c r="B84" s="108">
        <v>2.8</v>
      </c>
      <c r="C84" s="106">
        <v>25</v>
      </c>
      <c r="D84" s="72" t="s">
        <v>95</v>
      </c>
      <c r="E84" s="73" t="s">
        <v>96</v>
      </c>
      <c r="F84" s="73" t="s">
        <v>97</v>
      </c>
      <c r="G84" s="73" t="s">
        <v>98</v>
      </c>
      <c r="H84" s="36"/>
      <c r="I84" s="36"/>
      <c r="J84" s="71">
        <v>56</v>
      </c>
      <c r="K84" s="58"/>
      <c r="L84" s="58"/>
      <c r="M84" s="58"/>
      <c r="N84" s="59"/>
      <c r="O84" s="60">
        <f t="shared" ref="O84:O97" si="32">SUM(J84:N84)</f>
        <v>56</v>
      </c>
      <c r="P84" s="61"/>
      <c r="Q84" s="62"/>
      <c r="R84" s="61">
        <f t="shared" si="16"/>
        <v>0</v>
      </c>
      <c r="S84" s="63">
        <f t="shared" si="26"/>
        <v>56</v>
      </c>
      <c r="T84" s="139"/>
      <c r="U84" s="65">
        <f t="shared" si="2"/>
        <v>56</v>
      </c>
      <c r="V84" s="66">
        <f t="shared" si="6"/>
        <v>0</v>
      </c>
      <c r="W84" s="48"/>
      <c r="X84" s="49">
        <f t="shared" si="27"/>
        <v>2240</v>
      </c>
      <c r="Y84" s="50">
        <f t="shared" si="28"/>
        <v>0</v>
      </c>
      <c r="Z84" s="50">
        <f t="shared" si="29"/>
        <v>0</v>
      </c>
      <c r="AA84" s="50">
        <f t="shared" si="30"/>
        <v>0</v>
      </c>
      <c r="AB84" s="51">
        <f t="shared" si="31"/>
        <v>0</v>
      </c>
      <c r="AC84" s="52">
        <f t="shared" si="17"/>
        <v>2240</v>
      </c>
      <c r="AD84" s="53">
        <f>(R84*1000)/C84</f>
        <v>0</v>
      </c>
      <c r="AE84" s="54">
        <f t="shared" si="18"/>
        <v>2240</v>
      </c>
    </row>
    <row r="85" spans="1:31" ht="18" hidden="1" customHeight="1">
      <c r="A85" s="30">
        <v>32101870</v>
      </c>
      <c r="B85" s="108">
        <v>2.8</v>
      </c>
      <c r="C85" s="106">
        <v>25</v>
      </c>
      <c r="D85" s="74" t="s">
        <v>99</v>
      </c>
      <c r="E85" s="73"/>
      <c r="F85" s="73"/>
      <c r="G85" s="73"/>
      <c r="H85" s="36"/>
      <c r="I85" s="36"/>
      <c r="J85" s="71"/>
      <c r="K85" s="58"/>
      <c r="L85" s="58"/>
      <c r="M85" s="58"/>
      <c r="N85" s="59"/>
      <c r="O85" s="60">
        <f t="shared" si="32"/>
        <v>0</v>
      </c>
      <c r="P85" s="61"/>
      <c r="Q85" s="62"/>
      <c r="R85" s="61"/>
      <c r="S85" s="63">
        <f t="shared" si="26"/>
        <v>0</v>
      </c>
      <c r="T85" s="139"/>
      <c r="U85" s="65">
        <f t="shared" si="2"/>
        <v>0</v>
      </c>
      <c r="V85" s="66">
        <f t="shared" si="6"/>
        <v>0</v>
      </c>
      <c r="W85" s="48"/>
      <c r="X85" s="49">
        <f t="shared" si="27"/>
        <v>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0</v>
      </c>
      <c r="AD85" s="53"/>
      <c r="AE85" s="54">
        <f t="shared" si="18"/>
        <v>0</v>
      </c>
    </row>
    <row r="86" spans="1:31" ht="18" customHeight="1">
      <c r="A86" s="30">
        <v>321018</v>
      </c>
      <c r="B86" s="108">
        <v>2.8</v>
      </c>
      <c r="C86" s="106">
        <v>25</v>
      </c>
      <c r="D86" s="137" t="s">
        <v>100</v>
      </c>
      <c r="E86" s="138" t="s">
        <v>101</v>
      </c>
      <c r="F86" s="73"/>
      <c r="G86" s="73"/>
      <c r="H86" s="36"/>
      <c r="I86" s="36"/>
      <c r="J86" s="71">
        <v>8</v>
      </c>
      <c r="K86" s="58"/>
      <c r="L86" s="58"/>
      <c r="M86" s="58"/>
      <c r="N86" s="59"/>
      <c r="O86" s="60">
        <f t="shared" si="32"/>
        <v>8</v>
      </c>
      <c r="P86" s="61"/>
      <c r="Q86" s="62"/>
      <c r="R86" s="61">
        <f t="shared" si="16"/>
        <v>0</v>
      </c>
      <c r="S86" s="63">
        <f t="shared" si="26"/>
        <v>8</v>
      </c>
      <c r="T86" s="139"/>
      <c r="U86" s="65">
        <f t="shared" si="2"/>
        <v>8</v>
      </c>
      <c r="V86" s="66">
        <f t="shared" si="6"/>
        <v>0</v>
      </c>
      <c r="W86" s="48" t="s">
        <v>102</v>
      </c>
      <c r="X86" s="49">
        <f t="shared" si="27"/>
        <v>320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320</v>
      </c>
      <c r="AD86" s="53">
        <f>(R86*1000)/C86</f>
        <v>0</v>
      </c>
      <c r="AE86" s="54">
        <f t="shared" si="18"/>
        <v>320</v>
      </c>
    </row>
    <row r="87" spans="1:31" ht="18" customHeight="1">
      <c r="A87" s="30">
        <v>332101</v>
      </c>
      <c r="B87" s="108">
        <v>4</v>
      </c>
      <c r="C87" s="67" t="s">
        <v>27</v>
      </c>
      <c r="D87" s="68" t="s">
        <v>103</v>
      </c>
      <c r="E87" s="73"/>
      <c r="F87" s="73"/>
      <c r="G87" s="73"/>
      <c r="H87" s="36"/>
      <c r="I87" s="36"/>
      <c r="J87" s="75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0">
        <f>SUM(O87,R87)</f>
        <v>0</v>
      </c>
      <c r="U87" s="65">
        <f>SUM(S87:T87)</f>
        <v>0</v>
      </c>
      <c r="V87" s="66">
        <f t="shared" si="6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customHeight="1">
      <c r="A88" s="30">
        <v>332101</v>
      </c>
      <c r="B88" s="108">
        <v>4</v>
      </c>
      <c r="C88" s="32">
        <v>25</v>
      </c>
      <c r="D88" s="72" t="s">
        <v>103</v>
      </c>
      <c r="E88" s="73" t="s">
        <v>104</v>
      </c>
      <c r="F88" s="73" t="s">
        <v>105</v>
      </c>
      <c r="G88" s="73" t="s">
        <v>106</v>
      </c>
      <c r="H88" s="36"/>
      <c r="I88" s="36"/>
      <c r="J88" s="71">
        <v>19</v>
      </c>
      <c r="K88" s="58">
        <v>5</v>
      </c>
      <c r="L88" s="58"/>
      <c r="M88" s="58"/>
      <c r="N88" s="59"/>
      <c r="O88" s="60">
        <f t="shared" si="32"/>
        <v>24</v>
      </c>
      <c r="P88" s="61"/>
      <c r="Q88" s="62"/>
      <c r="R88" s="61">
        <f t="shared" si="16"/>
        <v>0</v>
      </c>
      <c r="S88" s="63">
        <f>SUM(O88,R88)</f>
        <v>24</v>
      </c>
      <c r="T88" s="139"/>
      <c r="U88" s="65">
        <f t="shared" si="2"/>
        <v>24</v>
      </c>
      <c r="V88" s="66">
        <f t="shared" si="6"/>
        <v>0</v>
      </c>
      <c r="W88" s="48"/>
      <c r="X88" s="49">
        <f>(J88*1000)/C88</f>
        <v>760</v>
      </c>
      <c r="Y88" s="50">
        <f>(K88*1000)/C88</f>
        <v>200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 t="shared" si="17"/>
        <v>960</v>
      </c>
      <c r="AD88" s="53">
        <f>(R88*1000)/C88</f>
        <v>0</v>
      </c>
      <c r="AE88" s="54">
        <f t="shared" si="18"/>
        <v>960</v>
      </c>
    </row>
    <row r="89" spans="1:31" ht="18" customHeight="1">
      <c r="A89" s="30">
        <v>332211</v>
      </c>
      <c r="B89" s="108">
        <v>4</v>
      </c>
      <c r="C89" s="67" t="s">
        <v>27</v>
      </c>
      <c r="D89" s="223"/>
      <c r="E89" s="103"/>
      <c r="F89" s="103"/>
      <c r="G89" s="103"/>
      <c r="H89" s="104"/>
      <c r="I89" s="89" t="s">
        <v>107</v>
      </c>
      <c r="J89" s="224"/>
      <c r="K89" s="58"/>
      <c r="L89" s="58"/>
      <c r="M89" s="58"/>
      <c r="N89" s="59"/>
      <c r="O89" s="60">
        <f t="shared" si="32"/>
        <v>0</v>
      </c>
      <c r="P89" s="92"/>
      <c r="Q89" s="109">
        <v>100</v>
      </c>
      <c r="R89" s="92">
        <f>SUM(P89:Q89)</f>
        <v>100</v>
      </c>
      <c r="S89" s="63"/>
      <c r="T89" s="70">
        <f>SUM(O89,R89)</f>
        <v>100</v>
      </c>
      <c r="U89" s="65">
        <f t="shared" si="2"/>
        <v>100</v>
      </c>
      <c r="V89" s="66">
        <f t="shared" ref="V89:V149" si="33">O89+R89-U89</f>
        <v>0</v>
      </c>
      <c r="W89" s="48"/>
      <c r="X89" s="49"/>
      <c r="Y89" s="50"/>
      <c r="Z89" s="50"/>
      <c r="AA89" s="50"/>
      <c r="AB89" s="51"/>
      <c r="AC89" s="52"/>
      <c r="AD89" s="53"/>
      <c r="AE89" s="54"/>
    </row>
    <row r="90" spans="1:31" ht="18" customHeight="1">
      <c r="A90" s="30">
        <v>332211</v>
      </c>
      <c r="B90" s="191">
        <v>4</v>
      </c>
      <c r="C90" s="32">
        <v>50</v>
      </c>
      <c r="D90" s="72"/>
      <c r="E90" s="73"/>
      <c r="F90" s="73"/>
      <c r="G90" s="73"/>
      <c r="H90" s="36"/>
      <c r="I90" s="97" t="s">
        <v>108</v>
      </c>
      <c r="J90" s="71"/>
      <c r="K90" s="58"/>
      <c r="L90" s="58"/>
      <c r="M90" s="58"/>
      <c r="N90" s="59"/>
      <c r="O90" s="60"/>
      <c r="P90" s="61"/>
      <c r="Q90" s="62">
        <v>400</v>
      </c>
      <c r="R90" s="61">
        <f>SUM(P90:Q90)</f>
        <v>400</v>
      </c>
      <c r="S90" s="63">
        <f>SUM(O90,R90)</f>
        <v>400</v>
      </c>
      <c r="T90" s="139"/>
      <c r="U90" s="65">
        <f t="shared" si="2"/>
        <v>400</v>
      </c>
      <c r="V90" s="66">
        <f t="shared" si="33"/>
        <v>0</v>
      </c>
      <c r="W90" s="48"/>
      <c r="X90" s="49">
        <f>(J90*1000)/C90</f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 t="shared" si="17"/>
        <v>0</v>
      </c>
      <c r="AD90" s="53">
        <f>(R90*1000)/C90</f>
        <v>8000</v>
      </c>
      <c r="AE90" s="54">
        <f t="shared" si="18"/>
        <v>8000</v>
      </c>
    </row>
    <row r="91" spans="1:31" ht="18" hidden="1" customHeight="1">
      <c r="A91" s="30">
        <v>332481</v>
      </c>
      <c r="B91" s="108">
        <v>3.5</v>
      </c>
      <c r="C91" s="67" t="s">
        <v>27</v>
      </c>
      <c r="D91" s="72"/>
      <c r="E91" s="73"/>
      <c r="F91" s="73"/>
      <c r="G91" s="73"/>
      <c r="H91" s="36"/>
      <c r="I91" s="89" t="s">
        <v>109</v>
      </c>
      <c r="J91" s="71"/>
      <c r="K91" s="58"/>
      <c r="L91" s="58"/>
      <c r="M91" s="58"/>
      <c r="N91" s="59"/>
      <c r="O91" s="60"/>
      <c r="P91" s="92"/>
      <c r="Q91" s="109"/>
      <c r="R91" s="92">
        <f>SUM(P91:Q91)</f>
        <v>0</v>
      </c>
      <c r="S91" s="63"/>
      <c r="T91" s="64">
        <f>SUM(O91,R91)</f>
        <v>0</v>
      </c>
      <c r="U91" s="65">
        <f t="shared" si="2"/>
        <v>0</v>
      </c>
      <c r="V91" s="66">
        <f t="shared" si="33"/>
        <v>0</v>
      </c>
      <c r="W91" s="48"/>
      <c r="X91" s="49"/>
      <c r="Y91" s="50"/>
      <c r="Z91" s="50"/>
      <c r="AA91" s="50"/>
      <c r="AB91" s="51"/>
      <c r="AC91" s="52"/>
      <c r="AD91" s="53"/>
      <c r="AE91" s="54"/>
    </row>
    <row r="92" spans="1:31" ht="18" hidden="1" customHeight="1">
      <c r="A92" s="30">
        <v>332481</v>
      </c>
      <c r="B92" s="108">
        <v>4</v>
      </c>
      <c r="C92" s="225">
        <v>50</v>
      </c>
      <c r="D92" s="73"/>
      <c r="E92" s="73"/>
      <c r="F92" s="73"/>
      <c r="G92" s="73"/>
      <c r="H92" s="36"/>
      <c r="I92" s="97" t="s">
        <v>110</v>
      </c>
      <c r="J92" s="71"/>
      <c r="K92" s="58"/>
      <c r="L92" s="58"/>
      <c r="M92" s="58"/>
      <c r="N92" s="59"/>
      <c r="O92" s="60"/>
      <c r="P92" s="61"/>
      <c r="Q92" s="62"/>
      <c r="R92" s="61">
        <f t="shared" si="16"/>
        <v>0</v>
      </c>
      <c r="S92" s="63">
        <f>SUM(O92,R92)</f>
        <v>0</v>
      </c>
      <c r="T92" s="139"/>
      <c r="U92" s="65">
        <f t="shared" si="2"/>
        <v>0</v>
      </c>
      <c r="V92" s="66">
        <f t="shared" si="33"/>
        <v>0</v>
      </c>
      <c r="W92" s="48"/>
      <c r="X92" s="49">
        <f>(J92*1000)/C92</f>
        <v>0</v>
      </c>
      <c r="Y92" s="50">
        <f>(K92*1000)/C92</f>
        <v>0</v>
      </c>
      <c r="Z92" s="50">
        <f>(L92*1000)/C92</f>
        <v>0</v>
      </c>
      <c r="AA92" s="50">
        <f>(M92*1000)/C92</f>
        <v>0</v>
      </c>
      <c r="AB92" s="51">
        <f>(N92*1000)/C92</f>
        <v>0</v>
      </c>
      <c r="AC92" s="52">
        <f t="shared" si="17"/>
        <v>0</v>
      </c>
      <c r="AD92" s="53">
        <f>(R92*1000)/C92</f>
        <v>0</v>
      </c>
      <c r="AE92" s="54">
        <f t="shared" si="18"/>
        <v>0</v>
      </c>
    </row>
    <row r="93" spans="1:31" ht="18" hidden="1" customHeight="1">
      <c r="A93" s="30">
        <v>332301</v>
      </c>
      <c r="B93" s="108">
        <v>4</v>
      </c>
      <c r="C93" s="67" t="s">
        <v>27</v>
      </c>
      <c r="D93" s="68" t="s">
        <v>111</v>
      </c>
      <c r="E93" s="73"/>
      <c r="F93" s="73"/>
      <c r="G93" s="73"/>
      <c r="H93" s="36"/>
      <c r="I93" s="36"/>
      <c r="J93" s="57"/>
      <c r="K93" s="58"/>
      <c r="L93" s="58"/>
      <c r="M93" s="58"/>
      <c r="N93" s="59"/>
      <c r="O93" s="60">
        <f t="shared" si="32"/>
        <v>0</v>
      </c>
      <c r="P93" s="61"/>
      <c r="Q93" s="62"/>
      <c r="R93" s="61"/>
      <c r="S93" s="63"/>
      <c r="T93" s="145">
        <f>SUM(O93,R93)</f>
        <v>0</v>
      </c>
      <c r="U93" s="65">
        <f>SUM(S93:T93)</f>
        <v>0</v>
      </c>
      <c r="V93" s="66">
        <f t="shared" si="33"/>
        <v>0</v>
      </c>
      <c r="W93" s="48"/>
      <c r="X93" s="49"/>
      <c r="Y93" s="50"/>
      <c r="Z93" s="50"/>
      <c r="AA93" s="50"/>
      <c r="AB93" s="51"/>
      <c r="AC93" s="52"/>
      <c r="AD93" s="53"/>
      <c r="AE93" s="54"/>
    </row>
    <row r="94" spans="1:31" ht="18" hidden="1" customHeight="1">
      <c r="A94" s="30">
        <v>332121</v>
      </c>
      <c r="B94" s="108">
        <v>4</v>
      </c>
      <c r="C94" s="32">
        <v>25</v>
      </c>
      <c r="D94" s="141" t="s">
        <v>112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226"/>
      <c r="R94" s="61"/>
      <c r="S94" s="63">
        <f t="shared" ref="S94:S116" si="34">SUM(O94,R94)</f>
        <v>0</v>
      </c>
      <c r="T94" s="227"/>
      <c r="U94" s="65">
        <f t="shared" si="2"/>
        <v>0</v>
      </c>
      <c r="V94" s="66">
        <f t="shared" si="33"/>
        <v>0</v>
      </c>
      <c r="W94" s="48"/>
      <c r="X94" s="49">
        <f t="shared" ref="X94:X116" si="35">(J94*1000)/C94</f>
        <v>0</v>
      </c>
      <c r="Y94" s="50"/>
      <c r="Z94" s="50"/>
      <c r="AA94" s="50"/>
      <c r="AB94" s="51"/>
      <c r="AC94" s="52">
        <f t="shared" si="17"/>
        <v>0</v>
      </c>
      <c r="AD94" s="53"/>
      <c r="AE94" s="54">
        <f t="shared" si="18"/>
        <v>0</v>
      </c>
    </row>
    <row r="95" spans="1:31" ht="18" customHeight="1">
      <c r="A95" s="30">
        <v>332301</v>
      </c>
      <c r="B95" s="108">
        <v>4</v>
      </c>
      <c r="C95" s="106">
        <v>25</v>
      </c>
      <c r="D95" s="72">
        <v>553</v>
      </c>
      <c r="E95" s="73">
        <v>953</v>
      </c>
      <c r="F95" s="73" t="s">
        <v>113</v>
      </c>
      <c r="G95" s="73">
        <v>9653</v>
      </c>
      <c r="H95" s="36"/>
      <c r="I95" s="36"/>
      <c r="J95" s="71">
        <v>44</v>
      </c>
      <c r="K95" s="58">
        <v>12</v>
      </c>
      <c r="L95" s="58"/>
      <c r="M95" s="58"/>
      <c r="N95" s="59"/>
      <c r="O95" s="60">
        <f>SUM(J95:N95)</f>
        <v>56</v>
      </c>
      <c r="P95" s="61"/>
      <c r="Q95" s="226"/>
      <c r="R95" s="61">
        <f t="shared" si="16"/>
        <v>0</v>
      </c>
      <c r="S95" s="63">
        <f t="shared" si="34"/>
        <v>56</v>
      </c>
      <c r="T95" s="139"/>
      <c r="U95" s="65">
        <f t="shared" si="2"/>
        <v>56</v>
      </c>
      <c r="V95" s="66">
        <f t="shared" si="33"/>
        <v>0</v>
      </c>
      <c r="W95" s="48"/>
      <c r="X95" s="49">
        <f>(J95*1000)/C95</f>
        <v>1760</v>
      </c>
      <c r="Y95" s="50">
        <f t="shared" ref="Y95:Y116" si="36">(K95*1000)/C95</f>
        <v>480</v>
      </c>
      <c r="Z95" s="50">
        <f t="shared" ref="Z95:Z116" si="37">(L95*1000)/C95</f>
        <v>0</v>
      </c>
      <c r="AA95" s="50">
        <f t="shared" ref="AA95:AA116" si="38">(M95*1000)/C95</f>
        <v>0</v>
      </c>
      <c r="AB95" s="51">
        <f t="shared" ref="AB95:AB116" si="39">(N95*1000)/C95</f>
        <v>0</v>
      </c>
      <c r="AC95" s="52">
        <f t="shared" si="17"/>
        <v>2240</v>
      </c>
      <c r="AD95" s="53">
        <f t="shared" ref="AD95:AD116" si="40">(R95*1000)/C95</f>
        <v>0</v>
      </c>
      <c r="AE95" s="54">
        <f t="shared" si="18"/>
        <v>2240</v>
      </c>
    </row>
    <row r="96" spans="1:31" ht="18" customHeight="1">
      <c r="A96" s="30">
        <v>321041</v>
      </c>
      <c r="B96" s="108">
        <v>4</v>
      </c>
      <c r="C96" s="106">
        <v>25</v>
      </c>
      <c r="D96" s="72"/>
      <c r="E96" s="73"/>
      <c r="F96" s="73"/>
      <c r="G96" s="73"/>
      <c r="H96" s="89">
        <v>6953</v>
      </c>
      <c r="I96" s="36"/>
      <c r="J96" s="71"/>
      <c r="K96" s="58"/>
      <c r="L96" s="58"/>
      <c r="M96" s="58"/>
      <c r="N96" s="59">
        <v>8</v>
      </c>
      <c r="O96" s="60">
        <f t="shared" si="32"/>
        <v>8</v>
      </c>
      <c r="P96" s="61"/>
      <c r="Q96" s="62"/>
      <c r="R96" s="61">
        <f t="shared" si="16"/>
        <v>0</v>
      </c>
      <c r="S96" s="63">
        <f t="shared" si="34"/>
        <v>8</v>
      </c>
      <c r="T96" s="139"/>
      <c r="U96" s="65">
        <f t="shared" si="2"/>
        <v>8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320</v>
      </c>
      <c r="AC96" s="52">
        <f t="shared" si="17"/>
        <v>320</v>
      </c>
      <c r="AD96" s="53">
        <f t="shared" si="40"/>
        <v>0</v>
      </c>
      <c r="AE96" s="54">
        <f t="shared" si="18"/>
        <v>320</v>
      </c>
    </row>
    <row r="97" spans="1:31" ht="18" hidden="1" customHeight="1">
      <c r="A97" s="30">
        <v>332341</v>
      </c>
      <c r="B97" s="108">
        <v>4</v>
      </c>
      <c r="C97" s="32">
        <v>25</v>
      </c>
      <c r="D97" s="72"/>
      <c r="E97" s="73"/>
      <c r="F97" s="73"/>
      <c r="G97" s="73"/>
      <c r="H97" s="89">
        <v>6954</v>
      </c>
      <c r="I97" s="36"/>
      <c r="J97" s="71"/>
      <c r="K97" s="58"/>
      <c r="L97" s="58"/>
      <c r="M97" s="58"/>
      <c r="N97" s="228"/>
      <c r="O97" s="60">
        <f t="shared" si="32"/>
        <v>0</v>
      </c>
      <c r="P97" s="61"/>
      <c r="Q97" s="62"/>
      <c r="R97" s="61">
        <f t="shared" si="16"/>
        <v>0</v>
      </c>
      <c r="S97" s="63">
        <f t="shared" si="34"/>
        <v>0</v>
      </c>
      <c r="T97" s="139"/>
      <c r="U97" s="65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30">
        <v>300010</v>
      </c>
      <c r="B98" s="31" t="s">
        <v>114</v>
      </c>
      <c r="C98" s="32">
        <v>5</v>
      </c>
      <c r="D98" s="72" t="s">
        <v>115</v>
      </c>
      <c r="E98" s="73" t="s">
        <v>116</v>
      </c>
      <c r="F98" s="73" t="s">
        <v>117</v>
      </c>
      <c r="G98" s="73" t="s">
        <v>118</v>
      </c>
      <c r="H98" s="36" t="s">
        <v>119</v>
      </c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77">
        <v>300010</v>
      </c>
      <c r="B99" s="229" t="s">
        <v>114</v>
      </c>
      <c r="C99" s="78">
        <v>25</v>
      </c>
      <c r="D99" s="79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81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300000</v>
      </c>
      <c r="B100" s="31" t="s">
        <v>114</v>
      </c>
      <c r="C100" s="32">
        <v>5</v>
      </c>
      <c r="D100" s="72">
        <v>150</v>
      </c>
      <c r="E100" s="73">
        <v>750</v>
      </c>
      <c r="F100" s="73" t="s">
        <v>120</v>
      </c>
      <c r="G100" s="73">
        <v>9250</v>
      </c>
      <c r="H100" s="36">
        <v>8250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300000</v>
      </c>
      <c r="B101" s="31" t="s">
        <v>114</v>
      </c>
      <c r="C101" s="32">
        <v>25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172">
        <v>300030</v>
      </c>
      <c r="B102" s="31" t="s">
        <v>114</v>
      </c>
      <c r="C102" s="96">
        <v>5</v>
      </c>
      <c r="D102" s="165" t="s">
        <v>121</v>
      </c>
      <c r="E102" s="103" t="s">
        <v>122</v>
      </c>
      <c r="F102" s="103" t="s">
        <v>123</v>
      </c>
      <c r="G102" s="103" t="s">
        <v>124</v>
      </c>
      <c r="H102" s="103" t="s">
        <v>125</v>
      </c>
      <c r="I102" s="104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172">
        <v>300030</v>
      </c>
      <c r="B103" s="31" t="s">
        <v>114</v>
      </c>
      <c r="C103" s="96">
        <v>25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172">
        <v>300400</v>
      </c>
      <c r="B104" s="31" t="s">
        <v>114</v>
      </c>
      <c r="C104" s="96">
        <v>5</v>
      </c>
      <c r="D104" s="165" t="s">
        <v>126</v>
      </c>
      <c r="E104" s="103"/>
      <c r="F104" s="103"/>
      <c r="G104" s="103"/>
      <c r="H104" s="103"/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172">
        <v>300400</v>
      </c>
      <c r="B105" s="31" t="s">
        <v>114</v>
      </c>
      <c r="C105" s="96">
        <v>25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300400</v>
      </c>
      <c r="B106" s="31" t="s">
        <v>114</v>
      </c>
      <c r="C106" s="32">
        <v>5</v>
      </c>
      <c r="D106" s="72">
        <v>151</v>
      </c>
      <c r="E106" s="73">
        <v>751</v>
      </c>
      <c r="F106" s="73" t="s">
        <v>127</v>
      </c>
      <c r="G106" s="73">
        <v>9251</v>
      </c>
      <c r="H106" s="36">
        <v>8251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3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300400</v>
      </c>
      <c r="B107" s="31" t="s">
        <v>114</v>
      </c>
      <c r="C107" s="32">
        <v>25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>SUM(J107:N107)</f>
        <v>0</v>
      </c>
      <c r="P107" s="41"/>
      <c r="Q107" s="42"/>
      <c r="R107" s="41">
        <f>SUM(P107:Q107)</f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>SUM(X107:AB107)</f>
        <v>0</v>
      </c>
      <c r="AD107" s="53">
        <f t="shared" si="40"/>
        <v>0</v>
      </c>
      <c r="AE107" s="54">
        <f>SUM(AC107:AD107)</f>
        <v>0</v>
      </c>
    </row>
    <row r="108" spans="1:31" ht="18" hidden="1" customHeight="1">
      <c r="A108" s="30">
        <v>300410</v>
      </c>
      <c r="B108" s="31" t="s">
        <v>114</v>
      </c>
      <c r="C108" s="32">
        <v>5</v>
      </c>
      <c r="D108" s="72" t="s">
        <v>128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300410</v>
      </c>
      <c r="B109" s="31" t="s">
        <v>114</v>
      </c>
      <c r="C109" s="32">
        <v>25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230">
        <v>300300</v>
      </c>
      <c r="B110" s="31" t="s">
        <v>114</v>
      </c>
      <c r="C110" s="219">
        <v>5</v>
      </c>
      <c r="D110" s="231">
        <v>155</v>
      </c>
      <c r="E110" s="232"/>
      <c r="F110" s="232"/>
      <c r="G110" s="232"/>
      <c r="H110" s="232"/>
      <c r="I110" s="222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>
      <c r="A111" s="30">
        <v>300700</v>
      </c>
      <c r="B111" s="31" t="s">
        <v>114</v>
      </c>
      <c r="C111" s="32">
        <v>5</v>
      </c>
      <c r="D111" s="72">
        <v>157</v>
      </c>
      <c r="E111" s="73">
        <v>757</v>
      </c>
      <c r="F111" s="73" t="s">
        <v>129</v>
      </c>
      <c r="G111" s="73">
        <v>9257</v>
      </c>
      <c r="H111" s="36">
        <v>8257</v>
      </c>
      <c r="I111" s="36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>
      <c r="A112" s="30">
        <v>300700</v>
      </c>
      <c r="B112" s="31" t="s">
        <v>114</v>
      </c>
      <c r="C112" s="32">
        <v>25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>
      <c r="A113" s="30">
        <v>300700</v>
      </c>
      <c r="B113" s="31" t="s">
        <v>114</v>
      </c>
      <c r="C113" s="32">
        <v>5</v>
      </c>
      <c r="D113" s="72" t="s">
        <v>130</v>
      </c>
      <c r="E113" s="73"/>
      <c r="F113" s="73"/>
      <c r="G113" s="73"/>
      <c r="H113" s="36"/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3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>
      <c r="A114" s="30">
        <v>300700</v>
      </c>
      <c r="B114" s="31" t="s">
        <v>114</v>
      </c>
      <c r="C114" s="32">
        <v>25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>
      <c r="A115" s="30">
        <v>300710</v>
      </c>
      <c r="B115" s="31" t="s">
        <v>114</v>
      </c>
      <c r="C115" s="32">
        <v>5</v>
      </c>
      <c r="D115" s="72" t="s">
        <v>131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1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>
      <c r="A116" s="30">
        <v>300710</v>
      </c>
      <c r="B116" s="31" t="s">
        <v>114</v>
      </c>
      <c r="C116" s="32">
        <v>25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customHeight="1">
      <c r="A117" s="119" t="s">
        <v>132</v>
      </c>
      <c r="B117" s="120"/>
      <c r="C117" s="121"/>
      <c r="D117" s="120"/>
      <c r="E117" s="120"/>
      <c r="F117" s="120"/>
      <c r="G117" s="120"/>
      <c r="H117" s="120"/>
      <c r="I117" s="120"/>
      <c r="J117" s="123">
        <f t="shared" ref="J117:U117" si="41">SUM(J52:J116)</f>
        <v>583</v>
      </c>
      <c r="K117" s="123">
        <f t="shared" si="41"/>
        <v>55</v>
      </c>
      <c r="L117" s="123">
        <f t="shared" si="41"/>
        <v>3</v>
      </c>
      <c r="M117" s="123">
        <f t="shared" si="41"/>
        <v>0</v>
      </c>
      <c r="N117" s="124">
        <f t="shared" si="41"/>
        <v>24</v>
      </c>
      <c r="O117" s="125">
        <f t="shared" si="41"/>
        <v>665</v>
      </c>
      <c r="P117" s="126">
        <f t="shared" si="41"/>
        <v>2735</v>
      </c>
      <c r="Q117" s="127">
        <f t="shared" si="41"/>
        <v>2420</v>
      </c>
      <c r="R117" s="126">
        <f t="shared" si="41"/>
        <v>5155</v>
      </c>
      <c r="S117" s="128">
        <f t="shared" si="41"/>
        <v>3889</v>
      </c>
      <c r="T117" s="129">
        <f t="shared" si="41"/>
        <v>1931</v>
      </c>
      <c r="U117" s="130">
        <f t="shared" si="41"/>
        <v>5820</v>
      </c>
      <c r="V117" s="66">
        <f t="shared" si="33"/>
        <v>0</v>
      </c>
      <c r="W117" s="131"/>
      <c r="X117" s="132">
        <f t="shared" ref="X117:AE117" si="42">SUM(X52:X116)</f>
        <v>21080</v>
      </c>
      <c r="Y117" s="129">
        <f t="shared" si="42"/>
        <v>2200</v>
      </c>
      <c r="Z117" s="129">
        <f t="shared" si="42"/>
        <v>40</v>
      </c>
      <c r="AA117" s="129">
        <f t="shared" si="42"/>
        <v>0</v>
      </c>
      <c r="AB117" s="133">
        <f t="shared" si="42"/>
        <v>960</v>
      </c>
      <c r="AC117" s="130">
        <f t="shared" si="42"/>
        <v>24280</v>
      </c>
      <c r="AD117" s="133">
        <f t="shared" si="42"/>
        <v>65600</v>
      </c>
      <c r="AE117" s="134">
        <f t="shared" si="42"/>
        <v>89240</v>
      </c>
    </row>
    <row r="118" spans="1:31" ht="18" customHeight="1">
      <c r="A118" s="30">
        <v>362001</v>
      </c>
      <c r="B118" s="108">
        <v>4</v>
      </c>
      <c r="C118" s="32">
        <v>25</v>
      </c>
      <c r="D118" s="72">
        <v>562</v>
      </c>
      <c r="E118" s="73"/>
      <c r="F118" s="73"/>
      <c r="G118" s="73"/>
      <c r="H118" s="36"/>
      <c r="I118" s="36"/>
      <c r="J118" s="71">
        <v>32</v>
      </c>
      <c r="K118" s="58"/>
      <c r="L118" s="58"/>
      <c r="M118" s="58"/>
      <c r="N118" s="59"/>
      <c r="O118" s="60">
        <f t="shared" ref="O118" si="43">SUM(J118:N118)</f>
        <v>32</v>
      </c>
      <c r="P118" s="61"/>
      <c r="Q118" s="62"/>
      <c r="R118" s="61">
        <f t="shared" ref="R118:R147" si="44">SUM(P118:Q118)</f>
        <v>0</v>
      </c>
      <c r="S118" s="44">
        <f>SUM(O118,R118)</f>
        <v>32</v>
      </c>
      <c r="T118" s="45"/>
      <c r="U118" s="46">
        <f t="shared" ref="U118:U191" si="45">SUM(S118:T118)</f>
        <v>32</v>
      </c>
      <c r="V118" s="66">
        <f t="shared" si="33"/>
        <v>0</v>
      </c>
      <c r="W118" s="48"/>
      <c r="X118" s="49">
        <f>(J118*1000)/C118</f>
        <v>1280</v>
      </c>
      <c r="Y118" s="50">
        <f>(K118*1000)/C118</f>
        <v>0</v>
      </c>
      <c r="Z118" s="50">
        <f>(L118*1000)/C118</f>
        <v>0</v>
      </c>
      <c r="AA118" s="50">
        <f>(M118*1000)/C118</f>
        <v>0</v>
      </c>
      <c r="AB118" s="51">
        <f>(N118*1000)/C118</f>
        <v>0</v>
      </c>
      <c r="AC118" s="52">
        <f t="shared" ref="AC118:AC147" si="46">SUM(X118:AB118)</f>
        <v>1280</v>
      </c>
      <c r="AD118" s="53">
        <f>(R118*1000)/C118</f>
        <v>0</v>
      </c>
      <c r="AE118" s="54">
        <f t="shared" ref="AE118:AE147" si="47">SUM(AC118:AD118)</f>
        <v>1280</v>
      </c>
    </row>
    <row r="119" spans="1:31" ht="18" customHeight="1">
      <c r="A119" s="30">
        <v>362101</v>
      </c>
      <c r="B119" s="108">
        <v>4</v>
      </c>
      <c r="C119" s="32">
        <v>50</v>
      </c>
      <c r="D119" s="72"/>
      <c r="E119" s="73"/>
      <c r="F119" s="73"/>
      <c r="G119" s="73"/>
      <c r="H119" s="36"/>
      <c r="I119" s="97" t="s">
        <v>133</v>
      </c>
      <c r="J119" s="71"/>
      <c r="K119" s="58"/>
      <c r="L119" s="58"/>
      <c r="M119" s="58"/>
      <c r="N119" s="59"/>
      <c r="O119" s="60"/>
      <c r="P119" s="61">
        <v>16</v>
      </c>
      <c r="Q119" s="62"/>
      <c r="R119" s="61">
        <f t="shared" si="44"/>
        <v>16</v>
      </c>
      <c r="S119" s="63">
        <f>SUM(O119,R119)</f>
        <v>16</v>
      </c>
      <c r="T119" s="139"/>
      <c r="U119" s="65">
        <f t="shared" si="45"/>
        <v>16</v>
      </c>
      <c r="V119" s="66">
        <f t="shared" si="33"/>
        <v>0</v>
      </c>
      <c r="W119" s="48"/>
      <c r="X119" s="49">
        <f>(J119*1000)/C119</f>
        <v>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si="46"/>
        <v>0</v>
      </c>
      <c r="AD119" s="53">
        <f>(R119*1000)/C119</f>
        <v>320</v>
      </c>
      <c r="AE119" s="54">
        <f t="shared" si="47"/>
        <v>320</v>
      </c>
    </row>
    <row r="120" spans="1:31" ht="18" customHeight="1">
      <c r="A120" s="167">
        <v>36420834</v>
      </c>
      <c r="B120" s="108">
        <v>4</v>
      </c>
      <c r="C120" s="233" t="s">
        <v>27</v>
      </c>
      <c r="D120" s="234" t="s">
        <v>479</v>
      </c>
      <c r="E120" s="170"/>
      <c r="F120" s="170"/>
      <c r="G120" s="170"/>
      <c r="H120" s="170"/>
      <c r="I120" s="235"/>
      <c r="J120" s="75">
        <v>4</v>
      </c>
      <c r="K120" s="58"/>
      <c r="L120" s="58"/>
      <c r="M120" s="58"/>
      <c r="N120" s="59"/>
      <c r="O120" s="60">
        <f t="shared" ref="O120:O122" si="48">SUM(J120:N120)</f>
        <v>4</v>
      </c>
      <c r="P120" s="61"/>
      <c r="Q120" s="62"/>
      <c r="R120" s="61">
        <f t="shared" si="44"/>
        <v>0</v>
      </c>
      <c r="S120" s="63"/>
      <c r="T120" s="140">
        <f>SUM(O120,R120)</f>
        <v>4</v>
      </c>
      <c r="U120" s="65">
        <f t="shared" si="45"/>
        <v>4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>
        <f t="shared" si="46"/>
        <v>0</v>
      </c>
      <c r="AD120" s="53"/>
      <c r="AE120" s="54">
        <f t="shared" si="47"/>
        <v>0</v>
      </c>
    </row>
    <row r="121" spans="1:31" ht="18" customHeight="1">
      <c r="A121" s="236">
        <v>364201</v>
      </c>
      <c r="B121" s="108">
        <v>4</v>
      </c>
      <c r="C121" s="233" t="s">
        <v>27</v>
      </c>
      <c r="D121" s="68" t="s">
        <v>135</v>
      </c>
      <c r="E121" s="170"/>
      <c r="F121" s="170"/>
      <c r="G121" s="170"/>
      <c r="H121" s="171"/>
      <c r="I121" s="237"/>
      <c r="J121" s="75">
        <v>18</v>
      </c>
      <c r="K121" s="58"/>
      <c r="L121" s="58"/>
      <c r="M121" s="58"/>
      <c r="N121" s="59"/>
      <c r="O121" s="60">
        <f t="shared" si="48"/>
        <v>18</v>
      </c>
      <c r="P121" s="61"/>
      <c r="Q121" s="62"/>
      <c r="R121" s="61"/>
      <c r="S121" s="63"/>
      <c r="T121" s="140">
        <f>SUM(O121,R121)</f>
        <v>18</v>
      </c>
      <c r="U121" s="65">
        <f t="shared" si="45"/>
        <v>18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30">
        <v>364201</v>
      </c>
      <c r="B122" s="108">
        <v>4</v>
      </c>
      <c r="C122" s="32">
        <v>25</v>
      </c>
      <c r="D122" s="72" t="s">
        <v>135</v>
      </c>
      <c r="E122" s="73"/>
      <c r="F122" s="73"/>
      <c r="G122" s="73"/>
      <c r="H122" s="36"/>
      <c r="I122" s="36"/>
      <c r="J122" s="71">
        <v>6</v>
      </c>
      <c r="K122" s="58"/>
      <c r="L122" s="58"/>
      <c r="M122" s="58"/>
      <c r="N122" s="59"/>
      <c r="O122" s="60">
        <f t="shared" si="48"/>
        <v>6</v>
      </c>
      <c r="P122" s="61"/>
      <c r="Q122" s="62"/>
      <c r="R122" s="61">
        <f t="shared" si="44"/>
        <v>0</v>
      </c>
      <c r="S122" s="63">
        <f>SUM(O122,R122)</f>
        <v>6</v>
      </c>
      <c r="T122" s="139"/>
      <c r="U122" s="65">
        <f t="shared" si="45"/>
        <v>6</v>
      </c>
      <c r="V122" s="66">
        <f t="shared" si="33"/>
        <v>0</v>
      </c>
      <c r="W122" s="48"/>
      <c r="X122" s="49">
        <f>(J122*1000)/C122</f>
        <v>240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240</v>
      </c>
      <c r="AD122" s="53">
        <f>(R122*1000)/C122</f>
        <v>0</v>
      </c>
      <c r="AE122" s="54">
        <f t="shared" si="47"/>
        <v>240</v>
      </c>
    </row>
    <row r="123" spans="1:31" ht="18" hidden="1" customHeight="1">
      <c r="A123" s="30">
        <v>36430876</v>
      </c>
      <c r="B123" s="193">
        <v>4</v>
      </c>
      <c r="C123" s="238">
        <v>50</v>
      </c>
      <c r="D123" s="33"/>
      <c r="E123" s="34"/>
      <c r="F123" s="34"/>
      <c r="G123" s="34"/>
      <c r="H123" s="35"/>
      <c r="I123" s="239" t="s">
        <v>136</v>
      </c>
      <c r="J123" s="71"/>
      <c r="K123" s="58"/>
      <c r="L123" s="58"/>
      <c r="M123" s="58"/>
      <c r="N123" s="59"/>
      <c r="O123" s="60"/>
      <c r="P123" s="240"/>
      <c r="Q123" s="62"/>
      <c r="R123" s="240">
        <f t="shared" si="44"/>
        <v>0</v>
      </c>
      <c r="S123" s="63">
        <f>SUM(O123,R123)</f>
        <v>0</v>
      </c>
      <c r="T123" s="139"/>
      <c r="U123" s="65">
        <f t="shared" si="45"/>
        <v>0</v>
      </c>
      <c r="V123" s="66">
        <f t="shared" si="33"/>
        <v>0</v>
      </c>
      <c r="W123" s="48"/>
      <c r="X123" s="49">
        <f>(J123*1000)/C123</f>
        <v>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0</v>
      </c>
      <c r="AD123" s="53">
        <f>(R123*1000)/C123</f>
        <v>0</v>
      </c>
      <c r="AE123" s="54">
        <f t="shared" si="47"/>
        <v>0</v>
      </c>
    </row>
    <row r="124" spans="1:31" ht="17.25" hidden="1" customHeight="1">
      <c r="A124" s="236">
        <v>364301</v>
      </c>
      <c r="B124" s="193">
        <v>3.5</v>
      </c>
      <c r="C124" s="233" t="s">
        <v>75</v>
      </c>
      <c r="D124" s="241"/>
      <c r="E124" s="242"/>
      <c r="F124" s="242"/>
      <c r="G124" s="242"/>
      <c r="H124" s="243"/>
      <c r="I124" s="89" t="s">
        <v>137</v>
      </c>
      <c r="J124" s="71"/>
      <c r="K124" s="58"/>
      <c r="L124" s="58"/>
      <c r="M124" s="58"/>
      <c r="N124" s="59"/>
      <c r="O124" s="60"/>
      <c r="P124" s="92"/>
      <c r="Q124" s="62"/>
      <c r="R124" s="61">
        <f t="shared" si="44"/>
        <v>0</v>
      </c>
      <c r="S124" s="63"/>
      <c r="T124" s="140">
        <f>SUM(O124,R124)</f>
        <v>0</v>
      </c>
      <c r="U124" s="65">
        <f t="shared" si="45"/>
        <v>0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hidden="1" customHeight="1">
      <c r="A125" s="236">
        <v>36420890</v>
      </c>
      <c r="B125" s="193">
        <v>3.5</v>
      </c>
      <c r="C125" s="168">
        <v>50</v>
      </c>
      <c r="D125" s="33"/>
      <c r="E125" s="34"/>
      <c r="F125" s="34"/>
      <c r="G125" s="34"/>
      <c r="H125" s="35"/>
      <c r="I125" s="99" t="s">
        <v>138</v>
      </c>
      <c r="J125" s="71"/>
      <c r="K125" s="58"/>
      <c r="L125" s="58"/>
      <c r="M125" s="58"/>
      <c r="N125" s="59"/>
      <c r="O125" s="60"/>
      <c r="P125" s="61"/>
      <c r="Q125" s="62"/>
      <c r="R125" s="61">
        <f t="shared" si="44"/>
        <v>0</v>
      </c>
      <c r="S125" s="63">
        <f>SUM(O125,R125)</f>
        <v>0</v>
      </c>
      <c r="T125" s="143"/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>
      <c r="A126" s="236">
        <v>364301</v>
      </c>
      <c r="B126" s="108">
        <v>4</v>
      </c>
      <c r="C126" s="168">
        <v>50</v>
      </c>
      <c r="D126" s="33"/>
      <c r="E126" s="34"/>
      <c r="F126" s="34"/>
      <c r="G126" s="34"/>
      <c r="H126" s="35"/>
      <c r="I126" s="909" t="s">
        <v>137</v>
      </c>
      <c r="J126" s="71"/>
      <c r="K126" s="58"/>
      <c r="L126" s="58"/>
      <c r="M126" s="58"/>
      <c r="N126" s="59"/>
      <c r="O126" s="60"/>
      <c r="P126" s="61">
        <v>220</v>
      </c>
      <c r="Q126" s="62"/>
      <c r="R126" s="61">
        <f t="shared" si="44"/>
        <v>220</v>
      </c>
      <c r="S126" s="63">
        <f>SUM(O126,R126)</f>
        <v>220</v>
      </c>
      <c r="T126" s="143"/>
      <c r="U126" s="65">
        <f t="shared" si="45"/>
        <v>220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>
        <f>(R126*1000)/C126</f>
        <v>4400</v>
      </c>
      <c r="AE126" s="54">
        <f t="shared" si="47"/>
        <v>4400</v>
      </c>
    </row>
    <row r="127" spans="1:31" ht="18" customHeight="1">
      <c r="A127" s="30">
        <v>364301</v>
      </c>
      <c r="B127" s="108">
        <v>4</v>
      </c>
      <c r="C127" s="233" t="s">
        <v>75</v>
      </c>
      <c r="D127" s="33"/>
      <c r="E127" s="34"/>
      <c r="F127" s="34"/>
      <c r="G127" s="34"/>
      <c r="H127" s="35"/>
      <c r="I127" s="98" t="s">
        <v>139</v>
      </c>
      <c r="J127" s="71"/>
      <c r="K127" s="58"/>
      <c r="L127" s="58"/>
      <c r="M127" s="58"/>
      <c r="N127" s="59"/>
      <c r="O127" s="60"/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36620834</v>
      </c>
      <c r="B128" s="108">
        <v>4</v>
      </c>
      <c r="C128" s="244" t="s">
        <v>75</v>
      </c>
      <c r="D128" s="68" t="s">
        <v>480</v>
      </c>
      <c r="E128" s="73"/>
      <c r="F128" s="73"/>
      <c r="G128" s="73"/>
      <c r="H128" s="36"/>
      <c r="I128" s="36"/>
      <c r="J128" s="75">
        <v>32</v>
      </c>
      <c r="K128" s="58"/>
      <c r="L128" s="58"/>
      <c r="M128" s="58"/>
      <c r="N128" s="59"/>
      <c r="O128" s="245">
        <f t="shared" ref="O128:O147" si="49">SUM(J128:N128)</f>
        <v>32</v>
      </c>
      <c r="P128" s="246"/>
      <c r="Q128" s="62"/>
      <c r="R128" s="61"/>
      <c r="S128" s="63"/>
      <c r="T128" s="140">
        <f>SUM(O128,R128)</f>
        <v>32</v>
      </c>
      <c r="U128" s="65">
        <f>SUM(S128:T128)</f>
        <v>32</v>
      </c>
      <c r="V128" s="66">
        <f>O128+R128-U128</f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366201</v>
      </c>
      <c r="B129" s="108">
        <v>4</v>
      </c>
      <c r="C129" s="233" t="s">
        <v>27</v>
      </c>
      <c r="D129" s="68">
        <v>566</v>
      </c>
      <c r="E129" s="73"/>
      <c r="F129" s="73"/>
      <c r="G129" s="73"/>
      <c r="H129" s="36"/>
      <c r="I129" s="36"/>
      <c r="J129" s="75">
        <v>10</v>
      </c>
      <c r="K129" s="58"/>
      <c r="L129" s="58"/>
      <c r="M129" s="58"/>
      <c r="N129" s="59"/>
      <c r="O129" s="60">
        <f t="shared" si="49"/>
        <v>10</v>
      </c>
      <c r="Q129" s="62"/>
      <c r="R129" s="61"/>
      <c r="S129" s="63"/>
      <c r="T129" s="140">
        <f>SUM(O129,R129)</f>
        <v>10</v>
      </c>
      <c r="U129" s="65">
        <f>SUM(S129:T129)</f>
        <v>10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>
      <c r="A130" s="30">
        <v>366201</v>
      </c>
      <c r="B130" s="108">
        <v>4</v>
      </c>
      <c r="C130" s="32">
        <v>25</v>
      </c>
      <c r="D130" s="72">
        <v>566</v>
      </c>
      <c r="E130" s="73">
        <v>966</v>
      </c>
      <c r="F130" s="73" t="s">
        <v>141</v>
      </c>
      <c r="G130" s="73">
        <v>9666</v>
      </c>
      <c r="H130" s="36"/>
      <c r="I130" s="36"/>
      <c r="J130" s="71">
        <v>140</v>
      </c>
      <c r="K130" s="58">
        <v>10</v>
      </c>
      <c r="L130" s="58"/>
      <c r="M130" s="58"/>
      <c r="N130" s="59"/>
      <c r="O130" s="60">
        <f t="shared" si="49"/>
        <v>150</v>
      </c>
      <c r="P130" s="61"/>
      <c r="Q130" s="62"/>
      <c r="R130" s="61">
        <f>SUM(P130:Q130)</f>
        <v>0</v>
      </c>
      <c r="S130" s="63">
        <f>SUM(O130,R130)</f>
        <v>150</v>
      </c>
      <c r="T130" s="139"/>
      <c r="U130" s="65">
        <f t="shared" si="45"/>
        <v>150</v>
      </c>
      <c r="V130" s="66">
        <f t="shared" si="33"/>
        <v>0</v>
      </c>
      <c r="W130" s="247" t="s">
        <v>142</v>
      </c>
      <c r="X130" s="49">
        <f>(J130*1000)/C130</f>
        <v>5600</v>
      </c>
      <c r="Y130" s="50">
        <f>(K130*1000)/C130</f>
        <v>400</v>
      </c>
      <c r="Z130" s="50">
        <f>(L130*1000)/C130</f>
        <v>0</v>
      </c>
      <c r="AA130" s="50">
        <f>(M130*1000)/C130</f>
        <v>0</v>
      </c>
      <c r="AB130" s="51">
        <f>(N130*1000)/C130</f>
        <v>0</v>
      </c>
      <c r="AC130" s="52">
        <f t="shared" si="46"/>
        <v>6000</v>
      </c>
      <c r="AD130" s="53">
        <f>(R130*1000)/C130</f>
        <v>0</v>
      </c>
      <c r="AE130" s="54">
        <f t="shared" si="47"/>
        <v>6000</v>
      </c>
    </row>
    <row r="131" spans="1:31" ht="18" hidden="1" customHeight="1">
      <c r="A131" s="230">
        <v>366301</v>
      </c>
      <c r="B131" s="108">
        <v>4</v>
      </c>
      <c r="C131" s="219">
        <v>40</v>
      </c>
      <c r="D131" s="231"/>
      <c r="E131" s="232"/>
      <c r="F131" s="232"/>
      <c r="G131" s="232"/>
      <c r="H131" s="232"/>
      <c r="I131" s="248" t="s">
        <v>143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>
        <f>SUM(O131,R131)</f>
        <v>0</v>
      </c>
      <c r="T131" s="139"/>
      <c r="U131" s="65">
        <f t="shared" si="45"/>
        <v>0</v>
      </c>
      <c r="V131" s="66">
        <f t="shared" si="33"/>
        <v>0</v>
      </c>
      <c r="W131" s="48"/>
      <c r="X131" s="49">
        <f>(J131*1000)/C131</f>
        <v>0</v>
      </c>
      <c r="Y131" s="50">
        <f>(K131*1000)/C131</f>
        <v>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0</v>
      </c>
      <c r="AD131" s="53">
        <f>(R131*1000)/C131</f>
        <v>0</v>
      </c>
      <c r="AE131" s="54">
        <f t="shared" si="47"/>
        <v>0</v>
      </c>
    </row>
    <row r="132" spans="1:31" ht="18" hidden="1" customHeight="1">
      <c r="A132" s="230">
        <v>36630890</v>
      </c>
      <c r="B132" s="108">
        <v>4</v>
      </c>
      <c r="C132" s="168">
        <v>50</v>
      </c>
      <c r="D132" s="169"/>
      <c r="E132" s="170"/>
      <c r="F132" s="170"/>
      <c r="G132" s="170"/>
      <c r="H132" s="171"/>
      <c r="I132" s="184" t="s">
        <v>144</v>
      </c>
      <c r="J132" s="224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43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36630890</v>
      </c>
      <c r="B133" s="249">
        <v>4</v>
      </c>
      <c r="C133" s="244" t="s">
        <v>75</v>
      </c>
      <c r="D133" s="103"/>
      <c r="E133" s="103"/>
      <c r="F133" s="103"/>
      <c r="G133" s="103"/>
      <c r="H133" s="103"/>
      <c r="I133" s="184" t="s">
        <v>145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/>
      <c r="T133" s="250">
        <f>SUM(O133,R133)</f>
        <v>0</v>
      </c>
      <c r="U133" s="65">
        <f t="shared" si="45"/>
        <v>0</v>
      </c>
      <c r="V133" s="66">
        <f t="shared" si="33"/>
        <v>0</v>
      </c>
      <c r="W133" s="48"/>
      <c r="X133" s="49"/>
      <c r="Y133" s="50"/>
      <c r="Z133" s="50"/>
      <c r="AA133" s="50"/>
      <c r="AB133" s="51"/>
      <c r="AC133" s="52"/>
      <c r="AD133" s="53"/>
      <c r="AE133" s="54"/>
    </row>
    <row r="134" spans="1:31" ht="18" customHeight="1">
      <c r="A134" s="230">
        <v>366301</v>
      </c>
      <c r="B134" s="108">
        <v>4</v>
      </c>
      <c r="C134" s="233" t="s">
        <v>27</v>
      </c>
      <c r="D134" s="251"/>
      <c r="E134" s="252"/>
      <c r="F134" s="252"/>
      <c r="G134" s="252"/>
      <c r="H134" s="253"/>
      <c r="I134" s="254" t="s">
        <v>143</v>
      </c>
      <c r="J134" s="57"/>
      <c r="K134" s="90"/>
      <c r="L134" s="90"/>
      <c r="M134" s="90"/>
      <c r="N134" s="91"/>
      <c r="O134" s="60"/>
      <c r="P134" s="92">
        <v>422</v>
      </c>
      <c r="Q134" s="62"/>
      <c r="R134" s="92">
        <f t="shared" si="44"/>
        <v>422</v>
      </c>
      <c r="S134" s="63"/>
      <c r="T134" s="140">
        <f>SUM(O134,R134)</f>
        <v>422</v>
      </c>
      <c r="U134" s="65">
        <f t="shared" si="45"/>
        <v>422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>
      <c r="A135" s="230">
        <v>366301</v>
      </c>
      <c r="B135" s="108">
        <v>4</v>
      </c>
      <c r="C135" s="32">
        <v>50</v>
      </c>
      <c r="D135" s="72"/>
      <c r="E135" s="73"/>
      <c r="F135" s="73"/>
      <c r="G135" s="73"/>
      <c r="H135" s="36"/>
      <c r="I135" s="909" t="s">
        <v>143</v>
      </c>
      <c r="J135" s="71"/>
      <c r="K135" s="58"/>
      <c r="L135" s="58"/>
      <c r="M135" s="58"/>
      <c r="N135" s="59"/>
      <c r="O135" s="60"/>
      <c r="P135" s="61">
        <v>16</v>
      </c>
      <c r="Q135" s="62"/>
      <c r="R135" s="61">
        <f t="shared" si="44"/>
        <v>16</v>
      </c>
      <c r="S135" s="63">
        <f>SUM(O135,R135)</f>
        <v>16</v>
      </c>
      <c r="T135" s="139"/>
      <c r="U135" s="65">
        <f t="shared" si="45"/>
        <v>16</v>
      </c>
      <c r="V135" s="66">
        <f t="shared" si="33"/>
        <v>0</v>
      </c>
      <c r="W135" s="48"/>
      <c r="X135" s="49">
        <f>(J135*1000)/C135</f>
        <v>0</v>
      </c>
      <c r="Y135" s="50">
        <f>(K135*1000)/C135</f>
        <v>0</v>
      </c>
      <c r="Z135" s="50">
        <f>(L135*1000)/C135</f>
        <v>0</v>
      </c>
      <c r="AA135" s="50">
        <f>(M135*1000)/C135</f>
        <v>0</v>
      </c>
      <c r="AB135" s="51">
        <f>(N135*1000)/C135</f>
        <v>0</v>
      </c>
      <c r="AC135" s="52">
        <f t="shared" si="46"/>
        <v>0</v>
      </c>
      <c r="AD135" s="53">
        <f>(R135*1000)/C135</f>
        <v>320</v>
      </c>
      <c r="AE135" s="54">
        <f t="shared" si="47"/>
        <v>320</v>
      </c>
    </row>
    <row r="136" spans="1:31" ht="18" hidden="1" customHeight="1">
      <c r="A136" s="30">
        <v>367200</v>
      </c>
      <c r="B136" s="31" t="s">
        <v>57</v>
      </c>
      <c r="C136" s="32">
        <v>25</v>
      </c>
      <c r="D136" s="72">
        <v>367</v>
      </c>
      <c r="E136" s="73">
        <v>867</v>
      </c>
      <c r="F136" s="73" t="s">
        <v>149</v>
      </c>
      <c r="G136" s="73">
        <v>9467</v>
      </c>
      <c r="H136" s="36">
        <v>8467</v>
      </c>
      <c r="I136" s="36"/>
      <c r="J136" s="71"/>
      <c r="K136" s="58"/>
      <c r="L136" s="58"/>
      <c r="M136" s="58"/>
      <c r="N136" s="59"/>
      <c r="O136" s="60">
        <f t="shared" si="49"/>
        <v>0</v>
      </c>
      <c r="P136" s="61"/>
      <c r="Q136" s="62"/>
      <c r="R136" s="61">
        <f t="shared" si="44"/>
        <v>0</v>
      </c>
      <c r="S136" s="63">
        <f>SUM(O136,R136)</f>
        <v>0</v>
      </c>
      <c r="T136" s="139"/>
      <c r="U136" s="65">
        <f t="shared" si="45"/>
        <v>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0</v>
      </c>
      <c r="AE136" s="54">
        <f t="shared" si="47"/>
        <v>0</v>
      </c>
    </row>
    <row r="137" spans="1:31" ht="18" customHeight="1">
      <c r="A137" s="30">
        <v>367201</v>
      </c>
      <c r="B137" s="108">
        <v>4</v>
      </c>
      <c r="C137" s="32">
        <v>25</v>
      </c>
      <c r="D137" s="72">
        <v>567</v>
      </c>
      <c r="E137" s="73">
        <v>967</v>
      </c>
      <c r="F137" s="73" t="s">
        <v>150</v>
      </c>
      <c r="G137" s="73">
        <v>9667</v>
      </c>
      <c r="H137" s="36"/>
      <c r="I137" s="36"/>
      <c r="J137" s="71">
        <v>28</v>
      </c>
      <c r="K137" s="58">
        <v>4</v>
      </c>
      <c r="L137" s="58"/>
      <c r="M137" s="58"/>
      <c r="N137" s="59"/>
      <c r="O137" s="60">
        <f t="shared" si="49"/>
        <v>32</v>
      </c>
      <c r="P137" s="61"/>
      <c r="Q137" s="62"/>
      <c r="R137" s="61">
        <f t="shared" si="44"/>
        <v>0</v>
      </c>
      <c r="S137" s="63">
        <f>SUM(O137,R137)</f>
        <v>32</v>
      </c>
      <c r="T137" s="139"/>
      <c r="U137" s="65">
        <f t="shared" si="45"/>
        <v>32</v>
      </c>
      <c r="V137" s="66">
        <f t="shared" si="33"/>
        <v>0</v>
      </c>
      <c r="W137" s="48"/>
      <c r="X137" s="49">
        <f>(J137*1000)/C137</f>
        <v>1120</v>
      </c>
      <c r="Y137" s="50">
        <f>(K137*1000)/C137</f>
        <v>160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1280</v>
      </c>
      <c r="AD137" s="53">
        <f>(R137*1000)/C137</f>
        <v>0</v>
      </c>
      <c r="AE137" s="54">
        <f t="shared" si="47"/>
        <v>1280</v>
      </c>
    </row>
    <row r="138" spans="1:31" ht="18" customHeight="1">
      <c r="A138" s="30">
        <v>36710834</v>
      </c>
      <c r="B138" s="108">
        <v>4</v>
      </c>
      <c r="C138" s="233" t="s">
        <v>27</v>
      </c>
      <c r="D138" s="72" t="s">
        <v>490</v>
      </c>
      <c r="E138" s="73"/>
      <c r="F138" s="73"/>
      <c r="G138" s="73"/>
      <c r="H138" s="36"/>
      <c r="I138" s="36"/>
      <c r="J138" s="75">
        <v>20</v>
      </c>
      <c r="K138" s="58"/>
      <c r="L138" s="58"/>
      <c r="M138" s="58"/>
      <c r="N138" s="59"/>
      <c r="O138" s="60">
        <f t="shared" si="49"/>
        <v>20</v>
      </c>
      <c r="P138" s="61"/>
      <c r="Q138" s="62"/>
      <c r="R138" s="61"/>
      <c r="S138" s="63"/>
      <c r="T138" s="140">
        <f>SUM(O138,R138)</f>
        <v>20</v>
      </c>
      <c r="U138" s="65">
        <f t="shared" si="45"/>
        <v>20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customHeight="1">
      <c r="A139" s="30">
        <v>367101</v>
      </c>
      <c r="B139" s="108">
        <v>4</v>
      </c>
      <c r="C139" s="233" t="s">
        <v>27</v>
      </c>
      <c r="D139" s="68" t="s">
        <v>151</v>
      </c>
      <c r="E139" s="73"/>
      <c r="F139" s="73"/>
      <c r="G139" s="73"/>
      <c r="H139" s="36"/>
      <c r="I139" s="36"/>
      <c r="J139" s="75">
        <v>10</v>
      </c>
      <c r="K139" s="58"/>
      <c r="L139" s="58"/>
      <c r="M139" s="58"/>
      <c r="N139" s="59"/>
      <c r="O139" s="60">
        <f t="shared" si="49"/>
        <v>10</v>
      </c>
      <c r="P139" s="61"/>
      <c r="Q139" s="62"/>
      <c r="R139" s="61"/>
      <c r="S139" s="63"/>
      <c r="T139" s="140">
        <f>SUM(O139,R139)</f>
        <v>10</v>
      </c>
      <c r="U139" s="65">
        <f t="shared" si="45"/>
        <v>10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367101</v>
      </c>
      <c r="B140" s="108">
        <v>4</v>
      </c>
      <c r="C140" s="32">
        <v>25</v>
      </c>
      <c r="D140" s="72" t="s">
        <v>151</v>
      </c>
      <c r="E140" s="73" t="s">
        <v>152</v>
      </c>
      <c r="F140" s="73" t="s">
        <v>153</v>
      </c>
      <c r="G140" s="73" t="s">
        <v>154</v>
      </c>
      <c r="H140" s="36"/>
      <c r="I140" s="36"/>
      <c r="J140" s="71">
        <v>110</v>
      </c>
      <c r="K140" s="58">
        <v>5</v>
      </c>
      <c r="L140" s="258">
        <v>5</v>
      </c>
      <c r="M140" s="58"/>
      <c r="N140" s="59"/>
      <c r="O140" s="60">
        <f t="shared" si="49"/>
        <v>120</v>
      </c>
      <c r="P140" s="61"/>
      <c r="Q140" s="62"/>
      <c r="R140" s="61">
        <f t="shared" si="44"/>
        <v>0</v>
      </c>
      <c r="S140" s="63">
        <f>SUM(O140,R140)</f>
        <v>120</v>
      </c>
      <c r="T140" s="139"/>
      <c r="U140" s="65">
        <f t="shared" si="45"/>
        <v>120</v>
      </c>
      <c r="V140" s="66">
        <f t="shared" si="33"/>
        <v>0</v>
      </c>
      <c r="W140" s="247" t="s">
        <v>155</v>
      </c>
      <c r="X140" s="49">
        <f>(J140*1000)/C140</f>
        <v>4400</v>
      </c>
      <c r="Y140" s="50">
        <f>(K140*1000)/C140</f>
        <v>200</v>
      </c>
      <c r="Z140" s="50">
        <f>(L140*1000)/C140</f>
        <v>200</v>
      </c>
      <c r="AA140" s="50">
        <f>(M140*1000)/C140</f>
        <v>0</v>
      </c>
      <c r="AB140" s="51">
        <f>(N140*1000)/C140</f>
        <v>0</v>
      </c>
      <c r="AC140" s="52">
        <f t="shared" si="46"/>
        <v>4800</v>
      </c>
      <c r="AD140" s="53">
        <f>(R140*1000)/C140</f>
        <v>0</v>
      </c>
      <c r="AE140" s="54">
        <f t="shared" si="47"/>
        <v>4800</v>
      </c>
    </row>
    <row r="141" spans="1:31" ht="18" hidden="1" customHeight="1">
      <c r="A141" s="82">
        <v>367108</v>
      </c>
      <c r="B141" s="108">
        <v>4</v>
      </c>
      <c r="C141" s="101" t="s">
        <v>27</v>
      </c>
      <c r="D141" s="259" t="s">
        <v>156</v>
      </c>
      <c r="E141" s="85"/>
      <c r="F141" s="85"/>
      <c r="G141" s="85"/>
      <c r="H141" s="85"/>
      <c r="I141" s="87"/>
      <c r="J141" s="75"/>
      <c r="K141" s="58"/>
      <c r="L141" s="58"/>
      <c r="M141" s="58"/>
      <c r="N141" s="59"/>
      <c r="O141" s="60">
        <f t="shared" si="49"/>
        <v>0</v>
      </c>
      <c r="P141" s="61"/>
      <c r="Q141" s="62"/>
      <c r="R141" s="61">
        <f t="shared" si="44"/>
        <v>0</v>
      </c>
      <c r="S141" s="63"/>
      <c r="T141" s="139">
        <f>SUM(O141,R141)</f>
        <v>0</v>
      </c>
      <c r="U141" s="65">
        <f t="shared" si="45"/>
        <v>0</v>
      </c>
      <c r="V141" s="66">
        <f t="shared" si="33"/>
        <v>0</v>
      </c>
      <c r="W141" s="48"/>
      <c r="X141" s="49"/>
      <c r="Y141" s="50"/>
      <c r="Z141" s="50"/>
      <c r="AA141" s="50"/>
      <c r="AB141" s="51"/>
      <c r="AC141" s="52">
        <f t="shared" si="46"/>
        <v>0</v>
      </c>
      <c r="AD141" s="53"/>
      <c r="AE141" s="54">
        <f t="shared" si="47"/>
        <v>0</v>
      </c>
    </row>
    <row r="142" spans="1:31" ht="18" customHeight="1">
      <c r="A142" s="30">
        <v>367301</v>
      </c>
      <c r="B142" s="108">
        <v>4</v>
      </c>
      <c r="C142" s="233" t="s">
        <v>27</v>
      </c>
      <c r="D142" s="260"/>
      <c r="E142" s="260"/>
      <c r="F142" s="260"/>
      <c r="G142" s="260"/>
      <c r="H142" s="260"/>
      <c r="I142" s="261" t="s">
        <v>157</v>
      </c>
      <c r="J142" s="262"/>
      <c r="K142" s="90"/>
      <c r="L142" s="90"/>
      <c r="M142" s="90"/>
      <c r="N142" s="91"/>
      <c r="O142" s="60"/>
      <c r="P142" s="92">
        <v>430</v>
      </c>
      <c r="Q142" s="62"/>
      <c r="R142" s="92">
        <f t="shared" si="44"/>
        <v>430</v>
      </c>
      <c r="S142" s="63"/>
      <c r="T142" s="140">
        <f>SUM(O142,R142)</f>
        <v>430</v>
      </c>
      <c r="U142" s="65">
        <f t="shared" si="45"/>
        <v>430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customHeight="1">
      <c r="A143" s="30">
        <v>367301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09" t="s">
        <v>157</v>
      </c>
      <c r="J143" s="71"/>
      <c r="K143" s="58"/>
      <c r="L143" s="58"/>
      <c r="M143" s="58"/>
      <c r="N143" s="59"/>
      <c r="O143" s="60"/>
      <c r="P143" s="61">
        <v>80</v>
      </c>
      <c r="Q143" s="62"/>
      <c r="R143" s="61">
        <f t="shared" si="44"/>
        <v>80</v>
      </c>
      <c r="S143" s="63">
        <f>SUM(O143,R143)</f>
        <v>80</v>
      </c>
      <c r="T143" s="139"/>
      <c r="U143" s="65">
        <f t="shared" si="45"/>
        <v>80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1600</v>
      </c>
      <c r="AE143" s="54">
        <f t="shared" si="47"/>
        <v>1600</v>
      </c>
    </row>
    <row r="144" spans="1:31" ht="18" hidden="1" customHeight="1">
      <c r="A144" s="82">
        <v>36730104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158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hidden="1" customHeight="1">
      <c r="A145" s="30">
        <v>36730104</v>
      </c>
      <c r="B145" s="108">
        <v>4</v>
      </c>
      <c r="C145" s="233" t="s">
        <v>75</v>
      </c>
      <c r="D145" s="255"/>
      <c r="E145" s="256"/>
      <c r="F145" s="256"/>
      <c r="G145" s="256"/>
      <c r="H145" s="257"/>
      <c r="I145" s="263" t="s">
        <v>159</v>
      </c>
      <c r="J145" s="69"/>
      <c r="K145" s="136"/>
      <c r="L145" s="136"/>
      <c r="M145" s="136"/>
      <c r="N145" s="88"/>
      <c r="O145" s="40">
        <f t="shared" si="49"/>
        <v>0</v>
      </c>
      <c r="P145" s="114"/>
      <c r="Q145" s="264"/>
      <c r="R145" s="114">
        <f t="shared" si="44"/>
        <v>0</v>
      </c>
      <c r="S145" s="265"/>
      <c r="T145" s="266">
        <f>SUM(O145,R145)</f>
        <v>0</v>
      </c>
      <c r="U145" s="46">
        <f t="shared" si="45"/>
        <v>0</v>
      </c>
      <c r="V145" s="66">
        <f t="shared" si="33"/>
        <v>0</v>
      </c>
      <c r="W145" s="48"/>
      <c r="X145" s="49"/>
      <c r="Y145" s="50"/>
      <c r="Z145" s="50"/>
      <c r="AA145" s="50"/>
      <c r="AB145" s="51"/>
      <c r="AC145" s="52"/>
      <c r="AD145" s="53"/>
      <c r="AE145" s="54"/>
    </row>
    <row r="146" spans="1:31" ht="18" hidden="1" customHeight="1">
      <c r="A146" s="30">
        <v>36730104</v>
      </c>
      <c r="B146" s="108">
        <v>4</v>
      </c>
      <c r="C146" s="32">
        <v>50</v>
      </c>
      <c r="D146" s="72"/>
      <c r="E146" s="73"/>
      <c r="F146" s="73"/>
      <c r="G146" s="73"/>
      <c r="H146" s="36"/>
      <c r="I146" s="99" t="s">
        <v>159</v>
      </c>
      <c r="J146" s="110"/>
      <c r="K146" s="111"/>
      <c r="L146" s="111"/>
      <c r="M146" s="111"/>
      <c r="N146" s="112"/>
      <c r="O146" s="40">
        <f t="shared" si="49"/>
        <v>0</v>
      </c>
      <c r="P146" s="118"/>
      <c r="Q146" s="115"/>
      <c r="R146" s="118">
        <f t="shared" si="44"/>
        <v>0</v>
      </c>
      <c r="S146" s="116">
        <f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>(J146*1000)/C146</f>
        <v>0</v>
      </c>
      <c r="Y146" s="50">
        <f>(K146*1000)/C146</f>
        <v>0</v>
      </c>
      <c r="Z146" s="50">
        <f>(L146*1000)/C146</f>
        <v>0</v>
      </c>
      <c r="AA146" s="50">
        <f>(M146*1000)/C146</f>
        <v>0</v>
      </c>
      <c r="AB146" s="51">
        <f>(N146*1000)/C146</f>
        <v>0</v>
      </c>
      <c r="AC146" s="52">
        <f t="shared" si="46"/>
        <v>0</v>
      </c>
      <c r="AD146" s="53">
        <f>(R146*1000)/C146</f>
        <v>0</v>
      </c>
      <c r="AE146" s="54">
        <f t="shared" si="47"/>
        <v>0</v>
      </c>
    </row>
    <row r="147" spans="1:31" ht="18" hidden="1" customHeight="1">
      <c r="A147" s="82">
        <v>36730107</v>
      </c>
      <c r="B147" s="108">
        <v>4</v>
      </c>
      <c r="C147" s="83">
        <v>40</v>
      </c>
      <c r="D147" s="84"/>
      <c r="E147" s="85"/>
      <c r="F147" s="85"/>
      <c r="G147" s="85"/>
      <c r="H147" s="85"/>
      <c r="I147" s="87" t="s">
        <v>160</v>
      </c>
      <c r="J147" s="37"/>
      <c r="K147" s="38"/>
      <c r="L147" s="38"/>
      <c r="M147" s="38"/>
      <c r="N147" s="39"/>
      <c r="O147" s="40">
        <f t="shared" si="49"/>
        <v>0</v>
      </c>
      <c r="P147" s="41"/>
      <c r="Q147" s="42"/>
      <c r="R147" s="41">
        <f t="shared" si="44"/>
        <v>0</v>
      </c>
      <c r="S147" s="44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customHeight="1">
      <c r="A148" s="119" t="s">
        <v>161</v>
      </c>
      <c r="B148" s="120"/>
      <c r="C148" s="121"/>
      <c r="D148" s="120"/>
      <c r="E148" s="120"/>
      <c r="F148" s="120"/>
      <c r="G148" s="120"/>
      <c r="H148" s="120"/>
      <c r="I148" s="120"/>
      <c r="J148" s="122">
        <f t="shared" ref="J148:U148" si="50">SUM(J118:J147)</f>
        <v>410</v>
      </c>
      <c r="K148" s="123">
        <f t="shared" si="50"/>
        <v>19</v>
      </c>
      <c r="L148" s="123">
        <f t="shared" si="50"/>
        <v>5</v>
      </c>
      <c r="M148" s="123">
        <f t="shared" si="50"/>
        <v>0</v>
      </c>
      <c r="N148" s="124">
        <f t="shared" si="50"/>
        <v>0</v>
      </c>
      <c r="O148" s="125">
        <f t="shared" si="50"/>
        <v>434</v>
      </c>
      <c r="P148" s="126">
        <f t="shared" si="50"/>
        <v>1184</v>
      </c>
      <c r="Q148" s="127">
        <f t="shared" si="50"/>
        <v>0</v>
      </c>
      <c r="R148" s="126">
        <f t="shared" si="50"/>
        <v>1184</v>
      </c>
      <c r="S148" s="128">
        <f t="shared" si="50"/>
        <v>672</v>
      </c>
      <c r="T148" s="129">
        <f t="shared" si="50"/>
        <v>946</v>
      </c>
      <c r="U148" s="130">
        <f t="shared" si="50"/>
        <v>1618</v>
      </c>
      <c r="V148" s="66">
        <f t="shared" si="33"/>
        <v>0</v>
      </c>
      <c r="W148" s="131"/>
      <c r="X148" s="132">
        <f t="shared" ref="X148:AE148" si="51">SUM(X118:X147)</f>
        <v>12640</v>
      </c>
      <c r="Y148" s="129">
        <f t="shared" si="51"/>
        <v>760</v>
      </c>
      <c r="Z148" s="129">
        <f t="shared" si="51"/>
        <v>200</v>
      </c>
      <c r="AA148" s="129">
        <f t="shared" si="51"/>
        <v>0</v>
      </c>
      <c r="AB148" s="133">
        <f t="shared" si="51"/>
        <v>0</v>
      </c>
      <c r="AC148" s="130">
        <f t="shared" si="51"/>
        <v>13600</v>
      </c>
      <c r="AD148" s="133">
        <f t="shared" si="51"/>
        <v>6640</v>
      </c>
      <c r="AE148" s="134">
        <f t="shared" si="51"/>
        <v>20240</v>
      </c>
    </row>
    <row r="149" spans="1:31" ht="18" hidden="1" customHeight="1">
      <c r="A149" s="30">
        <v>321030</v>
      </c>
      <c r="B149" s="31" t="s">
        <v>57</v>
      </c>
      <c r="C149" s="32">
        <v>25</v>
      </c>
      <c r="D149" s="72" t="s">
        <v>162</v>
      </c>
      <c r="E149" s="73" t="s">
        <v>163</v>
      </c>
      <c r="F149" s="73" t="s">
        <v>164</v>
      </c>
      <c r="G149" s="73" t="s">
        <v>165</v>
      </c>
      <c r="H149" s="36" t="s">
        <v>166</v>
      </c>
      <c r="I149" s="36"/>
      <c r="J149" s="37"/>
      <c r="K149" s="38"/>
      <c r="L149" s="38"/>
      <c r="M149" s="38"/>
      <c r="N149" s="39"/>
      <c r="O149" s="40">
        <f t="shared" ref="O149:O159" si="52">SUM(J149:N149)</f>
        <v>0</v>
      </c>
      <c r="P149" s="41"/>
      <c r="Q149" s="42"/>
      <c r="R149" s="41">
        <f t="shared" ref="R149:R159" si="53">SUM(P149:Q149)</f>
        <v>0</v>
      </c>
      <c r="S149" s="44">
        <f t="shared" ref="S149:S159" si="54">SUM(O149,R149)</f>
        <v>0</v>
      </c>
      <c r="T149" s="45"/>
      <c r="U149" s="46">
        <f t="shared" si="45"/>
        <v>0</v>
      </c>
      <c r="V149" s="66">
        <f t="shared" si="33"/>
        <v>0</v>
      </c>
      <c r="W149" s="48"/>
      <c r="X149" s="49">
        <f t="shared" ref="X149:X159" si="55">(J149*1000)/C149</f>
        <v>0</v>
      </c>
      <c r="Y149" s="50">
        <f t="shared" ref="Y149:Y159" si="56">(K149*1000)/C149</f>
        <v>0</v>
      </c>
      <c r="Z149" s="50">
        <f t="shared" ref="Z149:Z159" si="57">(L149*1000)/C149</f>
        <v>0</v>
      </c>
      <c r="AA149" s="50">
        <f t="shared" ref="AA149:AA159" si="58">(M149*1000)/C149</f>
        <v>0</v>
      </c>
      <c r="AB149" s="51">
        <f t="shared" ref="AB149:AB159" si="59">(N149*1000)/C149</f>
        <v>0</v>
      </c>
      <c r="AC149" s="52">
        <f t="shared" ref="AC149:AC159" si="60">SUM(X149:AB149)</f>
        <v>0</v>
      </c>
      <c r="AD149" s="53">
        <f t="shared" ref="AD149:AD159" si="61">(R149*1000)/C149</f>
        <v>0</v>
      </c>
      <c r="AE149" s="54">
        <f t="shared" ref="AE149:AE159" si="62">SUM(AC149:AD149)</f>
        <v>0</v>
      </c>
    </row>
    <row r="150" spans="1:31" ht="18" hidden="1" customHeight="1">
      <c r="A150" s="30">
        <v>321031</v>
      </c>
      <c r="B150" s="108">
        <v>4</v>
      </c>
      <c r="C150" s="32">
        <v>25</v>
      </c>
      <c r="D150" s="72" t="s">
        <v>167</v>
      </c>
      <c r="E150" s="73" t="s">
        <v>168</v>
      </c>
      <c r="F150" s="73" t="s">
        <v>169</v>
      </c>
      <c r="G150" s="73" t="s">
        <v>170</v>
      </c>
      <c r="H150" s="36" t="s">
        <v>171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ref="V150:V217" si="63">O150+R150-U150</f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332330</v>
      </c>
      <c r="B151" s="31" t="s">
        <v>57</v>
      </c>
      <c r="C151" s="32">
        <v>25</v>
      </c>
      <c r="D151" s="72" t="s">
        <v>172</v>
      </c>
      <c r="E151" s="73" t="s">
        <v>173</v>
      </c>
      <c r="F151" s="73" t="s">
        <v>174</v>
      </c>
      <c r="G151" s="73" t="s">
        <v>175</v>
      </c>
      <c r="H151" s="36" t="s">
        <v>176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6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332331</v>
      </c>
      <c r="B152" s="108">
        <v>4</v>
      </c>
      <c r="C152" s="32">
        <v>25</v>
      </c>
      <c r="D152" s="72" t="s">
        <v>177</v>
      </c>
      <c r="E152" s="73" t="s">
        <v>178</v>
      </c>
      <c r="F152" s="73" t="s">
        <v>179</v>
      </c>
      <c r="G152" s="73" t="s">
        <v>180</v>
      </c>
      <c r="H152" s="36" t="s">
        <v>181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6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30">
        <v>341130</v>
      </c>
      <c r="B153" s="31" t="s">
        <v>57</v>
      </c>
      <c r="C153" s="32">
        <v>25</v>
      </c>
      <c r="D153" s="72" t="s">
        <v>182</v>
      </c>
      <c r="E153" s="73" t="s">
        <v>183</v>
      </c>
      <c r="F153" s="73" t="s">
        <v>184</v>
      </c>
      <c r="G153" s="73" t="s">
        <v>185</v>
      </c>
      <c r="H153" s="36" t="s">
        <v>186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6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30">
        <v>341131</v>
      </c>
      <c r="B154" s="108">
        <v>4</v>
      </c>
      <c r="C154" s="32">
        <v>25</v>
      </c>
      <c r="D154" s="72" t="s">
        <v>187</v>
      </c>
      <c r="E154" s="73" t="s">
        <v>188</v>
      </c>
      <c r="F154" s="73" t="s">
        <v>189</v>
      </c>
      <c r="G154" s="73" t="s">
        <v>190</v>
      </c>
      <c r="H154" s="36" t="s">
        <v>191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172">
        <v>332341</v>
      </c>
      <c r="B155" s="108">
        <v>4</v>
      </c>
      <c r="C155" s="267">
        <v>25</v>
      </c>
      <c r="D155" s="165" t="s">
        <v>192</v>
      </c>
      <c r="E155" s="103"/>
      <c r="F155" s="103"/>
      <c r="G155" s="103"/>
      <c r="H155" s="103"/>
      <c r="I155" s="104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172">
        <v>341141</v>
      </c>
      <c r="B156" s="108">
        <v>4</v>
      </c>
      <c r="C156" s="96">
        <v>25</v>
      </c>
      <c r="D156" s="165" t="s">
        <v>193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72">
        <v>342101</v>
      </c>
      <c r="B157" s="108">
        <v>4</v>
      </c>
      <c r="C157" s="96">
        <v>25</v>
      </c>
      <c r="D157" s="165">
        <v>555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>
      <c r="A158" s="30">
        <v>341131</v>
      </c>
      <c r="B158" s="31" t="s">
        <v>57</v>
      </c>
      <c r="C158" s="32">
        <v>25</v>
      </c>
      <c r="D158" s="72" t="s">
        <v>194</v>
      </c>
      <c r="E158" s="73" t="s">
        <v>195</v>
      </c>
      <c r="F158" s="73" t="s">
        <v>196</v>
      </c>
      <c r="G158" s="73" t="s">
        <v>197</v>
      </c>
      <c r="H158" s="36" t="s">
        <v>198</v>
      </c>
      <c r="I158" s="36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>
      <c r="A159" s="30">
        <v>341131</v>
      </c>
      <c r="B159" s="31" t="s">
        <v>57</v>
      </c>
      <c r="C159" s="32">
        <v>25</v>
      </c>
      <c r="D159" s="72" t="s">
        <v>199</v>
      </c>
      <c r="E159" s="73" t="s">
        <v>200</v>
      </c>
      <c r="F159" s="73" t="s">
        <v>201</v>
      </c>
      <c r="G159" s="73" t="s">
        <v>202</v>
      </c>
      <c r="H159" s="36" t="s">
        <v>203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>
      <c r="A160" s="119" t="s">
        <v>204</v>
      </c>
      <c r="B160" s="120"/>
      <c r="C160" s="121"/>
      <c r="D160" s="120"/>
      <c r="E160" s="120"/>
      <c r="F160" s="120"/>
      <c r="G160" s="120"/>
      <c r="H160" s="120"/>
      <c r="I160" s="120"/>
      <c r="J160" s="268">
        <f>SUM(J149:J159)</f>
        <v>0</v>
      </c>
      <c r="K160" s="269">
        <f t="shared" ref="K160:U160" si="64">SUM(K149:K159)</f>
        <v>0</v>
      </c>
      <c r="L160" s="269">
        <f t="shared" si="64"/>
        <v>0</v>
      </c>
      <c r="M160" s="269">
        <f t="shared" si="64"/>
        <v>0</v>
      </c>
      <c r="N160" s="270">
        <f t="shared" si="64"/>
        <v>0</v>
      </c>
      <c r="O160" s="271">
        <f t="shared" si="64"/>
        <v>0</v>
      </c>
      <c r="P160" s="272">
        <f>SUM(P149:P159)</f>
        <v>0</v>
      </c>
      <c r="Q160" s="273">
        <f>SUM(Q149:Q159)</f>
        <v>0</v>
      </c>
      <c r="R160" s="272">
        <f t="shared" si="64"/>
        <v>0</v>
      </c>
      <c r="S160" s="274">
        <f t="shared" si="64"/>
        <v>0</v>
      </c>
      <c r="T160" s="275">
        <f t="shared" si="64"/>
        <v>0</v>
      </c>
      <c r="U160" s="276">
        <f t="shared" si="64"/>
        <v>0</v>
      </c>
      <c r="V160" s="66">
        <f t="shared" si="63"/>
        <v>0</v>
      </c>
      <c r="W160" s="277"/>
      <c r="X160" s="278">
        <f t="shared" ref="X160:AE160" si="65">SUM(X149:X159)</f>
        <v>0</v>
      </c>
      <c r="Y160" s="275">
        <f t="shared" si="65"/>
        <v>0</v>
      </c>
      <c r="Z160" s="275">
        <f t="shared" si="65"/>
        <v>0</v>
      </c>
      <c r="AA160" s="275">
        <f t="shared" si="65"/>
        <v>0</v>
      </c>
      <c r="AB160" s="279">
        <f t="shared" si="65"/>
        <v>0</v>
      </c>
      <c r="AC160" s="276">
        <f t="shared" si="65"/>
        <v>0</v>
      </c>
      <c r="AD160" s="279">
        <f t="shared" si="65"/>
        <v>0</v>
      </c>
      <c r="AE160" s="280">
        <f t="shared" si="65"/>
        <v>0</v>
      </c>
    </row>
    <row r="161" spans="1:31" ht="18" customHeight="1" thickBot="1">
      <c r="A161" s="281" t="s">
        <v>205</v>
      </c>
      <c r="B161" s="282"/>
      <c r="C161" s="283"/>
      <c r="D161" s="282"/>
      <c r="E161" s="282"/>
      <c r="F161" s="282"/>
      <c r="G161" s="282"/>
      <c r="H161" s="282"/>
      <c r="I161" s="282"/>
      <c r="J161" s="284">
        <f t="shared" ref="J161:U161" si="66">SUM(J160,J148,J117,J51)</f>
        <v>1231</v>
      </c>
      <c r="K161" s="285">
        <f t="shared" si="66"/>
        <v>82</v>
      </c>
      <c r="L161" s="285">
        <f t="shared" si="66"/>
        <v>34</v>
      </c>
      <c r="M161" s="285">
        <f t="shared" si="66"/>
        <v>0</v>
      </c>
      <c r="N161" s="286">
        <f t="shared" si="66"/>
        <v>40</v>
      </c>
      <c r="O161" s="287">
        <f t="shared" si="66"/>
        <v>1378</v>
      </c>
      <c r="P161" s="288">
        <f t="shared" si="66"/>
        <v>4719</v>
      </c>
      <c r="Q161" s="289">
        <f t="shared" si="66"/>
        <v>3336</v>
      </c>
      <c r="R161" s="288">
        <f t="shared" si="66"/>
        <v>8055</v>
      </c>
      <c r="S161" s="290">
        <f t="shared" si="66"/>
        <v>6382</v>
      </c>
      <c r="T161" s="291">
        <f t="shared" si="66"/>
        <v>3051</v>
      </c>
      <c r="U161" s="292">
        <f t="shared" si="66"/>
        <v>9433</v>
      </c>
      <c r="V161" s="66">
        <f t="shared" si="63"/>
        <v>0</v>
      </c>
      <c r="W161" s="293"/>
      <c r="X161" s="294">
        <f t="shared" ref="X161:AE161" si="67">SUM(X160,X148,X117,X51)</f>
        <v>42120</v>
      </c>
      <c r="Y161" s="291">
        <f t="shared" si="67"/>
        <v>3280</v>
      </c>
      <c r="Z161" s="291">
        <f t="shared" si="67"/>
        <v>240</v>
      </c>
      <c r="AA161" s="291">
        <f t="shared" si="67"/>
        <v>0</v>
      </c>
      <c r="AB161" s="295">
        <f t="shared" si="67"/>
        <v>1600</v>
      </c>
      <c r="AC161" s="292">
        <f t="shared" si="67"/>
        <v>46880</v>
      </c>
      <c r="AD161" s="295">
        <f t="shared" si="67"/>
        <v>104680</v>
      </c>
      <c r="AE161" s="296">
        <f t="shared" si="67"/>
        <v>148680</v>
      </c>
    </row>
    <row r="162" spans="1:31" ht="18" customHeight="1">
      <c r="A162" s="192">
        <v>112001</v>
      </c>
      <c r="B162" s="297" t="s">
        <v>206</v>
      </c>
      <c r="C162" s="238">
        <v>25</v>
      </c>
      <c r="D162" s="33">
        <v>510</v>
      </c>
      <c r="E162" s="34">
        <v>910</v>
      </c>
      <c r="F162" s="242"/>
      <c r="G162" s="34"/>
      <c r="H162" s="35"/>
      <c r="I162" s="243"/>
      <c r="J162" s="197">
        <v>72</v>
      </c>
      <c r="K162" s="198"/>
      <c r="L162" s="198"/>
      <c r="M162" s="198"/>
      <c r="N162" s="199"/>
      <c r="O162" s="298">
        <f t="shared" ref="O162:O168" si="68">SUM(J162:N162)</f>
        <v>72</v>
      </c>
      <c r="P162" s="61"/>
      <c r="Q162" s="299"/>
      <c r="R162" s="300">
        <f t="shared" ref="R162:R195" si="69">SUM(P162:Q162)</f>
        <v>0</v>
      </c>
      <c r="S162" s="63">
        <f>SUM(O162,R162)</f>
        <v>72</v>
      </c>
      <c r="T162" s="301"/>
      <c r="U162" s="302">
        <f t="shared" si="45"/>
        <v>72</v>
      </c>
      <c r="V162" s="66">
        <f t="shared" si="63"/>
        <v>0</v>
      </c>
      <c r="W162" s="303"/>
      <c r="X162" s="304">
        <f>(J162*1000)/C162</f>
        <v>2880</v>
      </c>
      <c r="Y162" s="305">
        <f>(K162*1000)/C162</f>
        <v>0</v>
      </c>
      <c r="Z162" s="305">
        <f>(L162*1000)/C162</f>
        <v>0</v>
      </c>
      <c r="AA162" s="305">
        <f>(M162*1000)/C162</f>
        <v>0</v>
      </c>
      <c r="AB162" s="306">
        <f>(N162*1000)/C162</f>
        <v>0</v>
      </c>
      <c r="AC162" s="307">
        <f t="shared" ref="AC162:AC195" si="70">SUM(X162:AB162)</f>
        <v>2880</v>
      </c>
      <c r="AD162" s="308">
        <f>(R162*1000)/C162</f>
        <v>0</v>
      </c>
      <c r="AE162" s="309">
        <f t="shared" ref="AE162:AE195" si="71">SUM(AC162:AD162)</f>
        <v>2880</v>
      </c>
    </row>
    <row r="163" spans="1:31" ht="18" customHeight="1">
      <c r="A163" s="192">
        <v>112601</v>
      </c>
      <c r="B163" s="297" t="s">
        <v>206</v>
      </c>
      <c r="C163" s="238">
        <v>25</v>
      </c>
      <c r="D163" s="33"/>
      <c r="E163" s="34"/>
      <c r="F163" s="310" t="s">
        <v>207</v>
      </c>
      <c r="G163" s="34"/>
      <c r="H163" s="35"/>
      <c r="I163" s="243"/>
      <c r="J163" s="197"/>
      <c r="K163" s="198"/>
      <c r="L163" s="311">
        <v>32</v>
      </c>
      <c r="M163" s="198"/>
      <c r="N163" s="199"/>
      <c r="O163" s="312">
        <f t="shared" si="68"/>
        <v>32</v>
      </c>
      <c r="P163" s="61"/>
      <c r="Q163" s="299"/>
      <c r="R163" s="300"/>
      <c r="S163" s="63">
        <f t="shared" ref="S163:S185" si="72">SUM(O163,R163)</f>
        <v>32</v>
      </c>
      <c r="T163" s="301"/>
      <c r="U163" s="302">
        <f t="shared" si="45"/>
        <v>32</v>
      </c>
      <c r="V163" s="66">
        <f t="shared" si="63"/>
        <v>0</v>
      </c>
      <c r="W163" s="303"/>
      <c r="X163" s="304"/>
      <c r="Y163" s="305"/>
      <c r="Z163" s="50">
        <f>(L163*1000)/C163</f>
        <v>1280</v>
      </c>
      <c r="AA163" s="305"/>
      <c r="AB163" s="306"/>
      <c r="AC163" s="52">
        <f t="shared" si="70"/>
        <v>1280</v>
      </c>
      <c r="AD163" s="308"/>
      <c r="AE163" s="54">
        <f t="shared" si="71"/>
        <v>1280</v>
      </c>
    </row>
    <row r="164" spans="1:31" ht="18" hidden="1" customHeight="1">
      <c r="A164" s="192">
        <v>112601</v>
      </c>
      <c r="B164" s="297" t="s">
        <v>206</v>
      </c>
      <c r="C164" s="313">
        <v>25</v>
      </c>
      <c r="D164" s="33"/>
      <c r="E164" s="34"/>
      <c r="F164" s="314" t="s">
        <v>208</v>
      </c>
      <c r="G164" s="34"/>
      <c r="H164" s="35"/>
      <c r="I164" s="243"/>
      <c r="J164" s="197"/>
      <c r="K164" s="198"/>
      <c r="L164" s="315"/>
      <c r="M164" s="198"/>
      <c r="N164" s="199"/>
      <c r="O164" s="312">
        <f t="shared" si="68"/>
        <v>0</v>
      </c>
      <c r="P164" s="61"/>
      <c r="Q164" s="299"/>
      <c r="R164" s="300"/>
      <c r="S164" s="63">
        <f t="shared" si="72"/>
        <v>0</v>
      </c>
      <c r="T164" s="139"/>
      <c r="U164" s="302">
        <f t="shared" si="45"/>
        <v>0</v>
      </c>
      <c r="V164" s="66">
        <f t="shared" si="63"/>
        <v>0</v>
      </c>
      <c r="W164" s="303"/>
      <c r="X164" s="304">
        <f t="shared" ref="X164:X166" si="73">(J164*1000)/C164</f>
        <v>0</v>
      </c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>
      <c r="A165" s="192">
        <v>112801</v>
      </c>
      <c r="B165" s="297" t="s">
        <v>206</v>
      </c>
      <c r="C165" s="316" t="s">
        <v>27</v>
      </c>
      <c r="D165" s="33"/>
      <c r="E165" s="34"/>
      <c r="F165" s="314" t="s">
        <v>209</v>
      </c>
      <c r="G165" s="34"/>
      <c r="H165" s="35"/>
      <c r="I165" s="243"/>
      <c r="J165" s="197"/>
      <c r="K165" s="198"/>
      <c r="L165" s="317"/>
      <c r="M165" s="198"/>
      <c r="N165" s="199"/>
      <c r="O165" s="312">
        <f t="shared" si="68"/>
        <v>0</v>
      </c>
      <c r="P165" s="61"/>
      <c r="Q165" s="299"/>
      <c r="R165" s="300"/>
      <c r="S165" s="63"/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50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>
      <c r="A166" s="192">
        <v>112801</v>
      </c>
      <c r="B166" s="297" t="s">
        <v>206</v>
      </c>
      <c r="C166" s="318">
        <v>25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>
        <f t="shared" si="72"/>
        <v>0</v>
      </c>
      <c r="T166" s="319"/>
      <c r="U166" s="302">
        <f t="shared" si="45"/>
        <v>0</v>
      </c>
      <c r="V166" s="66">
        <f t="shared" si="63"/>
        <v>0</v>
      </c>
      <c r="W166" s="303"/>
      <c r="X166" s="304">
        <f t="shared" si="73"/>
        <v>0</v>
      </c>
      <c r="Y166" s="305"/>
      <c r="Z166" s="50">
        <f>(L166*1000)/C166</f>
        <v>0</v>
      </c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>
      <c r="A167" s="192">
        <v>112031</v>
      </c>
      <c r="B167" s="297" t="s">
        <v>206</v>
      </c>
      <c r="C167" s="318">
        <v>25</v>
      </c>
      <c r="D167" s="33" t="s">
        <v>210</v>
      </c>
      <c r="E167" s="34"/>
      <c r="F167" s="314"/>
      <c r="G167" s="34"/>
      <c r="H167" s="35"/>
      <c r="I167" s="243"/>
      <c r="J167" s="197">
        <v>16</v>
      </c>
      <c r="K167" s="198"/>
      <c r="L167" s="317"/>
      <c r="M167" s="198"/>
      <c r="N167" s="199"/>
      <c r="O167" s="320">
        <f t="shared" si="68"/>
        <v>16</v>
      </c>
      <c r="P167" s="61"/>
      <c r="Q167" s="299"/>
      <c r="R167" s="300"/>
      <c r="S167" s="63">
        <f t="shared" si="72"/>
        <v>16</v>
      </c>
      <c r="T167" s="319"/>
      <c r="U167" s="302">
        <f t="shared" si="45"/>
        <v>16</v>
      </c>
      <c r="V167" s="66"/>
      <c r="W167" s="303"/>
      <c r="X167" s="304">
        <f>(J167*1000)/C167</f>
        <v>640</v>
      </c>
      <c r="Y167" s="305"/>
      <c r="Z167" s="305"/>
      <c r="AA167" s="305"/>
      <c r="AB167" s="306"/>
      <c r="AC167" s="52">
        <f t="shared" si="70"/>
        <v>640</v>
      </c>
      <c r="AD167" s="308"/>
      <c r="AE167" s="54">
        <f t="shared" si="71"/>
        <v>640</v>
      </c>
    </row>
    <row r="168" spans="1:31" ht="18" customHeight="1">
      <c r="A168" s="192">
        <v>112031</v>
      </c>
      <c r="B168" s="297" t="s">
        <v>206</v>
      </c>
      <c r="C168" s="233" t="s">
        <v>27</v>
      </c>
      <c r="D168" s="321" t="s">
        <v>210</v>
      </c>
      <c r="E168" s="34"/>
      <c r="F168" s="242"/>
      <c r="G168" s="34"/>
      <c r="H168" s="35"/>
      <c r="I168" s="243"/>
      <c r="J168" s="322"/>
      <c r="K168" s="198"/>
      <c r="L168" s="198"/>
      <c r="M168" s="198"/>
      <c r="N168" s="199"/>
      <c r="O168" s="323">
        <f t="shared" si="68"/>
        <v>0</v>
      </c>
      <c r="P168" s="61"/>
      <c r="Q168" s="299"/>
      <c r="R168" s="300"/>
      <c r="S168" s="63">
        <f t="shared" si="72"/>
        <v>0</v>
      </c>
      <c r="T168" s="140"/>
      <c r="U168" s="302">
        <f t="shared" si="45"/>
        <v>0</v>
      </c>
      <c r="V168" s="66">
        <f t="shared" si="63"/>
        <v>0</v>
      </c>
      <c r="W168" s="303"/>
      <c r="X168" s="304"/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hidden="1" customHeight="1">
      <c r="A169" s="182">
        <v>112591</v>
      </c>
      <c r="B169" s="31" t="s">
        <v>206</v>
      </c>
      <c r="C169" s="32">
        <v>50</v>
      </c>
      <c r="D169" s="165"/>
      <c r="E169" s="103"/>
      <c r="F169" s="324"/>
      <c r="G169" s="103"/>
      <c r="H169" s="104"/>
      <c r="I169" s="325" t="s">
        <v>211</v>
      </c>
      <c r="J169" s="71"/>
      <c r="K169" s="58"/>
      <c r="L169" s="58"/>
      <c r="M169" s="58"/>
      <c r="N169" s="59"/>
      <c r="O169" s="298"/>
      <c r="P169" s="61"/>
      <c r="Q169" s="326"/>
      <c r="R169" s="327">
        <f t="shared" si="69"/>
        <v>0</v>
      </c>
      <c r="S169" s="328">
        <f t="shared" si="72"/>
        <v>0</v>
      </c>
      <c r="T169" s="329"/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/>
      <c r="AD169" s="53">
        <f t="shared" ref="AD169" si="74">(R169*1000)/C169</f>
        <v>0</v>
      </c>
      <c r="AE169" s="54">
        <f t="shared" si="71"/>
        <v>0</v>
      </c>
    </row>
    <row r="170" spans="1:31" ht="18" customHeight="1">
      <c r="A170" s="190">
        <v>11252892</v>
      </c>
      <c r="B170" s="330" t="s">
        <v>206</v>
      </c>
      <c r="C170" s="331">
        <v>50</v>
      </c>
      <c r="D170" s="332"/>
      <c r="E170" s="103"/>
      <c r="F170" s="324"/>
      <c r="G170" s="103"/>
      <c r="H170" s="103"/>
      <c r="I170" s="788" t="s">
        <v>470</v>
      </c>
      <c r="J170" s="224"/>
      <c r="K170" s="58"/>
      <c r="L170" s="58"/>
      <c r="M170" s="58"/>
      <c r="N170" s="59"/>
      <c r="O170" s="298"/>
      <c r="P170" s="61"/>
      <c r="Q170" s="62">
        <v>64</v>
      </c>
      <c r="R170" s="61">
        <f t="shared" si="69"/>
        <v>64</v>
      </c>
      <c r="S170" s="63">
        <f t="shared" si="72"/>
        <v>64</v>
      </c>
      <c r="T170" s="45"/>
      <c r="U170" s="46">
        <f t="shared" si="45"/>
        <v>64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>(R170*1000)/C170</f>
        <v>1280</v>
      </c>
      <c r="AE170" s="54">
        <f t="shared" si="71"/>
        <v>1280</v>
      </c>
    </row>
    <row r="171" spans="1:31" ht="18" customHeight="1">
      <c r="A171" s="190">
        <v>114301</v>
      </c>
      <c r="B171" s="333">
        <v>3.5</v>
      </c>
      <c r="C171" s="163">
        <v>25</v>
      </c>
      <c r="D171" s="261" t="s">
        <v>213</v>
      </c>
      <c r="E171" s="103"/>
      <c r="F171" s="324"/>
      <c r="G171" s="103"/>
      <c r="H171" s="103"/>
      <c r="I171" s="243"/>
      <c r="J171" s="136"/>
      <c r="K171" s="58"/>
      <c r="L171" s="58"/>
      <c r="M171" s="58"/>
      <c r="N171" s="59"/>
      <c r="O171" s="298">
        <f>SUM(J171:N171)</f>
        <v>0</v>
      </c>
      <c r="P171" s="61"/>
      <c r="Q171" s="62"/>
      <c r="R171" s="61"/>
      <c r="S171" s="63">
        <f>SUM(O171,R171)</f>
        <v>0</v>
      </c>
      <c r="T171" s="334"/>
      <c r="U171" s="46">
        <f>SUM(S171:T171)</f>
        <v>0</v>
      </c>
      <c r="V171" s="66"/>
      <c r="W171" s="48"/>
      <c r="X171" s="49">
        <f>(J171*1000)/C171</f>
        <v>0</v>
      </c>
      <c r="Y171" s="50"/>
      <c r="Z171" s="50"/>
      <c r="AA171" s="50"/>
      <c r="AB171" s="51"/>
      <c r="AC171" s="52">
        <f>SUM(X171:AB171)</f>
        <v>0</v>
      </c>
      <c r="AD171" s="53"/>
      <c r="AE171" s="54">
        <f>SUM(AC171:AD171)</f>
        <v>0</v>
      </c>
    </row>
    <row r="172" spans="1:31" ht="18" customHeight="1">
      <c r="A172" s="190">
        <v>114301</v>
      </c>
      <c r="B172" s="335">
        <v>3.5</v>
      </c>
      <c r="C172" s="244" t="s">
        <v>75</v>
      </c>
      <c r="D172" s="260" t="s">
        <v>213</v>
      </c>
      <c r="E172" s="103"/>
      <c r="F172" s="324"/>
      <c r="G172" s="103"/>
      <c r="H172" s="103"/>
      <c r="I172" s="243"/>
      <c r="J172" s="71"/>
      <c r="K172" s="58"/>
      <c r="L172" s="58"/>
      <c r="M172" s="58"/>
      <c r="N172" s="59"/>
      <c r="O172" s="298">
        <f t="shared" ref="O172:O193" si="75">SUM(J172:N172)</f>
        <v>0</v>
      </c>
      <c r="P172" s="61"/>
      <c r="Q172" s="62"/>
      <c r="R172" s="61"/>
      <c r="S172" s="63"/>
      <c r="T172" s="336">
        <f>SUM(O172,R172)</f>
        <v>0</v>
      </c>
      <c r="U172" s="46">
        <f t="shared" si="45"/>
        <v>0</v>
      </c>
      <c r="V172" s="66">
        <f t="shared" si="63"/>
        <v>0</v>
      </c>
      <c r="W172" s="48"/>
      <c r="X172" s="49"/>
      <c r="Y172" s="50"/>
      <c r="Z172" s="50"/>
      <c r="AA172" s="50"/>
      <c r="AB172" s="51"/>
      <c r="AC172" s="52">
        <f t="shared" si="70"/>
        <v>0</v>
      </c>
      <c r="AD172" s="53"/>
      <c r="AE172" s="54">
        <f t="shared" si="71"/>
        <v>0</v>
      </c>
    </row>
    <row r="173" spans="1:31" ht="18" hidden="1" customHeight="1">
      <c r="A173" s="190">
        <v>115701</v>
      </c>
      <c r="B173" s="335">
        <v>2.5</v>
      </c>
      <c r="C173" s="180">
        <v>25</v>
      </c>
      <c r="D173" s="260"/>
      <c r="E173" s="103"/>
      <c r="F173" s="324"/>
      <c r="G173" s="103"/>
      <c r="H173" s="261">
        <v>6911</v>
      </c>
      <c r="I173" s="243"/>
      <c r="J173" s="71"/>
      <c r="K173" s="58"/>
      <c r="L173" s="58"/>
      <c r="M173" s="58"/>
      <c r="N173" s="228"/>
      <c r="O173" s="298">
        <f t="shared" si="75"/>
        <v>0</v>
      </c>
      <c r="P173" s="61"/>
      <c r="Q173" s="62"/>
      <c r="R173" s="61"/>
      <c r="S173" s="63">
        <f t="shared" si="72"/>
        <v>0</v>
      </c>
      <c r="T173" s="329"/>
      <c r="U173" s="46">
        <f t="shared" si="45"/>
        <v>0</v>
      </c>
      <c r="V173" s="66">
        <f t="shared" si="63"/>
        <v>0</v>
      </c>
      <c r="W173" s="48"/>
      <c r="X173" s="49">
        <f>(J173*1000)/C173</f>
        <v>0</v>
      </c>
      <c r="Y173" s="49"/>
      <c r="Z173" s="50">
        <f t="shared" ref="Z173:Z176" si="76">(L173*1000)/C173</f>
        <v>0</v>
      </c>
      <c r="AA173" s="49"/>
      <c r="AB173" s="51">
        <f>(N173*1000)/C173</f>
        <v>0</v>
      </c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>
      <c r="A174" s="190">
        <v>114701</v>
      </c>
      <c r="B174" s="335">
        <v>3.5</v>
      </c>
      <c r="C174" s="180">
        <v>25</v>
      </c>
      <c r="D174" s="260"/>
      <c r="E174" s="170"/>
      <c r="F174" s="337" t="s">
        <v>214</v>
      </c>
      <c r="G174" s="170"/>
      <c r="H174" s="254"/>
      <c r="I174" s="243"/>
      <c r="J174" s="71"/>
      <c r="K174" s="58"/>
      <c r="L174" s="338"/>
      <c r="M174" s="58"/>
      <c r="N174" s="59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339"/>
      <c r="X174" s="49">
        <f>(J174*1000)/C174</f>
        <v>0</v>
      </c>
      <c r="Y174" s="49"/>
      <c r="Z174" s="50">
        <f t="shared" si="76"/>
        <v>0</v>
      </c>
      <c r="AA174" s="49"/>
      <c r="AB174" s="49"/>
      <c r="AC174" s="52">
        <f t="shared" si="70"/>
        <v>0</v>
      </c>
      <c r="AD174" s="53"/>
      <c r="AE174" s="54">
        <f t="shared" si="71"/>
        <v>0</v>
      </c>
    </row>
    <row r="175" spans="1:31" ht="18" customHeight="1">
      <c r="A175" s="190">
        <v>114601</v>
      </c>
      <c r="B175" s="340">
        <v>3.5</v>
      </c>
      <c r="C175" s="225" t="s">
        <v>27</v>
      </c>
      <c r="D175" s="260"/>
      <c r="E175" s="103"/>
      <c r="F175" s="261" t="s">
        <v>215</v>
      </c>
      <c r="G175" s="103"/>
      <c r="H175" s="103"/>
      <c r="I175" s="243"/>
      <c r="J175" s="71"/>
      <c r="K175" s="58"/>
      <c r="L175" s="258"/>
      <c r="M175" s="58"/>
      <c r="N175" s="59"/>
      <c r="O175" s="298">
        <f t="shared" si="75"/>
        <v>0</v>
      </c>
      <c r="P175" s="61"/>
      <c r="Q175" s="62"/>
      <c r="R175" s="61"/>
      <c r="S175" s="63"/>
      <c r="T175" s="336">
        <f>SUM(O175,R175)</f>
        <v>0</v>
      </c>
      <c r="U175" s="302">
        <f t="shared" si="45"/>
        <v>0</v>
      </c>
      <c r="V175" s="66">
        <f t="shared" si="63"/>
        <v>0</v>
      </c>
      <c r="W175" s="339"/>
      <c r="X175" s="50"/>
      <c r="Y175" s="50"/>
      <c r="Z175" s="50"/>
      <c r="AA175" s="50"/>
      <c r="AB175" s="50"/>
      <c r="AC175" s="52">
        <f t="shared" si="70"/>
        <v>0</v>
      </c>
      <c r="AD175" s="53"/>
      <c r="AE175" s="54">
        <f t="shared" si="71"/>
        <v>0</v>
      </c>
    </row>
    <row r="176" spans="1:31" ht="18.75" customHeight="1">
      <c r="A176" s="30">
        <v>114001</v>
      </c>
      <c r="B176" s="341">
        <v>3.5</v>
      </c>
      <c r="C176" s="32">
        <v>25</v>
      </c>
      <c r="D176" s="72">
        <v>511</v>
      </c>
      <c r="E176" s="73">
        <v>911</v>
      </c>
      <c r="F176" s="138"/>
      <c r="G176" s="73"/>
      <c r="H176" s="36"/>
      <c r="I176" s="97"/>
      <c r="J176" s="71">
        <v>8</v>
      </c>
      <c r="K176" s="58"/>
      <c r="L176" s="58"/>
      <c r="M176" s="58"/>
      <c r="N176" s="59"/>
      <c r="O176" s="298">
        <f t="shared" si="75"/>
        <v>8</v>
      </c>
      <c r="P176" s="61"/>
      <c r="Q176" s="62"/>
      <c r="R176" s="61"/>
      <c r="S176" s="63">
        <f t="shared" si="72"/>
        <v>8</v>
      </c>
      <c r="T176" s="45"/>
      <c r="U176" s="46">
        <f t="shared" si="45"/>
        <v>8</v>
      </c>
      <c r="V176" s="66">
        <f t="shared" si="63"/>
        <v>0</v>
      </c>
      <c r="W176" s="48"/>
      <c r="X176" s="49">
        <f>(J176*1000)/C176</f>
        <v>320</v>
      </c>
      <c r="Y176" s="50">
        <f>(K176*1000)/C176</f>
        <v>0</v>
      </c>
      <c r="Z176" s="50">
        <f t="shared" si="76"/>
        <v>0</v>
      </c>
      <c r="AA176" s="50">
        <f>(M176*1000)/C176</f>
        <v>0</v>
      </c>
      <c r="AB176" s="51">
        <f>(N176*1000)/C176</f>
        <v>0</v>
      </c>
      <c r="AC176" s="52">
        <f t="shared" si="70"/>
        <v>320</v>
      </c>
      <c r="AD176" s="53">
        <f>(R176*1000)/C176</f>
        <v>0</v>
      </c>
      <c r="AE176" s="54">
        <f t="shared" si="71"/>
        <v>320</v>
      </c>
    </row>
    <row r="177" spans="1:31" ht="16.5" hidden="1" customHeight="1">
      <c r="A177" s="30">
        <v>114591</v>
      </c>
      <c r="B177" s="341">
        <v>3.5</v>
      </c>
      <c r="C177" s="32">
        <v>50</v>
      </c>
      <c r="D177" s="342"/>
      <c r="E177" s="343"/>
      <c r="F177" s="343"/>
      <c r="G177" s="343"/>
      <c r="H177" s="344"/>
      <c r="I177" s="89" t="s">
        <v>216</v>
      </c>
      <c r="K177" s="58"/>
      <c r="L177" s="58"/>
      <c r="M177" s="58"/>
      <c r="N177" s="59"/>
      <c r="O177" s="298"/>
      <c r="P177" s="114"/>
      <c r="Q177" s="326"/>
      <c r="R177" s="327">
        <f t="shared" si="69"/>
        <v>0</v>
      </c>
      <c r="S177" s="63">
        <f t="shared" si="72"/>
        <v>0</v>
      </c>
      <c r="T177" s="346"/>
      <c r="U177" s="46">
        <f>SUM(S177:T177)</f>
        <v>0</v>
      </c>
      <c r="V177" s="66">
        <f>O177+R177-U177</f>
        <v>0</v>
      </c>
      <c r="W177" s="48"/>
      <c r="X177" s="49"/>
      <c r="Y177" s="50"/>
      <c r="Z177" s="305"/>
      <c r="AA177" s="50"/>
      <c r="AB177" s="51"/>
      <c r="AC177" s="52"/>
      <c r="AD177" s="53">
        <f>(R177*1000)/C177</f>
        <v>0</v>
      </c>
      <c r="AE177" s="54">
        <f t="shared" si="71"/>
        <v>0</v>
      </c>
    </row>
    <row r="178" spans="1:31" ht="16.5" customHeight="1">
      <c r="A178" s="30">
        <v>114521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909" t="s">
        <v>217</v>
      </c>
      <c r="K178" s="58"/>
      <c r="L178" s="58"/>
      <c r="M178" s="58"/>
      <c r="N178" s="59"/>
      <c r="O178" s="298"/>
      <c r="P178" s="61"/>
      <c r="Q178" s="62">
        <v>150</v>
      </c>
      <c r="R178" s="61">
        <f t="shared" si="69"/>
        <v>150</v>
      </c>
      <c r="S178" s="63">
        <f t="shared" si="72"/>
        <v>150</v>
      </c>
      <c r="T178" s="336"/>
      <c r="U178" s="46">
        <f>SUM(S178:T178)</f>
        <v>150</v>
      </c>
      <c r="V178" s="66">
        <f t="shared" ref="V178:V182" si="77">O178+R178-U178</f>
        <v>0</v>
      </c>
      <c r="W178" s="48"/>
      <c r="X178" s="51"/>
      <c r="Y178" s="50"/>
      <c r="Z178" s="305"/>
      <c r="AA178" s="50"/>
      <c r="AB178" s="51"/>
      <c r="AC178" s="53"/>
      <c r="AD178" s="53">
        <f>(R178*1000)/C178</f>
        <v>3000</v>
      </c>
      <c r="AE178" s="54">
        <f t="shared" si="71"/>
        <v>3000</v>
      </c>
    </row>
    <row r="179" spans="1:31" ht="18" hidden="1" customHeight="1">
      <c r="A179" s="30">
        <v>11450832</v>
      </c>
      <c r="B179" s="341">
        <v>3.5</v>
      </c>
      <c r="C179" s="32">
        <v>50</v>
      </c>
      <c r="D179" s="72"/>
      <c r="E179" s="73"/>
      <c r="F179" s="138"/>
      <c r="G179" s="73"/>
      <c r="H179" s="36"/>
      <c r="I179" s="97" t="s">
        <v>218</v>
      </c>
      <c r="J179" s="71"/>
      <c r="K179" s="58"/>
      <c r="L179" s="58"/>
      <c r="M179" s="58"/>
      <c r="N179" s="59"/>
      <c r="O179" s="298"/>
      <c r="P179" s="61"/>
      <c r="Q179" s="62"/>
      <c r="R179" s="61">
        <f t="shared" si="69"/>
        <v>0</v>
      </c>
      <c r="S179" s="63">
        <f t="shared" si="72"/>
        <v>0</v>
      </c>
      <c r="T179" s="45"/>
      <c r="U179" s="46">
        <f t="shared" si="45"/>
        <v>0</v>
      </c>
      <c r="V179" s="66">
        <f t="shared" si="77"/>
        <v>0</v>
      </c>
      <c r="W179" s="48"/>
      <c r="X179" s="50">
        <f t="shared" ref="X179:Y185" si="78">(J179*1000)/B179</f>
        <v>0</v>
      </c>
      <c r="Y179" s="50">
        <f t="shared" si="78"/>
        <v>0</v>
      </c>
      <c r="Z179" s="305">
        <f t="shared" ref="Z179:Z185" si="79">(L179*1000)/C179</f>
        <v>0</v>
      </c>
      <c r="AA179" s="50">
        <f t="shared" ref="AA179:AA185" si="80">(M179*1000)/C179</f>
        <v>0</v>
      </c>
      <c r="AB179" s="51">
        <f t="shared" ref="AB179:AB185" si="81">(N179*1000)/C179</f>
        <v>0</v>
      </c>
      <c r="AC179" s="51"/>
      <c r="AD179" s="53">
        <f>(R179*1000)/C179</f>
        <v>0</v>
      </c>
      <c r="AE179" s="54">
        <f t="shared" si="71"/>
        <v>0</v>
      </c>
    </row>
    <row r="180" spans="1:31" ht="18" hidden="1" customHeight="1">
      <c r="A180" s="348">
        <v>113301</v>
      </c>
      <c r="B180" s="349">
        <v>2.5</v>
      </c>
      <c r="C180" s="244" t="s">
        <v>75</v>
      </c>
      <c r="D180" s="350" t="s">
        <v>219</v>
      </c>
      <c r="E180" s="73"/>
      <c r="F180" s="138"/>
      <c r="G180" s="73"/>
      <c r="H180" s="73"/>
      <c r="I180" s="138"/>
      <c r="J180" s="224"/>
      <c r="K180" s="58"/>
      <c r="L180" s="58"/>
      <c r="M180" s="58"/>
      <c r="N180" s="59"/>
      <c r="O180" s="323">
        <f t="shared" si="75"/>
        <v>0</v>
      </c>
      <c r="P180" s="61"/>
      <c r="Q180" s="62"/>
      <c r="R180" s="61"/>
      <c r="S180" s="63"/>
      <c r="T180" s="336">
        <f>SUM(O180,R180)</f>
        <v>0</v>
      </c>
      <c r="U180" s="46">
        <f t="shared" si="45"/>
        <v>0</v>
      </c>
      <c r="V180" s="66">
        <f t="shared" si="77"/>
        <v>0</v>
      </c>
      <c r="W180" s="48"/>
      <c r="X180" s="51"/>
      <c r="Y180" s="50"/>
      <c r="Z180" s="305"/>
      <c r="AA180" s="50"/>
      <c r="AB180" s="51"/>
      <c r="AC180" s="51"/>
      <c r="AD180" s="53"/>
      <c r="AE180" s="54">
        <f t="shared" si="71"/>
        <v>0</v>
      </c>
    </row>
    <row r="181" spans="1:31" ht="18" customHeight="1">
      <c r="A181" s="348">
        <v>113301</v>
      </c>
      <c r="B181" s="349">
        <v>2.5</v>
      </c>
      <c r="C181" s="180">
        <v>25</v>
      </c>
      <c r="D181" s="351" t="s">
        <v>219</v>
      </c>
      <c r="E181" s="73"/>
      <c r="F181" s="138"/>
      <c r="G181" s="73"/>
      <c r="H181" s="73"/>
      <c r="I181" s="138"/>
      <c r="J181" s="352">
        <v>16</v>
      </c>
      <c r="K181" s="58"/>
      <c r="L181" s="58"/>
      <c r="M181" s="58"/>
      <c r="N181" s="59"/>
      <c r="O181" s="323">
        <f t="shared" si="75"/>
        <v>16</v>
      </c>
      <c r="P181" s="61"/>
      <c r="Q181" s="62"/>
      <c r="R181" s="61"/>
      <c r="S181" s="63">
        <f t="shared" si="72"/>
        <v>16</v>
      </c>
      <c r="T181" s="334"/>
      <c r="U181" s="46">
        <f t="shared" si="45"/>
        <v>16</v>
      </c>
      <c r="V181" s="66">
        <f t="shared" si="77"/>
        <v>0</v>
      </c>
      <c r="W181" s="48"/>
      <c r="X181" s="49">
        <f>(J181*1000)/C181</f>
        <v>640</v>
      </c>
      <c r="Y181" s="50"/>
      <c r="Z181" s="305">
        <f t="shared" si="79"/>
        <v>0</v>
      </c>
      <c r="AA181" s="50"/>
      <c r="AB181" s="51"/>
      <c r="AC181" s="52">
        <f t="shared" si="70"/>
        <v>640</v>
      </c>
      <c r="AD181" s="53"/>
      <c r="AE181" s="54">
        <f t="shared" si="71"/>
        <v>640</v>
      </c>
    </row>
    <row r="182" spans="1:31" ht="18" customHeight="1">
      <c r="A182" s="348">
        <v>113801</v>
      </c>
      <c r="B182" s="349">
        <v>2.5</v>
      </c>
      <c r="C182" s="353" t="s">
        <v>27</v>
      </c>
      <c r="D182" s="354"/>
      <c r="E182" s="355"/>
      <c r="F182" s="135" t="s">
        <v>221</v>
      </c>
      <c r="G182" s="73" t="s">
        <v>224</v>
      </c>
      <c r="H182" s="73"/>
      <c r="I182" s="138"/>
      <c r="J182" s="224"/>
      <c r="K182" s="58"/>
      <c r="L182" s="258"/>
      <c r="M182" s="58"/>
      <c r="N182" s="59"/>
      <c r="O182" s="356">
        <f t="shared" si="75"/>
        <v>0</v>
      </c>
      <c r="P182" s="61"/>
      <c r="Q182" s="62"/>
      <c r="R182" s="61"/>
      <c r="S182" s="63"/>
      <c r="T182" s="336">
        <f>SUM(O182,R182)</f>
        <v>0</v>
      </c>
      <c r="U182" s="302">
        <f t="shared" si="45"/>
        <v>0</v>
      </c>
      <c r="V182" s="66">
        <f t="shared" si="77"/>
        <v>0</v>
      </c>
      <c r="W182" s="48"/>
      <c r="X182" s="306"/>
      <c r="Y182" s="50"/>
      <c r="Z182" s="50"/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6.5" hidden="1" customHeight="1">
      <c r="A183" s="190">
        <v>113601</v>
      </c>
      <c r="B183" s="191" t="s">
        <v>220</v>
      </c>
      <c r="C183" s="353">
        <v>25</v>
      </c>
      <c r="D183" s="357"/>
      <c r="E183" s="170"/>
      <c r="F183" s="358" t="s">
        <v>223</v>
      </c>
      <c r="G183" s="359" t="s">
        <v>222</v>
      </c>
      <c r="H183" s="103"/>
      <c r="I183" s="324"/>
      <c r="J183" s="224"/>
      <c r="K183" s="58"/>
      <c r="L183" s="360"/>
      <c r="M183" s="58"/>
      <c r="N183" s="59"/>
      <c r="O183" s="356">
        <f t="shared" si="75"/>
        <v>0</v>
      </c>
      <c r="P183" s="61"/>
      <c r="Q183" s="62"/>
      <c r="R183" s="61"/>
      <c r="S183" s="63">
        <f t="shared" si="72"/>
        <v>0</v>
      </c>
      <c r="T183" s="140"/>
      <c r="U183" s="302">
        <f t="shared" si="45"/>
        <v>0</v>
      </c>
      <c r="V183" s="66">
        <f t="shared" si="63"/>
        <v>0</v>
      </c>
      <c r="W183" s="48"/>
      <c r="X183" s="304"/>
      <c r="Y183" s="50"/>
      <c r="Z183" s="50">
        <f>(L183*1000)/C183</f>
        <v>0</v>
      </c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>
      <c r="A184" s="361">
        <v>113601</v>
      </c>
      <c r="B184" s="362">
        <v>2.5</v>
      </c>
      <c r="C184" s="363">
        <v>25</v>
      </c>
      <c r="D184" s="364"/>
      <c r="E184" s="365"/>
      <c r="F184" s="366" t="s">
        <v>223</v>
      </c>
      <c r="G184" s="367" t="s">
        <v>224</v>
      </c>
      <c r="H184" s="365"/>
      <c r="I184" s="368"/>
      <c r="J184" s="369"/>
      <c r="K184" s="370"/>
      <c r="L184" s="371"/>
      <c r="M184" s="370"/>
      <c r="N184" s="372"/>
      <c r="O184" s="373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 t="shared" si="79"/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8" hidden="1" customHeight="1">
      <c r="A185" s="30">
        <v>113001</v>
      </c>
      <c r="B185" s="108" t="s">
        <v>220</v>
      </c>
      <c r="C185" s="32">
        <v>25</v>
      </c>
      <c r="D185" s="72" t="s">
        <v>225</v>
      </c>
      <c r="E185" s="73" t="s">
        <v>226</v>
      </c>
      <c r="F185" s="138" t="s">
        <v>227</v>
      </c>
      <c r="G185" s="36" t="s">
        <v>228</v>
      </c>
      <c r="H185" s="73" t="s">
        <v>229</v>
      </c>
      <c r="I185" s="97"/>
      <c r="J185" s="71"/>
      <c r="K185" s="58"/>
      <c r="L185" s="58"/>
      <c r="M185" s="58"/>
      <c r="N185" s="59"/>
      <c r="O185" s="298"/>
      <c r="P185" s="61"/>
      <c r="Q185" s="62"/>
      <c r="R185" s="61">
        <f t="shared" si="69"/>
        <v>0</v>
      </c>
      <c r="S185" s="63">
        <f t="shared" si="72"/>
        <v>0</v>
      </c>
      <c r="T185" s="45"/>
      <c r="U185" s="46">
        <f t="shared" si="45"/>
        <v>0</v>
      </c>
      <c r="V185" s="66">
        <f t="shared" si="63"/>
        <v>0</v>
      </c>
      <c r="W185" s="48"/>
      <c r="X185" s="49">
        <f t="shared" ref="X185" si="82">(J185*1000)/C185</f>
        <v>0</v>
      </c>
      <c r="Y185" s="50">
        <f t="shared" si="78"/>
        <v>0</v>
      </c>
      <c r="Z185" s="50">
        <f t="shared" si="79"/>
        <v>0</v>
      </c>
      <c r="AA185" s="50">
        <f t="shared" si="80"/>
        <v>0</v>
      </c>
      <c r="AB185" s="51">
        <f t="shared" si="81"/>
        <v>0</v>
      </c>
      <c r="AC185" s="52">
        <f t="shared" si="70"/>
        <v>0</v>
      </c>
      <c r="AD185" s="53">
        <f>(R185*1000)/C185</f>
        <v>0</v>
      </c>
      <c r="AE185" s="54">
        <f t="shared" si="71"/>
        <v>0</v>
      </c>
    </row>
    <row r="186" spans="1:31" ht="18" hidden="1" customHeight="1">
      <c r="A186" s="100">
        <v>11359812</v>
      </c>
      <c r="B186" s="31" t="s">
        <v>220</v>
      </c>
      <c r="C186" s="96">
        <v>50</v>
      </c>
      <c r="D186" s="165"/>
      <c r="E186" s="103"/>
      <c r="F186" s="324"/>
      <c r="G186" s="223"/>
      <c r="H186" s="104"/>
      <c r="I186" s="89" t="s">
        <v>230</v>
      </c>
      <c r="J186" s="71"/>
      <c r="K186" s="58"/>
      <c r="L186" s="58"/>
      <c r="M186" s="58"/>
      <c r="N186" s="59"/>
      <c r="O186" s="298"/>
      <c r="P186" s="61"/>
      <c r="Q186" s="326"/>
      <c r="R186" s="327">
        <f t="shared" si="69"/>
        <v>0</v>
      </c>
      <c r="S186" s="328">
        <f>SUM(O186,R186)</f>
        <v>0</v>
      </c>
      <c r="T186" s="334"/>
      <c r="U186" s="46">
        <f t="shared" si="45"/>
        <v>0</v>
      </c>
      <c r="V186" s="66">
        <f t="shared" si="63"/>
        <v>0</v>
      </c>
      <c r="W186" s="48"/>
      <c r="X186" s="49"/>
      <c r="Y186" s="50"/>
      <c r="Z186" s="50"/>
      <c r="AA186" s="50"/>
      <c r="AB186" s="51"/>
      <c r="AC186" s="52"/>
      <c r="AD186" s="53">
        <f>(R186*1000)/C186</f>
        <v>0</v>
      </c>
      <c r="AE186" s="54">
        <f t="shared" si="71"/>
        <v>0</v>
      </c>
    </row>
    <row r="187" spans="1:31" ht="18" customHeight="1">
      <c r="A187" s="30">
        <v>11352892</v>
      </c>
      <c r="B187" s="31" t="s">
        <v>220</v>
      </c>
      <c r="C187" s="32">
        <v>50</v>
      </c>
      <c r="D187" s="72"/>
      <c r="E187" s="73"/>
      <c r="F187" s="138"/>
      <c r="G187" s="374"/>
      <c r="H187" s="36"/>
      <c r="I187" s="909" t="s">
        <v>471</v>
      </c>
      <c r="J187" s="71"/>
      <c r="K187" s="58"/>
      <c r="L187" s="58"/>
      <c r="M187" s="58"/>
      <c r="N187" s="59"/>
      <c r="O187" s="298"/>
      <c r="P187" s="61"/>
      <c r="Q187" s="62">
        <v>64</v>
      </c>
      <c r="R187" s="61">
        <f t="shared" si="69"/>
        <v>64</v>
      </c>
      <c r="S187" s="63">
        <f t="shared" ref="S187:S193" si="83">SUM(O187,R187)</f>
        <v>64</v>
      </c>
      <c r="T187" s="375"/>
      <c r="U187" s="46">
        <f t="shared" si="45"/>
        <v>64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 t="shared" ref="AD187" si="84">(R187*1000)/C187</f>
        <v>1280</v>
      </c>
      <c r="AE187" s="54">
        <f t="shared" si="71"/>
        <v>1280</v>
      </c>
    </row>
    <row r="188" spans="1:31" ht="18" customHeight="1">
      <c r="A188" s="30" t="s">
        <v>232</v>
      </c>
      <c r="B188" s="31">
        <v>2.5</v>
      </c>
      <c r="C188" s="32">
        <v>25</v>
      </c>
      <c r="D188" s="72"/>
      <c r="E188" s="73"/>
      <c r="F188" s="376" t="s">
        <v>233</v>
      </c>
      <c r="G188" s="374"/>
      <c r="H188" s="36"/>
      <c r="I188" s="97"/>
      <c r="J188" s="71"/>
      <c r="K188" s="58"/>
      <c r="L188" s="58"/>
      <c r="M188" s="58"/>
      <c r="N188" s="59"/>
      <c r="O188" s="298">
        <f>SUM(J188:N188)</f>
        <v>0</v>
      </c>
      <c r="P188" s="61"/>
      <c r="Q188" s="62"/>
      <c r="R188" s="61"/>
      <c r="S188" s="63">
        <f>SUM(O188,R188)</f>
        <v>0</v>
      </c>
      <c r="T188" s="375"/>
      <c r="U188" s="302">
        <f t="shared" si="45"/>
        <v>0</v>
      </c>
      <c r="V188" s="66"/>
      <c r="W188" s="48"/>
      <c r="X188" s="49"/>
      <c r="Y188" s="50"/>
      <c r="Z188" s="50">
        <f t="shared" ref="Z188:Z193" si="85">(L188*1000)/C188</f>
        <v>0</v>
      </c>
      <c r="AA188" s="50"/>
      <c r="AB188" s="51"/>
      <c r="AC188" s="52">
        <f t="shared" si="70"/>
        <v>0</v>
      </c>
      <c r="AD188" s="53"/>
      <c r="AE188" s="54">
        <f t="shared" si="71"/>
        <v>0</v>
      </c>
    </row>
    <row r="189" spans="1:31" ht="18" customHeight="1">
      <c r="A189" s="30" t="s">
        <v>234</v>
      </c>
      <c r="B189" s="31">
        <v>2.5</v>
      </c>
      <c r="C189" s="32">
        <v>25</v>
      </c>
      <c r="D189" s="72"/>
      <c r="E189" s="73"/>
      <c r="F189" s="337" t="s">
        <v>235</v>
      </c>
      <c r="G189" s="73"/>
      <c r="H189" s="36"/>
      <c r="I189" s="97"/>
      <c r="J189" s="71"/>
      <c r="K189" s="58"/>
      <c r="L189" s="33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45"/>
      <c r="U189" s="302">
        <f t="shared" si="45"/>
        <v>0</v>
      </c>
      <c r="V189" s="66">
        <f>O189+R189-U189</f>
        <v>0</v>
      </c>
      <c r="W189" s="48"/>
      <c r="X189" s="49">
        <f t="shared" ref="X189:X193" si="86">(J189*1000)/C189</f>
        <v>0</v>
      </c>
      <c r="Y189" s="50">
        <f t="shared" ref="Y189:Y193" si="87">(K189*1000)/C189</f>
        <v>0</v>
      </c>
      <c r="Z189" s="50">
        <f t="shared" si="85"/>
        <v>0</v>
      </c>
      <c r="AA189" s="50">
        <f t="shared" ref="AA189:AA193" si="88">(M189*1000)/C189</f>
        <v>0</v>
      </c>
      <c r="AB189" s="51">
        <f t="shared" ref="AB189:AB193" si="89">(N189*1000)/C189</f>
        <v>0</v>
      </c>
      <c r="AC189" s="52">
        <f t="shared" si="70"/>
        <v>0</v>
      </c>
      <c r="AD189" s="53"/>
      <c r="AE189" s="54">
        <f t="shared" si="71"/>
        <v>0</v>
      </c>
    </row>
    <row r="190" spans="1:31" ht="18" customHeight="1">
      <c r="A190" s="30" t="s">
        <v>236</v>
      </c>
      <c r="B190" s="31">
        <v>2.5</v>
      </c>
      <c r="C190" s="106">
        <v>25</v>
      </c>
      <c r="D190" s="72" t="s">
        <v>237</v>
      </c>
      <c r="E190" s="73" t="s">
        <v>238</v>
      </c>
      <c r="F190" s="138"/>
      <c r="G190" s="73"/>
      <c r="H190" s="36"/>
      <c r="I190" s="97"/>
      <c r="J190" s="71">
        <v>100</v>
      </c>
      <c r="K190" s="58"/>
      <c r="L190" s="58"/>
      <c r="M190" s="58"/>
      <c r="N190" s="59"/>
      <c r="O190" s="298">
        <f t="shared" si="75"/>
        <v>100</v>
      </c>
      <c r="P190" s="61"/>
      <c r="Q190" s="62"/>
      <c r="R190" s="61"/>
      <c r="S190" s="63">
        <f t="shared" si="83"/>
        <v>100</v>
      </c>
      <c r="T190" s="45"/>
      <c r="U190" s="46">
        <f t="shared" si="45"/>
        <v>100</v>
      </c>
      <c r="V190" s="66">
        <f t="shared" si="63"/>
        <v>0</v>
      </c>
      <c r="W190" s="48"/>
      <c r="X190" s="49">
        <f t="shared" si="86"/>
        <v>4000</v>
      </c>
      <c r="Y190" s="49">
        <f t="shared" si="87"/>
        <v>0</v>
      </c>
      <c r="Z190" s="49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4000</v>
      </c>
      <c r="AD190" s="53"/>
      <c r="AE190" s="54">
        <f t="shared" si="71"/>
        <v>4000</v>
      </c>
    </row>
    <row r="191" spans="1:31" ht="18" hidden="1" customHeight="1">
      <c r="A191" s="30">
        <v>114001</v>
      </c>
      <c r="B191" s="31" t="s">
        <v>239</v>
      </c>
      <c r="C191" s="32">
        <v>25</v>
      </c>
      <c r="D191" s="72" t="s">
        <v>240</v>
      </c>
      <c r="E191" s="73" t="s">
        <v>241</v>
      </c>
      <c r="F191" s="138" t="s">
        <v>242</v>
      </c>
      <c r="G191" s="36" t="s">
        <v>243</v>
      </c>
      <c r="H191" s="73" t="s">
        <v>244</v>
      </c>
      <c r="I191" s="97"/>
      <c r="J191" s="71"/>
      <c r="K191" s="58"/>
      <c r="L191" s="58"/>
      <c r="M191" s="58"/>
      <c r="N191" s="59"/>
      <c r="O191" s="298">
        <f t="shared" si="75"/>
        <v>0</v>
      </c>
      <c r="P191" s="61"/>
      <c r="Q191" s="62"/>
      <c r="R191" s="61">
        <f t="shared" si="69"/>
        <v>0</v>
      </c>
      <c r="S191" s="63">
        <f t="shared" si="83"/>
        <v>0</v>
      </c>
      <c r="T191" s="45"/>
      <c r="U191" s="46">
        <f t="shared" si="45"/>
        <v>0</v>
      </c>
      <c r="V191" s="66">
        <f t="shared" si="63"/>
        <v>0</v>
      </c>
      <c r="W191" s="48"/>
      <c r="X191" s="49">
        <f t="shared" si="86"/>
        <v>0</v>
      </c>
      <c r="Y191" s="50">
        <f t="shared" si="87"/>
        <v>0</v>
      </c>
      <c r="Z191" s="50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0</v>
      </c>
      <c r="AD191" s="53">
        <f t="shared" ref="AD191:AD193" si="90">(R191*1000)/C191</f>
        <v>0</v>
      </c>
      <c r="AE191" s="54">
        <f t="shared" si="71"/>
        <v>0</v>
      </c>
    </row>
    <row r="192" spans="1:31" ht="18" hidden="1" customHeight="1">
      <c r="A192" s="100">
        <v>114101</v>
      </c>
      <c r="B192" s="101">
        <v>3.5</v>
      </c>
      <c r="C192" s="96">
        <v>25</v>
      </c>
      <c r="D192" s="165">
        <v>512</v>
      </c>
      <c r="E192" s="103">
        <v>912</v>
      </c>
      <c r="F192" s="324"/>
      <c r="G192" s="103"/>
      <c r="H192" s="103"/>
      <c r="I192" s="105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ref="U192:U207" si="91">SUM(S192:T192)</f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si="90"/>
        <v>0</v>
      </c>
      <c r="AE192" s="54">
        <f t="shared" si="71"/>
        <v>0</v>
      </c>
    </row>
    <row r="193" spans="1:31" ht="18" hidden="1" customHeight="1">
      <c r="A193" s="30">
        <v>115001</v>
      </c>
      <c r="B193" s="108">
        <v>3.5</v>
      </c>
      <c r="C193" s="32">
        <v>25</v>
      </c>
      <c r="D193" s="72">
        <v>513</v>
      </c>
      <c r="E193" s="73">
        <v>913</v>
      </c>
      <c r="F193" s="138" t="s">
        <v>245</v>
      </c>
      <c r="G193" s="73">
        <v>9613</v>
      </c>
      <c r="H193" s="36">
        <v>8613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>
      <c r="A194" s="30">
        <v>115591</v>
      </c>
      <c r="B194" s="108">
        <v>4</v>
      </c>
      <c r="C194" s="94">
        <v>50</v>
      </c>
      <c r="D194" s="377"/>
      <c r="E194" s="324"/>
      <c r="F194" s="324"/>
      <c r="G194" s="324"/>
      <c r="H194" s="105"/>
      <c r="I194" s="89" t="s">
        <v>246</v>
      </c>
      <c r="J194" s="71"/>
      <c r="K194" s="58"/>
      <c r="L194" s="58"/>
      <c r="M194" s="58"/>
      <c r="N194" s="59"/>
      <c r="O194" s="298"/>
      <c r="P194" s="114"/>
      <c r="Q194" s="326"/>
      <c r="R194" s="114">
        <f t="shared" si="69"/>
        <v>0</v>
      </c>
      <c r="S194" s="63">
        <f>SUM(O194,R194)</f>
        <v>0</v>
      </c>
      <c r="T194" s="227"/>
      <c r="U194" s="46">
        <f t="shared" si="91"/>
        <v>0</v>
      </c>
      <c r="V194" s="66">
        <f t="shared" si="63"/>
        <v>0</v>
      </c>
      <c r="W194" s="48"/>
      <c r="X194" s="49"/>
      <c r="Y194" s="50"/>
      <c r="Z194" s="50"/>
      <c r="AA194" s="50"/>
      <c r="AB194" s="51"/>
      <c r="AC194" s="52"/>
      <c r="AD194" s="53">
        <f>(R194*1000)/C194</f>
        <v>0</v>
      </c>
      <c r="AE194" s="54">
        <f t="shared" si="71"/>
        <v>0</v>
      </c>
    </row>
    <row r="195" spans="1:31" ht="18" customHeight="1">
      <c r="A195" s="30">
        <v>115501</v>
      </c>
      <c r="B195" s="108">
        <v>4</v>
      </c>
      <c r="C195" s="32">
        <v>50</v>
      </c>
      <c r="D195" s="72"/>
      <c r="E195" s="73"/>
      <c r="F195" s="138"/>
      <c r="G195" s="73"/>
      <c r="H195" s="36"/>
      <c r="I195" s="909" t="s">
        <v>247</v>
      </c>
      <c r="J195" s="71"/>
      <c r="K195" s="58"/>
      <c r="L195" s="58"/>
      <c r="M195" s="58"/>
      <c r="N195" s="59"/>
      <c r="O195" s="298"/>
      <c r="P195" s="61"/>
      <c r="Q195" s="62">
        <v>220</v>
      </c>
      <c r="R195" s="61">
        <f t="shared" si="69"/>
        <v>220</v>
      </c>
      <c r="S195" s="63">
        <f>SUM(O195,R195)</f>
        <v>220</v>
      </c>
      <c r="T195" s="45"/>
      <c r="U195" s="46">
        <f t="shared" si="91"/>
        <v>220</v>
      </c>
      <c r="V195" s="66">
        <f t="shared" si="63"/>
        <v>0</v>
      </c>
      <c r="W195" s="48"/>
      <c r="X195" s="49">
        <f>(J195*1000)/C195</f>
        <v>0</v>
      </c>
      <c r="Y195" s="50">
        <f>(K195*1000)/C195</f>
        <v>0</v>
      </c>
      <c r="Z195" s="50">
        <f>(L195*1000)/C195</f>
        <v>0</v>
      </c>
      <c r="AA195" s="50">
        <f>(M195*1000)/C195</f>
        <v>0</v>
      </c>
      <c r="AB195" s="51">
        <f>(N195*1000)/C195</f>
        <v>0</v>
      </c>
      <c r="AC195" s="52">
        <f t="shared" si="70"/>
        <v>0</v>
      </c>
      <c r="AD195" s="53">
        <f>(R195*1000)/C195</f>
        <v>4400</v>
      </c>
      <c r="AE195" s="54">
        <f t="shared" si="71"/>
        <v>4400</v>
      </c>
    </row>
    <row r="196" spans="1:31" ht="18" customHeight="1">
      <c r="A196" s="119" t="s">
        <v>248</v>
      </c>
      <c r="B196" s="120"/>
      <c r="C196" s="121"/>
      <c r="D196" s="120"/>
      <c r="E196" s="120"/>
      <c r="F196" s="120"/>
      <c r="G196" s="120"/>
      <c r="H196" s="120"/>
      <c r="I196" s="120"/>
      <c r="J196" s="122">
        <f t="shared" ref="J196:U196" si="92">SUM(J162:J195)</f>
        <v>212</v>
      </c>
      <c r="K196" s="123">
        <f t="shared" si="92"/>
        <v>0</v>
      </c>
      <c r="L196" s="123">
        <f t="shared" si="92"/>
        <v>32</v>
      </c>
      <c r="M196" s="123">
        <f t="shared" si="92"/>
        <v>0</v>
      </c>
      <c r="N196" s="124">
        <f t="shared" si="92"/>
        <v>0</v>
      </c>
      <c r="O196" s="125">
        <f t="shared" si="92"/>
        <v>244</v>
      </c>
      <c r="P196" s="126">
        <f t="shared" si="92"/>
        <v>0</v>
      </c>
      <c r="Q196" s="127">
        <f t="shared" si="92"/>
        <v>498</v>
      </c>
      <c r="R196" s="126">
        <f t="shared" si="92"/>
        <v>498</v>
      </c>
      <c r="S196" s="128">
        <f t="shared" si="92"/>
        <v>742</v>
      </c>
      <c r="T196" s="129">
        <f t="shared" si="92"/>
        <v>0</v>
      </c>
      <c r="U196" s="130">
        <f t="shared" si="92"/>
        <v>742</v>
      </c>
      <c r="V196" s="66">
        <f t="shared" si="63"/>
        <v>0</v>
      </c>
      <c r="W196" s="131"/>
      <c r="X196" s="132">
        <f t="shared" ref="X196:AE196" si="93">SUM(X162:X195)</f>
        <v>8480</v>
      </c>
      <c r="Y196" s="129">
        <f t="shared" si="93"/>
        <v>0</v>
      </c>
      <c r="Z196" s="129">
        <f t="shared" si="93"/>
        <v>1280</v>
      </c>
      <c r="AA196" s="129">
        <f t="shared" si="93"/>
        <v>0</v>
      </c>
      <c r="AB196" s="133">
        <f t="shared" si="93"/>
        <v>0</v>
      </c>
      <c r="AC196" s="130">
        <f t="shared" si="93"/>
        <v>9760</v>
      </c>
      <c r="AD196" s="133">
        <f t="shared" si="93"/>
        <v>9960</v>
      </c>
      <c r="AE196" s="134">
        <f t="shared" si="93"/>
        <v>19720</v>
      </c>
    </row>
    <row r="197" spans="1:31" ht="18" hidden="1" customHeight="1">
      <c r="A197" s="77">
        <v>161001</v>
      </c>
      <c r="B197" s="31" t="s">
        <v>206</v>
      </c>
      <c r="C197" s="78">
        <v>25</v>
      </c>
      <c r="D197" s="79" t="s">
        <v>249</v>
      </c>
      <c r="E197" s="80" t="s">
        <v>250</v>
      </c>
      <c r="F197" s="80" t="s">
        <v>251</v>
      </c>
      <c r="G197" s="80" t="s">
        <v>252</v>
      </c>
      <c r="H197" s="81" t="s">
        <v>253</v>
      </c>
      <c r="I197" s="81"/>
      <c r="J197" s="37"/>
      <c r="K197" s="38"/>
      <c r="L197" s="38"/>
      <c r="M197" s="38"/>
      <c r="N197" s="39"/>
      <c r="O197" s="40">
        <f t="shared" ref="O197:O207" si="94">SUM(J197:N197)</f>
        <v>0</v>
      </c>
      <c r="P197" s="41"/>
      <c r="Q197" s="42"/>
      <c r="R197" s="41">
        <f t="shared" ref="R197:R207" si="95">SUM(P197:Q197)</f>
        <v>0</v>
      </c>
      <c r="S197" s="44">
        <f t="shared" ref="S197:S207" si="96">SUM(O197,R197)</f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ref="X197:X207" si="97">(J197*1000)/C197</f>
        <v>0</v>
      </c>
      <c r="Y197" s="50">
        <f t="shared" ref="Y197:Y207" si="98">(K197*1000)/C197</f>
        <v>0</v>
      </c>
      <c r="Z197" s="50">
        <f t="shared" ref="Z197:Z207" si="99">(L197*1000)/C197</f>
        <v>0</v>
      </c>
      <c r="AA197" s="50">
        <f t="shared" ref="AA197:AA207" si="100">(M197*1000)/C197</f>
        <v>0</v>
      </c>
      <c r="AB197" s="51">
        <f t="shared" ref="AB197:AB207" si="101">(N197*1000)/C197</f>
        <v>0</v>
      </c>
      <c r="AC197" s="52">
        <f t="shared" ref="AC197:AC207" si="102">SUM(X197:AB197)</f>
        <v>0</v>
      </c>
      <c r="AD197" s="53">
        <f t="shared" ref="AD197:AD207" si="103">(R197*1000)/C197</f>
        <v>0</v>
      </c>
      <c r="AE197" s="54">
        <f t="shared" ref="AE197:AE207" si="104">SUM(AC197:AD197)</f>
        <v>0</v>
      </c>
    </row>
    <row r="198" spans="1:31" ht="18" customHeight="1">
      <c r="A198" s="30">
        <v>162001</v>
      </c>
      <c r="B198" s="31">
        <v>2.5</v>
      </c>
      <c r="C198" s="32">
        <v>25</v>
      </c>
      <c r="D198" s="72" t="s">
        <v>254</v>
      </c>
      <c r="E198" s="73"/>
      <c r="F198" s="73"/>
      <c r="G198" s="73"/>
      <c r="H198" s="36"/>
      <c r="I198" s="36"/>
      <c r="J198" s="71"/>
      <c r="K198" s="58"/>
      <c r="L198" s="58"/>
      <c r="M198" s="58"/>
      <c r="N198" s="59"/>
      <c r="O198" s="60">
        <f>SUM(J198:N198)</f>
        <v>0</v>
      </c>
      <c r="P198" s="41"/>
      <c r="Q198" s="42"/>
      <c r="R198" s="41">
        <f t="shared" si="95"/>
        <v>0</v>
      </c>
      <c r="S198" s="44">
        <f t="shared" si="96"/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si="97"/>
        <v>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0</v>
      </c>
      <c r="AD198" s="53">
        <f t="shared" si="103"/>
        <v>0</v>
      </c>
      <c r="AE198" s="54">
        <f t="shared" si="104"/>
        <v>0</v>
      </c>
    </row>
    <row r="199" spans="1:31" ht="18" hidden="1" customHeight="1">
      <c r="A199" s="30">
        <v>162001</v>
      </c>
      <c r="B199" s="31">
        <v>2.5</v>
      </c>
      <c r="C199" s="32">
        <v>40</v>
      </c>
      <c r="D199" s="72" t="s">
        <v>254</v>
      </c>
      <c r="E199" s="73" t="s">
        <v>255</v>
      </c>
      <c r="F199" s="73" t="s">
        <v>256</v>
      </c>
      <c r="G199" s="73" t="s">
        <v>257</v>
      </c>
      <c r="H199" s="36" t="s">
        <v>258</v>
      </c>
      <c r="I199" s="36" t="s">
        <v>259</v>
      </c>
      <c r="J199" s="71"/>
      <c r="K199" s="58"/>
      <c r="L199" s="58"/>
      <c r="M199" s="58"/>
      <c r="N199" s="59"/>
      <c r="O199" s="6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>
      <c r="A200" s="30">
        <v>163001</v>
      </c>
      <c r="B200" s="31">
        <v>3.5</v>
      </c>
      <c r="C200" s="32">
        <v>25</v>
      </c>
      <c r="D200" s="72" t="s">
        <v>260</v>
      </c>
      <c r="E200" s="73" t="s">
        <v>261</v>
      </c>
      <c r="F200" s="73" t="s">
        <v>262</v>
      </c>
      <c r="G200" s="73" t="s">
        <v>263</v>
      </c>
      <c r="H200" s="36" t="s">
        <v>264</v>
      </c>
      <c r="I200" s="36" t="s">
        <v>265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>
      <c r="A201" s="30">
        <v>161201</v>
      </c>
      <c r="B201" s="31" t="s">
        <v>206</v>
      </c>
      <c r="C201" s="32">
        <v>5</v>
      </c>
      <c r="D201" s="72" t="s">
        <v>266</v>
      </c>
      <c r="E201" s="73" t="s">
        <v>267</v>
      </c>
      <c r="F201" s="73"/>
      <c r="G201" s="73"/>
      <c r="H201" s="36"/>
      <c r="I201" s="36"/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customHeight="1">
      <c r="A202" s="30">
        <v>161201</v>
      </c>
      <c r="B202" s="31" t="s">
        <v>206</v>
      </c>
      <c r="C202" s="32">
        <v>25</v>
      </c>
      <c r="D202" s="72" t="s">
        <v>266</v>
      </c>
      <c r="E202" s="73" t="s">
        <v>267</v>
      </c>
      <c r="F202" s="73"/>
      <c r="G202" s="73"/>
      <c r="H202" s="36"/>
      <c r="I202" s="36"/>
      <c r="J202" s="71">
        <v>16</v>
      </c>
      <c r="K202" s="58"/>
      <c r="L202" s="58"/>
      <c r="M202" s="58"/>
      <c r="N202" s="59"/>
      <c r="O202" s="60">
        <f t="shared" si="94"/>
        <v>16</v>
      </c>
      <c r="P202" s="41"/>
      <c r="Q202" s="42"/>
      <c r="R202" s="41">
        <f t="shared" si="95"/>
        <v>0</v>
      </c>
      <c r="S202" s="44">
        <f t="shared" si="96"/>
        <v>16</v>
      </c>
      <c r="T202" s="45"/>
      <c r="U202" s="46">
        <f t="shared" si="91"/>
        <v>16</v>
      </c>
      <c r="V202" s="66">
        <f t="shared" si="63"/>
        <v>0</v>
      </c>
      <c r="W202" s="48"/>
      <c r="X202" s="49">
        <f t="shared" si="97"/>
        <v>640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640</v>
      </c>
      <c r="AD202" s="53">
        <f t="shared" si="103"/>
        <v>0</v>
      </c>
      <c r="AE202" s="54">
        <f t="shared" si="104"/>
        <v>640</v>
      </c>
    </row>
    <row r="203" spans="1:31" ht="18" customHeight="1">
      <c r="A203" s="30">
        <v>162201</v>
      </c>
      <c r="B203" s="31">
        <v>2.5</v>
      </c>
      <c r="C203" s="32">
        <v>25</v>
      </c>
      <c r="D203" s="72" t="s">
        <v>268</v>
      </c>
      <c r="E203" s="73" t="s">
        <v>269</v>
      </c>
      <c r="F203" s="73"/>
      <c r="G203" s="73"/>
      <c r="H203" s="36"/>
      <c r="I203" s="36"/>
      <c r="J203" s="71">
        <v>32</v>
      </c>
      <c r="K203" s="58"/>
      <c r="L203" s="58"/>
      <c r="M203" s="58"/>
      <c r="N203" s="59"/>
      <c r="O203" s="60">
        <f t="shared" si="94"/>
        <v>32</v>
      </c>
      <c r="P203" s="41" t="s">
        <v>5</v>
      </c>
      <c r="Q203" s="42"/>
      <c r="R203" s="41">
        <f t="shared" si="95"/>
        <v>0</v>
      </c>
      <c r="S203" s="44">
        <f t="shared" si="96"/>
        <v>32</v>
      </c>
      <c r="T203" s="45"/>
      <c r="U203" s="46">
        <f t="shared" si="91"/>
        <v>32</v>
      </c>
      <c r="V203" s="66">
        <f t="shared" si="63"/>
        <v>0</v>
      </c>
      <c r="W203" s="48"/>
      <c r="X203" s="49">
        <f t="shared" si="97"/>
        <v>1280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1280</v>
      </c>
      <c r="AD203" s="53">
        <f t="shared" si="103"/>
        <v>0</v>
      </c>
      <c r="AE203" s="54">
        <f t="shared" si="104"/>
        <v>1280</v>
      </c>
    </row>
    <row r="204" spans="1:31" ht="18" hidden="1" customHeight="1">
      <c r="A204" s="30">
        <v>162301</v>
      </c>
      <c r="B204" s="108">
        <v>4</v>
      </c>
      <c r="C204" s="32">
        <v>25</v>
      </c>
      <c r="D204" s="72" t="s">
        <v>270</v>
      </c>
      <c r="E204" s="73" t="s">
        <v>271</v>
      </c>
      <c r="F204" s="73"/>
      <c r="G204" s="73"/>
      <c r="H204" s="36"/>
      <c r="I204" s="36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hidden="1" customHeight="1">
      <c r="A205" s="30">
        <v>163201</v>
      </c>
      <c r="B205" s="108">
        <v>4</v>
      </c>
      <c r="C205" s="32">
        <v>25</v>
      </c>
      <c r="D205" s="72" t="s">
        <v>272</v>
      </c>
      <c r="E205" s="73" t="s">
        <v>273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>
      <c r="A206" s="30">
        <v>161101</v>
      </c>
      <c r="B206" s="31" t="s">
        <v>220</v>
      </c>
      <c r="C206" s="32">
        <v>5</v>
      </c>
      <c r="D206" s="72">
        <v>6514</v>
      </c>
      <c r="E206" s="73">
        <v>8914</v>
      </c>
      <c r="F206" s="73" t="s">
        <v>274</v>
      </c>
      <c r="G206" s="73">
        <v>9614</v>
      </c>
      <c r="H206" s="36">
        <v>8614</v>
      </c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>
      <c r="A207" s="77">
        <v>161101</v>
      </c>
      <c r="B207" s="229" t="s">
        <v>220</v>
      </c>
      <c r="C207" s="78">
        <v>25</v>
      </c>
      <c r="D207" s="79">
        <v>6514</v>
      </c>
      <c r="E207" s="80">
        <v>8914</v>
      </c>
      <c r="F207" s="80" t="s">
        <v>274</v>
      </c>
      <c r="G207" s="80">
        <v>9614</v>
      </c>
      <c r="H207" s="81">
        <v>8614</v>
      </c>
      <c r="I207" s="81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6.5" customHeight="1">
      <c r="A208" s="119" t="s">
        <v>275</v>
      </c>
      <c r="B208" s="378"/>
      <c r="C208" s="379"/>
      <c r="D208" s="122"/>
      <c r="E208" s="123"/>
      <c r="F208" s="123"/>
      <c r="G208" s="123"/>
      <c r="H208" s="380"/>
      <c r="I208" s="380"/>
      <c r="J208" s="123">
        <f t="shared" ref="J208:U208" si="105">SUM(J197:J207)</f>
        <v>48</v>
      </c>
      <c r="K208" s="123">
        <f t="shared" si="105"/>
        <v>0</v>
      </c>
      <c r="L208" s="123">
        <f t="shared" si="105"/>
        <v>0</v>
      </c>
      <c r="M208" s="123">
        <f t="shared" si="105"/>
        <v>0</v>
      </c>
      <c r="N208" s="124">
        <f t="shared" si="105"/>
        <v>0</v>
      </c>
      <c r="O208" s="125">
        <f t="shared" si="105"/>
        <v>48</v>
      </c>
      <c r="P208" s="126">
        <f t="shared" si="105"/>
        <v>0</v>
      </c>
      <c r="Q208" s="127">
        <f t="shared" si="105"/>
        <v>0</v>
      </c>
      <c r="R208" s="126">
        <f t="shared" si="105"/>
        <v>0</v>
      </c>
      <c r="S208" s="128">
        <f t="shared" si="105"/>
        <v>48</v>
      </c>
      <c r="T208" s="129">
        <f t="shared" si="105"/>
        <v>0</v>
      </c>
      <c r="U208" s="130">
        <f t="shared" si="105"/>
        <v>48</v>
      </c>
      <c r="V208" s="66">
        <f t="shared" si="63"/>
        <v>0</v>
      </c>
      <c r="W208" s="131"/>
      <c r="X208" s="132">
        <f t="shared" ref="X208:AE208" si="106">SUM(X197:X207)</f>
        <v>1920</v>
      </c>
      <c r="Y208" s="129">
        <f t="shared" si="106"/>
        <v>0</v>
      </c>
      <c r="Z208" s="129">
        <f t="shared" si="106"/>
        <v>0</v>
      </c>
      <c r="AA208" s="129">
        <f t="shared" si="106"/>
        <v>0</v>
      </c>
      <c r="AB208" s="133">
        <f t="shared" si="106"/>
        <v>0</v>
      </c>
      <c r="AC208" s="130">
        <f t="shared" si="106"/>
        <v>1920</v>
      </c>
      <c r="AD208" s="133">
        <f t="shared" si="106"/>
        <v>0</v>
      </c>
      <c r="AE208" s="134">
        <f t="shared" si="106"/>
        <v>1920</v>
      </c>
    </row>
    <row r="209" spans="1:31" ht="18" hidden="1" customHeight="1">
      <c r="A209" s="381">
        <v>13901109</v>
      </c>
      <c r="B209" s="31" t="s">
        <v>239</v>
      </c>
      <c r="C209" s="32">
        <v>25</v>
      </c>
      <c r="D209" s="72"/>
      <c r="E209" s="73"/>
      <c r="F209" s="73"/>
      <c r="G209" s="73"/>
      <c r="H209" s="73"/>
      <c r="I209" s="36" t="s">
        <v>276</v>
      </c>
      <c r="J209" s="37"/>
      <c r="K209" s="38"/>
      <c r="L209" s="38"/>
      <c r="M209" s="38"/>
      <c r="N209" s="39"/>
      <c r="O209" s="40">
        <f t="shared" ref="O209:O210" si="107">SUM(J209:N209)</f>
        <v>0</v>
      </c>
      <c r="P209" s="41"/>
      <c r="Q209" s="42"/>
      <c r="R209" s="41">
        <f t="shared" ref="R209:R210" si="108">SUM(P209:Q209)</f>
        <v>0</v>
      </c>
      <c r="S209" s="44">
        <f>SUM(O209,R209)</f>
        <v>0</v>
      </c>
      <c r="T209" s="45"/>
      <c r="U209" s="46">
        <f>SUM(S209:T209)</f>
        <v>0</v>
      </c>
      <c r="V209" s="66">
        <f t="shared" si="63"/>
        <v>0</v>
      </c>
      <c r="W209" s="48"/>
      <c r="X209" s="49">
        <f>(J209*1000)/C209</f>
        <v>0</v>
      </c>
      <c r="Y209" s="50">
        <f>(K209*1000)/C209</f>
        <v>0</v>
      </c>
      <c r="Z209" s="50">
        <f>(L209*1000)/C209</f>
        <v>0</v>
      </c>
      <c r="AA209" s="50">
        <f>(M209*1000)/C209</f>
        <v>0</v>
      </c>
      <c r="AB209" s="51">
        <f>(N209*1000)/C209</f>
        <v>0</v>
      </c>
      <c r="AC209" s="52">
        <f t="shared" ref="AC209:AC210" si="109">SUM(X209:AB209)</f>
        <v>0</v>
      </c>
      <c r="AD209" s="53">
        <f>(R209*1000)/C209</f>
        <v>0</v>
      </c>
      <c r="AE209" s="54">
        <f t="shared" ref="AE209:AE210" si="110">SUM(AC209:AD209)</f>
        <v>0</v>
      </c>
    </row>
    <row r="210" spans="1:31" ht="18" hidden="1" customHeight="1">
      <c r="A210" s="381">
        <v>13901145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277</v>
      </c>
      <c r="J210" s="37"/>
      <c r="K210" s="38"/>
      <c r="L210" s="38"/>
      <c r="M210" s="38"/>
      <c r="N210" s="39"/>
      <c r="O210" s="40">
        <f t="shared" si="107"/>
        <v>0</v>
      </c>
      <c r="P210" s="41"/>
      <c r="Q210" s="42"/>
      <c r="R210" s="41">
        <f t="shared" si="108"/>
        <v>0</v>
      </c>
      <c r="S210" s="44">
        <f>SUM(O210,R210)</f>
        <v>0</v>
      </c>
      <c r="T210" s="45"/>
      <c r="U210" s="46">
        <f t="shared" ref="U210:U268" si="111"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si="109"/>
        <v>0</v>
      </c>
      <c r="AD210" s="53">
        <f>(R210*1000)/C210</f>
        <v>0</v>
      </c>
      <c r="AE210" s="54">
        <f t="shared" si="110"/>
        <v>0</v>
      </c>
    </row>
    <row r="211" spans="1:31" ht="1.5" hidden="1" customHeight="1">
      <c r="A211" s="119" t="s">
        <v>278</v>
      </c>
      <c r="B211" s="120"/>
      <c r="C211" s="121"/>
      <c r="D211" s="120"/>
      <c r="E211" s="120"/>
      <c r="F211" s="120"/>
      <c r="G211" s="120"/>
      <c r="H211" s="120"/>
      <c r="I211" s="120"/>
      <c r="J211" s="268">
        <f t="shared" ref="J211:U211" si="112">SUM(J209:J210)</f>
        <v>0</v>
      </c>
      <c r="K211" s="269">
        <f t="shared" si="112"/>
        <v>0</v>
      </c>
      <c r="L211" s="269">
        <f t="shared" si="112"/>
        <v>0</v>
      </c>
      <c r="M211" s="269">
        <f t="shared" si="112"/>
        <v>0</v>
      </c>
      <c r="N211" s="270">
        <f t="shared" si="112"/>
        <v>0</v>
      </c>
      <c r="O211" s="271">
        <f t="shared" si="112"/>
        <v>0</v>
      </c>
      <c r="P211" s="272">
        <f t="shared" si="112"/>
        <v>0</v>
      </c>
      <c r="Q211" s="273">
        <f t="shared" si="112"/>
        <v>0</v>
      </c>
      <c r="R211" s="272">
        <f t="shared" si="112"/>
        <v>0</v>
      </c>
      <c r="S211" s="274">
        <f t="shared" si="112"/>
        <v>0</v>
      </c>
      <c r="T211" s="275">
        <f t="shared" si="112"/>
        <v>0</v>
      </c>
      <c r="U211" s="276">
        <f t="shared" si="112"/>
        <v>0</v>
      </c>
      <c r="V211" s="66">
        <f t="shared" si="63"/>
        <v>0</v>
      </c>
      <c r="W211" s="277"/>
      <c r="X211" s="278"/>
      <c r="Y211" s="275"/>
      <c r="Z211" s="275"/>
      <c r="AA211" s="275"/>
      <c r="AB211" s="279"/>
      <c r="AC211" s="276"/>
      <c r="AD211" s="279"/>
      <c r="AE211" s="280"/>
    </row>
    <row r="212" spans="1:31" ht="18" customHeight="1" thickBot="1">
      <c r="A212" s="281" t="s">
        <v>279</v>
      </c>
      <c r="B212" s="282"/>
      <c r="C212" s="283"/>
      <c r="D212" s="282"/>
      <c r="E212" s="282"/>
      <c r="F212" s="282"/>
      <c r="G212" s="282"/>
      <c r="H212" s="282"/>
      <c r="I212" s="282"/>
      <c r="J212" s="284">
        <f t="shared" ref="J212:U212" si="113">SUM(J211,J208,J196)</f>
        <v>260</v>
      </c>
      <c r="K212" s="285">
        <f t="shared" si="113"/>
        <v>0</v>
      </c>
      <c r="L212" s="285">
        <f t="shared" si="113"/>
        <v>32</v>
      </c>
      <c r="M212" s="285">
        <f t="shared" si="113"/>
        <v>0</v>
      </c>
      <c r="N212" s="286">
        <f t="shared" si="113"/>
        <v>0</v>
      </c>
      <c r="O212" s="287">
        <f t="shared" si="113"/>
        <v>292</v>
      </c>
      <c r="P212" s="288">
        <f t="shared" si="113"/>
        <v>0</v>
      </c>
      <c r="Q212" s="289">
        <f t="shared" si="113"/>
        <v>498</v>
      </c>
      <c r="R212" s="288">
        <f t="shared" si="113"/>
        <v>498</v>
      </c>
      <c r="S212" s="290">
        <f t="shared" si="113"/>
        <v>790</v>
      </c>
      <c r="T212" s="291">
        <f t="shared" si="113"/>
        <v>0</v>
      </c>
      <c r="U212" s="292">
        <f t="shared" si="113"/>
        <v>790</v>
      </c>
      <c r="V212" s="66">
        <f t="shared" si="63"/>
        <v>0</v>
      </c>
      <c r="W212" s="382"/>
      <c r="X212" s="294">
        <f t="shared" ref="X212:AE212" si="114">SUM(X211,X208,X196)</f>
        <v>10400</v>
      </c>
      <c r="Y212" s="291">
        <f t="shared" si="114"/>
        <v>0</v>
      </c>
      <c r="Z212" s="291">
        <f t="shared" si="114"/>
        <v>1280</v>
      </c>
      <c r="AA212" s="291">
        <f t="shared" si="114"/>
        <v>0</v>
      </c>
      <c r="AB212" s="295">
        <f t="shared" si="114"/>
        <v>0</v>
      </c>
      <c r="AC212" s="292">
        <f t="shared" si="114"/>
        <v>11680</v>
      </c>
      <c r="AD212" s="295">
        <f t="shared" si="114"/>
        <v>9960</v>
      </c>
      <c r="AE212" s="296">
        <f t="shared" si="114"/>
        <v>21640</v>
      </c>
    </row>
    <row r="213" spans="1:31" ht="18" hidden="1" customHeight="1">
      <c r="A213" s="192">
        <v>122001</v>
      </c>
      <c r="B213" s="297" t="s">
        <v>206</v>
      </c>
      <c r="C213" s="238">
        <v>25</v>
      </c>
      <c r="D213" s="33">
        <v>521</v>
      </c>
      <c r="E213" s="34"/>
      <c r="F213" s="34" t="s">
        <v>280</v>
      </c>
      <c r="G213" s="34"/>
      <c r="H213" s="35"/>
      <c r="I213" s="35"/>
      <c r="J213" s="383"/>
      <c r="K213" s="384"/>
      <c r="L213" s="384"/>
      <c r="M213" s="384"/>
      <c r="N213" s="385"/>
      <c r="O213" s="386">
        <f t="shared" ref="O213:O243" si="115">SUM(J213:N213)</f>
        <v>0</v>
      </c>
      <c r="P213" s="41"/>
      <c r="Q213" s="387"/>
      <c r="R213" s="388">
        <f>SUM(P213:Q213)</f>
        <v>0</v>
      </c>
      <c r="S213" s="44">
        <f>SUM(O213,R213)</f>
        <v>0</v>
      </c>
      <c r="T213" s="301"/>
      <c r="U213" s="302">
        <f t="shared" si="111"/>
        <v>0</v>
      </c>
      <c r="V213" s="66">
        <f t="shared" si="63"/>
        <v>0</v>
      </c>
      <c r="W213" s="303"/>
      <c r="X213" s="304">
        <f>(J213*1000)/C213</f>
        <v>0</v>
      </c>
      <c r="Y213" s="305">
        <f>(K213*1000)/C213</f>
        <v>0</v>
      </c>
      <c r="Z213" s="305">
        <f>(L213*1000)/C213</f>
        <v>0</v>
      </c>
      <c r="AA213" s="305">
        <f>(M213*1000)/C213</f>
        <v>0</v>
      </c>
      <c r="AB213" s="306">
        <f>(N213*1000)/C213</f>
        <v>0</v>
      </c>
      <c r="AC213" s="307">
        <f t="shared" ref="AC213:AC243" si="116">SUM(X213:AB213)</f>
        <v>0</v>
      </c>
      <c r="AD213" s="308">
        <f>(R213*1000)/C213</f>
        <v>0</v>
      </c>
      <c r="AE213" s="309">
        <f t="shared" ref="AE213:AE243" si="117">SUM(AC213:AD213)</f>
        <v>0</v>
      </c>
    </row>
    <row r="214" spans="1:31" ht="18" hidden="1" customHeight="1">
      <c r="A214" s="192">
        <v>122701</v>
      </c>
      <c r="B214" s="297" t="s">
        <v>206</v>
      </c>
      <c r="C214" s="238">
        <v>25</v>
      </c>
      <c r="D214" s="33" t="s">
        <v>281</v>
      </c>
      <c r="E214" s="34"/>
      <c r="F214" s="34"/>
      <c r="G214" s="34"/>
      <c r="H214" s="35"/>
      <c r="I214" s="35"/>
      <c r="J214" s="197"/>
      <c r="K214" s="384"/>
      <c r="L214" s="384"/>
      <c r="M214" s="384"/>
      <c r="N214" s="385"/>
      <c r="O214" s="386">
        <f t="shared" si="115"/>
        <v>0</v>
      </c>
      <c r="P214" s="41"/>
      <c r="Q214" s="387"/>
      <c r="R214" s="388"/>
      <c r="S214" s="44">
        <f>SUM(O214,R214)</f>
        <v>0</v>
      </c>
      <c r="T214" s="319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/>
      <c r="Z214" s="305">
        <f>(L214*1000)/C214</f>
        <v>0</v>
      </c>
      <c r="AA214" s="305"/>
      <c r="AB214" s="306"/>
      <c r="AC214" s="307">
        <f t="shared" si="116"/>
        <v>0</v>
      </c>
      <c r="AD214" s="308"/>
      <c r="AE214" s="309">
        <f t="shared" si="117"/>
        <v>0</v>
      </c>
    </row>
    <row r="215" spans="1:31" ht="18" hidden="1" customHeight="1">
      <c r="A215" s="192">
        <v>121701</v>
      </c>
      <c r="B215" s="297" t="s">
        <v>206</v>
      </c>
      <c r="C215" s="238">
        <v>25</v>
      </c>
      <c r="D215" s="33" t="s">
        <v>282</v>
      </c>
      <c r="E215" s="34"/>
      <c r="F215" s="34"/>
      <c r="G215" s="34"/>
      <c r="H215" s="35"/>
      <c r="I215" s="35"/>
      <c r="J215" s="389"/>
      <c r="K215" s="384"/>
      <c r="L215" s="384"/>
      <c r="M215" s="384"/>
      <c r="N215" s="385"/>
      <c r="O215" s="386"/>
      <c r="P215" s="41"/>
      <c r="Q215" s="387"/>
      <c r="R215" s="388"/>
      <c r="S215" s="44"/>
      <c r="T215" s="319"/>
      <c r="U215" s="302"/>
      <c r="V215" s="66"/>
      <c r="W215" s="303"/>
      <c r="X215" s="304"/>
      <c r="Y215" s="305"/>
      <c r="Z215" s="305"/>
      <c r="AA215" s="305"/>
      <c r="AB215" s="306"/>
      <c r="AC215" s="307"/>
      <c r="AD215" s="308"/>
      <c r="AE215" s="309"/>
    </row>
    <row r="216" spans="1:31" ht="18" hidden="1" customHeight="1">
      <c r="A216" s="192">
        <v>121721</v>
      </c>
      <c r="B216" s="297" t="s">
        <v>206</v>
      </c>
      <c r="C216" s="238">
        <v>25</v>
      </c>
      <c r="D216" s="321" t="s">
        <v>283</v>
      </c>
      <c r="E216" s="34"/>
      <c r="F216" s="34"/>
      <c r="G216" s="34"/>
      <c r="H216" s="35"/>
      <c r="I216" s="35"/>
      <c r="K216" s="384"/>
      <c r="L216" s="384"/>
      <c r="M216" s="384"/>
      <c r="N216" s="385"/>
      <c r="O216" s="40">
        <f t="shared" si="115"/>
        <v>0</v>
      </c>
      <c r="P216" s="41"/>
      <c r="Q216" s="387"/>
      <c r="R216" s="388"/>
      <c r="S216" s="63">
        <f>SUM(O216,R216)</f>
        <v>0</v>
      </c>
      <c r="T216" s="319"/>
      <c r="U216" s="65">
        <f t="shared" si="111"/>
        <v>0</v>
      </c>
      <c r="V216" s="66">
        <f t="shared" si="63"/>
        <v>0</v>
      </c>
      <c r="W216" s="303"/>
      <c r="X216" s="49">
        <f>(J215*1000)/C216</f>
        <v>0</v>
      </c>
      <c r="Y216" s="305"/>
      <c r="Z216" s="305"/>
      <c r="AA216" s="305"/>
      <c r="AB216" s="306"/>
      <c r="AC216" s="52">
        <f t="shared" si="116"/>
        <v>0</v>
      </c>
      <c r="AD216" s="308"/>
      <c r="AE216" s="54">
        <f t="shared" si="117"/>
        <v>0</v>
      </c>
    </row>
    <row r="217" spans="1:31" ht="18" hidden="1" customHeight="1">
      <c r="A217" s="192">
        <v>122001</v>
      </c>
      <c r="B217" s="297" t="s">
        <v>206</v>
      </c>
      <c r="C217" s="390" t="s">
        <v>75</v>
      </c>
      <c r="D217" s="68" t="s">
        <v>284</v>
      </c>
      <c r="E217" s="34"/>
      <c r="F217" s="34"/>
      <c r="G217" s="34"/>
      <c r="H217" s="35"/>
      <c r="I217" s="35"/>
      <c r="J217" s="391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44"/>
      <c r="T217" s="266">
        <f>SUM(O217,R217)</f>
        <v>0</v>
      </c>
      <c r="U217" s="65">
        <f t="shared" si="111"/>
        <v>0</v>
      </c>
      <c r="V217" s="66">
        <f t="shared" si="63"/>
        <v>0</v>
      </c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5.75" customHeight="1">
      <c r="A218" s="30">
        <v>123701</v>
      </c>
      <c r="B218" s="31">
        <v>2.5</v>
      </c>
      <c r="C218" s="32">
        <v>25</v>
      </c>
      <c r="D218" s="74" t="s">
        <v>285</v>
      </c>
      <c r="E218" s="73"/>
      <c r="F218" s="73"/>
      <c r="G218" s="73"/>
      <c r="H218" s="36"/>
      <c r="I218" s="36"/>
      <c r="J218" s="913"/>
      <c r="K218" s="38"/>
      <c r="L218" s="38"/>
      <c r="M218" s="38"/>
      <c r="N218" s="39"/>
      <c r="O218" s="40">
        <f t="shared" si="115"/>
        <v>0</v>
      </c>
      <c r="P218" s="41"/>
      <c r="Q218" s="42"/>
      <c r="R218" s="41"/>
      <c r="S218" s="63">
        <f t="shared" ref="S218:S223" si="118">SUM(O218,R218)</f>
        <v>0</v>
      </c>
      <c r="T218" s="334"/>
      <c r="U218" s="65">
        <f t="shared" si="111"/>
        <v>0</v>
      </c>
      <c r="V218" s="66">
        <f t="shared" ref="V218:V283" si="119">O218+R218-U218</f>
        <v>0</v>
      </c>
      <c r="W218" s="48"/>
      <c r="X218" s="49">
        <f t="shared" ref="X218" si="120">(J218*1000)/C218</f>
        <v>0</v>
      </c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>
      <c r="A219" s="30">
        <v>123001</v>
      </c>
      <c r="B219" s="31" t="s">
        <v>220</v>
      </c>
      <c r="C219" s="390" t="s">
        <v>27</v>
      </c>
      <c r="D219" s="393"/>
      <c r="E219" s="73"/>
      <c r="F219" s="394" t="s">
        <v>286</v>
      </c>
      <c r="G219" s="73"/>
      <c r="H219" s="36"/>
      <c r="I219" s="36"/>
      <c r="J219" s="69"/>
      <c r="K219" s="136"/>
      <c r="L219" s="136"/>
      <c r="M219" s="136"/>
      <c r="N219" s="88"/>
      <c r="O219" s="40">
        <f t="shared" si="115"/>
        <v>0</v>
      </c>
      <c r="P219" s="41"/>
      <c r="Q219" s="42"/>
      <c r="R219" s="41"/>
      <c r="S219" s="63">
        <f t="shared" si="118"/>
        <v>0</v>
      </c>
      <c r="T219" s="145"/>
      <c r="U219" s="65">
        <f t="shared" si="111"/>
        <v>0</v>
      </c>
      <c r="V219" s="66">
        <f t="shared" si="119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>
      <c r="A220" s="395">
        <v>123701</v>
      </c>
      <c r="B220" s="31">
        <v>2.5</v>
      </c>
      <c r="C220" s="233" t="s">
        <v>27</v>
      </c>
      <c r="D220" s="393" t="s">
        <v>287</v>
      </c>
      <c r="E220" s="73"/>
      <c r="F220" s="394"/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/>
      <c r="T220" s="145">
        <f>SUM(O220,R220)</f>
        <v>0</v>
      </c>
      <c r="U220" s="65">
        <f t="shared" si="111"/>
        <v>0</v>
      </c>
      <c r="V220" s="66"/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customHeight="1">
      <c r="A221" s="30">
        <v>123001</v>
      </c>
      <c r="B221" s="31">
        <v>2.5</v>
      </c>
      <c r="C221" s="32">
        <v>25</v>
      </c>
      <c r="D221" s="72">
        <v>522</v>
      </c>
      <c r="E221" s="73"/>
      <c r="F221" s="73" t="s">
        <v>286</v>
      </c>
      <c r="G221" s="73"/>
      <c r="H221" s="36"/>
      <c r="I221" s="36"/>
      <c r="J221" s="396">
        <v>8</v>
      </c>
      <c r="K221" s="38"/>
      <c r="L221" s="38"/>
      <c r="M221" s="38"/>
      <c r="N221" s="39"/>
      <c r="O221" s="40">
        <f t="shared" si="115"/>
        <v>8</v>
      </c>
      <c r="P221" s="41"/>
      <c r="Q221" s="42"/>
      <c r="R221" s="41">
        <f t="shared" ref="R221:R231" si="121">SUM(P221:Q221)</f>
        <v>0</v>
      </c>
      <c r="S221" s="63">
        <f t="shared" si="118"/>
        <v>8</v>
      </c>
      <c r="T221" s="45"/>
      <c r="U221" s="46">
        <f t="shared" si="111"/>
        <v>8</v>
      </c>
      <c r="V221" s="66">
        <f t="shared" si="119"/>
        <v>0</v>
      </c>
      <c r="W221" s="48" t="s">
        <v>288</v>
      </c>
      <c r="X221" s="49">
        <f>(J221*1000)/C221</f>
        <v>320</v>
      </c>
      <c r="Y221" s="50">
        <f>(K221*1000)/C221</f>
        <v>0</v>
      </c>
      <c r="Z221" s="50">
        <f>(L221*1000)/C221</f>
        <v>0</v>
      </c>
      <c r="AA221" s="50">
        <f>(M221*1000)/C221</f>
        <v>0</v>
      </c>
      <c r="AB221" s="51">
        <f>(N221*1000)/C221</f>
        <v>0</v>
      </c>
      <c r="AC221" s="52">
        <f t="shared" si="116"/>
        <v>320</v>
      </c>
      <c r="AD221" s="53">
        <f>(R221*1000)/C221</f>
        <v>0</v>
      </c>
      <c r="AE221" s="54">
        <f t="shared" si="117"/>
        <v>320</v>
      </c>
    </row>
    <row r="222" spans="1:31" ht="18" hidden="1" customHeight="1">
      <c r="A222" s="30">
        <v>127000</v>
      </c>
      <c r="B222" s="31" t="s">
        <v>57</v>
      </c>
      <c r="C222" s="32">
        <v>25</v>
      </c>
      <c r="D222" s="72" t="s">
        <v>289</v>
      </c>
      <c r="E222" s="73"/>
      <c r="F222" s="73" t="s">
        <v>290</v>
      </c>
      <c r="G222" s="73"/>
      <c r="H222" s="36"/>
      <c r="I222" s="36"/>
      <c r="J222" s="396"/>
      <c r="K222" s="58"/>
      <c r="L222" s="107"/>
      <c r="M222" s="58"/>
      <c r="N222" s="59"/>
      <c r="O222" s="40">
        <f t="shared" si="115"/>
        <v>0</v>
      </c>
      <c r="P222" s="41"/>
      <c r="Q222" s="42"/>
      <c r="R222" s="41">
        <f t="shared" si="121"/>
        <v>0</v>
      </c>
      <c r="S222" s="63">
        <f t="shared" si="118"/>
        <v>0</v>
      </c>
      <c r="T222" s="139"/>
      <c r="U222" s="65">
        <f t="shared" si="111"/>
        <v>0</v>
      </c>
      <c r="V222" s="66">
        <f t="shared" si="119"/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>
      <c r="A223" s="30">
        <v>127800</v>
      </c>
      <c r="B223" s="31" t="s">
        <v>57</v>
      </c>
      <c r="C223" s="32">
        <v>25</v>
      </c>
      <c r="D223" s="72"/>
      <c r="E223" s="73"/>
      <c r="F223" s="374"/>
      <c r="G223" s="73"/>
      <c r="H223" s="397">
        <v>6824</v>
      </c>
      <c r="I223" s="36"/>
      <c r="J223" s="71"/>
      <c r="K223" s="58"/>
      <c r="L223" s="58"/>
      <c r="M223" s="58"/>
      <c r="N223" s="59"/>
      <c r="O223" s="40">
        <f t="shared" si="115"/>
        <v>0</v>
      </c>
      <c r="P223" s="41"/>
      <c r="Q223" s="42"/>
      <c r="R223" s="41"/>
      <c r="S223" s="63">
        <f t="shared" si="118"/>
        <v>0</v>
      </c>
      <c r="T223" s="143"/>
      <c r="U223" s="65">
        <f t="shared" si="111"/>
        <v>0</v>
      </c>
      <c r="V223" s="66">
        <f t="shared" si="119"/>
        <v>0</v>
      </c>
      <c r="W223" s="48"/>
      <c r="X223" s="49"/>
      <c r="Y223" s="50"/>
      <c r="Z223" s="50"/>
      <c r="AA223" s="50"/>
      <c r="AB223" s="51">
        <f>(N223*1000)/C223</f>
        <v>0</v>
      </c>
      <c r="AC223" s="52">
        <f t="shared" si="116"/>
        <v>0</v>
      </c>
      <c r="AD223" s="53"/>
      <c r="AE223" s="54">
        <f t="shared" si="117"/>
        <v>0</v>
      </c>
    </row>
    <row r="224" spans="1:31" ht="18" hidden="1" customHeight="1">
      <c r="A224" s="30">
        <v>127800</v>
      </c>
      <c r="B224" s="31" t="s">
        <v>57</v>
      </c>
      <c r="C224" s="390" t="s">
        <v>75</v>
      </c>
      <c r="D224" s="72"/>
      <c r="E224" s="73"/>
      <c r="F224" s="374"/>
      <c r="G224" s="73"/>
      <c r="H224" s="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/>
      <c r="T224" s="145"/>
      <c r="U224" s="65">
        <f t="shared" si="111"/>
        <v>0</v>
      </c>
      <c r="V224" s="66">
        <f t="shared" si="119"/>
        <v>0</v>
      </c>
      <c r="W224" s="48"/>
      <c r="X224" s="49"/>
      <c r="Y224" s="50"/>
      <c r="Z224" s="50"/>
      <c r="AA224" s="50"/>
      <c r="AB224" s="51"/>
      <c r="AC224" s="52"/>
      <c r="AD224" s="53"/>
      <c r="AE224" s="54"/>
    </row>
    <row r="225" spans="1:31" ht="18" hidden="1" customHeight="1">
      <c r="A225" s="30">
        <v>127060</v>
      </c>
      <c r="B225" s="31" t="s">
        <v>57</v>
      </c>
      <c r="C225" s="390" t="s">
        <v>75</v>
      </c>
      <c r="D225" s="398"/>
      <c r="E225" s="73"/>
      <c r="F225" s="399" t="s">
        <v>291</v>
      </c>
      <c r="G225" s="73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>
        <f t="shared" si="121"/>
        <v>0</v>
      </c>
      <c r="S225" s="63"/>
      <c r="T225" s="145">
        <f>SUM(O225,R225)</f>
        <v>0</v>
      </c>
      <c r="U225" s="65">
        <f t="shared" si="111"/>
        <v>0</v>
      </c>
      <c r="V225" s="66">
        <f t="shared" si="119"/>
        <v>0</v>
      </c>
      <c r="W225" s="48"/>
      <c r="X225" s="49"/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>
      <c r="A226" s="30">
        <v>127001</v>
      </c>
      <c r="B226" s="31" t="s">
        <v>220</v>
      </c>
      <c r="C226" s="233" t="s">
        <v>27</v>
      </c>
      <c r="D226" s="399"/>
      <c r="E226" s="394"/>
      <c r="F226" s="400" t="s">
        <v>292</v>
      </c>
      <c r="G226" s="401"/>
      <c r="H226" s="98"/>
      <c r="I226" s="98"/>
      <c r="J226" s="69"/>
      <c r="K226" s="136"/>
      <c r="L226" s="402"/>
      <c r="M226" s="402"/>
      <c r="N226" s="59"/>
      <c r="O226" s="40">
        <f t="shared" si="115"/>
        <v>0</v>
      </c>
      <c r="P226" s="41"/>
      <c r="Q226" s="42"/>
      <c r="R226" s="41">
        <f t="shared" si="121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19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127001</v>
      </c>
      <c r="B227" s="31" t="s">
        <v>220</v>
      </c>
      <c r="C227" s="403">
        <v>25</v>
      </c>
      <c r="D227" s="398"/>
      <c r="E227" s="73"/>
      <c r="F227" s="404"/>
      <c r="G227" s="405">
        <v>9624</v>
      </c>
      <c r="H227" s="36"/>
      <c r="I227" s="36"/>
      <c r="J227" s="71"/>
      <c r="K227" s="58"/>
      <c r="L227" s="90"/>
      <c r="M227" s="406"/>
      <c r="N227" s="59"/>
      <c r="O227" s="40">
        <f t="shared" si="115"/>
        <v>0</v>
      </c>
      <c r="P227" s="41"/>
      <c r="Q227" s="42"/>
      <c r="R227" s="41"/>
      <c r="S227" s="63">
        <f>SUM(O227,R227)</f>
        <v>0</v>
      </c>
      <c r="T227" s="227"/>
      <c r="U227" s="65">
        <f t="shared" si="111"/>
        <v>0</v>
      </c>
      <c r="V227" s="66">
        <f t="shared" si="119"/>
        <v>0</v>
      </c>
      <c r="W227" s="48"/>
      <c r="X227" s="49"/>
      <c r="Y227" s="50"/>
      <c r="Z227" s="50"/>
      <c r="AA227" s="50">
        <f>(M227*1000)/C227</f>
        <v>0</v>
      </c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407" t="s">
        <v>220</v>
      </c>
      <c r="C228" s="403">
        <v>25</v>
      </c>
      <c r="D228" s="393">
        <v>524</v>
      </c>
      <c r="E228" s="73"/>
      <c r="F228" s="408" t="s">
        <v>292</v>
      </c>
      <c r="G228" s="409"/>
      <c r="H228" s="36"/>
      <c r="I228" s="36"/>
      <c r="J228" s="71">
        <v>32</v>
      </c>
      <c r="K228" s="58"/>
      <c r="L228" s="90"/>
      <c r="M228" s="58"/>
      <c r="N228" s="59"/>
      <c r="O228" s="40">
        <f t="shared" si="115"/>
        <v>32</v>
      </c>
      <c r="P228" s="41"/>
      <c r="Q228" s="42"/>
      <c r="R228" s="41"/>
      <c r="S228" s="63">
        <f>SUM(O228,R228)</f>
        <v>32</v>
      </c>
      <c r="T228" s="227"/>
      <c r="U228" s="65">
        <f t="shared" si="111"/>
        <v>32</v>
      </c>
      <c r="V228" s="66">
        <f t="shared" si="119"/>
        <v>0</v>
      </c>
      <c r="W228" s="247" t="s">
        <v>293</v>
      </c>
      <c r="X228" s="49">
        <f>(J228*1000)/C228</f>
        <v>1280</v>
      </c>
      <c r="Y228" s="50"/>
      <c r="Z228" s="50"/>
      <c r="AA228" s="50"/>
      <c r="AB228" s="51"/>
      <c r="AC228" s="52">
        <f t="shared" si="116"/>
        <v>1280</v>
      </c>
      <c r="AD228" s="53"/>
      <c r="AE228" s="54">
        <f t="shared" si="117"/>
        <v>1280</v>
      </c>
    </row>
    <row r="229" spans="1:31" ht="18" customHeight="1">
      <c r="A229" s="30">
        <v>127068</v>
      </c>
      <c r="B229" s="410">
        <v>4</v>
      </c>
      <c r="C229" s="233" t="s">
        <v>27</v>
      </c>
      <c r="D229" s="393"/>
      <c r="E229" s="73"/>
      <c r="F229" s="408" t="s">
        <v>491</v>
      </c>
      <c r="G229" s="411"/>
      <c r="H229" s="36"/>
      <c r="I229" s="36"/>
      <c r="J229" s="71"/>
      <c r="K229" s="58"/>
      <c r="L229" s="90">
        <v>84</v>
      </c>
      <c r="M229" s="412"/>
      <c r="N229" s="59"/>
      <c r="O229" s="40">
        <f t="shared" si="115"/>
        <v>84</v>
      </c>
      <c r="P229" s="41"/>
      <c r="Q229" s="42"/>
      <c r="R229" s="41"/>
      <c r="S229" s="63"/>
      <c r="T229" s="145">
        <f>SUM(O229,R229)</f>
        <v>84</v>
      </c>
      <c r="U229" s="65">
        <f t="shared" si="111"/>
        <v>84</v>
      </c>
      <c r="V229" s="66">
        <f t="shared" si="119"/>
        <v>0</v>
      </c>
      <c r="W229" s="48"/>
      <c r="X229" s="49"/>
      <c r="Y229" s="50"/>
      <c r="Z229" s="50"/>
      <c r="AA229" s="50"/>
      <c r="AB229" s="51"/>
      <c r="AC229" s="52"/>
      <c r="AD229" s="53"/>
      <c r="AE229" s="54"/>
    </row>
    <row r="230" spans="1:31" ht="18" hidden="1" customHeight="1">
      <c r="A230" s="30">
        <v>127008</v>
      </c>
      <c r="B230" s="410">
        <v>3.5</v>
      </c>
      <c r="C230" s="413">
        <v>25</v>
      </c>
      <c r="D230" s="393"/>
      <c r="E230" s="73"/>
      <c r="F230" s="408" t="s">
        <v>295</v>
      </c>
      <c r="G230" s="414"/>
      <c r="H230" s="36"/>
      <c r="I230" s="36"/>
      <c r="J230" s="71"/>
      <c r="K230" s="58"/>
      <c r="L230" s="90"/>
      <c r="M230" s="412"/>
      <c r="N230" s="59"/>
      <c r="O230" s="40">
        <f t="shared" si="115"/>
        <v>0</v>
      </c>
      <c r="P230" s="41"/>
      <c r="Q230" s="42"/>
      <c r="R230" s="41"/>
      <c r="S230" s="63">
        <f t="shared" ref="S230:S237" si="122">SUM(O230,R230)</f>
        <v>0</v>
      </c>
      <c r="T230" s="227"/>
      <c r="U230" s="65">
        <f t="shared" si="111"/>
        <v>0</v>
      </c>
      <c r="V230" s="66">
        <f t="shared" si="119"/>
        <v>0</v>
      </c>
      <c r="W230" s="48"/>
      <c r="X230" s="49"/>
      <c r="Y230" s="50"/>
      <c r="Z230" s="50">
        <f>(L230*1000)/C230</f>
        <v>0</v>
      </c>
      <c r="AA230" s="50"/>
      <c r="AB230" s="51"/>
      <c r="AC230" s="52">
        <f t="shared" si="116"/>
        <v>0</v>
      </c>
      <c r="AD230" s="53"/>
      <c r="AE230" s="54">
        <f t="shared" si="117"/>
        <v>0</v>
      </c>
    </row>
    <row r="231" spans="1:31" ht="18" customHeight="1">
      <c r="A231" s="30">
        <v>127001</v>
      </c>
      <c r="B231" s="108">
        <v>3.5</v>
      </c>
      <c r="C231" s="32">
        <v>25</v>
      </c>
      <c r="D231" s="72">
        <v>524</v>
      </c>
      <c r="E231" s="73"/>
      <c r="F231" s="73" t="s">
        <v>292</v>
      </c>
      <c r="G231" s="55"/>
      <c r="H231" s="36"/>
      <c r="I231" s="36"/>
      <c r="J231" s="71">
        <v>44</v>
      </c>
      <c r="K231" s="58"/>
      <c r="L231" s="345">
        <v>20</v>
      </c>
      <c r="M231" s="73"/>
      <c r="N231" s="224"/>
      <c r="O231" s="40">
        <f t="shared" si="115"/>
        <v>64</v>
      </c>
      <c r="P231" s="41"/>
      <c r="Q231" s="42"/>
      <c r="R231" s="41">
        <f t="shared" si="121"/>
        <v>0</v>
      </c>
      <c r="S231" s="63">
        <f t="shared" si="122"/>
        <v>64</v>
      </c>
      <c r="T231" s="139"/>
      <c r="U231" s="65">
        <f t="shared" si="111"/>
        <v>64</v>
      </c>
      <c r="V231" s="66">
        <f t="shared" si="119"/>
        <v>0</v>
      </c>
      <c r="W231" s="48" t="s">
        <v>288</v>
      </c>
      <c r="X231" s="49">
        <f>(J231*1000)/C231</f>
        <v>1760</v>
      </c>
      <c r="Y231" s="50">
        <f>(K231*1000)/C231</f>
        <v>0</v>
      </c>
      <c r="Z231" s="50">
        <f>(L232*1000)/C231</f>
        <v>0</v>
      </c>
      <c r="AA231" s="50">
        <f>(M228*1000)/C231</f>
        <v>0</v>
      </c>
      <c r="AB231" s="51">
        <f>(N231*1000)/C231</f>
        <v>0</v>
      </c>
      <c r="AC231" s="52">
        <f t="shared" si="116"/>
        <v>1760</v>
      </c>
      <c r="AD231" s="53">
        <f>(R231*1000)/C231</f>
        <v>0</v>
      </c>
      <c r="AE231" s="54">
        <f t="shared" si="117"/>
        <v>1760</v>
      </c>
    </row>
    <row r="232" spans="1:31" ht="18" customHeight="1">
      <c r="A232" s="30">
        <v>127801</v>
      </c>
      <c r="B232" s="108">
        <v>3.5</v>
      </c>
      <c r="C232" s="32">
        <v>25</v>
      </c>
      <c r="D232" s="72"/>
      <c r="E232" s="73"/>
      <c r="F232" s="73"/>
      <c r="G232" s="73"/>
      <c r="H232" s="89">
        <v>6924</v>
      </c>
      <c r="I232" s="36"/>
      <c r="J232" s="37"/>
      <c r="K232" s="38"/>
      <c r="L232" s="58"/>
      <c r="M232" s="38"/>
      <c r="N232" s="912">
        <v>8</v>
      </c>
      <c r="O232" s="40">
        <f t="shared" si="115"/>
        <v>8</v>
      </c>
      <c r="P232" s="41"/>
      <c r="Q232" s="42"/>
      <c r="R232" s="41"/>
      <c r="S232" s="63">
        <f t="shared" si="122"/>
        <v>8</v>
      </c>
      <c r="T232" s="45"/>
      <c r="U232" s="65">
        <f t="shared" si="111"/>
        <v>8</v>
      </c>
      <c r="V232" s="66">
        <f t="shared" si="119"/>
        <v>0</v>
      </c>
      <c r="W232" s="48"/>
      <c r="X232" s="49">
        <f>(J232*1000)/C232</f>
        <v>0</v>
      </c>
      <c r="Y232" s="50"/>
      <c r="Z232" s="50"/>
      <c r="AA232" s="50"/>
      <c r="AB232" s="51">
        <f>(N232*1000)/C232</f>
        <v>320</v>
      </c>
      <c r="AC232" s="52">
        <f t="shared" si="116"/>
        <v>320</v>
      </c>
      <c r="AD232" s="53"/>
      <c r="AE232" s="54">
        <f t="shared" si="117"/>
        <v>320</v>
      </c>
    </row>
    <row r="233" spans="1:31" ht="18" hidden="1" customHeight="1">
      <c r="A233" s="30">
        <v>127001</v>
      </c>
      <c r="B233" s="108">
        <v>3.5</v>
      </c>
      <c r="C233" s="390" t="s">
        <v>75</v>
      </c>
      <c r="D233" s="68" t="s">
        <v>296</v>
      </c>
      <c r="E233" s="73"/>
      <c r="F233" s="73"/>
      <c r="G233" s="73"/>
      <c r="H233" s="36"/>
      <c r="I233" s="36"/>
      <c r="J233" s="69"/>
      <c r="K233" s="38"/>
      <c r="L233" s="38"/>
      <c r="M233" s="38"/>
      <c r="N233" s="39"/>
      <c r="O233" s="40">
        <f t="shared" si="115"/>
        <v>0</v>
      </c>
      <c r="P233" s="41"/>
      <c r="Q233" s="42"/>
      <c r="R233" s="41"/>
      <c r="S233" s="44">
        <f t="shared" si="122"/>
        <v>0</v>
      </c>
      <c r="T233" s="45"/>
      <c r="U233" s="46">
        <f t="shared" si="111"/>
        <v>0</v>
      </c>
      <c r="V233" s="66">
        <f t="shared" si="119"/>
        <v>0</v>
      </c>
      <c r="W233" s="48"/>
      <c r="X233" s="49"/>
      <c r="Y233" s="50"/>
      <c r="Z233" s="50"/>
      <c r="AA233" s="50"/>
      <c r="AB233" s="51"/>
      <c r="AC233" s="52"/>
      <c r="AD233" s="53"/>
      <c r="AE233" s="54">
        <f t="shared" si="117"/>
        <v>0</v>
      </c>
    </row>
    <row r="234" spans="1:31" ht="18" hidden="1" customHeight="1">
      <c r="A234" s="30">
        <v>128001</v>
      </c>
      <c r="B234" s="108">
        <v>3.5</v>
      </c>
      <c r="C234" s="32">
        <v>25</v>
      </c>
      <c r="D234" s="68"/>
      <c r="E234" s="73"/>
      <c r="F234" s="73" t="s">
        <v>297</v>
      </c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63">
        <f t="shared" si="122"/>
        <v>0</v>
      </c>
      <c r="T234" s="45"/>
      <c r="U234" s="65">
        <f t="shared" si="111"/>
        <v>0</v>
      </c>
      <c r="V234" s="66">
        <f t="shared" si="119"/>
        <v>0</v>
      </c>
      <c r="W234" s="48"/>
      <c r="X234" s="49"/>
      <c r="Y234" s="50"/>
      <c r="Z234" s="50">
        <f>(L234*1000)/C234</f>
        <v>0</v>
      </c>
      <c r="AA234" s="50"/>
      <c r="AB234" s="51"/>
      <c r="AC234" s="52">
        <f t="shared" si="116"/>
        <v>0</v>
      </c>
      <c r="AD234" s="53"/>
      <c r="AE234" s="54">
        <f t="shared" si="117"/>
        <v>0</v>
      </c>
    </row>
    <row r="235" spans="1:31" ht="18" hidden="1" customHeight="1">
      <c r="A235" s="30">
        <v>127001</v>
      </c>
      <c r="B235" s="108" t="s">
        <v>239</v>
      </c>
      <c r="C235" s="32">
        <v>25</v>
      </c>
      <c r="D235" s="72"/>
      <c r="E235" s="73"/>
      <c r="F235" s="73"/>
      <c r="G235" s="73"/>
      <c r="H235" s="36"/>
      <c r="I235" s="36" t="s">
        <v>298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ref="R235:R243" si="123">SUM(P235:Q235)</f>
        <v>0</v>
      </c>
      <c r="S235" s="44">
        <f t="shared" si="122"/>
        <v>0</v>
      </c>
      <c r="T235" s="45"/>
      <c r="U235" s="46">
        <f t="shared" si="111"/>
        <v>0</v>
      </c>
      <c r="V235" s="66">
        <f t="shared" si="119"/>
        <v>0</v>
      </c>
      <c r="W235" s="48"/>
      <c r="X235" s="49">
        <f t="shared" ref="X235:X237" si="124">(J235*1000)/C235</f>
        <v>0</v>
      </c>
      <c r="Y235" s="50">
        <f t="shared" ref="Y235:Y237" si="125">(K235*1000)/C235</f>
        <v>0</v>
      </c>
      <c r="Z235" s="50">
        <f t="shared" ref="Z235:Z237" si="126">(L235*1000)/C235</f>
        <v>0</v>
      </c>
      <c r="AA235" s="50">
        <f t="shared" ref="AA235:AA237" si="127">(M235*1000)/C235</f>
        <v>0</v>
      </c>
      <c r="AB235" s="51">
        <f t="shared" ref="AB235:AB237" si="128">(N235*1000)/C235</f>
        <v>0</v>
      </c>
      <c r="AC235" s="52">
        <f t="shared" si="116"/>
        <v>0</v>
      </c>
      <c r="AD235" s="53">
        <f t="shared" ref="AD235:AD237" si="129">(R235*1000)/C235</f>
        <v>0</v>
      </c>
      <c r="AE235" s="54">
        <f t="shared" si="117"/>
        <v>0</v>
      </c>
    </row>
    <row r="236" spans="1:31" ht="18" hidden="1" customHeight="1">
      <c r="A236" s="30">
        <v>127031</v>
      </c>
      <c r="B236" s="31" t="s">
        <v>220</v>
      </c>
      <c r="C236" s="106">
        <v>25</v>
      </c>
      <c r="D236" s="72" t="s">
        <v>299</v>
      </c>
      <c r="E236" s="73"/>
      <c r="F236" s="73"/>
      <c r="G236" s="73"/>
      <c r="H236" s="36"/>
      <c r="I236" s="36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19"/>
        <v>0</v>
      </c>
      <c r="W236" s="48"/>
      <c r="X236" s="49">
        <f t="shared" si="124"/>
        <v>0</v>
      </c>
      <c r="Y236" s="50">
        <f t="shared" si="125"/>
        <v>0</v>
      </c>
      <c r="Z236" s="50">
        <f t="shared" si="126"/>
        <v>0</v>
      </c>
      <c r="AA236" s="50">
        <f t="shared" si="127"/>
        <v>0</v>
      </c>
      <c r="AB236" s="51">
        <f t="shared" si="128"/>
        <v>0</v>
      </c>
      <c r="AC236" s="52">
        <f t="shared" si="116"/>
        <v>0</v>
      </c>
      <c r="AD236" s="53">
        <f t="shared" si="129"/>
        <v>0</v>
      </c>
      <c r="AE236" s="54">
        <f t="shared" si="117"/>
        <v>0</v>
      </c>
    </row>
    <row r="237" spans="1:31" ht="18" hidden="1" customHeight="1">
      <c r="A237" s="30">
        <v>128000</v>
      </c>
      <c r="B237" s="108" t="s">
        <v>57</v>
      </c>
      <c r="C237" s="32">
        <v>25</v>
      </c>
      <c r="D237" s="72">
        <v>325</v>
      </c>
      <c r="E237" s="73"/>
      <c r="F237" s="73" t="s">
        <v>300</v>
      </c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19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>
      <c r="A238" s="172">
        <v>123030</v>
      </c>
      <c r="B238" s="108" t="s">
        <v>57</v>
      </c>
      <c r="C238" s="390" t="s">
        <v>75</v>
      </c>
      <c r="D238" s="165"/>
      <c r="E238" s="103"/>
      <c r="F238" s="103"/>
      <c r="G238" s="103"/>
      <c r="H238" s="103"/>
      <c r="I238" s="98" t="s">
        <v>301</v>
      </c>
      <c r="J238" s="37"/>
      <c r="K238" s="38"/>
      <c r="L238" s="38"/>
      <c r="M238" s="38"/>
      <c r="N238" s="39"/>
      <c r="O238" s="40">
        <f t="shared" si="115"/>
        <v>0</v>
      </c>
      <c r="P238" s="41"/>
      <c r="Q238" s="264"/>
      <c r="R238" s="114">
        <f t="shared" si="123"/>
        <v>0</v>
      </c>
      <c r="S238" s="44"/>
      <c r="T238" s="415"/>
      <c r="U238" s="46">
        <f t="shared" si="111"/>
        <v>0</v>
      </c>
      <c r="V238" s="66">
        <f t="shared" si="119"/>
        <v>0</v>
      </c>
      <c r="W238" s="48"/>
      <c r="X238" s="49"/>
      <c r="Y238" s="50"/>
      <c r="Z238" s="50"/>
      <c r="AA238" s="50"/>
      <c r="AB238" s="51"/>
      <c r="AC238" s="52">
        <f t="shared" si="116"/>
        <v>0</v>
      </c>
      <c r="AD238" s="53"/>
      <c r="AE238" s="54">
        <f t="shared" si="117"/>
        <v>0</v>
      </c>
    </row>
    <row r="239" spans="1:31" ht="18" hidden="1" customHeight="1">
      <c r="A239" s="172">
        <v>129051</v>
      </c>
      <c r="B239" s="108" t="s">
        <v>239</v>
      </c>
      <c r="C239" s="96">
        <v>25</v>
      </c>
      <c r="D239" s="416" t="s">
        <v>302</v>
      </c>
      <c r="E239" s="103"/>
      <c r="F239" s="103"/>
      <c r="G239" s="103"/>
      <c r="H239" s="103"/>
      <c r="I239" s="104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19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30">
        <v>120000</v>
      </c>
      <c r="B240" s="31" t="s">
        <v>114</v>
      </c>
      <c r="C240" s="106">
        <v>25</v>
      </c>
      <c r="D240" s="72">
        <v>121</v>
      </c>
      <c r="E240" s="73"/>
      <c r="F240" s="73"/>
      <c r="G240" s="73"/>
      <c r="H240" s="36"/>
      <c r="I240" s="36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19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>
      <c r="A241" s="30">
        <v>120100</v>
      </c>
      <c r="B241" s="31" t="s">
        <v>114</v>
      </c>
      <c r="C241" s="32">
        <v>25</v>
      </c>
      <c r="D241" s="72">
        <v>124</v>
      </c>
      <c r="E241" s="73">
        <v>724</v>
      </c>
      <c r="F241" s="73" t="s">
        <v>303</v>
      </c>
      <c r="G241" s="73">
        <v>9224</v>
      </c>
      <c r="H241" s="36">
        <v>8224</v>
      </c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19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>
      <c r="A242" s="30">
        <v>120110</v>
      </c>
      <c r="B242" s="31" t="s">
        <v>114</v>
      </c>
      <c r="C242" s="32">
        <v>25</v>
      </c>
      <c r="D242" s="72">
        <v>125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19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>
      <c r="A243" s="77">
        <v>120500</v>
      </c>
      <c r="B243" s="229" t="s">
        <v>114</v>
      </c>
      <c r="C243" s="78">
        <v>25</v>
      </c>
      <c r="D243" s="79">
        <v>126</v>
      </c>
      <c r="E243" s="80">
        <v>726</v>
      </c>
      <c r="F243" s="80" t="s">
        <v>304</v>
      </c>
      <c r="G243" s="80">
        <v>9226</v>
      </c>
      <c r="H243" s="81">
        <v>8226</v>
      </c>
      <c r="I243" s="81"/>
      <c r="J243" s="417"/>
      <c r="K243" s="418"/>
      <c r="L243" s="418"/>
      <c r="M243" s="418"/>
      <c r="N243" s="419"/>
      <c r="O243" s="40">
        <f t="shared" si="115"/>
        <v>0</v>
      </c>
      <c r="P243" s="41"/>
      <c r="Q243" s="420"/>
      <c r="R243" s="421">
        <f t="shared" si="123"/>
        <v>0</v>
      </c>
      <c r="S243" s="44">
        <f>SUM(O243,R243)</f>
        <v>0</v>
      </c>
      <c r="T243" s="422"/>
      <c r="U243" s="423">
        <f t="shared" si="111"/>
        <v>0</v>
      </c>
      <c r="V243" s="66">
        <f t="shared" si="119"/>
        <v>0</v>
      </c>
      <c r="W243" s="424"/>
      <c r="X243" s="425">
        <f>(J243*1000)/C243</f>
        <v>0</v>
      </c>
      <c r="Y243" s="426">
        <f>(K243*1000)/C243</f>
        <v>0</v>
      </c>
      <c r="Z243" s="426">
        <f>(L243*1000)/C243</f>
        <v>0</v>
      </c>
      <c r="AA243" s="426">
        <f>(M243*1000)/C243</f>
        <v>0</v>
      </c>
      <c r="AB243" s="427">
        <f>(N243*1000)/C243</f>
        <v>0</v>
      </c>
      <c r="AC243" s="428">
        <f t="shared" si="116"/>
        <v>0</v>
      </c>
      <c r="AD243" s="429">
        <f>(R243*1000)/C243</f>
        <v>0</v>
      </c>
      <c r="AE243" s="54">
        <f t="shared" si="117"/>
        <v>0</v>
      </c>
    </row>
    <row r="244" spans="1:31" ht="18" customHeight="1" thickBot="1">
      <c r="A244" s="281" t="s">
        <v>305</v>
      </c>
      <c r="B244" s="282"/>
      <c r="C244" s="283"/>
      <c r="D244" s="282"/>
      <c r="E244" s="282"/>
      <c r="F244" s="282"/>
      <c r="G244" s="282"/>
      <c r="H244" s="282"/>
      <c r="I244" s="282"/>
      <c r="J244" s="284">
        <f t="shared" ref="J244:U244" si="130">SUM(J213:J243)</f>
        <v>84</v>
      </c>
      <c r="K244" s="285">
        <f t="shared" si="130"/>
        <v>0</v>
      </c>
      <c r="L244" s="285">
        <f t="shared" si="130"/>
        <v>104</v>
      </c>
      <c r="M244" s="285">
        <f t="shared" si="130"/>
        <v>0</v>
      </c>
      <c r="N244" s="286">
        <f t="shared" si="130"/>
        <v>8</v>
      </c>
      <c r="O244" s="287">
        <f t="shared" si="130"/>
        <v>196</v>
      </c>
      <c r="P244" s="288">
        <f t="shared" si="130"/>
        <v>0</v>
      </c>
      <c r="Q244" s="289">
        <f t="shared" si="130"/>
        <v>0</v>
      </c>
      <c r="R244" s="289">
        <f t="shared" si="130"/>
        <v>0</v>
      </c>
      <c r="S244" s="290">
        <f t="shared" si="130"/>
        <v>112</v>
      </c>
      <c r="T244" s="291">
        <f t="shared" si="130"/>
        <v>84</v>
      </c>
      <c r="U244" s="292">
        <f t="shared" si="130"/>
        <v>196</v>
      </c>
      <c r="V244" s="66">
        <f t="shared" si="119"/>
        <v>0</v>
      </c>
      <c r="W244" s="382"/>
      <c r="X244" s="294">
        <f t="shared" ref="X244:AE244" si="131">SUM(X213:X243)</f>
        <v>3360</v>
      </c>
      <c r="Y244" s="291">
        <f t="shared" si="131"/>
        <v>0</v>
      </c>
      <c r="Z244" s="291">
        <f t="shared" si="131"/>
        <v>0</v>
      </c>
      <c r="AA244" s="291">
        <f t="shared" si="131"/>
        <v>0</v>
      </c>
      <c r="AB244" s="295">
        <f t="shared" si="131"/>
        <v>320</v>
      </c>
      <c r="AC244" s="292">
        <f t="shared" si="131"/>
        <v>3680</v>
      </c>
      <c r="AD244" s="295">
        <f t="shared" si="131"/>
        <v>0</v>
      </c>
      <c r="AE244" s="296">
        <f t="shared" si="131"/>
        <v>3680</v>
      </c>
    </row>
    <row r="245" spans="1:31" ht="18" customHeight="1">
      <c r="A245" s="192">
        <v>201101</v>
      </c>
      <c r="B245" s="193">
        <v>2.5</v>
      </c>
      <c r="C245" s="238">
        <v>25</v>
      </c>
      <c r="D245" s="33">
        <v>548</v>
      </c>
      <c r="E245" s="34">
        <v>948</v>
      </c>
      <c r="F245" s="34" t="s">
        <v>306</v>
      </c>
      <c r="G245" s="34">
        <v>9648</v>
      </c>
      <c r="H245" s="35"/>
      <c r="I245" s="35"/>
      <c r="J245" s="197">
        <v>10</v>
      </c>
      <c r="K245" s="198"/>
      <c r="L245" s="198">
        <v>25</v>
      </c>
      <c r="M245" s="198"/>
      <c r="N245" s="199"/>
      <c r="O245" s="386">
        <f>SUM(J245:N245)</f>
        <v>35</v>
      </c>
      <c r="P245" s="41"/>
      <c r="Q245" s="299"/>
      <c r="R245" s="300">
        <f t="shared" ref="R245:R274" si="132">SUM(P245:Q245)</f>
        <v>0</v>
      </c>
      <c r="S245" s="63">
        <f>SUM(O245,R245)</f>
        <v>35</v>
      </c>
      <c r="T245" s="430"/>
      <c r="U245" s="431">
        <f t="shared" si="111"/>
        <v>35</v>
      </c>
      <c r="V245" s="66">
        <f t="shared" si="119"/>
        <v>0</v>
      </c>
      <c r="W245" s="303"/>
      <c r="X245" s="304">
        <f>(J245*1000)/C245</f>
        <v>400</v>
      </c>
      <c r="Y245" s="305">
        <f>(K245*1000)/C245</f>
        <v>0</v>
      </c>
      <c r="Z245" s="305">
        <f>(L245*1000)/C245</f>
        <v>1000</v>
      </c>
      <c r="AA245" s="305">
        <f>(M245*1000)/C245</f>
        <v>0</v>
      </c>
      <c r="AB245" s="306">
        <f>(N245*1000)/C245</f>
        <v>0</v>
      </c>
      <c r="AC245" s="307">
        <f t="shared" ref="AC245:AC274" si="133">SUM(X245:AB245)</f>
        <v>1400</v>
      </c>
      <c r="AD245" s="308">
        <f>(R245*1000)/C245</f>
        <v>0</v>
      </c>
      <c r="AE245" s="309">
        <f t="shared" ref="AE245:AE274" si="134">SUM(AC245:AD245)</f>
        <v>1400</v>
      </c>
    </row>
    <row r="246" spans="1:31" ht="18" hidden="1" customHeight="1">
      <c r="A246" s="192">
        <v>201201</v>
      </c>
      <c r="B246" s="193">
        <v>2.5</v>
      </c>
      <c r="C246" s="238">
        <v>25</v>
      </c>
      <c r="D246" s="432" t="s">
        <v>307</v>
      </c>
      <c r="E246" s="34"/>
      <c r="F246" s="34"/>
      <c r="G246" s="34"/>
      <c r="H246" s="35"/>
      <c r="I246" s="35"/>
      <c r="J246" s="197"/>
      <c r="K246" s="198"/>
      <c r="L246" s="198"/>
      <c r="M246" s="198"/>
      <c r="N246" s="199"/>
      <c r="O246" s="386">
        <f t="shared" ref="O246:O274" si="135">SUM(J246:N246)</f>
        <v>0</v>
      </c>
      <c r="P246" s="41"/>
      <c r="Q246" s="299"/>
      <c r="R246" s="300"/>
      <c r="S246" s="63">
        <f>SUM(O246,R246)</f>
        <v>0</v>
      </c>
      <c r="T246" s="433"/>
      <c r="U246" s="431">
        <f t="shared" si="111"/>
        <v>0</v>
      </c>
      <c r="V246" s="66">
        <f t="shared" si="119"/>
        <v>0</v>
      </c>
      <c r="W246" s="303"/>
      <c r="X246" s="304">
        <f>(J246*1000)/C246</f>
        <v>0</v>
      </c>
      <c r="Y246" s="304"/>
      <c r="Z246" s="304"/>
      <c r="AA246" s="304"/>
      <c r="AB246" s="304"/>
      <c r="AC246" s="307">
        <f t="shared" si="133"/>
        <v>0</v>
      </c>
      <c r="AD246" s="308"/>
      <c r="AE246" s="309">
        <f t="shared" si="134"/>
        <v>0</v>
      </c>
    </row>
    <row r="247" spans="1:31" ht="18" customHeight="1">
      <c r="A247" s="192">
        <v>201501</v>
      </c>
      <c r="B247" s="193">
        <v>2.5</v>
      </c>
      <c r="C247" s="233" t="s">
        <v>27</v>
      </c>
      <c r="D247" s="432"/>
      <c r="E247" s="34"/>
      <c r="F247" s="34"/>
      <c r="G247" s="34"/>
      <c r="H247" s="35"/>
      <c r="I247" s="434" t="s">
        <v>308</v>
      </c>
      <c r="J247" s="197"/>
      <c r="K247" s="198"/>
      <c r="L247" s="198"/>
      <c r="M247" s="198"/>
      <c r="N247" s="199"/>
      <c r="O247" s="386">
        <f t="shared" si="135"/>
        <v>0</v>
      </c>
      <c r="P247" s="41"/>
      <c r="Q247" s="435"/>
      <c r="R247" s="61">
        <f>SUM(P247:Q247)</f>
        <v>0</v>
      </c>
      <c r="S247" s="63"/>
      <c r="T247" s="93">
        <f>SUM(R247:S247)</f>
        <v>0</v>
      </c>
      <c r="U247" s="65">
        <f t="shared" si="111"/>
        <v>0</v>
      </c>
      <c r="V247" s="66">
        <f t="shared" si="119"/>
        <v>0</v>
      </c>
      <c r="W247" s="303"/>
      <c r="X247" s="304"/>
      <c r="Y247" s="306"/>
      <c r="Z247" s="306"/>
      <c r="AA247" s="306"/>
      <c r="AB247" s="306"/>
      <c r="AC247" s="307"/>
      <c r="AD247" s="308"/>
      <c r="AE247" s="309"/>
    </row>
    <row r="248" spans="1:31" ht="18" hidden="1" customHeight="1">
      <c r="A248" s="192">
        <v>20150835</v>
      </c>
      <c r="B248" s="193">
        <v>2.5</v>
      </c>
      <c r="C248" s="390" t="s">
        <v>75</v>
      </c>
      <c r="D248" s="33"/>
      <c r="E248" s="34"/>
      <c r="F248" s="34"/>
      <c r="G248" s="34"/>
      <c r="H248" s="35"/>
      <c r="I248" s="89" t="s">
        <v>309</v>
      </c>
      <c r="J248" s="197"/>
      <c r="K248" s="198"/>
      <c r="L248" s="198"/>
      <c r="M248" s="198"/>
      <c r="N248" s="199"/>
      <c r="O248" s="386"/>
      <c r="P248" s="61"/>
      <c r="Q248" s="109"/>
      <c r="R248" s="92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19"/>
        <v>0</v>
      </c>
      <c r="W248" s="303"/>
      <c r="X248" s="304"/>
      <c r="Y248" s="305"/>
      <c r="Z248" s="305"/>
      <c r="AA248" s="305"/>
      <c r="AB248" s="306"/>
      <c r="AC248" s="307"/>
      <c r="AD248" s="308"/>
      <c r="AE248" s="309"/>
    </row>
    <row r="249" spans="1:31" ht="18" customHeight="1">
      <c r="A249" s="30">
        <v>201501</v>
      </c>
      <c r="B249" s="31">
        <v>2.5</v>
      </c>
      <c r="C249" s="32">
        <v>50</v>
      </c>
      <c r="D249" s="72"/>
      <c r="E249" s="73"/>
      <c r="F249" s="73"/>
      <c r="G249" s="73"/>
      <c r="H249" s="36"/>
      <c r="I249" s="909" t="s">
        <v>308</v>
      </c>
      <c r="J249" s="71"/>
      <c r="K249" s="58"/>
      <c r="L249" s="58"/>
      <c r="M249" s="58"/>
      <c r="N249" s="59"/>
      <c r="O249" s="386"/>
      <c r="P249" s="61"/>
      <c r="Q249" s="62">
        <v>16</v>
      </c>
      <c r="R249" s="61">
        <f t="shared" si="132"/>
        <v>16</v>
      </c>
      <c r="S249" s="63">
        <f>SUM(O249,R249)</f>
        <v>16</v>
      </c>
      <c r="T249" s="139"/>
      <c r="U249" s="65">
        <f t="shared" si="111"/>
        <v>16</v>
      </c>
      <c r="V249" s="66">
        <f t="shared" si="119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33"/>
        <v>0</v>
      </c>
      <c r="AD249" s="53">
        <f>(R249*1000)/C249</f>
        <v>320</v>
      </c>
      <c r="AE249" s="54">
        <f t="shared" si="134"/>
        <v>320</v>
      </c>
    </row>
    <row r="250" spans="1:31" ht="18" customHeight="1">
      <c r="A250" s="30">
        <v>203701</v>
      </c>
      <c r="B250" s="31">
        <v>2.5</v>
      </c>
      <c r="C250" s="32">
        <v>25</v>
      </c>
      <c r="D250" s="72"/>
      <c r="E250" s="73"/>
      <c r="F250" s="73"/>
      <c r="G250" s="73"/>
      <c r="H250" s="89">
        <v>6949</v>
      </c>
      <c r="I250" s="97"/>
      <c r="J250" s="71"/>
      <c r="K250" s="58"/>
      <c r="L250" s="58"/>
      <c r="M250" s="58"/>
      <c r="N250" s="345">
        <v>8</v>
      </c>
      <c r="O250" s="386">
        <f t="shared" si="135"/>
        <v>8</v>
      </c>
      <c r="P250" s="61"/>
      <c r="Q250" s="62"/>
      <c r="R250" s="61"/>
      <c r="S250" s="63">
        <f>SUM(O250,R250)</f>
        <v>8</v>
      </c>
      <c r="T250" s="139"/>
      <c r="U250" s="65">
        <f t="shared" si="111"/>
        <v>8</v>
      </c>
      <c r="V250" s="66">
        <f t="shared" si="119"/>
        <v>0</v>
      </c>
      <c r="W250" s="48"/>
      <c r="X250" s="49"/>
      <c r="Y250" s="50"/>
      <c r="Z250" s="50"/>
      <c r="AA250" s="50"/>
      <c r="AB250" s="306">
        <f>(N250*1000)/C250</f>
        <v>320</v>
      </c>
      <c r="AC250" s="52">
        <f t="shared" si="133"/>
        <v>320</v>
      </c>
      <c r="AD250" s="53"/>
      <c r="AE250" s="54">
        <f t="shared" si="134"/>
        <v>320</v>
      </c>
    </row>
    <row r="251" spans="1:31" ht="18" customHeight="1">
      <c r="A251" s="30">
        <v>203101</v>
      </c>
      <c r="B251" s="108">
        <v>4</v>
      </c>
      <c r="C251" s="32">
        <v>25</v>
      </c>
      <c r="D251" s="72">
        <v>549</v>
      </c>
      <c r="E251" s="73">
        <v>949</v>
      </c>
      <c r="F251" s="73" t="s">
        <v>310</v>
      </c>
      <c r="G251" s="73">
        <v>9649</v>
      </c>
      <c r="H251" s="36"/>
      <c r="I251" s="36"/>
      <c r="J251" s="71">
        <v>25</v>
      </c>
      <c r="K251" s="58">
        <v>20</v>
      </c>
      <c r="L251" s="150">
        <v>35</v>
      </c>
      <c r="M251" s="58"/>
      <c r="N251" s="59"/>
      <c r="O251" s="386">
        <f>SUM(J251:N251)</f>
        <v>80</v>
      </c>
      <c r="P251" s="41"/>
      <c r="Q251" s="62"/>
      <c r="R251" s="61"/>
      <c r="S251" s="63">
        <f>SUM(O251,R251)</f>
        <v>80</v>
      </c>
      <c r="T251" s="139"/>
      <c r="U251" s="65">
        <f t="shared" si="111"/>
        <v>80</v>
      </c>
      <c r="V251" s="66">
        <f t="shared" si="119"/>
        <v>0</v>
      </c>
      <c r="W251" s="48"/>
      <c r="X251" s="304">
        <f>(J251*1000)/C251</f>
        <v>1000</v>
      </c>
      <c r="Y251" s="305">
        <f>(K251*1000)/C251</f>
        <v>800</v>
      </c>
      <c r="Z251" s="305">
        <f>(L251*1000)/C251</f>
        <v>1400</v>
      </c>
      <c r="AA251" s="305">
        <f>(M251*1000)/C251</f>
        <v>0</v>
      </c>
      <c r="AB251" s="306">
        <f>(N251*1000)/C251</f>
        <v>0</v>
      </c>
      <c r="AC251" s="52">
        <f t="shared" si="133"/>
        <v>3200</v>
      </c>
      <c r="AD251" s="53">
        <f>(R251*1000)/C251</f>
        <v>0</v>
      </c>
      <c r="AE251" s="54">
        <f t="shared" si="134"/>
        <v>3200</v>
      </c>
    </row>
    <row r="252" spans="1:31" ht="18" hidden="1" customHeight="1">
      <c r="A252" s="30">
        <v>203201</v>
      </c>
      <c r="B252" s="108">
        <v>4</v>
      </c>
      <c r="C252" s="32">
        <v>25</v>
      </c>
      <c r="D252" s="72" t="s">
        <v>311</v>
      </c>
      <c r="E252" s="73"/>
      <c r="F252" s="73"/>
      <c r="G252" s="73"/>
      <c r="H252" s="36"/>
      <c r="I252" s="36"/>
      <c r="J252" s="396"/>
      <c r="K252" s="58"/>
      <c r="L252" s="58"/>
      <c r="M252" s="58"/>
      <c r="N252" s="59"/>
      <c r="O252" s="386">
        <f t="shared" si="135"/>
        <v>0</v>
      </c>
      <c r="P252" s="41"/>
      <c r="Q252" s="62"/>
      <c r="R252" s="61"/>
      <c r="S252" s="63">
        <f>SUM(O252,R252)</f>
        <v>0</v>
      </c>
      <c r="T252" s="436"/>
      <c r="U252" s="65">
        <f t="shared" si="111"/>
        <v>0</v>
      </c>
      <c r="V252" s="66">
        <f t="shared" si="119"/>
        <v>0</v>
      </c>
      <c r="W252" s="48"/>
      <c r="X252" s="49">
        <f>(J252*1000)/C252</f>
        <v>0</v>
      </c>
      <c r="Y252" s="50"/>
      <c r="Z252" s="50"/>
      <c r="AA252" s="50"/>
      <c r="AB252" s="51"/>
      <c r="AC252" s="52">
        <f t="shared" si="133"/>
        <v>0</v>
      </c>
      <c r="AD252" s="53"/>
      <c r="AE252" s="54">
        <f t="shared" si="134"/>
        <v>0</v>
      </c>
    </row>
    <row r="253" spans="1:31" ht="18" customHeight="1">
      <c r="A253" s="30">
        <v>203501</v>
      </c>
      <c r="B253" s="108">
        <v>4</v>
      </c>
      <c r="C253" s="233" t="s">
        <v>27</v>
      </c>
      <c r="D253" s="72"/>
      <c r="E253" s="73"/>
      <c r="F253" s="73"/>
      <c r="G253" s="73"/>
      <c r="H253" s="36"/>
      <c r="I253" s="89" t="s">
        <v>312</v>
      </c>
      <c r="J253" s="71"/>
      <c r="K253" s="58"/>
      <c r="L253" s="58"/>
      <c r="M253" s="58"/>
      <c r="N253" s="59"/>
      <c r="O253" s="386"/>
      <c r="P253" s="61"/>
      <c r="Q253" s="109"/>
      <c r="R253" s="92">
        <f>SUM(P253:Q253)</f>
        <v>0</v>
      </c>
      <c r="S253" s="63"/>
      <c r="T253" s="93">
        <f>SUM(R253:S253)</f>
        <v>0</v>
      </c>
      <c r="U253" s="65">
        <f t="shared" si="111"/>
        <v>0</v>
      </c>
      <c r="V253" s="66">
        <f t="shared" si="119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customHeight="1">
      <c r="A254" s="30">
        <v>203501</v>
      </c>
      <c r="B254" s="108">
        <v>4</v>
      </c>
      <c r="C254" s="32">
        <v>50</v>
      </c>
      <c r="D254" s="72"/>
      <c r="E254" s="73"/>
      <c r="F254" s="73"/>
      <c r="G254" s="73"/>
      <c r="H254" s="36"/>
      <c r="I254" s="909" t="s">
        <v>312</v>
      </c>
      <c r="J254" s="71"/>
      <c r="K254" s="58"/>
      <c r="L254" s="58"/>
      <c r="M254" s="58"/>
      <c r="N254" s="59"/>
      <c r="O254" s="386"/>
      <c r="P254" s="61"/>
      <c r="Q254" s="62">
        <v>56</v>
      </c>
      <c r="R254" s="61">
        <f>SUM(P254:Q254)</f>
        <v>56</v>
      </c>
      <c r="S254" s="63">
        <f>SUM(O254,R254)</f>
        <v>56</v>
      </c>
      <c r="T254" s="139"/>
      <c r="U254" s="65">
        <f t="shared" si="111"/>
        <v>56</v>
      </c>
      <c r="V254" s="66">
        <f t="shared" si="119"/>
        <v>0</v>
      </c>
      <c r="W254" s="48"/>
      <c r="X254" s="49">
        <f>(J254*1000)/C254</f>
        <v>0</v>
      </c>
      <c r="Y254" s="50">
        <f>(K254*1000)/C254</f>
        <v>0</v>
      </c>
      <c r="Z254" s="50"/>
      <c r="AA254" s="50">
        <f>(M254*1000)/C254</f>
        <v>0</v>
      </c>
      <c r="AB254" s="51">
        <f>(N254*1000)/C254</f>
        <v>0</v>
      </c>
      <c r="AC254" s="52">
        <f t="shared" si="133"/>
        <v>0</v>
      </c>
      <c r="AD254" s="53">
        <f>(R254*1000)/C254</f>
        <v>1120</v>
      </c>
      <c r="AE254" s="54">
        <f t="shared" si="134"/>
        <v>1120</v>
      </c>
    </row>
    <row r="255" spans="1:31" ht="18" customHeight="1">
      <c r="A255" s="30">
        <v>204501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313</v>
      </c>
      <c r="J255" s="71"/>
      <c r="K255" s="58"/>
      <c r="M255" s="58"/>
      <c r="N255" s="59"/>
      <c r="O255" s="386"/>
      <c r="P255" s="61"/>
      <c r="Q255" s="109">
        <v>14</v>
      </c>
      <c r="R255" s="92">
        <f>SUM(P255:Q255)</f>
        <v>14</v>
      </c>
      <c r="S255" s="63"/>
      <c r="T255" s="140">
        <f>SUM(O255,R255)</f>
        <v>14</v>
      </c>
      <c r="U255" s="65">
        <f t="shared" si="111"/>
        <v>14</v>
      </c>
      <c r="V255" s="66">
        <f t="shared" si="119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>
      <c r="A256" s="30">
        <v>204501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313</v>
      </c>
      <c r="J256" s="71"/>
      <c r="K256" s="58"/>
      <c r="L256" s="58"/>
      <c r="M256" s="58"/>
      <c r="N256" s="59"/>
      <c r="O256" s="386"/>
      <c r="P256" s="61"/>
      <c r="Q256" s="62">
        <v>130</v>
      </c>
      <c r="R256" s="61">
        <f t="shared" si="132"/>
        <v>130</v>
      </c>
      <c r="S256" s="63">
        <f t="shared" ref="S256:S274" si="136">SUM(O256,R256)</f>
        <v>130</v>
      </c>
      <c r="T256" s="227"/>
      <c r="U256" s="65">
        <f t="shared" si="111"/>
        <v>130</v>
      </c>
      <c r="V256" s="66">
        <f t="shared" si="119"/>
        <v>0</v>
      </c>
      <c r="W256" s="48"/>
      <c r="X256" s="49"/>
      <c r="Y256" s="50"/>
      <c r="Z256" s="50"/>
      <c r="AA256" s="50"/>
      <c r="AB256" s="51"/>
      <c r="AC256" s="52"/>
      <c r="AD256" s="53">
        <f t="shared" ref="AD256:AD274" si="137">(R256*1000)/C256</f>
        <v>2600</v>
      </c>
      <c r="AE256" s="54">
        <f t="shared" si="134"/>
        <v>2600</v>
      </c>
    </row>
    <row r="257" spans="1:31" ht="18" customHeight="1">
      <c r="A257" s="30">
        <v>204101</v>
      </c>
      <c r="B257" s="108">
        <v>4</v>
      </c>
      <c r="C257" s="32">
        <v>25</v>
      </c>
      <c r="D257" s="72">
        <v>540</v>
      </c>
      <c r="E257" s="73"/>
      <c r="F257" s="73" t="s">
        <v>314</v>
      </c>
      <c r="G257" s="73"/>
      <c r="H257" s="36"/>
      <c r="I257" s="97"/>
      <c r="J257" s="396"/>
      <c r="K257" s="58"/>
      <c r="L257" s="58"/>
      <c r="M257" s="58"/>
      <c r="N257" s="59"/>
      <c r="O257" s="386">
        <f>SUM(J257:N257)</f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19"/>
        <v>0</v>
      </c>
      <c r="W257" s="48"/>
      <c r="X257" s="49">
        <f>(J257*1000)/C257</f>
        <v>0</v>
      </c>
      <c r="Y257" s="50">
        <f>(K257*1000)/C257</f>
        <v>0</v>
      </c>
      <c r="Z257" s="50">
        <f t="shared" ref="Z257:Z274" si="138">(L257*1000)/C257</f>
        <v>0</v>
      </c>
      <c r="AA257" s="50">
        <f t="shared" ref="AA257:AA274" si="139">(M257*1000)/C257</f>
        <v>0</v>
      </c>
      <c r="AB257" s="51">
        <f t="shared" ref="AB257:AB274" si="140">(N257*1000)/C257</f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204501</v>
      </c>
      <c r="B258" s="108">
        <v>4</v>
      </c>
      <c r="C258" s="32">
        <v>50</v>
      </c>
      <c r="D258" s="72" t="s">
        <v>313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19"/>
        <v>0</v>
      </c>
      <c r="W258" s="48"/>
      <c r="X258" s="49">
        <f t="shared" ref="X258:X274" si="141">(J258*1000)/C258</f>
        <v>0</v>
      </c>
      <c r="Y258" s="50">
        <f t="shared" ref="Y258:Y274" si="142">(K258*1000)/C258</f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172">
        <v>202301</v>
      </c>
      <c r="B259" s="101">
        <v>2.5</v>
      </c>
      <c r="C259" s="96">
        <v>25</v>
      </c>
      <c r="D259" s="165" t="s">
        <v>315</v>
      </c>
      <c r="E259" s="103"/>
      <c r="F259" s="103"/>
      <c r="G259" s="103"/>
      <c r="H259" s="103"/>
      <c r="I259" s="104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19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172">
        <v>204101</v>
      </c>
      <c r="B260" s="101">
        <v>3.5</v>
      </c>
      <c r="C260" s="96">
        <v>25</v>
      </c>
      <c r="D260" s="165" t="s">
        <v>316</v>
      </c>
      <c r="E260" s="103" t="s">
        <v>317</v>
      </c>
      <c r="F260" s="103" t="s">
        <v>318</v>
      </c>
      <c r="G260" s="103" t="s">
        <v>319</v>
      </c>
      <c r="H260" s="103" t="s">
        <v>320</v>
      </c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19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30">
        <v>202101</v>
      </c>
      <c r="B261" s="31">
        <v>2.5</v>
      </c>
      <c r="C261" s="32">
        <v>25</v>
      </c>
      <c r="D261" s="72">
        <v>6548</v>
      </c>
      <c r="E261" s="73">
        <v>8948</v>
      </c>
      <c r="F261" s="73" t="s">
        <v>321</v>
      </c>
      <c r="G261" s="73" t="s">
        <v>322</v>
      </c>
      <c r="H261" s="36" t="s">
        <v>323</v>
      </c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19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211001</v>
      </c>
      <c r="B262" s="108">
        <v>2.5</v>
      </c>
      <c r="C262" s="32">
        <v>25</v>
      </c>
      <c r="D262" s="72">
        <v>541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19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212003</v>
      </c>
      <c r="B263" s="108">
        <v>4</v>
      </c>
      <c r="C263" s="32">
        <v>25</v>
      </c>
      <c r="D263" s="72">
        <v>542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19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172">
        <v>213001</v>
      </c>
      <c r="B264" s="108">
        <v>4</v>
      </c>
      <c r="C264" s="96">
        <v>25</v>
      </c>
      <c r="D264" s="165" t="s">
        <v>324</v>
      </c>
      <c r="E264" s="103"/>
      <c r="F264" s="103"/>
      <c r="G264" s="103"/>
      <c r="H264" s="103"/>
      <c r="I264" s="104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19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30">
        <v>226001</v>
      </c>
      <c r="B265" s="108">
        <v>3.5</v>
      </c>
      <c r="C265" s="32">
        <v>25</v>
      </c>
      <c r="D265" s="72">
        <v>543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19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226001</v>
      </c>
      <c r="B266" s="108">
        <v>4</v>
      </c>
      <c r="C266" s="32">
        <v>40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19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customHeight="1">
      <c r="A267" s="30">
        <v>216201</v>
      </c>
      <c r="B267" s="108">
        <v>4</v>
      </c>
      <c r="C267" s="32">
        <v>25</v>
      </c>
      <c r="D267" s="72">
        <v>544</v>
      </c>
      <c r="E267" s="73">
        <v>944</v>
      </c>
      <c r="F267" s="73" t="s">
        <v>325</v>
      </c>
      <c r="G267" s="73">
        <v>9644</v>
      </c>
      <c r="H267" s="36"/>
      <c r="I267" s="36"/>
      <c r="J267" s="71">
        <v>29</v>
      </c>
      <c r="K267" s="58">
        <v>3</v>
      </c>
      <c r="L267" s="58"/>
      <c r="M267" s="58"/>
      <c r="N267" s="59"/>
      <c r="O267" s="386">
        <f t="shared" si="135"/>
        <v>32</v>
      </c>
      <c r="P267" s="41"/>
      <c r="Q267" s="62"/>
      <c r="R267" s="61">
        <f t="shared" si="132"/>
        <v>0</v>
      </c>
      <c r="S267" s="63">
        <f t="shared" si="136"/>
        <v>32</v>
      </c>
      <c r="T267" s="139"/>
      <c r="U267" s="65">
        <f t="shared" si="111"/>
        <v>32</v>
      </c>
      <c r="V267" s="66">
        <f t="shared" si="119"/>
        <v>0</v>
      </c>
      <c r="W267" s="48"/>
      <c r="X267" s="49">
        <f t="shared" si="141"/>
        <v>1160</v>
      </c>
      <c r="Y267" s="50">
        <f t="shared" si="142"/>
        <v>120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1280</v>
      </c>
      <c r="AD267" s="53">
        <f t="shared" si="137"/>
        <v>0</v>
      </c>
      <c r="AE267" s="54">
        <f t="shared" si="134"/>
        <v>1280</v>
      </c>
    </row>
    <row r="268" spans="1:31" ht="18" hidden="1" customHeight="1">
      <c r="A268" s="30">
        <v>216201</v>
      </c>
      <c r="B268" s="108">
        <v>4</v>
      </c>
      <c r="C268" s="32">
        <v>40</v>
      </c>
      <c r="D268" s="33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19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216251</v>
      </c>
      <c r="B269" s="108">
        <v>4</v>
      </c>
      <c r="C269" s="32">
        <v>25</v>
      </c>
      <c r="D269" s="33">
        <v>545</v>
      </c>
      <c r="E269" s="73"/>
      <c r="F269" s="73"/>
      <c r="G269" s="73"/>
      <c r="H269" s="36">
        <v>8645</v>
      </c>
      <c r="I269" s="36"/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ref="U269:U329" si="143">SUM(S269:T269)</f>
        <v>0</v>
      </c>
      <c r="V269" s="66">
        <f t="shared" si="119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216251</v>
      </c>
      <c r="B270" s="108">
        <v>4</v>
      </c>
      <c r="C270" s="32">
        <v>40</v>
      </c>
      <c r="D270" s="33">
        <v>545</v>
      </c>
      <c r="E270" s="73">
        <v>945</v>
      </c>
      <c r="F270" s="73" t="s">
        <v>326</v>
      </c>
      <c r="G270" s="73">
        <v>9645</v>
      </c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43"/>
        <v>0</v>
      </c>
      <c r="V270" s="66">
        <f t="shared" si="119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30">
        <v>221001</v>
      </c>
      <c r="B271" s="108">
        <v>2.5</v>
      </c>
      <c r="C271" s="32">
        <v>40</v>
      </c>
      <c r="D271" s="72" t="s">
        <v>327</v>
      </c>
      <c r="E271" s="73"/>
      <c r="F271" s="73"/>
      <c r="G271" s="73"/>
      <c r="H271" s="36"/>
      <c r="I271" s="36" t="s">
        <v>327</v>
      </c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43"/>
        <v>0</v>
      </c>
      <c r="V271" s="66">
        <f t="shared" si="119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>
      <c r="A272" s="30">
        <v>222001</v>
      </c>
      <c r="B272" s="108">
        <v>4</v>
      </c>
      <c r="C272" s="32">
        <v>40</v>
      </c>
      <c r="D272" s="72" t="s">
        <v>328</v>
      </c>
      <c r="E272" s="73"/>
      <c r="F272" s="73"/>
      <c r="G272" s="73"/>
      <c r="H272" s="36"/>
      <c r="I272" s="36" t="s">
        <v>328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43"/>
        <v>0</v>
      </c>
      <c r="V272" s="66">
        <f t="shared" si="119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>
      <c r="A273" s="30">
        <v>226501</v>
      </c>
      <c r="B273" s="108">
        <v>4</v>
      </c>
      <c r="C273" s="32">
        <v>40</v>
      </c>
      <c r="D273" s="72" t="s">
        <v>329</v>
      </c>
      <c r="E273" s="73"/>
      <c r="F273" s="73"/>
      <c r="G273" s="73"/>
      <c r="H273" s="36"/>
      <c r="I273" s="36"/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43"/>
        <v>0</v>
      </c>
      <c r="V273" s="66">
        <f t="shared" si="119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>
      <c r="A274" s="82">
        <v>200100</v>
      </c>
      <c r="B274" s="157">
        <v>2.5</v>
      </c>
      <c r="C274" s="168">
        <v>25</v>
      </c>
      <c r="D274" s="84">
        <v>144</v>
      </c>
      <c r="E274" s="85">
        <v>744</v>
      </c>
      <c r="F274" s="85" t="s">
        <v>330</v>
      </c>
      <c r="G274" s="85">
        <v>8244</v>
      </c>
      <c r="H274" s="85"/>
      <c r="I274" s="171"/>
      <c r="J274" s="417"/>
      <c r="K274" s="418"/>
      <c r="L274" s="418"/>
      <c r="M274" s="418"/>
      <c r="N274" s="419"/>
      <c r="O274" s="386">
        <f t="shared" si="135"/>
        <v>0</v>
      </c>
      <c r="P274" s="41"/>
      <c r="Q274" s="420"/>
      <c r="R274" s="421">
        <f t="shared" si="132"/>
        <v>0</v>
      </c>
      <c r="S274" s="44">
        <f t="shared" si="136"/>
        <v>0</v>
      </c>
      <c r="T274" s="422"/>
      <c r="U274" s="423">
        <f t="shared" si="143"/>
        <v>0</v>
      </c>
      <c r="V274" s="66">
        <f t="shared" si="119"/>
        <v>0</v>
      </c>
      <c r="W274" s="424"/>
      <c r="X274" s="425">
        <f t="shared" si="141"/>
        <v>0</v>
      </c>
      <c r="Y274" s="426">
        <f t="shared" si="142"/>
        <v>0</v>
      </c>
      <c r="Z274" s="426">
        <f t="shared" si="138"/>
        <v>0</v>
      </c>
      <c r="AA274" s="426">
        <f t="shared" si="139"/>
        <v>0</v>
      </c>
      <c r="AB274" s="427">
        <f t="shared" si="140"/>
        <v>0</v>
      </c>
      <c r="AC274" s="428">
        <f t="shared" si="133"/>
        <v>0</v>
      </c>
      <c r="AD274" s="429">
        <f t="shared" si="137"/>
        <v>0</v>
      </c>
      <c r="AE274" s="437">
        <f t="shared" si="134"/>
        <v>0</v>
      </c>
    </row>
    <row r="275" spans="1:31" ht="18" customHeight="1" thickBot="1">
      <c r="A275" s="281" t="s">
        <v>331</v>
      </c>
      <c r="B275" s="282"/>
      <c r="C275" s="283"/>
      <c r="D275" s="282"/>
      <c r="E275" s="282"/>
      <c r="F275" s="282"/>
      <c r="G275" s="282"/>
      <c r="H275" s="282"/>
      <c r="I275" s="282"/>
      <c r="J275" s="285">
        <f t="shared" ref="J275:U275" si="144">SUM(J245:J274)</f>
        <v>64</v>
      </c>
      <c r="K275" s="285">
        <f t="shared" si="144"/>
        <v>23</v>
      </c>
      <c r="L275" s="285">
        <f t="shared" si="144"/>
        <v>60</v>
      </c>
      <c r="M275" s="285">
        <f t="shared" si="144"/>
        <v>0</v>
      </c>
      <c r="N275" s="286">
        <f t="shared" si="144"/>
        <v>8</v>
      </c>
      <c r="O275" s="287">
        <f t="shared" si="144"/>
        <v>155</v>
      </c>
      <c r="P275" s="288">
        <f t="shared" si="144"/>
        <v>0</v>
      </c>
      <c r="Q275" s="289">
        <f>SUM(Q245:Q274)</f>
        <v>216</v>
      </c>
      <c r="R275" s="288">
        <f t="shared" si="144"/>
        <v>216</v>
      </c>
      <c r="S275" s="290">
        <f t="shared" si="144"/>
        <v>357</v>
      </c>
      <c r="T275" s="291">
        <f t="shared" si="144"/>
        <v>14</v>
      </c>
      <c r="U275" s="292">
        <f t="shared" si="144"/>
        <v>371</v>
      </c>
      <c r="V275" s="66">
        <f t="shared" si="119"/>
        <v>0</v>
      </c>
      <c r="W275" s="382"/>
      <c r="X275" s="294">
        <f t="shared" ref="X275:AE275" si="145">SUM(X245:X274)</f>
        <v>2560</v>
      </c>
      <c r="Y275" s="291">
        <f t="shared" si="145"/>
        <v>920</v>
      </c>
      <c r="Z275" s="291">
        <f t="shared" si="145"/>
        <v>2400</v>
      </c>
      <c r="AA275" s="291">
        <f t="shared" si="145"/>
        <v>0</v>
      </c>
      <c r="AB275" s="295">
        <f t="shared" si="145"/>
        <v>320</v>
      </c>
      <c r="AC275" s="292">
        <f t="shared" si="145"/>
        <v>6200</v>
      </c>
      <c r="AD275" s="295">
        <f t="shared" si="145"/>
        <v>4040</v>
      </c>
      <c r="AE275" s="296">
        <f t="shared" si="145"/>
        <v>10240</v>
      </c>
    </row>
    <row r="276" spans="1:31" ht="18" customHeight="1">
      <c r="A276" s="77">
        <v>542000</v>
      </c>
      <c r="B276" s="229" t="s">
        <v>57</v>
      </c>
      <c r="C276" s="78">
        <v>25</v>
      </c>
      <c r="D276" s="79">
        <v>301</v>
      </c>
      <c r="E276" s="80">
        <v>801</v>
      </c>
      <c r="F276" s="80" t="s">
        <v>332</v>
      </c>
      <c r="G276" s="80">
        <v>9401</v>
      </c>
      <c r="H276" s="81"/>
      <c r="I276" s="81"/>
      <c r="J276" s="197">
        <v>24</v>
      </c>
      <c r="K276" s="384"/>
      <c r="L276" s="384"/>
      <c r="M276" s="384"/>
      <c r="N276" s="385"/>
      <c r="O276" s="386">
        <f t="shared" ref="O276:O281" si="146">SUM(J276:N276)</f>
        <v>24</v>
      </c>
      <c r="P276" s="41"/>
      <c r="Q276" s="387"/>
      <c r="R276" s="388">
        <f>SUM(P276:Q276)</f>
        <v>0</v>
      </c>
      <c r="S276" s="44">
        <f>SUM(O276,R276)</f>
        <v>24</v>
      </c>
      <c r="T276" s="301"/>
      <c r="U276" s="302">
        <f t="shared" si="143"/>
        <v>24</v>
      </c>
      <c r="V276" s="66">
        <f t="shared" si="119"/>
        <v>0</v>
      </c>
      <c r="W276" s="303"/>
      <c r="X276" s="304">
        <f>(J276*1000)/C276</f>
        <v>960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960</v>
      </c>
      <c r="AD276" s="308">
        <f>(R276*1000)/C276</f>
        <v>0</v>
      </c>
      <c r="AE276" s="309">
        <f>SUM(AC276:AD276)</f>
        <v>960</v>
      </c>
    </row>
    <row r="277" spans="1:31" ht="18" customHeight="1">
      <c r="A277" s="77">
        <v>546001</v>
      </c>
      <c r="B277" s="229" t="s">
        <v>206</v>
      </c>
      <c r="C277" s="78">
        <v>25</v>
      </c>
      <c r="D277" s="79">
        <v>502</v>
      </c>
      <c r="E277" s="80"/>
      <c r="F277" s="80"/>
      <c r="G277" s="80"/>
      <c r="H277" s="81"/>
      <c r="I277" s="81"/>
      <c r="J277" s="197">
        <v>24</v>
      </c>
      <c r="K277" s="384"/>
      <c r="L277" s="384"/>
      <c r="M277" s="384"/>
      <c r="N277" s="385"/>
      <c r="O277" s="386">
        <f t="shared" si="146"/>
        <v>24</v>
      </c>
      <c r="P277" s="41"/>
      <c r="Q277" s="387"/>
      <c r="R277" s="388"/>
      <c r="S277" s="44">
        <f>SUM(O277,R277)</f>
        <v>24</v>
      </c>
      <c r="T277" s="319"/>
      <c r="U277" s="302">
        <f t="shared" si="143"/>
        <v>24</v>
      </c>
      <c r="V277" s="66">
        <f t="shared" si="119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/>
      <c r="AE277" s="309">
        <f>SUM(AC277:AD277)</f>
        <v>960</v>
      </c>
    </row>
    <row r="278" spans="1:31" ht="18" customHeight="1">
      <c r="A278" s="77">
        <v>546001</v>
      </c>
      <c r="B278" s="229" t="s">
        <v>206</v>
      </c>
      <c r="C278" s="233" t="s">
        <v>27</v>
      </c>
      <c r="D278" s="438">
        <v>502</v>
      </c>
      <c r="E278" s="80"/>
      <c r="F278" s="80"/>
      <c r="G278" s="80"/>
      <c r="H278" s="81"/>
      <c r="I278" s="81"/>
      <c r="J278" s="197">
        <v>14</v>
      </c>
      <c r="K278" s="384"/>
      <c r="L278" s="384"/>
      <c r="M278" s="384"/>
      <c r="N278" s="385"/>
      <c r="O278" s="386">
        <f t="shared" si="146"/>
        <v>14</v>
      </c>
      <c r="P278" s="41"/>
      <c r="Q278" s="387"/>
      <c r="R278" s="388"/>
      <c r="S278" s="44"/>
      <c r="T278" s="145">
        <f>SUM(O278,R278)</f>
        <v>14</v>
      </c>
      <c r="U278" s="302">
        <f t="shared" si="143"/>
        <v>14</v>
      </c>
      <c r="V278" s="66">
        <f t="shared" si="119"/>
        <v>0</v>
      </c>
      <c r="W278" s="303"/>
      <c r="X278" s="304"/>
      <c r="Y278" s="305"/>
      <c r="Z278" s="305"/>
      <c r="AA278" s="305"/>
      <c r="AB278" s="306"/>
      <c r="AC278" s="307"/>
      <c r="AD278" s="308"/>
      <c r="AE278" s="309"/>
    </row>
    <row r="279" spans="1:31" ht="18" hidden="1" customHeight="1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439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>
        <f>SUM(O279,R279)</f>
        <v>0</v>
      </c>
      <c r="T279" s="301"/>
      <c r="U279" s="302">
        <f t="shared" si="143"/>
        <v>0</v>
      </c>
      <c r="V279" s="66">
        <f t="shared" si="119"/>
        <v>0</v>
      </c>
      <c r="W279" s="303"/>
      <c r="X279" s="304">
        <f>(J279*1000)/C279</f>
        <v>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0</v>
      </c>
      <c r="AD279" s="308"/>
      <c r="AE279" s="309">
        <f>SUM(AC279:AD279)</f>
        <v>0</v>
      </c>
    </row>
    <row r="280" spans="1:31" ht="18" customHeight="1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19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19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>SUM(J276:J281)</f>
        <v>86</v>
      </c>
      <c r="K282" s="285">
        <f t="shared" ref="K282:U282" si="147">SUM(K276:K281)</f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86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72</v>
      </c>
      <c r="T282" s="291">
        <f t="shared" si="147"/>
        <v>14</v>
      </c>
      <c r="U282" s="292">
        <f t="shared" si="147"/>
        <v>86</v>
      </c>
      <c r="V282" s="66">
        <f t="shared" si="119"/>
        <v>0</v>
      </c>
      <c r="W282" s="382"/>
      <c r="X282" s="294">
        <f t="shared" ref="X282:AE282" si="148">SUM(X276:X281)</f>
        <v>2880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2880</v>
      </c>
      <c r="AD282" s="295">
        <f t="shared" si="148"/>
        <v>0</v>
      </c>
      <c r="AE282" s="296">
        <f t="shared" si="148"/>
        <v>2880</v>
      </c>
    </row>
    <row r="283" spans="1:31" ht="18" customHeight="1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32</v>
      </c>
      <c r="K283" s="198"/>
      <c r="L283" s="444"/>
      <c r="M283" s="198"/>
      <c r="N283" s="199"/>
      <c r="O283" s="386">
        <f t="shared" ref="O283:O329" si="149">SUM(J283:N283)</f>
        <v>32</v>
      </c>
      <c r="P283" s="41"/>
      <c r="Q283" s="387"/>
      <c r="R283" s="388">
        <f t="shared" ref="R283:R324" si="150">SUM(P283:Q283)</f>
        <v>0</v>
      </c>
      <c r="S283" s="44">
        <f t="shared" ref="S283:S316" si="151">SUM(O283,R283)</f>
        <v>32</v>
      </c>
      <c r="T283" s="301"/>
      <c r="U283" s="302">
        <f t="shared" si="143"/>
        <v>32</v>
      </c>
      <c r="V283" s="66">
        <f t="shared" si="119"/>
        <v>0</v>
      </c>
      <c r="W283" s="303"/>
      <c r="X283" s="304">
        <f>(J283*1000)/C283</f>
        <v>1280</v>
      </c>
      <c r="Y283" s="305">
        <f>(K283*1000)/C283</f>
        <v>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29" si="152">SUM(X283:AB283)</f>
        <v>1280</v>
      </c>
      <c r="AD283" s="308">
        <f>(R283*1000)/C283</f>
        <v>0</v>
      </c>
      <c r="AE283" s="309">
        <f t="shared" ref="AE283:AE329" si="153">SUM(AC283:AD283)</f>
        <v>1280</v>
      </c>
    </row>
    <row r="284" spans="1:31" ht="18" customHeight="1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16</v>
      </c>
      <c r="M284" s="198"/>
      <c r="N284" s="199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ref="V284:V331" si="154">O284+R284-U284</f>
        <v>0</v>
      </c>
      <c r="W284" s="303"/>
      <c r="X284" s="304"/>
      <c r="Y284" s="305"/>
      <c r="Z284" s="305">
        <f>(L284*1000)/C284</f>
        <v>640</v>
      </c>
      <c r="AA284" s="305">
        <f>(M284*1000)/C284</f>
        <v>0</v>
      </c>
      <c r="AB284" s="306">
        <f>(N284*1000)/C284</f>
        <v>0</v>
      </c>
      <c r="AC284" s="307">
        <f t="shared" si="152"/>
        <v>640</v>
      </c>
      <c r="AD284" s="308"/>
      <c r="AE284" s="309">
        <f t="shared" si="153"/>
        <v>640</v>
      </c>
    </row>
    <row r="285" spans="1:31" ht="18" customHeight="1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24</v>
      </c>
      <c r="M285" s="198"/>
      <c r="N285" s="447"/>
      <c r="O285" s="386">
        <f>SUM(J285:N285)</f>
        <v>24</v>
      </c>
      <c r="P285" s="41"/>
      <c r="Q285" s="387"/>
      <c r="R285" s="388"/>
      <c r="S285" s="44">
        <f>SUM(O285,R285)</f>
        <v>24</v>
      </c>
      <c r="T285" s="301"/>
      <c r="U285" s="302">
        <f>SUM(S285:T285)</f>
        <v>24</v>
      </c>
      <c r="V285" s="66">
        <f>O285+R285-U285</f>
        <v>0</v>
      </c>
      <c r="W285" s="303"/>
      <c r="X285" s="304"/>
      <c r="Y285" s="305"/>
      <c r="Z285" s="305">
        <f>(L285*1000)/C285</f>
        <v>960</v>
      </c>
      <c r="AA285" s="305"/>
      <c r="AB285" s="306"/>
      <c r="AC285" s="307">
        <f>SUM(X285:AB285)</f>
        <v>960</v>
      </c>
      <c r="AD285" s="308"/>
      <c r="AE285" s="309">
        <f>SUM(AC285:AD285)</f>
        <v>960</v>
      </c>
    </row>
    <row r="286" spans="1:31" ht="18" customHeight="1">
      <c r="A286" s="443">
        <v>433779</v>
      </c>
      <c r="B286" s="445" t="s">
        <v>57</v>
      </c>
      <c r="C286" s="238" t="s">
        <v>27</v>
      </c>
      <c r="D286" s="33"/>
      <c r="E286" s="34"/>
      <c r="F286" s="314" t="s">
        <v>484</v>
      </c>
      <c r="G286" s="34"/>
      <c r="H286" s="35"/>
      <c r="I286" s="35"/>
      <c r="J286" s="197"/>
      <c r="K286" s="198"/>
      <c r="L286" s="315">
        <v>42</v>
      </c>
      <c r="M286" s="198"/>
      <c r="N286" s="199"/>
      <c r="O286" s="386">
        <f t="shared" si="149"/>
        <v>42</v>
      </c>
      <c r="P286" s="41"/>
      <c r="Q286" s="387"/>
      <c r="R286" s="388"/>
      <c r="S286" s="44"/>
      <c r="T286" s="145">
        <f>SUM(O286,R286)</f>
        <v>42</v>
      </c>
      <c r="U286" s="302">
        <f t="shared" si="143"/>
        <v>42</v>
      </c>
      <c r="V286" s="66">
        <f t="shared" si="154"/>
        <v>0</v>
      </c>
      <c r="W286" s="303"/>
      <c r="X286" s="304"/>
      <c r="Y286" s="305"/>
      <c r="Z286" s="305"/>
      <c r="AA286" s="305"/>
      <c r="AB286" s="306"/>
      <c r="AC286" s="307">
        <f t="shared" si="152"/>
        <v>0</v>
      </c>
      <c r="AD286" s="308"/>
      <c r="AE286" s="309">
        <f t="shared" si="153"/>
        <v>0</v>
      </c>
    </row>
    <row r="287" spans="1:31" ht="18" customHeight="1">
      <c r="A287" s="443">
        <v>433780</v>
      </c>
      <c r="B287" s="445" t="s">
        <v>57</v>
      </c>
      <c r="C287" s="238" t="s">
        <v>27</v>
      </c>
      <c r="D287" s="33"/>
      <c r="E287" s="34"/>
      <c r="F287" s="314" t="s">
        <v>485</v>
      </c>
      <c r="G287" s="34"/>
      <c r="H287" s="35"/>
      <c r="I287" s="35"/>
      <c r="J287" s="197"/>
      <c r="K287" s="198"/>
      <c r="L287" s="315">
        <v>22</v>
      </c>
      <c r="M287" s="198"/>
      <c r="N287" s="446"/>
      <c r="O287" s="386">
        <f t="shared" si="149"/>
        <v>22</v>
      </c>
      <c r="P287" s="41"/>
      <c r="Q287" s="387"/>
      <c r="R287" s="388"/>
      <c r="S287" s="44"/>
      <c r="T287" s="145">
        <f>SUM(O287,R287)</f>
        <v>22</v>
      </c>
      <c r="U287" s="302">
        <f t="shared" si="143"/>
        <v>22</v>
      </c>
      <c r="V287" s="66">
        <f t="shared" si="154"/>
        <v>0</v>
      </c>
      <c r="W287" s="303"/>
      <c r="X287" s="304"/>
      <c r="Y287" s="305"/>
      <c r="Z287" s="304"/>
      <c r="AA287" s="305"/>
      <c r="AB287" s="306"/>
      <c r="AC287" s="307">
        <f t="shared" si="152"/>
        <v>0</v>
      </c>
      <c r="AD287" s="308"/>
      <c r="AE287" s="309">
        <f t="shared" si="153"/>
        <v>0</v>
      </c>
    </row>
    <row r="288" spans="1:31" ht="18" customHeight="1">
      <c r="A288" s="348">
        <v>433781</v>
      </c>
      <c r="B288" s="191" t="s">
        <v>57</v>
      </c>
      <c r="C288" s="180">
        <v>40</v>
      </c>
      <c r="D288" s="73"/>
      <c r="E288" s="73"/>
      <c r="F288" s="135" t="s">
        <v>486</v>
      </c>
      <c r="G288" s="73"/>
      <c r="H288" s="73"/>
      <c r="I288" s="73"/>
      <c r="J288" s="58"/>
      <c r="K288" s="58"/>
      <c r="L288" s="338">
        <v>15</v>
      </c>
      <c r="M288" s="58"/>
      <c r="N288" s="258"/>
      <c r="O288" s="386">
        <f t="shared" si="149"/>
        <v>15</v>
      </c>
      <c r="P288" s="42"/>
      <c r="Q288" s="42"/>
      <c r="R288" s="42"/>
      <c r="S288" s="44">
        <f>SUM(O288,R288)</f>
        <v>15</v>
      </c>
      <c r="T288" s="45"/>
      <c r="U288" s="302">
        <f t="shared" si="143"/>
        <v>15</v>
      </c>
      <c r="V288" s="66">
        <f t="shared" si="154"/>
        <v>0</v>
      </c>
      <c r="W288" s="467"/>
      <c r="X288" s="304"/>
      <c r="Y288" s="304"/>
      <c r="Z288" s="305">
        <f>(L288*1000)/C288</f>
        <v>375</v>
      </c>
      <c r="AA288" s="304"/>
      <c r="AB288" s="304"/>
      <c r="AC288" s="917">
        <f t="shared" si="152"/>
        <v>375</v>
      </c>
      <c r="AD288" s="918"/>
      <c r="AE288" s="308">
        <f t="shared" si="153"/>
        <v>375</v>
      </c>
    </row>
    <row r="289" spans="1:31" ht="18" customHeight="1">
      <c r="A289" s="443">
        <v>433700</v>
      </c>
      <c r="B289" s="445" t="s">
        <v>57</v>
      </c>
      <c r="C289" s="238">
        <v>25</v>
      </c>
      <c r="D289" s="33"/>
      <c r="E289" s="34"/>
      <c r="F289" s="34"/>
      <c r="G289" s="34"/>
      <c r="H289" s="35">
        <v>6884</v>
      </c>
      <c r="I289" s="35"/>
      <c r="J289" s="197"/>
      <c r="K289" s="198"/>
      <c r="L289" s="198"/>
      <c r="M289" s="198"/>
      <c r="N289" s="925">
        <v>8</v>
      </c>
      <c r="O289" s="386">
        <f t="shared" ref="O289:O290" si="155">SUM(J289:N289)</f>
        <v>8</v>
      </c>
      <c r="P289" s="41"/>
      <c r="Q289" s="387"/>
      <c r="R289" s="388"/>
      <c r="S289" s="44">
        <f t="shared" ref="S289:S290" si="156">SUM(O289,R289)</f>
        <v>8</v>
      </c>
      <c r="T289" s="301"/>
      <c r="U289" s="302">
        <f t="shared" ref="U289:U290" si="157">SUM(S289:T289)</f>
        <v>8</v>
      </c>
      <c r="V289" s="66">
        <f t="shared" ref="V289:V290" si="158">O289+R289-U289</f>
        <v>0</v>
      </c>
      <c r="W289" s="303"/>
      <c r="X289" s="304"/>
      <c r="Y289" s="305"/>
      <c r="Z289" s="305"/>
      <c r="AA289" s="305"/>
      <c r="AB289" s="306">
        <f>(N289*1000)/C289</f>
        <v>320</v>
      </c>
      <c r="AC289" s="307">
        <f t="shared" ref="AC289:AC290" si="159">SUM(X289:AB289)</f>
        <v>320</v>
      </c>
      <c r="AD289" s="308"/>
      <c r="AE289" s="309">
        <f t="shared" ref="AE289:AE290" si="160">SUM(AC289:AD289)</f>
        <v>320</v>
      </c>
    </row>
    <row r="290" spans="1:31" ht="18" hidden="1" customHeight="1">
      <c r="A290" s="443">
        <v>433701</v>
      </c>
      <c r="B290" s="445">
        <v>4</v>
      </c>
      <c r="C290" s="238">
        <v>25</v>
      </c>
      <c r="D290" s="33"/>
      <c r="E290" s="34"/>
      <c r="F290" s="34"/>
      <c r="G290" s="34"/>
      <c r="H290" s="35">
        <v>6984</v>
      </c>
      <c r="I290" s="35"/>
      <c r="J290" s="197"/>
      <c r="K290" s="198"/>
      <c r="L290" s="198"/>
      <c r="M290" s="198"/>
      <c r="N290" s="446"/>
      <c r="O290" s="386">
        <f t="shared" si="155"/>
        <v>0</v>
      </c>
      <c r="P290" s="41"/>
      <c r="Q290" s="387"/>
      <c r="R290" s="388"/>
      <c r="S290" s="44">
        <f t="shared" si="156"/>
        <v>0</v>
      </c>
      <c r="T290" s="301"/>
      <c r="U290" s="302">
        <f t="shared" si="157"/>
        <v>0</v>
      </c>
      <c r="V290" s="66">
        <f t="shared" si="158"/>
        <v>0</v>
      </c>
      <c r="W290" s="303"/>
      <c r="X290" s="304"/>
      <c r="Y290" s="305"/>
      <c r="Z290" s="305"/>
      <c r="AA290" s="305"/>
      <c r="AB290" s="306">
        <f>(N290*1000)/C290</f>
        <v>0</v>
      </c>
      <c r="AC290" s="307">
        <f t="shared" si="159"/>
        <v>0</v>
      </c>
      <c r="AD290" s="308"/>
      <c r="AE290" s="309">
        <f t="shared" si="160"/>
        <v>0</v>
      </c>
    </row>
    <row r="291" spans="1:31" ht="18" customHeight="1">
      <c r="A291" s="443">
        <v>433001</v>
      </c>
      <c r="B291" s="445">
        <v>4</v>
      </c>
      <c r="C291" s="238">
        <v>25</v>
      </c>
      <c r="D291" s="33">
        <v>584</v>
      </c>
      <c r="E291" s="34">
        <v>984</v>
      </c>
      <c r="F291" s="34"/>
      <c r="G291" s="34"/>
      <c r="H291" s="35"/>
      <c r="I291" s="35"/>
      <c r="J291" s="197">
        <v>9</v>
      </c>
      <c r="K291" s="198">
        <v>7</v>
      </c>
      <c r="L291" s="198"/>
      <c r="M291" s="198"/>
      <c r="N291" s="199"/>
      <c r="O291" s="386">
        <f t="shared" si="149"/>
        <v>16</v>
      </c>
      <c r="P291" s="388"/>
      <c r="Q291" s="387"/>
      <c r="R291" s="388">
        <f t="shared" si="150"/>
        <v>0</v>
      </c>
      <c r="S291" s="824">
        <f t="shared" si="151"/>
        <v>16</v>
      </c>
      <c r="T291" s="301"/>
      <c r="U291" s="302">
        <f t="shared" si="143"/>
        <v>16</v>
      </c>
      <c r="V291" s="916">
        <f t="shared" si="154"/>
        <v>0</v>
      </c>
      <c r="W291" s="303"/>
      <c r="X291" s="304">
        <f t="shared" ref="X291:X302" si="161">(J291*1000)/C291</f>
        <v>360</v>
      </c>
      <c r="Y291" s="305">
        <f t="shared" ref="Y291:Y316" si="162">(K291*1000)/C291</f>
        <v>280</v>
      </c>
      <c r="Z291" s="305">
        <f t="shared" ref="Z291:Z316" si="163">(L291*1000)/C291</f>
        <v>0</v>
      </c>
      <c r="AA291" s="305">
        <f t="shared" ref="AA291:AA316" si="164">(M291*1000)/C291</f>
        <v>0</v>
      </c>
      <c r="AB291" s="306">
        <f t="shared" ref="AB291:AB316" si="165">(N291*1000)/C291</f>
        <v>0</v>
      </c>
      <c r="AC291" s="307">
        <f t="shared" si="152"/>
        <v>640</v>
      </c>
      <c r="AD291" s="308">
        <f t="shared" ref="AD291:AD300" si="166">(R291*1000)/C291</f>
        <v>0</v>
      </c>
      <c r="AE291" s="309">
        <f t="shared" si="153"/>
        <v>640</v>
      </c>
    </row>
    <row r="292" spans="1:31" ht="18" hidden="1" customHeight="1">
      <c r="A292" s="443">
        <v>434000</v>
      </c>
      <c r="B292" s="445" t="s">
        <v>57</v>
      </c>
      <c r="C292" s="238">
        <v>25</v>
      </c>
      <c r="D292" s="33">
        <v>385</v>
      </c>
      <c r="E292" s="34"/>
      <c r="F292" s="34"/>
      <c r="G292" s="34"/>
      <c r="H292" s="35"/>
      <c r="I292" s="35"/>
      <c r="J292" s="71"/>
      <c r="K292" s="58"/>
      <c r="L292" s="58"/>
      <c r="M292" s="58"/>
      <c r="N292" s="59"/>
      <c r="O292" s="386">
        <f t="shared" si="149"/>
        <v>0</v>
      </c>
      <c r="P292" s="41"/>
      <c r="Q292" s="42"/>
      <c r="R292" s="41">
        <f t="shared" si="150"/>
        <v>0</v>
      </c>
      <c r="S292" s="44">
        <f t="shared" si="151"/>
        <v>0</v>
      </c>
      <c r="T292" s="45"/>
      <c r="U292" s="46">
        <f t="shared" si="143"/>
        <v>0</v>
      </c>
      <c r="V292" s="66">
        <f t="shared" si="154"/>
        <v>0</v>
      </c>
      <c r="W292" s="48"/>
      <c r="X292" s="49">
        <f t="shared" si="161"/>
        <v>0</v>
      </c>
      <c r="Y292" s="50">
        <f t="shared" si="162"/>
        <v>0</v>
      </c>
      <c r="Z292" s="50">
        <f t="shared" si="163"/>
        <v>0</v>
      </c>
      <c r="AA292" s="50">
        <f t="shared" si="164"/>
        <v>0</v>
      </c>
      <c r="AB292" s="51">
        <f t="shared" si="165"/>
        <v>0</v>
      </c>
      <c r="AC292" s="52">
        <f t="shared" si="152"/>
        <v>0</v>
      </c>
      <c r="AD292" s="53">
        <f t="shared" si="166"/>
        <v>0</v>
      </c>
      <c r="AE292" s="54">
        <f t="shared" si="153"/>
        <v>0</v>
      </c>
    </row>
    <row r="293" spans="1:31" ht="18" hidden="1" customHeight="1">
      <c r="A293" s="443">
        <v>434001</v>
      </c>
      <c r="B293" s="445">
        <v>3.5</v>
      </c>
      <c r="C293" s="238">
        <v>25</v>
      </c>
      <c r="D293" s="33">
        <v>585</v>
      </c>
      <c r="E293" s="34"/>
      <c r="F293" s="34"/>
      <c r="G293" s="34"/>
      <c r="H293" s="35"/>
      <c r="I293" s="35"/>
      <c r="J293" s="71"/>
      <c r="K293" s="58"/>
      <c r="L293" s="58"/>
      <c r="M293" s="58"/>
      <c r="N293" s="59"/>
      <c r="O293" s="386">
        <f t="shared" si="149"/>
        <v>0</v>
      </c>
      <c r="P293" s="41"/>
      <c r="Q293" s="42"/>
      <c r="R293" s="41">
        <f t="shared" si="150"/>
        <v>0</v>
      </c>
      <c r="S293" s="44">
        <f t="shared" si="151"/>
        <v>0</v>
      </c>
      <c r="T293" s="45"/>
      <c r="U293" s="46">
        <f t="shared" si="143"/>
        <v>0</v>
      </c>
      <c r="V293" s="66">
        <f t="shared" si="154"/>
        <v>0</v>
      </c>
      <c r="W293" s="48"/>
      <c r="X293" s="49">
        <f t="shared" si="161"/>
        <v>0</v>
      </c>
      <c r="Y293" s="50">
        <f t="shared" si="162"/>
        <v>0</v>
      </c>
      <c r="Z293" s="50">
        <f t="shared" si="163"/>
        <v>0</v>
      </c>
      <c r="AA293" s="50">
        <f t="shared" si="164"/>
        <v>0</v>
      </c>
      <c r="AB293" s="51">
        <f t="shared" si="165"/>
        <v>0</v>
      </c>
      <c r="AC293" s="52">
        <f t="shared" si="152"/>
        <v>0</v>
      </c>
      <c r="AD293" s="53">
        <f t="shared" si="166"/>
        <v>0</v>
      </c>
      <c r="AE293" s="54">
        <f t="shared" si="153"/>
        <v>0</v>
      </c>
    </row>
    <row r="294" spans="1:31" ht="18" customHeight="1">
      <c r="A294" s="443">
        <v>433010</v>
      </c>
      <c r="B294" s="445" t="s">
        <v>57</v>
      </c>
      <c r="C294" s="238">
        <v>25</v>
      </c>
      <c r="D294" s="33" t="s">
        <v>338</v>
      </c>
      <c r="E294" s="34" t="s">
        <v>339</v>
      </c>
      <c r="F294" s="34"/>
      <c r="G294" s="34"/>
      <c r="H294" s="35"/>
      <c r="I294" s="35"/>
      <c r="J294" s="71">
        <v>4</v>
      </c>
      <c r="K294" s="58">
        <v>4</v>
      </c>
      <c r="L294" s="58"/>
      <c r="M294" s="58"/>
      <c r="N294" s="59"/>
      <c r="O294" s="386">
        <f t="shared" si="149"/>
        <v>8</v>
      </c>
      <c r="P294" s="41"/>
      <c r="Q294" s="42"/>
      <c r="R294" s="41">
        <f t="shared" si="150"/>
        <v>0</v>
      </c>
      <c r="S294" s="44">
        <f t="shared" si="151"/>
        <v>8</v>
      </c>
      <c r="T294" s="45"/>
      <c r="U294" s="46">
        <f t="shared" si="143"/>
        <v>8</v>
      </c>
      <c r="V294" s="66">
        <f t="shared" si="154"/>
        <v>0</v>
      </c>
      <c r="W294" s="48" t="s">
        <v>288</v>
      </c>
      <c r="X294" s="49">
        <f t="shared" si="161"/>
        <v>160</v>
      </c>
      <c r="Y294" s="50">
        <f t="shared" si="162"/>
        <v>160</v>
      </c>
      <c r="Z294" s="50">
        <f t="shared" si="163"/>
        <v>0</v>
      </c>
      <c r="AA294" s="50">
        <f t="shared" si="164"/>
        <v>0</v>
      </c>
      <c r="AB294" s="51">
        <f t="shared" si="165"/>
        <v>0</v>
      </c>
      <c r="AC294" s="52">
        <f t="shared" si="152"/>
        <v>320</v>
      </c>
      <c r="AD294" s="53">
        <f t="shared" si="166"/>
        <v>0</v>
      </c>
      <c r="AE294" s="54">
        <f t="shared" si="153"/>
        <v>320</v>
      </c>
    </row>
    <row r="295" spans="1:31" ht="18" hidden="1" customHeight="1">
      <c r="A295" s="443">
        <v>433011</v>
      </c>
      <c r="B295" s="445">
        <v>4</v>
      </c>
      <c r="C295" s="238">
        <v>25</v>
      </c>
      <c r="D295" s="33" t="s">
        <v>340</v>
      </c>
      <c r="E295" s="34" t="s">
        <v>341</v>
      </c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54"/>
        <v>0</v>
      </c>
      <c r="W295" s="48"/>
      <c r="X295" s="49">
        <f t="shared" si="161"/>
        <v>0</v>
      </c>
      <c r="Y295" s="50">
        <f t="shared" si="162"/>
        <v>0</v>
      </c>
      <c r="Z295" s="50">
        <f t="shared" si="163"/>
        <v>0</v>
      </c>
      <c r="AA295" s="50">
        <f t="shared" si="164"/>
        <v>0</v>
      </c>
      <c r="AB295" s="51">
        <f t="shared" si="165"/>
        <v>0</v>
      </c>
      <c r="AC295" s="52">
        <f t="shared" si="152"/>
        <v>0</v>
      </c>
      <c r="AD295" s="53">
        <f t="shared" si="166"/>
        <v>0</v>
      </c>
      <c r="AE295" s="54">
        <f t="shared" si="153"/>
        <v>0</v>
      </c>
    </row>
    <row r="296" spans="1:31" ht="18" hidden="1" customHeight="1">
      <c r="A296" s="443">
        <v>411001</v>
      </c>
      <c r="B296" s="445">
        <v>4</v>
      </c>
      <c r="C296" s="238">
        <v>25</v>
      </c>
      <c r="D296" s="33">
        <v>571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4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63"/>
        <v>0</v>
      </c>
      <c r="AA296" s="50">
        <f t="shared" si="164"/>
        <v>0</v>
      </c>
      <c r="AB296" s="51">
        <f t="shared" si="165"/>
        <v>0</v>
      </c>
      <c r="AC296" s="52">
        <f t="shared" si="152"/>
        <v>0</v>
      </c>
      <c r="AD296" s="53">
        <f t="shared" si="166"/>
        <v>0</v>
      </c>
      <c r="AE296" s="54">
        <f t="shared" si="153"/>
        <v>0</v>
      </c>
    </row>
    <row r="297" spans="1:31" ht="18" hidden="1" customHeight="1">
      <c r="A297" s="443">
        <v>411001</v>
      </c>
      <c r="B297" s="445">
        <v>4</v>
      </c>
      <c r="C297" s="238">
        <v>5</v>
      </c>
      <c r="D297" s="33">
        <v>571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4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63"/>
        <v>0</v>
      </c>
      <c r="AA297" s="50">
        <f t="shared" si="164"/>
        <v>0</v>
      </c>
      <c r="AB297" s="51">
        <f t="shared" si="165"/>
        <v>0</v>
      </c>
      <c r="AC297" s="52">
        <f t="shared" si="152"/>
        <v>0</v>
      </c>
      <c r="AD297" s="53">
        <f t="shared" si="166"/>
        <v>0</v>
      </c>
      <c r="AE297" s="54">
        <f t="shared" si="153"/>
        <v>0</v>
      </c>
    </row>
    <row r="298" spans="1:31" ht="18" hidden="1" customHeight="1">
      <c r="A298" s="443">
        <v>412001</v>
      </c>
      <c r="B298" s="445">
        <v>4</v>
      </c>
      <c r="C298" s="238">
        <v>5</v>
      </c>
      <c r="D298" s="33">
        <v>572</v>
      </c>
      <c r="E298" s="34"/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4"/>
        <v>0</v>
      </c>
      <c r="W298" s="48"/>
      <c r="X298" s="49">
        <f t="shared" si="161"/>
        <v>0</v>
      </c>
      <c r="Y298" s="50">
        <f t="shared" si="162"/>
        <v>0</v>
      </c>
      <c r="Z298" s="50">
        <f t="shared" si="163"/>
        <v>0</v>
      </c>
      <c r="AA298" s="50">
        <f t="shared" si="164"/>
        <v>0</v>
      </c>
      <c r="AB298" s="51">
        <f t="shared" si="165"/>
        <v>0</v>
      </c>
      <c r="AC298" s="52">
        <f t="shared" si="152"/>
        <v>0</v>
      </c>
      <c r="AD298" s="53">
        <f t="shared" si="166"/>
        <v>0</v>
      </c>
      <c r="AE298" s="54">
        <f t="shared" si="153"/>
        <v>0</v>
      </c>
    </row>
    <row r="299" spans="1:31" ht="18" hidden="1" customHeight="1">
      <c r="A299" s="443">
        <v>412001</v>
      </c>
      <c r="B299" s="445">
        <v>4</v>
      </c>
      <c r="C299" s="238">
        <v>25</v>
      </c>
      <c r="D299" s="33">
        <v>572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4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63"/>
        <v>0</v>
      </c>
      <c r="AA299" s="50">
        <f t="shared" si="164"/>
        <v>0</v>
      </c>
      <c r="AB299" s="51">
        <f t="shared" si="165"/>
        <v>0</v>
      </c>
      <c r="AC299" s="52">
        <f t="shared" si="152"/>
        <v>0</v>
      </c>
      <c r="AD299" s="53">
        <f t="shared" si="166"/>
        <v>0</v>
      </c>
      <c r="AE299" s="54">
        <f t="shared" si="153"/>
        <v>0</v>
      </c>
    </row>
    <row r="300" spans="1:31" ht="18" hidden="1" customHeight="1">
      <c r="A300" s="443">
        <v>431001</v>
      </c>
      <c r="B300" s="445">
        <v>3.5</v>
      </c>
      <c r="C300" s="238">
        <v>25</v>
      </c>
      <c r="D300" s="33">
        <v>581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4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63"/>
        <v>0</v>
      </c>
      <c r="AA300" s="50">
        <f t="shared" si="164"/>
        <v>0</v>
      </c>
      <c r="AB300" s="51">
        <f t="shared" si="165"/>
        <v>0</v>
      </c>
      <c r="AC300" s="52">
        <f t="shared" si="152"/>
        <v>0</v>
      </c>
      <c r="AD300" s="53">
        <f t="shared" si="166"/>
        <v>0</v>
      </c>
      <c r="AE300" s="54">
        <f t="shared" si="153"/>
        <v>0</v>
      </c>
    </row>
    <row r="301" spans="1:31" ht="18" customHeight="1">
      <c r="A301" s="443">
        <v>422001</v>
      </c>
      <c r="B301" s="445">
        <v>4</v>
      </c>
      <c r="C301" s="238">
        <v>25</v>
      </c>
      <c r="D301" s="33">
        <v>594</v>
      </c>
      <c r="E301" s="34">
        <v>994</v>
      </c>
      <c r="F301" s="34"/>
      <c r="G301" s="34"/>
      <c r="H301" s="35"/>
      <c r="I301" s="35"/>
      <c r="J301" s="71">
        <v>16</v>
      </c>
      <c r="K301" s="58"/>
      <c r="L301" s="58"/>
      <c r="M301" s="58"/>
      <c r="N301" s="59"/>
      <c r="O301" s="386">
        <f t="shared" si="149"/>
        <v>16</v>
      </c>
      <c r="P301" s="41"/>
      <c r="Q301" s="42"/>
      <c r="R301" s="41">
        <f t="shared" si="150"/>
        <v>0</v>
      </c>
      <c r="S301" s="44">
        <f t="shared" si="151"/>
        <v>16</v>
      </c>
      <c r="T301" s="45"/>
      <c r="U301" s="46">
        <f t="shared" si="143"/>
        <v>16</v>
      </c>
      <c r="V301" s="66">
        <f t="shared" si="154"/>
        <v>0</v>
      </c>
      <c r="W301" s="48"/>
      <c r="X301" s="49">
        <f t="shared" si="161"/>
        <v>640</v>
      </c>
      <c r="Y301" s="50">
        <f t="shared" si="162"/>
        <v>0</v>
      </c>
      <c r="Z301" s="50">
        <f t="shared" si="163"/>
        <v>0</v>
      </c>
      <c r="AA301" s="50">
        <f t="shared" si="164"/>
        <v>0</v>
      </c>
      <c r="AB301" s="51">
        <f t="shared" si="165"/>
        <v>0</v>
      </c>
      <c r="AC301" s="52">
        <f t="shared" si="152"/>
        <v>640</v>
      </c>
      <c r="AD301" s="53"/>
      <c r="AE301" s="54">
        <f t="shared" si="153"/>
        <v>640</v>
      </c>
    </row>
    <row r="302" spans="1:31" ht="18" customHeight="1">
      <c r="A302" s="381">
        <v>423001</v>
      </c>
      <c r="B302" s="448">
        <v>4</v>
      </c>
      <c r="C302" s="32">
        <v>25</v>
      </c>
      <c r="D302" s="72">
        <v>595</v>
      </c>
      <c r="E302" s="73">
        <v>995</v>
      </c>
      <c r="F302" s="73"/>
      <c r="G302" s="73"/>
      <c r="H302" s="36"/>
      <c r="I302" s="36"/>
      <c r="J302" s="71">
        <v>48</v>
      </c>
      <c r="K302" s="58"/>
      <c r="L302" s="58"/>
      <c r="M302" s="58"/>
      <c r="N302" s="59"/>
      <c r="O302" s="386">
        <f t="shared" si="149"/>
        <v>48</v>
      </c>
      <c r="P302" s="41"/>
      <c r="Q302" s="42"/>
      <c r="R302" s="41">
        <f t="shared" si="150"/>
        <v>0</v>
      </c>
      <c r="S302" s="44">
        <f t="shared" si="151"/>
        <v>48</v>
      </c>
      <c r="T302" s="45"/>
      <c r="U302" s="46">
        <f t="shared" si="143"/>
        <v>48</v>
      </c>
      <c r="V302" s="66">
        <f t="shared" si="154"/>
        <v>0</v>
      </c>
      <c r="W302" s="48"/>
      <c r="X302" s="49">
        <f t="shared" si="161"/>
        <v>1920</v>
      </c>
      <c r="Y302" s="50">
        <f t="shared" si="162"/>
        <v>0</v>
      </c>
      <c r="Z302" s="50">
        <f t="shared" si="163"/>
        <v>0</v>
      </c>
      <c r="AA302" s="50">
        <f t="shared" si="164"/>
        <v>0</v>
      </c>
      <c r="AB302" s="51">
        <f t="shared" si="165"/>
        <v>0</v>
      </c>
      <c r="AC302" s="52">
        <f t="shared" si="152"/>
        <v>1920</v>
      </c>
      <c r="AD302" s="53">
        <f>(R302*1000)/C302</f>
        <v>0</v>
      </c>
      <c r="AE302" s="54">
        <f t="shared" si="153"/>
        <v>1920</v>
      </c>
    </row>
    <row r="303" spans="1:31" ht="18" customHeight="1">
      <c r="A303" s="381">
        <v>423700</v>
      </c>
      <c r="B303" s="448" t="s">
        <v>57</v>
      </c>
      <c r="C303" s="32">
        <v>25</v>
      </c>
      <c r="D303" s="72"/>
      <c r="E303" s="73"/>
      <c r="F303" s="73"/>
      <c r="G303" s="73"/>
      <c r="H303" s="36">
        <v>6895</v>
      </c>
      <c r="I303" s="36"/>
      <c r="J303" s="71"/>
      <c r="K303" s="58"/>
      <c r="L303" s="58"/>
      <c r="M303" s="58"/>
      <c r="N303" s="173">
        <v>16</v>
      </c>
      <c r="O303" s="386">
        <f t="shared" si="149"/>
        <v>16</v>
      </c>
      <c r="P303" s="41"/>
      <c r="Q303" s="42"/>
      <c r="R303" s="41"/>
      <c r="S303" s="44">
        <f t="shared" si="151"/>
        <v>16</v>
      </c>
      <c r="T303" s="45"/>
      <c r="U303" s="46">
        <f t="shared" si="143"/>
        <v>16</v>
      </c>
      <c r="V303" s="66">
        <f t="shared" si="154"/>
        <v>0</v>
      </c>
      <c r="W303" s="48"/>
      <c r="X303" s="49"/>
      <c r="Y303" s="50">
        <f t="shared" si="162"/>
        <v>0</v>
      </c>
      <c r="Z303" s="50">
        <f t="shared" si="163"/>
        <v>0</v>
      </c>
      <c r="AA303" s="50">
        <f t="shared" si="164"/>
        <v>0</v>
      </c>
      <c r="AB303" s="51">
        <f t="shared" si="165"/>
        <v>640</v>
      </c>
      <c r="AC303" s="52">
        <f t="shared" si="152"/>
        <v>640</v>
      </c>
      <c r="AD303" s="53"/>
      <c r="AE303" s="54">
        <f t="shared" si="153"/>
        <v>640</v>
      </c>
    </row>
    <row r="304" spans="1:31" ht="18" customHeight="1">
      <c r="A304" s="381">
        <v>423701</v>
      </c>
      <c r="B304" s="448">
        <v>4</v>
      </c>
      <c r="C304" s="32">
        <v>25</v>
      </c>
      <c r="D304" s="72"/>
      <c r="E304" s="73"/>
      <c r="F304" s="73"/>
      <c r="G304" s="73"/>
      <c r="H304" s="36">
        <v>6995</v>
      </c>
      <c r="I304" s="97"/>
      <c r="J304" s="71"/>
      <c r="K304" s="58"/>
      <c r="L304" s="58"/>
      <c r="M304" s="58"/>
      <c r="N304" s="150">
        <v>16</v>
      </c>
      <c r="O304" s="386">
        <f t="shared" si="149"/>
        <v>16</v>
      </c>
      <c r="P304" s="41"/>
      <c r="Q304" s="42"/>
      <c r="R304" s="41"/>
      <c r="S304" s="44">
        <f t="shared" si="151"/>
        <v>16</v>
      </c>
      <c r="T304" s="45"/>
      <c r="U304" s="46">
        <f t="shared" si="143"/>
        <v>16</v>
      </c>
      <c r="V304" s="66">
        <f t="shared" si="154"/>
        <v>0</v>
      </c>
      <c r="W304" s="48"/>
      <c r="X304" s="49"/>
      <c r="Y304" s="50">
        <f t="shared" si="162"/>
        <v>0</v>
      </c>
      <c r="Z304" s="50">
        <f t="shared" si="163"/>
        <v>0</v>
      </c>
      <c r="AA304" s="50">
        <f t="shared" si="164"/>
        <v>0</v>
      </c>
      <c r="AB304" s="51">
        <f t="shared" si="165"/>
        <v>640</v>
      </c>
      <c r="AC304" s="52">
        <f t="shared" si="152"/>
        <v>640</v>
      </c>
      <c r="AD304" s="53"/>
      <c r="AE304" s="54">
        <f t="shared" si="153"/>
        <v>640</v>
      </c>
    </row>
    <row r="305" spans="1:31" ht="18" hidden="1" customHeight="1">
      <c r="A305" s="381">
        <v>424001</v>
      </c>
      <c r="B305" s="448">
        <v>4</v>
      </c>
      <c r="C305" s="32">
        <v>25</v>
      </c>
      <c r="D305" s="137">
        <v>596</v>
      </c>
      <c r="E305" s="138">
        <v>996</v>
      </c>
      <c r="F305" s="73"/>
      <c r="G305" s="73"/>
      <c r="H305" s="36"/>
      <c r="I305" s="36"/>
      <c r="J305" s="71"/>
      <c r="K305" s="58"/>
      <c r="L305" s="58"/>
      <c r="M305" s="58"/>
      <c r="N305" s="59"/>
      <c r="O305" s="386">
        <f t="shared" si="149"/>
        <v>0</v>
      </c>
      <c r="P305" s="41"/>
      <c r="Q305" s="42"/>
      <c r="R305" s="41">
        <f t="shared" si="150"/>
        <v>0</v>
      </c>
      <c r="S305" s="44">
        <f t="shared" si="151"/>
        <v>0</v>
      </c>
      <c r="T305" s="45"/>
      <c r="U305" s="46">
        <f t="shared" si="143"/>
        <v>0</v>
      </c>
      <c r="V305" s="66">
        <f t="shared" si="154"/>
        <v>0</v>
      </c>
      <c r="W305" s="48"/>
      <c r="X305" s="49">
        <f t="shared" ref="X305:X316" si="167">(J305*1000)/C305</f>
        <v>0</v>
      </c>
      <c r="Y305" s="50">
        <f t="shared" si="162"/>
        <v>0</v>
      </c>
      <c r="Z305" s="50">
        <f t="shared" si="163"/>
        <v>0</v>
      </c>
      <c r="AA305" s="50">
        <f t="shared" si="164"/>
        <v>0</v>
      </c>
      <c r="AB305" s="51">
        <f t="shared" si="165"/>
        <v>0</v>
      </c>
      <c r="AC305" s="52">
        <f t="shared" si="152"/>
        <v>0</v>
      </c>
      <c r="AD305" s="53"/>
      <c r="AE305" s="54">
        <f t="shared" si="153"/>
        <v>0</v>
      </c>
    </row>
    <row r="306" spans="1:31" ht="18" hidden="1" customHeight="1">
      <c r="A306" s="381">
        <v>423001</v>
      </c>
      <c r="B306" s="448" t="s">
        <v>57</v>
      </c>
      <c r="C306" s="32">
        <v>25</v>
      </c>
      <c r="D306" s="72">
        <v>395</v>
      </c>
      <c r="E306" s="73"/>
      <c r="F306" s="73"/>
      <c r="G306" s="73"/>
      <c r="H306" s="36"/>
      <c r="I306" s="36"/>
      <c r="J306" s="37"/>
      <c r="K306" s="38"/>
      <c r="L306" s="38"/>
      <c r="M306" s="38"/>
      <c r="N306" s="39"/>
      <c r="O306" s="386">
        <f t="shared" si="149"/>
        <v>0</v>
      </c>
      <c r="P306" s="41"/>
      <c r="Q306" s="42"/>
      <c r="R306" s="41">
        <f t="shared" si="150"/>
        <v>0</v>
      </c>
      <c r="S306" s="44">
        <f t="shared" si="151"/>
        <v>0</v>
      </c>
      <c r="T306" s="45"/>
      <c r="U306" s="46">
        <f t="shared" si="143"/>
        <v>0</v>
      </c>
      <c r="V306" s="66">
        <f t="shared" si="154"/>
        <v>0</v>
      </c>
      <c r="W306" s="48"/>
      <c r="X306" s="49">
        <f t="shared" si="167"/>
        <v>0</v>
      </c>
      <c r="Y306" s="50">
        <f t="shared" si="162"/>
        <v>0</v>
      </c>
      <c r="Z306" s="50">
        <f t="shared" si="163"/>
        <v>0</v>
      </c>
      <c r="AA306" s="50">
        <f t="shared" si="164"/>
        <v>0</v>
      </c>
      <c r="AB306" s="51">
        <f t="shared" si="165"/>
        <v>0</v>
      </c>
      <c r="AC306" s="52">
        <f t="shared" si="152"/>
        <v>0</v>
      </c>
      <c r="AD306" s="53">
        <f t="shared" ref="AD306:AD316" si="168">(R306*1000)/C306</f>
        <v>0</v>
      </c>
      <c r="AE306" s="54">
        <f t="shared" si="153"/>
        <v>0</v>
      </c>
    </row>
    <row r="307" spans="1:31" ht="18" hidden="1" customHeight="1">
      <c r="A307" s="172">
        <v>433000</v>
      </c>
      <c r="B307" s="448">
        <v>4</v>
      </c>
      <c r="C307" s="96">
        <v>25</v>
      </c>
      <c r="D307" s="416" t="s">
        <v>342</v>
      </c>
      <c r="E307" s="103"/>
      <c r="F307" s="103"/>
      <c r="G307" s="103"/>
      <c r="H307" s="103"/>
      <c r="I307" s="104"/>
      <c r="J307" s="37"/>
      <c r="K307" s="38"/>
      <c r="L307" s="38"/>
      <c r="M307" s="38"/>
      <c r="N307" s="39"/>
      <c r="O307" s="386">
        <f t="shared" si="149"/>
        <v>0</v>
      </c>
      <c r="P307" s="41"/>
      <c r="Q307" s="42"/>
      <c r="R307" s="41">
        <f t="shared" si="150"/>
        <v>0</v>
      </c>
      <c r="S307" s="44">
        <f t="shared" si="151"/>
        <v>0</v>
      </c>
      <c r="T307" s="45"/>
      <c r="U307" s="46">
        <f t="shared" si="143"/>
        <v>0</v>
      </c>
      <c r="V307" s="66">
        <f t="shared" si="154"/>
        <v>0</v>
      </c>
      <c r="W307" s="48"/>
      <c r="X307" s="49">
        <f t="shared" si="167"/>
        <v>0</v>
      </c>
      <c r="Y307" s="50">
        <f t="shared" si="162"/>
        <v>0</v>
      </c>
      <c r="Z307" s="50">
        <f t="shared" si="163"/>
        <v>0</v>
      </c>
      <c r="AA307" s="50">
        <f t="shared" si="164"/>
        <v>0</v>
      </c>
      <c r="AB307" s="51">
        <f t="shared" si="165"/>
        <v>0</v>
      </c>
      <c r="AC307" s="52">
        <f t="shared" si="152"/>
        <v>0</v>
      </c>
      <c r="AD307" s="53">
        <f t="shared" si="168"/>
        <v>0</v>
      </c>
      <c r="AE307" s="54">
        <f t="shared" si="153"/>
        <v>0</v>
      </c>
    </row>
    <row r="308" spans="1:31" ht="18" hidden="1" customHeight="1">
      <c r="A308" s="172">
        <v>433000</v>
      </c>
      <c r="B308" s="448">
        <v>4</v>
      </c>
      <c r="C308" s="96">
        <v>40</v>
      </c>
      <c r="D308" s="416" t="s">
        <v>342</v>
      </c>
      <c r="E308" s="103"/>
      <c r="F308" s="103"/>
      <c r="G308" s="103"/>
      <c r="H308" s="103"/>
      <c r="I308" s="104"/>
      <c r="J308" s="37"/>
      <c r="K308" s="38"/>
      <c r="L308" s="38"/>
      <c r="M308" s="38"/>
      <c r="N308" s="3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4"/>
        <v>0</v>
      </c>
      <c r="W308" s="48"/>
      <c r="X308" s="49">
        <f t="shared" si="167"/>
        <v>0</v>
      </c>
      <c r="Y308" s="50">
        <f t="shared" si="162"/>
        <v>0</v>
      </c>
      <c r="Z308" s="50">
        <f t="shared" si="163"/>
        <v>0</v>
      </c>
      <c r="AA308" s="50">
        <f t="shared" si="164"/>
        <v>0</v>
      </c>
      <c r="AB308" s="51">
        <f t="shared" si="165"/>
        <v>0</v>
      </c>
      <c r="AC308" s="52">
        <f t="shared" si="152"/>
        <v>0</v>
      </c>
      <c r="AD308" s="53">
        <f t="shared" si="168"/>
        <v>0</v>
      </c>
      <c r="AE308" s="54">
        <f t="shared" si="153"/>
        <v>0</v>
      </c>
    </row>
    <row r="309" spans="1:31" ht="18" hidden="1" customHeight="1">
      <c r="A309" s="172">
        <v>433051</v>
      </c>
      <c r="B309" s="101" t="s">
        <v>57</v>
      </c>
      <c r="C309" s="96">
        <v>40</v>
      </c>
      <c r="D309" s="165" t="s">
        <v>343</v>
      </c>
      <c r="E309" s="103"/>
      <c r="F309" s="103"/>
      <c r="G309" s="103"/>
      <c r="H309" s="103"/>
      <c r="I309" s="104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4"/>
        <v>0</v>
      </c>
      <c r="W309" s="48"/>
      <c r="X309" s="49">
        <f t="shared" si="167"/>
        <v>0</v>
      </c>
      <c r="Y309" s="50">
        <f t="shared" si="162"/>
        <v>0</v>
      </c>
      <c r="Z309" s="50">
        <f t="shared" si="163"/>
        <v>0</v>
      </c>
      <c r="AA309" s="50">
        <f t="shared" si="164"/>
        <v>0</v>
      </c>
      <c r="AB309" s="51">
        <f t="shared" si="165"/>
        <v>0</v>
      </c>
      <c r="AC309" s="52">
        <f t="shared" si="152"/>
        <v>0</v>
      </c>
      <c r="AD309" s="53">
        <f t="shared" si="168"/>
        <v>0</v>
      </c>
      <c r="AE309" s="54">
        <f t="shared" si="153"/>
        <v>0</v>
      </c>
    </row>
    <row r="310" spans="1:31" ht="18" hidden="1" customHeight="1">
      <c r="A310" s="172">
        <v>433064</v>
      </c>
      <c r="B310" s="101" t="s">
        <v>57</v>
      </c>
      <c r="C310" s="96">
        <v>40</v>
      </c>
      <c r="D310" s="165" t="s">
        <v>344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4"/>
        <v>0</v>
      </c>
      <c r="W310" s="48"/>
      <c r="X310" s="49">
        <f t="shared" si="167"/>
        <v>0</v>
      </c>
      <c r="Y310" s="50">
        <f t="shared" si="162"/>
        <v>0</v>
      </c>
      <c r="Z310" s="50">
        <f t="shared" si="163"/>
        <v>0</v>
      </c>
      <c r="AA310" s="50">
        <f t="shared" si="164"/>
        <v>0</v>
      </c>
      <c r="AB310" s="51">
        <f t="shared" si="165"/>
        <v>0</v>
      </c>
      <c r="AC310" s="52">
        <f t="shared" si="152"/>
        <v>0</v>
      </c>
      <c r="AD310" s="53">
        <f t="shared" si="168"/>
        <v>0</v>
      </c>
      <c r="AE310" s="54">
        <f t="shared" si="153"/>
        <v>0</v>
      </c>
    </row>
    <row r="311" spans="1:31" ht="18" hidden="1" customHeight="1">
      <c r="A311" s="172">
        <v>433051</v>
      </c>
      <c r="B311" s="101" t="s">
        <v>57</v>
      </c>
      <c r="C311" s="96">
        <v>40</v>
      </c>
      <c r="D311" s="165" t="s">
        <v>345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4"/>
        <v>0</v>
      </c>
      <c r="W311" s="48"/>
      <c r="X311" s="49">
        <f t="shared" si="167"/>
        <v>0</v>
      </c>
      <c r="Y311" s="50">
        <f t="shared" si="162"/>
        <v>0</v>
      </c>
      <c r="Z311" s="50">
        <f t="shared" si="163"/>
        <v>0</v>
      </c>
      <c r="AA311" s="50">
        <f t="shared" si="164"/>
        <v>0</v>
      </c>
      <c r="AB311" s="51">
        <f t="shared" si="165"/>
        <v>0</v>
      </c>
      <c r="AC311" s="52">
        <f t="shared" si="152"/>
        <v>0</v>
      </c>
      <c r="AD311" s="53">
        <f t="shared" si="168"/>
        <v>0</v>
      </c>
      <c r="AE311" s="54">
        <f t="shared" si="153"/>
        <v>0</v>
      </c>
    </row>
    <row r="312" spans="1:31" ht="18" hidden="1" customHeight="1">
      <c r="A312" s="172">
        <v>411041</v>
      </c>
      <c r="B312" s="101" t="s">
        <v>57</v>
      </c>
      <c r="C312" s="96">
        <v>40</v>
      </c>
      <c r="D312" s="165" t="s">
        <v>346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4"/>
        <v>0</v>
      </c>
      <c r="W312" s="48"/>
      <c r="X312" s="49">
        <f t="shared" si="167"/>
        <v>0</v>
      </c>
      <c r="Y312" s="50">
        <f t="shared" si="162"/>
        <v>0</v>
      </c>
      <c r="Z312" s="50">
        <f t="shared" si="163"/>
        <v>0</v>
      </c>
      <c r="AA312" s="50">
        <f t="shared" si="164"/>
        <v>0</v>
      </c>
      <c r="AB312" s="51">
        <f t="shared" si="165"/>
        <v>0</v>
      </c>
      <c r="AC312" s="52">
        <f t="shared" si="152"/>
        <v>0</v>
      </c>
      <c r="AD312" s="53">
        <f t="shared" si="168"/>
        <v>0</v>
      </c>
      <c r="AE312" s="54">
        <f t="shared" si="153"/>
        <v>0</v>
      </c>
    </row>
    <row r="313" spans="1:31" ht="18" hidden="1" customHeight="1">
      <c r="A313" s="172">
        <v>400100</v>
      </c>
      <c r="B313" s="101" t="s">
        <v>57</v>
      </c>
      <c r="C313" s="96">
        <v>40</v>
      </c>
      <c r="D313" s="165" t="s">
        <v>347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4"/>
        <v>0</v>
      </c>
      <c r="W313" s="48"/>
      <c r="X313" s="49">
        <f t="shared" si="167"/>
        <v>0</v>
      </c>
      <c r="Y313" s="50">
        <f t="shared" si="162"/>
        <v>0</v>
      </c>
      <c r="Z313" s="50">
        <f t="shared" si="163"/>
        <v>0</v>
      </c>
      <c r="AA313" s="50">
        <f t="shared" si="164"/>
        <v>0</v>
      </c>
      <c r="AB313" s="51">
        <f t="shared" si="165"/>
        <v>0</v>
      </c>
      <c r="AC313" s="52">
        <f t="shared" si="152"/>
        <v>0</v>
      </c>
      <c r="AD313" s="53">
        <f t="shared" si="168"/>
        <v>0</v>
      </c>
      <c r="AE313" s="54">
        <f t="shared" si="153"/>
        <v>0</v>
      </c>
    </row>
    <row r="314" spans="1:31" ht="18" hidden="1" customHeight="1">
      <c r="A314" s="172">
        <v>400200</v>
      </c>
      <c r="B314" s="101" t="s">
        <v>57</v>
      </c>
      <c r="C314" s="96">
        <v>40</v>
      </c>
      <c r="D314" s="165" t="s">
        <v>348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4"/>
        <v>0</v>
      </c>
      <c r="W314" s="48"/>
      <c r="X314" s="49">
        <f t="shared" si="167"/>
        <v>0</v>
      </c>
      <c r="Y314" s="50">
        <f t="shared" si="162"/>
        <v>0</v>
      </c>
      <c r="Z314" s="50">
        <f t="shared" si="163"/>
        <v>0</v>
      </c>
      <c r="AA314" s="50">
        <f t="shared" si="164"/>
        <v>0</v>
      </c>
      <c r="AB314" s="51">
        <f t="shared" si="165"/>
        <v>0</v>
      </c>
      <c r="AC314" s="52">
        <f t="shared" si="152"/>
        <v>0</v>
      </c>
      <c r="AD314" s="53">
        <f t="shared" si="168"/>
        <v>0</v>
      </c>
      <c r="AE314" s="54">
        <f t="shared" si="153"/>
        <v>0</v>
      </c>
    </row>
    <row r="315" spans="1:31" ht="18" hidden="1" customHeight="1">
      <c r="A315" s="172">
        <v>400300</v>
      </c>
      <c r="B315" s="101" t="s">
        <v>57</v>
      </c>
      <c r="C315" s="96">
        <v>40</v>
      </c>
      <c r="D315" s="165" t="s">
        <v>349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4"/>
        <v>0</v>
      </c>
      <c r="W315" s="48"/>
      <c r="X315" s="49">
        <f t="shared" si="167"/>
        <v>0</v>
      </c>
      <c r="Y315" s="50">
        <f t="shared" si="162"/>
        <v>0</v>
      </c>
      <c r="Z315" s="50">
        <f t="shared" si="163"/>
        <v>0</v>
      </c>
      <c r="AA315" s="50">
        <f t="shared" si="164"/>
        <v>0</v>
      </c>
      <c r="AB315" s="51">
        <f t="shared" si="165"/>
        <v>0</v>
      </c>
      <c r="AC315" s="52">
        <f t="shared" si="152"/>
        <v>0</v>
      </c>
      <c r="AD315" s="53">
        <f t="shared" si="168"/>
        <v>0</v>
      </c>
      <c r="AE315" s="54">
        <f t="shared" si="153"/>
        <v>0</v>
      </c>
    </row>
    <row r="316" spans="1:31" ht="18" hidden="1" customHeight="1">
      <c r="A316" s="172">
        <v>433060</v>
      </c>
      <c r="B316" s="101" t="s">
        <v>57</v>
      </c>
      <c r="C316" s="96">
        <v>40</v>
      </c>
      <c r="D316" s="165" t="s">
        <v>350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4"/>
        <v>0</v>
      </c>
      <c r="W316" s="48"/>
      <c r="X316" s="49">
        <f t="shared" si="167"/>
        <v>0</v>
      </c>
      <c r="Y316" s="50">
        <f t="shared" si="162"/>
        <v>0</v>
      </c>
      <c r="Z316" s="50">
        <f t="shared" si="163"/>
        <v>0</v>
      </c>
      <c r="AA316" s="50">
        <f t="shared" si="164"/>
        <v>0</v>
      </c>
      <c r="AB316" s="51">
        <f t="shared" si="165"/>
        <v>0</v>
      </c>
      <c r="AC316" s="52">
        <f t="shared" si="152"/>
        <v>0</v>
      </c>
      <c r="AD316" s="53">
        <f t="shared" si="168"/>
        <v>0</v>
      </c>
      <c r="AE316" s="54">
        <f t="shared" si="153"/>
        <v>0</v>
      </c>
    </row>
    <row r="317" spans="1:31" ht="18" hidden="1" customHeight="1">
      <c r="A317" s="172">
        <v>433091</v>
      </c>
      <c r="B317" s="101" t="s">
        <v>57</v>
      </c>
      <c r="C317" s="96" t="s">
        <v>75</v>
      </c>
      <c r="D317" s="165" t="s">
        <v>351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/>
      <c r="T317" s="45">
        <f>SUM(O317,R317)</f>
        <v>0</v>
      </c>
      <c r="U317" s="46">
        <f t="shared" si="143"/>
        <v>0</v>
      </c>
      <c r="V317" s="66">
        <f t="shared" si="154"/>
        <v>0</v>
      </c>
      <c r="W317" s="48"/>
      <c r="X317" s="49"/>
      <c r="Y317" s="50"/>
      <c r="Z317" s="50"/>
      <c r="AA317" s="50"/>
      <c r="AB317" s="51"/>
      <c r="AC317" s="52">
        <f t="shared" si="152"/>
        <v>0</v>
      </c>
      <c r="AD317" s="53"/>
      <c r="AE317" s="54">
        <f t="shared" si="153"/>
        <v>0</v>
      </c>
    </row>
    <row r="318" spans="1:31" ht="18" hidden="1" customHeight="1">
      <c r="A318" s="172">
        <v>433092</v>
      </c>
      <c r="B318" s="101" t="s">
        <v>57</v>
      </c>
      <c r="C318" s="96" t="s">
        <v>75</v>
      </c>
      <c r="D318" s="165" t="s">
        <v>352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/>
      <c r="T318" s="45">
        <f>SUM(O318,R318)</f>
        <v>0</v>
      </c>
      <c r="U318" s="46">
        <f t="shared" si="143"/>
        <v>0</v>
      </c>
      <c r="V318" s="66">
        <f t="shared" si="154"/>
        <v>0</v>
      </c>
      <c r="W318" s="48"/>
      <c r="X318" s="49"/>
      <c r="Y318" s="50"/>
      <c r="Z318" s="50"/>
      <c r="AA318" s="50"/>
      <c r="AB318" s="51"/>
      <c r="AC318" s="52">
        <f t="shared" si="152"/>
        <v>0</v>
      </c>
      <c r="AD318" s="53"/>
      <c r="AE318" s="54">
        <f t="shared" si="153"/>
        <v>0</v>
      </c>
    </row>
    <row r="319" spans="1:31" ht="18" hidden="1" customHeight="1">
      <c r="A319" s="172">
        <v>433094</v>
      </c>
      <c r="B319" s="101" t="s">
        <v>57</v>
      </c>
      <c r="C319" s="96" t="s">
        <v>75</v>
      </c>
      <c r="D319" s="165" t="s">
        <v>353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/>
      <c r="T319" s="45">
        <f>SUM(O319,R319)</f>
        <v>0</v>
      </c>
      <c r="U319" s="46">
        <f t="shared" si="143"/>
        <v>0</v>
      </c>
      <c r="V319" s="66">
        <f t="shared" si="154"/>
        <v>0</v>
      </c>
      <c r="W319" s="48"/>
      <c r="X319" s="49"/>
      <c r="Y319" s="50"/>
      <c r="Z319" s="50"/>
      <c r="AA319" s="50"/>
      <c r="AB319" s="51"/>
      <c r="AC319" s="52">
        <f t="shared" si="152"/>
        <v>0</v>
      </c>
      <c r="AD319" s="53"/>
      <c r="AE319" s="54">
        <f t="shared" si="153"/>
        <v>0</v>
      </c>
    </row>
    <row r="320" spans="1:31" ht="18" hidden="1" customHeight="1">
      <c r="A320" s="172">
        <v>433093</v>
      </c>
      <c r="B320" s="101" t="s">
        <v>57</v>
      </c>
      <c r="C320" s="96">
        <v>40</v>
      </c>
      <c r="D320" s="165" t="s">
        <v>354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>SUM(O320,R320)</f>
        <v>0</v>
      </c>
      <c r="T320" s="45"/>
      <c r="U320" s="46">
        <f t="shared" si="143"/>
        <v>0</v>
      </c>
      <c r="V320" s="66">
        <f t="shared" si="154"/>
        <v>0</v>
      </c>
      <c r="W320" s="48"/>
      <c r="X320" s="49">
        <f>(J320*1000)/C320</f>
        <v>0</v>
      </c>
      <c r="Y320" s="50">
        <f>(K320*1000)/C320</f>
        <v>0</v>
      </c>
      <c r="Z320" s="50">
        <f>(L320*1000)/C320</f>
        <v>0</v>
      </c>
      <c r="AA320" s="50">
        <f>(M320*1000)/C320</f>
        <v>0</v>
      </c>
      <c r="AB320" s="51">
        <f>(N320*1000)/C320</f>
        <v>0</v>
      </c>
      <c r="AC320" s="52">
        <f t="shared" si="152"/>
        <v>0</v>
      </c>
      <c r="AD320" s="53">
        <f>(R320*1000)/C320</f>
        <v>0</v>
      </c>
      <c r="AE320" s="54">
        <f t="shared" si="153"/>
        <v>0</v>
      </c>
    </row>
    <row r="321" spans="1:31" ht="18" hidden="1" customHeight="1">
      <c r="A321" s="172">
        <v>433081</v>
      </c>
      <c r="B321" s="101" t="s">
        <v>57</v>
      </c>
      <c r="C321" s="96">
        <v>40</v>
      </c>
      <c r="D321" s="165" t="s">
        <v>355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>
        <f>SUM(O321,R321)</f>
        <v>0</v>
      </c>
      <c r="T321" s="45"/>
      <c r="U321" s="46">
        <f t="shared" si="143"/>
        <v>0</v>
      </c>
      <c r="V321" s="66">
        <f t="shared" si="154"/>
        <v>0</v>
      </c>
      <c r="W321" s="48"/>
      <c r="X321" s="49">
        <f>(J321*1000)/C321</f>
        <v>0</v>
      </c>
      <c r="Y321" s="50">
        <f>(K321*1000)/C321</f>
        <v>0</v>
      </c>
      <c r="Z321" s="50">
        <f>(L321*1000)/C321</f>
        <v>0</v>
      </c>
      <c r="AA321" s="50">
        <f>(M321*1000)/C321</f>
        <v>0</v>
      </c>
      <c r="AB321" s="51">
        <f>(N321*1000)/C321</f>
        <v>0</v>
      </c>
      <c r="AC321" s="52">
        <f t="shared" si="152"/>
        <v>0</v>
      </c>
      <c r="AD321" s="53">
        <f>(R321*1000)/C321</f>
        <v>0</v>
      </c>
      <c r="AE321" s="54">
        <f t="shared" si="153"/>
        <v>0</v>
      </c>
    </row>
    <row r="322" spans="1:31" ht="18" hidden="1" customHeight="1">
      <c r="A322" s="172">
        <v>433071</v>
      </c>
      <c r="B322" s="101" t="s">
        <v>57</v>
      </c>
      <c r="C322" s="96">
        <v>40</v>
      </c>
      <c r="D322" s="165" t="s">
        <v>356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>
        <f>SUM(O322,R322)</f>
        <v>0</v>
      </c>
      <c r="T322" s="45"/>
      <c r="U322" s="46">
        <f t="shared" si="143"/>
        <v>0</v>
      </c>
      <c r="V322" s="66">
        <f t="shared" si="154"/>
        <v>0</v>
      </c>
      <c r="W322" s="48"/>
      <c r="X322" s="49">
        <f>(J322*1000)/C322</f>
        <v>0</v>
      </c>
      <c r="Y322" s="50">
        <f>(K322*1000)/C322</f>
        <v>0</v>
      </c>
      <c r="Z322" s="50">
        <f>(L322*1000)/C322</f>
        <v>0</v>
      </c>
      <c r="AA322" s="50">
        <f>(M322*1000)/C322</f>
        <v>0</v>
      </c>
      <c r="AB322" s="51">
        <f>(N322*1000)/C322</f>
        <v>0</v>
      </c>
      <c r="AC322" s="52">
        <f t="shared" si="152"/>
        <v>0</v>
      </c>
      <c r="AD322" s="53">
        <f>(R322*1000)/C322</f>
        <v>0</v>
      </c>
      <c r="AE322" s="54">
        <f t="shared" si="153"/>
        <v>0</v>
      </c>
    </row>
    <row r="323" spans="1:31" ht="18" hidden="1" customHeight="1">
      <c r="A323" s="172">
        <v>433061</v>
      </c>
      <c r="B323" s="101" t="s">
        <v>57</v>
      </c>
      <c r="C323" s="96" t="s">
        <v>75</v>
      </c>
      <c r="D323" s="165" t="s">
        <v>357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4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>
      <c r="A324" s="172">
        <v>433061</v>
      </c>
      <c r="B324" s="101" t="s">
        <v>57</v>
      </c>
      <c r="C324" s="96">
        <v>40</v>
      </c>
      <c r="D324" s="165" t="s">
        <v>358</v>
      </c>
      <c r="E324" s="103"/>
      <c r="F324" s="103"/>
      <c r="G324" s="103"/>
      <c r="H324" s="103"/>
      <c r="I324" s="104"/>
      <c r="J324" s="417"/>
      <c r="K324" s="418"/>
      <c r="L324" s="418"/>
      <c r="M324" s="418"/>
      <c r="N324" s="419"/>
      <c r="O324" s="386">
        <f t="shared" si="149"/>
        <v>0</v>
      </c>
      <c r="P324" s="41"/>
      <c r="Q324" s="420"/>
      <c r="R324" s="421">
        <f t="shared" si="150"/>
        <v>0</v>
      </c>
      <c r="S324" s="44">
        <f>SUM(O324,R324)</f>
        <v>0</v>
      </c>
      <c r="T324" s="422"/>
      <c r="U324" s="423">
        <f t="shared" si="143"/>
        <v>0</v>
      </c>
      <c r="V324" s="66">
        <f t="shared" si="154"/>
        <v>0</v>
      </c>
      <c r="W324" s="424"/>
      <c r="X324" s="425">
        <f>(J324*1000)/C324</f>
        <v>0</v>
      </c>
      <c r="Y324" s="426">
        <f>(K324*1000)/C324</f>
        <v>0</v>
      </c>
      <c r="Z324" s="426">
        <f>(L324*1000)/C324</f>
        <v>0</v>
      </c>
      <c r="AA324" s="426">
        <f>(M324*1000)/C324</f>
        <v>0</v>
      </c>
      <c r="AB324" s="427">
        <f>(N324*1000)/C324</f>
        <v>0</v>
      </c>
      <c r="AC324" s="428">
        <f t="shared" si="152"/>
        <v>0</v>
      </c>
      <c r="AD324" s="429">
        <f>(R324*1000)/C324</f>
        <v>0</v>
      </c>
      <c r="AE324" s="437">
        <f t="shared" si="153"/>
        <v>0</v>
      </c>
    </row>
    <row r="325" spans="1:31" ht="18" customHeight="1">
      <c r="A325" s="449" t="s">
        <v>359</v>
      </c>
      <c r="B325" s="450"/>
      <c r="C325" s="451"/>
      <c r="D325" s="450"/>
      <c r="E325" s="450"/>
      <c r="F325" s="450"/>
      <c r="G325" s="450"/>
      <c r="H325" s="450"/>
      <c r="I325" s="450"/>
      <c r="J325" s="452">
        <f t="shared" ref="J325:U325" si="169">SUM(J283:J324)</f>
        <v>109</v>
      </c>
      <c r="K325" s="453">
        <f t="shared" si="169"/>
        <v>11</v>
      </c>
      <c r="L325" s="453">
        <f t="shared" si="169"/>
        <v>119</v>
      </c>
      <c r="M325" s="453">
        <f t="shared" si="169"/>
        <v>0</v>
      </c>
      <c r="N325" s="454">
        <f t="shared" si="169"/>
        <v>40</v>
      </c>
      <c r="O325" s="455">
        <f t="shared" si="169"/>
        <v>279</v>
      </c>
      <c r="P325" s="456">
        <f t="shared" si="169"/>
        <v>0</v>
      </c>
      <c r="Q325" s="457">
        <f t="shared" si="169"/>
        <v>0</v>
      </c>
      <c r="R325" s="456">
        <f t="shared" si="169"/>
        <v>0</v>
      </c>
      <c r="S325" s="458">
        <f t="shared" si="169"/>
        <v>215</v>
      </c>
      <c r="T325" s="459">
        <f t="shared" si="169"/>
        <v>64</v>
      </c>
      <c r="U325" s="460">
        <f t="shared" si="169"/>
        <v>279</v>
      </c>
      <c r="V325" s="66">
        <f t="shared" si="154"/>
        <v>0</v>
      </c>
      <c r="W325" s="461"/>
      <c r="X325" s="462">
        <f t="shared" ref="X325:AE325" si="170">SUM(X283:X324)</f>
        <v>4360</v>
      </c>
      <c r="Y325" s="459">
        <f t="shared" si="170"/>
        <v>440</v>
      </c>
      <c r="Z325" s="459">
        <f t="shared" si="170"/>
        <v>1975</v>
      </c>
      <c r="AA325" s="459">
        <f t="shared" si="170"/>
        <v>0</v>
      </c>
      <c r="AB325" s="463">
        <f t="shared" si="170"/>
        <v>1600</v>
      </c>
      <c r="AC325" s="460">
        <f t="shared" si="170"/>
        <v>8375</v>
      </c>
      <c r="AD325" s="463">
        <f t="shared" si="170"/>
        <v>0</v>
      </c>
      <c r="AE325" s="464">
        <f t="shared" si="170"/>
        <v>8375</v>
      </c>
    </row>
    <row r="326" spans="1:31" ht="18" customHeight="1">
      <c r="A326" s="381">
        <v>513001</v>
      </c>
      <c r="B326" s="448">
        <v>4</v>
      </c>
      <c r="C326" s="238">
        <v>25</v>
      </c>
      <c r="D326" s="465"/>
      <c r="E326" s="465" t="s">
        <v>360</v>
      </c>
      <c r="F326" s="465"/>
      <c r="G326" s="465"/>
      <c r="H326" s="465"/>
      <c r="I326" s="465"/>
      <c r="J326" s="38"/>
      <c r="K326" s="466"/>
      <c r="L326" s="58"/>
      <c r="M326" s="58"/>
      <c r="N326" s="58"/>
      <c r="O326" s="40">
        <f t="shared" si="149"/>
        <v>0</v>
      </c>
      <c r="P326" s="42"/>
      <c r="Q326" s="42"/>
      <c r="R326" s="42"/>
      <c r="S326" s="44">
        <f>SUM(O326,R326)</f>
        <v>0</v>
      </c>
      <c r="T326" s="45"/>
      <c r="U326" s="46">
        <f t="shared" si="143"/>
        <v>0</v>
      </c>
      <c r="V326" s="66">
        <f t="shared" si="154"/>
        <v>0</v>
      </c>
      <c r="W326" s="467"/>
      <c r="X326" s="45"/>
      <c r="Y326" s="50">
        <f>(K326*1000)/C326</f>
        <v>0</v>
      </c>
      <c r="Z326" s="45"/>
      <c r="AA326" s="45"/>
      <c r="AB326" s="45"/>
      <c r="AC326" s="52">
        <f t="shared" si="152"/>
        <v>0</v>
      </c>
      <c r="AD326" s="45"/>
      <c r="AE326" s="54">
        <f t="shared" si="153"/>
        <v>0</v>
      </c>
    </row>
    <row r="327" spans="1:31" ht="18" hidden="1" customHeight="1">
      <c r="A327" s="381">
        <v>512001</v>
      </c>
      <c r="B327" s="448">
        <v>3.5</v>
      </c>
      <c r="C327" s="238">
        <v>25</v>
      </c>
      <c r="D327" s="465"/>
      <c r="E327" s="465" t="s">
        <v>361</v>
      </c>
      <c r="F327" s="465"/>
      <c r="G327" s="465"/>
      <c r="H327" s="465"/>
      <c r="I327" s="465"/>
      <c r="J327" s="38"/>
      <c r="K327" s="58"/>
      <c r="L327" s="58"/>
      <c r="M327" s="58"/>
      <c r="N327" s="58"/>
      <c r="O327" s="40">
        <f t="shared" si="149"/>
        <v>0</v>
      </c>
      <c r="P327" s="42"/>
      <c r="Q327" s="42"/>
      <c r="R327" s="42"/>
      <c r="S327" s="44">
        <f>SUM(O327,R327)</f>
        <v>0</v>
      </c>
      <c r="T327" s="45"/>
      <c r="U327" s="46">
        <f t="shared" si="143"/>
        <v>0</v>
      </c>
      <c r="V327" s="66">
        <f t="shared" si="154"/>
        <v>0</v>
      </c>
      <c r="W327" s="467"/>
      <c r="X327" s="45"/>
      <c r="Y327" s="50">
        <f>(K327*1000)/C327</f>
        <v>0</v>
      </c>
      <c r="Z327" s="45"/>
      <c r="AA327" s="45"/>
      <c r="AB327" s="45"/>
      <c r="AC327" s="52">
        <f t="shared" si="152"/>
        <v>0</v>
      </c>
      <c r="AD327" s="45"/>
      <c r="AE327" s="54">
        <f t="shared" si="153"/>
        <v>0</v>
      </c>
    </row>
    <row r="328" spans="1:31" ht="18" customHeight="1">
      <c r="A328" s="381">
        <v>513021</v>
      </c>
      <c r="B328" s="448">
        <v>4</v>
      </c>
      <c r="C328" s="238">
        <v>25</v>
      </c>
      <c r="D328" s="465"/>
      <c r="E328" s="465"/>
      <c r="F328" s="465"/>
      <c r="G328" s="465"/>
      <c r="H328" s="465">
        <v>6991</v>
      </c>
      <c r="I328" s="465"/>
      <c r="J328" s="38"/>
      <c r="K328" s="58"/>
      <c r="L328" s="58"/>
      <c r="M328" s="58"/>
      <c r="N328" s="107">
        <v>8</v>
      </c>
      <c r="O328" s="40">
        <f t="shared" si="149"/>
        <v>8</v>
      </c>
      <c r="P328" s="42"/>
      <c r="Q328" s="42"/>
      <c r="R328" s="42"/>
      <c r="S328" s="44">
        <f>SUM(O328,R328)</f>
        <v>8</v>
      </c>
      <c r="T328" s="45"/>
      <c r="U328" s="46">
        <f t="shared" si="143"/>
        <v>8</v>
      </c>
      <c r="V328" s="66">
        <f t="shared" si="154"/>
        <v>0</v>
      </c>
      <c r="W328" s="467" t="s">
        <v>288</v>
      </c>
      <c r="X328" s="45"/>
      <c r="Y328" s="45"/>
      <c r="Z328" s="45"/>
      <c r="AA328" s="45"/>
      <c r="AB328" s="51">
        <f>(N328*1000)/C328</f>
        <v>320</v>
      </c>
      <c r="AC328" s="52">
        <f t="shared" si="152"/>
        <v>320</v>
      </c>
      <c r="AD328" s="45"/>
      <c r="AE328" s="54">
        <f t="shared" si="153"/>
        <v>320</v>
      </c>
    </row>
    <row r="329" spans="1:31" ht="18" customHeight="1">
      <c r="A329" s="381">
        <v>511001</v>
      </c>
      <c r="B329" s="448">
        <v>4</v>
      </c>
      <c r="C329" s="238">
        <v>25</v>
      </c>
      <c r="D329" s="465"/>
      <c r="E329" s="465" t="s">
        <v>362</v>
      </c>
      <c r="F329" s="465"/>
      <c r="G329" s="465"/>
      <c r="H329" s="465"/>
      <c r="I329" s="465"/>
      <c r="J329" s="38"/>
      <c r="K329" s="468">
        <v>8</v>
      </c>
      <c r="L329" s="58"/>
      <c r="M329" s="58"/>
      <c r="N329" s="58"/>
      <c r="O329" s="40">
        <f t="shared" si="149"/>
        <v>8</v>
      </c>
      <c r="P329" s="42"/>
      <c r="Q329" s="42"/>
      <c r="R329" s="42"/>
      <c r="S329" s="44">
        <f>SUM(O329,R329)</f>
        <v>8</v>
      </c>
      <c r="T329" s="45"/>
      <c r="U329" s="46">
        <f t="shared" si="143"/>
        <v>8</v>
      </c>
      <c r="V329" s="66">
        <f t="shared" si="154"/>
        <v>0</v>
      </c>
      <c r="W329" s="467" t="s">
        <v>288</v>
      </c>
      <c r="X329" s="45"/>
      <c r="Y329" s="50">
        <f>(K329*1000)/C329</f>
        <v>320</v>
      </c>
      <c r="Z329" s="45"/>
      <c r="AA329" s="45"/>
      <c r="AB329" s="45"/>
      <c r="AC329" s="52">
        <f t="shared" si="152"/>
        <v>320</v>
      </c>
      <c r="AD329" s="45"/>
      <c r="AE329" s="54">
        <f t="shared" si="153"/>
        <v>320</v>
      </c>
    </row>
    <row r="330" spans="1:31" ht="18" customHeight="1">
      <c r="A330" s="962" t="s">
        <v>363</v>
      </c>
      <c r="B330" s="963"/>
      <c r="C330" s="964"/>
      <c r="D330" s="469"/>
      <c r="E330" s="469"/>
      <c r="F330" s="469"/>
      <c r="G330" s="469"/>
      <c r="H330" s="469"/>
      <c r="I330" s="469"/>
      <c r="J330" s="452">
        <f t="shared" ref="J330:N330" si="171">SUM(J326:J329)</f>
        <v>0</v>
      </c>
      <c r="K330" s="452">
        <f t="shared" si="171"/>
        <v>8</v>
      </c>
      <c r="L330" s="452">
        <f t="shared" si="171"/>
        <v>0</v>
      </c>
      <c r="M330" s="452">
        <f t="shared" si="171"/>
        <v>0</v>
      </c>
      <c r="N330" s="452">
        <f t="shared" si="171"/>
        <v>8</v>
      </c>
      <c r="O330" s="452">
        <f>SUM(O326:O329)</f>
        <v>16</v>
      </c>
      <c r="P330" s="470"/>
      <c r="Q330" s="470"/>
      <c r="R330" s="470"/>
      <c r="S330" s="458">
        <f>SUM(S326:S329)</f>
        <v>16</v>
      </c>
      <c r="T330" s="471"/>
      <c r="U330" s="460">
        <f>SUM(U326:U329)</f>
        <v>16</v>
      </c>
      <c r="V330" s="66">
        <f t="shared" si="154"/>
        <v>0</v>
      </c>
      <c r="W330" s="472"/>
      <c r="X330" s="471"/>
      <c r="Y330" s="459">
        <f>SUM(Y326:Y329)</f>
        <v>320</v>
      </c>
      <c r="Z330" s="471"/>
      <c r="AA330" s="471"/>
      <c r="AB330" s="471"/>
      <c r="AC330" s="460">
        <f>SUM(AC326:AC329)</f>
        <v>640</v>
      </c>
      <c r="AD330" s="471"/>
      <c r="AE330" s="460">
        <f>SUM(AE326:AE329)</f>
        <v>640</v>
      </c>
    </row>
    <row r="331" spans="1:31" ht="18" customHeight="1" thickBot="1">
      <c r="A331" s="473" t="s">
        <v>15</v>
      </c>
      <c r="B331" s="474"/>
      <c r="C331" s="475"/>
      <c r="D331" s="474"/>
      <c r="E331" s="474"/>
      <c r="F331" s="474"/>
      <c r="G331" s="474"/>
      <c r="H331" s="474"/>
      <c r="I331" s="474"/>
      <c r="J331" s="476">
        <f t="shared" ref="J331:O331" si="172">SUM(J325,J282,J275,J244,J212,J161,J330)</f>
        <v>1834</v>
      </c>
      <c r="K331" s="476">
        <f t="shared" si="172"/>
        <v>124</v>
      </c>
      <c r="L331" s="476">
        <f t="shared" si="172"/>
        <v>349</v>
      </c>
      <c r="M331" s="476">
        <f t="shared" si="172"/>
        <v>0</v>
      </c>
      <c r="N331" s="476">
        <f t="shared" si="172"/>
        <v>104</v>
      </c>
      <c r="O331" s="476">
        <f t="shared" si="172"/>
        <v>2402</v>
      </c>
      <c r="P331" s="477">
        <f>SUM(P325,P282,P275,P244,P212,P161)</f>
        <v>4719</v>
      </c>
      <c r="Q331" s="476">
        <f>SUM(Q325,Q282,Q275,Q244,Q212,Q161)</f>
        <v>4050</v>
      </c>
      <c r="R331" s="477">
        <f>SUM(R325,R282,R275,R244,R212,R161)</f>
        <v>8769</v>
      </c>
      <c r="S331" s="478">
        <f>SUM(S325,S282,S275,S244,S212,S161,S330)</f>
        <v>7944</v>
      </c>
      <c r="T331" s="479">
        <f>SUM(T325,T282,T275,T244,T212,T161)</f>
        <v>3227</v>
      </c>
      <c r="U331" s="480">
        <f>SUM(U325,U282,U275,U244,U212,U161,U330)</f>
        <v>11171</v>
      </c>
      <c r="V331" s="66">
        <f t="shared" si="154"/>
        <v>0</v>
      </c>
      <c r="W331" s="481"/>
      <c r="X331" s="482">
        <f t="shared" ref="X331:AC331" si="173">SUM(X325,X282,X275,X244,X212,X161,X330)</f>
        <v>65680</v>
      </c>
      <c r="Y331" s="482">
        <f t="shared" si="173"/>
        <v>4960</v>
      </c>
      <c r="Z331" s="482">
        <f t="shared" si="173"/>
        <v>5895</v>
      </c>
      <c r="AA331" s="482">
        <f t="shared" si="173"/>
        <v>0</v>
      </c>
      <c r="AB331" s="482">
        <f t="shared" si="173"/>
        <v>3840</v>
      </c>
      <c r="AC331" s="482">
        <f t="shared" si="173"/>
        <v>80335</v>
      </c>
      <c r="AD331" s="483">
        <f>SUM(AD325,AD282,AD275,AD244,AD212,AD161)</f>
        <v>118680</v>
      </c>
      <c r="AE331" s="484">
        <f>SUM(AE325,AE282,AE275,AE244,AE212,AE161,AE330)</f>
        <v>196135</v>
      </c>
    </row>
    <row r="332" spans="1:31" ht="18">
      <c r="A332" s="485" t="s">
        <v>364</v>
      </c>
      <c r="B332" s="486"/>
      <c r="C332" s="487"/>
      <c r="D332" s="488"/>
      <c r="E332" s="488"/>
      <c r="F332" s="488"/>
      <c r="G332" s="488"/>
      <c r="H332" s="488"/>
      <c r="I332" s="488"/>
      <c r="J332" s="489"/>
      <c r="K332" s="490"/>
      <c r="L332" s="490"/>
      <c r="M332" s="490"/>
      <c r="N332" s="490"/>
      <c r="O332" s="491"/>
      <c r="P332" s="492"/>
      <c r="Q332" s="493"/>
      <c r="R332" s="493"/>
      <c r="S332" s="494"/>
      <c r="T332" s="495"/>
      <c r="U332" s="496"/>
      <c r="V332" s="497"/>
      <c r="W332" s="497"/>
    </row>
    <row r="333" spans="1:31" ht="12" customHeight="1">
      <c r="A333" s="498">
        <v>112001</v>
      </c>
      <c r="B333" s="499"/>
      <c r="C333" s="500"/>
      <c r="D333" s="501"/>
      <c r="E333" s="501"/>
      <c r="F333" s="501"/>
      <c r="G333" s="501"/>
      <c r="H333" s="501"/>
      <c r="I333" s="502"/>
      <c r="J333" s="503">
        <f t="shared" ref="J333:O333" si="174">SUMIF($A$10:$A$329,$A333,J$10:J$329)</f>
        <v>72</v>
      </c>
      <c r="K333" s="503">
        <f t="shared" si="174"/>
        <v>0</v>
      </c>
      <c r="L333" s="503">
        <f t="shared" si="174"/>
        <v>0</v>
      </c>
      <c r="M333" s="503">
        <f t="shared" si="174"/>
        <v>0</v>
      </c>
      <c r="N333" s="503">
        <f t="shared" si="174"/>
        <v>0</v>
      </c>
      <c r="O333" s="503">
        <f t="shared" si="174"/>
        <v>72</v>
      </c>
      <c r="P333" s="504">
        <f t="shared" ref="P333:R336" si="175">SUMIF($A$10:$A$324,$A333,P$10:P$324)</f>
        <v>0</v>
      </c>
      <c r="Q333" s="505">
        <f t="shared" si="175"/>
        <v>0</v>
      </c>
      <c r="R333" s="506">
        <f t="shared" si="175"/>
        <v>0</v>
      </c>
      <c r="S333" s="507"/>
      <c r="T333" s="508"/>
      <c r="U333" s="509">
        <f>SUMIF($A$10:$A$324,$A333,U$10:U$324)</f>
        <v>72</v>
      </c>
      <c r="V333" s="510"/>
      <c r="W333" s="510"/>
    </row>
    <row r="334" spans="1:31" ht="12" customHeight="1">
      <c r="A334" s="498">
        <v>112031</v>
      </c>
      <c r="B334" s="499"/>
      <c r="C334" s="500"/>
      <c r="D334" s="501"/>
      <c r="E334" s="501"/>
      <c r="F334" s="501"/>
      <c r="G334" s="501"/>
      <c r="H334" s="501"/>
      <c r="I334" s="502"/>
      <c r="J334" s="503">
        <f t="shared" ref="J334:L356" si="176">SUMIF($A$10:$A$329,$A334,J$10:J$329)</f>
        <v>16</v>
      </c>
      <c r="K334" s="503">
        <f t="shared" si="176"/>
        <v>0</v>
      </c>
      <c r="L334" s="503">
        <f t="shared" si="176"/>
        <v>0</v>
      </c>
      <c r="M334" s="503">
        <f>SUMIF($A$10:$A$324,$A334,M$10:M$324)</f>
        <v>0</v>
      </c>
      <c r="N334" s="503">
        <f t="shared" ref="N334:O356" si="177">SUMIF($A$10:$A$329,$A334,N$10:N$329)</f>
        <v>0</v>
      </c>
      <c r="O334" s="503">
        <f t="shared" si="177"/>
        <v>16</v>
      </c>
      <c r="P334" s="504">
        <f t="shared" si="175"/>
        <v>0</v>
      </c>
      <c r="Q334" s="504">
        <f t="shared" si="175"/>
        <v>0</v>
      </c>
      <c r="R334" s="504">
        <f t="shared" si="175"/>
        <v>0</v>
      </c>
      <c r="S334" s="507"/>
      <c r="T334" s="508"/>
      <c r="U334" s="509">
        <f>SUMIF($A$10:$A$324,$A334,U$10:U$324)</f>
        <v>16</v>
      </c>
      <c r="V334" s="510"/>
      <c r="W334" s="510"/>
    </row>
    <row r="335" spans="1:31" ht="13.5" customHeight="1">
      <c r="A335" s="498">
        <v>112501</v>
      </c>
      <c r="B335" s="499"/>
      <c r="C335" s="500"/>
      <c r="D335" s="501"/>
      <c r="E335" s="501"/>
      <c r="F335" s="501"/>
      <c r="G335" s="501"/>
      <c r="H335" s="501"/>
      <c r="I335" s="502"/>
      <c r="J335" s="503">
        <f t="shared" si="176"/>
        <v>0</v>
      </c>
      <c r="K335" s="503">
        <f t="shared" si="176"/>
        <v>0</v>
      </c>
      <c r="L335" s="503">
        <f t="shared" si="176"/>
        <v>0</v>
      </c>
      <c r="M335" s="511">
        <f>SUMIF($A$10:$A$324,$A335,M$10:M$324)</f>
        <v>0</v>
      </c>
      <c r="N335" s="503">
        <f t="shared" si="177"/>
        <v>0</v>
      </c>
      <c r="O335" s="503">
        <f t="shared" si="177"/>
        <v>0</v>
      </c>
      <c r="P335" s="504">
        <f t="shared" si="175"/>
        <v>0</v>
      </c>
      <c r="Q335" s="505">
        <f t="shared" si="175"/>
        <v>0</v>
      </c>
      <c r="R335" s="506">
        <f t="shared" si="175"/>
        <v>0</v>
      </c>
      <c r="S335" s="507"/>
      <c r="T335" s="508"/>
      <c r="U335" s="509">
        <f>SUMIF($A$10:$A$324,$A335,U$10:U$324)</f>
        <v>0</v>
      </c>
      <c r="V335" s="510"/>
      <c r="W335" s="510"/>
    </row>
    <row r="336" spans="1:31" ht="12" customHeight="1">
      <c r="A336" s="498">
        <v>112801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si="176"/>
        <v>0</v>
      </c>
      <c r="K336" s="503">
        <f t="shared" si="176"/>
        <v>0</v>
      </c>
      <c r="L336" s="503">
        <f t="shared" si="176"/>
        <v>0</v>
      </c>
      <c r="M336" s="503">
        <f>SUMIF($A$10:$A$329,$A336,M$10:M$329)</f>
        <v>0</v>
      </c>
      <c r="N336" s="503">
        <f t="shared" si="177"/>
        <v>0</v>
      </c>
      <c r="O336" s="503">
        <f t="shared" si="177"/>
        <v>0</v>
      </c>
      <c r="P336" s="504">
        <f t="shared" si="175"/>
        <v>0</v>
      </c>
      <c r="Q336" s="504">
        <f t="shared" si="175"/>
        <v>0</v>
      </c>
      <c r="R336" s="504">
        <f t="shared" si="175"/>
        <v>0</v>
      </c>
      <c r="S336" s="507"/>
      <c r="T336" s="512"/>
      <c r="U336" s="509">
        <f>SUMIF($A$10:$A$324,$A336,U$10:U$324)</f>
        <v>0</v>
      </c>
      <c r="V336" s="513"/>
      <c r="W336" s="510"/>
    </row>
    <row r="337" spans="1:23" ht="12" customHeight="1">
      <c r="A337" s="498">
        <v>112601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si="176"/>
        <v>0</v>
      </c>
      <c r="K337" s="503">
        <f t="shared" si="176"/>
        <v>0</v>
      </c>
      <c r="L337" s="503">
        <f t="shared" si="176"/>
        <v>32</v>
      </c>
      <c r="M337" s="503">
        <f>SUMIF($A$10:$A$329,$A337,M$10:M$329)</f>
        <v>0</v>
      </c>
      <c r="N337" s="503">
        <f t="shared" si="177"/>
        <v>0</v>
      </c>
      <c r="O337" s="503">
        <f t="shared" si="177"/>
        <v>32</v>
      </c>
      <c r="P337" s="503">
        <f t="shared" ref="P337:U337" si="178">SUMIF($A$10:$A$329,$A337,P$10:P$329)</f>
        <v>0</v>
      </c>
      <c r="Q337" s="503">
        <f t="shared" si="178"/>
        <v>0</v>
      </c>
      <c r="R337" s="503">
        <f t="shared" si="178"/>
        <v>0</v>
      </c>
      <c r="S337" s="503">
        <f t="shared" si="178"/>
        <v>32</v>
      </c>
      <c r="T337" s="503">
        <f t="shared" si="178"/>
        <v>0</v>
      </c>
      <c r="U337" s="503">
        <f t="shared" si="178"/>
        <v>32</v>
      </c>
      <c r="V337" s="514"/>
      <c r="W337" s="510"/>
    </row>
    <row r="338" spans="1:23" ht="12" customHeight="1">
      <c r="A338" s="498">
        <v>112521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6"/>
        <v>0</v>
      </c>
      <c r="K338" s="503">
        <f t="shared" si="176"/>
        <v>0</v>
      </c>
      <c r="L338" s="503">
        <f t="shared" si="176"/>
        <v>0</v>
      </c>
      <c r="M338" s="511"/>
      <c r="N338" s="503">
        <f t="shared" si="177"/>
        <v>0</v>
      </c>
      <c r="O338" s="503">
        <f t="shared" si="177"/>
        <v>0</v>
      </c>
      <c r="P338" s="504">
        <f t="shared" ref="P338:R357" si="179">SUMIF($A$10:$A$324,$A338,P$10:P$324)</f>
        <v>0</v>
      </c>
      <c r="Q338" s="505">
        <f t="shared" si="179"/>
        <v>0</v>
      </c>
      <c r="R338" s="506">
        <f t="shared" si="179"/>
        <v>0</v>
      </c>
      <c r="S338" s="507"/>
      <c r="T338" s="508"/>
      <c r="U338" s="509">
        <f t="shared" ref="U338:U401" si="180">SUMIF($A$10:$A$324,$A338,U$10:U$324)</f>
        <v>0</v>
      </c>
      <c r="V338" s="510"/>
      <c r="W338" s="510"/>
    </row>
    <row r="339" spans="1:23" ht="12" customHeight="1">
      <c r="A339" s="498">
        <v>113001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6"/>
        <v>0</v>
      </c>
      <c r="K339" s="503">
        <f t="shared" si="176"/>
        <v>0</v>
      </c>
      <c r="L339" s="503">
        <f t="shared" si="176"/>
        <v>0</v>
      </c>
      <c r="M339" s="511">
        <f>SUMIF($A$10:$A$324,$A339,M$10:M$324)</f>
        <v>0</v>
      </c>
      <c r="N339" s="503">
        <f t="shared" si="177"/>
        <v>0</v>
      </c>
      <c r="O339" s="503">
        <f t="shared" si="177"/>
        <v>0</v>
      </c>
      <c r="P339" s="504">
        <f t="shared" si="179"/>
        <v>0</v>
      </c>
      <c r="Q339" s="505">
        <f t="shared" si="179"/>
        <v>0</v>
      </c>
      <c r="R339" s="506">
        <f t="shared" si="179"/>
        <v>0</v>
      </c>
      <c r="S339" s="507"/>
      <c r="T339" s="508"/>
      <c r="U339" s="509">
        <f t="shared" si="180"/>
        <v>0</v>
      </c>
      <c r="V339" s="510"/>
      <c r="W339" s="510"/>
    </row>
    <row r="340" spans="1:23" ht="12" customHeight="1">
      <c r="A340" s="498">
        <v>113301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6"/>
        <v>16</v>
      </c>
      <c r="K340" s="503">
        <f t="shared" si="176"/>
        <v>0</v>
      </c>
      <c r="L340" s="503">
        <f t="shared" si="176"/>
        <v>0</v>
      </c>
      <c r="M340" s="511"/>
      <c r="N340" s="503">
        <f t="shared" si="177"/>
        <v>0</v>
      </c>
      <c r="O340" s="503">
        <f t="shared" si="177"/>
        <v>16</v>
      </c>
      <c r="P340" s="504">
        <f t="shared" si="179"/>
        <v>0</v>
      </c>
      <c r="Q340" s="505">
        <f t="shared" si="179"/>
        <v>0</v>
      </c>
      <c r="R340" s="506">
        <f t="shared" si="179"/>
        <v>0</v>
      </c>
      <c r="S340" s="507"/>
      <c r="T340" s="508"/>
      <c r="U340" s="509">
        <f t="shared" si="180"/>
        <v>16</v>
      </c>
      <c r="V340" s="510"/>
      <c r="W340" s="510"/>
    </row>
    <row r="341" spans="1:23" ht="12" customHeight="1">
      <c r="A341" s="498">
        <v>113501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6"/>
        <v>0</v>
      </c>
      <c r="K341" s="503">
        <f t="shared" si="176"/>
        <v>0</v>
      </c>
      <c r="L341" s="503">
        <f t="shared" si="176"/>
        <v>0</v>
      </c>
      <c r="M341" s="511">
        <f>SUMIF($A$10:$A$324,$A341,M$10:M$324)</f>
        <v>0</v>
      </c>
      <c r="N341" s="503">
        <f t="shared" si="177"/>
        <v>0</v>
      </c>
      <c r="O341" s="503">
        <f t="shared" si="177"/>
        <v>0</v>
      </c>
      <c r="P341" s="504">
        <f t="shared" si="179"/>
        <v>0</v>
      </c>
      <c r="Q341" s="505">
        <f t="shared" si="179"/>
        <v>0</v>
      </c>
      <c r="R341" s="506">
        <f t="shared" si="179"/>
        <v>0</v>
      </c>
      <c r="S341" s="507"/>
      <c r="T341" s="508"/>
      <c r="U341" s="509">
        <f t="shared" si="180"/>
        <v>0</v>
      </c>
      <c r="V341" s="510"/>
      <c r="W341" s="510"/>
    </row>
    <row r="342" spans="1:23" ht="12" customHeight="1">
      <c r="A342" s="498">
        <v>113521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6"/>
        <v>0</v>
      </c>
      <c r="K342" s="503">
        <f t="shared" si="176"/>
        <v>0</v>
      </c>
      <c r="L342" s="503">
        <f t="shared" si="176"/>
        <v>0</v>
      </c>
      <c r="M342" s="511">
        <f>SUMIF($A$10:$A$324,$A342,M$10:M$324)</f>
        <v>0</v>
      </c>
      <c r="N342" s="503">
        <f t="shared" si="177"/>
        <v>0</v>
      </c>
      <c r="O342" s="503">
        <f t="shared" si="177"/>
        <v>0</v>
      </c>
      <c r="P342" s="504">
        <f t="shared" si="179"/>
        <v>0</v>
      </c>
      <c r="Q342" s="505">
        <f t="shared" si="179"/>
        <v>0</v>
      </c>
      <c r="R342" s="506">
        <f t="shared" si="179"/>
        <v>0</v>
      </c>
      <c r="S342" s="507"/>
      <c r="T342" s="508"/>
      <c r="U342" s="509">
        <f t="shared" si="180"/>
        <v>0</v>
      </c>
      <c r="V342" s="510"/>
      <c r="W342" s="510"/>
    </row>
    <row r="343" spans="1:23" ht="12" customHeight="1">
      <c r="A343" s="498">
        <v>113591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6"/>
        <v>0</v>
      </c>
      <c r="K343" s="503">
        <f t="shared" si="176"/>
        <v>0</v>
      </c>
      <c r="L343" s="503">
        <f t="shared" si="176"/>
        <v>0</v>
      </c>
      <c r="M343" s="511"/>
      <c r="N343" s="503">
        <f t="shared" si="177"/>
        <v>0</v>
      </c>
      <c r="O343" s="503">
        <f t="shared" si="177"/>
        <v>0</v>
      </c>
      <c r="P343" s="504">
        <f t="shared" si="179"/>
        <v>0</v>
      </c>
      <c r="Q343" s="505">
        <f t="shared" si="179"/>
        <v>0</v>
      </c>
      <c r="R343" s="506">
        <f t="shared" si="179"/>
        <v>0</v>
      </c>
      <c r="S343" s="507"/>
      <c r="T343" s="508"/>
      <c r="U343" s="509">
        <f t="shared" si="180"/>
        <v>0</v>
      </c>
      <c r="V343" s="510"/>
      <c r="W343" s="510"/>
    </row>
    <row r="344" spans="1:23" ht="12" customHeight="1">
      <c r="A344" s="498">
        <v>113601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6"/>
        <v>0</v>
      </c>
      <c r="K344" s="503">
        <f t="shared" si="176"/>
        <v>0</v>
      </c>
      <c r="L344" s="503">
        <f t="shared" si="176"/>
        <v>0</v>
      </c>
      <c r="M344" s="511">
        <f>SUMIF($A$10:$A$324,$A344,M$10:M$324)</f>
        <v>0</v>
      </c>
      <c r="N344" s="503">
        <f t="shared" si="177"/>
        <v>0</v>
      </c>
      <c r="O344" s="503">
        <f t="shared" si="177"/>
        <v>0</v>
      </c>
      <c r="P344" s="504">
        <f t="shared" si="179"/>
        <v>0</v>
      </c>
      <c r="Q344" s="505">
        <f t="shared" si="179"/>
        <v>0</v>
      </c>
      <c r="R344" s="506">
        <f t="shared" si="179"/>
        <v>0</v>
      </c>
      <c r="S344" s="507"/>
      <c r="T344" s="508"/>
      <c r="U344" s="509">
        <f t="shared" si="180"/>
        <v>0</v>
      </c>
      <c r="V344" s="510"/>
      <c r="W344" s="510"/>
    </row>
    <row r="345" spans="1:23" ht="12" customHeight="1">
      <c r="A345" s="498">
        <v>113801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6"/>
        <v>0</v>
      </c>
      <c r="K345" s="503">
        <f t="shared" si="176"/>
        <v>0</v>
      </c>
      <c r="L345" s="503">
        <f t="shared" si="176"/>
        <v>0</v>
      </c>
      <c r="M345" s="511">
        <f>SUMIF($A$10:$A$324,$A345,M$10:M$324)</f>
        <v>0</v>
      </c>
      <c r="N345" s="503">
        <f t="shared" si="177"/>
        <v>0</v>
      </c>
      <c r="O345" s="503">
        <f t="shared" si="177"/>
        <v>0</v>
      </c>
      <c r="P345" s="504">
        <f t="shared" si="179"/>
        <v>0</v>
      </c>
      <c r="Q345" s="505">
        <f t="shared" si="179"/>
        <v>0</v>
      </c>
      <c r="R345" s="506">
        <f t="shared" si="179"/>
        <v>0</v>
      </c>
      <c r="S345" s="507"/>
      <c r="T345" s="508"/>
      <c r="U345" s="509">
        <f t="shared" si="180"/>
        <v>0</v>
      </c>
      <c r="V345" s="510"/>
      <c r="W345" s="510"/>
    </row>
    <row r="346" spans="1:23" ht="12" customHeight="1">
      <c r="A346" s="498">
        <v>114001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6"/>
        <v>8</v>
      </c>
      <c r="K346" s="503">
        <f t="shared" si="176"/>
        <v>0</v>
      </c>
      <c r="L346" s="503">
        <f t="shared" si="176"/>
        <v>0</v>
      </c>
      <c r="M346" s="511">
        <f>SUMIF($A$10:$A$324,$A346,M$10:M$324)</f>
        <v>0</v>
      </c>
      <c r="N346" s="503">
        <f t="shared" si="177"/>
        <v>0</v>
      </c>
      <c r="O346" s="503">
        <f t="shared" si="177"/>
        <v>8</v>
      </c>
      <c r="P346" s="504">
        <f t="shared" si="179"/>
        <v>0</v>
      </c>
      <c r="Q346" s="505">
        <f t="shared" si="179"/>
        <v>0</v>
      </c>
      <c r="R346" s="506">
        <f t="shared" si="179"/>
        <v>0</v>
      </c>
      <c r="S346" s="507"/>
      <c r="T346" s="508"/>
      <c r="U346" s="509">
        <f t="shared" si="180"/>
        <v>8</v>
      </c>
      <c r="V346" s="510"/>
      <c r="W346" s="510"/>
    </row>
    <row r="347" spans="1:23" ht="12" customHeight="1">
      <c r="A347" s="498" t="s">
        <v>236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6"/>
        <v>100</v>
      </c>
      <c r="K347" s="503">
        <f t="shared" si="176"/>
        <v>0</v>
      </c>
      <c r="L347" s="503">
        <f t="shared" si="176"/>
        <v>0</v>
      </c>
      <c r="M347" s="511"/>
      <c r="N347" s="503">
        <f t="shared" si="177"/>
        <v>0</v>
      </c>
      <c r="O347" s="503">
        <f t="shared" si="177"/>
        <v>100</v>
      </c>
      <c r="P347" s="504">
        <f t="shared" si="179"/>
        <v>0</v>
      </c>
      <c r="Q347" s="504">
        <f t="shared" si="179"/>
        <v>0</v>
      </c>
      <c r="R347" s="504">
        <f t="shared" si="179"/>
        <v>0</v>
      </c>
      <c r="S347" s="507"/>
      <c r="T347" s="507"/>
      <c r="U347" s="515">
        <f t="shared" si="180"/>
        <v>100</v>
      </c>
      <c r="V347" s="516"/>
      <c r="W347" s="510"/>
    </row>
    <row r="348" spans="1:23" ht="12" customHeight="1">
      <c r="A348" s="498">
        <v>114101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6"/>
        <v>0</v>
      </c>
      <c r="K348" s="503">
        <f t="shared" si="176"/>
        <v>0</v>
      </c>
      <c r="L348" s="503">
        <f t="shared" si="176"/>
        <v>0</v>
      </c>
      <c r="M348" s="511">
        <f t="shared" ref="M348:M354" si="181">SUMIF($A$10:$A$324,$A348,M$10:M$324)</f>
        <v>0</v>
      </c>
      <c r="N348" s="503">
        <f t="shared" si="177"/>
        <v>0</v>
      </c>
      <c r="O348" s="503">
        <f t="shared" si="177"/>
        <v>0</v>
      </c>
      <c r="P348" s="504">
        <f t="shared" si="179"/>
        <v>0</v>
      </c>
      <c r="Q348" s="505">
        <f t="shared" si="179"/>
        <v>0</v>
      </c>
      <c r="R348" s="506">
        <f t="shared" si="179"/>
        <v>0</v>
      </c>
      <c r="S348" s="507"/>
      <c r="T348" s="508"/>
      <c r="U348" s="509">
        <f t="shared" si="180"/>
        <v>0</v>
      </c>
      <c r="V348" s="510"/>
      <c r="W348" s="510"/>
    </row>
    <row r="349" spans="1:23" ht="12" customHeight="1">
      <c r="A349" s="498">
        <v>114301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6"/>
        <v>0</v>
      </c>
      <c r="K349" s="503">
        <f t="shared" si="176"/>
        <v>0</v>
      </c>
      <c r="L349" s="503">
        <f t="shared" si="176"/>
        <v>0</v>
      </c>
      <c r="M349" s="511">
        <f t="shared" si="181"/>
        <v>0</v>
      </c>
      <c r="N349" s="503">
        <f t="shared" si="177"/>
        <v>0</v>
      </c>
      <c r="O349" s="503">
        <f t="shared" si="177"/>
        <v>0</v>
      </c>
      <c r="P349" s="504">
        <f t="shared" si="179"/>
        <v>0</v>
      </c>
      <c r="Q349" s="505">
        <f t="shared" si="179"/>
        <v>0</v>
      </c>
      <c r="R349" s="506">
        <f t="shared" si="179"/>
        <v>0</v>
      </c>
      <c r="S349" s="507"/>
      <c r="T349" s="508"/>
      <c r="U349" s="509">
        <f t="shared" si="180"/>
        <v>0</v>
      </c>
      <c r="V349" s="510"/>
      <c r="W349" s="510"/>
    </row>
    <row r="350" spans="1:23" ht="12" customHeight="1">
      <c r="A350" s="498">
        <v>114501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6"/>
        <v>0</v>
      </c>
      <c r="K350" s="503">
        <f t="shared" si="176"/>
        <v>0</v>
      </c>
      <c r="L350" s="503">
        <f t="shared" si="176"/>
        <v>0</v>
      </c>
      <c r="M350" s="511">
        <f t="shared" si="181"/>
        <v>0</v>
      </c>
      <c r="N350" s="503">
        <f t="shared" si="177"/>
        <v>0</v>
      </c>
      <c r="O350" s="503">
        <f t="shared" si="177"/>
        <v>0</v>
      </c>
      <c r="P350" s="504">
        <f t="shared" si="179"/>
        <v>0</v>
      </c>
      <c r="Q350" s="505">
        <f t="shared" si="179"/>
        <v>0</v>
      </c>
      <c r="R350" s="506">
        <f t="shared" si="179"/>
        <v>0</v>
      </c>
      <c r="S350" s="507"/>
      <c r="T350" s="508"/>
      <c r="U350" s="509">
        <f t="shared" si="180"/>
        <v>0</v>
      </c>
      <c r="V350" s="510"/>
      <c r="W350" s="510"/>
    </row>
    <row r="351" spans="1:23" ht="12" customHeight="1">
      <c r="A351" s="498">
        <v>114521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6"/>
        <v>0</v>
      </c>
      <c r="K351" s="503">
        <f t="shared" si="176"/>
        <v>0</v>
      </c>
      <c r="L351" s="503">
        <f t="shared" si="176"/>
        <v>0</v>
      </c>
      <c r="M351" s="511">
        <f t="shared" si="181"/>
        <v>0</v>
      </c>
      <c r="N351" s="503">
        <f t="shared" si="177"/>
        <v>0</v>
      </c>
      <c r="O351" s="503">
        <f t="shared" si="177"/>
        <v>0</v>
      </c>
      <c r="P351" s="504">
        <f t="shared" si="179"/>
        <v>0</v>
      </c>
      <c r="Q351" s="505">
        <f t="shared" si="179"/>
        <v>150</v>
      </c>
      <c r="R351" s="506">
        <f t="shared" si="179"/>
        <v>150</v>
      </c>
      <c r="S351" s="507"/>
      <c r="T351" s="508"/>
      <c r="U351" s="509">
        <f t="shared" si="180"/>
        <v>150</v>
      </c>
      <c r="V351" s="510"/>
      <c r="W351" s="510"/>
    </row>
    <row r="352" spans="1:23" ht="12" customHeight="1">
      <c r="A352" s="498">
        <v>114591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6"/>
        <v>0</v>
      </c>
      <c r="K352" s="503">
        <f t="shared" si="176"/>
        <v>0</v>
      </c>
      <c r="L352" s="503">
        <f t="shared" si="176"/>
        <v>0</v>
      </c>
      <c r="M352" s="511">
        <f t="shared" si="181"/>
        <v>0</v>
      </c>
      <c r="N352" s="503">
        <f t="shared" si="177"/>
        <v>0</v>
      </c>
      <c r="O352" s="503">
        <f t="shared" si="177"/>
        <v>0</v>
      </c>
      <c r="P352" s="504">
        <f t="shared" si="179"/>
        <v>0</v>
      </c>
      <c r="Q352" s="505">
        <f t="shared" si="179"/>
        <v>0</v>
      </c>
      <c r="R352" s="506">
        <f t="shared" si="179"/>
        <v>0</v>
      </c>
      <c r="S352" s="507"/>
      <c r="T352" s="508"/>
      <c r="U352" s="509">
        <f t="shared" si="180"/>
        <v>0</v>
      </c>
      <c r="V352" s="510"/>
      <c r="W352" s="510"/>
    </row>
    <row r="353" spans="1:23" ht="12" customHeight="1">
      <c r="A353" s="498">
        <v>114601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6"/>
        <v>0</v>
      </c>
      <c r="K353" s="503">
        <f t="shared" si="176"/>
        <v>0</v>
      </c>
      <c r="L353" s="503">
        <f t="shared" si="176"/>
        <v>0</v>
      </c>
      <c r="M353" s="511">
        <f t="shared" si="181"/>
        <v>0</v>
      </c>
      <c r="N353" s="503">
        <f t="shared" si="177"/>
        <v>0</v>
      </c>
      <c r="O353" s="503">
        <f t="shared" si="177"/>
        <v>0</v>
      </c>
      <c r="P353" s="504">
        <f t="shared" si="179"/>
        <v>0</v>
      </c>
      <c r="Q353" s="505">
        <f t="shared" si="179"/>
        <v>0</v>
      </c>
      <c r="R353" s="506">
        <f t="shared" si="179"/>
        <v>0</v>
      </c>
      <c r="S353" s="507"/>
      <c r="T353" s="508"/>
      <c r="U353" s="509">
        <f t="shared" si="180"/>
        <v>0</v>
      </c>
      <c r="V353" s="510"/>
      <c r="W353" s="510"/>
    </row>
    <row r="354" spans="1:23" ht="12" customHeight="1">
      <c r="A354" s="498" t="s">
        <v>234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6"/>
        <v>0</v>
      </c>
      <c r="K354" s="503">
        <f t="shared" si="176"/>
        <v>0</v>
      </c>
      <c r="L354" s="503">
        <f t="shared" si="176"/>
        <v>0</v>
      </c>
      <c r="M354" s="511">
        <f t="shared" si="181"/>
        <v>0</v>
      </c>
      <c r="N354" s="503">
        <f t="shared" si="177"/>
        <v>0</v>
      </c>
      <c r="O354" s="503">
        <f t="shared" si="177"/>
        <v>0</v>
      </c>
      <c r="P354" s="504">
        <f t="shared" si="179"/>
        <v>0</v>
      </c>
      <c r="Q354" s="504">
        <f t="shared" si="179"/>
        <v>0</v>
      </c>
      <c r="R354" s="506">
        <f t="shared" si="179"/>
        <v>0</v>
      </c>
      <c r="S354" s="507"/>
      <c r="T354" s="508"/>
      <c r="U354" s="509">
        <f t="shared" si="180"/>
        <v>0</v>
      </c>
      <c r="V354" s="510"/>
      <c r="W354" s="510"/>
    </row>
    <row r="355" spans="1:23" ht="12" customHeight="1">
      <c r="A355" s="498">
        <v>114701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6"/>
        <v>0</v>
      </c>
      <c r="K355" s="503">
        <f t="shared" si="176"/>
        <v>0</v>
      </c>
      <c r="L355" s="503">
        <f t="shared" si="176"/>
        <v>0</v>
      </c>
      <c r="M355" s="503">
        <f>SUMIF($A$10:$A$329,$A355,M$10:M$329)</f>
        <v>0</v>
      </c>
      <c r="N355" s="503">
        <f t="shared" si="177"/>
        <v>0</v>
      </c>
      <c r="O355" s="503">
        <f t="shared" si="177"/>
        <v>0</v>
      </c>
      <c r="P355" s="504">
        <f t="shared" si="179"/>
        <v>0</v>
      </c>
      <c r="Q355" s="504">
        <f t="shared" si="179"/>
        <v>0</v>
      </c>
      <c r="R355" s="506">
        <f t="shared" si="179"/>
        <v>0</v>
      </c>
      <c r="S355" s="507"/>
      <c r="T355" s="508"/>
      <c r="U355" s="509">
        <f t="shared" si="180"/>
        <v>0</v>
      </c>
      <c r="V355" s="510"/>
      <c r="W355" s="510"/>
    </row>
    <row r="356" spans="1:23" ht="12" customHeight="1">
      <c r="A356" s="498" t="s">
        <v>232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6"/>
        <v>0</v>
      </c>
      <c r="K356" s="503">
        <f t="shared" si="176"/>
        <v>0</v>
      </c>
      <c r="L356" s="503">
        <f t="shared" si="176"/>
        <v>0</v>
      </c>
      <c r="M356" s="503">
        <f>SUMIF($A$10:$A$329,$A356,M$10:M$329)</f>
        <v>0</v>
      </c>
      <c r="N356" s="503">
        <f t="shared" si="177"/>
        <v>0</v>
      </c>
      <c r="O356" s="503">
        <f t="shared" si="177"/>
        <v>0</v>
      </c>
      <c r="P356" s="504">
        <f t="shared" si="179"/>
        <v>0</v>
      </c>
      <c r="Q356" s="504">
        <f t="shared" si="179"/>
        <v>0</v>
      </c>
      <c r="R356" s="504">
        <f t="shared" si="179"/>
        <v>0</v>
      </c>
      <c r="S356" s="507"/>
      <c r="T356" s="508"/>
      <c r="U356" s="509">
        <f t="shared" si="180"/>
        <v>0</v>
      </c>
      <c r="V356" s="510"/>
      <c r="W356" s="510"/>
    </row>
    <row r="357" spans="1:23" ht="12" customHeight="1">
      <c r="A357" s="498">
        <v>112591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ref="J357:J420" si="182">SUMIF($A$10:$A$329,$A357,J$10:J$329)</f>
        <v>0</v>
      </c>
      <c r="K357" s="503"/>
      <c r="L357" s="503"/>
      <c r="M357" s="517"/>
      <c r="N357" s="503"/>
      <c r="O357" s="503"/>
      <c r="P357" s="504">
        <f t="shared" si="179"/>
        <v>0</v>
      </c>
      <c r="Q357" s="504">
        <f t="shared" si="179"/>
        <v>0</v>
      </c>
      <c r="R357" s="504">
        <f t="shared" si="179"/>
        <v>0</v>
      </c>
      <c r="S357" s="507"/>
      <c r="T357" s="508"/>
      <c r="U357" s="509">
        <f t="shared" si="180"/>
        <v>0</v>
      </c>
      <c r="V357" s="510"/>
      <c r="W357" s="510"/>
    </row>
    <row r="358" spans="1:23" ht="12" customHeight="1">
      <c r="A358" s="498">
        <v>115001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82"/>
        <v>0</v>
      </c>
      <c r="K358" s="503">
        <f t="shared" ref="K358:L377" si="183">SUMIF($A$10:$A$329,$A358,K$10:K$329)</f>
        <v>0</v>
      </c>
      <c r="L358" s="503">
        <f t="shared" si="183"/>
        <v>0</v>
      </c>
      <c r="M358" s="511">
        <f t="shared" ref="M358:M421" si="184">SUMIF($A$10:$A$324,$A358,M$10:M$324)</f>
        <v>0</v>
      </c>
      <c r="N358" s="503">
        <f t="shared" ref="N358:O377" si="185">SUMIF($A$10:$A$329,$A358,N$10:N$329)</f>
        <v>0</v>
      </c>
      <c r="O358" s="503">
        <f t="shared" si="185"/>
        <v>0</v>
      </c>
      <c r="P358" s="504">
        <f t="shared" ref="P358:R377" si="186">SUMIF($A$10:$A$324,$A358,P$10:P$324)</f>
        <v>0</v>
      </c>
      <c r="Q358" s="505">
        <f t="shared" si="186"/>
        <v>0</v>
      </c>
      <c r="R358" s="506">
        <f t="shared" si="186"/>
        <v>0</v>
      </c>
      <c r="S358" s="507"/>
      <c r="T358" s="508"/>
      <c r="U358" s="509">
        <f t="shared" si="180"/>
        <v>0</v>
      </c>
      <c r="V358" s="510"/>
      <c r="W358" s="510"/>
    </row>
    <row r="359" spans="1:23" ht="12" customHeight="1">
      <c r="A359" s="498">
        <v>115501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82"/>
        <v>0</v>
      </c>
      <c r="K359" s="503">
        <f t="shared" si="183"/>
        <v>0</v>
      </c>
      <c r="L359" s="503">
        <f t="shared" si="183"/>
        <v>0</v>
      </c>
      <c r="M359" s="511">
        <f t="shared" si="184"/>
        <v>0</v>
      </c>
      <c r="N359" s="503">
        <f t="shared" si="185"/>
        <v>0</v>
      </c>
      <c r="O359" s="503">
        <f t="shared" si="185"/>
        <v>0</v>
      </c>
      <c r="P359" s="504">
        <f t="shared" si="186"/>
        <v>0</v>
      </c>
      <c r="Q359" s="505">
        <f t="shared" si="186"/>
        <v>220</v>
      </c>
      <c r="R359" s="506">
        <f t="shared" si="186"/>
        <v>220</v>
      </c>
      <c r="S359" s="507"/>
      <c r="T359" s="508"/>
      <c r="U359" s="509">
        <f t="shared" si="180"/>
        <v>220</v>
      </c>
      <c r="V359" s="510"/>
      <c r="W359" s="510"/>
    </row>
    <row r="360" spans="1:23" ht="12" customHeight="1">
      <c r="A360" s="498">
        <v>115591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82"/>
        <v>0</v>
      </c>
      <c r="K360" s="503">
        <f t="shared" si="183"/>
        <v>0</v>
      </c>
      <c r="L360" s="503">
        <f t="shared" si="183"/>
        <v>0</v>
      </c>
      <c r="M360" s="511">
        <f t="shared" si="184"/>
        <v>0</v>
      </c>
      <c r="N360" s="503">
        <f t="shared" si="185"/>
        <v>0</v>
      </c>
      <c r="O360" s="503">
        <f t="shared" si="185"/>
        <v>0</v>
      </c>
      <c r="P360" s="504">
        <f t="shared" si="186"/>
        <v>0</v>
      </c>
      <c r="Q360" s="505">
        <f t="shared" si="186"/>
        <v>0</v>
      </c>
      <c r="R360" s="506">
        <f t="shared" si="186"/>
        <v>0</v>
      </c>
      <c r="S360" s="507"/>
      <c r="T360" s="508"/>
      <c r="U360" s="509">
        <f t="shared" si="180"/>
        <v>0</v>
      </c>
      <c r="V360" s="510"/>
      <c r="W360" s="510"/>
    </row>
    <row r="361" spans="1:23" ht="12" customHeight="1">
      <c r="A361" s="498">
        <v>115701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2"/>
        <v>0</v>
      </c>
      <c r="K361" s="503">
        <f t="shared" si="183"/>
        <v>0</v>
      </c>
      <c r="L361" s="503">
        <f t="shared" si="183"/>
        <v>0</v>
      </c>
      <c r="M361" s="511">
        <f t="shared" si="184"/>
        <v>0</v>
      </c>
      <c r="N361" s="503">
        <f t="shared" si="185"/>
        <v>0</v>
      </c>
      <c r="O361" s="503">
        <f t="shared" si="185"/>
        <v>0</v>
      </c>
      <c r="P361" s="504">
        <f t="shared" si="186"/>
        <v>0</v>
      </c>
      <c r="Q361" s="505">
        <f t="shared" si="186"/>
        <v>0</v>
      </c>
      <c r="R361" s="506">
        <f t="shared" si="186"/>
        <v>0</v>
      </c>
      <c r="S361" s="507"/>
      <c r="T361" s="508"/>
      <c r="U361" s="509">
        <f t="shared" si="180"/>
        <v>0</v>
      </c>
      <c r="V361" s="510"/>
      <c r="W361" s="510"/>
    </row>
    <row r="362" spans="1:23" ht="12" customHeight="1">
      <c r="A362" s="498">
        <v>120000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2"/>
        <v>0</v>
      </c>
      <c r="K362" s="503">
        <f t="shared" si="183"/>
        <v>0</v>
      </c>
      <c r="L362" s="503">
        <f t="shared" si="183"/>
        <v>0</v>
      </c>
      <c r="M362" s="511">
        <f t="shared" si="184"/>
        <v>0</v>
      </c>
      <c r="N362" s="503">
        <f t="shared" si="185"/>
        <v>0</v>
      </c>
      <c r="O362" s="503">
        <f t="shared" si="185"/>
        <v>0</v>
      </c>
      <c r="P362" s="504">
        <f t="shared" si="186"/>
        <v>0</v>
      </c>
      <c r="Q362" s="505">
        <f t="shared" si="186"/>
        <v>0</v>
      </c>
      <c r="R362" s="506">
        <f t="shared" si="186"/>
        <v>0</v>
      </c>
      <c r="S362" s="507"/>
      <c r="T362" s="508"/>
      <c r="U362" s="509">
        <f t="shared" si="180"/>
        <v>0</v>
      </c>
      <c r="V362" s="510"/>
      <c r="W362" s="510"/>
    </row>
    <row r="363" spans="1:23" ht="12" customHeight="1">
      <c r="A363" s="498">
        <v>120100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2"/>
        <v>0</v>
      </c>
      <c r="K363" s="503">
        <f t="shared" si="183"/>
        <v>0</v>
      </c>
      <c r="L363" s="503">
        <f t="shared" si="183"/>
        <v>0</v>
      </c>
      <c r="M363" s="511">
        <f t="shared" si="184"/>
        <v>0</v>
      </c>
      <c r="N363" s="503">
        <f t="shared" si="185"/>
        <v>0</v>
      </c>
      <c r="O363" s="503">
        <f t="shared" si="185"/>
        <v>0</v>
      </c>
      <c r="P363" s="504">
        <f t="shared" si="186"/>
        <v>0</v>
      </c>
      <c r="Q363" s="505">
        <f t="shared" si="186"/>
        <v>0</v>
      </c>
      <c r="R363" s="506">
        <f t="shared" si="186"/>
        <v>0</v>
      </c>
      <c r="S363" s="507"/>
      <c r="T363" s="508"/>
      <c r="U363" s="509">
        <f t="shared" si="180"/>
        <v>0</v>
      </c>
      <c r="V363" s="510"/>
      <c r="W363" s="510"/>
    </row>
    <row r="364" spans="1:23" ht="12" customHeight="1">
      <c r="A364" s="498">
        <v>120110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2"/>
        <v>0</v>
      </c>
      <c r="K364" s="503">
        <f t="shared" si="183"/>
        <v>0</v>
      </c>
      <c r="L364" s="503">
        <f t="shared" si="183"/>
        <v>0</v>
      </c>
      <c r="M364" s="511">
        <f t="shared" si="184"/>
        <v>0</v>
      </c>
      <c r="N364" s="503">
        <f t="shared" si="185"/>
        <v>0</v>
      </c>
      <c r="O364" s="503">
        <f t="shared" si="185"/>
        <v>0</v>
      </c>
      <c r="P364" s="504">
        <f t="shared" si="186"/>
        <v>0</v>
      </c>
      <c r="Q364" s="505">
        <f t="shared" si="186"/>
        <v>0</v>
      </c>
      <c r="R364" s="506">
        <f t="shared" si="186"/>
        <v>0</v>
      </c>
      <c r="S364" s="507"/>
      <c r="T364" s="508"/>
      <c r="U364" s="509">
        <f t="shared" si="180"/>
        <v>0</v>
      </c>
      <c r="V364" s="510"/>
      <c r="W364" s="510"/>
    </row>
    <row r="365" spans="1:23" ht="12" customHeight="1">
      <c r="A365" s="498">
        <v>120500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2"/>
        <v>0</v>
      </c>
      <c r="K365" s="503">
        <f t="shared" si="183"/>
        <v>0</v>
      </c>
      <c r="L365" s="503">
        <f t="shared" si="183"/>
        <v>0</v>
      </c>
      <c r="M365" s="511">
        <f t="shared" si="184"/>
        <v>0</v>
      </c>
      <c r="N365" s="503">
        <f t="shared" si="185"/>
        <v>0</v>
      </c>
      <c r="O365" s="503">
        <f t="shared" si="185"/>
        <v>0</v>
      </c>
      <c r="P365" s="504">
        <f t="shared" si="186"/>
        <v>0</v>
      </c>
      <c r="Q365" s="505">
        <f t="shared" si="186"/>
        <v>0</v>
      </c>
      <c r="R365" s="506">
        <f t="shared" si="186"/>
        <v>0</v>
      </c>
      <c r="S365" s="507"/>
      <c r="T365" s="508"/>
      <c r="U365" s="509">
        <f t="shared" si="180"/>
        <v>0</v>
      </c>
      <c r="V365" s="510"/>
      <c r="W365" s="510"/>
    </row>
    <row r="366" spans="1:23" ht="12" customHeight="1">
      <c r="A366" s="498">
        <v>121701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2"/>
        <v>0</v>
      </c>
      <c r="K366" s="503">
        <f t="shared" si="183"/>
        <v>0</v>
      </c>
      <c r="L366" s="503">
        <f t="shared" si="183"/>
        <v>0</v>
      </c>
      <c r="M366" s="511">
        <f t="shared" si="184"/>
        <v>0</v>
      </c>
      <c r="N366" s="503">
        <f t="shared" si="185"/>
        <v>0</v>
      </c>
      <c r="O366" s="503">
        <f t="shared" si="185"/>
        <v>0</v>
      </c>
      <c r="P366" s="504">
        <f t="shared" si="186"/>
        <v>0</v>
      </c>
      <c r="Q366" s="505">
        <f t="shared" si="186"/>
        <v>0</v>
      </c>
      <c r="R366" s="506">
        <f t="shared" si="186"/>
        <v>0</v>
      </c>
      <c r="S366" s="507"/>
      <c r="T366" s="508"/>
      <c r="U366" s="509">
        <f t="shared" si="180"/>
        <v>0</v>
      </c>
      <c r="V366" s="510"/>
      <c r="W366" s="510"/>
    </row>
    <row r="367" spans="1:23" ht="12" customHeight="1">
      <c r="A367" s="498">
        <v>121721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2"/>
        <v>0</v>
      </c>
      <c r="K367" s="503">
        <f t="shared" si="183"/>
        <v>0</v>
      </c>
      <c r="L367" s="503">
        <f t="shared" si="183"/>
        <v>0</v>
      </c>
      <c r="M367" s="511">
        <f t="shared" si="184"/>
        <v>0</v>
      </c>
      <c r="N367" s="503">
        <f t="shared" si="185"/>
        <v>0</v>
      </c>
      <c r="O367" s="503">
        <f t="shared" si="185"/>
        <v>0</v>
      </c>
      <c r="P367" s="504">
        <f t="shared" si="186"/>
        <v>0</v>
      </c>
      <c r="Q367" s="505">
        <f t="shared" si="186"/>
        <v>0</v>
      </c>
      <c r="R367" s="506">
        <f t="shared" si="186"/>
        <v>0</v>
      </c>
      <c r="S367" s="507"/>
      <c r="T367" s="508"/>
      <c r="U367" s="509">
        <f t="shared" si="180"/>
        <v>0</v>
      </c>
      <c r="V367" s="510"/>
      <c r="W367" s="510"/>
    </row>
    <row r="368" spans="1:23" ht="12" customHeight="1">
      <c r="A368" s="498">
        <v>122001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2"/>
        <v>0</v>
      </c>
      <c r="K368" s="503">
        <f t="shared" si="183"/>
        <v>0</v>
      </c>
      <c r="L368" s="503">
        <f t="shared" si="183"/>
        <v>0</v>
      </c>
      <c r="M368" s="511">
        <f t="shared" si="184"/>
        <v>0</v>
      </c>
      <c r="N368" s="503">
        <f t="shared" si="185"/>
        <v>0</v>
      </c>
      <c r="O368" s="503">
        <f t="shared" si="185"/>
        <v>0</v>
      </c>
      <c r="P368" s="504">
        <f t="shared" si="186"/>
        <v>0</v>
      </c>
      <c r="Q368" s="505">
        <f t="shared" si="186"/>
        <v>0</v>
      </c>
      <c r="R368" s="506">
        <f t="shared" si="186"/>
        <v>0</v>
      </c>
      <c r="S368" s="507"/>
      <c r="T368" s="508"/>
      <c r="U368" s="509">
        <f t="shared" si="180"/>
        <v>0</v>
      </c>
      <c r="V368" s="510"/>
      <c r="W368" s="510"/>
    </row>
    <row r="369" spans="1:23" ht="12" customHeight="1">
      <c r="A369" s="498">
        <v>122021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2"/>
        <v>0</v>
      </c>
      <c r="K369" s="503">
        <f t="shared" si="183"/>
        <v>0</v>
      </c>
      <c r="L369" s="503">
        <f t="shared" si="183"/>
        <v>0</v>
      </c>
      <c r="M369" s="511">
        <f t="shared" si="184"/>
        <v>0</v>
      </c>
      <c r="N369" s="503">
        <f t="shared" si="185"/>
        <v>0</v>
      </c>
      <c r="O369" s="503">
        <f t="shared" si="185"/>
        <v>0</v>
      </c>
      <c r="P369" s="504">
        <f t="shared" si="186"/>
        <v>0</v>
      </c>
      <c r="Q369" s="505">
        <f t="shared" si="186"/>
        <v>0</v>
      </c>
      <c r="R369" s="506">
        <f t="shared" si="186"/>
        <v>0</v>
      </c>
      <c r="S369" s="507"/>
      <c r="T369" s="508"/>
      <c r="U369" s="509">
        <f t="shared" si="180"/>
        <v>0</v>
      </c>
      <c r="V369" s="510"/>
      <c r="W369" s="510"/>
    </row>
    <row r="370" spans="1:23" ht="12" customHeight="1">
      <c r="A370" s="498">
        <v>122031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2"/>
        <v>0</v>
      </c>
      <c r="K370" s="503">
        <f t="shared" si="183"/>
        <v>0</v>
      </c>
      <c r="L370" s="503">
        <f t="shared" si="183"/>
        <v>0</v>
      </c>
      <c r="M370" s="511">
        <f t="shared" si="184"/>
        <v>0</v>
      </c>
      <c r="N370" s="503">
        <f t="shared" si="185"/>
        <v>0</v>
      </c>
      <c r="O370" s="503">
        <f t="shared" si="185"/>
        <v>0</v>
      </c>
      <c r="P370" s="504">
        <f t="shared" si="186"/>
        <v>0</v>
      </c>
      <c r="Q370" s="505">
        <f t="shared" si="186"/>
        <v>0</v>
      </c>
      <c r="R370" s="506">
        <f t="shared" si="186"/>
        <v>0</v>
      </c>
      <c r="S370" s="507"/>
      <c r="T370" s="508"/>
      <c r="U370" s="509">
        <f t="shared" si="180"/>
        <v>0</v>
      </c>
      <c r="V370" s="510"/>
      <c r="W370" s="510"/>
    </row>
    <row r="371" spans="1:23" ht="12" customHeight="1">
      <c r="A371" s="498">
        <v>122121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2"/>
        <v>0</v>
      </c>
      <c r="K371" s="503">
        <f t="shared" si="183"/>
        <v>0</v>
      </c>
      <c r="L371" s="503">
        <f t="shared" si="183"/>
        <v>0</v>
      </c>
      <c r="M371" s="511">
        <f t="shared" si="184"/>
        <v>0</v>
      </c>
      <c r="N371" s="503">
        <f t="shared" si="185"/>
        <v>0</v>
      </c>
      <c r="O371" s="503">
        <f t="shared" si="185"/>
        <v>0</v>
      </c>
      <c r="P371" s="504">
        <f t="shared" si="186"/>
        <v>0</v>
      </c>
      <c r="Q371" s="505">
        <f t="shared" si="186"/>
        <v>0</v>
      </c>
      <c r="R371" s="506">
        <f t="shared" si="186"/>
        <v>0</v>
      </c>
      <c r="S371" s="507"/>
      <c r="T371" s="508"/>
      <c r="U371" s="509">
        <f t="shared" si="180"/>
        <v>0</v>
      </c>
      <c r="V371" s="510"/>
      <c r="W371" s="510"/>
    </row>
    <row r="372" spans="1:23" ht="12" customHeight="1">
      <c r="A372" s="498">
        <v>122131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2"/>
        <v>0</v>
      </c>
      <c r="K372" s="503">
        <f t="shared" si="183"/>
        <v>0</v>
      </c>
      <c r="L372" s="503">
        <f t="shared" si="183"/>
        <v>0</v>
      </c>
      <c r="M372" s="511">
        <f t="shared" si="184"/>
        <v>0</v>
      </c>
      <c r="N372" s="503">
        <f t="shared" si="185"/>
        <v>0</v>
      </c>
      <c r="O372" s="503">
        <f t="shared" si="185"/>
        <v>0</v>
      </c>
      <c r="P372" s="504">
        <f t="shared" si="186"/>
        <v>0</v>
      </c>
      <c r="Q372" s="505">
        <f t="shared" si="186"/>
        <v>0</v>
      </c>
      <c r="R372" s="506">
        <f t="shared" si="186"/>
        <v>0</v>
      </c>
      <c r="S372" s="507"/>
      <c r="T372" s="508"/>
      <c r="U372" s="509">
        <f t="shared" si="180"/>
        <v>0</v>
      </c>
      <c r="V372" s="510"/>
      <c r="W372" s="510"/>
    </row>
    <row r="373" spans="1:23" ht="12" customHeight="1">
      <c r="A373" s="498">
        <v>122701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2"/>
        <v>0</v>
      </c>
      <c r="K373" s="503">
        <f t="shared" si="183"/>
        <v>0</v>
      </c>
      <c r="L373" s="503">
        <f t="shared" si="183"/>
        <v>0</v>
      </c>
      <c r="M373" s="511">
        <f t="shared" si="184"/>
        <v>0</v>
      </c>
      <c r="N373" s="503">
        <f t="shared" si="185"/>
        <v>0</v>
      </c>
      <c r="O373" s="503">
        <f t="shared" si="185"/>
        <v>0</v>
      </c>
      <c r="P373" s="504">
        <f t="shared" si="186"/>
        <v>0</v>
      </c>
      <c r="Q373" s="505">
        <f t="shared" si="186"/>
        <v>0</v>
      </c>
      <c r="R373" s="506">
        <f t="shared" si="186"/>
        <v>0</v>
      </c>
      <c r="S373" s="507"/>
      <c r="T373" s="508"/>
      <c r="U373" s="509">
        <f t="shared" si="180"/>
        <v>0</v>
      </c>
      <c r="V373" s="510"/>
      <c r="W373" s="510"/>
    </row>
    <row r="374" spans="1:23" ht="12" customHeight="1">
      <c r="A374" s="498">
        <v>123001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2"/>
        <v>8</v>
      </c>
      <c r="K374" s="503">
        <f t="shared" si="183"/>
        <v>0</v>
      </c>
      <c r="L374" s="503">
        <f t="shared" si="183"/>
        <v>0</v>
      </c>
      <c r="M374" s="511">
        <f t="shared" si="184"/>
        <v>0</v>
      </c>
      <c r="N374" s="503">
        <f t="shared" si="185"/>
        <v>0</v>
      </c>
      <c r="O374" s="503">
        <f t="shared" si="185"/>
        <v>8</v>
      </c>
      <c r="P374" s="504">
        <f t="shared" si="186"/>
        <v>0</v>
      </c>
      <c r="Q374" s="505">
        <f t="shared" si="186"/>
        <v>0</v>
      </c>
      <c r="R374" s="506">
        <f t="shared" si="186"/>
        <v>0</v>
      </c>
      <c r="S374" s="507"/>
      <c r="T374" s="508"/>
      <c r="U374" s="509">
        <f t="shared" si="180"/>
        <v>8</v>
      </c>
      <c r="V374" s="510"/>
      <c r="W374" s="510"/>
    </row>
    <row r="375" spans="1:23" ht="12" customHeight="1">
      <c r="A375" s="498">
        <v>123021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2"/>
        <v>0</v>
      </c>
      <c r="K375" s="503">
        <f t="shared" si="183"/>
        <v>0</v>
      </c>
      <c r="L375" s="503">
        <f t="shared" si="183"/>
        <v>0</v>
      </c>
      <c r="M375" s="511">
        <f t="shared" si="184"/>
        <v>0</v>
      </c>
      <c r="N375" s="503">
        <f t="shared" si="185"/>
        <v>0</v>
      </c>
      <c r="O375" s="503">
        <f t="shared" si="185"/>
        <v>0</v>
      </c>
      <c r="P375" s="504">
        <f t="shared" si="186"/>
        <v>0</v>
      </c>
      <c r="Q375" s="505">
        <f t="shared" si="186"/>
        <v>0</v>
      </c>
      <c r="R375" s="506">
        <f t="shared" si="186"/>
        <v>0</v>
      </c>
      <c r="S375" s="507"/>
      <c r="T375" s="508"/>
      <c r="U375" s="509">
        <f t="shared" si="180"/>
        <v>0</v>
      </c>
      <c r="V375" s="510"/>
      <c r="W375" s="510"/>
    </row>
    <row r="376" spans="1:23" ht="12" customHeight="1">
      <c r="A376" s="498">
        <v>123030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2"/>
        <v>0</v>
      </c>
      <c r="K376" s="503">
        <f t="shared" si="183"/>
        <v>0</v>
      </c>
      <c r="L376" s="503">
        <f t="shared" si="183"/>
        <v>0</v>
      </c>
      <c r="M376" s="511">
        <f t="shared" si="184"/>
        <v>0</v>
      </c>
      <c r="N376" s="503">
        <f t="shared" si="185"/>
        <v>0</v>
      </c>
      <c r="O376" s="503">
        <f t="shared" si="185"/>
        <v>0</v>
      </c>
      <c r="P376" s="504">
        <f t="shared" si="186"/>
        <v>0</v>
      </c>
      <c r="Q376" s="505">
        <f t="shared" si="186"/>
        <v>0</v>
      </c>
      <c r="R376" s="506">
        <f t="shared" si="186"/>
        <v>0</v>
      </c>
      <c r="S376" s="507"/>
      <c r="T376" s="508"/>
      <c r="U376" s="509">
        <f t="shared" si="180"/>
        <v>0</v>
      </c>
      <c r="V376" s="510"/>
      <c r="W376" s="510"/>
    </row>
    <row r="377" spans="1:23" ht="12" customHeight="1">
      <c r="A377" s="518">
        <v>123031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2"/>
        <v>0</v>
      </c>
      <c r="K377" s="503">
        <f t="shared" si="183"/>
        <v>0</v>
      </c>
      <c r="L377" s="503">
        <f t="shared" si="183"/>
        <v>0</v>
      </c>
      <c r="M377" s="511">
        <f t="shared" si="184"/>
        <v>0</v>
      </c>
      <c r="N377" s="503">
        <f t="shared" si="185"/>
        <v>0</v>
      </c>
      <c r="O377" s="503">
        <f t="shared" si="185"/>
        <v>0</v>
      </c>
      <c r="P377" s="504">
        <f t="shared" si="186"/>
        <v>0</v>
      </c>
      <c r="Q377" s="505">
        <f t="shared" si="186"/>
        <v>0</v>
      </c>
      <c r="R377" s="505">
        <f t="shared" si="186"/>
        <v>0</v>
      </c>
      <c r="S377" s="507"/>
      <c r="T377" s="508"/>
      <c r="U377" s="509">
        <f t="shared" si="180"/>
        <v>0</v>
      </c>
      <c r="V377" s="510"/>
      <c r="W377" s="510"/>
    </row>
    <row r="378" spans="1:23" ht="12" customHeight="1">
      <c r="A378" s="498">
        <v>123701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2"/>
        <v>0</v>
      </c>
      <c r="K378" s="503">
        <f t="shared" ref="K378:L397" si="187">SUMIF($A$10:$A$329,$A378,K$10:K$329)</f>
        <v>0</v>
      </c>
      <c r="L378" s="503">
        <f t="shared" si="187"/>
        <v>0</v>
      </c>
      <c r="M378" s="511">
        <f t="shared" si="184"/>
        <v>0</v>
      </c>
      <c r="N378" s="503">
        <f t="shared" ref="N378:O397" si="188">SUMIF($A$10:$A$329,$A378,N$10:N$329)</f>
        <v>0</v>
      </c>
      <c r="O378" s="503">
        <f t="shared" si="188"/>
        <v>0</v>
      </c>
      <c r="P378" s="504">
        <f t="shared" ref="P378:R397" si="189">SUMIF($A$10:$A$324,$A378,P$10:P$324)</f>
        <v>0</v>
      </c>
      <c r="Q378" s="505">
        <f t="shared" si="189"/>
        <v>0</v>
      </c>
      <c r="R378" s="505">
        <f t="shared" si="189"/>
        <v>0</v>
      </c>
      <c r="S378" s="507"/>
      <c r="T378" s="508"/>
      <c r="U378" s="509">
        <f t="shared" si="180"/>
        <v>0</v>
      </c>
      <c r="V378" s="510"/>
      <c r="W378" s="510"/>
    </row>
    <row r="379" spans="1:23" ht="12" customHeight="1">
      <c r="A379" s="498">
        <v>125001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2"/>
        <v>0</v>
      </c>
      <c r="K379" s="503">
        <f t="shared" si="187"/>
        <v>0</v>
      </c>
      <c r="L379" s="503">
        <f t="shared" si="187"/>
        <v>0</v>
      </c>
      <c r="M379" s="511">
        <f t="shared" si="184"/>
        <v>0</v>
      </c>
      <c r="N379" s="503">
        <f t="shared" si="188"/>
        <v>0</v>
      </c>
      <c r="O379" s="503">
        <f t="shared" si="188"/>
        <v>0</v>
      </c>
      <c r="P379" s="504">
        <f t="shared" si="189"/>
        <v>0</v>
      </c>
      <c r="Q379" s="505">
        <f t="shared" si="189"/>
        <v>0</v>
      </c>
      <c r="R379" s="506">
        <f t="shared" si="189"/>
        <v>0</v>
      </c>
      <c r="S379" s="507"/>
      <c r="T379" s="508"/>
      <c r="U379" s="509">
        <f t="shared" si="180"/>
        <v>0</v>
      </c>
      <c r="V379" s="510"/>
      <c r="W379" s="510"/>
    </row>
    <row r="380" spans="1:23" ht="12" customHeight="1">
      <c r="A380" s="498">
        <v>127000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2"/>
        <v>0</v>
      </c>
      <c r="K380" s="503">
        <f t="shared" si="187"/>
        <v>0</v>
      </c>
      <c r="L380" s="503">
        <f t="shared" si="187"/>
        <v>0</v>
      </c>
      <c r="M380" s="511">
        <f t="shared" si="184"/>
        <v>0</v>
      </c>
      <c r="N380" s="503">
        <f t="shared" si="188"/>
        <v>0</v>
      </c>
      <c r="O380" s="503">
        <f t="shared" si="188"/>
        <v>0</v>
      </c>
      <c r="P380" s="504">
        <f t="shared" si="189"/>
        <v>0</v>
      </c>
      <c r="Q380" s="505">
        <f t="shared" si="189"/>
        <v>0</v>
      </c>
      <c r="R380" s="506">
        <f t="shared" si="189"/>
        <v>0</v>
      </c>
      <c r="S380" s="507"/>
      <c r="T380" s="508"/>
      <c r="U380" s="509">
        <f t="shared" si="180"/>
        <v>0</v>
      </c>
      <c r="V380" s="510"/>
      <c r="W380" s="510"/>
    </row>
    <row r="381" spans="1:23" ht="12" customHeight="1">
      <c r="A381" s="498">
        <v>127001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2"/>
        <v>76</v>
      </c>
      <c r="K381" s="503">
        <f t="shared" si="187"/>
        <v>0</v>
      </c>
      <c r="L381" s="503">
        <f t="shared" si="187"/>
        <v>20</v>
      </c>
      <c r="M381" s="511">
        <f t="shared" si="184"/>
        <v>0</v>
      </c>
      <c r="N381" s="503">
        <f t="shared" si="188"/>
        <v>0</v>
      </c>
      <c r="O381" s="503">
        <f t="shared" si="188"/>
        <v>96</v>
      </c>
      <c r="P381" s="504">
        <f t="shared" si="189"/>
        <v>0</v>
      </c>
      <c r="Q381" s="505">
        <f t="shared" si="189"/>
        <v>0</v>
      </c>
      <c r="R381" s="506">
        <f t="shared" si="189"/>
        <v>0</v>
      </c>
      <c r="S381" s="507"/>
      <c r="T381" s="508"/>
      <c r="U381" s="509">
        <f t="shared" si="180"/>
        <v>96</v>
      </c>
      <c r="V381" s="510"/>
      <c r="W381" s="510"/>
    </row>
    <row r="382" spans="1:23" ht="12" customHeight="1">
      <c r="A382" s="498">
        <v>127008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2"/>
        <v>0</v>
      </c>
      <c r="K382" s="503">
        <f t="shared" si="187"/>
        <v>0</v>
      </c>
      <c r="L382" s="503">
        <f t="shared" si="187"/>
        <v>0</v>
      </c>
      <c r="M382" s="511">
        <f t="shared" si="184"/>
        <v>0</v>
      </c>
      <c r="N382" s="503">
        <f t="shared" si="188"/>
        <v>0</v>
      </c>
      <c r="O382" s="503">
        <f t="shared" si="188"/>
        <v>0</v>
      </c>
      <c r="P382" s="504">
        <f t="shared" si="189"/>
        <v>0</v>
      </c>
      <c r="Q382" s="505">
        <f t="shared" si="189"/>
        <v>0</v>
      </c>
      <c r="R382" s="506">
        <f t="shared" si="189"/>
        <v>0</v>
      </c>
      <c r="S382" s="507"/>
      <c r="T382" s="508"/>
      <c r="U382" s="509">
        <f t="shared" si="180"/>
        <v>0</v>
      </c>
      <c r="V382" s="510"/>
      <c r="W382" s="510"/>
    </row>
    <row r="383" spans="1:23" ht="12" customHeight="1">
      <c r="A383" s="498">
        <v>127020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2"/>
        <v>0</v>
      </c>
      <c r="K383" s="503">
        <f t="shared" si="187"/>
        <v>0</v>
      </c>
      <c r="L383" s="503">
        <f t="shared" si="187"/>
        <v>0</v>
      </c>
      <c r="M383" s="511">
        <f t="shared" si="184"/>
        <v>0</v>
      </c>
      <c r="N383" s="503">
        <f t="shared" si="188"/>
        <v>0</v>
      </c>
      <c r="O383" s="503">
        <f t="shared" si="188"/>
        <v>0</v>
      </c>
      <c r="P383" s="504">
        <f t="shared" si="189"/>
        <v>0</v>
      </c>
      <c r="Q383" s="505">
        <f t="shared" si="189"/>
        <v>0</v>
      </c>
      <c r="R383" s="506">
        <f t="shared" si="189"/>
        <v>0</v>
      </c>
      <c r="S383" s="507"/>
      <c r="T383" s="508"/>
      <c r="U383" s="509">
        <f t="shared" si="180"/>
        <v>0</v>
      </c>
      <c r="V383" s="510"/>
      <c r="W383" s="510"/>
    </row>
    <row r="384" spans="1:23" ht="12" customHeight="1">
      <c r="A384" s="498">
        <v>127021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2"/>
        <v>0</v>
      </c>
      <c r="K384" s="503">
        <f t="shared" si="187"/>
        <v>0</v>
      </c>
      <c r="L384" s="503">
        <f t="shared" si="187"/>
        <v>0</v>
      </c>
      <c r="M384" s="511">
        <f t="shared" si="184"/>
        <v>0</v>
      </c>
      <c r="N384" s="503">
        <f t="shared" si="188"/>
        <v>0</v>
      </c>
      <c r="O384" s="503">
        <f t="shared" si="188"/>
        <v>0</v>
      </c>
      <c r="P384" s="504">
        <f t="shared" si="189"/>
        <v>0</v>
      </c>
      <c r="Q384" s="505">
        <f t="shared" si="189"/>
        <v>0</v>
      </c>
      <c r="R384" s="506">
        <f t="shared" si="189"/>
        <v>0</v>
      </c>
      <c r="S384" s="507"/>
      <c r="T384" s="508"/>
      <c r="U384" s="509">
        <f t="shared" si="180"/>
        <v>0</v>
      </c>
      <c r="V384" s="510"/>
      <c r="W384" s="510"/>
    </row>
    <row r="385" spans="1:23" ht="12" customHeight="1">
      <c r="A385" s="498">
        <v>127031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2"/>
        <v>0</v>
      </c>
      <c r="K385" s="503">
        <f t="shared" si="187"/>
        <v>0</v>
      </c>
      <c r="L385" s="503">
        <f t="shared" si="187"/>
        <v>0</v>
      </c>
      <c r="M385" s="511">
        <f t="shared" si="184"/>
        <v>0</v>
      </c>
      <c r="N385" s="503">
        <f t="shared" si="188"/>
        <v>0</v>
      </c>
      <c r="O385" s="503">
        <f t="shared" si="188"/>
        <v>0</v>
      </c>
      <c r="P385" s="504">
        <f t="shared" si="189"/>
        <v>0</v>
      </c>
      <c r="Q385" s="505">
        <f t="shared" si="189"/>
        <v>0</v>
      </c>
      <c r="R385" s="506">
        <f t="shared" si="189"/>
        <v>0</v>
      </c>
      <c r="S385" s="507"/>
      <c r="T385" s="508"/>
      <c r="U385" s="509">
        <f t="shared" si="180"/>
        <v>0</v>
      </c>
      <c r="V385" s="510"/>
      <c r="W385" s="510"/>
    </row>
    <row r="386" spans="1:23" ht="12" customHeight="1">
      <c r="A386" s="498">
        <v>127060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2"/>
        <v>0</v>
      </c>
      <c r="K386" s="503">
        <f t="shared" si="187"/>
        <v>0</v>
      </c>
      <c r="L386" s="503">
        <f t="shared" si="187"/>
        <v>0</v>
      </c>
      <c r="M386" s="511">
        <f t="shared" si="184"/>
        <v>0</v>
      </c>
      <c r="N386" s="503">
        <f t="shared" si="188"/>
        <v>0</v>
      </c>
      <c r="O386" s="503">
        <f t="shared" si="188"/>
        <v>0</v>
      </c>
      <c r="P386" s="504">
        <f t="shared" si="189"/>
        <v>0</v>
      </c>
      <c r="Q386" s="505">
        <f t="shared" si="189"/>
        <v>0</v>
      </c>
      <c r="R386" s="506">
        <f t="shared" si="189"/>
        <v>0</v>
      </c>
      <c r="S386" s="507"/>
      <c r="T386" s="508"/>
      <c r="U386" s="509">
        <f t="shared" si="180"/>
        <v>0</v>
      </c>
      <c r="V386" s="510"/>
      <c r="W386" s="510"/>
    </row>
    <row r="387" spans="1:23" ht="12" customHeight="1">
      <c r="A387" s="498">
        <v>127068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2"/>
        <v>0</v>
      </c>
      <c r="K387" s="503">
        <f t="shared" si="187"/>
        <v>0</v>
      </c>
      <c r="L387" s="503">
        <f t="shared" si="187"/>
        <v>84</v>
      </c>
      <c r="M387" s="511">
        <f t="shared" si="184"/>
        <v>0</v>
      </c>
      <c r="N387" s="503">
        <f t="shared" si="188"/>
        <v>0</v>
      </c>
      <c r="O387" s="503">
        <f t="shared" si="188"/>
        <v>84</v>
      </c>
      <c r="P387" s="504">
        <f t="shared" si="189"/>
        <v>0</v>
      </c>
      <c r="Q387" s="505">
        <f t="shared" si="189"/>
        <v>0</v>
      </c>
      <c r="R387" s="506">
        <f t="shared" si="189"/>
        <v>0</v>
      </c>
      <c r="S387" s="507"/>
      <c r="T387" s="508"/>
      <c r="U387" s="509">
        <f t="shared" si="180"/>
        <v>84</v>
      </c>
      <c r="V387" s="510"/>
      <c r="W387" s="510"/>
    </row>
    <row r="388" spans="1:23" ht="12" customHeight="1">
      <c r="A388" s="498">
        <v>127761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2"/>
        <v>0</v>
      </c>
      <c r="K388" s="503">
        <f t="shared" si="187"/>
        <v>0</v>
      </c>
      <c r="L388" s="503">
        <f t="shared" si="187"/>
        <v>0</v>
      </c>
      <c r="M388" s="511">
        <f t="shared" si="184"/>
        <v>0</v>
      </c>
      <c r="N388" s="503">
        <f t="shared" si="188"/>
        <v>0</v>
      </c>
      <c r="O388" s="503">
        <f t="shared" si="188"/>
        <v>0</v>
      </c>
      <c r="P388" s="504">
        <f t="shared" si="189"/>
        <v>0</v>
      </c>
      <c r="Q388" s="505">
        <f t="shared" si="189"/>
        <v>0</v>
      </c>
      <c r="R388" s="506">
        <f t="shared" si="189"/>
        <v>0</v>
      </c>
      <c r="S388" s="507"/>
      <c r="T388" s="508"/>
      <c r="U388" s="509">
        <f t="shared" si="180"/>
        <v>0</v>
      </c>
      <c r="V388" s="510"/>
      <c r="W388" s="510"/>
    </row>
    <row r="389" spans="1:23" ht="12" customHeight="1">
      <c r="A389" s="498">
        <v>127771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2"/>
        <v>0</v>
      </c>
      <c r="K389" s="503">
        <f t="shared" si="187"/>
        <v>0</v>
      </c>
      <c r="L389" s="503">
        <f t="shared" si="187"/>
        <v>0</v>
      </c>
      <c r="M389" s="511">
        <f t="shared" si="184"/>
        <v>0</v>
      </c>
      <c r="N389" s="503">
        <f t="shared" si="188"/>
        <v>0</v>
      </c>
      <c r="O389" s="503">
        <f t="shared" si="188"/>
        <v>0</v>
      </c>
      <c r="P389" s="504">
        <f t="shared" si="189"/>
        <v>0</v>
      </c>
      <c r="Q389" s="505">
        <f t="shared" si="189"/>
        <v>0</v>
      </c>
      <c r="R389" s="506">
        <f t="shared" si="189"/>
        <v>0</v>
      </c>
      <c r="S389" s="507"/>
      <c r="T389" s="508"/>
      <c r="U389" s="509">
        <f t="shared" si="180"/>
        <v>0</v>
      </c>
      <c r="V389" s="510"/>
      <c r="W389" s="510"/>
    </row>
    <row r="390" spans="1:23" ht="12" customHeight="1">
      <c r="A390" s="498">
        <v>127800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2"/>
        <v>0</v>
      </c>
      <c r="K390" s="503">
        <f t="shared" si="187"/>
        <v>0</v>
      </c>
      <c r="L390" s="503">
        <f t="shared" si="187"/>
        <v>0</v>
      </c>
      <c r="M390" s="511">
        <f t="shared" si="184"/>
        <v>0</v>
      </c>
      <c r="N390" s="503">
        <f t="shared" si="188"/>
        <v>0</v>
      </c>
      <c r="O390" s="503">
        <f t="shared" si="188"/>
        <v>0</v>
      </c>
      <c r="P390" s="504">
        <f t="shared" si="189"/>
        <v>0</v>
      </c>
      <c r="Q390" s="505">
        <f t="shared" si="189"/>
        <v>0</v>
      </c>
      <c r="R390" s="506">
        <f t="shared" si="189"/>
        <v>0</v>
      </c>
      <c r="S390" s="507"/>
      <c r="T390" s="508"/>
      <c r="U390" s="509">
        <f t="shared" si="180"/>
        <v>0</v>
      </c>
      <c r="V390" s="510"/>
      <c r="W390" s="510"/>
    </row>
    <row r="391" spans="1:23" ht="12" customHeight="1">
      <c r="A391" s="498">
        <v>127801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2"/>
        <v>0</v>
      </c>
      <c r="K391" s="503">
        <f t="shared" si="187"/>
        <v>0</v>
      </c>
      <c r="L391" s="503">
        <f t="shared" si="187"/>
        <v>0</v>
      </c>
      <c r="M391" s="511">
        <f t="shared" si="184"/>
        <v>0</v>
      </c>
      <c r="N391" s="503">
        <f t="shared" si="188"/>
        <v>8</v>
      </c>
      <c r="O391" s="503">
        <f t="shared" si="188"/>
        <v>8</v>
      </c>
      <c r="P391" s="504">
        <f t="shared" si="189"/>
        <v>0</v>
      </c>
      <c r="Q391" s="505">
        <f t="shared" si="189"/>
        <v>0</v>
      </c>
      <c r="R391" s="506">
        <f t="shared" si="189"/>
        <v>0</v>
      </c>
      <c r="S391" s="507"/>
      <c r="T391" s="508"/>
      <c r="U391" s="509">
        <f t="shared" si="180"/>
        <v>8</v>
      </c>
      <c r="V391" s="510"/>
      <c r="W391" s="510"/>
    </row>
    <row r="392" spans="1:23" ht="12" customHeight="1">
      <c r="A392" s="498">
        <v>128000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2"/>
        <v>0</v>
      </c>
      <c r="K392" s="503">
        <f t="shared" si="187"/>
        <v>0</v>
      </c>
      <c r="L392" s="503">
        <f t="shared" si="187"/>
        <v>0</v>
      </c>
      <c r="M392" s="511">
        <f t="shared" si="184"/>
        <v>0</v>
      </c>
      <c r="N392" s="503">
        <f t="shared" si="188"/>
        <v>0</v>
      </c>
      <c r="O392" s="503">
        <f t="shared" si="188"/>
        <v>0</v>
      </c>
      <c r="P392" s="504">
        <f t="shared" si="189"/>
        <v>0</v>
      </c>
      <c r="Q392" s="505">
        <f t="shared" si="189"/>
        <v>0</v>
      </c>
      <c r="R392" s="506">
        <f t="shared" si="189"/>
        <v>0</v>
      </c>
      <c r="S392" s="507"/>
      <c r="T392" s="508"/>
      <c r="U392" s="509">
        <f t="shared" si="180"/>
        <v>0</v>
      </c>
      <c r="V392" s="510"/>
      <c r="W392" s="510"/>
    </row>
    <row r="393" spans="1:23" ht="12" customHeight="1">
      <c r="A393" s="498">
        <v>128001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2"/>
        <v>0</v>
      </c>
      <c r="K393" s="503">
        <f t="shared" si="187"/>
        <v>0</v>
      </c>
      <c r="L393" s="503">
        <f t="shared" si="187"/>
        <v>0</v>
      </c>
      <c r="M393" s="511">
        <f t="shared" si="184"/>
        <v>0</v>
      </c>
      <c r="N393" s="503">
        <f t="shared" si="188"/>
        <v>0</v>
      </c>
      <c r="O393" s="503">
        <f t="shared" si="188"/>
        <v>0</v>
      </c>
      <c r="P393" s="504">
        <f t="shared" si="189"/>
        <v>0</v>
      </c>
      <c r="Q393" s="505">
        <f t="shared" si="189"/>
        <v>0</v>
      </c>
      <c r="R393" s="506">
        <f t="shared" si="189"/>
        <v>0</v>
      </c>
      <c r="S393" s="507"/>
      <c r="T393" s="508"/>
      <c r="U393" s="509">
        <f t="shared" si="180"/>
        <v>0</v>
      </c>
      <c r="V393" s="510"/>
      <c r="W393" s="510"/>
    </row>
    <row r="394" spans="1:23" ht="12" customHeight="1">
      <c r="A394" s="498">
        <v>128020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2"/>
        <v>0</v>
      </c>
      <c r="K394" s="503">
        <f t="shared" si="187"/>
        <v>0</v>
      </c>
      <c r="L394" s="503">
        <f t="shared" si="187"/>
        <v>0</v>
      </c>
      <c r="M394" s="511">
        <f t="shared" si="184"/>
        <v>0</v>
      </c>
      <c r="N394" s="503">
        <f t="shared" si="188"/>
        <v>0</v>
      </c>
      <c r="O394" s="503">
        <f t="shared" si="188"/>
        <v>0</v>
      </c>
      <c r="P394" s="504">
        <f t="shared" si="189"/>
        <v>0</v>
      </c>
      <c r="Q394" s="505">
        <f t="shared" si="189"/>
        <v>0</v>
      </c>
      <c r="R394" s="506">
        <f t="shared" si="189"/>
        <v>0</v>
      </c>
      <c r="S394" s="507"/>
      <c r="T394" s="508"/>
      <c r="U394" s="509">
        <f t="shared" si="180"/>
        <v>0</v>
      </c>
      <c r="V394" s="510"/>
      <c r="W394" s="510"/>
    </row>
    <row r="395" spans="1:23" ht="12" customHeight="1">
      <c r="A395" s="498">
        <v>129051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2"/>
        <v>0</v>
      </c>
      <c r="K395" s="503">
        <f t="shared" si="187"/>
        <v>0</v>
      </c>
      <c r="L395" s="503">
        <f t="shared" si="187"/>
        <v>0</v>
      </c>
      <c r="M395" s="511">
        <f t="shared" si="184"/>
        <v>0</v>
      </c>
      <c r="N395" s="503">
        <f t="shared" si="188"/>
        <v>0</v>
      </c>
      <c r="O395" s="503">
        <f t="shared" si="188"/>
        <v>0</v>
      </c>
      <c r="P395" s="504">
        <f t="shared" si="189"/>
        <v>0</v>
      </c>
      <c r="Q395" s="505">
        <f t="shared" si="189"/>
        <v>0</v>
      </c>
      <c r="R395" s="506">
        <f t="shared" si="189"/>
        <v>0</v>
      </c>
      <c r="S395" s="507"/>
      <c r="T395" s="508"/>
      <c r="U395" s="509">
        <f t="shared" si="180"/>
        <v>0</v>
      </c>
      <c r="V395" s="510"/>
      <c r="W395" s="510"/>
    </row>
    <row r="396" spans="1:23" ht="12" customHeight="1">
      <c r="A396" s="498">
        <v>132011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2"/>
        <v>0</v>
      </c>
      <c r="K396" s="503">
        <f t="shared" si="187"/>
        <v>0</v>
      </c>
      <c r="L396" s="503">
        <f t="shared" si="187"/>
        <v>0</v>
      </c>
      <c r="M396" s="511">
        <f t="shared" si="184"/>
        <v>0</v>
      </c>
      <c r="N396" s="503">
        <f t="shared" si="188"/>
        <v>0</v>
      </c>
      <c r="O396" s="503">
        <f t="shared" si="188"/>
        <v>0</v>
      </c>
      <c r="P396" s="504">
        <f t="shared" si="189"/>
        <v>0</v>
      </c>
      <c r="Q396" s="505">
        <f t="shared" si="189"/>
        <v>0</v>
      </c>
      <c r="R396" s="506">
        <f t="shared" si="189"/>
        <v>0</v>
      </c>
      <c r="S396" s="507"/>
      <c r="T396" s="508"/>
      <c r="U396" s="509">
        <f t="shared" si="180"/>
        <v>0</v>
      </c>
      <c r="V396" s="510"/>
      <c r="W396" s="510"/>
    </row>
    <row r="397" spans="1:23" ht="12" customHeight="1">
      <c r="A397" s="498">
        <v>132021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2"/>
        <v>0</v>
      </c>
      <c r="K397" s="503">
        <f t="shared" si="187"/>
        <v>0</v>
      </c>
      <c r="L397" s="503">
        <f t="shared" si="187"/>
        <v>0</v>
      </c>
      <c r="M397" s="511">
        <f t="shared" si="184"/>
        <v>0</v>
      </c>
      <c r="N397" s="503">
        <f t="shared" si="188"/>
        <v>0</v>
      </c>
      <c r="O397" s="503">
        <f t="shared" si="188"/>
        <v>0</v>
      </c>
      <c r="P397" s="504">
        <f t="shared" si="189"/>
        <v>0</v>
      </c>
      <c r="Q397" s="505">
        <f t="shared" si="189"/>
        <v>0</v>
      </c>
      <c r="R397" s="506">
        <f t="shared" si="189"/>
        <v>0</v>
      </c>
      <c r="S397" s="507"/>
      <c r="T397" s="508"/>
      <c r="U397" s="509">
        <f t="shared" si="180"/>
        <v>0</v>
      </c>
      <c r="V397" s="510"/>
      <c r="W397" s="510"/>
    </row>
    <row r="398" spans="1:23" ht="12" customHeight="1">
      <c r="A398" s="498">
        <v>132031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2"/>
        <v>0</v>
      </c>
      <c r="K398" s="503">
        <f t="shared" ref="K398:L417" si="190">SUMIF($A$10:$A$329,$A398,K$10:K$329)</f>
        <v>0</v>
      </c>
      <c r="L398" s="503">
        <f t="shared" si="190"/>
        <v>0</v>
      </c>
      <c r="M398" s="511">
        <f t="shared" si="184"/>
        <v>0</v>
      </c>
      <c r="N398" s="503">
        <f t="shared" ref="N398:O417" si="191">SUMIF($A$10:$A$329,$A398,N$10:N$329)</f>
        <v>0</v>
      </c>
      <c r="O398" s="503">
        <f t="shared" si="191"/>
        <v>0</v>
      </c>
      <c r="P398" s="504">
        <f t="shared" ref="P398:R417" si="192">SUMIF($A$10:$A$324,$A398,P$10:P$324)</f>
        <v>0</v>
      </c>
      <c r="Q398" s="505">
        <f t="shared" si="192"/>
        <v>0</v>
      </c>
      <c r="R398" s="506">
        <f t="shared" si="192"/>
        <v>0</v>
      </c>
      <c r="S398" s="507"/>
      <c r="T398" s="508"/>
      <c r="U398" s="509">
        <f t="shared" si="180"/>
        <v>0</v>
      </c>
      <c r="V398" s="510"/>
      <c r="W398" s="510"/>
    </row>
    <row r="399" spans="1:23" ht="12" customHeight="1">
      <c r="A399" s="498">
        <v>133011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2"/>
        <v>0</v>
      </c>
      <c r="K399" s="503">
        <f t="shared" si="190"/>
        <v>0</v>
      </c>
      <c r="L399" s="503">
        <f t="shared" si="190"/>
        <v>0</v>
      </c>
      <c r="M399" s="511">
        <f t="shared" si="184"/>
        <v>0</v>
      </c>
      <c r="N399" s="503">
        <f t="shared" si="191"/>
        <v>0</v>
      </c>
      <c r="O399" s="503">
        <f t="shared" si="191"/>
        <v>0</v>
      </c>
      <c r="P399" s="504">
        <f t="shared" si="192"/>
        <v>0</v>
      </c>
      <c r="Q399" s="505">
        <f t="shared" si="192"/>
        <v>0</v>
      </c>
      <c r="R399" s="506">
        <f t="shared" si="192"/>
        <v>0</v>
      </c>
      <c r="S399" s="507"/>
      <c r="T399" s="508"/>
      <c r="U399" s="509">
        <f t="shared" si="180"/>
        <v>0</v>
      </c>
      <c r="V399" s="510"/>
      <c r="W399" s="510"/>
    </row>
    <row r="400" spans="1:23" ht="12" customHeight="1">
      <c r="A400" s="498">
        <v>133021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2"/>
        <v>0</v>
      </c>
      <c r="K400" s="503">
        <f t="shared" si="190"/>
        <v>0</v>
      </c>
      <c r="L400" s="503">
        <f t="shared" si="190"/>
        <v>0</v>
      </c>
      <c r="M400" s="511">
        <f t="shared" si="184"/>
        <v>0</v>
      </c>
      <c r="N400" s="503">
        <f t="shared" si="191"/>
        <v>0</v>
      </c>
      <c r="O400" s="503">
        <f t="shared" si="191"/>
        <v>0</v>
      </c>
      <c r="P400" s="504">
        <f t="shared" si="192"/>
        <v>0</v>
      </c>
      <c r="Q400" s="505">
        <f t="shared" si="192"/>
        <v>0</v>
      </c>
      <c r="R400" s="506">
        <f t="shared" si="192"/>
        <v>0</v>
      </c>
      <c r="S400" s="507"/>
      <c r="T400" s="508"/>
      <c r="U400" s="509">
        <f t="shared" si="180"/>
        <v>0</v>
      </c>
      <c r="V400" s="510"/>
      <c r="W400" s="510"/>
    </row>
    <row r="401" spans="1:23" ht="12" customHeight="1">
      <c r="A401" s="498">
        <v>133031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2"/>
        <v>0</v>
      </c>
      <c r="K401" s="503">
        <f t="shared" si="190"/>
        <v>0</v>
      </c>
      <c r="L401" s="503">
        <f t="shared" si="190"/>
        <v>0</v>
      </c>
      <c r="M401" s="511">
        <f t="shared" si="184"/>
        <v>0</v>
      </c>
      <c r="N401" s="503">
        <f t="shared" si="191"/>
        <v>0</v>
      </c>
      <c r="O401" s="503">
        <f t="shared" si="191"/>
        <v>0</v>
      </c>
      <c r="P401" s="504">
        <f t="shared" si="192"/>
        <v>0</v>
      </c>
      <c r="Q401" s="505">
        <f t="shared" si="192"/>
        <v>0</v>
      </c>
      <c r="R401" s="506">
        <f t="shared" si="192"/>
        <v>0</v>
      </c>
      <c r="S401" s="507"/>
      <c r="T401" s="508"/>
      <c r="U401" s="509">
        <f t="shared" si="180"/>
        <v>0</v>
      </c>
      <c r="V401" s="510"/>
      <c r="W401" s="510"/>
    </row>
    <row r="402" spans="1:23" ht="12" customHeight="1">
      <c r="A402" s="498">
        <v>135011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2"/>
        <v>0</v>
      </c>
      <c r="K402" s="503">
        <f t="shared" si="190"/>
        <v>0</v>
      </c>
      <c r="L402" s="503">
        <f t="shared" si="190"/>
        <v>0</v>
      </c>
      <c r="M402" s="511">
        <f t="shared" si="184"/>
        <v>0</v>
      </c>
      <c r="N402" s="503">
        <f t="shared" si="191"/>
        <v>0</v>
      </c>
      <c r="O402" s="503">
        <f t="shared" si="191"/>
        <v>0</v>
      </c>
      <c r="P402" s="504">
        <f t="shared" si="192"/>
        <v>0</v>
      </c>
      <c r="Q402" s="505">
        <f t="shared" si="192"/>
        <v>0</v>
      </c>
      <c r="R402" s="506">
        <f t="shared" si="192"/>
        <v>0</v>
      </c>
      <c r="S402" s="507"/>
      <c r="T402" s="508"/>
      <c r="U402" s="509">
        <f t="shared" ref="U402:U465" si="193">SUMIF($A$10:$A$324,$A402,U$10:U$324)</f>
        <v>0</v>
      </c>
      <c r="V402" s="510"/>
      <c r="W402" s="510"/>
    </row>
    <row r="403" spans="1:23" ht="12" customHeight="1">
      <c r="A403" s="498">
        <v>136071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2"/>
        <v>0</v>
      </c>
      <c r="K403" s="503">
        <f t="shared" si="190"/>
        <v>0</v>
      </c>
      <c r="L403" s="503">
        <f t="shared" si="190"/>
        <v>0</v>
      </c>
      <c r="M403" s="511">
        <f t="shared" si="184"/>
        <v>0</v>
      </c>
      <c r="N403" s="503">
        <f t="shared" si="191"/>
        <v>0</v>
      </c>
      <c r="O403" s="503">
        <f t="shared" si="191"/>
        <v>0</v>
      </c>
      <c r="P403" s="504">
        <f t="shared" si="192"/>
        <v>0</v>
      </c>
      <c r="Q403" s="505">
        <f t="shared" si="192"/>
        <v>0</v>
      </c>
      <c r="R403" s="506">
        <f t="shared" si="192"/>
        <v>0</v>
      </c>
      <c r="S403" s="507"/>
      <c r="T403" s="508"/>
      <c r="U403" s="509">
        <f t="shared" si="193"/>
        <v>0</v>
      </c>
      <c r="V403" s="510"/>
      <c r="W403" s="510"/>
    </row>
    <row r="404" spans="1:23" ht="12" customHeight="1">
      <c r="A404" s="498">
        <v>136271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2"/>
        <v>0</v>
      </c>
      <c r="K404" s="503">
        <f t="shared" si="190"/>
        <v>0</v>
      </c>
      <c r="L404" s="503">
        <f t="shared" si="190"/>
        <v>0</v>
      </c>
      <c r="M404" s="511">
        <f t="shared" si="184"/>
        <v>0</v>
      </c>
      <c r="N404" s="503">
        <f t="shared" si="191"/>
        <v>0</v>
      </c>
      <c r="O404" s="503">
        <f t="shared" si="191"/>
        <v>0</v>
      </c>
      <c r="P404" s="504">
        <f t="shared" si="192"/>
        <v>0</v>
      </c>
      <c r="Q404" s="505">
        <f t="shared" si="192"/>
        <v>0</v>
      </c>
      <c r="R404" s="506">
        <f t="shared" si="192"/>
        <v>0</v>
      </c>
      <c r="S404" s="507"/>
      <c r="T404" s="508"/>
      <c r="U404" s="509">
        <f t="shared" si="193"/>
        <v>0</v>
      </c>
      <c r="V404" s="510"/>
      <c r="W404" s="510"/>
    </row>
    <row r="405" spans="1:23" ht="12" customHeight="1">
      <c r="A405" s="498">
        <v>138011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2"/>
        <v>0</v>
      </c>
      <c r="K405" s="503">
        <f t="shared" si="190"/>
        <v>0</v>
      </c>
      <c r="L405" s="503">
        <f t="shared" si="190"/>
        <v>0</v>
      </c>
      <c r="M405" s="511">
        <f t="shared" si="184"/>
        <v>0</v>
      </c>
      <c r="N405" s="503">
        <f t="shared" si="191"/>
        <v>0</v>
      </c>
      <c r="O405" s="503">
        <f t="shared" si="191"/>
        <v>0</v>
      </c>
      <c r="P405" s="504">
        <f t="shared" si="192"/>
        <v>0</v>
      </c>
      <c r="Q405" s="505">
        <f t="shared" si="192"/>
        <v>0</v>
      </c>
      <c r="R405" s="506">
        <f t="shared" si="192"/>
        <v>0</v>
      </c>
      <c r="S405" s="507"/>
      <c r="T405" s="508"/>
      <c r="U405" s="509">
        <f t="shared" si="193"/>
        <v>0</v>
      </c>
      <c r="V405" s="510"/>
      <c r="W405" s="510"/>
    </row>
    <row r="406" spans="1:23" ht="12" customHeight="1">
      <c r="A406" s="498">
        <v>138611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2"/>
        <v>0</v>
      </c>
      <c r="K406" s="503">
        <f t="shared" si="190"/>
        <v>0</v>
      </c>
      <c r="L406" s="503">
        <f t="shared" si="190"/>
        <v>0</v>
      </c>
      <c r="M406" s="511">
        <f t="shared" si="184"/>
        <v>0</v>
      </c>
      <c r="N406" s="503">
        <f t="shared" si="191"/>
        <v>0</v>
      </c>
      <c r="O406" s="503">
        <f t="shared" si="191"/>
        <v>0</v>
      </c>
      <c r="P406" s="504">
        <f t="shared" si="192"/>
        <v>0</v>
      </c>
      <c r="Q406" s="505">
        <f t="shared" si="192"/>
        <v>0</v>
      </c>
      <c r="R406" s="506">
        <f t="shared" si="192"/>
        <v>0</v>
      </c>
      <c r="S406" s="507"/>
      <c r="T406" s="508"/>
      <c r="U406" s="509">
        <f t="shared" si="193"/>
        <v>0</v>
      </c>
      <c r="V406" s="510"/>
      <c r="W406" s="510"/>
    </row>
    <row r="407" spans="1:23" ht="12" customHeight="1">
      <c r="A407" s="498">
        <v>139011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2"/>
        <v>0</v>
      </c>
      <c r="K407" s="503">
        <f t="shared" si="190"/>
        <v>0</v>
      </c>
      <c r="L407" s="503">
        <f t="shared" si="190"/>
        <v>0</v>
      </c>
      <c r="M407" s="511">
        <f t="shared" si="184"/>
        <v>0</v>
      </c>
      <c r="N407" s="503">
        <f t="shared" si="191"/>
        <v>0</v>
      </c>
      <c r="O407" s="503">
        <f t="shared" si="191"/>
        <v>0</v>
      </c>
      <c r="P407" s="504">
        <f t="shared" si="192"/>
        <v>0</v>
      </c>
      <c r="Q407" s="505">
        <f t="shared" si="192"/>
        <v>0</v>
      </c>
      <c r="R407" s="506">
        <f t="shared" si="192"/>
        <v>0</v>
      </c>
      <c r="S407" s="507"/>
      <c r="T407" s="508"/>
      <c r="U407" s="509">
        <f t="shared" si="193"/>
        <v>0</v>
      </c>
      <c r="V407" s="510"/>
      <c r="W407" s="510"/>
    </row>
    <row r="408" spans="1:23" ht="12" customHeight="1">
      <c r="A408" s="498">
        <v>161001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2"/>
        <v>0</v>
      </c>
      <c r="K408" s="503">
        <f t="shared" si="190"/>
        <v>0</v>
      </c>
      <c r="L408" s="503">
        <f t="shared" si="190"/>
        <v>0</v>
      </c>
      <c r="M408" s="511">
        <f t="shared" si="184"/>
        <v>0</v>
      </c>
      <c r="N408" s="503">
        <f t="shared" si="191"/>
        <v>0</v>
      </c>
      <c r="O408" s="503">
        <f t="shared" si="191"/>
        <v>0</v>
      </c>
      <c r="P408" s="504">
        <f t="shared" si="192"/>
        <v>0</v>
      </c>
      <c r="Q408" s="505">
        <f t="shared" si="192"/>
        <v>0</v>
      </c>
      <c r="R408" s="506">
        <f t="shared" si="192"/>
        <v>0</v>
      </c>
      <c r="S408" s="507"/>
      <c r="T408" s="508"/>
      <c r="U408" s="509">
        <f t="shared" si="193"/>
        <v>0</v>
      </c>
      <c r="V408" s="510"/>
      <c r="W408" s="510"/>
    </row>
    <row r="409" spans="1:23" ht="12" customHeight="1">
      <c r="A409" s="498">
        <v>161101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2"/>
        <v>0</v>
      </c>
      <c r="K409" s="503">
        <f t="shared" si="190"/>
        <v>0</v>
      </c>
      <c r="L409" s="503">
        <f t="shared" si="190"/>
        <v>0</v>
      </c>
      <c r="M409" s="511">
        <f t="shared" si="184"/>
        <v>0</v>
      </c>
      <c r="N409" s="503">
        <f t="shared" si="191"/>
        <v>0</v>
      </c>
      <c r="O409" s="503">
        <f t="shared" si="191"/>
        <v>0</v>
      </c>
      <c r="P409" s="504">
        <f t="shared" si="192"/>
        <v>0</v>
      </c>
      <c r="Q409" s="505">
        <f t="shared" si="192"/>
        <v>0</v>
      </c>
      <c r="R409" s="506">
        <f t="shared" si="192"/>
        <v>0</v>
      </c>
      <c r="S409" s="507"/>
      <c r="T409" s="508"/>
      <c r="U409" s="509">
        <f t="shared" si="193"/>
        <v>0</v>
      </c>
      <c r="V409" s="510"/>
      <c r="W409" s="510"/>
    </row>
    <row r="410" spans="1:23" ht="12" customHeight="1">
      <c r="A410" s="498">
        <v>161201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2"/>
        <v>16</v>
      </c>
      <c r="K410" s="503">
        <f t="shared" si="190"/>
        <v>0</v>
      </c>
      <c r="L410" s="503">
        <f t="shared" si="190"/>
        <v>0</v>
      </c>
      <c r="M410" s="511">
        <f t="shared" si="184"/>
        <v>0</v>
      </c>
      <c r="N410" s="503">
        <f t="shared" si="191"/>
        <v>0</v>
      </c>
      <c r="O410" s="503">
        <f t="shared" si="191"/>
        <v>16</v>
      </c>
      <c r="P410" s="504">
        <f t="shared" si="192"/>
        <v>0</v>
      </c>
      <c r="Q410" s="505">
        <f t="shared" si="192"/>
        <v>0</v>
      </c>
      <c r="R410" s="506">
        <f t="shared" si="192"/>
        <v>0</v>
      </c>
      <c r="S410" s="507"/>
      <c r="T410" s="508"/>
      <c r="U410" s="509">
        <f t="shared" si="193"/>
        <v>16</v>
      </c>
      <c r="V410" s="510"/>
      <c r="W410" s="510"/>
    </row>
    <row r="411" spans="1:23" ht="12" customHeight="1">
      <c r="A411" s="498">
        <v>161211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2"/>
        <v>0</v>
      </c>
      <c r="K411" s="503">
        <f t="shared" si="190"/>
        <v>0</v>
      </c>
      <c r="L411" s="503">
        <f t="shared" si="190"/>
        <v>0</v>
      </c>
      <c r="M411" s="511">
        <f t="shared" si="184"/>
        <v>0</v>
      </c>
      <c r="N411" s="503">
        <f t="shared" si="191"/>
        <v>0</v>
      </c>
      <c r="O411" s="503">
        <f t="shared" si="191"/>
        <v>0</v>
      </c>
      <c r="P411" s="504">
        <f t="shared" si="192"/>
        <v>0</v>
      </c>
      <c r="Q411" s="505">
        <f t="shared" si="192"/>
        <v>0</v>
      </c>
      <c r="R411" s="506">
        <f t="shared" si="192"/>
        <v>0</v>
      </c>
      <c r="S411" s="507"/>
      <c r="T411" s="508"/>
      <c r="U411" s="509">
        <f t="shared" si="193"/>
        <v>0</v>
      </c>
      <c r="V411" s="510"/>
      <c r="W411" s="510"/>
    </row>
    <row r="412" spans="1:23" ht="12" customHeight="1">
      <c r="A412" s="498">
        <v>162001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2"/>
        <v>0</v>
      </c>
      <c r="K412" s="503">
        <f t="shared" si="190"/>
        <v>0</v>
      </c>
      <c r="L412" s="503">
        <f t="shared" si="190"/>
        <v>0</v>
      </c>
      <c r="M412" s="511">
        <f t="shared" si="184"/>
        <v>0</v>
      </c>
      <c r="N412" s="503">
        <f t="shared" si="191"/>
        <v>0</v>
      </c>
      <c r="O412" s="503">
        <f t="shared" si="191"/>
        <v>0</v>
      </c>
      <c r="P412" s="504">
        <f t="shared" si="192"/>
        <v>0</v>
      </c>
      <c r="Q412" s="505">
        <f t="shared" si="192"/>
        <v>0</v>
      </c>
      <c r="R412" s="506">
        <f t="shared" si="192"/>
        <v>0</v>
      </c>
      <c r="S412" s="507"/>
      <c r="T412" s="508"/>
      <c r="U412" s="509">
        <f t="shared" si="193"/>
        <v>0</v>
      </c>
      <c r="V412" s="510"/>
      <c r="W412" s="510"/>
    </row>
    <row r="413" spans="1:23" ht="12" customHeight="1">
      <c r="A413" s="498">
        <v>162201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2"/>
        <v>32</v>
      </c>
      <c r="K413" s="503">
        <f t="shared" si="190"/>
        <v>0</v>
      </c>
      <c r="L413" s="503">
        <f t="shared" si="190"/>
        <v>0</v>
      </c>
      <c r="M413" s="511">
        <f t="shared" si="184"/>
        <v>0</v>
      </c>
      <c r="N413" s="503">
        <f t="shared" si="191"/>
        <v>0</v>
      </c>
      <c r="O413" s="503">
        <f t="shared" si="191"/>
        <v>32</v>
      </c>
      <c r="P413" s="504">
        <f t="shared" si="192"/>
        <v>0</v>
      </c>
      <c r="Q413" s="505">
        <f t="shared" si="192"/>
        <v>0</v>
      </c>
      <c r="R413" s="506">
        <f t="shared" si="192"/>
        <v>0</v>
      </c>
      <c r="S413" s="507"/>
      <c r="T413" s="508"/>
      <c r="U413" s="509">
        <f t="shared" si="193"/>
        <v>32</v>
      </c>
      <c r="V413" s="510"/>
      <c r="W413" s="510"/>
    </row>
    <row r="414" spans="1:23" ht="12" customHeight="1">
      <c r="A414" s="498">
        <v>162211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2"/>
        <v>0</v>
      </c>
      <c r="K414" s="503">
        <f t="shared" si="190"/>
        <v>0</v>
      </c>
      <c r="L414" s="503">
        <f t="shared" si="190"/>
        <v>0</v>
      </c>
      <c r="M414" s="511">
        <f t="shared" si="184"/>
        <v>0</v>
      </c>
      <c r="N414" s="503">
        <f t="shared" si="191"/>
        <v>0</v>
      </c>
      <c r="O414" s="503">
        <f t="shared" si="191"/>
        <v>0</v>
      </c>
      <c r="P414" s="504">
        <f t="shared" si="192"/>
        <v>0</v>
      </c>
      <c r="Q414" s="505">
        <f t="shared" si="192"/>
        <v>0</v>
      </c>
      <c r="R414" s="506">
        <f t="shared" si="192"/>
        <v>0</v>
      </c>
      <c r="S414" s="507"/>
      <c r="T414" s="508"/>
      <c r="U414" s="509">
        <f t="shared" si="193"/>
        <v>0</v>
      </c>
      <c r="V414" s="510"/>
      <c r="W414" s="510"/>
    </row>
    <row r="415" spans="1:23" ht="12" customHeight="1">
      <c r="A415" s="498">
        <v>162301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2"/>
        <v>0</v>
      </c>
      <c r="K415" s="503">
        <f t="shared" si="190"/>
        <v>0</v>
      </c>
      <c r="L415" s="503">
        <f t="shared" si="190"/>
        <v>0</v>
      </c>
      <c r="M415" s="511">
        <f t="shared" si="184"/>
        <v>0</v>
      </c>
      <c r="N415" s="503">
        <f t="shared" si="191"/>
        <v>0</v>
      </c>
      <c r="O415" s="503">
        <f t="shared" si="191"/>
        <v>0</v>
      </c>
      <c r="P415" s="504">
        <f t="shared" si="192"/>
        <v>0</v>
      </c>
      <c r="Q415" s="505">
        <f t="shared" si="192"/>
        <v>0</v>
      </c>
      <c r="R415" s="506">
        <f t="shared" si="192"/>
        <v>0</v>
      </c>
      <c r="S415" s="507"/>
      <c r="T415" s="508"/>
      <c r="U415" s="509">
        <f t="shared" si="193"/>
        <v>0</v>
      </c>
      <c r="V415" s="510"/>
      <c r="W415" s="510"/>
    </row>
    <row r="416" spans="1:23" ht="12" customHeight="1">
      <c r="A416" s="498">
        <v>162311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2"/>
        <v>0</v>
      </c>
      <c r="K416" s="503">
        <f t="shared" si="190"/>
        <v>0</v>
      </c>
      <c r="L416" s="503">
        <f t="shared" si="190"/>
        <v>0</v>
      </c>
      <c r="M416" s="511">
        <f t="shared" si="184"/>
        <v>0</v>
      </c>
      <c r="N416" s="503">
        <f t="shared" si="191"/>
        <v>0</v>
      </c>
      <c r="O416" s="503">
        <f t="shared" si="191"/>
        <v>0</v>
      </c>
      <c r="P416" s="504">
        <f t="shared" si="192"/>
        <v>0</v>
      </c>
      <c r="Q416" s="505">
        <f t="shared" si="192"/>
        <v>0</v>
      </c>
      <c r="R416" s="506">
        <f t="shared" si="192"/>
        <v>0</v>
      </c>
      <c r="S416" s="507"/>
      <c r="T416" s="508"/>
      <c r="U416" s="509">
        <f t="shared" si="193"/>
        <v>0</v>
      </c>
      <c r="V416" s="510"/>
      <c r="W416" s="510"/>
    </row>
    <row r="417" spans="1:23" ht="12" customHeight="1">
      <c r="A417" s="498">
        <v>163001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2"/>
        <v>0</v>
      </c>
      <c r="K417" s="503">
        <f t="shared" si="190"/>
        <v>0</v>
      </c>
      <c r="L417" s="503">
        <f t="shared" si="190"/>
        <v>0</v>
      </c>
      <c r="M417" s="511">
        <f t="shared" si="184"/>
        <v>0</v>
      </c>
      <c r="N417" s="503">
        <f t="shared" si="191"/>
        <v>0</v>
      </c>
      <c r="O417" s="503">
        <f t="shared" si="191"/>
        <v>0</v>
      </c>
      <c r="P417" s="504">
        <f t="shared" si="192"/>
        <v>0</v>
      </c>
      <c r="Q417" s="505">
        <f t="shared" si="192"/>
        <v>0</v>
      </c>
      <c r="R417" s="506">
        <f t="shared" si="192"/>
        <v>0</v>
      </c>
      <c r="S417" s="507"/>
      <c r="T417" s="508"/>
      <c r="U417" s="509">
        <f t="shared" si="193"/>
        <v>0</v>
      </c>
      <c r="V417" s="510"/>
      <c r="W417" s="510"/>
    </row>
    <row r="418" spans="1:23" ht="12" customHeight="1">
      <c r="A418" s="498">
        <v>163201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2"/>
        <v>0</v>
      </c>
      <c r="K418" s="503">
        <f t="shared" ref="K418:L437" si="194">SUMIF($A$10:$A$329,$A418,K$10:K$329)</f>
        <v>0</v>
      </c>
      <c r="L418" s="503">
        <f t="shared" si="194"/>
        <v>0</v>
      </c>
      <c r="M418" s="511">
        <f t="shared" si="184"/>
        <v>0</v>
      </c>
      <c r="N418" s="503">
        <f t="shared" ref="N418:O437" si="195">SUMIF($A$10:$A$329,$A418,N$10:N$329)</f>
        <v>0</v>
      </c>
      <c r="O418" s="503">
        <f t="shared" si="195"/>
        <v>0</v>
      </c>
      <c r="P418" s="504">
        <f t="shared" ref="P418:R437" si="196">SUMIF($A$10:$A$324,$A418,P$10:P$324)</f>
        <v>0</v>
      </c>
      <c r="Q418" s="505">
        <f t="shared" si="196"/>
        <v>0</v>
      </c>
      <c r="R418" s="506">
        <f t="shared" si="196"/>
        <v>0</v>
      </c>
      <c r="S418" s="507"/>
      <c r="T418" s="508"/>
      <c r="U418" s="509">
        <f t="shared" si="193"/>
        <v>0</v>
      </c>
      <c r="V418" s="510"/>
      <c r="W418" s="510"/>
    </row>
    <row r="419" spans="1:23" ht="12" customHeight="1">
      <c r="A419" s="498">
        <v>163211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2"/>
        <v>0</v>
      </c>
      <c r="K419" s="503">
        <f t="shared" si="194"/>
        <v>0</v>
      </c>
      <c r="L419" s="503">
        <f t="shared" si="194"/>
        <v>0</v>
      </c>
      <c r="M419" s="511">
        <f t="shared" si="184"/>
        <v>0</v>
      </c>
      <c r="N419" s="503">
        <f t="shared" si="195"/>
        <v>0</v>
      </c>
      <c r="O419" s="503">
        <f t="shared" si="195"/>
        <v>0</v>
      </c>
      <c r="P419" s="504">
        <f t="shared" si="196"/>
        <v>0</v>
      </c>
      <c r="Q419" s="505">
        <f t="shared" si="196"/>
        <v>0</v>
      </c>
      <c r="R419" s="506">
        <f t="shared" si="196"/>
        <v>0</v>
      </c>
      <c r="S419" s="507"/>
      <c r="T419" s="508"/>
      <c r="U419" s="509">
        <f t="shared" si="193"/>
        <v>0</v>
      </c>
      <c r="V419" s="510"/>
      <c r="W419" s="510"/>
    </row>
    <row r="420" spans="1:23" ht="12" customHeight="1">
      <c r="A420" s="498">
        <v>190100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2"/>
        <v>0</v>
      </c>
      <c r="K420" s="503">
        <f t="shared" si="194"/>
        <v>0</v>
      </c>
      <c r="L420" s="503">
        <f t="shared" si="194"/>
        <v>0</v>
      </c>
      <c r="M420" s="511">
        <f t="shared" si="184"/>
        <v>0</v>
      </c>
      <c r="N420" s="503">
        <f t="shared" si="195"/>
        <v>0</v>
      </c>
      <c r="O420" s="503">
        <f t="shared" si="195"/>
        <v>0</v>
      </c>
      <c r="P420" s="504">
        <f t="shared" si="196"/>
        <v>0</v>
      </c>
      <c r="Q420" s="505">
        <f t="shared" si="196"/>
        <v>0</v>
      </c>
      <c r="R420" s="506">
        <f t="shared" si="196"/>
        <v>0</v>
      </c>
      <c r="S420" s="507"/>
      <c r="T420" s="508"/>
      <c r="U420" s="509">
        <f t="shared" si="193"/>
        <v>0</v>
      </c>
      <c r="V420" s="510"/>
      <c r="W420" s="510"/>
    </row>
    <row r="421" spans="1:23" ht="12" customHeight="1">
      <c r="A421" s="498">
        <v>200100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ref="J421:J484" si="197">SUMIF($A$10:$A$329,$A421,J$10:J$329)</f>
        <v>0</v>
      </c>
      <c r="K421" s="503">
        <f t="shared" si="194"/>
        <v>0</v>
      </c>
      <c r="L421" s="503">
        <f t="shared" si="194"/>
        <v>0</v>
      </c>
      <c r="M421" s="511">
        <f t="shared" si="184"/>
        <v>0</v>
      </c>
      <c r="N421" s="503">
        <f t="shared" si="195"/>
        <v>0</v>
      </c>
      <c r="O421" s="503">
        <f t="shared" si="195"/>
        <v>0</v>
      </c>
      <c r="P421" s="504">
        <f t="shared" si="196"/>
        <v>0</v>
      </c>
      <c r="Q421" s="505">
        <f t="shared" si="196"/>
        <v>0</v>
      </c>
      <c r="R421" s="506">
        <f t="shared" si="196"/>
        <v>0</v>
      </c>
      <c r="S421" s="507"/>
      <c r="T421" s="508"/>
      <c r="U421" s="509">
        <f t="shared" si="193"/>
        <v>0</v>
      </c>
      <c r="V421" s="510"/>
      <c r="W421" s="510"/>
    </row>
    <row r="422" spans="1:23" ht="12" customHeight="1">
      <c r="A422" s="498">
        <v>201101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97"/>
        <v>10</v>
      </c>
      <c r="K422" s="503">
        <f t="shared" si="194"/>
        <v>0</v>
      </c>
      <c r="L422" s="503">
        <f t="shared" si="194"/>
        <v>25</v>
      </c>
      <c r="M422" s="511">
        <f t="shared" ref="M422:M485" si="198">SUMIF($A$10:$A$324,$A422,M$10:M$324)</f>
        <v>0</v>
      </c>
      <c r="N422" s="503">
        <f t="shared" si="195"/>
        <v>0</v>
      </c>
      <c r="O422" s="503">
        <f t="shared" si="195"/>
        <v>35</v>
      </c>
      <c r="P422" s="504">
        <f t="shared" si="196"/>
        <v>0</v>
      </c>
      <c r="Q422" s="505">
        <f t="shared" si="196"/>
        <v>0</v>
      </c>
      <c r="R422" s="506">
        <f t="shared" si="196"/>
        <v>0</v>
      </c>
      <c r="S422" s="507"/>
      <c r="T422" s="508"/>
      <c r="U422" s="509">
        <f t="shared" si="193"/>
        <v>35</v>
      </c>
      <c r="V422" s="510"/>
      <c r="W422" s="510"/>
    </row>
    <row r="423" spans="1:23" ht="12" customHeight="1">
      <c r="A423" s="498">
        <v>201201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97"/>
        <v>0</v>
      </c>
      <c r="K423" s="503">
        <f t="shared" si="194"/>
        <v>0</v>
      </c>
      <c r="L423" s="503">
        <f t="shared" si="194"/>
        <v>0</v>
      </c>
      <c r="M423" s="511">
        <f t="shared" si="198"/>
        <v>0</v>
      </c>
      <c r="N423" s="503">
        <f t="shared" si="195"/>
        <v>0</v>
      </c>
      <c r="O423" s="503">
        <f t="shared" si="195"/>
        <v>0</v>
      </c>
      <c r="P423" s="504">
        <f t="shared" si="196"/>
        <v>0</v>
      </c>
      <c r="Q423" s="505">
        <f t="shared" si="196"/>
        <v>0</v>
      </c>
      <c r="R423" s="506">
        <f t="shared" si="196"/>
        <v>0</v>
      </c>
      <c r="S423" s="507"/>
      <c r="T423" s="508"/>
      <c r="U423" s="509">
        <f t="shared" si="193"/>
        <v>0</v>
      </c>
      <c r="V423" s="510"/>
      <c r="W423" s="510"/>
    </row>
    <row r="424" spans="1:23" ht="12" customHeight="1">
      <c r="A424" s="498">
        <v>201501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97"/>
        <v>0</v>
      </c>
      <c r="K424" s="503">
        <f t="shared" si="194"/>
        <v>0</v>
      </c>
      <c r="L424" s="503">
        <f t="shared" si="194"/>
        <v>0</v>
      </c>
      <c r="M424" s="511">
        <f t="shared" si="198"/>
        <v>0</v>
      </c>
      <c r="N424" s="503">
        <f t="shared" si="195"/>
        <v>0</v>
      </c>
      <c r="O424" s="503">
        <f t="shared" si="195"/>
        <v>0</v>
      </c>
      <c r="P424" s="504">
        <f t="shared" si="196"/>
        <v>0</v>
      </c>
      <c r="Q424" s="505">
        <f t="shared" si="196"/>
        <v>16</v>
      </c>
      <c r="R424" s="506">
        <f t="shared" si="196"/>
        <v>16</v>
      </c>
      <c r="S424" s="507"/>
      <c r="T424" s="508"/>
      <c r="U424" s="509">
        <f t="shared" si="193"/>
        <v>16</v>
      </c>
      <c r="V424" s="510"/>
      <c r="W424" s="510"/>
    </row>
    <row r="425" spans="1:23" ht="12" customHeight="1">
      <c r="A425" s="498">
        <v>202101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7"/>
        <v>0</v>
      </c>
      <c r="K425" s="503">
        <f t="shared" si="194"/>
        <v>0</v>
      </c>
      <c r="L425" s="503">
        <f t="shared" si="194"/>
        <v>0</v>
      </c>
      <c r="M425" s="511">
        <f t="shared" si="198"/>
        <v>0</v>
      </c>
      <c r="N425" s="503">
        <f t="shared" si="195"/>
        <v>0</v>
      </c>
      <c r="O425" s="503">
        <f t="shared" si="195"/>
        <v>0</v>
      </c>
      <c r="P425" s="504">
        <f t="shared" si="196"/>
        <v>0</v>
      </c>
      <c r="Q425" s="505">
        <f t="shared" si="196"/>
        <v>0</v>
      </c>
      <c r="R425" s="506">
        <f t="shared" si="196"/>
        <v>0</v>
      </c>
      <c r="S425" s="507"/>
      <c r="T425" s="508"/>
      <c r="U425" s="509">
        <f t="shared" si="193"/>
        <v>0</v>
      </c>
      <c r="V425" s="510"/>
      <c r="W425" s="510"/>
    </row>
    <row r="426" spans="1:23" ht="12" customHeight="1">
      <c r="A426" s="498">
        <v>202301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7"/>
        <v>0</v>
      </c>
      <c r="K426" s="503">
        <f t="shared" si="194"/>
        <v>0</v>
      </c>
      <c r="L426" s="503">
        <f t="shared" si="194"/>
        <v>0</v>
      </c>
      <c r="M426" s="511">
        <f t="shared" si="198"/>
        <v>0</v>
      </c>
      <c r="N426" s="503">
        <f t="shared" si="195"/>
        <v>0</v>
      </c>
      <c r="O426" s="503">
        <f t="shared" si="195"/>
        <v>0</v>
      </c>
      <c r="P426" s="504">
        <f t="shared" si="196"/>
        <v>0</v>
      </c>
      <c r="Q426" s="505">
        <f t="shared" si="196"/>
        <v>0</v>
      </c>
      <c r="R426" s="506">
        <f t="shared" si="196"/>
        <v>0</v>
      </c>
      <c r="S426" s="507"/>
      <c r="T426" s="508"/>
      <c r="U426" s="509">
        <f t="shared" si="193"/>
        <v>0</v>
      </c>
      <c r="V426" s="510"/>
      <c r="W426" s="510"/>
    </row>
    <row r="427" spans="1:23" ht="12" customHeight="1">
      <c r="A427" s="498">
        <v>203101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7"/>
        <v>25</v>
      </c>
      <c r="K427" s="503">
        <f t="shared" si="194"/>
        <v>20</v>
      </c>
      <c r="L427" s="503">
        <f t="shared" si="194"/>
        <v>35</v>
      </c>
      <c r="M427" s="511">
        <f t="shared" si="198"/>
        <v>0</v>
      </c>
      <c r="N427" s="503">
        <f t="shared" si="195"/>
        <v>0</v>
      </c>
      <c r="O427" s="503">
        <f t="shared" si="195"/>
        <v>80</v>
      </c>
      <c r="P427" s="504">
        <f t="shared" si="196"/>
        <v>0</v>
      </c>
      <c r="Q427" s="505">
        <f t="shared" si="196"/>
        <v>0</v>
      </c>
      <c r="R427" s="506">
        <f t="shared" si="196"/>
        <v>0</v>
      </c>
      <c r="S427" s="507"/>
      <c r="T427" s="508"/>
      <c r="U427" s="509">
        <f t="shared" si="193"/>
        <v>80</v>
      </c>
      <c r="V427" s="510"/>
      <c r="W427" s="510"/>
    </row>
    <row r="428" spans="1:23" ht="12" customHeight="1">
      <c r="A428" s="498">
        <v>203201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7"/>
        <v>0</v>
      </c>
      <c r="K428" s="503">
        <f t="shared" si="194"/>
        <v>0</v>
      </c>
      <c r="L428" s="503">
        <f t="shared" si="194"/>
        <v>0</v>
      </c>
      <c r="M428" s="511">
        <f t="shared" si="198"/>
        <v>0</v>
      </c>
      <c r="N428" s="503">
        <f t="shared" si="195"/>
        <v>0</v>
      </c>
      <c r="O428" s="503">
        <f t="shared" si="195"/>
        <v>0</v>
      </c>
      <c r="P428" s="504">
        <f t="shared" si="196"/>
        <v>0</v>
      </c>
      <c r="Q428" s="505">
        <f t="shared" si="196"/>
        <v>0</v>
      </c>
      <c r="R428" s="506">
        <f t="shared" si="196"/>
        <v>0</v>
      </c>
      <c r="S428" s="507"/>
      <c r="T428" s="508"/>
      <c r="U428" s="509">
        <f t="shared" si="193"/>
        <v>0</v>
      </c>
      <c r="V428" s="510"/>
      <c r="W428" s="510"/>
    </row>
    <row r="429" spans="1:23" ht="12" customHeight="1">
      <c r="A429" s="498">
        <v>203501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7"/>
        <v>0</v>
      </c>
      <c r="K429" s="503">
        <f t="shared" si="194"/>
        <v>0</v>
      </c>
      <c r="L429" s="503">
        <f t="shared" si="194"/>
        <v>0</v>
      </c>
      <c r="M429" s="511">
        <f t="shared" si="198"/>
        <v>0</v>
      </c>
      <c r="N429" s="503">
        <f t="shared" si="195"/>
        <v>0</v>
      </c>
      <c r="O429" s="503">
        <f t="shared" si="195"/>
        <v>0</v>
      </c>
      <c r="P429" s="504">
        <f t="shared" si="196"/>
        <v>0</v>
      </c>
      <c r="Q429" s="505">
        <f t="shared" si="196"/>
        <v>56</v>
      </c>
      <c r="R429" s="506">
        <f t="shared" si="196"/>
        <v>56</v>
      </c>
      <c r="S429" s="507"/>
      <c r="T429" s="508"/>
      <c r="U429" s="509">
        <f t="shared" si="193"/>
        <v>56</v>
      </c>
      <c r="V429" s="510"/>
      <c r="W429" s="510"/>
    </row>
    <row r="430" spans="1:23" ht="12" customHeight="1">
      <c r="A430" s="498">
        <v>203701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7"/>
        <v>0</v>
      </c>
      <c r="K430" s="503">
        <f t="shared" si="194"/>
        <v>0</v>
      </c>
      <c r="L430" s="503">
        <f t="shared" si="194"/>
        <v>0</v>
      </c>
      <c r="M430" s="511">
        <f t="shared" si="198"/>
        <v>0</v>
      </c>
      <c r="N430" s="503">
        <f t="shared" si="195"/>
        <v>8</v>
      </c>
      <c r="O430" s="503">
        <f t="shared" si="195"/>
        <v>8</v>
      </c>
      <c r="P430" s="504">
        <f t="shared" si="196"/>
        <v>0</v>
      </c>
      <c r="Q430" s="505">
        <f t="shared" si="196"/>
        <v>0</v>
      </c>
      <c r="R430" s="506">
        <f t="shared" si="196"/>
        <v>0</v>
      </c>
      <c r="S430" s="507"/>
      <c r="T430" s="508"/>
      <c r="U430" s="509">
        <f t="shared" si="193"/>
        <v>8</v>
      </c>
      <c r="V430" s="510"/>
      <c r="W430" s="510"/>
    </row>
    <row r="431" spans="1:23" ht="12" customHeight="1">
      <c r="A431" s="498">
        <v>204101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7"/>
        <v>0</v>
      </c>
      <c r="K431" s="503">
        <f t="shared" si="194"/>
        <v>0</v>
      </c>
      <c r="L431" s="503">
        <f t="shared" si="194"/>
        <v>0</v>
      </c>
      <c r="M431" s="511">
        <f t="shared" si="198"/>
        <v>0</v>
      </c>
      <c r="N431" s="503">
        <f t="shared" si="195"/>
        <v>0</v>
      </c>
      <c r="O431" s="503">
        <f t="shared" si="195"/>
        <v>0</v>
      </c>
      <c r="P431" s="504">
        <f t="shared" si="196"/>
        <v>0</v>
      </c>
      <c r="Q431" s="505">
        <f t="shared" si="196"/>
        <v>0</v>
      </c>
      <c r="R431" s="506">
        <f t="shared" si="196"/>
        <v>0</v>
      </c>
      <c r="S431" s="507"/>
      <c r="T431" s="508"/>
      <c r="U431" s="509">
        <f t="shared" si="193"/>
        <v>0</v>
      </c>
      <c r="V431" s="510"/>
      <c r="W431" s="510"/>
    </row>
    <row r="432" spans="1:23" ht="12" customHeight="1">
      <c r="A432" s="498">
        <v>204501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7"/>
        <v>0</v>
      </c>
      <c r="K432" s="503">
        <f t="shared" si="194"/>
        <v>0</v>
      </c>
      <c r="L432" s="503">
        <f t="shared" si="194"/>
        <v>0</v>
      </c>
      <c r="M432" s="511">
        <f t="shared" si="198"/>
        <v>0</v>
      </c>
      <c r="N432" s="503">
        <f t="shared" si="195"/>
        <v>0</v>
      </c>
      <c r="O432" s="503">
        <f t="shared" si="195"/>
        <v>0</v>
      </c>
      <c r="P432" s="504">
        <f t="shared" si="196"/>
        <v>0</v>
      </c>
      <c r="Q432" s="505">
        <f t="shared" si="196"/>
        <v>144</v>
      </c>
      <c r="R432" s="506">
        <f t="shared" si="196"/>
        <v>144</v>
      </c>
      <c r="S432" s="507"/>
      <c r="T432" s="508"/>
      <c r="U432" s="509">
        <f t="shared" si="193"/>
        <v>144</v>
      </c>
      <c r="V432" s="510"/>
      <c r="W432" s="510"/>
    </row>
    <row r="433" spans="1:23" ht="12" customHeight="1">
      <c r="A433" s="498">
        <v>211001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7"/>
        <v>0</v>
      </c>
      <c r="K433" s="503">
        <f t="shared" si="194"/>
        <v>0</v>
      </c>
      <c r="L433" s="503">
        <f t="shared" si="194"/>
        <v>0</v>
      </c>
      <c r="M433" s="511">
        <f t="shared" si="198"/>
        <v>0</v>
      </c>
      <c r="N433" s="503">
        <f t="shared" si="195"/>
        <v>0</v>
      </c>
      <c r="O433" s="503">
        <f t="shared" si="195"/>
        <v>0</v>
      </c>
      <c r="P433" s="504">
        <f t="shared" si="196"/>
        <v>0</v>
      </c>
      <c r="Q433" s="505">
        <f t="shared" si="196"/>
        <v>0</v>
      </c>
      <c r="R433" s="506">
        <f t="shared" si="196"/>
        <v>0</v>
      </c>
      <c r="S433" s="507"/>
      <c r="T433" s="508"/>
      <c r="U433" s="509">
        <f t="shared" si="193"/>
        <v>0</v>
      </c>
      <c r="V433" s="510"/>
      <c r="W433" s="510"/>
    </row>
    <row r="434" spans="1:23" ht="12" customHeight="1">
      <c r="A434" s="498">
        <v>212003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7"/>
        <v>0</v>
      </c>
      <c r="K434" s="503">
        <f t="shared" si="194"/>
        <v>0</v>
      </c>
      <c r="L434" s="503">
        <f t="shared" si="194"/>
        <v>0</v>
      </c>
      <c r="M434" s="511">
        <f t="shared" si="198"/>
        <v>0</v>
      </c>
      <c r="N434" s="503">
        <f t="shared" si="195"/>
        <v>0</v>
      </c>
      <c r="O434" s="503">
        <f t="shared" si="195"/>
        <v>0</v>
      </c>
      <c r="P434" s="504">
        <f t="shared" si="196"/>
        <v>0</v>
      </c>
      <c r="Q434" s="505">
        <f t="shared" si="196"/>
        <v>0</v>
      </c>
      <c r="R434" s="506">
        <f t="shared" si="196"/>
        <v>0</v>
      </c>
      <c r="S434" s="507"/>
      <c r="T434" s="508"/>
      <c r="U434" s="509">
        <f t="shared" si="193"/>
        <v>0</v>
      </c>
      <c r="V434" s="510"/>
      <c r="W434" s="510"/>
    </row>
    <row r="435" spans="1:23" ht="12" customHeight="1">
      <c r="A435" s="498">
        <v>213001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7"/>
        <v>0</v>
      </c>
      <c r="K435" s="503">
        <f t="shared" si="194"/>
        <v>0</v>
      </c>
      <c r="L435" s="503">
        <f t="shared" si="194"/>
        <v>0</v>
      </c>
      <c r="M435" s="511">
        <f t="shared" si="198"/>
        <v>0</v>
      </c>
      <c r="N435" s="503">
        <f t="shared" si="195"/>
        <v>0</v>
      </c>
      <c r="O435" s="503">
        <f t="shared" si="195"/>
        <v>0</v>
      </c>
      <c r="P435" s="504">
        <f t="shared" si="196"/>
        <v>0</v>
      </c>
      <c r="Q435" s="505">
        <f t="shared" si="196"/>
        <v>0</v>
      </c>
      <c r="R435" s="506">
        <f t="shared" si="196"/>
        <v>0</v>
      </c>
      <c r="S435" s="507"/>
      <c r="T435" s="508"/>
      <c r="U435" s="509">
        <f t="shared" si="193"/>
        <v>0</v>
      </c>
      <c r="V435" s="510"/>
      <c r="W435" s="510"/>
    </row>
    <row r="436" spans="1:23" ht="12" customHeight="1">
      <c r="A436" s="498">
        <v>216201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7"/>
        <v>29</v>
      </c>
      <c r="K436" s="503">
        <f t="shared" si="194"/>
        <v>3</v>
      </c>
      <c r="L436" s="503">
        <f t="shared" si="194"/>
        <v>0</v>
      </c>
      <c r="M436" s="511">
        <f t="shared" si="198"/>
        <v>0</v>
      </c>
      <c r="N436" s="503">
        <f t="shared" si="195"/>
        <v>0</v>
      </c>
      <c r="O436" s="503">
        <f t="shared" si="195"/>
        <v>32</v>
      </c>
      <c r="P436" s="504">
        <f t="shared" si="196"/>
        <v>0</v>
      </c>
      <c r="Q436" s="505">
        <f t="shared" si="196"/>
        <v>0</v>
      </c>
      <c r="R436" s="506">
        <f t="shared" si="196"/>
        <v>0</v>
      </c>
      <c r="S436" s="507"/>
      <c r="T436" s="508"/>
      <c r="U436" s="509">
        <f t="shared" si="193"/>
        <v>32</v>
      </c>
      <c r="V436" s="510"/>
      <c r="W436" s="510"/>
    </row>
    <row r="437" spans="1:23" ht="12" customHeight="1">
      <c r="A437" s="498">
        <v>216251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7"/>
        <v>0</v>
      </c>
      <c r="K437" s="503">
        <f t="shared" si="194"/>
        <v>0</v>
      </c>
      <c r="L437" s="503">
        <f t="shared" si="194"/>
        <v>0</v>
      </c>
      <c r="M437" s="511">
        <f t="shared" si="198"/>
        <v>0</v>
      </c>
      <c r="N437" s="503">
        <f t="shared" si="195"/>
        <v>0</v>
      </c>
      <c r="O437" s="503">
        <f t="shared" si="195"/>
        <v>0</v>
      </c>
      <c r="P437" s="504">
        <f t="shared" si="196"/>
        <v>0</v>
      </c>
      <c r="Q437" s="505">
        <f t="shared" si="196"/>
        <v>0</v>
      </c>
      <c r="R437" s="506">
        <f t="shared" si="196"/>
        <v>0</v>
      </c>
      <c r="S437" s="507"/>
      <c r="T437" s="508"/>
      <c r="U437" s="509">
        <f t="shared" si="193"/>
        <v>0</v>
      </c>
      <c r="V437" s="510"/>
      <c r="W437" s="510"/>
    </row>
    <row r="438" spans="1:23" ht="12" customHeight="1">
      <c r="A438" s="498">
        <v>221001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7"/>
        <v>0</v>
      </c>
      <c r="K438" s="503">
        <f t="shared" ref="K438:L457" si="199">SUMIF($A$10:$A$329,$A438,K$10:K$329)</f>
        <v>0</v>
      </c>
      <c r="L438" s="503">
        <f t="shared" si="199"/>
        <v>0</v>
      </c>
      <c r="M438" s="511">
        <f t="shared" si="198"/>
        <v>0</v>
      </c>
      <c r="N438" s="503">
        <f t="shared" ref="N438:O457" si="200">SUMIF($A$10:$A$329,$A438,N$10:N$329)</f>
        <v>0</v>
      </c>
      <c r="O438" s="503">
        <f t="shared" si="200"/>
        <v>0</v>
      </c>
      <c r="P438" s="504">
        <f t="shared" ref="P438:R457" si="201">SUMIF($A$10:$A$324,$A438,P$10:P$324)</f>
        <v>0</v>
      </c>
      <c r="Q438" s="505">
        <f t="shared" si="201"/>
        <v>0</v>
      </c>
      <c r="R438" s="506">
        <f t="shared" si="201"/>
        <v>0</v>
      </c>
      <c r="S438" s="507"/>
      <c r="T438" s="508"/>
      <c r="U438" s="509">
        <f t="shared" si="193"/>
        <v>0</v>
      </c>
      <c r="V438" s="510"/>
      <c r="W438" s="510"/>
    </row>
    <row r="439" spans="1:23" ht="12" customHeight="1">
      <c r="A439" s="498">
        <v>222001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7"/>
        <v>0</v>
      </c>
      <c r="K439" s="503">
        <f t="shared" si="199"/>
        <v>0</v>
      </c>
      <c r="L439" s="503">
        <f t="shared" si="199"/>
        <v>0</v>
      </c>
      <c r="M439" s="511">
        <f t="shared" si="198"/>
        <v>0</v>
      </c>
      <c r="N439" s="503">
        <f t="shared" si="200"/>
        <v>0</v>
      </c>
      <c r="O439" s="503">
        <f t="shared" si="200"/>
        <v>0</v>
      </c>
      <c r="P439" s="504">
        <f t="shared" si="201"/>
        <v>0</v>
      </c>
      <c r="Q439" s="505">
        <f t="shared" si="201"/>
        <v>0</v>
      </c>
      <c r="R439" s="506">
        <f t="shared" si="201"/>
        <v>0</v>
      </c>
      <c r="S439" s="507"/>
      <c r="T439" s="508"/>
      <c r="U439" s="509">
        <f t="shared" si="193"/>
        <v>0</v>
      </c>
      <c r="V439" s="510"/>
      <c r="W439" s="510"/>
    </row>
    <row r="440" spans="1:23" ht="12" customHeight="1">
      <c r="A440" s="498">
        <v>226001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7"/>
        <v>0</v>
      </c>
      <c r="K440" s="503">
        <f t="shared" si="199"/>
        <v>0</v>
      </c>
      <c r="L440" s="503">
        <f t="shared" si="199"/>
        <v>0</v>
      </c>
      <c r="M440" s="511">
        <f t="shared" si="198"/>
        <v>0</v>
      </c>
      <c r="N440" s="503">
        <f t="shared" si="200"/>
        <v>0</v>
      </c>
      <c r="O440" s="503">
        <f t="shared" si="200"/>
        <v>0</v>
      </c>
      <c r="P440" s="504">
        <f t="shared" si="201"/>
        <v>0</v>
      </c>
      <c r="Q440" s="505">
        <f t="shared" si="201"/>
        <v>0</v>
      </c>
      <c r="R440" s="506">
        <f t="shared" si="201"/>
        <v>0</v>
      </c>
      <c r="S440" s="507"/>
      <c r="T440" s="508"/>
      <c r="U440" s="509">
        <f t="shared" si="193"/>
        <v>0</v>
      </c>
      <c r="V440" s="510"/>
      <c r="W440" s="510"/>
    </row>
    <row r="441" spans="1:23" ht="12" customHeight="1">
      <c r="A441" s="498">
        <v>226501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7"/>
        <v>0</v>
      </c>
      <c r="K441" s="503">
        <f t="shared" si="199"/>
        <v>0</v>
      </c>
      <c r="L441" s="503">
        <f t="shared" si="199"/>
        <v>0</v>
      </c>
      <c r="M441" s="511">
        <f t="shared" si="198"/>
        <v>0</v>
      </c>
      <c r="N441" s="503">
        <f t="shared" si="200"/>
        <v>0</v>
      </c>
      <c r="O441" s="503">
        <f t="shared" si="200"/>
        <v>0</v>
      </c>
      <c r="P441" s="504">
        <f t="shared" si="201"/>
        <v>0</v>
      </c>
      <c r="Q441" s="505">
        <f t="shared" si="201"/>
        <v>0</v>
      </c>
      <c r="R441" s="506">
        <f t="shared" si="201"/>
        <v>0</v>
      </c>
      <c r="S441" s="507"/>
      <c r="T441" s="508"/>
      <c r="U441" s="509">
        <f t="shared" si="193"/>
        <v>0</v>
      </c>
      <c r="V441" s="510"/>
      <c r="W441" s="510"/>
    </row>
    <row r="442" spans="1:23" ht="12" customHeight="1">
      <c r="A442" s="498">
        <v>300000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7"/>
        <v>0</v>
      </c>
      <c r="K442" s="503">
        <f t="shared" si="199"/>
        <v>0</v>
      </c>
      <c r="L442" s="503">
        <f t="shared" si="199"/>
        <v>0</v>
      </c>
      <c r="M442" s="511">
        <f t="shared" si="198"/>
        <v>0</v>
      </c>
      <c r="N442" s="503">
        <f t="shared" si="200"/>
        <v>0</v>
      </c>
      <c r="O442" s="503">
        <f t="shared" si="200"/>
        <v>0</v>
      </c>
      <c r="P442" s="504">
        <f t="shared" si="201"/>
        <v>0</v>
      </c>
      <c r="Q442" s="505">
        <f t="shared" si="201"/>
        <v>0</v>
      </c>
      <c r="R442" s="506">
        <f t="shared" si="201"/>
        <v>0</v>
      </c>
      <c r="S442" s="507"/>
      <c r="T442" s="508"/>
      <c r="U442" s="509">
        <f t="shared" si="193"/>
        <v>0</v>
      </c>
      <c r="V442" s="510"/>
      <c r="W442" s="510"/>
    </row>
    <row r="443" spans="1:23" ht="12" customHeight="1">
      <c r="A443" s="498">
        <v>300010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7"/>
        <v>0</v>
      </c>
      <c r="K443" s="503">
        <f t="shared" si="199"/>
        <v>0</v>
      </c>
      <c r="L443" s="503">
        <f t="shared" si="199"/>
        <v>0</v>
      </c>
      <c r="M443" s="511">
        <f t="shared" si="198"/>
        <v>0</v>
      </c>
      <c r="N443" s="503">
        <f t="shared" si="200"/>
        <v>0</v>
      </c>
      <c r="O443" s="503">
        <f t="shared" si="200"/>
        <v>0</v>
      </c>
      <c r="P443" s="504">
        <f t="shared" si="201"/>
        <v>0</v>
      </c>
      <c r="Q443" s="505">
        <f t="shared" si="201"/>
        <v>0</v>
      </c>
      <c r="R443" s="506">
        <f t="shared" si="201"/>
        <v>0</v>
      </c>
      <c r="S443" s="507"/>
      <c r="T443" s="508"/>
      <c r="U443" s="509">
        <f t="shared" si="193"/>
        <v>0</v>
      </c>
      <c r="V443" s="510"/>
      <c r="W443" s="510"/>
    </row>
    <row r="444" spans="1:23" ht="12" customHeight="1">
      <c r="A444" s="498">
        <v>300030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7"/>
        <v>0</v>
      </c>
      <c r="K444" s="503">
        <f t="shared" si="199"/>
        <v>0</v>
      </c>
      <c r="L444" s="503">
        <f t="shared" si="199"/>
        <v>0</v>
      </c>
      <c r="M444" s="511">
        <f t="shared" si="198"/>
        <v>0</v>
      </c>
      <c r="N444" s="503">
        <f t="shared" si="200"/>
        <v>0</v>
      </c>
      <c r="O444" s="503">
        <f t="shared" si="200"/>
        <v>0</v>
      </c>
      <c r="P444" s="504">
        <f t="shared" si="201"/>
        <v>0</v>
      </c>
      <c r="Q444" s="505">
        <f t="shared" si="201"/>
        <v>0</v>
      </c>
      <c r="R444" s="506">
        <f t="shared" si="201"/>
        <v>0</v>
      </c>
      <c r="S444" s="507"/>
      <c r="T444" s="508"/>
      <c r="U444" s="509">
        <f t="shared" si="193"/>
        <v>0</v>
      </c>
      <c r="V444" s="510"/>
      <c r="W444" s="510"/>
    </row>
    <row r="445" spans="1:23" ht="12" customHeight="1">
      <c r="A445" s="498">
        <v>300300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7"/>
        <v>0</v>
      </c>
      <c r="K445" s="503">
        <f t="shared" si="199"/>
        <v>0</v>
      </c>
      <c r="L445" s="503">
        <f t="shared" si="199"/>
        <v>0</v>
      </c>
      <c r="M445" s="511">
        <f t="shared" si="198"/>
        <v>0</v>
      </c>
      <c r="N445" s="503">
        <f t="shared" si="200"/>
        <v>0</v>
      </c>
      <c r="O445" s="503">
        <f t="shared" si="200"/>
        <v>0</v>
      </c>
      <c r="P445" s="504">
        <f t="shared" si="201"/>
        <v>0</v>
      </c>
      <c r="Q445" s="505">
        <f t="shared" si="201"/>
        <v>0</v>
      </c>
      <c r="R445" s="506">
        <f t="shared" si="201"/>
        <v>0</v>
      </c>
      <c r="S445" s="507"/>
      <c r="T445" s="508"/>
      <c r="U445" s="509">
        <f t="shared" si="193"/>
        <v>0</v>
      </c>
      <c r="V445" s="510"/>
      <c r="W445" s="510"/>
    </row>
    <row r="446" spans="1:23" ht="12" customHeight="1">
      <c r="A446" s="498">
        <v>300400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7"/>
        <v>0</v>
      </c>
      <c r="K446" s="503">
        <f t="shared" si="199"/>
        <v>0</v>
      </c>
      <c r="L446" s="503">
        <f t="shared" si="199"/>
        <v>0</v>
      </c>
      <c r="M446" s="511">
        <f t="shared" si="198"/>
        <v>0</v>
      </c>
      <c r="N446" s="503">
        <f t="shared" si="200"/>
        <v>0</v>
      </c>
      <c r="O446" s="503">
        <f t="shared" si="200"/>
        <v>0</v>
      </c>
      <c r="P446" s="504">
        <f t="shared" si="201"/>
        <v>0</v>
      </c>
      <c r="Q446" s="505">
        <f t="shared" si="201"/>
        <v>0</v>
      </c>
      <c r="R446" s="506">
        <f t="shared" si="201"/>
        <v>0</v>
      </c>
      <c r="S446" s="507"/>
      <c r="T446" s="508"/>
      <c r="U446" s="509">
        <f t="shared" si="193"/>
        <v>0</v>
      </c>
      <c r="V446" s="510"/>
      <c r="W446" s="510"/>
    </row>
    <row r="447" spans="1:23" ht="12" customHeight="1">
      <c r="A447" s="498">
        <v>300410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7"/>
        <v>0</v>
      </c>
      <c r="K447" s="503">
        <f t="shared" si="199"/>
        <v>0</v>
      </c>
      <c r="L447" s="503">
        <f t="shared" si="199"/>
        <v>0</v>
      </c>
      <c r="M447" s="511">
        <f t="shared" si="198"/>
        <v>0</v>
      </c>
      <c r="N447" s="503">
        <f t="shared" si="200"/>
        <v>0</v>
      </c>
      <c r="O447" s="503">
        <f t="shared" si="200"/>
        <v>0</v>
      </c>
      <c r="P447" s="504">
        <f t="shared" si="201"/>
        <v>0</v>
      </c>
      <c r="Q447" s="505">
        <f t="shared" si="201"/>
        <v>0</v>
      </c>
      <c r="R447" s="506">
        <f t="shared" si="201"/>
        <v>0</v>
      </c>
      <c r="S447" s="507"/>
      <c r="T447" s="508"/>
      <c r="U447" s="509">
        <f t="shared" si="193"/>
        <v>0</v>
      </c>
      <c r="V447" s="510"/>
      <c r="W447" s="510"/>
    </row>
    <row r="448" spans="1:23" ht="12" customHeight="1">
      <c r="A448" s="498">
        <v>300700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7"/>
        <v>0</v>
      </c>
      <c r="K448" s="503">
        <f t="shared" si="199"/>
        <v>0</v>
      </c>
      <c r="L448" s="503">
        <f t="shared" si="199"/>
        <v>0</v>
      </c>
      <c r="M448" s="511">
        <f t="shared" si="198"/>
        <v>0</v>
      </c>
      <c r="N448" s="503">
        <f t="shared" si="200"/>
        <v>0</v>
      </c>
      <c r="O448" s="503">
        <f t="shared" si="200"/>
        <v>0</v>
      </c>
      <c r="P448" s="504">
        <f t="shared" si="201"/>
        <v>0</v>
      </c>
      <c r="Q448" s="505">
        <f t="shared" si="201"/>
        <v>0</v>
      </c>
      <c r="R448" s="506">
        <f t="shared" si="201"/>
        <v>0</v>
      </c>
      <c r="S448" s="507"/>
      <c r="T448" s="508"/>
      <c r="U448" s="509">
        <f t="shared" si="193"/>
        <v>0</v>
      </c>
      <c r="V448" s="510"/>
      <c r="W448" s="510"/>
    </row>
    <row r="449" spans="1:23" ht="12" customHeight="1">
      <c r="A449" s="498">
        <v>300710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7"/>
        <v>0</v>
      </c>
      <c r="K449" s="503">
        <f t="shared" si="199"/>
        <v>0</v>
      </c>
      <c r="L449" s="503">
        <f t="shared" si="199"/>
        <v>0</v>
      </c>
      <c r="M449" s="511">
        <f t="shared" si="198"/>
        <v>0</v>
      </c>
      <c r="N449" s="503">
        <f t="shared" si="200"/>
        <v>0</v>
      </c>
      <c r="O449" s="503">
        <f t="shared" si="200"/>
        <v>0</v>
      </c>
      <c r="P449" s="504">
        <f t="shared" si="201"/>
        <v>0</v>
      </c>
      <c r="Q449" s="505">
        <f t="shared" si="201"/>
        <v>0</v>
      </c>
      <c r="R449" s="506">
        <f t="shared" si="201"/>
        <v>0</v>
      </c>
      <c r="S449" s="507"/>
      <c r="T449" s="508"/>
      <c r="U449" s="509">
        <f t="shared" si="193"/>
        <v>0</v>
      </c>
      <c r="V449" s="510"/>
      <c r="W449" s="510"/>
    </row>
    <row r="450" spans="1:23" ht="12" customHeight="1">
      <c r="A450" s="498">
        <v>311001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7"/>
        <v>0</v>
      </c>
      <c r="K450" s="503">
        <f t="shared" si="199"/>
        <v>0</v>
      </c>
      <c r="L450" s="503">
        <f t="shared" si="199"/>
        <v>0</v>
      </c>
      <c r="M450" s="511">
        <f t="shared" si="198"/>
        <v>0</v>
      </c>
      <c r="N450" s="503">
        <f t="shared" si="200"/>
        <v>0</v>
      </c>
      <c r="O450" s="503">
        <f t="shared" si="200"/>
        <v>0</v>
      </c>
      <c r="P450" s="504">
        <f t="shared" si="201"/>
        <v>0</v>
      </c>
      <c r="Q450" s="505">
        <f t="shared" si="201"/>
        <v>0</v>
      </c>
      <c r="R450" s="506">
        <f t="shared" si="201"/>
        <v>0</v>
      </c>
      <c r="S450" s="507"/>
      <c r="T450" s="508"/>
      <c r="U450" s="509">
        <f t="shared" si="193"/>
        <v>0</v>
      </c>
      <c r="V450" s="510"/>
      <c r="W450" s="510"/>
    </row>
    <row r="451" spans="1:23" ht="12" customHeight="1">
      <c r="A451" s="498">
        <v>312001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7"/>
        <v>39</v>
      </c>
      <c r="K451" s="503">
        <f t="shared" si="199"/>
        <v>0</v>
      </c>
      <c r="L451" s="503">
        <f t="shared" si="199"/>
        <v>0</v>
      </c>
      <c r="M451" s="511">
        <f t="shared" si="198"/>
        <v>0</v>
      </c>
      <c r="N451" s="503">
        <f t="shared" si="200"/>
        <v>0</v>
      </c>
      <c r="O451" s="503">
        <f t="shared" si="200"/>
        <v>39</v>
      </c>
      <c r="P451" s="504">
        <f t="shared" si="201"/>
        <v>0</v>
      </c>
      <c r="Q451" s="505">
        <f t="shared" si="201"/>
        <v>0</v>
      </c>
      <c r="R451" s="506">
        <f t="shared" si="201"/>
        <v>0</v>
      </c>
      <c r="S451" s="507"/>
      <c r="T451" s="508"/>
      <c r="U451" s="509">
        <f t="shared" si="193"/>
        <v>39</v>
      </c>
      <c r="V451" s="510"/>
      <c r="W451" s="510"/>
    </row>
    <row r="452" spans="1:23" ht="12" customHeight="1">
      <c r="A452" s="498">
        <v>312008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7"/>
        <v>14</v>
      </c>
      <c r="K452" s="503">
        <f t="shared" si="199"/>
        <v>0</v>
      </c>
      <c r="L452" s="503">
        <f t="shared" si="199"/>
        <v>0</v>
      </c>
      <c r="M452" s="511">
        <f t="shared" si="198"/>
        <v>0</v>
      </c>
      <c r="N452" s="503">
        <f t="shared" si="200"/>
        <v>0</v>
      </c>
      <c r="O452" s="503">
        <f t="shared" si="200"/>
        <v>14</v>
      </c>
      <c r="P452" s="504">
        <f t="shared" si="201"/>
        <v>0</v>
      </c>
      <c r="Q452" s="505">
        <f t="shared" si="201"/>
        <v>0</v>
      </c>
      <c r="R452" s="506">
        <f t="shared" si="201"/>
        <v>0</v>
      </c>
      <c r="S452" s="507"/>
      <c r="T452" s="508"/>
      <c r="U452" s="509">
        <f t="shared" si="193"/>
        <v>14</v>
      </c>
      <c r="V452" s="510"/>
      <c r="W452" s="510"/>
    </row>
    <row r="453" spans="1:23" ht="12" customHeight="1">
      <c r="A453" s="498">
        <v>312021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7"/>
        <v>32</v>
      </c>
      <c r="K453" s="503">
        <f t="shared" si="199"/>
        <v>0</v>
      </c>
      <c r="L453" s="503">
        <f t="shared" si="199"/>
        <v>0</v>
      </c>
      <c r="M453" s="511">
        <f t="shared" si="198"/>
        <v>0</v>
      </c>
      <c r="N453" s="503">
        <f t="shared" si="200"/>
        <v>0</v>
      </c>
      <c r="O453" s="503">
        <f t="shared" si="200"/>
        <v>32</v>
      </c>
      <c r="P453" s="504">
        <f t="shared" si="201"/>
        <v>0</v>
      </c>
      <c r="Q453" s="505">
        <f t="shared" si="201"/>
        <v>0</v>
      </c>
      <c r="R453" s="506">
        <f t="shared" si="201"/>
        <v>0</v>
      </c>
      <c r="S453" s="507"/>
      <c r="T453" s="508"/>
      <c r="U453" s="509">
        <f t="shared" si="193"/>
        <v>32</v>
      </c>
      <c r="V453" s="510"/>
      <c r="W453" s="510"/>
    </row>
    <row r="454" spans="1:23" ht="12" customHeight="1">
      <c r="A454" s="498">
        <v>312101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7"/>
        <v>0</v>
      </c>
      <c r="K454" s="503">
        <f t="shared" si="199"/>
        <v>0</v>
      </c>
      <c r="L454" s="503">
        <f t="shared" si="199"/>
        <v>0</v>
      </c>
      <c r="M454" s="511">
        <f t="shared" si="198"/>
        <v>0</v>
      </c>
      <c r="N454" s="503">
        <f t="shared" si="200"/>
        <v>0</v>
      </c>
      <c r="O454" s="503">
        <f t="shared" si="200"/>
        <v>0</v>
      </c>
      <c r="P454" s="504">
        <f t="shared" si="201"/>
        <v>0</v>
      </c>
      <c r="Q454" s="505">
        <f t="shared" si="201"/>
        <v>300</v>
      </c>
      <c r="R454" s="506">
        <f t="shared" si="201"/>
        <v>300</v>
      </c>
      <c r="S454" s="507"/>
      <c r="T454" s="508"/>
      <c r="U454" s="509">
        <f t="shared" si="193"/>
        <v>300</v>
      </c>
      <c r="V454" s="510"/>
      <c r="W454" s="510"/>
    </row>
    <row r="455" spans="1:23" ht="12" customHeight="1">
      <c r="A455" s="498">
        <v>314000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7"/>
        <v>0</v>
      </c>
      <c r="K455" s="503">
        <f t="shared" si="199"/>
        <v>0</v>
      </c>
      <c r="L455" s="503">
        <f t="shared" si="199"/>
        <v>0</v>
      </c>
      <c r="M455" s="511">
        <f t="shared" si="198"/>
        <v>0</v>
      </c>
      <c r="N455" s="503">
        <f t="shared" si="200"/>
        <v>0</v>
      </c>
      <c r="O455" s="503">
        <f t="shared" si="200"/>
        <v>0</v>
      </c>
      <c r="P455" s="504">
        <f t="shared" si="201"/>
        <v>0</v>
      </c>
      <c r="Q455" s="505">
        <f t="shared" si="201"/>
        <v>0</v>
      </c>
      <c r="R455" s="506">
        <f t="shared" si="201"/>
        <v>0</v>
      </c>
      <c r="S455" s="507"/>
      <c r="T455" s="508"/>
      <c r="U455" s="509">
        <f t="shared" si="193"/>
        <v>0</v>
      </c>
      <c r="V455" s="510"/>
      <c r="W455" s="510"/>
    </row>
    <row r="456" spans="1:23" ht="12" customHeight="1">
      <c r="A456" s="498">
        <v>314001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7"/>
        <v>72</v>
      </c>
      <c r="K456" s="503">
        <f t="shared" si="199"/>
        <v>8</v>
      </c>
      <c r="L456" s="503">
        <f t="shared" si="199"/>
        <v>2</v>
      </c>
      <c r="M456" s="511">
        <f t="shared" si="198"/>
        <v>0</v>
      </c>
      <c r="N456" s="503">
        <f t="shared" si="200"/>
        <v>0</v>
      </c>
      <c r="O456" s="503">
        <f t="shared" si="200"/>
        <v>82</v>
      </c>
      <c r="P456" s="504">
        <f t="shared" si="201"/>
        <v>0</v>
      </c>
      <c r="Q456" s="505">
        <f t="shared" si="201"/>
        <v>0</v>
      </c>
      <c r="R456" s="506">
        <f t="shared" si="201"/>
        <v>0</v>
      </c>
      <c r="S456" s="507"/>
      <c r="T456" s="508"/>
      <c r="U456" s="509">
        <f t="shared" si="193"/>
        <v>82</v>
      </c>
      <c r="V456" s="510"/>
      <c r="W456" s="510"/>
    </row>
    <row r="457" spans="1:23" ht="12" customHeight="1">
      <c r="A457" s="498">
        <v>314008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7"/>
        <v>9</v>
      </c>
      <c r="K457" s="503">
        <f t="shared" si="199"/>
        <v>0</v>
      </c>
      <c r="L457" s="503">
        <f t="shared" si="199"/>
        <v>0</v>
      </c>
      <c r="M457" s="511">
        <f t="shared" si="198"/>
        <v>0</v>
      </c>
      <c r="N457" s="503">
        <f t="shared" si="200"/>
        <v>0</v>
      </c>
      <c r="O457" s="503">
        <f t="shared" si="200"/>
        <v>0</v>
      </c>
      <c r="P457" s="504">
        <f t="shared" si="201"/>
        <v>0</v>
      </c>
      <c r="Q457" s="505">
        <f t="shared" si="201"/>
        <v>0</v>
      </c>
      <c r="R457" s="506">
        <f t="shared" si="201"/>
        <v>0</v>
      </c>
      <c r="S457" s="507"/>
      <c r="T457" s="508"/>
      <c r="U457" s="509">
        <f t="shared" si="193"/>
        <v>0</v>
      </c>
      <c r="V457" s="510"/>
      <c r="W457" s="510"/>
    </row>
    <row r="458" spans="1:23" ht="12" customHeight="1">
      <c r="A458" s="498">
        <v>314011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7"/>
        <v>16</v>
      </c>
      <c r="K458" s="503">
        <f t="shared" ref="K458:L477" si="202">SUMIF($A$10:$A$329,$A458,K$10:K$329)</f>
        <v>0</v>
      </c>
      <c r="L458" s="503">
        <f t="shared" si="202"/>
        <v>0</v>
      </c>
      <c r="M458" s="511">
        <f t="shared" si="198"/>
        <v>0</v>
      </c>
      <c r="N458" s="503">
        <f t="shared" ref="N458:O477" si="203">SUMIF($A$10:$A$329,$A458,N$10:N$329)</f>
        <v>0</v>
      </c>
      <c r="O458" s="503">
        <f t="shared" si="203"/>
        <v>16</v>
      </c>
      <c r="P458" s="504">
        <f t="shared" ref="P458:R477" si="204">SUMIF($A$10:$A$324,$A458,P$10:P$324)</f>
        <v>0</v>
      </c>
      <c r="Q458" s="505">
        <f t="shared" si="204"/>
        <v>0</v>
      </c>
      <c r="R458" s="506">
        <f t="shared" si="204"/>
        <v>0</v>
      </c>
      <c r="S458" s="507"/>
      <c r="T458" s="508"/>
      <c r="U458" s="509">
        <f t="shared" si="193"/>
        <v>16</v>
      </c>
      <c r="V458" s="510"/>
      <c r="W458" s="510"/>
    </row>
    <row r="459" spans="1:23" ht="12" customHeight="1">
      <c r="A459" s="498">
        <v>314018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7"/>
        <v>32</v>
      </c>
      <c r="K459" s="503">
        <f t="shared" si="202"/>
        <v>0</v>
      </c>
      <c r="L459" s="503">
        <f t="shared" si="202"/>
        <v>0</v>
      </c>
      <c r="M459" s="511">
        <f t="shared" si="198"/>
        <v>0</v>
      </c>
      <c r="N459" s="503">
        <f t="shared" si="203"/>
        <v>0</v>
      </c>
      <c r="O459" s="503">
        <f t="shared" si="203"/>
        <v>32</v>
      </c>
      <c r="P459" s="504">
        <f t="shared" si="204"/>
        <v>0</v>
      </c>
      <c r="Q459" s="505">
        <f t="shared" si="204"/>
        <v>0</v>
      </c>
      <c r="R459" s="506">
        <f t="shared" si="204"/>
        <v>0</v>
      </c>
      <c r="S459" s="507"/>
      <c r="T459" s="508"/>
      <c r="U459" s="509">
        <f t="shared" si="193"/>
        <v>32</v>
      </c>
      <c r="V459" s="510"/>
      <c r="W459" s="510"/>
    </row>
    <row r="460" spans="1:23" ht="12" customHeight="1">
      <c r="A460" s="498">
        <v>314021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7"/>
        <v>24</v>
      </c>
      <c r="K460" s="503">
        <f t="shared" si="202"/>
        <v>0</v>
      </c>
      <c r="L460" s="503">
        <f t="shared" si="202"/>
        <v>0</v>
      </c>
      <c r="M460" s="511">
        <f t="shared" si="198"/>
        <v>0</v>
      </c>
      <c r="N460" s="503">
        <f t="shared" si="203"/>
        <v>0</v>
      </c>
      <c r="O460" s="503">
        <f t="shared" si="203"/>
        <v>24</v>
      </c>
      <c r="P460" s="504">
        <f t="shared" si="204"/>
        <v>0</v>
      </c>
      <c r="Q460" s="505">
        <f t="shared" si="204"/>
        <v>0</v>
      </c>
      <c r="R460" s="506">
        <f t="shared" si="204"/>
        <v>0</v>
      </c>
      <c r="S460" s="507"/>
      <c r="T460" s="508"/>
      <c r="U460" s="509">
        <f t="shared" si="193"/>
        <v>24</v>
      </c>
      <c r="V460" s="510"/>
      <c r="W460" s="510"/>
    </row>
    <row r="461" spans="1:23" ht="12" customHeight="1">
      <c r="A461" s="498">
        <v>314081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7"/>
        <v>0</v>
      </c>
      <c r="K461" s="503">
        <f t="shared" si="202"/>
        <v>0</v>
      </c>
      <c r="L461" s="503">
        <f t="shared" si="202"/>
        <v>0</v>
      </c>
      <c r="M461" s="511">
        <f t="shared" si="198"/>
        <v>0</v>
      </c>
      <c r="N461" s="503">
        <f t="shared" si="203"/>
        <v>16</v>
      </c>
      <c r="O461" s="503">
        <f t="shared" si="203"/>
        <v>16</v>
      </c>
      <c r="P461" s="504">
        <f t="shared" si="204"/>
        <v>0</v>
      </c>
      <c r="Q461" s="505">
        <f t="shared" si="204"/>
        <v>0</v>
      </c>
      <c r="R461" s="506">
        <f t="shared" si="204"/>
        <v>0</v>
      </c>
      <c r="S461" s="507"/>
      <c r="T461" s="508"/>
      <c r="U461" s="509">
        <f t="shared" si="193"/>
        <v>16</v>
      </c>
      <c r="V461" s="510"/>
      <c r="W461" s="510"/>
    </row>
    <row r="462" spans="1:23" ht="12" customHeight="1">
      <c r="A462" s="498">
        <v>314101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7"/>
        <v>0</v>
      </c>
      <c r="K462" s="503">
        <f t="shared" si="202"/>
        <v>0</v>
      </c>
      <c r="L462" s="503">
        <f t="shared" si="202"/>
        <v>0</v>
      </c>
      <c r="M462" s="511">
        <f t="shared" si="198"/>
        <v>0</v>
      </c>
      <c r="N462" s="503">
        <f t="shared" si="203"/>
        <v>0</v>
      </c>
      <c r="O462" s="503">
        <f t="shared" si="203"/>
        <v>0</v>
      </c>
      <c r="P462" s="504">
        <f t="shared" si="204"/>
        <v>0</v>
      </c>
      <c r="Q462" s="505">
        <f t="shared" si="204"/>
        <v>0</v>
      </c>
      <c r="R462" s="506">
        <f t="shared" si="204"/>
        <v>0</v>
      </c>
      <c r="S462" s="507"/>
      <c r="T462" s="508"/>
      <c r="U462" s="509">
        <f t="shared" si="193"/>
        <v>0</v>
      </c>
      <c r="V462" s="510"/>
      <c r="W462" s="510"/>
    </row>
    <row r="463" spans="1:23" ht="12" customHeight="1">
      <c r="A463" s="498">
        <v>314111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7"/>
        <v>0</v>
      </c>
      <c r="K463" s="503">
        <f t="shared" si="202"/>
        <v>0</v>
      </c>
      <c r="L463" s="503">
        <f t="shared" si="202"/>
        <v>0</v>
      </c>
      <c r="M463" s="511">
        <f t="shared" si="198"/>
        <v>0</v>
      </c>
      <c r="N463" s="503">
        <f t="shared" si="203"/>
        <v>0</v>
      </c>
      <c r="O463" s="503">
        <f t="shared" si="203"/>
        <v>0</v>
      </c>
      <c r="P463" s="504">
        <f t="shared" si="204"/>
        <v>0</v>
      </c>
      <c r="Q463" s="505">
        <f t="shared" si="204"/>
        <v>0</v>
      </c>
      <c r="R463" s="506">
        <f t="shared" si="204"/>
        <v>0</v>
      </c>
      <c r="S463" s="507"/>
      <c r="T463" s="508"/>
      <c r="U463" s="509">
        <f t="shared" si="193"/>
        <v>0</v>
      </c>
      <c r="V463" s="510"/>
      <c r="W463" s="510"/>
    </row>
    <row r="464" spans="1:23" ht="12" customHeight="1">
      <c r="A464" s="498">
        <v>314301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7"/>
        <v>0</v>
      </c>
      <c r="K464" s="503">
        <f t="shared" si="202"/>
        <v>0</v>
      </c>
      <c r="L464" s="503">
        <f t="shared" si="202"/>
        <v>0</v>
      </c>
      <c r="M464" s="511">
        <f t="shared" si="198"/>
        <v>0</v>
      </c>
      <c r="N464" s="503">
        <f t="shared" si="203"/>
        <v>0</v>
      </c>
      <c r="O464" s="503">
        <f t="shared" si="203"/>
        <v>0</v>
      </c>
      <c r="P464" s="504">
        <f t="shared" si="204"/>
        <v>0</v>
      </c>
      <c r="Q464" s="505">
        <f t="shared" si="204"/>
        <v>0</v>
      </c>
      <c r="R464" s="506">
        <f t="shared" si="204"/>
        <v>0</v>
      </c>
      <c r="S464" s="507"/>
      <c r="T464" s="508"/>
      <c r="U464" s="509">
        <f t="shared" si="193"/>
        <v>0</v>
      </c>
      <c r="V464" s="510"/>
      <c r="W464" s="510"/>
    </row>
    <row r="465" spans="1:23" ht="12" customHeight="1">
      <c r="A465" s="498">
        <v>320000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7"/>
        <v>0</v>
      </c>
      <c r="K465" s="503">
        <f t="shared" si="202"/>
        <v>0</v>
      </c>
      <c r="L465" s="503">
        <f t="shared" si="202"/>
        <v>0</v>
      </c>
      <c r="M465" s="511">
        <f t="shared" si="198"/>
        <v>0</v>
      </c>
      <c r="N465" s="503">
        <f t="shared" si="203"/>
        <v>0</v>
      </c>
      <c r="O465" s="503">
        <f t="shared" si="203"/>
        <v>0</v>
      </c>
      <c r="P465" s="504">
        <f t="shared" si="204"/>
        <v>0</v>
      </c>
      <c r="Q465" s="505">
        <f t="shared" si="204"/>
        <v>0</v>
      </c>
      <c r="R465" s="506">
        <f t="shared" si="204"/>
        <v>0</v>
      </c>
      <c r="S465" s="507"/>
      <c r="T465" s="508"/>
      <c r="U465" s="509">
        <f t="shared" si="193"/>
        <v>0</v>
      </c>
      <c r="V465" s="510"/>
      <c r="W465" s="510"/>
    </row>
    <row r="466" spans="1:23" ht="12" customHeight="1">
      <c r="A466" s="498">
        <v>320001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7"/>
        <v>296</v>
      </c>
      <c r="K466" s="503">
        <f t="shared" si="202"/>
        <v>18</v>
      </c>
      <c r="L466" s="503">
        <f t="shared" si="202"/>
        <v>2</v>
      </c>
      <c r="M466" s="511">
        <f t="shared" si="198"/>
        <v>0</v>
      </c>
      <c r="N466" s="503">
        <f t="shared" si="203"/>
        <v>0</v>
      </c>
      <c r="O466" s="503">
        <f t="shared" si="203"/>
        <v>316</v>
      </c>
      <c r="P466" s="504">
        <f t="shared" si="204"/>
        <v>0</v>
      </c>
      <c r="Q466" s="505">
        <f t="shared" si="204"/>
        <v>0</v>
      </c>
      <c r="R466" s="506">
        <f t="shared" si="204"/>
        <v>0</v>
      </c>
      <c r="S466" s="507"/>
      <c r="T466" s="508"/>
      <c r="U466" s="509">
        <f t="shared" ref="U466:U529" si="205">SUMIF($A$10:$A$324,$A466,U$10:U$324)</f>
        <v>316</v>
      </c>
      <c r="V466" s="510"/>
      <c r="W466" s="510"/>
    </row>
    <row r="467" spans="1:23" ht="12" customHeight="1">
      <c r="A467" s="498">
        <v>320008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7"/>
        <v>0</v>
      </c>
      <c r="K467" s="503">
        <f t="shared" si="202"/>
        <v>0</v>
      </c>
      <c r="L467" s="503">
        <f t="shared" si="202"/>
        <v>0</v>
      </c>
      <c r="M467" s="511">
        <f t="shared" si="198"/>
        <v>0</v>
      </c>
      <c r="N467" s="503">
        <f t="shared" si="203"/>
        <v>0</v>
      </c>
      <c r="O467" s="503">
        <f t="shared" si="203"/>
        <v>0</v>
      </c>
      <c r="P467" s="504">
        <f t="shared" si="204"/>
        <v>0</v>
      </c>
      <c r="Q467" s="505">
        <f t="shared" si="204"/>
        <v>0</v>
      </c>
      <c r="R467" s="506">
        <f t="shared" si="204"/>
        <v>0</v>
      </c>
      <c r="S467" s="507"/>
      <c r="T467" s="508"/>
      <c r="U467" s="509">
        <f t="shared" si="205"/>
        <v>0</v>
      </c>
      <c r="V467" s="510"/>
      <c r="W467" s="510"/>
    </row>
    <row r="468" spans="1:23" ht="12" customHeight="1">
      <c r="A468" s="498">
        <v>320021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7"/>
        <v>56</v>
      </c>
      <c r="K468" s="503">
        <f t="shared" si="202"/>
        <v>0</v>
      </c>
      <c r="L468" s="503">
        <f t="shared" si="202"/>
        <v>0</v>
      </c>
      <c r="M468" s="511">
        <f t="shared" si="198"/>
        <v>0</v>
      </c>
      <c r="N468" s="503">
        <f t="shared" si="203"/>
        <v>0</v>
      </c>
      <c r="O468" s="503">
        <f t="shared" si="203"/>
        <v>56</v>
      </c>
      <c r="P468" s="504">
        <f t="shared" si="204"/>
        <v>0</v>
      </c>
      <c r="Q468" s="505">
        <f t="shared" si="204"/>
        <v>0</v>
      </c>
      <c r="R468" s="506">
        <f t="shared" si="204"/>
        <v>0</v>
      </c>
      <c r="S468" s="507"/>
      <c r="T468" s="508"/>
      <c r="U468" s="509">
        <f t="shared" si="205"/>
        <v>56</v>
      </c>
      <c r="V468" s="510"/>
      <c r="W468" s="510"/>
    </row>
    <row r="469" spans="1:23" ht="12" customHeight="1">
      <c r="A469" s="498">
        <v>320041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7"/>
        <v>0</v>
      </c>
      <c r="K469" s="503">
        <f t="shared" si="202"/>
        <v>0</v>
      </c>
      <c r="L469" s="503">
        <f t="shared" si="202"/>
        <v>0</v>
      </c>
      <c r="M469" s="511">
        <f t="shared" si="198"/>
        <v>0</v>
      </c>
      <c r="N469" s="503">
        <f t="shared" si="203"/>
        <v>16</v>
      </c>
      <c r="O469" s="503">
        <f t="shared" si="203"/>
        <v>16</v>
      </c>
      <c r="P469" s="504">
        <f t="shared" si="204"/>
        <v>0</v>
      </c>
      <c r="Q469" s="505">
        <f t="shared" si="204"/>
        <v>0</v>
      </c>
      <c r="R469" s="506">
        <f t="shared" si="204"/>
        <v>0</v>
      </c>
      <c r="S469" s="507"/>
      <c r="T469" s="508"/>
      <c r="U469" s="509">
        <f t="shared" si="205"/>
        <v>16</v>
      </c>
      <c r="V469" s="510"/>
      <c r="W469" s="510"/>
    </row>
    <row r="470" spans="1:23" ht="12" customHeight="1">
      <c r="A470" s="498">
        <v>320046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7"/>
        <v>0</v>
      </c>
      <c r="K470" s="503">
        <f t="shared" si="202"/>
        <v>0</v>
      </c>
      <c r="L470" s="503">
        <f t="shared" si="202"/>
        <v>0</v>
      </c>
      <c r="M470" s="511">
        <f t="shared" si="198"/>
        <v>0</v>
      </c>
      <c r="N470" s="503">
        <f t="shared" si="203"/>
        <v>0</v>
      </c>
      <c r="O470" s="503">
        <f t="shared" si="203"/>
        <v>0</v>
      </c>
      <c r="P470" s="504">
        <f t="shared" si="204"/>
        <v>0</v>
      </c>
      <c r="Q470" s="505">
        <f t="shared" si="204"/>
        <v>0</v>
      </c>
      <c r="R470" s="506">
        <f t="shared" si="204"/>
        <v>0</v>
      </c>
      <c r="S470" s="507"/>
      <c r="T470" s="508"/>
      <c r="U470" s="509">
        <f t="shared" si="205"/>
        <v>0</v>
      </c>
      <c r="V470" s="510"/>
      <c r="W470" s="510"/>
    </row>
    <row r="471" spans="1:23" ht="12" customHeight="1">
      <c r="A471" s="498">
        <v>320101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7"/>
        <v>0</v>
      </c>
      <c r="K471" s="503">
        <f t="shared" si="202"/>
        <v>0</v>
      </c>
      <c r="L471" s="503">
        <f t="shared" si="202"/>
        <v>0</v>
      </c>
      <c r="M471" s="511">
        <f t="shared" si="198"/>
        <v>0</v>
      </c>
      <c r="N471" s="503">
        <f t="shared" si="203"/>
        <v>0</v>
      </c>
      <c r="O471" s="503">
        <f t="shared" si="203"/>
        <v>0</v>
      </c>
      <c r="P471" s="504">
        <f t="shared" si="204"/>
        <v>1620</v>
      </c>
      <c r="Q471" s="505">
        <f t="shared" si="204"/>
        <v>1040</v>
      </c>
      <c r="R471" s="506">
        <f t="shared" si="204"/>
        <v>2660</v>
      </c>
      <c r="S471" s="507"/>
      <c r="T471" s="508"/>
      <c r="U471" s="509">
        <f t="shared" si="205"/>
        <v>2660</v>
      </c>
      <c r="V471" s="510"/>
      <c r="W471" s="510"/>
    </row>
    <row r="472" spans="1:23" ht="12" customHeight="1">
      <c r="A472" s="498">
        <v>321000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7"/>
        <v>0</v>
      </c>
      <c r="K472" s="503">
        <f t="shared" si="202"/>
        <v>0</v>
      </c>
      <c r="L472" s="503">
        <f t="shared" si="202"/>
        <v>0</v>
      </c>
      <c r="M472" s="511">
        <f t="shared" si="198"/>
        <v>0</v>
      </c>
      <c r="N472" s="503">
        <f t="shared" si="203"/>
        <v>0</v>
      </c>
      <c r="O472" s="503">
        <f t="shared" si="203"/>
        <v>0</v>
      </c>
      <c r="P472" s="504">
        <f t="shared" si="204"/>
        <v>0</v>
      </c>
      <c r="Q472" s="505">
        <f t="shared" si="204"/>
        <v>0</v>
      </c>
      <c r="R472" s="506">
        <f t="shared" si="204"/>
        <v>0</v>
      </c>
      <c r="S472" s="507"/>
      <c r="T472" s="508"/>
      <c r="U472" s="509">
        <f t="shared" si="205"/>
        <v>0</v>
      </c>
      <c r="V472" s="510"/>
      <c r="W472" s="510"/>
    </row>
    <row r="473" spans="1:23" ht="12" customHeight="1">
      <c r="A473" s="498">
        <v>321001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7"/>
        <v>80</v>
      </c>
      <c r="K473" s="503">
        <f t="shared" si="202"/>
        <v>20</v>
      </c>
      <c r="L473" s="503">
        <f t="shared" si="202"/>
        <v>1</v>
      </c>
      <c r="M473" s="511">
        <f t="shared" si="198"/>
        <v>0</v>
      </c>
      <c r="N473" s="503">
        <f t="shared" si="203"/>
        <v>0</v>
      </c>
      <c r="O473" s="503">
        <f t="shared" si="203"/>
        <v>101</v>
      </c>
      <c r="P473" s="504">
        <f t="shared" si="204"/>
        <v>0</v>
      </c>
      <c r="Q473" s="505">
        <f t="shared" si="204"/>
        <v>0</v>
      </c>
      <c r="R473" s="506">
        <f t="shared" si="204"/>
        <v>0</v>
      </c>
      <c r="S473" s="507"/>
      <c r="T473" s="508"/>
      <c r="U473" s="509">
        <f t="shared" si="205"/>
        <v>101</v>
      </c>
      <c r="V473" s="510"/>
      <c r="W473" s="510"/>
    </row>
    <row r="474" spans="1:23" ht="12" customHeight="1">
      <c r="A474" s="498">
        <v>321012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7"/>
        <v>56</v>
      </c>
      <c r="K474" s="503">
        <f t="shared" si="202"/>
        <v>0</v>
      </c>
      <c r="L474" s="503">
        <f t="shared" si="202"/>
        <v>0</v>
      </c>
      <c r="M474" s="511">
        <f t="shared" si="198"/>
        <v>0</v>
      </c>
      <c r="N474" s="503">
        <f t="shared" si="203"/>
        <v>0</v>
      </c>
      <c r="O474" s="503">
        <f t="shared" si="203"/>
        <v>56</v>
      </c>
      <c r="P474" s="504">
        <f t="shared" si="204"/>
        <v>0</v>
      </c>
      <c r="Q474" s="505">
        <f t="shared" si="204"/>
        <v>0</v>
      </c>
      <c r="R474" s="506">
        <f t="shared" si="204"/>
        <v>0</v>
      </c>
      <c r="S474" s="507"/>
      <c r="T474" s="508"/>
      <c r="U474" s="509">
        <f t="shared" si="205"/>
        <v>56</v>
      </c>
      <c r="V474" s="510"/>
      <c r="W474" s="510"/>
    </row>
    <row r="475" spans="1:23" ht="12" customHeight="1">
      <c r="A475" s="498">
        <v>321018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7"/>
        <v>8</v>
      </c>
      <c r="K475" s="503">
        <f t="shared" si="202"/>
        <v>0</v>
      </c>
      <c r="L475" s="503">
        <f t="shared" si="202"/>
        <v>0</v>
      </c>
      <c r="M475" s="511">
        <f t="shared" si="198"/>
        <v>0</v>
      </c>
      <c r="N475" s="503">
        <f t="shared" si="203"/>
        <v>0</v>
      </c>
      <c r="O475" s="503">
        <f t="shared" si="203"/>
        <v>8</v>
      </c>
      <c r="P475" s="504">
        <f t="shared" si="204"/>
        <v>0</v>
      </c>
      <c r="Q475" s="505">
        <f t="shared" si="204"/>
        <v>0</v>
      </c>
      <c r="R475" s="506">
        <f t="shared" si="204"/>
        <v>0</v>
      </c>
      <c r="S475" s="507"/>
      <c r="T475" s="508"/>
      <c r="U475" s="509">
        <f t="shared" si="205"/>
        <v>8</v>
      </c>
      <c r="V475" s="510"/>
      <c r="W475" s="510"/>
    </row>
    <row r="476" spans="1:23" ht="12" customHeight="1">
      <c r="A476" s="498">
        <v>321021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7"/>
        <v>16</v>
      </c>
      <c r="K476" s="503">
        <f t="shared" si="202"/>
        <v>0</v>
      </c>
      <c r="L476" s="503">
        <f t="shared" si="202"/>
        <v>0</v>
      </c>
      <c r="M476" s="511">
        <f t="shared" si="198"/>
        <v>0</v>
      </c>
      <c r="N476" s="503">
        <f t="shared" si="203"/>
        <v>0</v>
      </c>
      <c r="O476" s="503">
        <f t="shared" si="203"/>
        <v>16</v>
      </c>
      <c r="P476" s="504">
        <f t="shared" si="204"/>
        <v>0</v>
      </c>
      <c r="Q476" s="505">
        <f t="shared" si="204"/>
        <v>0</v>
      </c>
      <c r="R476" s="506">
        <f t="shared" si="204"/>
        <v>0</v>
      </c>
      <c r="S476" s="507"/>
      <c r="T476" s="508"/>
      <c r="U476" s="509">
        <f t="shared" si="205"/>
        <v>16</v>
      </c>
      <c r="V476" s="510"/>
      <c r="W476" s="510"/>
    </row>
    <row r="477" spans="1:23" ht="12" customHeight="1">
      <c r="A477" s="498">
        <v>321030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7"/>
        <v>0</v>
      </c>
      <c r="K477" s="503">
        <f t="shared" si="202"/>
        <v>0</v>
      </c>
      <c r="L477" s="503">
        <f t="shared" si="202"/>
        <v>0</v>
      </c>
      <c r="M477" s="511">
        <f t="shared" si="198"/>
        <v>0</v>
      </c>
      <c r="N477" s="503">
        <f t="shared" si="203"/>
        <v>0</v>
      </c>
      <c r="O477" s="503">
        <f t="shared" si="203"/>
        <v>0</v>
      </c>
      <c r="P477" s="504">
        <f t="shared" si="204"/>
        <v>0</v>
      </c>
      <c r="Q477" s="505">
        <f t="shared" si="204"/>
        <v>0</v>
      </c>
      <c r="R477" s="506">
        <f t="shared" si="204"/>
        <v>0</v>
      </c>
      <c r="S477" s="507"/>
      <c r="T477" s="508"/>
      <c r="U477" s="509">
        <f t="shared" si="205"/>
        <v>0</v>
      </c>
      <c r="V477" s="510"/>
      <c r="W477" s="510"/>
    </row>
    <row r="478" spans="1:23" ht="12" customHeight="1">
      <c r="A478" s="498">
        <v>321031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7"/>
        <v>0</v>
      </c>
      <c r="K478" s="503">
        <f t="shared" ref="K478:L497" si="206">SUMIF($A$10:$A$329,$A478,K$10:K$329)</f>
        <v>0</v>
      </c>
      <c r="L478" s="503">
        <f t="shared" si="206"/>
        <v>0</v>
      </c>
      <c r="M478" s="511">
        <f t="shared" si="198"/>
        <v>0</v>
      </c>
      <c r="N478" s="503">
        <f t="shared" ref="N478:O497" si="207">SUMIF($A$10:$A$329,$A478,N$10:N$329)</f>
        <v>0</v>
      </c>
      <c r="O478" s="503">
        <f t="shared" si="207"/>
        <v>0</v>
      </c>
      <c r="P478" s="504">
        <f t="shared" ref="P478:R497" si="208">SUMIF($A$10:$A$324,$A478,P$10:P$324)</f>
        <v>0</v>
      </c>
      <c r="Q478" s="505">
        <f t="shared" si="208"/>
        <v>0</v>
      </c>
      <c r="R478" s="506">
        <f t="shared" si="208"/>
        <v>0</v>
      </c>
      <c r="S478" s="507"/>
      <c r="T478" s="508"/>
      <c r="U478" s="509">
        <f t="shared" si="205"/>
        <v>0</v>
      </c>
      <c r="V478" s="510"/>
      <c r="W478" s="510"/>
    </row>
    <row r="479" spans="1:23" ht="12" customHeight="1">
      <c r="A479" s="498">
        <v>321041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7"/>
        <v>0</v>
      </c>
      <c r="K479" s="503">
        <f t="shared" si="206"/>
        <v>0</v>
      </c>
      <c r="L479" s="503">
        <f t="shared" si="206"/>
        <v>0</v>
      </c>
      <c r="M479" s="511">
        <f t="shared" si="198"/>
        <v>0</v>
      </c>
      <c r="N479" s="503">
        <f t="shared" si="207"/>
        <v>8</v>
      </c>
      <c r="O479" s="503">
        <f t="shared" si="207"/>
        <v>8</v>
      </c>
      <c r="P479" s="504">
        <f t="shared" si="208"/>
        <v>0</v>
      </c>
      <c r="Q479" s="505">
        <f t="shared" si="208"/>
        <v>0</v>
      </c>
      <c r="R479" s="506">
        <f t="shared" si="208"/>
        <v>0</v>
      </c>
      <c r="S479" s="507"/>
      <c r="T479" s="508"/>
      <c r="U479" s="509">
        <f t="shared" si="205"/>
        <v>8</v>
      </c>
      <c r="V479" s="510"/>
      <c r="W479" s="510"/>
    </row>
    <row r="480" spans="1:23" ht="12" customHeight="1">
      <c r="A480" s="498">
        <v>321072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7"/>
        <v>8</v>
      </c>
      <c r="K480" s="503">
        <f t="shared" si="206"/>
        <v>0</v>
      </c>
      <c r="L480" s="503">
        <f t="shared" si="206"/>
        <v>0</v>
      </c>
      <c r="M480" s="511">
        <f t="shared" si="198"/>
        <v>0</v>
      </c>
      <c r="N480" s="503">
        <f t="shared" si="207"/>
        <v>0</v>
      </c>
      <c r="O480" s="503">
        <f t="shared" si="207"/>
        <v>8</v>
      </c>
      <c r="P480" s="504">
        <f t="shared" si="208"/>
        <v>0</v>
      </c>
      <c r="Q480" s="505">
        <f t="shared" si="208"/>
        <v>0</v>
      </c>
      <c r="R480" s="506">
        <f t="shared" si="208"/>
        <v>0</v>
      </c>
      <c r="S480" s="507"/>
      <c r="T480" s="508"/>
      <c r="U480" s="509">
        <f t="shared" si="205"/>
        <v>8</v>
      </c>
      <c r="V480" s="510"/>
      <c r="W480" s="510"/>
    </row>
    <row r="481" spans="1:23" ht="12" customHeight="1">
      <c r="A481" s="498">
        <v>321101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7"/>
        <v>0</v>
      </c>
      <c r="K481" s="503">
        <f t="shared" si="206"/>
        <v>0</v>
      </c>
      <c r="L481" s="503">
        <f t="shared" si="206"/>
        <v>0</v>
      </c>
      <c r="M481" s="511">
        <f t="shared" si="198"/>
        <v>0</v>
      </c>
      <c r="N481" s="503">
        <f t="shared" si="207"/>
        <v>0</v>
      </c>
      <c r="O481" s="503">
        <f t="shared" si="207"/>
        <v>0</v>
      </c>
      <c r="P481" s="504">
        <f t="shared" si="208"/>
        <v>1115</v>
      </c>
      <c r="Q481" s="505">
        <f t="shared" si="208"/>
        <v>880</v>
      </c>
      <c r="R481" s="506">
        <f t="shared" si="208"/>
        <v>1995</v>
      </c>
      <c r="S481" s="507"/>
      <c r="T481" s="508"/>
      <c r="U481" s="509">
        <f t="shared" si="205"/>
        <v>1995</v>
      </c>
      <c r="V481" s="510"/>
      <c r="W481" s="510"/>
    </row>
    <row r="482" spans="1:23" ht="12" customHeight="1">
      <c r="A482" s="498">
        <v>321501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7"/>
        <v>0</v>
      </c>
      <c r="K482" s="503">
        <f t="shared" si="206"/>
        <v>0</v>
      </c>
      <c r="L482" s="503">
        <f t="shared" si="206"/>
        <v>0</v>
      </c>
      <c r="M482" s="511">
        <f t="shared" si="198"/>
        <v>0</v>
      </c>
      <c r="N482" s="503">
        <f t="shared" si="207"/>
        <v>0</v>
      </c>
      <c r="O482" s="503">
        <f t="shared" si="207"/>
        <v>0</v>
      </c>
      <c r="P482" s="504">
        <f t="shared" si="208"/>
        <v>0</v>
      </c>
      <c r="Q482" s="505">
        <f t="shared" si="208"/>
        <v>0</v>
      </c>
      <c r="R482" s="506">
        <f t="shared" si="208"/>
        <v>0</v>
      </c>
      <c r="S482" s="507"/>
      <c r="T482" s="508"/>
      <c r="U482" s="509">
        <f t="shared" si="205"/>
        <v>0</v>
      </c>
      <c r="V482" s="510"/>
      <c r="W482" s="510"/>
    </row>
    <row r="483" spans="1:23" ht="12" customHeight="1">
      <c r="A483" s="498">
        <v>332101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7"/>
        <v>19</v>
      </c>
      <c r="K483" s="503">
        <f t="shared" si="206"/>
        <v>5</v>
      </c>
      <c r="L483" s="503">
        <f t="shared" si="206"/>
        <v>0</v>
      </c>
      <c r="M483" s="511">
        <f t="shared" si="198"/>
        <v>0</v>
      </c>
      <c r="N483" s="503">
        <f t="shared" si="207"/>
        <v>0</v>
      </c>
      <c r="O483" s="503">
        <f t="shared" si="207"/>
        <v>24</v>
      </c>
      <c r="P483" s="504">
        <f t="shared" si="208"/>
        <v>0</v>
      </c>
      <c r="Q483" s="505">
        <f t="shared" si="208"/>
        <v>0</v>
      </c>
      <c r="R483" s="506">
        <f t="shared" si="208"/>
        <v>0</v>
      </c>
      <c r="S483" s="507"/>
      <c r="T483" s="508"/>
      <c r="U483" s="509">
        <f t="shared" si="205"/>
        <v>24</v>
      </c>
      <c r="V483" s="510"/>
      <c r="W483" s="510"/>
    </row>
    <row r="484" spans="1:23" ht="12" customHeight="1">
      <c r="A484" s="498">
        <v>332121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7"/>
        <v>0</v>
      </c>
      <c r="K484" s="503">
        <f t="shared" si="206"/>
        <v>0</v>
      </c>
      <c r="L484" s="503">
        <f t="shared" si="206"/>
        <v>0</v>
      </c>
      <c r="M484" s="511">
        <f t="shared" si="198"/>
        <v>0</v>
      </c>
      <c r="N484" s="503">
        <f t="shared" si="207"/>
        <v>0</v>
      </c>
      <c r="O484" s="503">
        <f t="shared" si="207"/>
        <v>0</v>
      </c>
      <c r="P484" s="504">
        <f t="shared" si="208"/>
        <v>0</v>
      </c>
      <c r="Q484" s="505">
        <f t="shared" si="208"/>
        <v>0</v>
      </c>
      <c r="R484" s="506">
        <f t="shared" si="208"/>
        <v>0</v>
      </c>
      <c r="S484" s="507"/>
      <c r="T484" s="508"/>
      <c r="U484" s="509">
        <f t="shared" si="205"/>
        <v>0</v>
      </c>
      <c r="V484" s="510"/>
      <c r="W484" s="510"/>
    </row>
    <row r="485" spans="1:23" ht="12" customHeight="1">
      <c r="A485" s="498">
        <v>332211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ref="J485:J548" si="209">SUMIF($A$10:$A$329,$A485,J$10:J$329)</f>
        <v>0</v>
      </c>
      <c r="K485" s="503">
        <f t="shared" si="206"/>
        <v>0</v>
      </c>
      <c r="L485" s="503">
        <f t="shared" si="206"/>
        <v>0</v>
      </c>
      <c r="M485" s="511">
        <f t="shared" si="198"/>
        <v>0</v>
      </c>
      <c r="N485" s="503">
        <f t="shared" si="207"/>
        <v>0</v>
      </c>
      <c r="O485" s="503">
        <f t="shared" si="207"/>
        <v>0</v>
      </c>
      <c r="P485" s="504">
        <f t="shared" si="208"/>
        <v>0</v>
      </c>
      <c r="Q485" s="505">
        <f t="shared" si="208"/>
        <v>500</v>
      </c>
      <c r="R485" s="506">
        <f t="shared" si="208"/>
        <v>500</v>
      </c>
      <c r="S485" s="507"/>
      <c r="T485" s="508"/>
      <c r="U485" s="509">
        <f t="shared" si="205"/>
        <v>500</v>
      </c>
      <c r="V485" s="510"/>
      <c r="W485" s="510"/>
    </row>
    <row r="486" spans="1:23" ht="12" customHeight="1">
      <c r="A486" s="498">
        <v>332300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209"/>
        <v>0</v>
      </c>
      <c r="K486" s="503">
        <f t="shared" si="206"/>
        <v>0</v>
      </c>
      <c r="L486" s="503">
        <f t="shared" si="206"/>
        <v>0</v>
      </c>
      <c r="M486" s="511">
        <f t="shared" ref="M486:M549" si="210">SUMIF($A$10:$A$324,$A486,M$10:M$324)</f>
        <v>0</v>
      </c>
      <c r="N486" s="503">
        <f t="shared" si="207"/>
        <v>0</v>
      </c>
      <c r="O486" s="503">
        <f t="shared" si="207"/>
        <v>0</v>
      </c>
      <c r="P486" s="504">
        <f t="shared" si="208"/>
        <v>0</v>
      </c>
      <c r="Q486" s="505">
        <f t="shared" si="208"/>
        <v>0</v>
      </c>
      <c r="R486" s="506">
        <f t="shared" si="208"/>
        <v>0</v>
      </c>
      <c r="S486" s="507"/>
      <c r="T486" s="508"/>
      <c r="U486" s="509">
        <f t="shared" si="205"/>
        <v>0</v>
      </c>
      <c r="V486" s="510"/>
      <c r="W486" s="510"/>
    </row>
    <row r="487" spans="1:23" ht="12" customHeight="1">
      <c r="A487" s="498">
        <v>332301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209"/>
        <v>44</v>
      </c>
      <c r="K487" s="503">
        <f t="shared" si="206"/>
        <v>12</v>
      </c>
      <c r="L487" s="503">
        <f t="shared" si="206"/>
        <v>0</v>
      </c>
      <c r="M487" s="511">
        <f t="shared" si="210"/>
        <v>0</v>
      </c>
      <c r="N487" s="503">
        <f t="shared" si="207"/>
        <v>0</v>
      </c>
      <c r="O487" s="503">
        <f t="shared" si="207"/>
        <v>56</v>
      </c>
      <c r="P487" s="504">
        <f t="shared" si="208"/>
        <v>0</v>
      </c>
      <c r="Q487" s="505">
        <f t="shared" si="208"/>
        <v>0</v>
      </c>
      <c r="R487" s="506">
        <f t="shared" si="208"/>
        <v>0</v>
      </c>
      <c r="S487" s="507"/>
      <c r="T487" s="508"/>
      <c r="U487" s="509">
        <f t="shared" si="205"/>
        <v>56</v>
      </c>
      <c r="V487" s="510"/>
      <c r="W487" s="510"/>
    </row>
    <row r="488" spans="1:23" ht="12" customHeight="1">
      <c r="A488" s="498">
        <v>332330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209"/>
        <v>0</v>
      </c>
      <c r="K488" s="503">
        <f t="shared" si="206"/>
        <v>0</v>
      </c>
      <c r="L488" s="503">
        <f t="shared" si="206"/>
        <v>0</v>
      </c>
      <c r="M488" s="511">
        <f t="shared" si="210"/>
        <v>0</v>
      </c>
      <c r="N488" s="503">
        <f t="shared" si="207"/>
        <v>0</v>
      </c>
      <c r="O488" s="503">
        <f t="shared" si="207"/>
        <v>0</v>
      </c>
      <c r="P488" s="504">
        <f t="shared" si="208"/>
        <v>0</v>
      </c>
      <c r="Q488" s="505">
        <f t="shared" si="208"/>
        <v>0</v>
      </c>
      <c r="R488" s="506">
        <f t="shared" si="208"/>
        <v>0</v>
      </c>
      <c r="S488" s="507"/>
      <c r="T488" s="508"/>
      <c r="U488" s="509">
        <f t="shared" si="205"/>
        <v>0</v>
      </c>
      <c r="V488" s="510"/>
      <c r="W488" s="510"/>
    </row>
    <row r="489" spans="1:23" ht="12" customHeight="1">
      <c r="A489" s="498">
        <v>332331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9"/>
        <v>0</v>
      </c>
      <c r="K489" s="503">
        <f t="shared" si="206"/>
        <v>0</v>
      </c>
      <c r="L489" s="503">
        <f t="shared" si="206"/>
        <v>0</v>
      </c>
      <c r="M489" s="511">
        <f t="shared" si="210"/>
        <v>0</v>
      </c>
      <c r="N489" s="503">
        <f t="shared" si="207"/>
        <v>0</v>
      </c>
      <c r="O489" s="503">
        <f t="shared" si="207"/>
        <v>0</v>
      </c>
      <c r="P489" s="504">
        <f t="shared" si="208"/>
        <v>0</v>
      </c>
      <c r="Q489" s="505">
        <f t="shared" si="208"/>
        <v>0</v>
      </c>
      <c r="R489" s="506">
        <f t="shared" si="208"/>
        <v>0</v>
      </c>
      <c r="S489" s="507"/>
      <c r="T489" s="508"/>
      <c r="U489" s="509">
        <f t="shared" si="205"/>
        <v>0</v>
      </c>
      <c r="V489" s="510"/>
      <c r="W489" s="510"/>
    </row>
    <row r="490" spans="1:23" ht="12" customHeight="1">
      <c r="A490" s="498">
        <v>332341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9"/>
        <v>0</v>
      </c>
      <c r="K490" s="503">
        <f t="shared" si="206"/>
        <v>0</v>
      </c>
      <c r="L490" s="503">
        <f t="shared" si="206"/>
        <v>0</v>
      </c>
      <c r="M490" s="511">
        <f t="shared" si="210"/>
        <v>0</v>
      </c>
      <c r="N490" s="503">
        <f t="shared" si="207"/>
        <v>0</v>
      </c>
      <c r="O490" s="503">
        <f t="shared" si="207"/>
        <v>0</v>
      </c>
      <c r="P490" s="504">
        <f t="shared" si="208"/>
        <v>0</v>
      </c>
      <c r="Q490" s="505">
        <f t="shared" si="208"/>
        <v>0</v>
      </c>
      <c r="R490" s="506">
        <f t="shared" si="208"/>
        <v>0</v>
      </c>
      <c r="S490" s="507"/>
      <c r="T490" s="508"/>
      <c r="U490" s="509">
        <f t="shared" si="205"/>
        <v>0</v>
      </c>
      <c r="V490" s="510"/>
      <c r="W490" s="510"/>
    </row>
    <row r="491" spans="1:23" ht="12" customHeight="1">
      <c r="A491" s="498">
        <v>332451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9"/>
        <v>0</v>
      </c>
      <c r="K491" s="503">
        <f t="shared" si="206"/>
        <v>0</v>
      </c>
      <c r="L491" s="503">
        <f t="shared" si="206"/>
        <v>0</v>
      </c>
      <c r="M491" s="511">
        <f t="shared" si="210"/>
        <v>0</v>
      </c>
      <c r="N491" s="503">
        <f t="shared" si="207"/>
        <v>0</v>
      </c>
      <c r="O491" s="503">
        <f t="shared" si="207"/>
        <v>0</v>
      </c>
      <c r="P491" s="504">
        <f t="shared" si="208"/>
        <v>0</v>
      </c>
      <c r="Q491" s="505">
        <f t="shared" si="208"/>
        <v>0</v>
      </c>
      <c r="R491" s="506">
        <f t="shared" si="208"/>
        <v>0</v>
      </c>
      <c r="S491" s="507"/>
      <c r="T491" s="508"/>
      <c r="U491" s="509">
        <f t="shared" si="205"/>
        <v>0</v>
      </c>
      <c r="V491" s="510"/>
      <c r="W491" s="510"/>
    </row>
    <row r="492" spans="1:23" ht="12" customHeight="1">
      <c r="A492" s="498">
        <v>332481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9"/>
        <v>0</v>
      </c>
      <c r="K492" s="503">
        <f t="shared" si="206"/>
        <v>0</v>
      </c>
      <c r="L492" s="503">
        <f t="shared" si="206"/>
        <v>0</v>
      </c>
      <c r="M492" s="511">
        <f t="shared" si="210"/>
        <v>0</v>
      </c>
      <c r="N492" s="503">
        <f t="shared" si="207"/>
        <v>0</v>
      </c>
      <c r="O492" s="503">
        <f t="shared" si="207"/>
        <v>0</v>
      </c>
      <c r="P492" s="504">
        <f t="shared" si="208"/>
        <v>0</v>
      </c>
      <c r="Q492" s="505">
        <f t="shared" si="208"/>
        <v>0</v>
      </c>
      <c r="R492" s="506">
        <f t="shared" si="208"/>
        <v>0</v>
      </c>
      <c r="S492" s="507"/>
      <c r="T492" s="508"/>
      <c r="U492" s="509">
        <f t="shared" si="205"/>
        <v>0</v>
      </c>
      <c r="V492" s="510"/>
      <c r="W492" s="510"/>
    </row>
    <row r="493" spans="1:23" ht="12" customHeight="1">
      <c r="A493" s="498">
        <v>332501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9"/>
        <v>0</v>
      </c>
      <c r="K493" s="503">
        <f t="shared" si="206"/>
        <v>0</v>
      </c>
      <c r="L493" s="503">
        <f t="shared" si="206"/>
        <v>0</v>
      </c>
      <c r="M493" s="511">
        <f t="shared" si="210"/>
        <v>0</v>
      </c>
      <c r="N493" s="503">
        <f t="shared" si="207"/>
        <v>0</v>
      </c>
      <c r="O493" s="503">
        <f t="shared" si="207"/>
        <v>0</v>
      </c>
      <c r="P493" s="504">
        <f t="shared" si="208"/>
        <v>0</v>
      </c>
      <c r="Q493" s="505">
        <f t="shared" si="208"/>
        <v>0</v>
      </c>
      <c r="R493" s="506">
        <f t="shared" si="208"/>
        <v>0</v>
      </c>
      <c r="S493" s="507"/>
      <c r="T493" s="508"/>
      <c r="U493" s="509">
        <f t="shared" si="205"/>
        <v>0</v>
      </c>
      <c r="V493" s="510"/>
      <c r="W493" s="510"/>
    </row>
    <row r="494" spans="1:23" ht="12" customHeight="1">
      <c r="A494" s="498">
        <v>332511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9"/>
        <v>0</v>
      </c>
      <c r="K494" s="503">
        <f t="shared" si="206"/>
        <v>0</v>
      </c>
      <c r="L494" s="503">
        <f t="shared" si="206"/>
        <v>0</v>
      </c>
      <c r="M494" s="511">
        <f t="shared" si="210"/>
        <v>0</v>
      </c>
      <c r="N494" s="503">
        <f t="shared" si="207"/>
        <v>0</v>
      </c>
      <c r="O494" s="503">
        <f t="shared" si="207"/>
        <v>0</v>
      </c>
      <c r="P494" s="504">
        <f t="shared" si="208"/>
        <v>0</v>
      </c>
      <c r="Q494" s="505">
        <f t="shared" si="208"/>
        <v>0</v>
      </c>
      <c r="R494" s="506">
        <f t="shared" si="208"/>
        <v>0</v>
      </c>
      <c r="S494" s="507"/>
      <c r="T494" s="508"/>
      <c r="U494" s="509">
        <f t="shared" si="205"/>
        <v>0</v>
      </c>
      <c r="V494" s="510"/>
      <c r="W494" s="510"/>
    </row>
    <row r="495" spans="1:23" ht="12" customHeight="1">
      <c r="A495" s="498">
        <v>341101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9"/>
        <v>0</v>
      </c>
      <c r="K495" s="503">
        <f t="shared" si="206"/>
        <v>0</v>
      </c>
      <c r="L495" s="503">
        <f t="shared" si="206"/>
        <v>0</v>
      </c>
      <c r="M495" s="511">
        <f t="shared" si="210"/>
        <v>0</v>
      </c>
      <c r="N495" s="503">
        <f t="shared" si="207"/>
        <v>0</v>
      </c>
      <c r="O495" s="503">
        <f t="shared" si="207"/>
        <v>0</v>
      </c>
      <c r="P495" s="504">
        <f t="shared" si="208"/>
        <v>0</v>
      </c>
      <c r="Q495" s="505">
        <f t="shared" si="208"/>
        <v>0</v>
      </c>
      <c r="R495" s="506">
        <f t="shared" si="208"/>
        <v>0</v>
      </c>
      <c r="S495" s="507"/>
      <c r="T495" s="508"/>
      <c r="U495" s="509">
        <f t="shared" si="205"/>
        <v>0</v>
      </c>
      <c r="V495" s="510"/>
      <c r="W495" s="510"/>
    </row>
    <row r="496" spans="1:23" ht="12" customHeight="1">
      <c r="A496" s="498">
        <v>341130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9"/>
        <v>0</v>
      </c>
      <c r="K496" s="503">
        <f t="shared" si="206"/>
        <v>0</v>
      </c>
      <c r="L496" s="503">
        <f t="shared" si="206"/>
        <v>0</v>
      </c>
      <c r="M496" s="511">
        <f t="shared" si="210"/>
        <v>0</v>
      </c>
      <c r="N496" s="503">
        <f t="shared" si="207"/>
        <v>0</v>
      </c>
      <c r="O496" s="503">
        <f t="shared" si="207"/>
        <v>0</v>
      </c>
      <c r="P496" s="504">
        <f t="shared" si="208"/>
        <v>0</v>
      </c>
      <c r="Q496" s="505">
        <f t="shared" si="208"/>
        <v>0</v>
      </c>
      <c r="R496" s="506">
        <f t="shared" si="208"/>
        <v>0</v>
      </c>
      <c r="S496" s="507"/>
      <c r="T496" s="508"/>
      <c r="U496" s="509">
        <f t="shared" si="205"/>
        <v>0</v>
      </c>
      <c r="V496" s="510"/>
      <c r="W496" s="510"/>
    </row>
    <row r="497" spans="1:23" ht="12" customHeight="1">
      <c r="A497" s="498">
        <v>341131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9"/>
        <v>0</v>
      </c>
      <c r="K497" s="503">
        <f t="shared" si="206"/>
        <v>0</v>
      </c>
      <c r="L497" s="503">
        <f t="shared" si="206"/>
        <v>0</v>
      </c>
      <c r="M497" s="511">
        <f t="shared" si="210"/>
        <v>0</v>
      </c>
      <c r="N497" s="503">
        <f t="shared" si="207"/>
        <v>0</v>
      </c>
      <c r="O497" s="503">
        <f t="shared" si="207"/>
        <v>0</v>
      </c>
      <c r="P497" s="504">
        <f t="shared" si="208"/>
        <v>0</v>
      </c>
      <c r="Q497" s="505">
        <f t="shared" si="208"/>
        <v>0</v>
      </c>
      <c r="R497" s="506">
        <f t="shared" si="208"/>
        <v>0</v>
      </c>
      <c r="S497" s="507"/>
      <c r="T497" s="508"/>
      <c r="U497" s="509">
        <f t="shared" si="205"/>
        <v>0</v>
      </c>
      <c r="V497" s="510"/>
      <c r="W497" s="510"/>
    </row>
    <row r="498" spans="1:23" ht="12" customHeight="1">
      <c r="A498" s="498">
        <v>341141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9"/>
        <v>0</v>
      </c>
      <c r="K498" s="503">
        <f t="shared" ref="K498:L517" si="211">SUMIF($A$10:$A$329,$A498,K$10:K$329)</f>
        <v>0</v>
      </c>
      <c r="L498" s="503">
        <f t="shared" si="211"/>
        <v>0</v>
      </c>
      <c r="M498" s="511">
        <f t="shared" si="210"/>
        <v>0</v>
      </c>
      <c r="N498" s="503">
        <f t="shared" ref="N498:O517" si="212">SUMIF($A$10:$A$329,$A498,N$10:N$329)</f>
        <v>0</v>
      </c>
      <c r="O498" s="503">
        <f t="shared" si="212"/>
        <v>0</v>
      </c>
      <c r="P498" s="504">
        <f t="shared" ref="P498:R517" si="213">SUMIF($A$10:$A$324,$A498,P$10:P$324)</f>
        <v>0</v>
      </c>
      <c r="Q498" s="505">
        <f t="shared" si="213"/>
        <v>0</v>
      </c>
      <c r="R498" s="506">
        <f t="shared" si="213"/>
        <v>0</v>
      </c>
      <c r="S498" s="507"/>
      <c r="T498" s="508"/>
      <c r="U498" s="509">
        <f t="shared" si="205"/>
        <v>0</v>
      </c>
      <c r="V498" s="510"/>
      <c r="W498" s="510"/>
    </row>
    <row r="499" spans="1:23" ht="12" customHeight="1">
      <c r="A499" s="498">
        <v>342101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9"/>
        <v>0</v>
      </c>
      <c r="K499" s="503">
        <f t="shared" si="211"/>
        <v>0</v>
      </c>
      <c r="L499" s="503">
        <f t="shared" si="211"/>
        <v>0</v>
      </c>
      <c r="M499" s="511">
        <f t="shared" si="210"/>
        <v>0</v>
      </c>
      <c r="N499" s="503">
        <f t="shared" si="212"/>
        <v>0</v>
      </c>
      <c r="O499" s="503">
        <f t="shared" si="212"/>
        <v>0</v>
      </c>
      <c r="P499" s="504">
        <f t="shared" si="213"/>
        <v>0</v>
      </c>
      <c r="Q499" s="505">
        <f t="shared" si="213"/>
        <v>0</v>
      </c>
      <c r="R499" s="506">
        <f t="shared" si="213"/>
        <v>0</v>
      </c>
      <c r="S499" s="507"/>
      <c r="T499" s="508"/>
      <c r="U499" s="509">
        <f t="shared" si="205"/>
        <v>0</v>
      </c>
      <c r="V499" s="510"/>
      <c r="W499" s="510"/>
    </row>
    <row r="500" spans="1:23" ht="12" customHeight="1">
      <c r="A500" s="498">
        <v>362001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9"/>
        <v>32</v>
      </c>
      <c r="K500" s="503">
        <f t="shared" si="211"/>
        <v>0</v>
      </c>
      <c r="L500" s="503">
        <f t="shared" si="211"/>
        <v>0</v>
      </c>
      <c r="M500" s="511">
        <f t="shared" si="210"/>
        <v>0</v>
      </c>
      <c r="N500" s="503">
        <f t="shared" si="212"/>
        <v>0</v>
      </c>
      <c r="O500" s="503">
        <f t="shared" si="212"/>
        <v>32</v>
      </c>
      <c r="P500" s="504">
        <f t="shared" si="213"/>
        <v>0</v>
      </c>
      <c r="Q500" s="505">
        <f t="shared" si="213"/>
        <v>0</v>
      </c>
      <c r="R500" s="506">
        <f t="shared" si="213"/>
        <v>0</v>
      </c>
      <c r="S500" s="507"/>
      <c r="T500" s="508"/>
      <c r="U500" s="509">
        <f t="shared" si="205"/>
        <v>32</v>
      </c>
      <c r="V500" s="510"/>
      <c r="W500" s="510"/>
    </row>
    <row r="501" spans="1:23" ht="12" customHeight="1">
      <c r="A501" s="498">
        <v>362101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9"/>
        <v>0</v>
      </c>
      <c r="K501" s="503">
        <f t="shared" si="211"/>
        <v>0</v>
      </c>
      <c r="L501" s="503">
        <f t="shared" si="211"/>
        <v>0</v>
      </c>
      <c r="M501" s="511">
        <f t="shared" si="210"/>
        <v>0</v>
      </c>
      <c r="N501" s="503">
        <f t="shared" si="212"/>
        <v>0</v>
      </c>
      <c r="O501" s="503">
        <f t="shared" si="212"/>
        <v>0</v>
      </c>
      <c r="P501" s="504">
        <f t="shared" si="213"/>
        <v>16</v>
      </c>
      <c r="Q501" s="505">
        <f t="shared" si="213"/>
        <v>0</v>
      </c>
      <c r="R501" s="506">
        <f t="shared" si="213"/>
        <v>16</v>
      </c>
      <c r="S501" s="507"/>
      <c r="T501" s="508"/>
      <c r="U501" s="509">
        <f t="shared" si="205"/>
        <v>16</v>
      </c>
      <c r="V501" s="510"/>
      <c r="W501" s="510"/>
    </row>
    <row r="502" spans="1:23" ht="12" customHeight="1">
      <c r="A502" s="498">
        <v>364201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9"/>
        <v>24</v>
      </c>
      <c r="K502" s="503">
        <f t="shared" si="211"/>
        <v>0</v>
      </c>
      <c r="L502" s="503">
        <f t="shared" si="211"/>
        <v>0</v>
      </c>
      <c r="M502" s="511">
        <f t="shared" si="210"/>
        <v>0</v>
      </c>
      <c r="N502" s="503">
        <f t="shared" si="212"/>
        <v>0</v>
      </c>
      <c r="O502" s="503">
        <f t="shared" si="212"/>
        <v>24</v>
      </c>
      <c r="P502" s="504">
        <f t="shared" si="213"/>
        <v>0</v>
      </c>
      <c r="Q502" s="505">
        <f t="shared" si="213"/>
        <v>0</v>
      </c>
      <c r="R502" s="506">
        <f t="shared" si="213"/>
        <v>0</v>
      </c>
      <c r="S502" s="507"/>
      <c r="T502" s="508"/>
      <c r="U502" s="509">
        <f t="shared" si="205"/>
        <v>24</v>
      </c>
      <c r="V502" s="510"/>
      <c r="W502" s="510"/>
    </row>
    <row r="503" spans="1:23" ht="12" customHeight="1">
      <c r="A503" s="498">
        <v>364301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9"/>
        <v>0</v>
      </c>
      <c r="K503" s="503">
        <f t="shared" si="211"/>
        <v>0</v>
      </c>
      <c r="L503" s="503">
        <f t="shared" si="211"/>
        <v>0</v>
      </c>
      <c r="M503" s="511">
        <f t="shared" si="210"/>
        <v>0</v>
      </c>
      <c r="N503" s="503">
        <f t="shared" si="212"/>
        <v>0</v>
      </c>
      <c r="O503" s="503">
        <f t="shared" si="212"/>
        <v>0</v>
      </c>
      <c r="P503" s="504">
        <f t="shared" si="213"/>
        <v>220</v>
      </c>
      <c r="Q503" s="505">
        <f t="shared" si="213"/>
        <v>0</v>
      </c>
      <c r="R503" s="506">
        <f t="shared" si="213"/>
        <v>220</v>
      </c>
      <c r="S503" s="507"/>
      <c r="T503" s="508"/>
      <c r="U503" s="509">
        <f t="shared" si="205"/>
        <v>220</v>
      </c>
      <c r="V503" s="510"/>
      <c r="W503" s="510"/>
    </row>
    <row r="504" spans="1:23" ht="12" customHeight="1">
      <c r="A504" s="498">
        <v>366200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9"/>
        <v>0</v>
      </c>
      <c r="K504" s="503">
        <f t="shared" si="211"/>
        <v>0</v>
      </c>
      <c r="L504" s="503">
        <f t="shared" si="211"/>
        <v>0</v>
      </c>
      <c r="M504" s="511">
        <f t="shared" si="210"/>
        <v>0</v>
      </c>
      <c r="N504" s="503">
        <f t="shared" si="212"/>
        <v>0</v>
      </c>
      <c r="O504" s="503">
        <f t="shared" si="212"/>
        <v>0</v>
      </c>
      <c r="P504" s="504">
        <f t="shared" si="213"/>
        <v>0</v>
      </c>
      <c r="Q504" s="505">
        <f t="shared" si="213"/>
        <v>0</v>
      </c>
      <c r="R504" s="506">
        <f t="shared" si="213"/>
        <v>0</v>
      </c>
      <c r="S504" s="507"/>
      <c r="T504" s="508"/>
      <c r="U504" s="509">
        <f t="shared" si="205"/>
        <v>0</v>
      </c>
      <c r="V504" s="510"/>
      <c r="W504" s="510"/>
    </row>
    <row r="505" spans="1:23" ht="12" customHeight="1">
      <c r="A505" s="498">
        <v>366201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9"/>
        <v>150</v>
      </c>
      <c r="K505" s="503">
        <f t="shared" si="211"/>
        <v>10</v>
      </c>
      <c r="L505" s="503">
        <f t="shared" si="211"/>
        <v>0</v>
      </c>
      <c r="M505" s="511">
        <f t="shared" si="210"/>
        <v>0</v>
      </c>
      <c r="N505" s="503">
        <f t="shared" si="212"/>
        <v>0</v>
      </c>
      <c r="O505" s="503">
        <f t="shared" si="212"/>
        <v>160</v>
      </c>
      <c r="P505" s="504">
        <f t="shared" si="213"/>
        <v>0</v>
      </c>
      <c r="Q505" s="505">
        <f t="shared" si="213"/>
        <v>0</v>
      </c>
      <c r="R505" s="506">
        <f t="shared" si="213"/>
        <v>0</v>
      </c>
      <c r="S505" s="507"/>
      <c r="T505" s="508"/>
      <c r="U505" s="509">
        <f t="shared" si="205"/>
        <v>160</v>
      </c>
      <c r="V505" s="510"/>
      <c r="W505" s="510"/>
    </row>
    <row r="506" spans="1:23" ht="12" customHeight="1">
      <c r="A506" s="498">
        <v>366208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9"/>
        <v>0</v>
      </c>
      <c r="K506" s="503">
        <f t="shared" si="211"/>
        <v>0</v>
      </c>
      <c r="L506" s="503">
        <f t="shared" si="211"/>
        <v>0</v>
      </c>
      <c r="M506" s="511">
        <f t="shared" si="210"/>
        <v>0</v>
      </c>
      <c r="N506" s="503">
        <f t="shared" si="212"/>
        <v>0</v>
      </c>
      <c r="O506" s="503">
        <f t="shared" si="212"/>
        <v>0</v>
      </c>
      <c r="P506" s="504">
        <f t="shared" si="213"/>
        <v>0</v>
      </c>
      <c r="Q506" s="505">
        <f t="shared" si="213"/>
        <v>0</v>
      </c>
      <c r="R506" s="506">
        <f t="shared" si="213"/>
        <v>0</v>
      </c>
      <c r="S506" s="507"/>
      <c r="T506" s="508"/>
      <c r="U506" s="509">
        <f t="shared" si="205"/>
        <v>0</v>
      </c>
      <c r="V506" s="510"/>
      <c r="W506" s="510"/>
    </row>
    <row r="507" spans="1:23" ht="12" customHeight="1">
      <c r="A507" s="498">
        <v>366301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9"/>
        <v>0</v>
      </c>
      <c r="K507" s="503">
        <f t="shared" si="211"/>
        <v>0</v>
      </c>
      <c r="L507" s="503">
        <f t="shared" si="211"/>
        <v>0</v>
      </c>
      <c r="M507" s="511">
        <f t="shared" si="210"/>
        <v>0</v>
      </c>
      <c r="N507" s="503">
        <f t="shared" si="212"/>
        <v>0</v>
      </c>
      <c r="O507" s="503">
        <f t="shared" si="212"/>
        <v>0</v>
      </c>
      <c r="P507" s="504">
        <f t="shared" si="213"/>
        <v>438</v>
      </c>
      <c r="Q507" s="505">
        <f t="shared" si="213"/>
        <v>0</v>
      </c>
      <c r="R507" s="506">
        <f t="shared" si="213"/>
        <v>438</v>
      </c>
      <c r="S507" s="507"/>
      <c r="T507" s="508"/>
      <c r="U507" s="509">
        <f t="shared" si="205"/>
        <v>438</v>
      </c>
      <c r="V507" s="510"/>
      <c r="W507" s="510"/>
    </row>
    <row r="508" spans="1:23" ht="12" customHeight="1">
      <c r="A508" s="498">
        <v>367101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9"/>
        <v>120</v>
      </c>
      <c r="K508" s="503">
        <f t="shared" si="211"/>
        <v>5</v>
      </c>
      <c r="L508" s="503">
        <f t="shared" si="211"/>
        <v>5</v>
      </c>
      <c r="M508" s="511">
        <f t="shared" si="210"/>
        <v>0</v>
      </c>
      <c r="N508" s="503">
        <f t="shared" si="212"/>
        <v>0</v>
      </c>
      <c r="O508" s="503">
        <f t="shared" si="212"/>
        <v>130</v>
      </c>
      <c r="P508" s="504">
        <f t="shared" si="213"/>
        <v>0</v>
      </c>
      <c r="Q508" s="505">
        <f t="shared" si="213"/>
        <v>0</v>
      </c>
      <c r="R508" s="506">
        <f t="shared" si="213"/>
        <v>0</v>
      </c>
      <c r="S508" s="507"/>
      <c r="T508" s="508"/>
      <c r="U508" s="509">
        <f t="shared" si="205"/>
        <v>130</v>
      </c>
      <c r="V508" s="510"/>
      <c r="W508" s="510"/>
    </row>
    <row r="509" spans="1:23" ht="12" customHeight="1">
      <c r="A509" s="498">
        <v>367108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9"/>
        <v>0</v>
      </c>
      <c r="K509" s="503">
        <f t="shared" si="211"/>
        <v>0</v>
      </c>
      <c r="L509" s="503">
        <f t="shared" si="211"/>
        <v>0</v>
      </c>
      <c r="M509" s="511">
        <f t="shared" si="210"/>
        <v>0</v>
      </c>
      <c r="N509" s="503">
        <f t="shared" si="212"/>
        <v>0</v>
      </c>
      <c r="O509" s="503">
        <f t="shared" si="212"/>
        <v>0</v>
      </c>
      <c r="P509" s="504">
        <f t="shared" si="213"/>
        <v>0</v>
      </c>
      <c r="Q509" s="505">
        <f t="shared" si="213"/>
        <v>0</v>
      </c>
      <c r="R509" s="506">
        <f t="shared" si="213"/>
        <v>0</v>
      </c>
      <c r="S509" s="507"/>
      <c r="T509" s="508"/>
      <c r="U509" s="509">
        <f t="shared" si="205"/>
        <v>0</v>
      </c>
      <c r="V509" s="510"/>
      <c r="W509" s="510"/>
    </row>
    <row r="510" spans="1:23" ht="12" customHeight="1">
      <c r="A510" s="498">
        <v>367200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9"/>
        <v>0</v>
      </c>
      <c r="K510" s="503">
        <f t="shared" si="211"/>
        <v>0</v>
      </c>
      <c r="L510" s="503">
        <f t="shared" si="211"/>
        <v>0</v>
      </c>
      <c r="M510" s="511">
        <f t="shared" si="210"/>
        <v>0</v>
      </c>
      <c r="N510" s="503">
        <f t="shared" si="212"/>
        <v>0</v>
      </c>
      <c r="O510" s="503">
        <f t="shared" si="212"/>
        <v>0</v>
      </c>
      <c r="P510" s="504">
        <f t="shared" si="213"/>
        <v>0</v>
      </c>
      <c r="Q510" s="505">
        <f t="shared" si="213"/>
        <v>0</v>
      </c>
      <c r="R510" s="506">
        <f t="shared" si="213"/>
        <v>0</v>
      </c>
      <c r="S510" s="507"/>
      <c r="T510" s="508"/>
      <c r="U510" s="509">
        <f t="shared" si="205"/>
        <v>0</v>
      </c>
      <c r="V510" s="510"/>
      <c r="W510" s="510"/>
    </row>
    <row r="511" spans="1:23" ht="12" customHeight="1">
      <c r="A511" s="498">
        <v>367201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9"/>
        <v>28</v>
      </c>
      <c r="K511" s="503">
        <f t="shared" si="211"/>
        <v>4</v>
      </c>
      <c r="L511" s="503">
        <f t="shared" si="211"/>
        <v>0</v>
      </c>
      <c r="M511" s="511">
        <f t="shared" si="210"/>
        <v>0</v>
      </c>
      <c r="N511" s="503">
        <f t="shared" si="212"/>
        <v>0</v>
      </c>
      <c r="O511" s="503">
        <f t="shared" si="212"/>
        <v>32</v>
      </c>
      <c r="P511" s="504">
        <f t="shared" si="213"/>
        <v>0</v>
      </c>
      <c r="Q511" s="505">
        <f t="shared" si="213"/>
        <v>0</v>
      </c>
      <c r="R511" s="506">
        <f t="shared" si="213"/>
        <v>0</v>
      </c>
      <c r="S511" s="507"/>
      <c r="T511" s="508"/>
      <c r="U511" s="509">
        <f t="shared" si="205"/>
        <v>32</v>
      </c>
      <c r="V511" s="510"/>
      <c r="W511" s="510"/>
    </row>
    <row r="512" spans="1:23" ht="12" customHeight="1">
      <c r="A512" s="498">
        <v>367301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9"/>
        <v>0</v>
      </c>
      <c r="K512" s="503">
        <f t="shared" si="211"/>
        <v>0</v>
      </c>
      <c r="L512" s="503">
        <f t="shared" si="211"/>
        <v>0</v>
      </c>
      <c r="M512" s="511">
        <f t="shared" si="210"/>
        <v>0</v>
      </c>
      <c r="N512" s="503">
        <f t="shared" si="212"/>
        <v>0</v>
      </c>
      <c r="O512" s="503">
        <f t="shared" si="212"/>
        <v>0</v>
      </c>
      <c r="P512" s="504">
        <f t="shared" si="213"/>
        <v>510</v>
      </c>
      <c r="Q512" s="505">
        <f t="shared" si="213"/>
        <v>0</v>
      </c>
      <c r="R512" s="506">
        <f t="shared" si="213"/>
        <v>510</v>
      </c>
      <c r="S512" s="507"/>
      <c r="T512" s="508"/>
      <c r="U512" s="509">
        <f t="shared" si="205"/>
        <v>510</v>
      </c>
      <c r="V512" s="510"/>
      <c r="W512" s="510"/>
    </row>
    <row r="513" spans="1:23" ht="12" customHeight="1">
      <c r="A513" s="498">
        <v>400100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9"/>
        <v>0</v>
      </c>
      <c r="K513" s="503">
        <f t="shared" si="211"/>
        <v>0</v>
      </c>
      <c r="L513" s="503">
        <f t="shared" si="211"/>
        <v>0</v>
      </c>
      <c r="M513" s="511">
        <f t="shared" si="210"/>
        <v>0</v>
      </c>
      <c r="N513" s="503">
        <f t="shared" si="212"/>
        <v>0</v>
      </c>
      <c r="O513" s="503">
        <f t="shared" si="212"/>
        <v>0</v>
      </c>
      <c r="P513" s="504">
        <f t="shared" si="213"/>
        <v>0</v>
      </c>
      <c r="Q513" s="505">
        <f t="shared" si="213"/>
        <v>0</v>
      </c>
      <c r="R513" s="506">
        <f t="shared" si="213"/>
        <v>0</v>
      </c>
      <c r="S513" s="507"/>
      <c r="T513" s="508"/>
      <c r="U513" s="509">
        <f t="shared" si="205"/>
        <v>0</v>
      </c>
      <c r="V513" s="510"/>
      <c r="W513" s="510"/>
    </row>
    <row r="514" spans="1:23" ht="12" customHeight="1">
      <c r="A514" s="498">
        <v>400200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9"/>
        <v>0</v>
      </c>
      <c r="K514" s="503">
        <f t="shared" si="211"/>
        <v>0</v>
      </c>
      <c r="L514" s="503">
        <f t="shared" si="211"/>
        <v>0</v>
      </c>
      <c r="M514" s="511">
        <f t="shared" si="210"/>
        <v>0</v>
      </c>
      <c r="N514" s="503">
        <f t="shared" si="212"/>
        <v>0</v>
      </c>
      <c r="O514" s="503">
        <f t="shared" si="212"/>
        <v>0</v>
      </c>
      <c r="P514" s="504">
        <f t="shared" si="213"/>
        <v>0</v>
      </c>
      <c r="Q514" s="505">
        <f t="shared" si="213"/>
        <v>0</v>
      </c>
      <c r="R514" s="506">
        <f t="shared" si="213"/>
        <v>0</v>
      </c>
      <c r="S514" s="507"/>
      <c r="T514" s="508"/>
      <c r="U514" s="509">
        <f t="shared" si="205"/>
        <v>0</v>
      </c>
      <c r="V514" s="510"/>
      <c r="W514" s="510"/>
    </row>
    <row r="515" spans="1:23" ht="12" customHeight="1">
      <c r="A515" s="498">
        <v>400300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9"/>
        <v>0</v>
      </c>
      <c r="K515" s="503">
        <f t="shared" si="211"/>
        <v>0</v>
      </c>
      <c r="L515" s="503">
        <f t="shared" si="211"/>
        <v>0</v>
      </c>
      <c r="M515" s="511">
        <f t="shared" si="210"/>
        <v>0</v>
      </c>
      <c r="N515" s="503">
        <f t="shared" si="212"/>
        <v>0</v>
      </c>
      <c r="O515" s="503">
        <f t="shared" si="212"/>
        <v>0</v>
      </c>
      <c r="P515" s="504">
        <f t="shared" si="213"/>
        <v>0</v>
      </c>
      <c r="Q515" s="505">
        <f t="shared" si="213"/>
        <v>0</v>
      </c>
      <c r="R515" s="506">
        <f t="shared" si="213"/>
        <v>0</v>
      </c>
      <c r="S515" s="507"/>
      <c r="T515" s="508"/>
      <c r="U515" s="509">
        <f t="shared" si="205"/>
        <v>0</v>
      </c>
      <c r="V515" s="510"/>
      <c r="W515" s="510"/>
    </row>
    <row r="516" spans="1:23" ht="12" customHeight="1">
      <c r="A516" s="498">
        <v>411001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9"/>
        <v>0</v>
      </c>
      <c r="K516" s="503">
        <f t="shared" si="211"/>
        <v>0</v>
      </c>
      <c r="L516" s="503">
        <f t="shared" si="211"/>
        <v>0</v>
      </c>
      <c r="M516" s="511">
        <f t="shared" si="210"/>
        <v>0</v>
      </c>
      <c r="N516" s="503">
        <f t="shared" si="212"/>
        <v>0</v>
      </c>
      <c r="O516" s="503">
        <f t="shared" si="212"/>
        <v>0</v>
      </c>
      <c r="P516" s="504">
        <f t="shared" si="213"/>
        <v>0</v>
      </c>
      <c r="Q516" s="505">
        <f t="shared" si="213"/>
        <v>0</v>
      </c>
      <c r="R516" s="506">
        <f t="shared" si="213"/>
        <v>0</v>
      </c>
      <c r="S516" s="507"/>
      <c r="T516" s="508"/>
      <c r="U516" s="509">
        <f t="shared" si="205"/>
        <v>0</v>
      </c>
      <c r="V516" s="510"/>
      <c r="W516" s="510"/>
    </row>
    <row r="517" spans="1:23" ht="12" customHeight="1">
      <c r="A517" s="498">
        <v>411041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9"/>
        <v>0</v>
      </c>
      <c r="K517" s="503">
        <f t="shared" si="211"/>
        <v>0</v>
      </c>
      <c r="L517" s="503">
        <f t="shared" si="211"/>
        <v>0</v>
      </c>
      <c r="M517" s="511">
        <f t="shared" si="210"/>
        <v>0</v>
      </c>
      <c r="N517" s="503">
        <f t="shared" si="212"/>
        <v>0</v>
      </c>
      <c r="O517" s="503">
        <f t="shared" si="212"/>
        <v>0</v>
      </c>
      <c r="P517" s="504">
        <f t="shared" si="213"/>
        <v>0</v>
      </c>
      <c r="Q517" s="505">
        <f t="shared" si="213"/>
        <v>0</v>
      </c>
      <c r="R517" s="506">
        <f t="shared" si="213"/>
        <v>0</v>
      </c>
      <c r="S517" s="507"/>
      <c r="T517" s="508"/>
      <c r="U517" s="509">
        <f t="shared" si="205"/>
        <v>0</v>
      </c>
      <c r="V517" s="510"/>
      <c r="W517" s="510"/>
    </row>
    <row r="518" spans="1:23" ht="12" customHeight="1">
      <c r="A518" s="498">
        <v>412001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9"/>
        <v>0</v>
      </c>
      <c r="K518" s="503">
        <f t="shared" ref="K518:L537" si="214">SUMIF($A$10:$A$329,$A518,K$10:K$329)</f>
        <v>0</v>
      </c>
      <c r="L518" s="503">
        <f t="shared" si="214"/>
        <v>0</v>
      </c>
      <c r="M518" s="511">
        <f t="shared" si="210"/>
        <v>0</v>
      </c>
      <c r="N518" s="503">
        <f t="shared" ref="N518:O537" si="215">SUMIF($A$10:$A$329,$A518,N$10:N$329)</f>
        <v>0</v>
      </c>
      <c r="O518" s="503">
        <f t="shared" si="215"/>
        <v>0</v>
      </c>
      <c r="P518" s="504">
        <f t="shared" ref="P518:R537" si="216">SUMIF($A$10:$A$324,$A518,P$10:P$324)</f>
        <v>0</v>
      </c>
      <c r="Q518" s="505">
        <f t="shared" si="216"/>
        <v>0</v>
      </c>
      <c r="R518" s="506">
        <f t="shared" si="216"/>
        <v>0</v>
      </c>
      <c r="S518" s="507"/>
      <c r="T518" s="508"/>
      <c r="U518" s="509">
        <f t="shared" si="205"/>
        <v>0</v>
      </c>
      <c r="V518" s="510"/>
      <c r="W518" s="510"/>
    </row>
    <row r="519" spans="1:23" ht="12" customHeight="1">
      <c r="A519" s="498">
        <v>422001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9"/>
        <v>16</v>
      </c>
      <c r="K519" s="503">
        <f t="shared" si="214"/>
        <v>0</v>
      </c>
      <c r="L519" s="503">
        <f t="shared" si="214"/>
        <v>0</v>
      </c>
      <c r="M519" s="511">
        <f t="shared" si="210"/>
        <v>0</v>
      </c>
      <c r="N519" s="503">
        <f t="shared" si="215"/>
        <v>0</v>
      </c>
      <c r="O519" s="503">
        <f t="shared" si="215"/>
        <v>16</v>
      </c>
      <c r="P519" s="504">
        <f t="shared" si="216"/>
        <v>0</v>
      </c>
      <c r="Q519" s="505">
        <f t="shared" si="216"/>
        <v>0</v>
      </c>
      <c r="R519" s="506">
        <f t="shared" si="216"/>
        <v>0</v>
      </c>
      <c r="S519" s="507"/>
      <c r="T519" s="508"/>
      <c r="U519" s="509">
        <f t="shared" si="205"/>
        <v>16</v>
      </c>
      <c r="V519" s="510"/>
      <c r="W519" s="510"/>
    </row>
    <row r="520" spans="1:23" ht="12" customHeight="1">
      <c r="A520" s="498">
        <v>423001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9"/>
        <v>48</v>
      </c>
      <c r="K520" s="503">
        <f t="shared" si="214"/>
        <v>0</v>
      </c>
      <c r="L520" s="503">
        <f t="shared" si="214"/>
        <v>0</v>
      </c>
      <c r="M520" s="511">
        <f t="shared" si="210"/>
        <v>0</v>
      </c>
      <c r="N520" s="503">
        <f t="shared" si="215"/>
        <v>0</v>
      </c>
      <c r="O520" s="503">
        <f t="shared" si="215"/>
        <v>48</v>
      </c>
      <c r="P520" s="504">
        <f t="shared" si="216"/>
        <v>0</v>
      </c>
      <c r="Q520" s="505">
        <f t="shared" si="216"/>
        <v>0</v>
      </c>
      <c r="R520" s="506">
        <f t="shared" si="216"/>
        <v>0</v>
      </c>
      <c r="S520" s="507"/>
      <c r="T520" s="508"/>
      <c r="U520" s="509">
        <f t="shared" si="205"/>
        <v>48</v>
      </c>
      <c r="V520" s="510"/>
      <c r="W520" s="510"/>
    </row>
    <row r="521" spans="1:23" ht="12" customHeight="1">
      <c r="A521" s="498">
        <v>423700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9"/>
        <v>0</v>
      </c>
      <c r="K521" s="503">
        <f t="shared" si="214"/>
        <v>0</v>
      </c>
      <c r="L521" s="503">
        <f t="shared" si="214"/>
        <v>0</v>
      </c>
      <c r="M521" s="511">
        <f t="shared" si="210"/>
        <v>0</v>
      </c>
      <c r="N521" s="503">
        <f t="shared" si="215"/>
        <v>16</v>
      </c>
      <c r="O521" s="503">
        <f t="shared" si="215"/>
        <v>16</v>
      </c>
      <c r="P521" s="504">
        <f t="shared" si="216"/>
        <v>0</v>
      </c>
      <c r="Q521" s="505">
        <f t="shared" si="216"/>
        <v>0</v>
      </c>
      <c r="R521" s="506">
        <f t="shared" si="216"/>
        <v>0</v>
      </c>
      <c r="S521" s="507"/>
      <c r="T521" s="508"/>
      <c r="U521" s="509">
        <f t="shared" si="205"/>
        <v>16</v>
      </c>
      <c r="V521" s="510"/>
      <c r="W521" s="510"/>
    </row>
    <row r="522" spans="1:23" ht="12" customHeight="1">
      <c r="A522" s="498">
        <v>423701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9"/>
        <v>0</v>
      </c>
      <c r="K522" s="503">
        <f t="shared" si="214"/>
        <v>0</v>
      </c>
      <c r="L522" s="503">
        <f t="shared" si="214"/>
        <v>0</v>
      </c>
      <c r="M522" s="511">
        <f t="shared" si="210"/>
        <v>0</v>
      </c>
      <c r="N522" s="503">
        <f t="shared" si="215"/>
        <v>16</v>
      </c>
      <c r="O522" s="503">
        <f t="shared" si="215"/>
        <v>16</v>
      </c>
      <c r="P522" s="504">
        <f t="shared" si="216"/>
        <v>0</v>
      </c>
      <c r="Q522" s="505">
        <f t="shared" si="216"/>
        <v>0</v>
      </c>
      <c r="R522" s="506">
        <f t="shared" si="216"/>
        <v>0</v>
      </c>
      <c r="S522" s="507"/>
      <c r="T522" s="508"/>
      <c r="U522" s="509">
        <f t="shared" si="205"/>
        <v>16</v>
      </c>
      <c r="V522" s="510"/>
      <c r="W522" s="510"/>
    </row>
    <row r="523" spans="1:23" ht="12" customHeight="1">
      <c r="A523" s="498">
        <v>424001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9"/>
        <v>0</v>
      </c>
      <c r="K523" s="503">
        <f t="shared" si="214"/>
        <v>0</v>
      </c>
      <c r="L523" s="503">
        <f t="shared" si="214"/>
        <v>0</v>
      </c>
      <c r="M523" s="511">
        <f t="shared" si="210"/>
        <v>0</v>
      </c>
      <c r="N523" s="503">
        <f t="shared" si="215"/>
        <v>0</v>
      </c>
      <c r="O523" s="503">
        <f t="shared" si="215"/>
        <v>0</v>
      </c>
      <c r="P523" s="504">
        <f t="shared" si="216"/>
        <v>0</v>
      </c>
      <c r="Q523" s="505">
        <f t="shared" si="216"/>
        <v>0</v>
      </c>
      <c r="R523" s="506">
        <f t="shared" si="216"/>
        <v>0</v>
      </c>
      <c r="S523" s="507"/>
      <c r="T523" s="508"/>
      <c r="U523" s="509">
        <f t="shared" si="205"/>
        <v>0</v>
      </c>
      <c r="V523" s="510"/>
      <c r="W523" s="510"/>
    </row>
    <row r="524" spans="1:23" ht="12" customHeight="1">
      <c r="A524" s="498">
        <v>431000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9"/>
        <v>0</v>
      </c>
      <c r="K524" s="503">
        <f t="shared" si="214"/>
        <v>0</v>
      </c>
      <c r="L524" s="503">
        <f t="shared" si="214"/>
        <v>0</v>
      </c>
      <c r="M524" s="511">
        <f t="shared" si="210"/>
        <v>0</v>
      </c>
      <c r="N524" s="503">
        <f t="shared" si="215"/>
        <v>0</v>
      </c>
      <c r="O524" s="503">
        <f t="shared" si="215"/>
        <v>0</v>
      </c>
      <c r="P524" s="504">
        <f t="shared" si="216"/>
        <v>0</v>
      </c>
      <c r="Q524" s="505">
        <f t="shared" si="216"/>
        <v>0</v>
      </c>
      <c r="R524" s="506">
        <f t="shared" si="216"/>
        <v>0</v>
      </c>
      <c r="S524" s="507"/>
      <c r="T524" s="508"/>
      <c r="U524" s="509">
        <f t="shared" si="205"/>
        <v>0</v>
      </c>
      <c r="V524" s="510"/>
      <c r="W524" s="510"/>
    </row>
    <row r="525" spans="1:23" ht="12" customHeight="1">
      <c r="A525" s="498">
        <v>431001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9"/>
        <v>0</v>
      </c>
      <c r="K525" s="503">
        <f t="shared" si="214"/>
        <v>0</v>
      </c>
      <c r="L525" s="503">
        <f t="shared" si="214"/>
        <v>0</v>
      </c>
      <c r="M525" s="511">
        <f t="shared" si="210"/>
        <v>0</v>
      </c>
      <c r="N525" s="503">
        <f t="shared" si="215"/>
        <v>0</v>
      </c>
      <c r="O525" s="503">
        <f t="shared" si="215"/>
        <v>0</v>
      </c>
      <c r="P525" s="504">
        <f t="shared" si="216"/>
        <v>0</v>
      </c>
      <c r="Q525" s="505">
        <f t="shared" si="216"/>
        <v>0</v>
      </c>
      <c r="R525" s="506">
        <f t="shared" si="216"/>
        <v>0</v>
      </c>
      <c r="S525" s="507"/>
      <c r="T525" s="508"/>
      <c r="U525" s="509">
        <f t="shared" si="205"/>
        <v>0</v>
      </c>
      <c r="V525" s="510"/>
      <c r="W525" s="510"/>
    </row>
    <row r="526" spans="1:23" ht="12" customHeight="1">
      <c r="A526" s="498">
        <v>433000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9"/>
        <v>32</v>
      </c>
      <c r="K526" s="503">
        <f t="shared" si="214"/>
        <v>0</v>
      </c>
      <c r="L526" s="503">
        <f t="shared" si="214"/>
        <v>0</v>
      </c>
      <c r="M526" s="511">
        <f t="shared" si="210"/>
        <v>0</v>
      </c>
      <c r="N526" s="503">
        <f t="shared" si="215"/>
        <v>0</v>
      </c>
      <c r="O526" s="503">
        <f t="shared" si="215"/>
        <v>32</v>
      </c>
      <c r="P526" s="504">
        <f t="shared" si="216"/>
        <v>0</v>
      </c>
      <c r="Q526" s="505">
        <f t="shared" si="216"/>
        <v>0</v>
      </c>
      <c r="R526" s="506">
        <f t="shared" si="216"/>
        <v>0</v>
      </c>
      <c r="S526" s="507"/>
      <c r="T526" s="508"/>
      <c r="U526" s="509">
        <f t="shared" si="205"/>
        <v>32</v>
      </c>
      <c r="V526" s="510"/>
      <c r="W526" s="510"/>
    </row>
    <row r="527" spans="1:23" ht="12" customHeight="1">
      <c r="A527" s="498">
        <v>433001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9"/>
        <v>9</v>
      </c>
      <c r="K527" s="503">
        <f t="shared" si="214"/>
        <v>7</v>
      </c>
      <c r="L527" s="503">
        <f t="shared" si="214"/>
        <v>0</v>
      </c>
      <c r="M527" s="511">
        <f t="shared" si="210"/>
        <v>0</v>
      </c>
      <c r="N527" s="503">
        <f t="shared" si="215"/>
        <v>0</v>
      </c>
      <c r="O527" s="503">
        <f t="shared" si="215"/>
        <v>16</v>
      </c>
      <c r="P527" s="504">
        <f t="shared" si="216"/>
        <v>0</v>
      </c>
      <c r="Q527" s="505">
        <f t="shared" si="216"/>
        <v>0</v>
      </c>
      <c r="R527" s="506">
        <f t="shared" si="216"/>
        <v>0</v>
      </c>
      <c r="S527" s="507"/>
      <c r="T527" s="508"/>
      <c r="U527" s="509">
        <f t="shared" si="205"/>
        <v>16</v>
      </c>
      <c r="V527" s="510"/>
      <c r="W527" s="510"/>
    </row>
    <row r="528" spans="1:23" ht="12" customHeight="1">
      <c r="A528" s="498">
        <v>433010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9"/>
        <v>4</v>
      </c>
      <c r="K528" s="503">
        <f t="shared" si="214"/>
        <v>4</v>
      </c>
      <c r="L528" s="503">
        <f t="shared" si="214"/>
        <v>0</v>
      </c>
      <c r="M528" s="511">
        <f t="shared" si="210"/>
        <v>0</v>
      </c>
      <c r="N528" s="503">
        <f t="shared" si="215"/>
        <v>0</v>
      </c>
      <c r="O528" s="503">
        <f t="shared" si="215"/>
        <v>8</v>
      </c>
      <c r="P528" s="504">
        <f t="shared" si="216"/>
        <v>0</v>
      </c>
      <c r="Q528" s="505">
        <f t="shared" si="216"/>
        <v>0</v>
      </c>
      <c r="R528" s="506">
        <f t="shared" si="216"/>
        <v>0</v>
      </c>
      <c r="S528" s="507"/>
      <c r="T528" s="508"/>
      <c r="U528" s="509">
        <f t="shared" si="205"/>
        <v>8</v>
      </c>
      <c r="V528" s="510"/>
      <c r="W528" s="510"/>
    </row>
    <row r="529" spans="1:23" ht="12" customHeight="1">
      <c r="A529" s="498">
        <v>433011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9"/>
        <v>0</v>
      </c>
      <c r="K529" s="503">
        <f t="shared" si="214"/>
        <v>0</v>
      </c>
      <c r="L529" s="503">
        <f t="shared" si="214"/>
        <v>0</v>
      </c>
      <c r="M529" s="511">
        <f t="shared" si="210"/>
        <v>0</v>
      </c>
      <c r="N529" s="503">
        <f t="shared" si="215"/>
        <v>0</v>
      </c>
      <c r="O529" s="503">
        <f t="shared" si="215"/>
        <v>0</v>
      </c>
      <c r="P529" s="504">
        <f t="shared" si="216"/>
        <v>0</v>
      </c>
      <c r="Q529" s="505">
        <f t="shared" si="216"/>
        <v>0</v>
      </c>
      <c r="R529" s="506">
        <f t="shared" si="216"/>
        <v>0</v>
      </c>
      <c r="S529" s="507"/>
      <c r="T529" s="508"/>
      <c r="U529" s="509">
        <f t="shared" si="205"/>
        <v>0</v>
      </c>
      <c r="V529" s="510"/>
      <c r="W529" s="510"/>
    </row>
    <row r="530" spans="1:23" ht="12" customHeight="1">
      <c r="A530" s="498">
        <v>433051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9"/>
        <v>0</v>
      </c>
      <c r="K530" s="503">
        <f t="shared" si="214"/>
        <v>0</v>
      </c>
      <c r="L530" s="503">
        <f t="shared" si="214"/>
        <v>0</v>
      </c>
      <c r="M530" s="511">
        <f t="shared" si="210"/>
        <v>0</v>
      </c>
      <c r="N530" s="503">
        <f t="shared" si="215"/>
        <v>0</v>
      </c>
      <c r="O530" s="503">
        <f t="shared" si="215"/>
        <v>0</v>
      </c>
      <c r="P530" s="504">
        <f t="shared" si="216"/>
        <v>0</v>
      </c>
      <c r="Q530" s="505">
        <f t="shared" si="216"/>
        <v>0</v>
      </c>
      <c r="R530" s="506">
        <f t="shared" si="216"/>
        <v>0</v>
      </c>
      <c r="S530" s="507"/>
      <c r="T530" s="508"/>
      <c r="U530" s="509">
        <f t="shared" ref="U530:U547" si="217">SUMIF($A$10:$A$324,$A530,U$10:U$324)</f>
        <v>0</v>
      </c>
      <c r="V530" s="510"/>
      <c r="W530" s="510"/>
    </row>
    <row r="531" spans="1:23" ht="12" customHeight="1">
      <c r="A531" s="498">
        <v>433060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9"/>
        <v>0</v>
      </c>
      <c r="K531" s="503">
        <f t="shared" si="214"/>
        <v>0</v>
      </c>
      <c r="L531" s="503">
        <f t="shared" si="214"/>
        <v>16</v>
      </c>
      <c r="M531" s="511">
        <f t="shared" si="210"/>
        <v>0</v>
      </c>
      <c r="N531" s="503">
        <f t="shared" si="215"/>
        <v>0</v>
      </c>
      <c r="O531" s="503">
        <f t="shared" si="215"/>
        <v>16</v>
      </c>
      <c r="P531" s="504">
        <f t="shared" si="216"/>
        <v>0</v>
      </c>
      <c r="Q531" s="505">
        <f t="shared" si="216"/>
        <v>0</v>
      </c>
      <c r="R531" s="506">
        <f t="shared" si="216"/>
        <v>0</v>
      </c>
      <c r="S531" s="507"/>
      <c r="T531" s="508"/>
      <c r="U531" s="509">
        <f t="shared" si="217"/>
        <v>16</v>
      </c>
      <c r="V531" s="510"/>
      <c r="W531" s="510"/>
    </row>
    <row r="532" spans="1:23" ht="12" customHeight="1">
      <c r="A532" s="498">
        <v>433061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9"/>
        <v>0</v>
      </c>
      <c r="K532" s="503">
        <f t="shared" si="214"/>
        <v>0</v>
      </c>
      <c r="L532" s="503">
        <f t="shared" si="214"/>
        <v>0</v>
      </c>
      <c r="M532" s="511">
        <f t="shared" si="210"/>
        <v>0</v>
      </c>
      <c r="N532" s="503">
        <f t="shared" si="215"/>
        <v>0</v>
      </c>
      <c r="O532" s="503">
        <f t="shared" si="215"/>
        <v>0</v>
      </c>
      <c r="P532" s="504">
        <f t="shared" si="216"/>
        <v>0</v>
      </c>
      <c r="Q532" s="505">
        <f t="shared" si="216"/>
        <v>0</v>
      </c>
      <c r="R532" s="506">
        <f t="shared" si="216"/>
        <v>0</v>
      </c>
      <c r="S532" s="507"/>
      <c r="T532" s="508"/>
      <c r="U532" s="509">
        <f t="shared" si="217"/>
        <v>0</v>
      </c>
      <c r="V532" s="510"/>
      <c r="W532" s="510"/>
    </row>
    <row r="533" spans="1:23" ht="12" customHeight="1">
      <c r="A533" s="498">
        <v>433064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9"/>
        <v>0</v>
      </c>
      <c r="K533" s="503">
        <f t="shared" si="214"/>
        <v>0</v>
      </c>
      <c r="L533" s="503">
        <f t="shared" si="214"/>
        <v>0</v>
      </c>
      <c r="M533" s="511">
        <f t="shared" si="210"/>
        <v>0</v>
      </c>
      <c r="N533" s="503">
        <f t="shared" si="215"/>
        <v>0</v>
      </c>
      <c r="O533" s="503">
        <f t="shared" si="215"/>
        <v>0</v>
      </c>
      <c r="P533" s="504">
        <f t="shared" si="216"/>
        <v>0</v>
      </c>
      <c r="Q533" s="505">
        <f t="shared" si="216"/>
        <v>0</v>
      </c>
      <c r="R533" s="506">
        <f t="shared" si="216"/>
        <v>0</v>
      </c>
      <c r="S533" s="507"/>
      <c r="T533" s="508"/>
      <c r="U533" s="509">
        <f t="shared" si="217"/>
        <v>0</v>
      </c>
      <c r="V533" s="510"/>
      <c r="W533" s="510"/>
    </row>
    <row r="534" spans="1:23" ht="12" customHeight="1">
      <c r="A534" s="498">
        <v>433071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9"/>
        <v>0</v>
      </c>
      <c r="K534" s="503">
        <f t="shared" si="214"/>
        <v>0</v>
      </c>
      <c r="L534" s="503">
        <f t="shared" si="214"/>
        <v>0</v>
      </c>
      <c r="M534" s="511">
        <f t="shared" si="210"/>
        <v>0</v>
      </c>
      <c r="N534" s="503">
        <f t="shared" si="215"/>
        <v>0</v>
      </c>
      <c r="O534" s="503">
        <f t="shared" si="215"/>
        <v>0</v>
      </c>
      <c r="P534" s="504">
        <f t="shared" si="216"/>
        <v>0</v>
      </c>
      <c r="Q534" s="505">
        <f t="shared" si="216"/>
        <v>0</v>
      </c>
      <c r="R534" s="506">
        <f t="shared" si="216"/>
        <v>0</v>
      </c>
      <c r="S534" s="507"/>
      <c r="T534" s="508"/>
      <c r="U534" s="509">
        <f t="shared" si="217"/>
        <v>0</v>
      </c>
      <c r="V534" s="510"/>
      <c r="W534" s="510"/>
    </row>
    <row r="535" spans="1:23" ht="12" customHeight="1">
      <c r="A535" s="498">
        <v>433081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9"/>
        <v>0</v>
      </c>
      <c r="K535" s="503">
        <f t="shared" si="214"/>
        <v>0</v>
      </c>
      <c r="L535" s="503">
        <f t="shared" si="214"/>
        <v>0</v>
      </c>
      <c r="M535" s="511">
        <f t="shared" si="210"/>
        <v>0</v>
      </c>
      <c r="N535" s="503">
        <f t="shared" si="215"/>
        <v>0</v>
      </c>
      <c r="O535" s="503">
        <f t="shared" si="215"/>
        <v>0</v>
      </c>
      <c r="P535" s="504">
        <f t="shared" si="216"/>
        <v>0</v>
      </c>
      <c r="Q535" s="505">
        <f t="shared" si="216"/>
        <v>0</v>
      </c>
      <c r="R535" s="506">
        <f t="shared" si="216"/>
        <v>0</v>
      </c>
      <c r="S535" s="507"/>
      <c r="T535" s="508"/>
      <c r="U535" s="509">
        <f t="shared" si="217"/>
        <v>0</v>
      </c>
      <c r="V535" s="510"/>
      <c r="W535" s="510"/>
    </row>
    <row r="536" spans="1:23" ht="12" customHeight="1">
      <c r="A536" s="498">
        <v>433091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9"/>
        <v>0</v>
      </c>
      <c r="K536" s="503">
        <f t="shared" si="214"/>
        <v>0</v>
      </c>
      <c r="L536" s="503">
        <f t="shared" si="214"/>
        <v>0</v>
      </c>
      <c r="M536" s="511">
        <f t="shared" si="210"/>
        <v>0</v>
      </c>
      <c r="N536" s="503">
        <f t="shared" si="215"/>
        <v>0</v>
      </c>
      <c r="O536" s="503">
        <f t="shared" si="215"/>
        <v>0</v>
      </c>
      <c r="P536" s="504">
        <f t="shared" si="216"/>
        <v>0</v>
      </c>
      <c r="Q536" s="505">
        <f t="shared" si="216"/>
        <v>0</v>
      </c>
      <c r="R536" s="506">
        <f t="shared" si="216"/>
        <v>0</v>
      </c>
      <c r="S536" s="507"/>
      <c r="T536" s="508"/>
      <c r="U536" s="509">
        <f t="shared" si="217"/>
        <v>0</v>
      </c>
      <c r="V536" s="510"/>
      <c r="W536" s="510"/>
    </row>
    <row r="537" spans="1:23" ht="12" customHeight="1">
      <c r="A537" s="498">
        <v>433092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9"/>
        <v>0</v>
      </c>
      <c r="K537" s="503">
        <f t="shared" si="214"/>
        <v>0</v>
      </c>
      <c r="L537" s="503">
        <f t="shared" si="214"/>
        <v>0</v>
      </c>
      <c r="M537" s="511">
        <f t="shared" si="210"/>
        <v>0</v>
      </c>
      <c r="N537" s="503">
        <f t="shared" si="215"/>
        <v>0</v>
      </c>
      <c r="O537" s="503">
        <f t="shared" si="215"/>
        <v>0</v>
      </c>
      <c r="P537" s="504">
        <f t="shared" si="216"/>
        <v>0</v>
      </c>
      <c r="Q537" s="505">
        <f t="shared" si="216"/>
        <v>0</v>
      </c>
      <c r="R537" s="506">
        <f t="shared" si="216"/>
        <v>0</v>
      </c>
      <c r="S537" s="507"/>
      <c r="T537" s="508"/>
      <c r="U537" s="509">
        <f t="shared" si="217"/>
        <v>0</v>
      </c>
      <c r="V537" s="510"/>
      <c r="W537" s="510"/>
    </row>
    <row r="538" spans="1:23" ht="12" customHeight="1">
      <c r="A538" s="498">
        <v>433093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9"/>
        <v>0</v>
      </c>
      <c r="K538" s="503">
        <f t="shared" ref="K538:L557" si="218">SUMIF($A$10:$A$329,$A538,K$10:K$329)</f>
        <v>0</v>
      </c>
      <c r="L538" s="503">
        <f t="shared" si="218"/>
        <v>0</v>
      </c>
      <c r="M538" s="511">
        <f t="shared" si="210"/>
        <v>0</v>
      </c>
      <c r="N538" s="503">
        <f t="shared" ref="N538:O557" si="219">SUMIF($A$10:$A$329,$A538,N$10:N$329)</f>
        <v>0</v>
      </c>
      <c r="O538" s="503">
        <f t="shared" si="219"/>
        <v>0</v>
      </c>
      <c r="P538" s="504">
        <f t="shared" ref="P538:R557" si="220">SUMIF($A$10:$A$324,$A538,P$10:P$324)</f>
        <v>0</v>
      </c>
      <c r="Q538" s="505">
        <f t="shared" si="220"/>
        <v>0</v>
      </c>
      <c r="R538" s="506">
        <f t="shared" si="220"/>
        <v>0</v>
      </c>
      <c r="S538" s="507"/>
      <c r="T538" s="508"/>
      <c r="U538" s="509">
        <f t="shared" si="217"/>
        <v>0</v>
      </c>
      <c r="V538" s="510"/>
      <c r="W538" s="510"/>
    </row>
    <row r="539" spans="1:23" ht="12" customHeight="1">
      <c r="A539" s="498">
        <v>433094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9"/>
        <v>0</v>
      </c>
      <c r="K539" s="503">
        <f t="shared" si="218"/>
        <v>0</v>
      </c>
      <c r="L539" s="503">
        <f t="shared" si="218"/>
        <v>0</v>
      </c>
      <c r="M539" s="511">
        <f t="shared" si="210"/>
        <v>0</v>
      </c>
      <c r="N539" s="503">
        <f t="shared" si="219"/>
        <v>0</v>
      </c>
      <c r="O539" s="503">
        <f t="shared" si="219"/>
        <v>0</v>
      </c>
      <c r="P539" s="504">
        <f t="shared" si="220"/>
        <v>0</v>
      </c>
      <c r="Q539" s="505">
        <f t="shared" si="220"/>
        <v>0</v>
      </c>
      <c r="R539" s="506">
        <f t="shared" si="220"/>
        <v>0</v>
      </c>
      <c r="S539" s="507"/>
      <c r="T539" s="508"/>
      <c r="U539" s="509">
        <f t="shared" si="217"/>
        <v>0</v>
      </c>
      <c r="V539" s="510"/>
      <c r="W539" s="510"/>
    </row>
    <row r="540" spans="1:23" ht="12" customHeight="1">
      <c r="A540" s="498">
        <v>433700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9"/>
        <v>0</v>
      </c>
      <c r="K540" s="503">
        <f t="shared" si="218"/>
        <v>0</v>
      </c>
      <c r="L540" s="503">
        <f t="shared" si="218"/>
        <v>0</v>
      </c>
      <c r="M540" s="511">
        <f t="shared" si="210"/>
        <v>0</v>
      </c>
      <c r="N540" s="503">
        <f t="shared" si="219"/>
        <v>8</v>
      </c>
      <c r="O540" s="503">
        <f t="shared" si="219"/>
        <v>8</v>
      </c>
      <c r="P540" s="504">
        <f t="shared" si="220"/>
        <v>0</v>
      </c>
      <c r="Q540" s="505">
        <f t="shared" si="220"/>
        <v>0</v>
      </c>
      <c r="R540" s="506">
        <f t="shared" si="220"/>
        <v>0</v>
      </c>
      <c r="S540" s="507"/>
      <c r="T540" s="508"/>
      <c r="U540" s="509">
        <f t="shared" si="217"/>
        <v>8</v>
      </c>
      <c r="V540" s="510"/>
      <c r="W540" s="510"/>
    </row>
    <row r="541" spans="1:23" ht="12" customHeight="1">
      <c r="A541" s="498">
        <v>433701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9"/>
        <v>0</v>
      </c>
      <c r="K541" s="503">
        <f t="shared" si="218"/>
        <v>0</v>
      </c>
      <c r="L541" s="503">
        <f t="shared" si="218"/>
        <v>0</v>
      </c>
      <c r="M541" s="511">
        <f t="shared" si="210"/>
        <v>0</v>
      </c>
      <c r="N541" s="503">
        <f t="shared" si="219"/>
        <v>0</v>
      </c>
      <c r="O541" s="503">
        <f t="shared" si="219"/>
        <v>0</v>
      </c>
      <c r="P541" s="504">
        <f t="shared" si="220"/>
        <v>0</v>
      </c>
      <c r="Q541" s="505">
        <f t="shared" si="220"/>
        <v>0</v>
      </c>
      <c r="R541" s="506">
        <f t="shared" si="220"/>
        <v>0</v>
      </c>
      <c r="S541" s="507"/>
      <c r="T541" s="508"/>
      <c r="U541" s="509">
        <f t="shared" si="217"/>
        <v>0</v>
      </c>
      <c r="V541" s="510"/>
      <c r="W541" s="510"/>
    </row>
    <row r="542" spans="1:23" ht="12" customHeight="1">
      <c r="A542" s="498">
        <v>433760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9"/>
        <v>0</v>
      </c>
      <c r="K542" s="503">
        <f t="shared" si="218"/>
        <v>0</v>
      </c>
      <c r="L542" s="503">
        <f t="shared" si="218"/>
        <v>24</v>
      </c>
      <c r="M542" s="511">
        <f t="shared" si="210"/>
        <v>0</v>
      </c>
      <c r="N542" s="503">
        <f t="shared" si="219"/>
        <v>0</v>
      </c>
      <c r="O542" s="503">
        <f t="shared" si="219"/>
        <v>24</v>
      </c>
      <c r="P542" s="504">
        <f t="shared" si="220"/>
        <v>0</v>
      </c>
      <c r="Q542" s="505">
        <f t="shared" si="220"/>
        <v>0</v>
      </c>
      <c r="R542" s="506">
        <f t="shared" si="220"/>
        <v>0</v>
      </c>
      <c r="S542" s="507"/>
      <c r="T542" s="508"/>
      <c r="U542" s="509">
        <f t="shared" si="217"/>
        <v>24</v>
      </c>
      <c r="V542" s="510"/>
      <c r="W542" s="510"/>
    </row>
    <row r="543" spans="1:23" ht="12" customHeight="1">
      <c r="A543" s="498">
        <v>433779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9"/>
        <v>0</v>
      </c>
      <c r="K543" s="503">
        <f t="shared" si="218"/>
        <v>0</v>
      </c>
      <c r="L543" s="503">
        <f t="shared" si="218"/>
        <v>42</v>
      </c>
      <c r="M543" s="511">
        <f t="shared" si="210"/>
        <v>0</v>
      </c>
      <c r="N543" s="503">
        <f t="shared" si="219"/>
        <v>0</v>
      </c>
      <c r="O543" s="503">
        <f t="shared" si="219"/>
        <v>42</v>
      </c>
      <c r="P543" s="504">
        <f t="shared" si="220"/>
        <v>0</v>
      </c>
      <c r="Q543" s="505">
        <f t="shared" si="220"/>
        <v>0</v>
      </c>
      <c r="R543" s="506">
        <f t="shared" si="220"/>
        <v>0</v>
      </c>
      <c r="S543" s="507"/>
      <c r="T543" s="508"/>
      <c r="U543" s="509">
        <f t="shared" si="217"/>
        <v>42</v>
      </c>
      <c r="V543" s="510"/>
      <c r="W543" s="510"/>
    </row>
    <row r="544" spans="1:23" ht="12" customHeight="1">
      <c r="A544" s="498">
        <v>433780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9"/>
        <v>0</v>
      </c>
      <c r="K544" s="503">
        <f t="shared" si="218"/>
        <v>0</v>
      </c>
      <c r="L544" s="503">
        <f t="shared" si="218"/>
        <v>22</v>
      </c>
      <c r="M544" s="511">
        <f t="shared" si="210"/>
        <v>0</v>
      </c>
      <c r="N544" s="503">
        <f t="shared" si="219"/>
        <v>0</v>
      </c>
      <c r="O544" s="503">
        <f t="shared" si="219"/>
        <v>22</v>
      </c>
      <c r="P544" s="504">
        <f t="shared" si="220"/>
        <v>0</v>
      </c>
      <c r="Q544" s="505">
        <f t="shared" si="220"/>
        <v>0</v>
      </c>
      <c r="R544" s="506">
        <f t="shared" si="220"/>
        <v>0</v>
      </c>
      <c r="S544" s="507"/>
      <c r="T544" s="508"/>
      <c r="U544" s="509">
        <f t="shared" si="217"/>
        <v>22</v>
      </c>
      <c r="V544" s="510"/>
      <c r="W544" s="510"/>
    </row>
    <row r="545" spans="1:23" ht="12" customHeight="1">
      <c r="A545" s="498">
        <v>433781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9"/>
        <v>0</v>
      </c>
      <c r="K545" s="503">
        <f t="shared" si="218"/>
        <v>0</v>
      </c>
      <c r="L545" s="503">
        <f t="shared" si="218"/>
        <v>15</v>
      </c>
      <c r="M545" s="511">
        <f t="shared" si="210"/>
        <v>0</v>
      </c>
      <c r="N545" s="503">
        <f t="shared" si="219"/>
        <v>0</v>
      </c>
      <c r="O545" s="503">
        <f t="shared" si="219"/>
        <v>15</v>
      </c>
      <c r="P545" s="504">
        <f t="shared" si="220"/>
        <v>0</v>
      </c>
      <c r="Q545" s="505">
        <f t="shared" si="220"/>
        <v>0</v>
      </c>
      <c r="R545" s="506">
        <f t="shared" si="220"/>
        <v>0</v>
      </c>
      <c r="S545" s="507"/>
      <c r="T545" s="508"/>
      <c r="U545" s="509">
        <f t="shared" si="217"/>
        <v>15</v>
      </c>
      <c r="V545" s="510"/>
      <c r="W545" s="510"/>
    </row>
    <row r="546" spans="1:23" ht="12" customHeight="1">
      <c r="A546" s="498">
        <v>434000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9"/>
        <v>0</v>
      </c>
      <c r="K546" s="503">
        <f t="shared" si="218"/>
        <v>0</v>
      </c>
      <c r="L546" s="503">
        <f t="shared" si="218"/>
        <v>0</v>
      </c>
      <c r="M546" s="511">
        <f t="shared" si="210"/>
        <v>0</v>
      </c>
      <c r="N546" s="503">
        <f t="shared" si="219"/>
        <v>0</v>
      </c>
      <c r="O546" s="503">
        <f t="shared" si="219"/>
        <v>0</v>
      </c>
      <c r="P546" s="504">
        <f t="shared" si="220"/>
        <v>0</v>
      </c>
      <c r="Q546" s="505">
        <f t="shared" si="220"/>
        <v>0</v>
      </c>
      <c r="R546" s="506">
        <f t="shared" si="220"/>
        <v>0</v>
      </c>
      <c r="S546" s="507"/>
      <c r="T546" s="508"/>
      <c r="U546" s="509">
        <f t="shared" si="217"/>
        <v>0</v>
      </c>
      <c r="V546" s="510"/>
      <c r="W546" s="510"/>
    </row>
    <row r="547" spans="1:23" ht="12" customHeight="1">
      <c r="A547" s="498">
        <v>434001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9"/>
        <v>0</v>
      </c>
      <c r="K547" s="503">
        <f t="shared" si="218"/>
        <v>0</v>
      </c>
      <c r="L547" s="503">
        <f t="shared" si="218"/>
        <v>0</v>
      </c>
      <c r="M547" s="511">
        <f t="shared" si="210"/>
        <v>0</v>
      </c>
      <c r="N547" s="503">
        <f t="shared" si="219"/>
        <v>0</v>
      </c>
      <c r="O547" s="503">
        <f t="shared" si="219"/>
        <v>0</v>
      </c>
      <c r="P547" s="504">
        <f t="shared" si="220"/>
        <v>0</v>
      </c>
      <c r="Q547" s="505">
        <f t="shared" si="220"/>
        <v>0</v>
      </c>
      <c r="R547" s="506">
        <f t="shared" si="220"/>
        <v>0</v>
      </c>
      <c r="S547" s="507"/>
      <c r="T547" s="508"/>
      <c r="U547" s="509">
        <f t="shared" si="217"/>
        <v>0</v>
      </c>
      <c r="V547" s="510"/>
      <c r="W547" s="510"/>
    </row>
    <row r="548" spans="1:23" ht="12" customHeight="1">
      <c r="A548" s="498">
        <v>511001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9"/>
        <v>0</v>
      </c>
      <c r="K548" s="503">
        <f t="shared" si="218"/>
        <v>8</v>
      </c>
      <c r="L548" s="503">
        <f t="shared" si="218"/>
        <v>0</v>
      </c>
      <c r="M548" s="511">
        <f t="shared" si="210"/>
        <v>0</v>
      </c>
      <c r="N548" s="503">
        <f t="shared" si="219"/>
        <v>0</v>
      </c>
      <c r="O548" s="503">
        <f t="shared" si="219"/>
        <v>8</v>
      </c>
      <c r="P548" s="504">
        <f t="shared" si="220"/>
        <v>0</v>
      </c>
      <c r="Q548" s="505">
        <f t="shared" si="220"/>
        <v>0</v>
      </c>
      <c r="R548" s="506">
        <f t="shared" si="220"/>
        <v>0</v>
      </c>
      <c r="S548" s="507"/>
      <c r="T548" s="508"/>
      <c r="U548" s="509">
        <f>SUMIF($A$10:$A$329,$A548,U$10:U$329)</f>
        <v>8</v>
      </c>
      <c r="V548" s="510"/>
      <c r="W548" s="510"/>
    </row>
    <row r="549" spans="1:23" ht="12" customHeight="1">
      <c r="A549" s="498">
        <v>512001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ref="J549:J612" si="221">SUMIF($A$10:$A$329,$A549,J$10:J$329)</f>
        <v>0</v>
      </c>
      <c r="K549" s="503">
        <f t="shared" si="218"/>
        <v>0</v>
      </c>
      <c r="L549" s="503">
        <f t="shared" si="218"/>
        <v>0</v>
      </c>
      <c r="M549" s="511">
        <f t="shared" si="210"/>
        <v>0</v>
      </c>
      <c r="N549" s="503">
        <f t="shared" si="219"/>
        <v>0</v>
      </c>
      <c r="O549" s="503">
        <f t="shared" si="219"/>
        <v>0</v>
      </c>
      <c r="P549" s="504">
        <f t="shared" si="220"/>
        <v>0</v>
      </c>
      <c r="Q549" s="505">
        <f t="shared" si="220"/>
        <v>0</v>
      </c>
      <c r="R549" s="506">
        <f t="shared" si="220"/>
        <v>0</v>
      </c>
      <c r="S549" s="507"/>
      <c r="T549" s="508"/>
      <c r="U549" s="509">
        <f>SUMIF($A$10:$A$329,$A549,U$10:U$329)</f>
        <v>0</v>
      </c>
      <c r="V549" s="510"/>
      <c r="W549" s="510"/>
    </row>
    <row r="550" spans="1:23" ht="12" customHeight="1">
      <c r="A550" s="498">
        <v>513001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21"/>
        <v>0</v>
      </c>
      <c r="K550" s="503">
        <f t="shared" si="218"/>
        <v>0</v>
      </c>
      <c r="L550" s="503">
        <f t="shared" si="218"/>
        <v>0</v>
      </c>
      <c r="M550" s="511">
        <f t="shared" ref="M550:M613" si="222">SUMIF($A$10:$A$324,$A550,M$10:M$324)</f>
        <v>0</v>
      </c>
      <c r="N550" s="503">
        <f t="shared" si="219"/>
        <v>0</v>
      </c>
      <c r="O550" s="503">
        <f t="shared" si="219"/>
        <v>0</v>
      </c>
      <c r="P550" s="504">
        <f t="shared" si="220"/>
        <v>0</v>
      </c>
      <c r="Q550" s="505">
        <f t="shared" si="220"/>
        <v>0</v>
      </c>
      <c r="R550" s="506">
        <f t="shared" si="220"/>
        <v>0</v>
      </c>
      <c r="S550" s="507"/>
      <c r="T550" s="508"/>
      <c r="U550" s="509">
        <f>SUMIF($A$10:$A$329,$A550,U$10:U$329)</f>
        <v>0</v>
      </c>
      <c r="V550" s="510"/>
      <c r="W550" s="510"/>
    </row>
    <row r="551" spans="1:23" ht="12" customHeight="1">
      <c r="A551" s="498">
        <v>513021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21"/>
        <v>0</v>
      </c>
      <c r="K551" s="503">
        <f t="shared" si="218"/>
        <v>0</v>
      </c>
      <c r="L551" s="503">
        <f t="shared" si="218"/>
        <v>0</v>
      </c>
      <c r="M551" s="511">
        <f t="shared" si="222"/>
        <v>0</v>
      </c>
      <c r="N551" s="503">
        <f t="shared" si="219"/>
        <v>8</v>
      </c>
      <c r="O551" s="503">
        <f t="shared" si="219"/>
        <v>8</v>
      </c>
      <c r="P551" s="504">
        <f t="shared" si="220"/>
        <v>0</v>
      </c>
      <c r="Q551" s="505">
        <f t="shared" si="220"/>
        <v>0</v>
      </c>
      <c r="R551" s="506">
        <f t="shared" si="220"/>
        <v>0</v>
      </c>
      <c r="S551" s="507"/>
      <c r="T551" s="508"/>
      <c r="U551" s="509">
        <f>SUMIF($A$10:$A$329,$A551,U$10:U$329)</f>
        <v>8</v>
      </c>
      <c r="V551" s="510"/>
      <c r="W551" s="510"/>
    </row>
    <row r="552" spans="1:23" ht="12" customHeight="1">
      <c r="A552" s="498">
        <v>542000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21"/>
        <v>24</v>
      </c>
      <c r="K552" s="503">
        <f t="shared" si="218"/>
        <v>0</v>
      </c>
      <c r="L552" s="503">
        <f t="shared" si="218"/>
        <v>0</v>
      </c>
      <c r="M552" s="511">
        <f t="shared" si="222"/>
        <v>0</v>
      </c>
      <c r="N552" s="503">
        <f t="shared" si="219"/>
        <v>0</v>
      </c>
      <c r="O552" s="503">
        <f t="shared" si="219"/>
        <v>24</v>
      </c>
      <c r="P552" s="504">
        <f t="shared" si="220"/>
        <v>0</v>
      </c>
      <c r="Q552" s="505">
        <f t="shared" si="220"/>
        <v>0</v>
      </c>
      <c r="R552" s="506">
        <f t="shared" si="220"/>
        <v>0</v>
      </c>
      <c r="S552" s="507"/>
      <c r="T552" s="508"/>
      <c r="U552" s="509">
        <f t="shared" ref="U552:U596" si="223">SUMIF($A$10:$A$324,$A552,U$10:U$324)</f>
        <v>24</v>
      </c>
      <c r="V552" s="510"/>
      <c r="W552" s="510"/>
    </row>
    <row r="553" spans="1:23" ht="12" customHeight="1">
      <c r="A553" s="498">
        <v>546000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1"/>
        <v>24</v>
      </c>
      <c r="K553" s="503">
        <f t="shared" si="218"/>
        <v>0</v>
      </c>
      <c r="L553" s="503">
        <f t="shared" si="218"/>
        <v>0</v>
      </c>
      <c r="M553" s="511">
        <f t="shared" si="222"/>
        <v>0</v>
      </c>
      <c r="N553" s="503">
        <f t="shared" si="219"/>
        <v>0</v>
      </c>
      <c r="O553" s="503">
        <f t="shared" si="219"/>
        <v>24</v>
      </c>
      <c r="P553" s="504">
        <f t="shared" si="220"/>
        <v>0</v>
      </c>
      <c r="Q553" s="505">
        <f t="shared" si="220"/>
        <v>0</v>
      </c>
      <c r="R553" s="506">
        <f t="shared" si="220"/>
        <v>0</v>
      </c>
      <c r="S553" s="507"/>
      <c r="T553" s="508"/>
      <c r="U553" s="509">
        <f t="shared" si="223"/>
        <v>24</v>
      </c>
      <c r="V553" s="510"/>
      <c r="W553" s="510"/>
    </row>
    <row r="554" spans="1:23" ht="12" customHeight="1">
      <c r="A554" s="498">
        <v>546001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1"/>
        <v>38</v>
      </c>
      <c r="K554" s="503">
        <f t="shared" si="218"/>
        <v>0</v>
      </c>
      <c r="L554" s="503">
        <f t="shared" si="218"/>
        <v>0</v>
      </c>
      <c r="M554" s="511">
        <f t="shared" si="222"/>
        <v>0</v>
      </c>
      <c r="N554" s="503">
        <f t="shared" si="219"/>
        <v>0</v>
      </c>
      <c r="O554" s="503">
        <f t="shared" si="219"/>
        <v>38</v>
      </c>
      <c r="P554" s="504">
        <f t="shared" si="220"/>
        <v>0</v>
      </c>
      <c r="Q554" s="505">
        <f t="shared" si="220"/>
        <v>0</v>
      </c>
      <c r="R554" s="506">
        <f t="shared" si="220"/>
        <v>0</v>
      </c>
      <c r="S554" s="507"/>
      <c r="T554" s="508"/>
      <c r="U554" s="509">
        <f t="shared" si="223"/>
        <v>38</v>
      </c>
      <c r="V554" s="510"/>
      <c r="W554" s="510"/>
    </row>
    <row r="555" spans="1:23" ht="12" customHeight="1">
      <c r="A555" s="498">
        <v>546030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1"/>
        <v>0</v>
      </c>
      <c r="K555" s="503">
        <f t="shared" si="218"/>
        <v>0</v>
      </c>
      <c r="L555" s="503">
        <f t="shared" si="218"/>
        <v>0</v>
      </c>
      <c r="M555" s="511">
        <f t="shared" si="222"/>
        <v>0</v>
      </c>
      <c r="N555" s="503">
        <f t="shared" si="219"/>
        <v>0</v>
      </c>
      <c r="O555" s="503">
        <f t="shared" si="219"/>
        <v>0</v>
      </c>
      <c r="P555" s="504">
        <f t="shared" si="220"/>
        <v>0</v>
      </c>
      <c r="Q555" s="505">
        <f t="shared" si="220"/>
        <v>0</v>
      </c>
      <c r="R555" s="506">
        <f t="shared" si="220"/>
        <v>0</v>
      </c>
      <c r="S555" s="507"/>
      <c r="T555" s="508"/>
      <c r="U555" s="509">
        <f t="shared" si="223"/>
        <v>0</v>
      </c>
      <c r="V555" s="510"/>
      <c r="W555" s="510"/>
    </row>
    <row r="556" spans="1:23" ht="12" customHeight="1">
      <c r="A556" s="498">
        <v>11250130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1"/>
        <v>0</v>
      </c>
      <c r="K556" s="503">
        <f t="shared" si="218"/>
        <v>0</v>
      </c>
      <c r="L556" s="503">
        <f t="shared" si="218"/>
        <v>0</v>
      </c>
      <c r="M556" s="511">
        <f t="shared" si="222"/>
        <v>0</v>
      </c>
      <c r="N556" s="503">
        <f t="shared" si="219"/>
        <v>0</v>
      </c>
      <c r="O556" s="503">
        <f t="shared" si="219"/>
        <v>0</v>
      </c>
      <c r="P556" s="504">
        <f t="shared" si="220"/>
        <v>0</v>
      </c>
      <c r="Q556" s="505">
        <f t="shared" si="220"/>
        <v>0</v>
      </c>
      <c r="R556" s="506">
        <f t="shared" si="220"/>
        <v>0</v>
      </c>
      <c r="S556" s="507"/>
      <c r="T556" s="508"/>
      <c r="U556" s="509">
        <f t="shared" si="223"/>
        <v>0</v>
      </c>
      <c r="V556" s="510"/>
      <c r="W556" s="510"/>
    </row>
    <row r="557" spans="1:23" ht="12" customHeight="1">
      <c r="A557" s="498">
        <v>11250133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1"/>
        <v>0</v>
      </c>
      <c r="K557" s="503">
        <f t="shared" si="218"/>
        <v>0</v>
      </c>
      <c r="L557" s="503">
        <f t="shared" si="218"/>
        <v>0</v>
      </c>
      <c r="M557" s="511">
        <f t="shared" si="222"/>
        <v>0</v>
      </c>
      <c r="N557" s="503">
        <f t="shared" si="219"/>
        <v>0</v>
      </c>
      <c r="O557" s="503">
        <f t="shared" si="219"/>
        <v>0</v>
      </c>
      <c r="P557" s="504">
        <f t="shared" si="220"/>
        <v>0</v>
      </c>
      <c r="Q557" s="505">
        <f t="shared" si="220"/>
        <v>0</v>
      </c>
      <c r="R557" s="506">
        <f t="shared" si="220"/>
        <v>0</v>
      </c>
      <c r="S557" s="507"/>
      <c r="T557" s="508"/>
      <c r="U557" s="509">
        <f t="shared" si="223"/>
        <v>0</v>
      </c>
      <c r="V557" s="510"/>
      <c r="W557" s="510"/>
    </row>
    <row r="558" spans="1:23" ht="12" customHeight="1">
      <c r="A558" s="498">
        <v>11250862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1"/>
        <v>0</v>
      </c>
      <c r="K558" s="503">
        <f t="shared" ref="K558:L577" si="224">SUMIF($A$10:$A$329,$A558,K$10:K$329)</f>
        <v>0</v>
      </c>
      <c r="L558" s="503">
        <f t="shared" si="224"/>
        <v>0</v>
      </c>
      <c r="M558" s="511">
        <f t="shared" si="222"/>
        <v>0</v>
      </c>
      <c r="N558" s="503">
        <f t="shared" ref="N558:O577" si="225">SUMIF($A$10:$A$329,$A558,N$10:N$329)</f>
        <v>0</v>
      </c>
      <c r="O558" s="503">
        <f t="shared" si="225"/>
        <v>0</v>
      </c>
      <c r="P558" s="504">
        <f t="shared" ref="P558:R577" si="226">SUMIF($A$10:$A$324,$A558,P$10:P$324)</f>
        <v>0</v>
      </c>
      <c r="Q558" s="505">
        <f t="shared" si="226"/>
        <v>0</v>
      </c>
      <c r="R558" s="506">
        <f t="shared" si="226"/>
        <v>0</v>
      </c>
      <c r="S558" s="507"/>
      <c r="T558" s="508"/>
      <c r="U558" s="509">
        <f t="shared" si="223"/>
        <v>0</v>
      </c>
      <c r="V558" s="510"/>
      <c r="W558" s="510"/>
    </row>
    <row r="559" spans="1:23" ht="12" customHeight="1">
      <c r="A559" s="498">
        <v>11252887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1"/>
        <v>0</v>
      </c>
      <c r="K559" s="503">
        <f t="shared" si="224"/>
        <v>0</v>
      </c>
      <c r="L559" s="503">
        <f t="shared" si="224"/>
        <v>0</v>
      </c>
      <c r="M559" s="511">
        <f t="shared" si="222"/>
        <v>0</v>
      </c>
      <c r="N559" s="503">
        <f t="shared" si="225"/>
        <v>0</v>
      </c>
      <c r="O559" s="503">
        <f t="shared" si="225"/>
        <v>0</v>
      </c>
      <c r="P559" s="504">
        <f t="shared" si="226"/>
        <v>0</v>
      </c>
      <c r="Q559" s="505">
        <f t="shared" si="226"/>
        <v>0</v>
      </c>
      <c r="R559" s="506">
        <f t="shared" si="226"/>
        <v>0</v>
      </c>
      <c r="S559" s="507"/>
      <c r="T559" s="508"/>
      <c r="U559" s="509">
        <f t="shared" si="223"/>
        <v>0</v>
      </c>
      <c r="V559" s="510"/>
      <c r="W559" s="510"/>
    </row>
    <row r="560" spans="1:23" ht="12" customHeight="1">
      <c r="A560" s="498">
        <v>11252892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1"/>
        <v>0</v>
      </c>
      <c r="K560" s="503">
        <f t="shared" si="224"/>
        <v>0</v>
      </c>
      <c r="L560" s="503">
        <f t="shared" si="224"/>
        <v>0</v>
      </c>
      <c r="M560" s="511">
        <f t="shared" si="222"/>
        <v>0</v>
      </c>
      <c r="N560" s="503">
        <f t="shared" si="225"/>
        <v>0</v>
      </c>
      <c r="O560" s="503">
        <f t="shared" si="225"/>
        <v>0</v>
      </c>
      <c r="P560" s="504">
        <f t="shared" si="226"/>
        <v>0</v>
      </c>
      <c r="Q560" s="505">
        <f t="shared" si="226"/>
        <v>64</v>
      </c>
      <c r="R560" s="506">
        <f t="shared" si="226"/>
        <v>64</v>
      </c>
      <c r="S560" s="507"/>
      <c r="T560" s="508"/>
      <c r="U560" s="509">
        <f t="shared" si="223"/>
        <v>64</v>
      </c>
      <c r="V560" s="510"/>
      <c r="W560" s="510"/>
    </row>
    <row r="561" spans="1:23" ht="12" customHeight="1">
      <c r="A561" s="498">
        <v>11259812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1"/>
        <v>0</v>
      </c>
      <c r="K561" s="503">
        <f t="shared" si="224"/>
        <v>0</v>
      </c>
      <c r="L561" s="503">
        <f t="shared" si="224"/>
        <v>0</v>
      </c>
      <c r="M561" s="511">
        <f t="shared" si="222"/>
        <v>0</v>
      </c>
      <c r="N561" s="503">
        <f t="shared" si="225"/>
        <v>0</v>
      </c>
      <c r="O561" s="503">
        <f t="shared" si="225"/>
        <v>0</v>
      </c>
      <c r="P561" s="504">
        <f t="shared" si="226"/>
        <v>0</v>
      </c>
      <c r="Q561" s="505">
        <f t="shared" si="226"/>
        <v>0</v>
      </c>
      <c r="R561" s="506">
        <f t="shared" si="226"/>
        <v>0</v>
      </c>
      <c r="S561" s="507"/>
      <c r="T561" s="508"/>
      <c r="U561" s="509">
        <f t="shared" si="223"/>
        <v>0</v>
      </c>
      <c r="V561" s="510"/>
      <c r="W561" s="510"/>
    </row>
    <row r="562" spans="1:23" ht="12" customHeight="1">
      <c r="A562" s="498">
        <v>11350118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1"/>
        <v>0</v>
      </c>
      <c r="K562" s="503">
        <f t="shared" si="224"/>
        <v>0</v>
      </c>
      <c r="L562" s="503">
        <f t="shared" si="224"/>
        <v>0</v>
      </c>
      <c r="M562" s="511">
        <f t="shared" si="222"/>
        <v>0</v>
      </c>
      <c r="N562" s="503">
        <f t="shared" si="225"/>
        <v>0</v>
      </c>
      <c r="O562" s="503">
        <f t="shared" si="225"/>
        <v>0</v>
      </c>
      <c r="P562" s="504">
        <f t="shared" si="226"/>
        <v>0</v>
      </c>
      <c r="Q562" s="505">
        <f t="shared" si="226"/>
        <v>0</v>
      </c>
      <c r="R562" s="506">
        <f t="shared" si="226"/>
        <v>0</v>
      </c>
      <c r="S562" s="507"/>
      <c r="T562" s="508"/>
      <c r="U562" s="509">
        <f t="shared" si="223"/>
        <v>0</v>
      </c>
      <c r="V562" s="510"/>
      <c r="W562" s="510"/>
    </row>
    <row r="563" spans="1:23" ht="12" customHeight="1">
      <c r="A563" s="498">
        <v>11350130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1"/>
        <v>0</v>
      </c>
      <c r="K563" s="503">
        <f t="shared" si="224"/>
        <v>0</v>
      </c>
      <c r="L563" s="503">
        <f t="shared" si="224"/>
        <v>0</v>
      </c>
      <c r="M563" s="511">
        <f t="shared" si="222"/>
        <v>0</v>
      </c>
      <c r="N563" s="503">
        <f t="shared" si="225"/>
        <v>0</v>
      </c>
      <c r="O563" s="503">
        <f t="shared" si="225"/>
        <v>0</v>
      </c>
      <c r="P563" s="504">
        <f t="shared" si="226"/>
        <v>0</v>
      </c>
      <c r="Q563" s="505">
        <f t="shared" si="226"/>
        <v>0</v>
      </c>
      <c r="R563" s="506">
        <f t="shared" si="226"/>
        <v>0</v>
      </c>
      <c r="S563" s="507"/>
      <c r="T563" s="508"/>
      <c r="U563" s="509">
        <f t="shared" si="223"/>
        <v>0</v>
      </c>
      <c r="V563" s="510"/>
      <c r="W563" s="510"/>
    </row>
    <row r="564" spans="1:23" ht="12" customHeight="1">
      <c r="A564" s="498">
        <v>11350133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1"/>
        <v>0</v>
      </c>
      <c r="K564" s="503">
        <f t="shared" si="224"/>
        <v>0</v>
      </c>
      <c r="L564" s="503">
        <f t="shared" si="224"/>
        <v>0</v>
      </c>
      <c r="M564" s="511">
        <f t="shared" si="222"/>
        <v>0</v>
      </c>
      <c r="N564" s="503">
        <f t="shared" si="225"/>
        <v>0</v>
      </c>
      <c r="O564" s="503">
        <f t="shared" si="225"/>
        <v>0</v>
      </c>
      <c r="P564" s="504">
        <f t="shared" si="226"/>
        <v>0</v>
      </c>
      <c r="Q564" s="505">
        <f t="shared" si="226"/>
        <v>0</v>
      </c>
      <c r="R564" s="506">
        <f t="shared" si="226"/>
        <v>0</v>
      </c>
      <c r="S564" s="507"/>
      <c r="T564" s="508"/>
      <c r="U564" s="509">
        <f t="shared" si="223"/>
        <v>0</v>
      </c>
      <c r="V564" s="510"/>
      <c r="W564" s="510"/>
    </row>
    <row r="565" spans="1:23" ht="12" customHeight="1">
      <c r="A565" s="498">
        <v>11350862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1"/>
        <v>0</v>
      </c>
      <c r="K565" s="503">
        <f t="shared" si="224"/>
        <v>0</v>
      </c>
      <c r="L565" s="503">
        <f t="shared" si="224"/>
        <v>0</v>
      </c>
      <c r="M565" s="511">
        <f t="shared" si="222"/>
        <v>0</v>
      </c>
      <c r="N565" s="503">
        <f t="shared" si="225"/>
        <v>0</v>
      </c>
      <c r="O565" s="503">
        <f t="shared" si="225"/>
        <v>0</v>
      </c>
      <c r="P565" s="504">
        <f t="shared" si="226"/>
        <v>0</v>
      </c>
      <c r="Q565" s="505">
        <f t="shared" si="226"/>
        <v>0</v>
      </c>
      <c r="R565" s="506">
        <f t="shared" si="226"/>
        <v>0</v>
      </c>
      <c r="S565" s="507"/>
      <c r="T565" s="508"/>
      <c r="U565" s="509">
        <f t="shared" si="223"/>
        <v>0</v>
      </c>
      <c r="V565" s="510"/>
      <c r="W565" s="510"/>
    </row>
    <row r="566" spans="1:23" ht="12" customHeight="1">
      <c r="A566" s="498">
        <v>11350817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1"/>
        <v>0</v>
      </c>
      <c r="K566" s="503">
        <f t="shared" si="224"/>
        <v>0</v>
      </c>
      <c r="L566" s="503">
        <f t="shared" si="224"/>
        <v>0</v>
      </c>
      <c r="M566" s="511">
        <f t="shared" si="222"/>
        <v>0</v>
      </c>
      <c r="N566" s="503">
        <f t="shared" si="225"/>
        <v>0</v>
      </c>
      <c r="O566" s="503">
        <f t="shared" si="225"/>
        <v>0</v>
      </c>
      <c r="P566" s="504">
        <f t="shared" si="226"/>
        <v>0</v>
      </c>
      <c r="Q566" s="505">
        <f t="shared" si="226"/>
        <v>0</v>
      </c>
      <c r="R566" s="506">
        <f t="shared" si="226"/>
        <v>0</v>
      </c>
      <c r="S566" s="507"/>
      <c r="T566" s="508"/>
      <c r="U566" s="509">
        <f t="shared" si="223"/>
        <v>0</v>
      </c>
      <c r="V566" s="510"/>
      <c r="W566" s="510"/>
    </row>
    <row r="567" spans="1:23" ht="12" customHeight="1">
      <c r="A567" s="498">
        <v>11352830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1"/>
        <v>0</v>
      </c>
      <c r="K567" s="503">
        <f t="shared" si="224"/>
        <v>0</v>
      </c>
      <c r="L567" s="503">
        <f t="shared" si="224"/>
        <v>0</v>
      </c>
      <c r="M567" s="511">
        <f t="shared" si="222"/>
        <v>0</v>
      </c>
      <c r="N567" s="503">
        <f t="shared" si="225"/>
        <v>0</v>
      </c>
      <c r="O567" s="503">
        <f t="shared" si="225"/>
        <v>0</v>
      </c>
      <c r="P567" s="504">
        <f t="shared" si="226"/>
        <v>0</v>
      </c>
      <c r="Q567" s="505">
        <f t="shared" si="226"/>
        <v>0</v>
      </c>
      <c r="R567" s="506">
        <f t="shared" si="226"/>
        <v>0</v>
      </c>
      <c r="S567" s="507"/>
      <c r="T567" s="508"/>
      <c r="U567" s="509">
        <f t="shared" si="223"/>
        <v>0</v>
      </c>
      <c r="V567" s="510"/>
      <c r="W567" s="510"/>
    </row>
    <row r="568" spans="1:23" ht="12" customHeight="1">
      <c r="A568" s="498">
        <v>11352887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1"/>
        <v>0</v>
      </c>
      <c r="K568" s="503">
        <f t="shared" si="224"/>
        <v>0</v>
      </c>
      <c r="L568" s="503">
        <f t="shared" si="224"/>
        <v>0</v>
      </c>
      <c r="M568" s="511">
        <f t="shared" si="222"/>
        <v>0</v>
      </c>
      <c r="N568" s="503">
        <f t="shared" si="225"/>
        <v>0</v>
      </c>
      <c r="O568" s="503">
        <f t="shared" si="225"/>
        <v>0</v>
      </c>
      <c r="P568" s="504">
        <f t="shared" si="226"/>
        <v>0</v>
      </c>
      <c r="Q568" s="505">
        <f t="shared" si="226"/>
        <v>0</v>
      </c>
      <c r="R568" s="506">
        <f t="shared" si="226"/>
        <v>0</v>
      </c>
      <c r="S568" s="507"/>
      <c r="T568" s="508"/>
      <c r="U568" s="509">
        <f t="shared" si="223"/>
        <v>0</v>
      </c>
      <c r="V568" s="510"/>
      <c r="W568" s="510"/>
    </row>
    <row r="569" spans="1:23" ht="12" customHeight="1">
      <c r="A569" s="498">
        <v>11352892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1"/>
        <v>0</v>
      </c>
      <c r="K569" s="503">
        <f t="shared" si="224"/>
        <v>0</v>
      </c>
      <c r="L569" s="503">
        <f t="shared" si="224"/>
        <v>0</v>
      </c>
      <c r="M569" s="511">
        <f t="shared" si="222"/>
        <v>0</v>
      </c>
      <c r="N569" s="503">
        <f t="shared" si="225"/>
        <v>0</v>
      </c>
      <c r="O569" s="503">
        <f t="shared" si="225"/>
        <v>0</v>
      </c>
      <c r="P569" s="504">
        <f t="shared" si="226"/>
        <v>0</v>
      </c>
      <c r="Q569" s="505">
        <f t="shared" si="226"/>
        <v>64</v>
      </c>
      <c r="R569" s="506">
        <f t="shared" si="226"/>
        <v>64</v>
      </c>
      <c r="S569" s="507"/>
      <c r="T569" s="508"/>
      <c r="U569" s="509">
        <f t="shared" si="223"/>
        <v>64</v>
      </c>
      <c r="V569" s="510"/>
      <c r="W569" s="510"/>
    </row>
    <row r="570" spans="1:23" ht="12" customHeight="1">
      <c r="A570" s="498">
        <v>11359812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1"/>
        <v>0</v>
      </c>
      <c r="K570" s="503">
        <f t="shared" si="224"/>
        <v>0</v>
      </c>
      <c r="L570" s="503">
        <f t="shared" si="224"/>
        <v>0</v>
      </c>
      <c r="M570" s="511">
        <f t="shared" si="222"/>
        <v>0</v>
      </c>
      <c r="N570" s="503">
        <f t="shared" si="225"/>
        <v>0</v>
      </c>
      <c r="O570" s="503">
        <f t="shared" si="225"/>
        <v>0</v>
      </c>
      <c r="P570" s="504">
        <f t="shared" si="226"/>
        <v>0</v>
      </c>
      <c r="Q570" s="505">
        <f t="shared" si="226"/>
        <v>0</v>
      </c>
      <c r="R570" s="506">
        <f t="shared" si="226"/>
        <v>0</v>
      </c>
      <c r="S570" s="507"/>
      <c r="T570" s="508"/>
      <c r="U570" s="509">
        <f t="shared" si="223"/>
        <v>0</v>
      </c>
      <c r="V570" s="510"/>
      <c r="W570" s="510"/>
    </row>
    <row r="571" spans="1:23" ht="12" customHeight="1">
      <c r="A571" s="498">
        <v>11450118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1"/>
        <v>0</v>
      </c>
      <c r="K571" s="503">
        <f t="shared" si="224"/>
        <v>0</v>
      </c>
      <c r="L571" s="503">
        <f t="shared" si="224"/>
        <v>0</v>
      </c>
      <c r="M571" s="511">
        <f t="shared" si="222"/>
        <v>0</v>
      </c>
      <c r="N571" s="503">
        <f t="shared" si="225"/>
        <v>0</v>
      </c>
      <c r="O571" s="503">
        <f t="shared" si="225"/>
        <v>0</v>
      </c>
      <c r="P571" s="504">
        <f t="shared" si="226"/>
        <v>0</v>
      </c>
      <c r="Q571" s="505">
        <f t="shared" si="226"/>
        <v>0</v>
      </c>
      <c r="R571" s="506">
        <f t="shared" si="226"/>
        <v>0</v>
      </c>
      <c r="S571" s="507"/>
      <c r="T571" s="508"/>
      <c r="U571" s="509">
        <f t="shared" si="223"/>
        <v>0</v>
      </c>
      <c r="V571" s="510"/>
      <c r="W571" s="510"/>
    </row>
    <row r="572" spans="1:23" ht="12" customHeight="1">
      <c r="A572" s="498">
        <v>11450130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1"/>
        <v>0</v>
      </c>
      <c r="K572" s="503">
        <f t="shared" si="224"/>
        <v>0</v>
      </c>
      <c r="L572" s="503">
        <f t="shared" si="224"/>
        <v>0</v>
      </c>
      <c r="M572" s="511">
        <f t="shared" si="222"/>
        <v>0</v>
      </c>
      <c r="N572" s="503">
        <f t="shared" si="225"/>
        <v>0</v>
      </c>
      <c r="O572" s="503">
        <f t="shared" si="225"/>
        <v>0</v>
      </c>
      <c r="P572" s="504">
        <f t="shared" si="226"/>
        <v>0</v>
      </c>
      <c r="Q572" s="505">
        <f t="shared" si="226"/>
        <v>0</v>
      </c>
      <c r="R572" s="506">
        <f t="shared" si="226"/>
        <v>0</v>
      </c>
      <c r="S572" s="507"/>
      <c r="T572" s="508"/>
      <c r="U572" s="509">
        <f t="shared" si="223"/>
        <v>0</v>
      </c>
      <c r="V572" s="510"/>
      <c r="W572" s="510"/>
    </row>
    <row r="573" spans="1:23" ht="12" customHeight="1">
      <c r="A573" s="498">
        <v>11450817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1"/>
        <v>0</v>
      </c>
      <c r="K573" s="503">
        <f t="shared" si="224"/>
        <v>0</v>
      </c>
      <c r="L573" s="503">
        <f t="shared" si="224"/>
        <v>0</v>
      </c>
      <c r="M573" s="511">
        <f t="shared" si="222"/>
        <v>0</v>
      </c>
      <c r="N573" s="503">
        <f t="shared" si="225"/>
        <v>0</v>
      </c>
      <c r="O573" s="503">
        <f t="shared" si="225"/>
        <v>0</v>
      </c>
      <c r="P573" s="504">
        <f t="shared" si="226"/>
        <v>0</v>
      </c>
      <c r="Q573" s="505">
        <f t="shared" si="226"/>
        <v>0</v>
      </c>
      <c r="R573" s="506">
        <f t="shared" si="226"/>
        <v>0</v>
      </c>
      <c r="S573" s="507"/>
      <c r="T573" s="508"/>
      <c r="U573" s="509">
        <f t="shared" si="223"/>
        <v>0</v>
      </c>
      <c r="V573" s="510"/>
      <c r="W573" s="510"/>
    </row>
    <row r="574" spans="1:23" ht="12" customHeight="1">
      <c r="A574" s="498">
        <v>11450832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1"/>
        <v>0</v>
      </c>
      <c r="K574" s="503">
        <f t="shared" si="224"/>
        <v>0</v>
      </c>
      <c r="L574" s="503">
        <f t="shared" si="224"/>
        <v>0</v>
      </c>
      <c r="M574" s="511">
        <f t="shared" si="222"/>
        <v>0</v>
      </c>
      <c r="N574" s="503">
        <f t="shared" si="225"/>
        <v>0</v>
      </c>
      <c r="O574" s="503">
        <f t="shared" si="225"/>
        <v>0</v>
      </c>
      <c r="P574" s="504">
        <f t="shared" si="226"/>
        <v>0</v>
      </c>
      <c r="Q574" s="505">
        <f t="shared" si="226"/>
        <v>0</v>
      </c>
      <c r="R574" s="506">
        <f t="shared" si="226"/>
        <v>0</v>
      </c>
      <c r="S574" s="507"/>
      <c r="T574" s="508"/>
      <c r="U574" s="509">
        <f t="shared" si="223"/>
        <v>0</v>
      </c>
      <c r="V574" s="510"/>
      <c r="W574" s="510"/>
    </row>
    <row r="575" spans="1:23" ht="12" customHeight="1">
      <c r="A575" s="498">
        <v>11452812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1"/>
        <v>0</v>
      </c>
      <c r="K575" s="503">
        <f t="shared" si="224"/>
        <v>0</v>
      </c>
      <c r="L575" s="503">
        <f t="shared" si="224"/>
        <v>0</v>
      </c>
      <c r="M575" s="511">
        <f t="shared" si="222"/>
        <v>0</v>
      </c>
      <c r="N575" s="503">
        <f t="shared" si="225"/>
        <v>0</v>
      </c>
      <c r="O575" s="503">
        <f t="shared" si="225"/>
        <v>0</v>
      </c>
      <c r="P575" s="504">
        <f t="shared" si="226"/>
        <v>0</v>
      </c>
      <c r="Q575" s="505">
        <f t="shared" si="226"/>
        <v>0</v>
      </c>
      <c r="R575" s="506">
        <f t="shared" si="226"/>
        <v>0</v>
      </c>
      <c r="S575" s="507"/>
      <c r="T575" s="508"/>
      <c r="U575" s="509">
        <f t="shared" si="223"/>
        <v>0</v>
      </c>
      <c r="V575" s="510"/>
      <c r="W575" s="510"/>
    </row>
    <row r="576" spans="1:23" ht="12" customHeight="1">
      <c r="A576" s="498">
        <v>11452833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1"/>
        <v>0</v>
      </c>
      <c r="K576" s="503">
        <f t="shared" si="224"/>
        <v>0</v>
      </c>
      <c r="L576" s="503">
        <f t="shared" si="224"/>
        <v>0</v>
      </c>
      <c r="M576" s="511">
        <f t="shared" si="222"/>
        <v>0</v>
      </c>
      <c r="N576" s="503">
        <f t="shared" si="225"/>
        <v>0</v>
      </c>
      <c r="O576" s="503">
        <f t="shared" si="225"/>
        <v>0</v>
      </c>
      <c r="P576" s="504">
        <f t="shared" si="226"/>
        <v>0</v>
      </c>
      <c r="Q576" s="505">
        <f t="shared" si="226"/>
        <v>0</v>
      </c>
      <c r="R576" s="506">
        <f t="shared" si="226"/>
        <v>0</v>
      </c>
      <c r="S576" s="507"/>
      <c r="T576" s="508"/>
      <c r="U576" s="509">
        <f t="shared" si="223"/>
        <v>0</v>
      </c>
      <c r="V576" s="510"/>
      <c r="W576" s="510"/>
    </row>
    <row r="577" spans="1:23" ht="12" customHeight="1">
      <c r="A577" s="498">
        <v>11550130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1"/>
        <v>0</v>
      </c>
      <c r="K577" s="503">
        <f t="shared" si="224"/>
        <v>0</v>
      </c>
      <c r="L577" s="503">
        <f t="shared" si="224"/>
        <v>0</v>
      </c>
      <c r="M577" s="511">
        <f t="shared" si="222"/>
        <v>0</v>
      </c>
      <c r="N577" s="503">
        <f t="shared" si="225"/>
        <v>0</v>
      </c>
      <c r="O577" s="503">
        <f t="shared" si="225"/>
        <v>0</v>
      </c>
      <c r="P577" s="504">
        <f t="shared" si="226"/>
        <v>0</v>
      </c>
      <c r="Q577" s="505">
        <f t="shared" si="226"/>
        <v>0</v>
      </c>
      <c r="R577" s="506">
        <f t="shared" si="226"/>
        <v>0</v>
      </c>
      <c r="S577" s="507"/>
      <c r="T577" s="508"/>
      <c r="U577" s="509">
        <f t="shared" si="223"/>
        <v>0</v>
      </c>
      <c r="V577" s="510"/>
      <c r="W577" s="510"/>
    </row>
    <row r="578" spans="1:23" ht="12" customHeight="1">
      <c r="A578" s="498">
        <v>12202117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1"/>
        <v>0</v>
      </c>
      <c r="K578" s="503">
        <f t="shared" ref="K578:L597" si="227">SUMIF($A$10:$A$329,$A578,K$10:K$329)</f>
        <v>0</v>
      </c>
      <c r="L578" s="503">
        <f t="shared" si="227"/>
        <v>0</v>
      </c>
      <c r="M578" s="511">
        <f t="shared" si="222"/>
        <v>0</v>
      </c>
      <c r="N578" s="503">
        <f t="shared" ref="N578:O597" si="228">SUMIF($A$10:$A$329,$A578,N$10:N$329)</f>
        <v>0</v>
      </c>
      <c r="O578" s="503">
        <f t="shared" si="228"/>
        <v>0</v>
      </c>
      <c r="P578" s="504">
        <f t="shared" ref="P578:R597" si="229">SUMIF($A$10:$A$324,$A578,P$10:P$324)</f>
        <v>0</v>
      </c>
      <c r="Q578" s="505">
        <f t="shared" si="229"/>
        <v>0</v>
      </c>
      <c r="R578" s="506">
        <f t="shared" si="229"/>
        <v>0</v>
      </c>
      <c r="S578" s="507"/>
      <c r="T578" s="508"/>
      <c r="U578" s="509">
        <f t="shared" si="223"/>
        <v>0</v>
      </c>
      <c r="V578" s="510"/>
      <c r="W578" s="510"/>
    </row>
    <row r="579" spans="1:23" ht="12" customHeight="1">
      <c r="A579" s="498">
        <v>12202844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1"/>
        <v>0</v>
      </c>
      <c r="K579" s="503">
        <f t="shared" si="227"/>
        <v>0</v>
      </c>
      <c r="L579" s="503">
        <f t="shared" si="227"/>
        <v>0</v>
      </c>
      <c r="M579" s="511">
        <f t="shared" si="222"/>
        <v>0</v>
      </c>
      <c r="N579" s="503">
        <f t="shared" si="228"/>
        <v>0</v>
      </c>
      <c r="O579" s="503">
        <f t="shared" si="228"/>
        <v>0</v>
      </c>
      <c r="P579" s="504">
        <f t="shared" si="229"/>
        <v>0</v>
      </c>
      <c r="Q579" s="505">
        <f t="shared" si="229"/>
        <v>0</v>
      </c>
      <c r="R579" s="506">
        <f t="shared" si="229"/>
        <v>0</v>
      </c>
      <c r="S579" s="507"/>
      <c r="T579" s="508"/>
      <c r="U579" s="509">
        <f t="shared" si="223"/>
        <v>0</v>
      </c>
      <c r="V579" s="510"/>
      <c r="W579" s="510"/>
    </row>
    <row r="580" spans="1:23" ht="12" customHeight="1">
      <c r="A580" s="498">
        <v>12202885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1"/>
        <v>0</v>
      </c>
      <c r="K580" s="503">
        <f t="shared" si="227"/>
        <v>0</v>
      </c>
      <c r="L580" s="503">
        <f t="shared" si="227"/>
        <v>0</v>
      </c>
      <c r="M580" s="511">
        <f t="shared" si="222"/>
        <v>0</v>
      </c>
      <c r="N580" s="503">
        <f t="shared" si="228"/>
        <v>0</v>
      </c>
      <c r="O580" s="503">
        <f t="shared" si="228"/>
        <v>0</v>
      </c>
      <c r="P580" s="504">
        <f t="shared" si="229"/>
        <v>0</v>
      </c>
      <c r="Q580" s="505">
        <f t="shared" si="229"/>
        <v>0</v>
      </c>
      <c r="R580" s="506">
        <f t="shared" si="229"/>
        <v>0</v>
      </c>
      <c r="S580" s="507"/>
      <c r="T580" s="508"/>
      <c r="U580" s="509">
        <f t="shared" si="223"/>
        <v>0</v>
      </c>
      <c r="V580" s="510"/>
      <c r="W580" s="510"/>
    </row>
    <row r="581" spans="1:23" ht="12" customHeight="1">
      <c r="A581" s="498">
        <v>12213118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1"/>
        <v>0</v>
      </c>
      <c r="K581" s="503">
        <f t="shared" si="227"/>
        <v>0</v>
      </c>
      <c r="L581" s="503">
        <f t="shared" si="227"/>
        <v>0</v>
      </c>
      <c r="M581" s="511">
        <f t="shared" si="222"/>
        <v>0</v>
      </c>
      <c r="N581" s="503">
        <f t="shared" si="228"/>
        <v>0</v>
      </c>
      <c r="O581" s="503">
        <f t="shared" si="228"/>
        <v>0</v>
      </c>
      <c r="P581" s="504">
        <f t="shared" si="229"/>
        <v>0</v>
      </c>
      <c r="Q581" s="505">
        <f t="shared" si="229"/>
        <v>0</v>
      </c>
      <c r="R581" s="506">
        <f t="shared" si="229"/>
        <v>0</v>
      </c>
      <c r="S581" s="507"/>
      <c r="T581" s="508"/>
      <c r="U581" s="509">
        <f t="shared" si="223"/>
        <v>0</v>
      </c>
      <c r="V581" s="510"/>
      <c r="W581" s="510"/>
    </row>
    <row r="582" spans="1:23" ht="12" customHeight="1">
      <c r="A582" s="498">
        <v>12213130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1"/>
        <v>0</v>
      </c>
      <c r="K582" s="503">
        <f t="shared" si="227"/>
        <v>0</v>
      </c>
      <c r="L582" s="503">
        <f t="shared" si="227"/>
        <v>0</v>
      </c>
      <c r="M582" s="511">
        <f t="shared" si="222"/>
        <v>0</v>
      </c>
      <c r="N582" s="503">
        <f t="shared" si="228"/>
        <v>0</v>
      </c>
      <c r="O582" s="503">
        <f t="shared" si="228"/>
        <v>0</v>
      </c>
      <c r="P582" s="504">
        <f t="shared" si="229"/>
        <v>0</v>
      </c>
      <c r="Q582" s="505">
        <f t="shared" si="229"/>
        <v>0</v>
      </c>
      <c r="R582" s="506">
        <f t="shared" si="229"/>
        <v>0</v>
      </c>
      <c r="S582" s="507"/>
      <c r="T582" s="508"/>
      <c r="U582" s="509">
        <f t="shared" si="223"/>
        <v>0</v>
      </c>
      <c r="V582" s="510"/>
      <c r="W582" s="510"/>
    </row>
    <row r="583" spans="1:23" ht="12" customHeight="1">
      <c r="A583" s="498">
        <v>12302110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1"/>
        <v>0</v>
      </c>
      <c r="K583" s="503">
        <f t="shared" si="227"/>
        <v>0</v>
      </c>
      <c r="L583" s="503">
        <f t="shared" si="227"/>
        <v>0</v>
      </c>
      <c r="M583" s="511">
        <f t="shared" si="222"/>
        <v>0</v>
      </c>
      <c r="N583" s="503">
        <f t="shared" si="228"/>
        <v>0</v>
      </c>
      <c r="O583" s="503">
        <f t="shared" si="228"/>
        <v>0</v>
      </c>
      <c r="P583" s="504">
        <f t="shared" si="229"/>
        <v>0</v>
      </c>
      <c r="Q583" s="505">
        <f t="shared" si="229"/>
        <v>0</v>
      </c>
      <c r="R583" s="506">
        <f t="shared" si="229"/>
        <v>0</v>
      </c>
      <c r="S583" s="507"/>
      <c r="T583" s="508"/>
      <c r="U583" s="509">
        <f t="shared" si="223"/>
        <v>0</v>
      </c>
      <c r="V583" s="510"/>
      <c r="W583" s="510"/>
    </row>
    <row r="584" spans="1:23" ht="12" customHeight="1">
      <c r="A584" s="498">
        <v>12302118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1"/>
        <v>0</v>
      </c>
      <c r="K584" s="503">
        <f t="shared" si="227"/>
        <v>0</v>
      </c>
      <c r="L584" s="503">
        <f t="shared" si="227"/>
        <v>0</v>
      </c>
      <c r="M584" s="511">
        <f t="shared" si="222"/>
        <v>0</v>
      </c>
      <c r="N584" s="503">
        <f t="shared" si="228"/>
        <v>0</v>
      </c>
      <c r="O584" s="503">
        <f t="shared" si="228"/>
        <v>0</v>
      </c>
      <c r="P584" s="504">
        <f t="shared" si="229"/>
        <v>0</v>
      </c>
      <c r="Q584" s="505">
        <f t="shared" si="229"/>
        <v>0</v>
      </c>
      <c r="R584" s="506">
        <f t="shared" si="229"/>
        <v>0</v>
      </c>
      <c r="S584" s="507"/>
      <c r="T584" s="508"/>
      <c r="U584" s="509">
        <f t="shared" si="223"/>
        <v>0</v>
      </c>
      <c r="V584" s="510"/>
      <c r="W584" s="510"/>
    </row>
    <row r="585" spans="1:23" ht="12" customHeight="1">
      <c r="A585" s="498">
        <v>12302122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1"/>
        <v>0</v>
      </c>
      <c r="K585" s="503">
        <f t="shared" si="227"/>
        <v>0</v>
      </c>
      <c r="L585" s="503">
        <f t="shared" si="227"/>
        <v>0</v>
      </c>
      <c r="M585" s="511">
        <f t="shared" si="222"/>
        <v>0</v>
      </c>
      <c r="N585" s="503">
        <f t="shared" si="228"/>
        <v>0</v>
      </c>
      <c r="O585" s="503">
        <f t="shared" si="228"/>
        <v>0</v>
      </c>
      <c r="P585" s="504">
        <f t="shared" si="229"/>
        <v>0</v>
      </c>
      <c r="Q585" s="505">
        <f t="shared" si="229"/>
        <v>0</v>
      </c>
      <c r="R585" s="506">
        <f t="shared" si="229"/>
        <v>0</v>
      </c>
      <c r="S585" s="507"/>
      <c r="T585" s="508"/>
      <c r="U585" s="509">
        <f t="shared" si="223"/>
        <v>0</v>
      </c>
      <c r="V585" s="510"/>
      <c r="W585" s="510"/>
    </row>
    <row r="586" spans="1:23" ht="12" customHeight="1">
      <c r="A586" s="498">
        <v>12302835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1"/>
        <v>0</v>
      </c>
      <c r="K586" s="503">
        <f t="shared" si="227"/>
        <v>0</v>
      </c>
      <c r="L586" s="503">
        <f t="shared" si="227"/>
        <v>0</v>
      </c>
      <c r="M586" s="511">
        <f t="shared" si="222"/>
        <v>0</v>
      </c>
      <c r="N586" s="503">
        <f t="shared" si="228"/>
        <v>0</v>
      </c>
      <c r="O586" s="503">
        <f t="shared" si="228"/>
        <v>0</v>
      </c>
      <c r="P586" s="504">
        <f t="shared" si="229"/>
        <v>0</v>
      </c>
      <c r="Q586" s="505">
        <f t="shared" si="229"/>
        <v>0</v>
      </c>
      <c r="R586" s="506">
        <f t="shared" si="229"/>
        <v>0</v>
      </c>
      <c r="S586" s="507"/>
      <c r="T586" s="508"/>
      <c r="U586" s="509">
        <f t="shared" si="223"/>
        <v>0</v>
      </c>
      <c r="V586" s="510"/>
      <c r="W586" s="510"/>
    </row>
    <row r="587" spans="1:23" ht="12" customHeight="1">
      <c r="A587" s="498">
        <v>12303118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1"/>
        <v>0</v>
      </c>
      <c r="K587" s="503">
        <f t="shared" si="227"/>
        <v>0</v>
      </c>
      <c r="L587" s="503">
        <f t="shared" si="227"/>
        <v>0</v>
      </c>
      <c r="M587" s="511">
        <f t="shared" si="222"/>
        <v>0</v>
      </c>
      <c r="N587" s="503">
        <f t="shared" si="228"/>
        <v>0</v>
      </c>
      <c r="O587" s="503">
        <f t="shared" si="228"/>
        <v>0</v>
      </c>
      <c r="P587" s="504">
        <f t="shared" si="229"/>
        <v>0</v>
      </c>
      <c r="Q587" s="505">
        <f t="shared" si="229"/>
        <v>0</v>
      </c>
      <c r="R587" s="506">
        <f t="shared" si="229"/>
        <v>0</v>
      </c>
      <c r="S587" s="507"/>
      <c r="T587" s="508"/>
      <c r="U587" s="509">
        <f t="shared" si="223"/>
        <v>0</v>
      </c>
      <c r="V587" s="510"/>
      <c r="W587" s="510"/>
    </row>
    <row r="588" spans="1:23" ht="12" customHeight="1">
      <c r="A588" s="498">
        <v>12702009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1"/>
        <v>0</v>
      </c>
      <c r="K588" s="503">
        <f t="shared" si="227"/>
        <v>0</v>
      </c>
      <c r="L588" s="503">
        <f t="shared" si="227"/>
        <v>0</v>
      </c>
      <c r="M588" s="511">
        <f t="shared" si="222"/>
        <v>0</v>
      </c>
      <c r="N588" s="503">
        <f t="shared" si="228"/>
        <v>0</v>
      </c>
      <c r="O588" s="503">
        <f t="shared" si="228"/>
        <v>0</v>
      </c>
      <c r="P588" s="504">
        <f t="shared" si="229"/>
        <v>0</v>
      </c>
      <c r="Q588" s="505">
        <f t="shared" si="229"/>
        <v>0</v>
      </c>
      <c r="R588" s="506">
        <f t="shared" si="229"/>
        <v>0</v>
      </c>
      <c r="S588" s="507"/>
      <c r="T588" s="508"/>
      <c r="U588" s="509">
        <f t="shared" si="223"/>
        <v>0</v>
      </c>
      <c r="V588" s="510"/>
      <c r="W588" s="510"/>
    </row>
    <row r="589" spans="1:23" ht="12" customHeight="1">
      <c r="A589" s="498">
        <v>12702018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1"/>
        <v>0</v>
      </c>
      <c r="K589" s="503">
        <f t="shared" si="227"/>
        <v>0</v>
      </c>
      <c r="L589" s="503">
        <f t="shared" si="227"/>
        <v>0</v>
      </c>
      <c r="M589" s="511">
        <f t="shared" si="222"/>
        <v>0</v>
      </c>
      <c r="N589" s="503">
        <f t="shared" si="228"/>
        <v>0</v>
      </c>
      <c r="O589" s="503">
        <f t="shared" si="228"/>
        <v>0</v>
      </c>
      <c r="P589" s="504">
        <f t="shared" si="229"/>
        <v>0</v>
      </c>
      <c r="Q589" s="505">
        <f t="shared" si="229"/>
        <v>0</v>
      </c>
      <c r="R589" s="506">
        <f t="shared" si="229"/>
        <v>0</v>
      </c>
      <c r="S589" s="507"/>
      <c r="T589" s="508"/>
      <c r="U589" s="509">
        <f t="shared" si="223"/>
        <v>0</v>
      </c>
      <c r="V589" s="510"/>
      <c r="W589" s="510"/>
    </row>
    <row r="590" spans="1:23" ht="12" customHeight="1">
      <c r="A590" s="498">
        <v>12702022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1"/>
        <v>0</v>
      </c>
      <c r="K590" s="503">
        <f t="shared" si="227"/>
        <v>0</v>
      </c>
      <c r="L590" s="503">
        <f t="shared" si="227"/>
        <v>0</v>
      </c>
      <c r="M590" s="511">
        <f t="shared" si="222"/>
        <v>0</v>
      </c>
      <c r="N590" s="503">
        <f t="shared" si="228"/>
        <v>0</v>
      </c>
      <c r="O590" s="503">
        <f t="shared" si="228"/>
        <v>0</v>
      </c>
      <c r="P590" s="504">
        <f t="shared" si="229"/>
        <v>0</v>
      </c>
      <c r="Q590" s="505">
        <f t="shared" si="229"/>
        <v>0</v>
      </c>
      <c r="R590" s="506">
        <f t="shared" si="229"/>
        <v>0</v>
      </c>
      <c r="S590" s="507"/>
      <c r="T590" s="508"/>
      <c r="U590" s="509">
        <f t="shared" si="223"/>
        <v>0</v>
      </c>
      <c r="V590" s="510"/>
      <c r="W590" s="510"/>
    </row>
    <row r="591" spans="1:23" ht="12" customHeight="1">
      <c r="A591" s="498">
        <v>12702815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1"/>
        <v>0</v>
      </c>
      <c r="K591" s="503">
        <f t="shared" si="227"/>
        <v>0</v>
      </c>
      <c r="L591" s="503">
        <f t="shared" si="227"/>
        <v>0</v>
      </c>
      <c r="M591" s="511">
        <f t="shared" si="222"/>
        <v>0</v>
      </c>
      <c r="N591" s="503">
        <f t="shared" si="228"/>
        <v>0</v>
      </c>
      <c r="O591" s="503">
        <f t="shared" si="228"/>
        <v>0</v>
      </c>
      <c r="P591" s="504">
        <f t="shared" si="229"/>
        <v>0</v>
      </c>
      <c r="Q591" s="505">
        <f t="shared" si="229"/>
        <v>0</v>
      </c>
      <c r="R591" s="506">
        <f t="shared" si="229"/>
        <v>0</v>
      </c>
      <c r="S591" s="507"/>
      <c r="T591" s="508"/>
      <c r="U591" s="509">
        <f t="shared" si="223"/>
        <v>0</v>
      </c>
      <c r="V591" s="510"/>
      <c r="W591" s="510"/>
    </row>
    <row r="592" spans="1:23" ht="12" customHeight="1">
      <c r="A592" s="498">
        <v>12706832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1"/>
        <v>0</v>
      </c>
      <c r="K592" s="503">
        <f t="shared" si="227"/>
        <v>0</v>
      </c>
      <c r="L592" s="503">
        <f t="shared" si="227"/>
        <v>0</v>
      </c>
      <c r="M592" s="511">
        <f t="shared" si="222"/>
        <v>0</v>
      </c>
      <c r="N592" s="503">
        <f t="shared" si="228"/>
        <v>0</v>
      </c>
      <c r="O592" s="503">
        <f t="shared" si="228"/>
        <v>0</v>
      </c>
      <c r="P592" s="504">
        <f t="shared" si="229"/>
        <v>0</v>
      </c>
      <c r="Q592" s="505">
        <f t="shared" si="229"/>
        <v>0</v>
      </c>
      <c r="R592" s="506">
        <f t="shared" si="229"/>
        <v>0</v>
      </c>
      <c r="S592" s="507"/>
      <c r="T592" s="508"/>
      <c r="U592" s="509">
        <f t="shared" si="223"/>
        <v>0</v>
      </c>
      <c r="V592" s="510"/>
      <c r="W592" s="510"/>
    </row>
    <row r="593" spans="1:23" ht="12" customHeight="1">
      <c r="A593" s="498">
        <v>13201109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1"/>
        <v>0</v>
      </c>
      <c r="K593" s="503">
        <f t="shared" si="227"/>
        <v>0</v>
      </c>
      <c r="L593" s="503">
        <f t="shared" si="227"/>
        <v>0</v>
      </c>
      <c r="M593" s="511">
        <f t="shared" si="222"/>
        <v>0</v>
      </c>
      <c r="N593" s="503">
        <f t="shared" si="228"/>
        <v>0</v>
      </c>
      <c r="O593" s="503">
        <f t="shared" si="228"/>
        <v>0</v>
      </c>
      <c r="P593" s="504">
        <f t="shared" si="229"/>
        <v>0</v>
      </c>
      <c r="Q593" s="505">
        <f t="shared" si="229"/>
        <v>0</v>
      </c>
      <c r="R593" s="506">
        <f t="shared" si="229"/>
        <v>0</v>
      </c>
      <c r="S593" s="507"/>
      <c r="T593" s="508"/>
      <c r="U593" s="509">
        <f t="shared" si="223"/>
        <v>0</v>
      </c>
      <c r="V593" s="510"/>
      <c r="W593" s="510"/>
    </row>
    <row r="594" spans="1:23" ht="12" customHeight="1">
      <c r="A594" s="498">
        <v>13201130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1"/>
        <v>0</v>
      </c>
      <c r="K594" s="503">
        <f t="shared" si="227"/>
        <v>0</v>
      </c>
      <c r="L594" s="503">
        <f t="shared" si="227"/>
        <v>0</v>
      </c>
      <c r="M594" s="511">
        <f t="shared" si="222"/>
        <v>0</v>
      </c>
      <c r="N594" s="503">
        <f t="shared" si="228"/>
        <v>0</v>
      </c>
      <c r="O594" s="503">
        <f t="shared" si="228"/>
        <v>0</v>
      </c>
      <c r="P594" s="504">
        <f t="shared" si="229"/>
        <v>0</v>
      </c>
      <c r="Q594" s="505">
        <f t="shared" si="229"/>
        <v>0</v>
      </c>
      <c r="R594" s="506">
        <f t="shared" si="229"/>
        <v>0</v>
      </c>
      <c r="S594" s="507"/>
      <c r="T594" s="508"/>
      <c r="U594" s="509">
        <f t="shared" si="223"/>
        <v>0</v>
      </c>
      <c r="V594" s="510"/>
      <c r="W594" s="510"/>
    </row>
    <row r="595" spans="1:23" ht="12" customHeight="1">
      <c r="A595" s="498">
        <v>13202130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1"/>
        <v>0</v>
      </c>
      <c r="K595" s="503">
        <f t="shared" si="227"/>
        <v>0</v>
      </c>
      <c r="L595" s="503">
        <f t="shared" si="227"/>
        <v>0</v>
      </c>
      <c r="M595" s="511">
        <f t="shared" si="222"/>
        <v>0</v>
      </c>
      <c r="N595" s="503">
        <f t="shared" si="228"/>
        <v>0</v>
      </c>
      <c r="O595" s="503">
        <f t="shared" si="228"/>
        <v>0</v>
      </c>
      <c r="P595" s="504">
        <f t="shared" si="229"/>
        <v>0</v>
      </c>
      <c r="Q595" s="505">
        <f t="shared" si="229"/>
        <v>0</v>
      </c>
      <c r="R595" s="506">
        <f t="shared" si="229"/>
        <v>0</v>
      </c>
      <c r="S595" s="507"/>
      <c r="T595" s="508"/>
      <c r="U595" s="509">
        <f t="shared" si="223"/>
        <v>0</v>
      </c>
      <c r="V595" s="510"/>
      <c r="W595" s="510"/>
    </row>
    <row r="596" spans="1:23" ht="12" customHeight="1">
      <c r="A596" s="498">
        <v>13301108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1"/>
        <v>0</v>
      </c>
      <c r="K596" s="503">
        <f t="shared" si="227"/>
        <v>0</v>
      </c>
      <c r="L596" s="503">
        <f t="shared" si="227"/>
        <v>0</v>
      </c>
      <c r="M596" s="511">
        <f t="shared" si="222"/>
        <v>0</v>
      </c>
      <c r="N596" s="503">
        <f t="shared" si="228"/>
        <v>0</v>
      </c>
      <c r="O596" s="503">
        <f t="shared" si="228"/>
        <v>0</v>
      </c>
      <c r="P596" s="504">
        <f t="shared" si="229"/>
        <v>0</v>
      </c>
      <c r="Q596" s="505">
        <f t="shared" si="229"/>
        <v>0</v>
      </c>
      <c r="R596" s="506">
        <f t="shared" si="229"/>
        <v>0</v>
      </c>
      <c r="S596" s="507"/>
      <c r="T596" s="508"/>
      <c r="U596" s="509">
        <f t="shared" si="223"/>
        <v>0</v>
      </c>
      <c r="V596" s="510"/>
      <c r="W596" s="510"/>
    </row>
    <row r="597" spans="1:23" ht="12" customHeight="1">
      <c r="A597" s="498">
        <v>13301110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1"/>
        <v>0</v>
      </c>
      <c r="K597" s="503">
        <f t="shared" si="227"/>
        <v>0</v>
      </c>
      <c r="L597" s="503">
        <f t="shared" si="227"/>
        <v>0</v>
      </c>
      <c r="M597" s="511">
        <f t="shared" si="222"/>
        <v>0</v>
      </c>
      <c r="N597" s="503">
        <f t="shared" si="228"/>
        <v>0</v>
      </c>
      <c r="O597" s="503">
        <f t="shared" si="228"/>
        <v>0</v>
      </c>
      <c r="P597" s="504">
        <f t="shared" si="229"/>
        <v>0</v>
      </c>
      <c r="Q597" s="505">
        <f t="shared" si="229"/>
        <v>0</v>
      </c>
      <c r="R597" s="506">
        <f t="shared" si="229"/>
        <v>0</v>
      </c>
      <c r="S597" s="507"/>
      <c r="T597" s="508"/>
      <c r="U597" s="509"/>
      <c r="V597" s="510"/>
      <c r="W597" s="510"/>
    </row>
    <row r="598" spans="1:23" ht="12" customHeight="1">
      <c r="A598" s="498">
        <v>13301130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1"/>
        <v>0</v>
      </c>
      <c r="K598" s="503">
        <f t="shared" ref="K598:L617" si="230">SUMIF($A$10:$A$329,$A598,K$10:K$329)</f>
        <v>0</v>
      </c>
      <c r="L598" s="503">
        <f t="shared" si="230"/>
        <v>0</v>
      </c>
      <c r="M598" s="511">
        <f t="shared" si="222"/>
        <v>0</v>
      </c>
      <c r="N598" s="503">
        <f t="shared" ref="N598:O617" si="231">SUMIF($A$10:$A$329,$A598,N$10:N$329)</f>
        <v>0</v>
      </c>
      <c r="O598" s="503">
        <f t="shared" si="231"/>
        <v>0</v>
      </c>
      <c r="P598" s="504">
        <f t="shared" ref="P598:R617" si="232">SUMIF($A$10:$A$324,$A598,P$10:P$324)</f>
        <v>0</v>
      </c>
      <c r="Q598" s="505">
        <f t="shared" si="232"/>
        <v>0</v>
      </c>
      <c r="R598" s="506">
        <f t="shared" si="232"/>
        <v>0</v>
      </c>
      <c r="S598" s="507"/>
      <c r="T598" s="508"/>
      <c r="U598" s="509">
        <f t="shared" ref="U598:U629" si="233">SUMIF($A$10:$A$324,$A598,U$10:U$324)</f>
        <v>0</v>
      </c>
      <c r="V598" s="510"/>
      <c r="W598" s="510"/>
    </row>
    <row r="599" spans="1:23" ht="12" customHeight="1">
      <c r="A599" s="498">
        <v>13301140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1"/>
        <v>0</v>
      </c>
      <c r="K599" s="503">
        <f t="shared" si="230"/>
        <v>0</v>
      </c>
      <c r="L599" s="503">
        <f t="shared" si="230"/>
        <v>0</v>
      </c>
      <c r="M599" s="511">
        <f t="shared" si="222"/>
        <v>0</v>
      </c>
      <c r="N599" s="503">
        <f t="shared" si="231"/>
        <v>0</v>
      </c>
      <c r="O599" s="503">
        <f t="shared" si="231"/>
        <v>0</v>
      </c>
      <c r="P599" s="504">
        <f t="shared" si="232"/>
        <v>0</v>
      </c>
      <c r="Q599" s="505">
        <f t="shared" si="232"/>
        <v>0</v>
      </c>
      <c r="R599" s="506">
        <f t="shared" si="232"/>
        <v>0</v>
      </c>
      <c r="S599" s="507"/>
      <c r="T599" s="508"/>
      <c r="U599" s="509">
        <f t="shared" si="233"/>
        <v>0</v>
      </c>
      <c r="V599" s="510"/>
      <c r="W599" s="510"/>
    </row>
    <row r="600" spans="1:23" ht="12" customHeight="1">
      <c r="A600" s="498">
        <v>13301145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1"/>
        <v>0</v>
      </c>
      <c r="K600" s="503">
        <f t="shared" si="230"/>
        <v>0</v>
      </c>
      <c r="L600" s="503">
        <f t="shared" si="230"/>
        <v>0</v>
      </c>
      <c r="M600" s="511">
        <f t="shared" si="222"/>
        <v>0</v>
      </c>
      <c r="N600" s="503">
        <f t="shared" si="231"/>
        <v>0</v>
      </c>
      <c r="O600" s="503">
        <f t="shared" si="231"/>
        <v>0</v>
      </c>
      <c r="P600" s="504">
        <f t="shared" si="232"/>
        <v>0</v>
      </c>
      <c r="Q600" s="505">
        <f t="shared" si="232"/>
        <v>0</v>
      </c>
      <c r="R600" s="506">
        <f t="shared" si="232"/>
        <v>0</v>
      </c>
      <c r="S600" s="507"/>
      <c r="T600" s="508"/>
      <c r="U600" s="509">
        <f t="shared" si="233"/>
        <v>0</v>
      </c>
      <c r="V600" s="510"/>
      <c r="W600" s="510"/>
    </row>
    <row r="601" spans="1:23" ht="12" customHeight="1">
      <c r="A601" s="498">
        <v>13301808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1"/>
        <v>0</v>
      </c>
      <c r="K601" s="503">
        <f t="shared" si="230"/>
        <v>0</v>
      </c>
      <c r="L601" s="503">
        <f t="shared" si="230"/>
        <v>0</v>
      </c>
      <c r="M601" s="511">
        <f t="shared" si="222"/>
        <v>0</v>
      </c>
      <c r="N601" s="503">
        <f t="shared" si="231"/>
        <v>0</v>
      </c>
      <c r="O601" s="503">
        <f t="shared" si="231"/>
        <v>0</v>
      </c>
      <c r="P601" s="504">
        <f t="shared" si="232"/>
        <v>0</v>
      </c>
      <c r="Q601" s="505">
        <f t="shared" si="232"/>
        <v>0</v>
      </c>
      <c r="R601" s="506">
        <f t="shared" si="232"/>
        <v>0</v>
      </c>
      <c r="S601" s="507"/>
      <c r="T601" s="508"/>
      <c r="U601" s="509">
        <f t="shared" si="233"/>
        <v>0</v>
      </c>
      <c r="V601" s="510"/>
      <c r="W601" s="510"/>
    </row>
    <row r="602" spans="1:23" ht="12" customHeight="1">
      <c r="A602" s="498">
        <v>13301811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1"/>
        <v>0</v>
      </c>
      <c r="K602" s="503">
        <f t="shared" si="230"/>
        <v>0</v>
      </c>
      <c r="L602" s="503">
        <f t="shared" si="230"/>
        <v>0</v>
      </c>
      <c r="M602" s="511">
        <f t="shared" si="222"/>
        <v>0</v>
      </c>
      <c r="N602" s="503">
        <f t="shared" si="231"/>
        <v>0</v>
      </c>
      <c r="O602" s="503">
        <f t="shared" si="231"/>
        <v>0</v>
      </c>
      <c r="P602" s="504">
        <f t="shared" si="232"/>
        <v>0</v>
      </c>
      <c r="Q602" s="505">
        <f t="shared" si="232"/>
        <v>0</v>
      </c>
      <c r="R602" s="506">
        <f t="shared" si="232"/>
        <v>0</v>
      </c>
      <c r="S602" s="507"/>
      <c r="T602" s="508"/>
      <c r="U602" s="509">
        <f t="shared" si="233"/>
        <v>0</v>
      </c>
      <c r="V602" s="510"/>
      <c r="W602" s="510"/>
    </row>
    <row r="603" spans="1:23" ht="12" customHeight="1">
      <c r="A603" s="498">
        <v>13301812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1"/>
        <v>0</v>
      </c>
      <c r="K603" s="503">
        <f t="shared" si="230"/>
        <v>0</v>
      </c>
      <c r="L603" s="503">
        <f t="shared" si="230"/>
        <v>0</v>
      </c>
      <c r="M603" s="511">
        <f t="shared" si="222"/>
        <v>0</v>
      </c>
      <c r="N603" s="503">
        <f t="shared" si="231"/>
        <v>0</v>
      </c>
      <c r="O603" s="503">
        <f t="shared" si="231"/>
        <v>0</v>
      </c>
      <c r="P603" s="504">
        <f t="shared" si="232"/>
        <v>0</v>
      </c>
      <c r="Q603" s="505">
        <f t="shared" si="232"/>
        <v>0</v>
      </c>
      <c r="R603" s="506">
        <f t="shared" si="232"/>
        <v>0</v>
      </c>
      <c r="S603" s="507"/>
      <c r="T603" s="508"/>
      <c r="U603" s="509">
        <f t="shared" si="233"/>
        <v>0</v>
      </c>
      <c r="V603" s="510"/>
      <c r="W603" s="510"/>
    </row>
    <row r="604" spans="1:23" ht="12" customHeight="1">
      <c r="A604" s="498">
        <v>13301844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1"/>
        <v>0</v>
      </c>
      <c r="K604" s="503">
        <f t="shared" si="230"/>
        <v>0</v>
      </c>
      <c r="L604" s="503">
        <f t="shared" si="230"/>
        <v>0</v>
      </c>
      <c r="M604" s="511">
        <f t="shared" si="222"/>
        <v>0</v>
      </c>
      <c r="N604" s="503">
        <f t="shared" si="231"/>
        <v>0</v>
      </c>
      <c r="O604" s="503">
        <f t="shared" si="231"/>
        <v>0</v>
      </c>
      <c r="P604" s="504">
        <f t="shared" si="232"/>
        <v>0</v>
      </c>
      <c r="Q604" s="505">
        <f t="shared" si="232"/>
        <v>0</v>
      </c>
      <c r="R604" s="506">
        <f t="shared" si="232"/>
        <v>0</v>
      </c>
      <c r="S604" s="507"/>
      <c r="T604" s="508"/>
      <c r="U604" s="509">
        <f t="shared" si="233"/>
        <v>0</v>
      </c>
      <c r="V604" s="510"/>
      <c r="W604" s="510"/>
    </row>
    <row r="605" spans="1:23" ht="12" customHeight="1">
      <c r="A605" s="498">
        <v>13301885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1"/>
        <v>0</v>
      </c>
      <c r="K605" s="503">
        <f t="shared" si="230"/>
        <v>0</v>
      </c>
      <c r="L605" s="503">
        <f t="shared" si="230"/>
        <v>0</v>
      </c>
      <c r="M605" s="511">
        <f t="shared" si="222"/>
        <v>0</v>
      </c>
      <c r="N605" s="503">
        <f t="shared" si="231"/>
        <v>0</v>
      </c>
      <c r="O605" s="503">
        <f t="shared" si="231"/>
        <v>0</v>
      </c>
      <c r="P605" s="504">
        <f t="shared" si="232"/>
        <v>0</v>
      </c>
      <c r="Q605" s="505">
        <f t="shared" si="232"/>
        <v>0</v>
      </c>
      <c r="R605" s="506">
        <f t="shared" si="232"/>
        <v>0</v>
      </c>
      <c r="S605" s="507"/>
      <c r="T605" s="508"/>
      <c r="U605" s="509">
        <f t="shared" si="233"/>
        <v>0</v>
      </c>
      <c r="V605" s="510"/>
      <c r="W605" s="510"/>
    </row>
    <row r="606" spans="1:23" ht="12" customHeight="1">
      <c r="A606" s="498">
        <v>13302109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1"/>
        <v>0</v>
      </c>
      <c r="K606" s="503">
        <f t="shared" si="230"/>
        <v>0</v>
      </c>
      <c r="L606" s="503">
        <f t="shared" si="230"/>
        <v>0</v>
      </c>
      <c r="M606" s="511">
        <f t="shared" si="222"/>
        <v>0</v>
      </c>
      <c r="N606" s="503">
        <f t="shared" si="231"/>
        <v>0</v>
      </c>
      <c r="O606" s="503">
        <f t="shared" si="231"/>
        <v>0</v>
      </c>
      <c r="P606" s="504">
        <f t="shared" si="232"/>
        <v>0</v>
      </c>
      <c r="Q606" s="505">
        <f t="shared" si="232"/>
        <v>0</v>
      </c>
      <c r="R606" s="506">
        <f t="shared" si="232"/>
        <v>0</v>
      </c>
      <c r="S606" s="507"/>
      <c r="T606" s="508"/>
      <c r="U606" s="509">
        <f t="shared" si="233"/>
        <v>0</v>
      </c>
      <c r="V606" s="510"/>
      <c r="W606" s="510"/>
    </row>
    <row r="607" spans="1:23" ht="12" customHeight="1">
      <c r="A607" s="498">
        <v>13302130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1"/>
        <v>0</v>
      </c>
      <c r="K607" s="503">
        <f t="shared" si="230"/>
        <v>0</v>
      </c>
      <c r="L607" s="503">
        <f t="shared" si="230"/>
        <v>0</v>
      </c>
      <c r="M607" s="511">
        <f t="shared" si="222"/>
        <v>0</v>
      </c>
      <c r="N607" s="503">
        <f t="shared" si="231"/>
        <v>0</v>
      </c>
      <c r="O607" s="503">
        <f t="shared" si="231"/>
        <v>0</v>
      </c>
      <c r="P607" s="504">
        <f t="shared" si="232"/>
        <v>0</v>
      </c>
      <c r="Q607" s="505">
        <f t="shared" si="232"/>
        <v>0</v>
      </c>
      <c r="R607" s="506">
        <f t="shared" si="232"/>
        <v>0</v>
      </c>
      <c r="S607" s="507"/>
      <c r="T607" s="508"/>
      <c r="U607" s="509">
        <f t="shared" si="233"/>
        <v>0</v>
      </c>
      <c r="V607" s="510"/>
      <c r="W607" s="510"/>
    </row>
    <row r="608" spans="1:23" ht="12" customHeight="1">
      <c r="A608" s="498">
        <v>13607109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1"/>
        <v>0</v>
      </c>
      <c r="K608" s="503">
        <f t="shared" si="230"/>
        <v>0</v>
      </c>
      <c r="L608" s="503">
        <f t="shared" si="230"/>
        <v>0</v>
      </c>
      <c r="M608" s="511">
        <f t="shared" si="222"/>
        <v>0</v>
      </c>
      <c r="N608" s="503">
        <f t="shared" si="231"/>
        <v>0</v>
      </c>
      <c r="O608" s="503">
        <f t="shared" si="231"/>
        <v>0</v>
      </c>
      <c r="P608" s="504">
        <f t="shared" si="232"/>
        <v>0</v>
      </c>
      <c r="Q608" s="505">
        <f t="shared" si="232"/>
        <v>0</v>
      </c>
      <c r="R608" s="506">
        <f t="shared" si="232"/>
        <v>0</v>
      </c>
      <c r="S608" s="507"/>
      <c r="T608" s="508"/>
      <c r="U608" s="509">
        <f t="shared" si="233"/>
        <v>0</v>
      </c>
      <c r="V608" s="510"/>
      <c r="W608" s="510"/>
    </row>
    <row r="609" spans="1:23" ht="12" customHeight="1">
      <c r="A609" s="498">
        <v>13607127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1"/>
        <v>0</v>
      </c>
      <c r="K609" s="503">
        <f t="shared" si="230"/>
        <v>0</v>
      </c>
      <c r="L609" s="503">
        <f t="shared" si="230"/>
        <v>0</v>
      </c>
      <c r="M609" s="511">
        <f t="shared" si="222"/>
        <v>0</v>
      </c>
      <c r="N609" s="503">
        <f t="shared" si="231"/>
        <v>0</v>
      </c>
      <c r="O609" s="503">
        <f t="shared" si="231"/>
        <v>0</v>
      </c>
      <c r="P609" s="504">
        <f t="shared" si="232"/>
        <v>0</v>
      </c>
      <c r="Q609" s="505">
        <f t="shared" si="232"/>
        <v>0</v>
      </c>
      <c r="R609" s="506">
        <f t="shared" si="232"/>
        <v>0</v>
      </c>
      <c r="S609" s="507"/>
      <c r="T609" s="508"/>
      <c r="U609" s="509">
        <f t="shared" si="233"/>
        <v>0</v>
      </c>
      <c r="V609" s="510"/>
      <c r="W609" s="510"/>
    </row>
    <row r="610" spans="1:23" ht="12" customHeight="1">
      <c r="A610" s="498">
        <v>13607130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1"/>
        <v>0</v>
      </c>
      <c r="K610" s="503">
        <f t="shared" si="230"/>
        <v>0</v>
      </c>
      <c r="L610" s="503">
        <f t="shared" si="230"/>
        <v>0</v>
      </c>
      <c r="M610" s="511">
        <f t="shared" si="222"/>
        <v>0</v>
      </c>
      <c r="N610" s="503">
        <f t="shared" si="231"/>
        <v>0</v>
      </c>
      <c r="O610" s="503">
        <f t="shared" si="231"/>
        <v>0</v>
      </c>
      <c r="P610" s="504">
        <f t="shared" si="232"/>
        <v>0</v>
      </c>
      <c r="Q610" s="505">
        <f t="shared" si="232"/>
        <v>0</v>
      </c>
      <c r="R610" s="506">
        <f t="shared" si="232"/>
        <v>0</v>
      </c>
      <c r="S610" s="507"/>
      <c r="T610" s="508"/>
      <c r="U610" s="509">
        <f t="shared" si="233"/>
        <v>0</v>
      </c>
      <c r="V610" s="510"/>
      <c r="W610" s="510"/>
    </row>
    <row r="611" spans="1:23" ht="12" customHeight="1">
      <c r="A611" s="498">
        <v>13607143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1"/>
        <v>0</v>
      </c>
      <c r="K611" s="503">
        <f t="shared" si="230"/>
        <v>0</v>
      </c>
      <c r="L611" s="503">
        <f t="shared" si="230"/>
        <v>0</v>
      </c>
      <c r="M611" s="511">
        <f t="shared" si="222"/>
        <v>0</v>
      </c>
      <c r="N611" s="503">
        <f t="shared" si="231"/>
        <v>0</v>
      </c>
      <c r="O611" s="503">
        <f t="shared" si="231"/>
        <v>0</v>
      </c>
      <c r="P611" s="504">
        <f t="shared" si="232"/>
        <v>0</v>
      </c>
      <c r="Q611" s="505">
        <f t="shared" si="232"/>
        <v>0</v>
      </c>
      <c r="R611" s="506">
        <f t="shared" si="232"/>
        <v>0</v>
      </c>
      <c r="S611" s="507"/>
      <c r="T611" s="508"/>
      <c r="U611" s="509">
        <f t="shared" si="233"/>
        <v>0</v>
      </c>
      <c r="V611" s="510"/>
      <c r="W611" s="510"/>
    </row>
    <row r="612" spans="1:23" ht="12" customHeight="1">
      <c r="A612" s="498">
        <v>13607145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1"/>
        <v>0</v>
      </c>
      <c r="K612" s="503">
        <f t="shared" si="230"/>
        <v>0</v>
      </c>
      <c r="L612" s="503">
        <f t="shared" si="230"/>
        <v>0</v>
      </c>
      <c r="M612" s="511">
        <f t="shared" si="222"/>
        <v>0</v>
      </c>
      <c r="N612" s="503">
        <f t="shared" si="231"/>
        <v>0</v>
      </c>
      <c r="O612" s="503">
        <f t="shared" si="231"/>
        <v>0</v>
      </c>
      <c r="P612" s="504">
        <f t="shared" si="232"/>
        <v>0</v>
      </c>
      <c r="Q612" s="505">
        <f t="shared" si="232"/>
        <v>0</v>
      </c>
      <c r="R612" s="506">
        <f t="shared" si="232"/>
        <v>0</v>
      </c>
      <c r="S612" s="507"/>
      <c r="T612" s="508"/>
      <c r="U612" s="509">
        <f t="shared" si="233"/>
        <v>0</v>
      </c>
      <c r="V612" s="510"/>
      <c r="W612" s="510"/>
    </row>
    <row r="613" spans="1:23" ht="12" customHeight="1">
      <c r="A613" s="498">
        <v>13607808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ref="J613:J676" si="234">SUMIF($A$10:$A$329,$A613,J$10:J$329)</f>
        <v>0</v>
      </c>
      <c r="K613" s="503">
        <f t="shared" si="230"/>
        <v>0</v>
      </c>
      <c r="L613" s="503">
        <f t="shared" si="230"/>
        <v>0</v>
      </c>
      <c r="M613" s="511">
        <f t="shared" si="222"/>
        <v>0</v>
      </c>
      <c r="N613" s="503">
        <f t="shared" si="231"/>
        <v>0</v>
      </c>
      <c r="O613" s="503">
        <f t="shared" si="231"/>
        <v>0</v>
      </c>
      <c r="P613" s="504">
        <f t="shared" si="232"/>
        <v>0</v>
      </c>
      <c r="Q613" s="505">
        <f t="shared" si="232"/>
        <v>0</v>
      </c>
      <c r="R613" s="506">
        <f t="shared" si="232"/>
        <v>0</v>
      </c>
      <c r="S613" s="507"/>
      <c r="T613" s="508"/>
      <c r="U613" s="509">
        <f t="shared" si="233"/>
        <v>0</v>
      </c>
      <c r="V613" s="510"/>
      <c r="W613" s="510"/>
    </row>
    <row r="614" spans="1:23" ht="12" customHeight="1">
      <c r="A614" s="498">
        <v>13607812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34"/>
        <v>0</v>
      </c>
      <c r="K614" s="503">
        <f t="shared" si="230"/>
        <v>0</v>
      </c>
      <c r="L614" s="503">
        <f t="shared" si="230"/>
        <v>0</v>
      </c>
      <c r="M614" s="511">
        <f t="shared" ref="M614:M677" si="235">SUMIF($A$10:$A$324,$A614,M$10:M$324)</f>
        <v>0</v>
      </c>
      <c r="N614" s="503">
        <f t="shared" si="231"/>
        <v>0</v>
      </c>
      <c r="O614" s="503">
        <f t="shared" si="231"/>
        <v>0</v>
      </c>
      <c r="P614" s="504">
        <f t="shared" si="232"/>
        <v>0</v>
      </c>
      <c r="Q614" s="505">
        <f t="shared" si="232"/>
        <v>0</v>
      </c>
      <c r="R614" s="506">
        <f t="shared" si="232"/>
        <v>0</v>
      </c>
      <c r="S614" s="507"/>
      <c r="T614" s="508"/>
      <c r="U614" s="509">
        <f t="shared" si="233"/>
        <v>0</v>
      </c>
      <c r="V614" s="510"/>
      <c r="W614" s="510"/>
    </row>
    <row r="615" spans="1:23" ht="12" customHeight="1">
      <c r="A615" s="498">
        <v>13607815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34"/>
        <v>0</v>
      </c>
      <c r="K615" s="503">
        <f t="shared" si="230"/>
        <v>0</v>
      </c>
      <c r="L615" s="503">
        <f t="shared" si="230"/>
        <v>0</v>
      </c>
      <c r="M615" s="511">
        <f t="shared" si="235"/>
        <v>0</v>
      </c>
      <c r="N615" s="503">
        <f t="shared" si="231"/>
        <v>0</v>
      </c>
      <c r="O615" s="503">
        <f t="shared" si="231"/>
        <v>0</v>
      </c>
      <c r="P615" s="504">
        <f t="shared" si="232"/>
        <v>0</v>
      </c>
      <c r="Q615" s="505">
        <f t="shared" si="232"/>
        <v>0</v>
      </c>
      <c r="R615" s="506">
        <f t="shared" si="232"/>
        <v>0</v>
      </c>
      <c r="S615" s="507"/>
      <c r="T615" s="508"/>
      <c r="U615" s="509">
        <f t="shared" si="233"/>
        <v>0</v>
      </c>
      <c r="V615" s="510"/>
      <c r="W615" s="510"/>
    </row>
    <row r="616" spans="1:23" ht="12" customHeight="1">
      <c r="A616" s="498">
        <v>13607844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34"/>
        <v>0</v>
      </c>
      <c r="K616" s="503">
        <f t="shared" si="230"/>
        <v>0</v>
      </c>
      <c r="L616" s="503">
        <f t="shared" si="230"/>
        <v>0</v>
      </c>
      <c r="M616" s="511">
        <f t="shared" si="235"/>
        <v>0</v>
      </c>
      <c r="N616" s="503">
        <f t="shared" si="231"/>
        <v>0</v>
      </c>
      <c r="O616" s="503">
        <f t="shared" si="231"/>
        <v>0</v>
      </c>
      <c r="P616" s="504">
        <f t="shared" si="232"/>
        <v>0</v>
      </c>
      <c r="Q616" s="505">
        <f t="shared" si="232"/>
        <v>0</v>
      </c>
      <c r="R616" s="506">
        <f t="shared" si="232"/>
        <v>0</v>
      </c>
      <c r="S616" s="507"/>
      <c r="T616" s="508"/>
      <c r="U616" s="509">
        <f t="shared" si="233"/>
        <v>0</v>
      </c>
      <c r="V616" s="510"/>
      <c r="W616" s="510"/>
    </row>
    <row r="617" spans="1:23" ht="12" customHeight="1">
      <c r="A617" s="498">
        <v>13607845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4"/>
        <v>0</v>
      </c>
      <c r="K617" s="503">
        <f t="shared" si="230"/>
        <v>0</v>
      </c>
      <c r="L617" s="503">
        <f t="shared" si="230"/>
        <v>0</v>
      </c>
      <c r="M617" s="511">
        <f t="shared" si="235"/>
        <v>0</v>
      </c>
      <c r="N617" s="503">
        <f t="shared" si="231"/>
        <v>0</v>
      </c>
      <c r="O617" s="503">
        <f t="shared" si="231"/>
        <v>0</v>
      </c>
      <c r="P617" s="504">
        <f t="shared" si="232"/>
        <v>0</v>
      </c>
      <c r="Q617" s="505">
        <f t="shared" si="232"/>
        <v>0</v>
      </c>
      <c r="R617" s="506">
        <f t="shared" si="232"/>
        <v>0</v>
      </c>
      <c r="S617" s="507"/>
      <c r="T617" s="508"/>
      <c r="U617" s="509">
        <f t="shared" si="233"/>
        <v>0</v>
      </c>
      <c r="V617" s="510"/>
      <c r="W617" s="510"/>
    </row>
    <row r="618" spans="1:23" ht="12" customHeight="1">
      <c r="A618" s="498">
        <v>13607885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4"/>
        <v>0</v>
      </c>
      <c r="K618" s="503">
        <f t="shared" ref="K618:L637" si="236">SUMIF($A$10:$A$329,$A618,K$10:K$329)</f>
        <v>0</v>
      </c>
      <c r="L618" s="503">
        <f t="shared" si="236"/>
        <v>0</v>
      </c>
      <c r="M618" s="511">
        <f t="shared" si="235"/>
        <v>0</v>
      </c>
      <c r="N618" s="503">
        <f t="shared" ref="N618:O637" si="237">SUMIF($A$10:$A$329,$A618,N$10:N$329)</f>
        <v>0</v>
      </c>
      <c r="O618" s="503">
        <f t="shared" si="237"/>
        <v>0</v>
      </c>
      <c r="P618" s="504">
        <f t="shared" ref="P618:R637" si="238">SUMIF($A$10:$A$324,$A618,P$10:P$324)</f>
        <v>0</v>
      </c>
      <c r="Q618" s="505">
        <f t="shared" si="238"/>
        <v>0</v>
      </c>
      <c r="R618" s="506">
        <f t="shared" si="238"/>
        <v>0</v>
      </c>
      <c r="S618" s="507"/>
      <c r="T618" s="508"/>
      <c r="U618" s="509">
        <f t="shared" si="233"/>
        <v>0</v>
      </c>
      <c r="V618" s="510"/>
      <c r="W618" s="510"/>
    </row>
    <row r="619" spans="1:23" ht="12" customHeight="1">
      <c r="A619" s="498">
        <v>13607887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4"/>
        <v>0</v>
      </c>
      <c r="K619" s="503">
        <f t="shared" si="236"/>
        <v>0</v>
      </c>
      <c r="L619" s="503">
        <f t="shared" si="236"/>
        <v>0</v>
      </c>
      <c r="M619" s="511">
        <f t="shared" si="235"/>
        <v>0</v>
      </c>
      <c r="N619" s="503">
        <f t="shared" si="237"/>
        <v>0</v>
      </c>
      <c r="O619" s="503">
        <f t="shared" si="237"/>
        <v>0</v>
      </c>
      <c r="P619" s="504">
        <f t="shared" si="238"/>
        <v>0</v>
      </c>
      <c r="Q619" s="505">
        <f t="shared" si="238"/>
        <v>0</v>
      </c>
      <c r="R619" s="506">
        <f t="shared" si="238"/>
        <v>0</v>
      </c>
      <c r="S619" s="507"/>
      <c r="T619" s="508"/>
      <c r="U619" s="509">
        <f t="shared" si="233"/>
        <v>0</v>
      </c>
      <c r="V619" s="510"/>
      <c r="W619" s="510"/>
    </row>
    <row r="620" spans="1:23" ht="12" customHeight="1">
      <c r="A620" s="498">
        <v>13627109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4"/>
        <v>0</v>
      </c>
      <c r="K620" s="503">
        <f t="shared" si="236"/>
        <v>0</v>
      </c>
      <c r="L620" s="503">
        <f t="shared" si="236"/>
        <v>0</v>
      </c>
      <c r="M620" s="511">
        <f t="shared" si="235"/>
        <v>0</v>
      </c>
      <c r="N620" s="503">
        <f t="shared" si="237"/>
        <v>0</v>
      </c>
      <c r="O620" s="503">
        <f t="shared" si="237"/>
        <v>0</v>
      </c>
      <c r="P620" s="504">
        <f t="shared" si="238"/>
        <v>0</v>
      </c>
      <c r="Q620" s="505">
        <f t="shared" si="238"/>
        <v>0</v>
      </c>
      <c r="R620" s="506">
        <f t="shared" si="238"/>
        <v>0</v>
      </c>
      <c r="S620" s="507"/>
      <c r="T620" s="508"/>
      <c r="U620" s="509">
        <f t="shared" si="233"/>
        <v>0</v>
      </c>
      <c r="V620" s="510"/>
      <c r="W620" s="510"/>
    </row>
    <row r="621" spans="1:23" ht="12" customHeight="1">
      <c r="A621" s="498">
        <v>13627130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4"/>
        <v>0</v>
      </c>
      <c r="K621" s="503">
        <f t="shared" si="236"/>
        <v>0</v>
      </c>
      <c r="L621" s="503">
        <f t="shared" si="236"/>
        <v>0</v>
      </c>
      <c r="M621" s="511">
        <f t="shared" si="235"/>
        <v>0</v>
      </c>
      <c r="N621" s="503">
        <f t="shared" si="237"/>
        <v>0</v>
      </c>
      <c r="O621" s="503">
        <f t="shared" si="237"/>
        <v>0</v>
      </c>
      <c r="P621" s="504">
        <f t="shared" si="238"/>
        <v>0</v>
      </c>
      <c r="Q621" s="505">
        <f t="shared" si="238"/>
        <v>0</v>
      </c>
      <c r="R621" s="506">
        <f t="shared" si="238"/>
        <v>0</v>
      </c>
      <c r="S621" s="507"/>
      <c r="T621" s="508"/>
      <c r="U621" s="509">
        <f t="shared" si="233"/>
        <v>0</v>
      </c>
      <c r="V621" s="510"/>
      <c r="W621" s="510"/>
    </row>
    <row r="622" spans="1:23" ht="12" customHeight="1">
      <c r="A622" s="498">
        <v>13627145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4"/>
        <v>0</v>
      </c>
      <c r="K622" s="503">
        <f t="shared" si="236"/>
        <v>0</v>
      </c>
      <c r="L622" s="503">
        <f t="shared" si="236"/>
        <v>0</v>
      </c>
      <c r="M622" s="511">
        <f t="shared" si="235"/>
        <v>0</v>
      </c>
      <c r="N622" s="503">
        <f t="shared" si="237"/>
        <v>0</v>
      </c>
      <c r="O622" s="503">
        <f t="shared" si="237"/>
        <v>0</v>
      </c>
      <c r="P622" s="504">
        <f t="shared" si="238"/>
        <v>0</v>
      </c>
      <c r="Q622" s="505">
        <f t="shared" si="238"/>
        <v>0</v>
      </c>
      <c r="R622" s="506">
        <f t="shared" si="238"/>
        <v>0</v>
      </c>
      <c r="S622" s="507"/>
      <c r="T622" s="508"/>
      <c r="U622" s="509">
        <f t="shared" si="233"/>
        <v>0</v>
      </c>
      <c r="V622" s="510"/>
      <c r="W622" s="510"/>
    </row>
    <row r="623" spans="1:23" ht="12" customHeight="1">
      <c r="A623" s="498">
        <v>13801812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4"/>
        <v>0</v>
      </c>
      <c r="K623" s="503">
        <f t="shared" si="236"/>
        <v>0</v>
      </c>
      <c r="L623" s="503">
        <f t="shared" si="236"/>
        <v>0</v>
      </c>
      <c r="M623" s="511">
        <f t="shared" si="235"/>
        <v>0</v>
      </c>
      <c r="N623" s="503">
        <f t="shared" si="237"/>
        <v>0</v>
      </c>
      <c r="O623" s="503">
        <f t="shared" si="237"/>
        <v>0</v>
      </c>
      <c r="P623" s="504">
        <f t="shared" si="238"/>
        <v>0</v>
      </c>
      <c r="Q623" s="505">
        <f t="shared" si="238"/>
        <v>0</v>
      </c>
      <c r="R623" s="506">
        <f t="shared" si="238"/>
        <v>0</v>
      </c>
      <c r="S623" s="507"/>
      <c r="T623" s="508"/>
      <c r="U623" s="509">
        <f t="shared" si="233"/>
        <v>0</v>
      </c>
      <c r="V623" s="510"/>
      <c r="W623" s="510"/>
    </row>
    <row r="624" spans="1:23" ht="12" customHeight="1">
      <c r="A624" s="498">
        <v>13801815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4"/>
        <v>0</v>
      </c>
      <c r="K624" s="503">
        <f t="shared" si="236"/>
        <v>0</v>
      </c>
      <c r="L624" s="503">
        <f t="shared" si="236"/>
        <v>0</v>
      </c>
      <c r="M624" s="511">
        <f t="shared" si="235"/>
        <v>0</v>
      </c>
      <c r="N624" s="503">
        <f t="shared" si="237"/>
        <v>0</v>
      </c>
      <c r="O624" s="503">
        <f t="shared" si="237"/>
        <v>0</v>
      </c>
      <c r="P624" s="504">
        <f t="shared" si="238"/>
        <v>0</v>
      </c>
      <c r="Q624" s="505">
        <f t="shared" si="238"/>
        <v>0</v>
      </c>
      <c r="R624" s="506">
        <f t="shared" si="238"/>
        <v>0</v>
      </c>
      <c r="S624" s="507"/>
      <c r="T624" s="508"/>
      <c r="U624" s="509">
        <f t="shared" si="233"/>
        <v>0</v>
      </c>
      <c r="V624" s="510"/>
      <c r="W624" s="510"/>
    </row>
    <row r="625" spans="1:23" ht="12" customHeight="1">
      <c r="A625" s="498">
        <v>13801844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4"/>
        <v>0</v>
      </c>
      <c r="K625" s="503">
        <f t="shared" si="236"/>
        <v>0</v>
      </c>
      <c r="L625" s="503">
        <f t="shared" si="236"/>
        <v>0</v>
      </c>
      <c r="M625" s="511">
        <f t="shared" si="235"/>
        <v>0</v>
      </c>
      <c r="N625" s="503">
        <f t="shared" si="237"/>
        <v>0</v>
      </c>
      <c r="O625" s="503">
        <f t="shared" si="237"/>
        <v>0</v>
      </c>
      <c r="P625" s="504">
        <f t="shared" si="238"/>
        <v>0</v>
      </c>
      <c r="Q625" s="505">
        <f t="shared" si="238"/>
        <v>0</v>
      </c>
      <c r="R625" s="506">
        <f t="shared" si="238"/>
        <v>0</v>
      </c>
      <c r="S625" s="507"/>
      <c r="T625" s="508"/>
      <c r="U625" s="509">
        <f t="shared" si="233"/>
        <v>0</v>
      </c>
      <c r="V625" s="510"/>
      <c r="W625" s="510"/>
    </row>
    <row r="626" spans="1:23" ht="12" customHeight="1">
      <c r="A626" s="498">
        <v>13801885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4"/>
        <v>0</v>
      </c>
      <c r="K626" s="503">
        <f t="shared" si="236"/>
        <v>0</v>
      </c>
      <c r="L626" s="503">
        <f t="shared" si="236"/>
        <v>0</v>
      </c>
      <c r="M626" s="511">
        <f t="shared" si="235"/>
        <v>0</v>
      </c>
      <c r="N626" s="503">
        <f t="shared" si="237"/>
        <v>0</v>
      </c>
      <c r="O626" s="503">
        <f t="shared" si="237"/>
        <v>0</v>
      </c>
      <c r="P626" s="504">
        <f t="shared" si="238"/>
        <v>0</v>
      </c>
      <c r="Q626" s="505">
        <f t="shared" si="238"/>
        <v>0</v>
      </c>
      <c r="R626" s="506">
        <f t="shared" si="238"/>
        <v>0</v>
      </c>
      <c r="S626" s="507"/>
      <c r="T626" s="508"/>
      <c r="U626" s="509">
        <f t="shared" si="233"/>
        <v>0</v>
      </c>
      <c r="V626" s="510"/>
      <c r="W626" s="510"/>
    </row>
    <row r="627" spans="1:23" ht="12" customHeight="1">
      <c r="A627" s="498">
        <v>13861808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4"/>
        <v>0</v>
      </c>
      <c r="K627" s="503">
        <f t="shared" si="236"/>
        <v>0</v>
      </c>
      <c r="L627" s="503">
        <f t="shared" si="236"/>
        <v>0</v>
      </c>
      <c r="M627" s="511">
        <f t="shared" si="235"/>
        <v>0</v>
      </c>
      <c r="N627" s="503">
        <f t="shared" si="237"/>
        <v>0</v>
      </c>
      <c r="O627" s="503">
        <f t="shared" si="237"/>
        <v>0</v>
      </c>
      <c r="P627" s="504">
        <f t="shared" si="238"/>
        <v>0</v>
      </c>
      <c r="Q627" s="505">
        <f t="shared" si="238"/>
        <v>0</v>
      </c>
      <c r="R627" s="506">
        <f t="shared" si="238"/>
        <v>0</v>
      </c>
      <c r="S627" s="507"/>
      <c r="T627" s="508"/>
      <c r="U627" s="509">
        <f t="shared" si="233"/>
        <v>0</v>
      </c>
      <c r="V627" s="510"/>
      <c r="W627" s="510"/>
    </row>
    <row r="628" spans="1:23" ht="12" customHeight="1">
      <c r="A628" s="498">
        <v>13861815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4"/>
        <v>0</v>
      </c>
      <c r="K628" s="503">
        <f t="shared" si="236"/>
        <v>0</v>
      </c>
      <c r="L628" s="503">
        <f t="shared" si="236"/>
        <v>0</v>
      </c>
      <c r="M628" s="511">
        <f t="shared" si="235"/>
        <v>0</v>
      </c>
      <c r="N628" s="503">
        <f t="shared" si="237"/>
        <v>0</v>
      </c>
      <c r="O628" s="503">
        <f t="shared" si="237"/>
        <v>0</v>
      </c>
      <c r="P628" s="504">
        <f t="shared" si="238"/>
        <v>0</v>
      </c>
      <c r="Q628" s="505">
        <f t="shared" si="238"/>
        <v>0</v>
      </c>
      <c r="R628" s="506">
        <f t="shared" si="238"/>
        <v>0</v>
      </c>
      <c r="S628" s="507"/>
      <c r="T628" s="508"/>
      <c r="U628" s="509">
        <f t="shared" si="233"/>
        <v>0</v>
      </c>
      <c r="V628" s="510"/>
      <c r="W628" s="510"/>
    </row>
    <row r="629" spans="1:23" ht="12" customHeight="1">
      <c r="A629" s="498">
        <v>13861844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4"/>
        <v>0</v>
      </c>
      <c r="K629" s="503">
        <f t="shared" si="236"/>
        <v>0</v>
      </c>
      <c r="L629" s="503">
        <f t="shared" si="236"/>
        <v>0</v>
      </c>
      <c r="M629" s="511">
        <f t="shared" si="235"/>
        <v>0</v>
      </c>
      <c r="N629" s="503">
        <f t="shared" si="237"/>
        <v>0</v>
      </c>
      <c r="O629" s="503">
        <f t="shared" si="237"/>
        <v>0</v>
      </c>
      <c r="P629" s="504">
        <f t="shared" si="238"/>
        <v>0</v>
      </c>
      <c r="Q629" s="505">
        <f t="shared" si="238"/>
        <v>0</v>
      </c>
      <c r="R629" s="506">
        <f t="shared" si="238"/>
        <v>0</v>
      </c>
      <c r="S629" s="507"/>
      <c r="T629" s="508"/>
      <c r="U629" s="509">
        <f t="shared" si="233"/>
        <v>0</v>
      </c>
      <c r="V629" s="510"/>
      <c r="W629" s="510"/>
    </row>
    <row r="630" spans="1:23" ht="12" customHeight="1">
      <c r="A630" s="498">
        <v>13901109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4"/>
        <v>0</v>
      </c>
      <c r="K630" s="503">
        <f t="shared" si="236"/>
        <v>0</v>
      </c>
      <c r="L630" s="503">
        <f t="shared" si="236"/>
        <v>0</v>
      </c>
      <c r="M630" s="511">
        <f t="shared" si="235"/>
        <v>0</v>
      </c>
      <c r="N630" s="503">
        <f t="shared" si="237"/>
        <v>0</v>
      </c>
      <c r="O630" s="503">
        <f t="shared" si="237"/>
        <v>0</v>
      </c>
      <c r="P630" s="504">
        <f t="shared" si="238"/>
        <v>0</v>
      </c>
      <c r="Q630" s="505">
        <f t="shared" si="238"/>
        <v>0</v>
      </c>
      <c r="R630" s="506">
        <f t="shared" si="238"/>
        <v>0</v>
      </c>
      <c r="S630" s="507"/>
      <c r="T630" s="508"/>
      <c r="U630" s="509">
        <f t="shared" ref="U630:U661" si="239">SUMIF($A$10:$A$324,$A630,U$10:U$324)</f>
        <v>0</v>
      </c>
      <c r="V630" s="510"/>
      <c r="W630" s="510"/>
    </row>
    <row r="631" spans="1:23" ht="12" customHeight="1">
      <c r="A631" s="498">
        <v>13901145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4"/>
        <v>0</v>
      </c>
      <c r="K631" s="503">
        <f t="shared" si="236"/>
        <v>0</v>
      </c>
      <c r="L631" s="503">
        <f t="shared" si="236"/>
        <v>0</v>
      </c>
      <c r="M631" s="511">
        <f t="shared" si="235"/>
        <v>0</v>
      </c>
      <c r="N631" s="503">
        <f t="shared" si="237"/>
        <v>0</v>
      </c>
      <c r="O631" s="503">
        <f t="shared" si="237"/>
        <v>0</v>
      </c>
      <c r="P631" s="504">
        <f t="shared" si="238"/>
        <v>0</v>
      </c>
      <c r="Q631" s="505">
        <f t="shared" si="238"/>
        <v>0</v>
      </c>
      <c r="R631" s="506">
        <f t="shared" si="238"/>
        <v>0</v>
      </c>
      <c r="S631" s="507"/>
      <c r="T631" s="508"/>
      <c r="U631" s="509">
        <f t="shared" si="239"/>
        <v>0</v>
      </c>
      <c r="V631" s="510"/>
      <c r="W631" s="510"/>
    </row>
    <row r="632" spans="1:23" ht="12" customHeight="1">
      <c r="A632" s="498">
        <v>20150835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4"/>
        <v>0</v>
      </c>
      <c r="K632" s="503">
        <f t="shared" si="236"/>
        <v>0</v>
      </c>
      <c r="L632" s="503">
        <f t="shared" si="236"/>
        <v>0</v>
      </c>
      <c r="M632" s="511">
        <f t="shared" si="235"/>
        <v>0</v>
      </c>
      <c r="N632" s="503">
        <f t="shared" si="237"/>
        <v>0</v>
      </c>
      <c r="O632" s="503">
        <f t="shared" si="237"/>
        <v>0</v>
      </c>
      <c r="P632" s="504">
        <f t="shared" si="238"/>
        <v>0</v>
      </c>
      <c r="Q632" s="505">
        <f t="shared" si="238"/>
        <v>0</v>
      </c>
      <c r="R632" s="506">
        <f t="shared" si="238"/>
        <v>0</v>
      </c>
      <c r="S632" s="507"/>
      <c r="T632" s="508"/>
      <c r="U632" s="509">
        <f t="shared" si="239"/>
        <v>0</v>
      </c>
      <c r="V632" s="510"/>
      <c r="W632" s="510"/>
    </row>
    <row r="633" spans="1:23" ht="12" customHeight="1">
      <c r="A633" s="498">
        <v>31210808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4"/>
        <v>0</v>
      </c>
      <c r="K633" s="503">
        <f t="shared" si="236"/>
        <v>0</v>
      </c>
      <c r="L633" s="503">
        <f t="shared" si="236"/>
        <v>0</v>
      </c>
      <c r="M633" s="511">
        <f t="shared" si="235"/>
        <v>0</v>
      </c>
      <c r="N633" s="503">
        <f t="shared" si="237"/>
        <v>0</v>
      </c>
      <c r="O633" s="503">
        <f t="shared" si="237"/>
        <v>0</v>
      </c>
      <c r="P633" s="504">
        <f t="shared" si="238"/>
        <v>0</v>
      </c>
      <c r="Q633" s="505">
        <f t="shared" si="238"/>
        <v>0</v>
      </c>
      <c r="R633" s="506">
        <f t="shared" si="238"/>
        <v>0</v>
      </c>
      <c r="S633" s="507"/>
      <c r="T633" s="508"/>
      <c r="U633" s="509">
        <f t="shared" si="239"/>
        <v>0</v>
      </c>
      <c r="V633" s="510"/>
      <c r="W633" s="510"/>
    </row>
    <row r="634" spans="1:23" ht="12" customHeight="1">
      <c r="A634" s="498">
        <v>31210820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4"/>
        <v>0</v>
      </c>
      <c r="K634" s="503">
        <f t="shared" si="236"/>
        <v>0</v>
      </c>
      <c r="L634" s="503">
        <f t="shared" si="236"/>
        <v>0</v>
      </c>
      <c r="M634" s="511">
        <f t="shared" si="235"/>
        <v>0</v>
      </c>
      <c r="N634" s="503">
        <f t="shared" si="237"/>
        <v>0</v>
      </c>
      <c r="O634" s="503">
        <f t="shared" si="237"/>
        <v>0</v>
      </c>
      <c r="P634" s="504">
        <f t="shared" si="238"/>
        <v>0</v>
      </c>
      <c r="Q634" s="505">
        <f t="shared" si="238"/>
        <v>0</v>
      </c>
      <c r="R634" s="506">
        <f t="shared" si="238"/>
        <v>0</v>
      </c>
      <c r="S634" s="507"/>
      <c r="T634" s="508"/>
      <c r="U634" s="509">
        <f t="shared" si="239"/>
        <v>0</v>
      </c>
      <c r="V634" s="510"/>
      <c r="W634" s="510"/>
    </row>
    <row r="635" spans="1:23" ht="12" customHeight="1">
      <c r="A635" s="498">
        <v>31210825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4"/>
        <v>0</v>
      </c>
      <c r="K635" s="503">
        <f t="shared" si="236"/>
        <v>0</v>
      </c>
      <c r="L635" s="503">
        <f t="shared" si="236"/>
        <v>0</v>
      </c>
      <c r="M635" s="511">
        <f t="shared" si="235"/>
        <v>0</v>
      </c>
      <c r="N635" s="503">
        <f t="shared" si="237"/>
        <v>0</v>
      </c>
      <c r="O635" s="503">
        <f t="shared" si="237"/>
        <v>0</v>
      </c>
      <c r="P635" s="504">
        <f t="shared" si="238"/>
        <v>84</v>
      </c>
      <c r="Q635" s="505">
        <f t="shared" si="238"/>
        <v>0</v>
      </c>
      <c r="R635" s="506">
        <f t="shared" si="238"/>
        <v>84</v>
      </c>
      <c r="S635" s="507"/>
      <c r="T635" s="508"/>
      <c r="U635" s="509">
        <f t="shared" si="239"/>
        <v>84</v>
      </c>
      <c r="V635" s="510"/>
      <c r="W635" s="510"/>
    </row>
    <row r="636" spans="1:23" ht="12" customHeight="1">
      <c r="A636" s="498">
        <v>31210831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4"/>
        <v>0</v>
      </c>
      <c r="K636" s="503">
        <f t="shared" si="236"/>
        <v>0</v>
      </c>
      <c r="L636" s="503">
        <f t="shared" si="236"/>
        <v>0</v>
      </c>
      <c r="M636" s="511">
        <f t="shared" si="235"/>
        <v>0</v>
      </c>
      <c r="N636" s="503">
        <f t="shared" si="237"/>
        <v>0</v>
      </c>
      <c r="O636" s="503">
        <f t="shared" si="237"/>
        <v>0</v>
      </c>
      <c r="P636" s="504">
        <f t="shared" si="238"/>
        <v>380</v>
      </c>
      <c r="Q636" s="505">
        <f t="shared" si="238"/>
        <v>0</v>
      </c>
      <c r="R636" s="506">
        <f t="shared" si="238"/>
        <v>380</v>
      </c>
      <c r="S636" s="507"/>
      <c r="T636" s="508"/>
      <c r="U636" s="509">
        <f t="shared" si="239"/>
        <v>380</v>
      </c>
      <c r="V636" s="510"/>
      <c r="W636" s="510"/>
    </row>
    <row r="637" spans="1:23" ht="12" customHeight="1">
      <c r="A637" s="498">
        <v>31210888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4"/>
        <v>0</v>
      </c>
      <c r="K637" s="503">
        <f t="shared" si="236"/>
        <v>0</v>
      </c>
      <c r="L637" s="503">
        <f t="shared" si="236"/>
        <v>0</v>
      </c>
      <c r="M637" s="511">
        <f t="shared" si="235"/>
        <v>0</v>
      </c>
      <c r="N637" s="503">
        <f t="shared" si="237"/>
        <v>0</v>
      </c>
      <c r="O637" s="503">
        <f t="shared" si="237"/>
        <v>0</v>
      </c>
      <c r="P637" s="504">
        <f t="shared" si="238"/>
        <v>0</v>
      </c>
      <c r="Q637" s="505">
        <f t="shared" si="238"/>
        <v>0</v>
      </c>
      <c r="R637" s="506">
        <f t="shared" si="238"/>
        <v>0</v>
      </c>
      <c r="S637" s="507"/>
      <c r="T637" s="508"/>
      <c r="U637" s="509">
        <f t="shared" si="239"/>
        <v>0</v>
      </c>
      <c r="V637" s="510"/>
      <c r="W637" s="510"/>
    </row>
    <row r="638" spans="1:23" ht="12" customHeight="1">
      <c r="A638" s="498">
        <v>31210823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4"/>
        <v>0</v>
      </c>
      <c r="K638" s="503">
        <f t="shared" ref="K638:L657" si="240">SUMIF($A$10:$A$329,$A638,K$10:K$329)</f>
        <v>0</v>
      </c>
      <c r="L638" s="503">
        <f t="shared" si="240"/>
        <v>0</v>
      </c>
      <c r="M638" s="511">
        <f t="shared" si="235"/>
        <v>0</v>
      </c>
      <c r="N638" s="503">
        <f t="shared" ref="N638:O657" si="241">SUMIF($A$10:$A$329,$A638,N$10:N$329)</f>
        <v>0</v>
      </c>
      <c r="O638" s="503">
        <f t="shared" si="241"/>
        <v>0</v>
      </c>
      <c r="P638" s="504">
        <f t="shared" ref="P638:R657" si="242">SUMIF($A$10:$A$324,$A638,P$10:P$324)</f>
        <v>0</v>
      </c>
      <c r="Q638" s="505">
        <f t="shared" si="242"/>
        <v>0</v>
      </c>
      <c r="R638" s="506">
        <f t="shared" si="242"/>
        <v>0</v>
      </c>
      <c r="S638" s="507"/>
      <c r="T638" s="508"/>
      <c r="U638" s="509">
        <f t="shared" si="239"/>
        <v>0</v>
      </c>
      <c r="V638" s="510"/>
      <c r="W638" s="510"/>
    </row>
    <row r="639" spans="1:23" ht="12" customHeight="1">
      <c r="A639" s="498">
        <v>31400126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4"/>
        <v>0</v>
      </c>
      <c r="K639" s="503">
        <f t="shared" si="240"/>
        <v>0</v>
      </c>
      <c r="L639" s="503">
        <f t="shared" si="240"/>
        <v>0</v>
      </c>
      <c r="M639" s="511">
        <f t="shared" si="235"/>
        <v>0</v>
      </c>
      <c r="N639" s="503">
        <f t="shared" si="241"/>
        <v>0</v>
      </c>
      <c r="O639" s="503">
        <f t="shared" si="241"/>
        <v>0</v>
      </c>
      <c r="P639" s="504">
        <f t="shared" si="242"/>
        <v>0</v>
      </c>
      <c r="Q639" s="505">
        <f t="shared" si="242"/>
        <v>0</v>
      </c>
      <c r="R639" s="506">
        <f t="shared" si="242"/>
        <v>0</v>
      </c>
      <c r="S639" s="507"/>
      <c r="T639" s="508"/>
      <c r="U639" s="509">
        <f t="shared" si="239"/>
        <v>0</v>
      </c>
      <c r="V639" s="510"/>
      <c r="W639" s="510"/>
    </row>
    <row r="640" spans="1:23" ht="12" customHeight="1">
      <c r="A640" s="498">
        <v>31400872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4"/>
        <v>0</v>
      </c>
      <c r="K640" s="503">
        <f t="shared" si="240"/>
        <v>0</v>
      </c>
      <c r="L640" s="503">
        <f t="shared" si="240"/>
        <v>24</v>
      </c>
      <c r="M640" s="511">
        <f t="shared" si="235"/>
        <v>0</v>
      </c>
      <c r="N640" s="503">
        <f t="shared" si="241"/>
        <v>0</v>
      </c>
      <c r="O640" s="503">
        <f t="shared" si="241"/>
        <v>24</v>
      </c>
      <c r="P640" s="504">
        <f t="shared" si="242"/>
        <v>0</v>
      </c>
      <c r="Q640" s="505">
        <f t="shared" si="242"/>
        <v>0</v>
      </c>
      <c r="R640" s="506">
        <f t="shared" si="242"/>
        <v>0</v>
      </c>
      <c r="S640" s="507"/>
      <c r="T640" s="508"/>
      <c r="U640" s="509">
        <f t="shared" si="239"/>
        <v>24</v>
      </c>
      <c r="V640" s="510"/>
      <c r="W640" s="510"/>
    </row>
    <row r="641" spans="1:23" ht="12" customHeight="1">
      <c r="A641" s="498">
        <v>31410825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4"/>
        <v>0</v>
      </c>
      <c r="K641" s="503">
        <f t="shared" si="240"/>
        <v>0</v>
      </c>
      <c r="L641" s="503">
        <f t="shared" si="240"/>
        <v>0</v>
      </c>
      <c r="M641" s="511">
        <f t="shared" si="235"/>
        <v>0</v>
      </c>
      <c r="N641" s="503">
        <f t="shared" si="241"/>
        <v>0</v>
      </c>
      <c r="O641" s="503">
        <f t="shared" si="241"/>
        <v>0</v>
      </c>
      <c r="P641" s="504">
        <f t="shared" si="242"/>
        <v>32</v>
      </c>
      <c r="Q641" s="505">
        <f t="shared" si="242"/>
        <v>0</v>
      </c>
      <c r="R641" s="506">
        <f t="shared" si="242"/>
        <v>32</v>
      </c>
      <c r="S641" s="507"/>
      <c r="T641" s="508"/>
      <c r="U641" s="509">
        <f t="shared" si="239"/>
        <v>32</v>
      </c>
      <c r="V641" s="510"/>
      <c r="W641" s="510"/>
    </row>
    <row r="642" spans="1:23" ht="12" customHeight="1">
      <c r="A642" s="498">
        <v>31410854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4"/>
        <v>0</v>
      </c>
      <c r="K642" s="503">
        <f t="shared" si="240"/>
        <v>0</v>
      </c>
      <c r="L642" s="503">
        <f t="shared" si="240"/>
        <v>0</v>
      </c>
      <c r="M642" s="511">
        <f t="shared" si="235"/>
        <v>0</v>
      </c>
      <c r="N642" s="503">
        <f t="shared" si="241"/>
        <v>0</v>
      </c>
      <c r="O642" s="503">
        <f t="shared" si="241"/>
        <v>0</v>
      </c>
      <c r="P642" s="504">
        <f t="shared" si="242"/>
        <v>0</v>
      </c>
      <c r="Q642" s="505">
        <f t="shared" si="242"/>
        <v>260</v>
      </c>
      <c r="R642" s="506">
        <f t="shared" si="242"/>
        <v>260</v>
      </c>
      <c r="S642" s="507"/>
      <c r="T642" s="508"/>
      <c r="U642" s="509">
        <f t="shared" si="239"/>
        <v>260</v>
      </c>
      <c r="V642" s="510"/>
      <c r="W642" s="510"/>
    </row>
    <row r="643" spans="1:23" ht="12" customHeight="1">
      <c r="A643" s="498">
        <v>31411813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4"/>
        <v>0</v>
      </c>
      <c r="K643" s="503">
        <f t="shared" si="240"/>
        <v>0</v>
      </c>
      <c r="L643" s="503">
        <f t="shared" si="240"/>
        <v>0</v>
      </c>
      <c r="M643" s="511">
        <f t="shared" si="235"/>
        <v>0</v>
      </c>
      <c r="N643" s="503">
        <f t="shared" si="241"/>
        <v>0</v>
      </c>
      <c r="O643" s="503">
        <f t="shared" si="241"/>
        <v>0</v>
      </c>
      <c r="P643" s="504">
        <f t="shared" si="242"/>
        <v>40</v>
      </c>
      <c r="Q643" s="505">
        <f t="shared" si="242"/>
        <v>256</v>
      </c>
      <c r="R643" s="506">
        <f t="shared" si="242"/>
        <v>296</v>
      </c>
      <c r="S643" s="507"/>
      <c r="T643" s="508"/>
      <c r="U643" s="509">
        <f t="shared" si="239"/>
        <v>296</v>
      </c>
      <c r="V643" s="510"/>
      <c r="W643" s="510"/>
    </row>
    <row r="644" spans="1:23" ht="12" customHeight="1">
      <c r="A644" s="498">
        <v>31411825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4"/>
        <v>0</v>
      </c>
      <c r="K644" s="503">
        <f t="shared" si="240"/>
        <v>0</v>
      </c>
      <c r="L644" s="503">
        <f t="shared" si="240"/>
        <v>0</v>
      </c>
      <c r="M644" s="511">
        <f t="shared" si="235"/>
        <v>0</v>
      </c>
      <c r="N644" s="503">
        <f t="shared" si="241"/>
        <v>0</v>
      </c>
      <c r="O644" s="503">
        <f t="shared" si="241"/>
        <v>0</v>
      </c>
      <c r="P644" s="504">
        <f t="shared" si="242"/>
        <v>16</v>
      </c>
      <c r="Q644" s="505">
        <f t="shared" si="242"/>
        <v>0</v>
      </c>
      <c r="R644" s="506">
        <f t="shared" si="242"/>
        <v>16</v>
      </c>
      <c r="S644" s="507"/>
      <c r="T644" s="508"/>
      <c r="U644" s="509">
        <f t="shared" si="239"/>
        <v>16</v>
      </c>
      <c r="V644" s="510"/>
      <c r="W644" s="510"/>
    </row>
    <row r="645" spans="1:23" ht="12" customHeight="1">
      <c r="A645" s="498">
        <v>31410831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4"/>
        <v>0</v>
      </c>
      <c r="K645" s="503">
        <f t="shared" si="240"/>
        <v>0</v>
      </c>
      <c r="L645" s="503">
        <f t="shared" si="240"/>
        <v>0</v>
      </c>
      <c r="M645" s="511">
        <f t="shared" si="235"/>
        <v>0</v>
      </c>
      <c r="N645" s="503">
        <f t="shared" si="241"/>
        <v>0</v>
      </c>
      <c r="O645" s="503">
        <f t="shared" si="241"/>
        <v>0</v>
      </c>
      <c r="P645" s="504">
        <f t="shared" si="242"/>
        <v>124</v>
      </c>
      <c r="Q645" s="505">
        <f t="shared" si="242"/>
        <v>0</v>
      </c>
      <c r="R645" s="506">
        <f t="shared" si="242"/>
        <v>124</v>
      </c>
      <c r="S645" s="507"/>
      <c r="T645" s="508"/>
      <c r="U645" s="509">
        <f t="shared" si="239"/>
        <v>124</v>
      </c>
      <c r="V645" s="510"/>
      <c r="W645" s="510"/>
    </row>
    <row r="646" spans="1:23" ht="12" customHeight="1">
      <c r="A646" s="498">
        <v>31411831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4"/>
        <v>0</v>
      </c>
      <c r="K646" s="503">
        <f t="shared" si="240"/>
        <v>0</v>
      </c>
      <c r="L646" s="503">
        <f t="shared" si="240"/>
        <v>0</v>
      </c>
      <c r="M646" s="511">
        <f t="shared" si="235"/>
        <v>0</v>
      </c>
      <c r="N646" s="503">
        <f t="shared" si="241"/>
        <v>0</v>
      </c>
      <c r="O646" s="503">
        <f t="shared" si="241"/>
        <v>0</v>
      </c>
      <c r="P646" s="504">
        <f t="shared" si="242"/>
        <v>124</v>
      </c>
      <c r="Q646" s="505">
        <f t="shared" si="242"/>
        <v>0</v>
      </c>
      <c r="R646" s="506">
        <f t="shared" si="242"/>
        <v>124</v>
      </c>
      <c r="S646" s="507"/>
      <c r="T646" s="508"/>
      <c r="U646" s="509">
        <f t="shared" si="239"/>
        <v>124</v>
      </c>
      <c r="V646" s="510"/>
      <c r="W646" s="510"/>
    </row>
    <row r="647" spans="1:23" ht="12" customHeight="1">
      <c r="A647" s="498">
        <v>31411854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4"/>
        <v>0</v>
      </c>
      <c r="K647" s="503">
        <f t="shared" si="240"/>
        <v>0</v>
      </c>
      <c r="L647" s="503">
        <f t="shared" si="240"/>
        <v>0</v>
      </c>
      <c r="M647" s="511">
        <f t="shared" si="235"/>
        <v>0</v>
      </c>
      <c r="N647" s="503">
        <f t="shared" si="241"/>
        <v>0</v>
      </c>
      <c r="O647" s="503">
        <f t="shared" si="241"/>
        <v>0</v>
      </c>
      <c r="P647" s="504">
        <f t="shared" si="242"/>
        <v>0</v>
      </c>
      <c r="Q647" s="505">
        <f t="shared" si="242"/>
        <v>100</v>
      </c>
      <c r="R647" s="506">
        <f t="shared" si="242"/>
        <v>100</v>
      </c>
      <c r="S647" s="507"/>
      <c r="T647" s="508"/>
      <c r="U647" s="509">
        <f t="shared" si="239"/>
        <v>100</v>
      </c>
      <c r="V647" s="510"/>
      <c r="W647" s="510"/>
    </row>
    <row r="648" spans="1:23" ht="12" customHeight="1">
      <c r="A648" s="498">
        <v>32000890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4"/>
        <v>0</v>
      </c>
      <c r="K648" s="503">
        <f t="shared" si="240"/>
        <v>0</v>
      </c>
      <c r="L648" s="503">
        <f t="shared" si="240"/>
        <v>0</v>
      </c>
      <c r="M648" s="511">
        <f t="shared" si="235"/>
        <v>0</v>
      </c>
      <c r="N648" s="503">
        <f t="shared" si="241"/>
        <v>0</v>
      </c>
      <c r="O648" s="503">
        <f t="shared" si="241"/>
        <v>0</v>
      </c>
      <c r="P648" s="504">
        <f t="shared" si="242"/>
        <v>0</v>
      </c>
      <c r="Q648" s="505">
        <f t="shared" si="242"/>
        <v>0</v>
      </c>
      <c r="R648" s="506">
        <f t="shared" si="242"/>
        <v>0</v>
      </c>
      <c r="S648" s="507"/>
      <c r="T648" s="508"/>
      <c r="U648" s="509">
        <f t="shared" si="239"/>
        <v>0</v>
      </c>
      <c r="V648" s="510"/>
      <c r="W648" s="510"/>
    </row>
    <row r="649" spans="1:23" ht="12" customHeight="1">
      <c r="A649" s="498">
        <v>32010104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4"/>
        <v>0</v>
      </c>
      <c r="K649" s="503">
        <f t="shared" si="240"/>
        <v>0</v>
      </c>
      <c r="L649" s="503">
        <f t="shared" si="240"/>
        <v>0</v>
      </c>
      <c r="M649" s="511">
        <f t="shared" si="235"/>
        <v>0</v>
      </c>
      <c r="N649" s="503">
        <f t="shared" si="241"/>
        <v>0</v>
      </c>
      <c r="O649" s="503">
        <f t="shared" si="241"/>
        <v>0</v>
      </c>
      <c r="P649" s="504">
        <f t="shared" si="242"/>
        <v>0</v>
      </c>
      <c r="Q649" s="505">
        <f t="shared" si="242"/>
        <v>0</v>
      </c>
      <c r="R649" s="506">
        <f t="shared" si="242"/>
        <v>0</v>
      </c>
      <c r="S649" s="507"/>
      <c r="T649" s="508"/>
      <c r="U649" s="509">
        <f t="shared" si="239"/>
        <v>0</v>
      </c>
      <c r="V649" s="510"/>
      <c r="W649" s="510"/>
    </row>
    <row r="650" spans="1:23" ht="12" customHeight="1">
      <c r="A650" s="498">
        <v>32010108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4"/>
        <v>0</v>
      </c>
      <c r="K650" s="503">
        <f t="shared" si="240"/>
        <v>0</v>
      </c>
      <c r="L650" s="503">
        <f t="shared" si="240"/>
        <v>0</v>
      </c>
      <c r="M650" s="511">
        <f t="shared" si="235"/>
        <v>0</v>
      </c>
      <c r="N650" s="503">
        <f t="shared" si="241"/>
        <v>0</v>
      </c>
      <c r="O650" s="503">
        <f t="shared" si="241"/>
        <v>0</v>
      </c>
      <c r="P650" s="504">
        <f t="shared" si="242"/>
        <v>0</v>
      </c>
      <c r="Q650" s="505">
        <f t="shared" si="242"/>
        <v>0</v>
      </c>
      <c r="R650" s="506">
        <f t="shared" si="242"/>
        <v>0</v>
      </c>
      <c r="S650" s="507"/>
      <c r="T650" s="508"/>
      <c r="U650" s="509">
        <f t="shared" si="239"/>
        <v>0</v>
      </c>
      <c r="V650" s="510"/>
      <c r="W650" s="510"/>
    </row>
    <row r="651" spans="1:23" ht="12" customHeight="1">
      <c r="A651" s="498">
        <v>32010131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4"/>
        <v>0</v>
      </c>
      <c r="K651" s="503">
        <f t="shared" si="240"/>
        <v>0</v>
      </c>
      <c r="L651" s="503">
        <f t="shared" si="240"/>
        <v>0</v>
      </c>
      <c r="M651" s="511">
        <f t="shared" si="235"/>
        <v>0</v>
      </c>
      <c r="N651" s="503">
        <f t="shared" si="241"/>
        <v>0</v>
      </c>
      <c r="O651" s="503">
        <f t="shared" si="241"/>
        <v>0</v>
      </c>
      <c r="P651" s="504">
        <f t="shared" si="242"/>
        <v>0</v>
      </c>
      <c r="Q651" s="505">
        <f t="shared" si="242"/>
        <v>0</v>
      </c>
      <c r="R651" s="506">
        <f t="shared" si="242"/>
        <v>0</v>
      </c>
      <c r="S651" s="507"/>
      <c r="T651" s="508"/>
      <c r="U651" s="509">
        <f t="shared" si="239"/>
        <v>0</v>
      </c>
      <c r="V651" s="510"/>
      <c r="W651" s="510"/>
    </row>
    <row r="652" spans="1:23" ht="12" customHeight="1">
      <c r="A652" s="498">
        <v>32010834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4"/>
        <v>0</v>
      </c>
      <c r="K652" s="503">
        <f t="shared" si="240"/>
        <v>0</v>
      </c>
      <c r="L652" s="503">
        <f t="shared" si="240"/>
        <v>0</v>
      </c>
      <c r="M652" s="511">
        <f t="shared" si="235"/>
        <v>0</v>
      </c>
      <c r="N652" s="503">
        <f t="shared" si="241"/>
        <v>0</v>
      </c>
      <c r="O652" s="503">
        <f t="shared" si="241"/>
        <v>0</v>
      </c>
      <c r="P652" s="504">
        <f t="shared" si="242"/>
        <v>0</v>
      </c>
      <c r="Q652" s="505">
        <f t="shared" si="242"/>
        <v>0</v>
      </c>
      <c r="R652" s="506">
        <f t="shared" si="242"/>
        <v>0</v>
      </c>
      <c r="S652" s="507"/>
      <c r="T652" s="508"/>
      <c r="U652" s="509">
        <f t="shared" si="239"/>
        <v>0</v>
      </c>
      <c r="V652" s="510"/>
      <c r="W652" s="510"/>
    </row>
    <row r="653" spans="1:23" ht="12" customHeight="1">
      <c r="A653" s="498">
        <v>32010837</v>
      </c>
      <c r="B653" s="499"/>
      <c r="C653" s="500"/>
      <c r="D653" s="501"/>
      <c r="E653" s="501"/>
      <c r="F653" s="501"/>
      <c r="H653" s="501"/>
      <c r="I653" s="502"/>
      <c r="J653" s="503">
        <f t="shared" si="234"/>
        <v>0</v>
      </c>
      <c r="K653" s="503">
        <f t="shared" si="240"/>
        <v>0</v>
      </c>
      <c r="L653" s="503">
        <f t="shared" si="240"/>
        <v>0</v>
      </c>
      <c r="M653" s="511">
        <f t="shared" si="235"/>
        <v>0</v>
      </c>
      <c r="N653" s="503">
        <f t="shared" si="241"/>
        <v>0</v>
      </c>
      <c r="O653" s="503">
        <f t="shared" si="241"/>
        <v>0</v>
      </c>
      <c r="P653" s="504">
        <f t="shared" si="242"/>
        <v>0</v>
      </c>
      <c r="Q653" s="505">
        <f t="shared" si="242"/>
        <v>0</v>
      </c>
      <c r="R653" s="506">
        <f t="shared" si="242"/>
        <v>0</v>
      </c>
      <c r="S653" s="507"/>
      <c r="T653" s="508"/>
      <c r="U653" s="509">
        <f t="shared" si="239"/>
        <v>0</v>
      </c>
      <c r="V653" s="510"/>
      <c r="W653" s="510"/>
    </row>
    <row r="654" spans="1:23" ht="12" customHeight="1">
      <c r="A654" s="498">
        <v>32010890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4"/>
        <v>0</v>
      </c>
      <c r="K654" s="503">
        <f t="shared" si="240"/>
        <v>0</v>
      </c>
      <c r="L654" s="503">
        <f t="shared" si="240"/>
        <v>0</v>
      </c>
      <c r="M654" s="511">
        <f t="shared" si="235"/>
        <v>0</v>
      </c>
      <c r="N654" s="503">
        <f t="shared" si="241"/>
        <v>0</v>
      </c>
      <c r="O654" s="503">
        <f t="shared" si="241"/>
        <v>0</v>
      </c>
      <c r="P654" s="504">
        <f t="shared" si="242"/>
        <v>0</v>
      </c>
      <c r="Q654" s="505">
        <f t="shared" si="242"/>
        <v>0</v>
      </c>
      <c r="R654" s="506">
        <f t="shared" si="242"/>
        <v>0</v>
      </c>
      <c r="S654" s="507"/>
      <c r="T654" s="508"/>
      <c r="U654" s="509">
        <f t="shared" si="239"/>
        <v>0</v>
      </c>
      <c r="V654" s="510"/>
      <c r="W654" s="510"/>
    </row>
    <row r="655" spans="1:23" ht="12" customHeight="1">
      <c r="A655" s="498">
        <v>32101870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4"/>
        <v>0</v>
      </c>
      <c r="K655" s="503">
        <f t="shared" si="240"/>
        <v>0</v>
      </c>
      <c r="L655" s="503">
        <f t="shared" si="240"/>
        <v>0</v>
      </c>
      <c r="M655" s="511">
        <f t="shared" si="235"/>
        <v>0</v>
      </c>
      <c r="N655" s="503">
        <f t="shared" si="241"/>
        <v>0</v>
      </c>
      <c r="O655" s="503">
        <f t="shared" si="241"/>
        <v>0</v>
      </c>
      <c r="P655" s="504">
        <f t="shared" si="242"/>
        <v>0</v>
      </c>
      <c r="Q655" s="505">
        <f t="shared" si="242"/>
        <v>0</v>
      </c>
      <c r="R655" s="506">
        <f t="shared" si="242"/>
        <v>0</v>
      </c>
      <c r="S655" s="507"/>
      <c r="T655" s="508"/>
      <c r="U655" s="509">
        <f t="shared" si="239"/>
        <v>0</v>
      </c>
      <c r="V655" s="510"/>
      <c r="W655" s="510"/>
    </row>
    <row r="656" spans="1:23" ht="12" customHeight="1">
      <c r="A656" s="498">
        <v>32110108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4"/>
        <v>0</v>
      </c>
      <c r="K656" s="503">
        <f t="shared" si="240"/>
        <v>0</v>
      </c>
      <c r="L656" s="503">
        <f t="shared" si="240"/>
        <v>0</v>
      </c>
      <c r="M656" s="511">
        <f t="shared" si="235"/>
        <v>0</v>
      </c>
      <c r="N656" s="503">
        <f t="shared" si="241"/>
        <v>0</v>
      </c>
      <c r="O656" s="503">
        <f t="shared" si="241"/>
        <v>0</v>
      </c>
      <c r="P656" s="504">
        <f t="shared" si="242"/>
        <v>0</v>
      </c>
      <c r="Q656" s="505">
        <f t="shared" si="242"/>
        <v>0</v>
      </c>
      <c r="R656" s="506">
        <f t="shared" si="242"/>
        <v>0</v>
      </c>
      <c r="S656" s="507"/>
      <c r="T656" s="508"/>
      <c r="U656" s="509">
        <f t="shared" si="239"/>
        <v>0</v>
      </c>
      <c r="V656" s="510"/>
      <c r="W656" s="510"/>
    </row>
    <row r="657" spans="1:23" ht="12" customHeight="1">
      <c r="A657" s="498">
        <v>32110811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4"/>
        <v>0</v>
      </c>
      <c r="K657" s="503">
        <f t="shared" si="240"/>
        <v>0</v>
      </c>
      <c r="L657" s="503">
        <f t="shared" si="240"/>
        <v>0</v>
      </c>
      <c r="M657" s="511">
        <f t="shared" si="235"/>
        <v>0</v>
      </c>
      <c r="N657" s="503">
        <f t="shared" si="241"/>
        <v>0</v>
      </c>
      <c r="O657" s="503">
        <f t="shared" si="241"/>
        <v>0</v>
      </c>
      <c r="P657" s="504">
        <f t="shared" si="242"/>
        <v>0</v>
      </c>
      <c r="Q657" s="505">
        <f t="shared" si="242"/>
        <v>0</v>
      </c>
      <c r="R657" s="506">
        <f t="shared" si="242"/>
        <v>0</v>
      </c>
      <c r="S657" s="507"/>
      <c r="T657" s="508"/>
      <c r="U657" s="509">
        <f t="shared" si="239"/>
        <v>0</v>
      </c>
      <c r="V657" s="510"/>
      <c r="W657" s="510"/>
    </row>
    <row r="658" spans="1:23" ht="12" customHeight="1">
      <c r="A658" s="498">
        <v>32110834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4"/>
        <v>0</v>
      </c>
      <c r="K658" s="503">
        <f t="shared" ref="K658:L677" si="243">SUMIF($A$10:$A$329,$A658,K$10:K$329)</f>
        <v>0</v>
      </c>
      <c r="L658" s="503">
        <f t="shared" si="243"/>
        <v>0</v>
      </c>
      <c r="M658" s="511">
        <f t="shared" si="235"/>
        <v>0</v>
      </c>
      <c r="N658" s="503">
        <f t="shared" ref="N658:O677" si="244">SUMIF($A$10:$A$329,$A658,N$10:N$329)</f>
        <v>0</v>
      </c>
      <c r="O658" s="503">
        <f t="shared" si="244"/>
        <v>0</v>
      </c>
      <c r="P658" s="504">
        <f t="shared" ref="P658:R677" si="245">SUMIF($A$10:$A$324,$A658,P$10:P$324)</f>
        <v>0</v>
      </c>
      <c r="Q658" s="505">
        <f t="shared" si="245"/>
        <v>0</v>
      </c>
      <c r="R658" s="506">
        <f t="shared" si="245"/>
        <v>0</v>
      </c>
      <c r="S658" s="507"/>
      <c r="T658" s="508"/>
      <c r="U658" s="509">
        <f t="shared" si="239"/>
        <v>0</v>
      </c>
      <c r="V658" s="510"/>
      <c r="W658" s="510"/>
    </row>
    <row r="659" spans="1:23" ht="12" customHeight="1">
      <c r="A659" s="498">
        <v>32110837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4"/>
        <v>0</v>
      </c>
      <c r="K659" s="503">
        <f t="shared" si="243"/>
        <v>0</v>
      </c>
      <c r="L659" s="503">
        <f t="shared" si="243"/>
        <v>0</v>
      </c>
      <c r="M659" s="511">
        <f t="shared" si="235"/>
        <v>0</v>
      </c>
      <c r="N659" s="503">
        <f t="shared" si="244"/>
        <v>0</v>
      </c>
      <c r="O659" s="503">
        <f t="shared" si="244"/>
        <v>0</v>
      </c>
      <c r="P659" s="504">
        <f t="shared" si="245"/>
        <v>0</v>
      </c>
      <c r="Q659" s="505">
        <f t="shared" si="245"/>
        <v>0</v>
      </c>
      <c r="R659" s="506">
        <f t="shared" si="245"/>
        <v>0</v>
      </c>
      <c r="S659" s="507"/>
      <c r="T659" s="508"/>
      <c r="U659" s="509">
        <f t="shared" si="239"/>
        <v>0</v>
      </c>
      <c r="V659" s="510"/>
      <c r="W659" s="510"/>
    </row>
    <row r="660" spans="1:23" ht="12" customHeight="1">
      <c r="A660" s="498">
        <v>32110890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4"/>
        <v>0</v>
      </c>
      <c r="K660" s="503">
        <f t="shared" si="243"/>
        <v>0</v>
      </c>
      <c r="L660" s="503">
        <f t="shared" si="243"/>
        <v>0</v>
      </c>
      <c r="M660" s="511">
        <f t="shared" si="235"/>
        <v>0</v>
      </c>
      <c r="N660" s="503">
        <f t="shared" si="244"/>
        <v>0</v>
      </c>
      <c r="O660" s="503">
        <f t="shared" si="244"/>
        <v>0</v>
      </c>
      <c r="P660" s="504">
        <f t="shared" si="245"/>
        <v>0</v>
      </c>
      <c r="Q660" s="505">
        <f t="shared" si="245"/>
        <v>0</v>
      </c>
      <c r="R660" s="506">
        <f t="shared" si="245"/>
        <v>0</v>
      </c>
      <c r="S660" s="507"/>
      <c r="T660" s="508"/>
      <c r="U660" s="509">
        <f t="shared" si="239"/>
        <v>0</v>
      </c>
      <c r="V660" s="510"/>
      <c r="W660" s="510"/>
    </row>
    <row r="661" spans="1:23" ht="12" customHeight="1">
      <c r="A661" s="498">
        <v>33221834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4"/>
        <v>0</v>
      </c>
      <c r="K661" s="503">
        <f t="shared" si="243"/>
        <v>0</v>
      </c>
      <c r="L661" s="503">
        <f t="shared" si="243"/>
        <v>0</v>
      </c>
      <c r="M661" s="511">
        <f t="shared" si="235"/>
        <v>0</v>
      </c>
      <c r="N661" s="503">
        <f t="shared" si="244"/>
        <v>0</v>
      </c>
      <c r="O661" s="503">
        <f t="shared" si="244"/>
        <v>0</v>
      </c>
      <c r="P661" s="504">
        <f t="shared" si="245"/>
        <v>0</v>
      </c>
      <c r="Q661" s="505">
        <f t="shared" si="245"/>
        <v>0</v>
      </c>
      <c r="R661" s="506">
        <f t="shared" si="245"/>
        <v>0</v>
      </c>
      <c r="S661" s="507"/>
      <c r="T661" s="508"/>
      <c r="U661" s="509">
        <f t="shared" si="239"/>
        <v>0</v>
      </c>
      <c r="V661" s="510"/>
      <c r="W661" s="510"/>
    </row>
    <row r="662" spans="1:23" ht="12" customHeight="1">
      <c r="A662" s="498">
        <v>33221873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4"/>
        <v>0</v>
      </c>
      <c r="K662" s="503">
        <f t="shared" si="243"/>
        <v>0</v>
      </c>
      <c r="L662" s="503">
        <f t="shared" si="243"/>
        <v>0</v>
      </c>
      <c r="M662" s="511">
        <f t="shared" si="235"/>
        <v>0</v>
      </c>
      <c r="N662" s="503">
        <f t="shared" si="244"/>
        <v>0</v>
      </c>
      <c r="O662" s="503">
        <f t="shared" si="244"/>
        <v>0</v>
      </c>
      <c r="P662" s="504">
        <f t="shared" si="245"/>
        <v>0</v>
      </c>
      <c r="Q662" s="505">
        <f t="shared" si="245"/>
        <v>0</v>
      </c>
      <c r="R662" s="506">
        <f t="shared" si="245"/>
        <v>0</v>
      </c>
      <c r="S662" s="507"/>
      <c r="T662" s="508"/>
      <c r="U662" s="509">
        <f t="shared" ref="U662:U686" si="246">SUMIF($A$10:$A$324,$A662,U$10:U$324)</f>
        <v>0</v>
      </c>
      <c r="V662" s="510"/>
      <c r="W662" s="510"/>
    </row>
    <row r="663" spans="1:23" ht="12" customHeight="1">
      <c r="A663" s="498">
        <v>33245837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4"/>
        <v>0</v>
      </c>
      <c r="K663" s="503">
        <f t="shared" si="243"/>
        <v>0</v>
      </c>
      <c r="L663" s="503">
        <f t="shared" si="243"/>
        <v>0</v>
      </c>
      <c r="M663" s="511">
        <f t="shared" si="235"/>
        <v>0</v>
      </c>
      <c r="N663" s="503">
        <f t="shared" si="244"/>
        <v>0</v>
      </c>
      <c r="O663" s="503">
        <f t="shared" si="244"/>
        <v>0</v>
      </c>
      <c r="P663" s="504">
        <f t="shared" si="245"/>
        <v>0</v>
      </c>
      <c r="Q663" s="505">
        <f t="shared" si="245"/>
        <v>0</v>
      </c>
      <c r="R663" s="506">
        <f t="shared" si="245"/>
        <v>0</v>
      </c>
      <c r="S663" s="507"/>
      <c r="T663" s="508"/>
      <c r="U663" s="509">
        <f t="shared" si="246"/>
        <v>0</v>
      </c>
      <c r="V663" s="510"/>
      <c r="W663" s="510"/>
    </row>
    <row r="664" spans="1:23" ht="12" customHeight="1">
      <c r="A664" s="498">
        <v>36210108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4"/>
        <v>0</v>
      </c>
      <c r="K664" s="503">
        <f t="shared" si="243"/>
        <v>0</v>
      </c>
      <c r="L664" s="503">
        <f t="shared" si="243"/>
        <v>0</v>
      </c>
      <c r="M664" s="511">
        <f t="shared" si="235"/>
        <v>0</v>
      </c>
      <c r="N664" s="503">
        <f t="shared" si="244"/>
        <v>0</v>
      </c>
      <c r="O664" s="503">
        <f t="shared" si="244"/>
        <v>0</v>
      </c>
      <c r="P664" s="504">
        <f t="shared" si="245"/>
        <v>0</v>
      </c>
      <c r="Q664" s="505">
        <f t="shared" si="245"/>
        <v>0</v>
      </c>
      <c r="R664" s="506">
        <f t="shared" si="245"/>
        <v>0</v>
      </c>
      <c r="S664" s="507"/>
      <c r="T664" s="508"/>
      <c r="U664" s="509">
        <f t="shared" si="246"/>
        <v>0</v>
      </c>
      <c r="V664" s="510"/>
      <c r="W664" s="510"/>
    </row>
    <row r="665" spans="1:23" ht="12" customHeight="1">
      <c r="A665" s="498">
        <v>36210831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4"/>
        <v>0</v>
      </c>
      <c r="K665" s="503">
        <f t="shared" si="243"/>
        <v>0</v>
      </c>
      <c r="L665" s="503">
        <f t="shared" si="243"/>
        <v>0</v>
      </c>
      <c r="M665" s="511">
        <f t="shared" si="235"/>
        <v>0</v>
      </c>
      <c r="N665" s="503">
        <f t="shared" si="244"/>
        <v>0</v>
      </c>
      <c r="O665" s="503">
        <f t="shared" si="244"/>
        <v>0</v>
      </c>
      <c r="P665" s="504">
        <f t="shared" si="245"/>
        <v>0</v>
      </c>
      <c r="Q665" s="505">
        <f t="shared" si="245"/>
        <v>0</v>
      </c>
      <c r="R665" s="506">
        <f t="shared" si="245"/>
        <v>0</v>
      </c>
      <c r="S665" s="507"/>
      <c r="T665" s="508"/>
      <c r="U665" s="509">
        <f t="shared" si="246"/>
        <v>0</v>
      </c>
      <c r="V665" s="510"/>
      <c r="W665" s="510"/>
    </row>
    <row r="666" spans="1:23" ht="12" customHeight="1">
      <c r="A666" s="498">
        <v>36420834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4"/>
        <v>4</v>
      </c>
      <c r="K666" s="503">
        <f t="shared" si="243"/>
        <v>0</v>
      </c>
      <c r="L666" s="503">
        <f t="shared" si="243"/>
        <v>0</v>
      </c>
      <c r="M666" s="511">
        <f t="shared" si="235"/>
        <v>0</v>
      </c>
      <c r="N666" s="503">
        <f t="shared" si="244"/>
        <v>0</v>
      </c>
      <c r="O666" s="503">
        <f t="shared" si="244"/>
        <v>4</v>
      </c>
      <c r="P666" s="504">
        <f t="shared" si="245"/>
        <v>0</v>
      </c>
      <c r="Q666" s="505">
        <f t="shared" si="245"/>
        <v>0</v>
      </c>
      <c r="R666" s="506">
        <f t="shared" si="245"/>
        <v>0</v>
      </c>
      <c r="S666" s="507"/>
      <c r="T666" s="508"/>
      <c r="U666" s="509">
        <f t="shared" si="246"/>
        <v>4</v>
      </c>
      <c r="V666" s="510"/>
      <c r="W666" s="510"/>
    </row>
    <row r="667" spans="1:23" ht="12" customHeight="1">
      <c r="A667" s="498">
        <v>36420890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4"/>
        <v>0</v>
      </c>
      <c r="K667" s="503">
        <f t="shared" si="243"/>
        <v>0</v>
      </c>
      <c r="L667" s="503">
        <f t="shared" si="243"/>
        <v>0</v>
      </c>
      <c r="M667" s="511">
        <f t="shared" si="235"/>
        <v>0</v>
      </c>
      <c r="N667" s="503">
        <f t="shared" si="244"/>
        <v>0</v>
      </c>
      <c r="O667" s="503">
        <f t="shared" si="244"/>
        <v>0</v>
      </c>
      <c r="P667" s="504">
        <f t="shared" si="245"/>
        <v>0</v>
      </c>
      <c r="Q667" s="505">
        <f t="shared" si="245"/>
        <v>0</v>
      </c>
      <c r="R667" s="506">
        <f t="shared" si="245"/>
        <v>0</v>
      </c>
      <c r="S667" s="507"/>
      <c r="T667" s="508"/>
      <c r="U667" s="509">
        <f t="shared" si="246"/>
        <v>0</v>
      </c>
      <c r="V667" s="510"/>
      <c r="W667" s="510"/>
    </row>
    <row r="668" spans="1:23" ht="12" customHeight="1">
      <c r="A668" s="498">
        <v>36430104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4"/>
        <v>0</v>
      </c>
      <c r="K668" s="503">
        <f t="shared" si="243"/>
        <v>0</v>
      </c>
      <c r="L668" s="503">
        <f t="shared" si="243"/>
        <v>0</v>
      </c>
      <c r="M668" s="511">
        <f t="shared" si="235"/>
        <v>0</v>
      </c>
      <c r="N668" s="503">
        <f t="shared" si="244"/>
        <v>0</v>
      </c>
      <c r="O668" s="503">
        <f t="shared" si="244"/>
        <v>0</v>
      </c>
      <c r="P668" s="504">
        <f t="shared" si="245"/>
        <v>0</v>
      </c>
      <c r="Q668" s="505">
        <f t="shared" si="245"/>
        <v>0</v>
      </c>
      <c r="R668" s="506">
        <f t="shared" si="245"/>
        <v>0</v>
      </c>
      <c r="S668" s="507"/>
      <c r="T668" s="508"/>
      <c r="U668" s="509">
        <f t="shared" si="246"/>
        <v>0</v>
      </c>
      <c r="V668" s="510"/>
      <c r="W668" s="510"/>
    </row>
    <row r="669" spans="1:23" ht="12" customHeight="1">
      <c r="A669" s="498">
        <v>36430837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4"/>
        <v>0</v>
      </c>
      <c r="K669" s="503">
        <f t="shared" si="243"/>
        <v>0</v>
      </c>
      <c r="L669" s="503">
        <f t="shared" si="243"/>
        <v>0</v>
      </c>
      <c r="M669" s="511">
        <f t="shared" si="235"/>
        <v>0</v>
      </c>
      <c r="N669" s="503">
        <f t="shared" si="244"/>
        <v>0</v>
      </c>
      <c r="O669" s="503">
        <f t="shared" si="244"/>
        <v>0</v>
      </c>
      <c r="P669" s="504">
        <f t="shared" si="245"/>
        <v>0</v>
      </c>
      <c r="Q669" s="505">
        <f t="shared" si="245"/>
        <v>0</v>
      </c>
      <c r="R669" s="506">
        <f t="shared" si="245"/>
        <v>0</v>
      </c>
      <c r="S669" s="507"/>
      <c r="T669" s="508"/>
      <c r="U669" s="509">
        <f t="shared" si="246"/>
        <v>0</v>
      </c>
      <c r="V669" s="510"/>
      <c r="W669" s="510"/>
    </row>
    <row r="670" spans="1:23" ht="12" customHeight="1">
      <c r="A670" s="498">
        <v>36430876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4"/>
        <v>0</v>
      </c>
      <c r="K670" s="503">
        <f t="shared" si="243"/>
        <v>0</v>
      </c>
      <c r="L670" s="503">
        <f t="shared" si="243"/>
        <v>0</v>
      </c>
      <c r="M670" s="511">
        <f t="shared" si="235"/>
        <v>0</v>
      </c>
      <c r="N670" s="503">
        <f t="shared" si="244"/>
        <v>0</v>
      </c>
      <c r="O670" s="503">
        <f t="shared" si="244"/>
        <v>0</v>
      </c>
      <c r="P670" s="504">
        <f t="shared" si="245"/>
        <v>0</v>
      </c>
      <c r="Q670" s="505">
        <f t="shared" si="245"/>
        <v>0</v>
      </c>
      <c r="R670" s="506">
        <f t="shared" si="245"/>
        <v>0</v>
      </c>
      <c r="S670" s="507"/>
      <c r="T670" s="508"/>
      <c r="U670" s="509">
        <f t="shared" si="246"/>
        <v>0</v>
      </c>
      <c r="V670" s="510"/>
      <c r="W670" s="510"/>
    </row>
    <row r="671" spans="1:23" ht="12" customHeight="1">
      <c r="A671" s="498">
        <v>36620834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4"/>
        <v>32</v>
      </c>
      <c r="K671" s="503">
        <f t="shared" si="243"/>
        <v>0</v>
      </c>
      <c r="L671" s="503">
        <f t="shared" si="243"/>
        <v>0</v>
      </c>
      <c r="M671" s="511">
        <f t="shared" si="235"/>
        <v>0</v>
      </c>
      <c r="N671" s="503">
        <f t="shared" si="244"/>
        <v>0</v>
      </c>
      <c r="O671" s="503">
        <f t="shared" si="244"/>
        <v>32</v>
      </c>
      <c r="P671" s="504">
        <f t="shared" si="245"/>
        <v>0</v>
      </c>
      <c r="Q671" s="505">
        <f t="shared" si="245"/>
        <v>0</v>
      </c>
      <c r="R671" s="506">
        <f t="shared" si="245"/>
        <v>0</v>
      </c>
      <c r="S671" s="507"/>
      <c r="T671" s="508"/>
      <c r="U671" s="509">
        <f t="shared" si="246"/>
        <v>32</v>
      </c>
      <c r="V671" s="510"/>
      <c r="W671" s="510"/>
    </row>
    <row r="672" spans="1:23" ht="12" customHeight="1">
      <c r="A672" s="498">
        <v>36630104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4"/>
        <v>0</v>
      </c>
      <c r="K672" s="503">
        <f t="shared" si="243"/>
        <v>0</v>
      </c>
      <c r="L672" s="503">
        <f t="shared" si="243"/>
        <v>0</v>
      </c>
      <c r="M672" s="511">
        <f t="shared" si="235"/>
        <v>0</v>
      </c>
      <c r="N672" s="503">
        <f t="shared" si="244"/>
        <v>0</v>
      </c>
      <c r="O672" s="503">
        <f t="shared" si="244"/>
        <v>0</v>
      </c>
      <c r="P672" s="504">
        <f t="shared" si="245"/>
        <v>0</v>
      </c>
      <c r="Q672" s="505">
        <f t="shared" si="245"/>
        <v>0</v>
      </c>
      <c r="R672" s="506">
        <f t="shared" si="245"/>
        <v>0</v>
      </c>
      <c r="S672" s="507"/>
      <c r="T672" s="508"/>
      <c r="U672" s="509">
        <f t="shared" si="246"/>
        <v>0</v>
      </c>
      <c r="V672" s="510"/>
      <c r="W672" s="510"/>
    </row>
    <row r="673" spans="1:23" ht="12" customHeight="1">
      <c r="A673" s="498">
        <v>36630107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4"/>
        <v>0</v>
      </c>
      <c r="K673" s="503">
        <f t="shared" si="243"/>
        <v>0</v>
      </c>
      <c r="L673" s="503">
        <f t="shared" si="243"/>
        <v>0</v>
      </c>
      <c r="M673" s="511">
        <f t="shared" si="235"/>
        <v>0</v>
      </c>
      <c r="N673" s="503">
        <f t="shared" si="244"/>
        <v>0</v>
      </c>
      <c r="O673" s="503">
        <f t="shared" si="244"/>
        <v>0</v>
      </c>
      <c r="P673" s="504">
        <f t="shared" si="245"/>
        <v>0</v>
      </c>
      <c r="Q673" s="505">
        <f t="shared" si="245"/>
        <v>0</v>
      </c>
      <c r="R673" s="506">
        <f t="shared" si="245"/>
        <v>0</v>
      </c>
      <c r="S673" s="507"/>
      <c r="T673" s="508"/>
      <c r="U673" s="509">
        <f t="shared" si="246"/>
        <v>0</v>
      </c>
      <c r="V673" s="510"/>
      <c r="W673" s="510"/>
    </row>
    <row r="674" spans="1:23" ht="12" customHeight="1">
      <c r="A674" s="498">
        <v>36630890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4"/>
        <v>0</v>
      </c>
      <c r="K674" s="503">
        <f t="shared" si="243"/>
        <v>0</v>
      </c>
      <c r="L674" s="503">
        <f t="shared" si="243"/>
        <v>0</v>
      </c>
      <c r="M674" s="511">
        <f t="shared" si="235"/>
        <v>0</v>
      </c>
      <c r="N674" s="503">
        <f t="shared" si="244"/>
        <v>0</v>
      </c>
      <c r="O674" s="503">
        <f t="shared" si="244"/>
        <v>0</v>
      </c>
      <c r="P674" s="504">
        <f t="shared" si="245"/>
        <v>0</v>
      </c>
      <c r="Q674" s="505">
        <f t="shared" si="245"/>
        <v>0</v>
      </c>
      <c r="R674" s="506">
        <f t="shared" si="245"/>
        <v>0</v>
      </c>
      <c r="S674" s="507"/>
      <c r="T674" s="508"/>
      <c r="U674" s="509">
        <f t="shared" si="246"/>
        <v>0</v>
      </c>
      <c r="V674" s="510"/>
      <c r="W674" s="510"/>
    </row>
    <row r="675" spans="1:23" ht="12" customHeight="1">
      <c r="A675" s="498">
        <v>36710834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4"/>
        <v>20</v>
      </c>
      <c r="K675" s="503">
        <f t="shared" si="243"/>
        <v>0</v>
      </c>
      <c r="L675" s="503">
        <f t="shared" si="243"/>
        <v>0</v>
      </c>
      <c r="M675" s="511">
        <f t="shared" si="235"/>
        <v>0</v>
      </c>
      <c r="N675" s="503">
        <f t="shared" si="244"/>
        <v>0</v>
      </c>
      <c r="O675" s="503">
        <f t="shared" si="244"/>
        <v>20</v>
      </c>
      <c r="P675" s="504">
        <f t="shared" si="245"/>
        <v>0</v>
      </c>
      <c r="Q675" s="505">
        <f t="shared" si="245"/>
        <v>0</v>
      </c>
      <c r="R675" s="506">
        <f t="shared" si="245"/>
        <v>0</v>
      </c>
      <c r="S675" s="507"/>
      <c r="T675" s="508"/>
      <c r="U675" s="509">
        <f t="shared" si="246"/>
        <v>20</v>
      </c>
      <c r="V675" s="510"/>
      <c r="W675" s="510"/>
    </row>
    <row r="676" spans="1:23" ht="12" customHeight="1">
      <c r="A676" s="498">
        <v>36730104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4"/>
        <v>0</v>
      </c>
      <c r="K676" s="503">
        <f t="shared" si="243"/>
        <v>0</v>
      </c>
      <c r="L676" s="503">
        <f t="shared" si="243"/>
        <v>0</v>
      </c>
      <c r="M676" s="511">
        <f t="shared" si="235"/>
        <v>0</v>
      </c>
      <c r="N676" s="503">
        <f t="shared" si="244"/>
        <v>0</v>
      </c>
      <c r="O676" s="503">
        <f t="shared" si="244"/>
        <v>0</v>
      </c>
      <c r="P676" s="504">
        <f t="shared" si="245"/>
        <v>0</v>
      </c>
      <c r="Q676" s="505">
        <f t="shared" si="245"/>
        <v>0</v>
      </c>
      <c r="R676" s="506">
        <f t="shared" si="245"/>
        <v>0</v>
      </c>
      <c r="S676" s="507"/>
      <c r="T676" s="508"/>
      <c r="U676" s="509">
        <f t="shared" si="246"/>
        <v>0</v>
      </c>
      <c r="V676" s="510"/>
      <c r="W676" s="510"/>
    </row>
    <row r="677" spans="1:23" ht="10.9" customHeight="1">
      <c r="A677" s="498">
        <v>36730107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ref="J677:J686" si="247">SUMIF($A$10:$A$329,$A677,J$10:J$329)</f>
        <v>0</v>
      </c>
      <c r="K677" s="503">
        <f t="shared" si="243"/>
        <v>0</v>
      </c>
      <c r="L677" s="503">
        <f t="shared" si="243"/>
        <v>0</v>
      </c>
      <c r="M677" s="511">
        <f t="shared" si="235"/>
        <v>0</v>
      </c>
      <c r="N677" s="503">
        <f t="shared" si="244"/>
        <v>0</v>
      </c>
      <c r="O677" s="503">
        <f t="shared" si="244"/>
        <v>0</v>
      </c>
      <c r="P677" s="504">
        <f t="shared" si="245"/>
        <v>0</v>
      </c>
      <c r="Q677" s="505">
        <f t="shared" si="245"/>
        <v>0</v>
      </c>
      <c r="R677" s="506">
        <f t="shared" si="245"/>
        <v>0</v>
      </c>
      <c r="S677" s="507"/>
      <c r="T677" s="508"/>
      <c r="U677" s="509">
        <f t="shared" si="246"/>
        <v>0</v>
      </c>
      <c r="V677" s="510"/>
      <c r="W677" s="510"/>
    </row>
    <row r="678" spans="1:23" ht="12" customHeight="1">
      <c r="A678" s="498">
        <v>36730853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47"/>
        <v>0</v>
      </c>
      <c r="K678" s="503">
        <f t="shared" ref="K678:L686" si="248">SUMIF($A$10:$A$329,$A678,K$10:K$329)</f>
        <v>0</v>
      </c>
      <c r="L678" s="503">
        <f t="shared" si="248"/>
        <v>0</v>
      </c>
      <c r="M678" s="511">
        <f t="shared" ref="M678:M686" si="249">SUMIF($A$10:$A$324,$A678,M$10:M$324)</f>
        <v>0</v>
      </c>
      <c r="N678" s="503">
        <f t="shared" ref="N678:O686" si="250">SUMIF($A$10:$A$329,$A678,N$10:N$329)</f>
        <v>0</v>
      </c>
      <c r="O678" s="503">
        <f t="shared" si="250"/>
        <v>0</v>
      </c>
      <c r="P678" s="504">
        <f t="shared" ref="P678:R686" si="251">SUMIF($A$10:$A$324,$A678,P$10:P$324)</f>
        <v>0</v>
      </c>
      <c r="Q678" s="505">
        <f t="shared" si="251"/>
        <v>0</v>
      </c>
      <c r="R678" s="506">
        <f t="shared" si="251"/>
        <v>0</v>
      </c>
      <c r="S678" s="507"/>
      <c r="T678" s="508"/>
      <c r="U678" s="509">
        <f t="shared" si="246"/>
        <v>0</v>
      </c>
      <c r="V678" s="510"/>
      <c r="W678" s="510"/>
    </row>
    <row r="679" spans="1:23" ht="12" customHeight="1">
      <c r="A679" s="498">
        <v>36730876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47"/>
        <v>0</v>
      </c>
      <c r="K679" s="503">
        <f t="shared" si="248"/>
        <v>0</v>
      </c>
      <c r="L679" s="503">
        <f t="shared" si="248"/>
        <v>0</v>
      </c>
      <c r="M679" s="511">
        <f t="shared" si="249"/>
        <v>0</v>
      </c>
      <c r="N679" s="503">
        <f t="shared" si="250"/>
        <v>0</v>
      </c>
      <c r="O679" s="503">
        <f t="shared" si="250"/>
        <v>0</v>
      </c>
      <c r="P679" s="504">
        <f t="shared" si="251"/>
        <v>0</v>
      </c>
      <c r="Q679" s="505">
        <f t="shared" si="251"/>
        <v>0</v>
      </c>
      <c r="R679" s="506">
        <f t="shared" si="251"/>
        <v>0</v>
      </c>
      <c r="S679" s="507"/>
      <c r="T679" s="508"/>
      <c r="U679" s="509">
        <f t="shared" si="246"/>
        <v>0</v>
      </c>
      <c r="V679" s="510"/>
      <c r="W679" s="510"/>
    </row>
    <row r="680" spans="1:23" ht="12" customHeight="1">
      <c r="A680" s="498">
        <v>63330107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47"/>
        <v>0</v>
      </c>
      <c r="K680" s="503">
        <f t="shared" si="248"/>
        <v>0</v>
      </c>
      <c r="L680" s="503">
        <f t="shared" si="248"/>
        <v>0</v>
      </c>
      <c r="M680" s="511">
        <f t="shared" si="249"/>
        <v>0</v>
      </c>
      <c r="N680" s="503">
        <f t="shared" si="250"/>
        <v>0</v>
      </c>
      <c r="O680" s="503">
        <f t="shared" si="250"/>
        <v>0</v>
      </c>
      <c r="P680" s="504">
        <f t="shared" si="251"/>
        <v>0</v>
      </c>
      <c r="Q680" s="505">
        <f t="shared" si="251"/>
        <v>0</v>
      </c>
      <c r="R680" s="506">
        <f t="shared" si="251"/>
        <v>0</v>
      </c>
      <c r="S680" s="507"/>
      <c r="T680" s="508"/>
      <c r="U680" s="509">
        <f t="shared" si="246"/>
        <v>0</v>
      </c>
      <c r="V680" s="510"/>
      <c r="W680" s="510"/>
    </row>
    <row r="681" spans="1:23" ht="12" customHeight="1">
      <c r="A681" s="498"/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7"/>
        <v>0</v>
      </c>
      <c r="K681" s="503">
        <f t="shared" si="248"/>
        <v>0</v>
      </c>
      <c r="L681" s="503">
        <f t="shared" si="248"/>
        <v>0</v>
      </c>
      <c r="M681" s="511">
        <f t="shared" si="249"/>
        <v>0</v>
      </c>
      <c r="N681" s="503">
        <f t="shared" si="250"/>
        <v>0</v>
      </c>
      <c r="O681" s="503">
        <f t="shared" si="250"/>
        <v>0</v>
      </c>
      <c r="P681" s="504">
        <f t="shared" si="251"/>
        <v>0</v>
      </c>
      <c r="Q681" s="505">
        <f t="shared" si="251"/>
        <v>0</v>
      </c>
      <c r="R681" s="506">
        <f t="shared" si="251"/>
        <v>0</v>
      </c>
      <c r="S681" s="507"/>
      <c r="T681" s="508"/>
      <c r="U681" s="509">
        <f t="shared" si="246"/>
        <v>0</v>
      </c>
      <c r="V681" s="510"/>
      <c r="W681" s="510"/>
    </row>
    <row r="682" spans="1:23" ht="12" customHeight="1">
      <c r="A682" s="498"/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7"/>
        <v>0</v>
      </c>
      <c r="K682" s="503">
        <f t="shared" si="248"/>
        <v>0</v>
      </c>
      <c r="L682" s="503">
        <f t="shared" si="248"/>
        <v>0</v>
      </c>
      <c r="M682" s="511">
        <f t="shared" si="249"/>
        <v>0</v>
      </c>
      <c r="N682" s="503">
        <f t="shared" si="250"/>
        <v>0</v>
      </c>
      <c r="O682" s="503">
        <f t="shared" si="250"/>
        <v>0</v>
      </c>
      <c r="P682" s="504">
        <f t="shared" si="251"/>
        <v>0</v>
      </c>
      <c r="Q682" s="505">
        <f t="shared" si="251"/>
        <v>0</v>
      </c>
      <c r="R682" s="506">
        <f t="shared" si="251"/>
        <v>0</v>
      </c>
      <c r="S682" s="507"/>
      <c r="T682" s="508"/>
      <c r="U682" s="509">
        <f t="shared" si="246"/>
        <v>0</v>
      </c>
      <c r="V682" s="510"/>
      <c r="W682" s="510"/>
    </row>
    <row r="683" spans="1:23" ht="12" customHeight="1">
      <c r="A683" s="498"/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7"/>
        <v>0</v>
      </c>
      <c r="K683" s="503">
        <f t="shared" si="248"/>
        <v>0</v>
      </c>
      <c r="L683" s="503">
        <f t="shared" si="248"/>
        <v>0</v>
      </c>
      <c r="M683" s="511">
        <f t="shared" si="249"/>
        <v>0</v>
      </c>
      <c r="N683" s="503">
        <f t="shared" si="250"/>
        <v>0</v>
      </c>
      <c r="O683" s="503">
        <f t="shared" si="250"/>
        <v>0</v>
      </c>
      <c r="P683" s="504">
        <f t="shared" si="251"/>
        <v>0</v>
      </c>
      <c r="Q683" s="505">
        <f t="shared" si="251"/>
        <v>0</v>
      </c>
      <c r="R683" s="506">
        <f t="shared" si="251"/>
        <v>0</v>
      </c>
      <c r="S683" s="507"/>
      <c r="T683" s="508"/>
      <c r="U683" s="509">
        <f t="shared" si="246"/>
        <v>0</v>
      </c>
      <c r="V683" s="510"/>
      <c r="W683" s="510"/>
    </row>
    <row r="684" spans="1:23" ht="12" customHeight="1">
      <c r="A684" s="498"/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7"/>
        <v>0</v>
      </c>
      <c r="K684" s="503">
        <f t="shared" si="248"/>
        <v>0</v>
      </c>
      <c r="L684" s="503">
        <f t="shared" si="248"/>
        <v>0</v>
      </c>
      <c r="M684" s="511">
        <f t="shared" si="249"/>
        <v>0</v>
      </c>
      <c r="N684" s="503">
        <f t="shared" si="250"/>
        <v>0</v>
      </c>
      <c r="O684" s="503">
        <f t="shared" si="250"/>
        <v>0</v>
      </c>
      <c r="P684" s="504">
        <f t="shared" si="251"/>
        <v>0</v>
      </c>
      <c r="Q684" s="505">
        <f t="shared" si="251"/>
        <v>0</v>
      </c>
      <c r="R684" s="506">
        <f t="shared" si="251"/>
        <v>0</v>
      </c>
      <c r="S684" s="507"/>
      <c r="T684" s="508"/>
      <c r="U684" s="509">
        <f t="shared" si="246"/>
        <v>0</v>
      </c>
      <c r="V684" s="510"/>
      <c r="W684" s="510"/>
    </row>
    <row r="685" spans="1:23" ht="12" customHeight="1">
      <c r="A685" s="498"/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7"/>
        <v>0</v>
      </c>
      <c r="K685" s="503">
        <f t="shared" si="248"/>
        <v>0</v>
      </c>
      <c r="L685" s="503">
        <f t="shared" si="248"/>
        <v>0</v>
      </c>
      <c r="M685" s="511">
        <f t="shared" si="249"/>
        <v>0</v>
      </c>
      <c r="N685" s="503">
        <f t="shared" si="250"/>
        <v>0</v>
      </c>
      <c r="O685" s="503">
        <f t="shared" si="250"/>
        <v>0</v>
      </c>
      <c r="P685" s="504">
        <f t="shared" si="251"/>
        <v>0</v>
      </c>
      <c r="Q685" s="505">
        <f t="shared" si="251"/>
        <v>0</v>
      </c>
      <c r="R685" s="506">
        <f t="shared" si="251"/>
        <v>0</v>
      </c>
      <c r="S685" s="507"/>
      <c r="T685" s="508"/>
      <c r="U685" s="509">
        <f t="shared" si="246"/>
        <v>0</v>
      </c>
      <c r="V685" s="510"/>
      <c r="W685" s="510"/>
    </row>
    <row r="686" spans="1:23" ht="12" customHeight="1" thickBot="1">
      <c r="A686" s="520"/>
      <c r="B686" s="521"/>
      <c r="C686" s="522"/>
      <c r="D686" s="523"/>
      <c r="E686" s="523"/>
      <c r="F686" s="523"/>
      <c r="G686" s="523"/>
      <c r="H686" s="523"/>
      <c r="I686" s="524"/>
      <c r="J686" s="503">
        <f t="shared" si="247"/>
        <v>0</v>
      </c>
      <c r="K686" s="503">
        <f t="shared" si="248"/>
        <v>0</v>
      </c>
      <c r="L686" s="503">
        <f t="shared" si="248"/>
        <v>0</v>
      </c>
      <c r="M686" s="525">
        <f t="shared" si="249"/>
        <v>0</v>
      </c>
      <c r="N686" s="503">
        <f t="shared" si="250"/>
        <v>0</v>
      </c>
      <c r="O686" s="503">
        <f t="shared" si="250"/>
        <v>0</v>
      </c>
      <c r="P686" s="526">
        <f t="shared" si="251"/>
        <v>0</v>
      </c>
      <c r="Q686" s="527">
        <f t="shared" si="251"/>
        <v>0</v>
      </c>
      <c r="R686" s="528">
        <f t="shared" si="251"/>
        <v>0</v>
      </c>
      <c r="S686" s="529"/>
      <c r="T686" s="530"/>
      <c r="U686" s="531">
        <f t="shared" si="246"/>
        <v>0</v>
      </c>
      <c r="V686" s="532"/>
      <c r="W686" s="532"/>
    </row>
    <row r="687" spans="1:23" ht="12" customHeight="1" thickBot="1">
      <c r="A687" s="533" t="s">
        <v>23</v>
      </c>
      <c r="B687" s="534"/>
      <c r="C687" s="535"/>
      <c r="D687" s="536"/>
      <c r="E687" s="536"/>
      <c r="F687" s="536"/>
      <c r="G687" s="536"/>
      <c r="H687" s="536"/>
      <c r="I687" s="537"/>
      <c r="J687" s="538">
        <f t="shared" ref="J687:R687" si="252">SUM(J333:J686)</f>
        <v>1834</v>
      </c>
      <c r="K687" s="539">
        <f t="shared" si="252"/>
        <v>124</v>
      </c>
      <c r="L687" s="539">
        <f t="shared" si="252"/>
        <v>349</v>
      </c>
      <c r="M687" s="539">
        <f t="shared" si="252"/>
        <v>0</v>
      </c>
      <c r="N687" s="539">
        <f t="shared" si="252"/>
        <v>104</v>
      </c>
      <c r="O687" s="540">
        <f t="shared" si="252"/>
        <v>2402</v>
      </c>
      <c r="P687" s="538">
        <f t="shared" si="252"/>
        <v>4719</v>
      </c>
      <c r="Q687" s="539">
        <f t="shared" si="252"/>
        <v>4050</v>
      </c>
      <c r="R687" s="528">
        <f t="shared" si="252"/>
        <v>8769</v>
      </c>
      <c r="S687" s="541"/>
      <c r="T687" s="542"/>
      <c r="U687" s="543">
        <f>SUM(U333:U686)</f>
        <v>11171</v>
      </c>
      <c r="V687" s="544"/>
      <c r="W687" s="544"/>
    </row>
    <row r="688" spans="1:23" ht="12" customHeight="1">
      <c r="U688" s="547">
        <f>U687-U331</f>
        <v>0</v>
      </c>
      <c r="V688" s="547"/>
    </row>
    <row r="689" spans="1:31" ht="12" customHeight="1">
      <c r="A689" s="965" t="s">
        <v>365</v>
      </c>
      <c r="B689" s="965"/>
    </row>
    <row r="690" spans="1:31" ht="12" customHeight="1">
      <c r="A690" s="965" t="s">
        <v>366</v>
      </c>
      <c r="B690" s="965"/>
    </row>
    <row r="691" spans="1:31" s="519" customFormat="1" ht="18" customHeight="1">
      <c r="A691" s="546" t="s">
        <v>367</v>
      </c>
      <c r="B691" s="546"/>
      <c r="C691" s="548"/>
      <c r="J691" s="345"/>
      <c r="K691" s="345"/>
      <c r="L691" s="345"/>
      <c r="M691" s="345"/>
      <c r="N691" s="345"/>
      <c r="O691" s="345"/>
      <c r="P691" s="176"/>
      <c r="Q691" s="176"/>
      <c r="R691" s="176"/>
      <c r="S691" s="546"/>
      <c r="T691" s="546"/>
      <c r="U691" s="55"/>
      <c r="V691" s="55"/>
      <c r="W691" s="55"/>
      <c r="X691" s="55"/>
      <c r="Y691" s="55"/>
      <c r="Z691" s="55"/>
      <c r="AA691" s="55"/>
      <c r="AB691" s="55"/>
      <c r="AC691" s="55"/>
      <c r="AD691" s="55"/>
      <c r="AE691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0:C330"/>
    <mergeCell ref="A689:B689"/>
    <mergeCell ref="A690:B690"/>
    <mergeCell ref="P8:R8"/>
    <mergeCell ref="S8:U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3411-851E-43CD-BD1C-B456619F277B}">
  <sheetPr codeName="Sheet12"/>
  <dimension ref="A1:AE753"/>
  <sheetViews>
    <sheetView topLeftCell="A3" workbookViewId="0">
      <pane xSplit="9" ySplit="11" topLeftCell="P14" activePane="bottomRight" state="frozen"/>
      <selection activeCell="A3" sqref="A3"/>
      <selection pane="topRight" activeCell="J3" sqref="J3"/>
      <selection pane="bottomLeft" activeCell="A14" sqref="A14"/>
      <selection pane="bottomRight" activeCell="R14" sqref="R14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492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24</v>
      </c>
      <c r="K14" s="556"/>
      <c r="L14" s="556"/>
      <c r="M14" s="556"/>
      <c r="N14" s="557"/>
      <c r="O14" s="558">
        <f t="shared" si="0"/>
        <v>24</v>
      </c>
      <c r="P14" s="554"/>
      <c r="Q14" s="45"/>
      <c r="R14" s="554"/>
      <c r="S14" s="63">
        <f>SUM(O14,R14)</f>
        <v>24</v>
      </c>
      <c r="T14" s="139"/>
      <c r="U14" s="46">
        <f t="shared" si="9"/>
        <v>24</v>
      </c>
      <c r="V14" s="47">
        <f>O14+R14-U14</f>
        <v>0</v>
      </c>
      <c r="W14" s="48"/>
      <c r="X14" s="49">
        <f t="shared" si="2"/>
        <v>960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960</v>
      </c>
      <c r="AD14" s="53"/>
      <c r="AE14" s="54"/>
    </row>
    <row r="15" spans="1:31" ht="18" customHeight="1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>
        <v>21</v>
      </c>
      <c r="K15" s="560"/>
      <c r="L15" s="560"/>
      <c r="M15" s="560"/>
      <c r="N15" s="561"/>
      <c r="O15" s="562">
        <f t="shared" si="0"/>
        <v>21</v>
      </c>
      <c r="P15" s="436"/>
      <c r="Q15" s="139"/>
      <c r="R15" s="554"/>
      <c r="S15" s="63"/>
      <c r="T15" s="139">
        <f>SUM(O15,R15)</f>
        <v>21</v>
      </c>
      <c r="U15" s="46">
        <f t="shared" si="9"/>
        <v>21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8</v>
      </c>
      <c r="K16" s="556"/>
      <c r="L16" s="556"/>
      <c r="M16" s="556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/>
      <c r="X16" s="49">
        <f>(J16*1000)/C16</f>
        <v>320</v>
      </c>
      <c r="Y16" s="50"/>
      <c r="Z16" s="50"/>
      <c r="AA16" s="50"/>
      <c r="AB16" s="51"/>
      <c r="AC16" s="52">
        <f t="shared" si="10"/>
        <v>320</v>
      </c>
      <c r="AD16" s="53"/>
      <c r="AE16" s="54">
        <f t="shared" si="11"/>
        <v>320</v>
      </c>
    </row>
    <row r="17" spans="1:31" ht="18" customHeight="1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47</v>
      </c>
      <c r="K17" s="560"/>
      <c r="L17" s="560"/>
      <c r="M17" s="560"/>
      <c r="N17" s="561"/>
      <c r="O17" s="562">
        <f t="shared" si="0"/>
        <v>47</v>
      </c>
      <c r="P17" s="436"/>
      <c r="Q17" s="139"/>
      <c r="R17" s="554"/>
      <c r="S17" s="63"/>
      <c r="T17" s="139">
        <f>SUM(O17,R17)</f>
        <v>47</v>
      </c>
      <c r="U17" s="46">
        <f t="shared" si="9"/>
        <v>47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8</v>
      </c>
      <c r="K18" s="563"/>
      <c r="L18" s="563"/>
      <c r="M18" s="563"/>
      <c r="N18" s="557"/>
      <c r="O18" s="558">
        <f t="shared" si="0"/>
        <v>8</v>
      </c>
      <c r="P18" s="436"/>
      <c r="Q18" s="139"/>
      <c r="R18" s="554"/>
      <c r="S18" s="63">
        <f t="shared" si="8"/>
        <v>8</v>
      </c>
      <c r="T18" s="139"/>
      <c r="U18" s="46">
        <f t="shared" si="9"/>
        <v>8</v>
      </c>
      <c r="V18" s="47">
        <f t="shared" si="12"/>
        <v>0</v>
      </c>
      <c r="W18" s="48" t="s">
        <v>369</v>
      </c>
      <c r="X18" s="49">
        <f>(J18*1000)/C18</f>
        <v>320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320</v>
      </c>
      <c r="AD18" s="53">
        <f t="shared" si="7"/>
        <v>0</v>
      </c>
      <c r="AE18" s="54">
        <f t="shared" si="11"/>
        <v>320</v>
      </c>
    </row>
    <row r="19" spans="1:31" ht="18" hidden="1" customHeight="1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240</v>
      </c>
      <c r="R20" s="93">
        <f t="shared" si="1"/>
        <v>240</v>
      </c>
      <c r="S20" s="140">
        <f t="shared" si="8"/>
        <v>240</v>
      </c>
      <c r="T20" s="139"/>
      <c r="U20" s="46">
        <f t="shared" si="9"/>
        <v>240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4800</v>
      </c>
      <c r="AE20" s="54">
        <f t="shared" si="11"/>
        <v>4800</v>
      </c>
    </row>
    <row r="21" spans="1:31" ht="18" customHeight="1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540</v>
      </c>
      <c r="Q22" s="139"/>
      <c r="R22" s="554">
        <f t="shared" si="1"/>
        <v>540</v>
      </c>
      <c r="S22" s="63">
        <f t="shared" si="8"/>
        <v>540</v>
      </c>
      <c r="T22" s="139"/>
      <c r="U22" s="46">
        <f t="shared" si="9"/>
        <v>540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10800</v>
      </c>
      <c r="AE22" s="54">
        <f t="shared" si="11"/>
        <v>10800</v>
      </c>
    </row>
    <row r="23" spans="1:31" ht="18" hidden="1" customHeight="1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24</v>
      </c>
      <c r="K24" s="45"/>
      <c r="L24" s="45"/>
      <c r="M24" s="45"/>
      <c r="N24" s="339"/>
      <c r="O24" s="558">
        <f t="shared" si="0"/>
        <v>24</v>
      </c>
      <c r="P24" s="436"/>
      <c r="Q24" s="139"/>
      <c r="R24" s="554"/>
      <c r="S24" s="63">
        <f t="shared" si="8"/>
        <v>24</v>
      </c>
      <c r="T24" s="139"/>
      <c r="U24" s="46">
        <f t="shared" si="9"/>
        <v>24</v>
      </c>
      <c r="V24" s="47">
        <f t="shared" si="12"/>
        <v>0</v>
      </c>
      <c r="W24" s="48"/>
      <c r="X24" s="49">
        <f t="shared" si="2"/>
        <v>960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960</v>
      </c>
      <c r="AD24" s="53"/>
      <c r="AE24" s="54"/>
    </row>
    <row r="25" spans="1:31" ht="18" customHeight="1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20</v>
      </c>
      <c r="K26" s="577"/>
      <c r="L26" s="577"/>
      <c r="M26" s="577"/>
      <c r="N26" s="578"/>
      <c r="O26" s="562">
        <f t="shared" si="0"/>
        <v>20</v>
      </c>
      <c r="P26" s="436"/>
      <c r="Q26" s="139"/>
      <c r="R26" s="554"/>
      <c r="S26" s="63"/>
      <c r="T26" s="139">
        <f>SUM(O26,R26)</f>
        <v>20</v>
      </c>
      <c r="U26" s="46">
        <f t="shared" si="9"/>
        <v>20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62</v>
      </c>
      <c r="K27" s="563">
        <v>7</v>
      </c>
      <c r="L27" s="563">
        <v>3</v>
      </c>
      <c r="M27" s="563"/>
      <c r="N27" s="557"/>
      <c r="O27" s="558">
        <f t="shared" si="0"/>
        <v>72</v>
      </c>
      <c r="P27" s="436"/>
      <c r="Q27" s="139"/>
      <c r="R27" s="554"/>
      <c r="S27" s="63">
        <f t="shared" si="8"/>
        <v>72</v>
      </c>
      <c r="T27" s="139"/>
      <c r="U27" s="46">
        <f t="shared" si="9"/>
        <v>72</v>
      </c>
      <c r="V27" s="47">
        <f t="shared" si="12"/>
        <v>0</v>
      </c>
      <c r="W27" s="579" t="s">
        <v>374</v>
      </c>
      <c r="X27" s="49">
        <f t="shared" si="2"/>
        <v>2480</v>
      </c>
      <c r="Y27" s="50">
        <f t="shared" si="3"/>
        <v>280</v>
      </c>
      <c r="Z27" s="50">
        <f t="shared" si="4"/>
        <v>120</v>
      </c>
      <c r="AA27" s="50">
        <f t="shared" si="5"/>
        <v>0</v>
      </c>
      <c r="AB27" s="51">
        <f t="shared" si="6"/>
        <v>0</v>
      </c>
      <c r="AC27" s="52">
        <f t="shared" si="10"/>
        <v>2880</v>
      </c>
      <c r="AD27" s="53">
        <f t="shared" si="7"/>
        <v>0</v>
      </c>
      <c r="AE27" s="54">
        <f t="shared" si="11"/>
        <v>2880</v>
      </c>
    </row>
    <row r="28" spans="1:31" ht="18" customHeight="1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>
        <v>8</v>
      </c>
      <c r="K28" s="563"/>
      <c r="L28" s="563"/>
      <c r="M28" s="563"/>
      <c r="N28" s="557"/>
      <c r="O28" s="558">
        <f t="shared" si="0"/>
        <v>8</v>
      </c>
      <c r="P28" s="436"/>
      <c r="Q28" s="139"/>
      <c r="R28" s="554"/>
      <c r="S28" s="63">
        <f t="shared" si="8"/>
        <v>8</v>
      </c>
      <c r="T28" s="436"/>
      <c r="U28" s="46">
        <f t="shared" si="9"/>
        <v>8</v>
      </c>
      <c r="V28" s="47">
        <f t="shared" si="12"/>
        <v>0</v>
      </c>
      <c r="W28" s="579"/>
      <c r="X28" s="49">
        <f t="shared" si="2"/>
        <v>320</v>
      </c>
      <c r="Y28" s="50"/>
      <c r="Z28" s="50"/>
      <c r="AA28" s="50"/>
      <c r="AB28" s="51"/>
      <c r="AC28" s="52">
        <f t="shared" si="10"/>
        <v>320</v>
      </c>
      <c r="AD28" s="53"/>
      <c r="AE28" s="54">
        <f t="shared" si="11"/>
        <v>320</v>
      </c>
    </row>
    <row r="29" spans="1:31" ht="18" customHeight="1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>
        <v>26</v>
      </c>
      <c r="M29" s="601"/>
      <c r="N29" s="561"/>
      <c r="O29" s="562">
        <f t="shared" si="0"/>
        <v>26</v>
      </c>
      <c r="P29" s="436"/>
      <c r="Q29" s="139"/>
      <c r="R29" s="554"/>
      <c r="S29" s="63"/>
      <c r="T29" s="139">
        <f>SUM(O29,R29)</f>
        <v>26</v>
      </c>
      <c r="U29" s="46">
        <f t="shared" si="9"/>
        <v>26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>
      <c r="A30" s="30">
        <v>31410825</v>
      </c>
      <c r="B30" s="31">
        <v>2.8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24</v>
      </c>
      <c r="Q30" s="139"/>
      <c r="R30" s="436">
        <f t="shared" ref="R30:R40" si="14">SUM(P30:Q30)</f>
        <v>24</v>
      </c>
      <c r="S30" s="63">
        <f t="shared" si="8"/>
        <v>24</v>
      </c>
      <c r="T30" s="436"/>
      <c r="U30" s="46">
        <f t="shared" si="9"/>
        <v>24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hidden="1" customHeight="1">
      <c r="A31" s="30">
        <v>31410854</v>
      </c>
      <c r="B31" s="31">
        <v>2.8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/>
      <c r="R31" s="415">
        <f t="shared" si="14"/>
        <v>0</v>
      </c>
      <c r="S31" s="580"/>
      <c r="T31" s="436">
        <f>SUM(R31:S31)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>
      <c r="A32" s="30">
        <v>31410831</v>
      </c>
      <c r="B32" s="31">
        <v>2.8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31410831</v>
      </c>
      <c r="B33" s="31">
        <v>2.8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120</v>
      </c>
      <c r="Q33" s="581"/>
      <c r="R33" s="436">
        <f t="shared" si="14"/>
        <v>120</v>
      </c>
      <c r="S33" s="63">
        <f t="shared" si="8"/>
        <v>120</v>
      </c>
      <c r="T33" s="436"/>
      <c r="U33" s="46">
        <f t="shared" si="9"/>
        <v>120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2400</v>
      </c>
      <c r="AE33" s="54">
        <f t="shared" si="11"/>
        <v>2400</v>
      </c>
    </row>
    <row r="34" spans="1:31" ht="18" customHeight="1">
      <c r="A34" s="30">
        <v>31410854</v>
      </c>
      <c r="B34" s="31">
        <v>2.8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600</v>
      </c>
      <c r="R34" s="436">
        <f t="shared" si="14"/>
        <v>600</v>
      </c>
      <c r="S34" s="63">
        <f t="shared" si="8"/>
        <v>600</v>
      </c>
      <c r="T34" s="139"/>
      <c r="U34" s="46">
        <f t="shared" si="9"/>
        <v>600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12000</v>
      </c>
      <c r="AE34" s="54">
        <f t="shared" si="11"/>
        <v>12000</v>
      </c>
    </row>
    <row r="35" spans="1:31" ht="18" hidden="1" customHeight="1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16</v>
      </c>
      <c r="K37" s="563"/>
      <c r="L37" s="592"/>
      <c r="M37" s="563"/>
      <c r="N37" s="557"/>
      <c r="O37" s="558">
        <f t="shared" si="0"/>
        <v>16</v>
      </c>
      <c r="P37" s="436"/>
      <c r="Q37" s="139"/>
      <c r="R37" s="554"/>
      <c r="S37" s="63">
        <f t="shared" si="8"/>
        <v>16</v>
      </c>
      <c r="T37" s="139"/>
      <c r="U37" s="46">
        <f t="shared" si="9"/>
        <v>16</v>
      </c>
      <c r="V37" s="47">
        <f t="shared" si="12"/>
        <v>0</v>
      </c>
      <c r="W37" s="579" t="s">
        <v>375</v>
      </c>
      <c r="X37" s="49">
        <f t="shared" si="2"/>
        <v>640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640</v>
      </c>
      <c r="AD37" s="53">
        <f t="shared" si="7"/>
        <v>0</v>
      </c>
      <c r="AE37" s="54">
        <f t="shared" si="11"/>
        <v>640</v>
      </c>
    </row>
    <row r="38" spans="1:31" ht="18" customHeight="1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592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5</v>
      </c>
      <c r="R39" s="415">
        <f>SUM(P39:Q39)</f>
        <v>5</v>
      </c>
      <c r="S39" s="580"/>
      <c r="T39" s="139">
        <f>SUM(O39,R39)</f>
        <v>5</v>
      </c>
      <c r="U39" s="46">
        <f t="shared" si="9"/>
        <v>5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30</v>
      </c>
      <c r="Q41" s="139">
        <v>360</v>
      </c>
      <c r="R41" s="436">
        <f>SUM(P41:Q41)</f>
        <v>390</v>
      </c>
      <c r="S41" s="63">
        <f t="shared" si="8"/>
        <v>390</v>
      </c>
      <c r="T41" s="139"/>
      <c r="U41" s="46">
        <f t="shared" si="9"/>
        <v>390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7800</v>
      </c>
      <c r="AE41" s="54">
        <f t="shared" si="11"/>
        <v>7800</v>
      </c>
    </row>
    <row r="42" spans="1:31" ht="18" customHeight="1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16</v>
      </c>
      <c r="Q42" s="139"/>
      <c r="R42" s="436">
        <f>SUM(P42:Q42)</f>
        <v>16</v>
      </c>
      <c r="S42" s="63">
        <f t="shared" si="8"/>
        <v>16</v>
      </c>
      <c r="T42" s="139"/>
      <c r="U42" s="46">
        <f t="shared" si="9"/>
        <v>16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320</v>
      </c>
      <c r="AE42" s="54">
        <f t="shared" si="11"/>
        <v>320</v>
      </c>
    </row>
    <row r="43" spans="1:31" ht="18" customHeight="1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14</v>
      </c>
      <c r="Q43" s="117"/>
      <c r="R43" s="415">
        <f>SUM(P43:Q43)</f>
        <v>14</v>
      </c>
      <c r="S43" s="63"/>
      <c r="T43" s="139">
        <f>SUM(O43,R43)</f>
        <v>14</v>
      </c>
      <c r="U43" s="46">
        <f t="shared" si="9"/>
        <v>14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140</v>
      </c>
      <c r="Q44" s="139"/>
      <c r="R44" s="436">
        <f>SUM(P44:Q44)</f>
        <v>140</v>
      </c>
      <c r="S44" s="63">
        <f t="shared" si="8"/>
        <v>140</v>
      </c>
      <c r="T44" s="139"/>
      <c r="U44" s="46">
        <f t="shared" si="9"/>
        <v>140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2800</v>
      </c>
      <c r="AE44" s="54">
        <f t="shared" si="11"/>
        <v>2800</v>
      </c>
    </row>
    <row r="45" spans="1:31" ht="18" customHeight="1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200</v>
      </c>
      <c r="R45" s="436">
        <f>SUM(P45:Q45)</f>
        <v>200</v>
      </c>
      <c r="S45" s="63">
        <f t="shared" si="8"/>
        <v>200</v>
      </c>
      <c r="T45" s="139"/>
      <c r="U45" s="46">
        <f t="shared" si="9"/>
        <v>200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4000</v>
      </c>
      <c r="AE45" s="54">
        <f t="shared" si="11"/>
        <v>4000</v>
      </c>
    </row>
    <row r="46" spans="1:31" ht="18" customHeight="1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238</v>
      </c>
      <c r="K46" s="129">
        <f t="shared" si="15"/>
        <v>7</v>
      </c>
      <c r="L46" s="129">
        <f t="shared" si="15"/>
        <v>29</v>
      </c>
      <c r="M46" s="129">
        <f t="shared" si="15"/>
        <v>0</v>
      </c>
      <c r="N46" s="129">
        <f t="shared" si="15"/>
        <v>16</v>
      </c>
      <c r="O46" s="130">
        <f t="shared" si="15"/>
        <v>290</v>
      </c>
      <c r="P46" s="133">
        <f t="shared" si="15"/>
        <v>998</v>
      </c>
      <c r="Q46" s="129">
        <f t="shared" si="15"/>
        <v>1405</v>
      </c>
      <c r="R46" s="133">
        <f t="shared" si="15"/>
        <v>2403</v>
      </c>
      <c r="S46" s="128">
        <f t="shared" si="15"/>
        <v>2546</v>
      </c>
      <c r="T46" s="129">
        <f t="shared" si="15"/>
        <v>147</v>
      </c>
      <c r="U46" s="130">
        <f t="shared" si="15"/>
        <v>2693</v>
      </c>
      <c r="V46" s="47">
        <f t="shared" si="12"/>
        <v>0</v>
      </c>
      <c r="W46" s="131"/>
      <c r="X46" s="132">
        <f t="shared" ref="X46:AE46" si="16">SUM(X10:X45)</f>
        <v>6000</v>
      </c>
      <c r="Y46" s="129">
        <f t="shared" si="16"/>
        <v>280</v>
      </c>
      <c r="Z46" s="129">
        <f t="shared" si="16"/>
        <v>120</v>
      </c>
      <c r="AA46" s="129">
        <f t="shared" si="16"/>
        <v>0</v>
      </c>
      <c r="AB46" s="133">
        <f t="shared" si="16"/>
        <v>640</v>
      </c>
      <c r="AC46" s="130">
        <f t="shared" si="16"/>
        <v>7040</v>
      </c>
      <c r="AD46" s="133">
        <f t="shared" si="16"/>
        <v>47400</v>
      </c>
      <c r="AE46" s="134">
        <f t="shared" si="16"/>
        <v>51880</v>
      </c>
    </row>
    <row r="47" spans="1:31" ht="18" hidden="1" customHeight="1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32</v>
      </c>
      <c r="K49" s="563"/>
      <c r="L49" s="563"/>
      <c r="M49" s="556"/>
      <c r="N49" s="557"/>
      <c r="O49" s="558">
        <f>SUM(J49:N49)</f>
        <v>32</v>
      </c>
      <c r="P49" s="554"/>
      <c r="Q49" s="45"/>
      <c r="R49" s="554"/>
      <c r="S49" s="63">
        <f>SUM(O49,R49)</f>
        <v>32</v>
      </c>
      <c r="T49" s="139"/>
      <c r="U49" s="46">
        <f t="shared" si="9"/>
        <v>32</v>
      </c>
      <c r="V49" s="47">
        <f t="shared" si="12"/>
        <v>0</v>
      </c>
      <c r="W49" s="48"/>
      <c r="X49" s="49">
        <f>(J49*1000)/C49</f>
        <v>1280</v>
      </c>
      <c r="Y49" s="50">
        <f>(K49*1000)/C49</f>
        <v>0</v>
      </c>
      <c r="Z49" s="50"/>
      <c r="AA49" s="50"/>
      <c r="AB49" s="51"/>
      <c r="AC49" s="52">
        <f t="shared" si="23"/>
        <v>1280</v>
      </c>
      <c r="AD49" s="53"/>
      <c r="AE49" s="54">
        <f t="shared" si="25"/>
        <v>1280</v>
      </c>
    </row>
    <row r="50" spans="1:31" ht="18" hidden="1" customHeight="1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56</v>
      </c>
      <c r="K52" s="603"/>
      <c r="L52" s="603"/>
      <c r="M52" s="603"/>
      <c r="N52" s="339"/>
      <c r="O52" s="46">
        <f t="shared" si="17"/>
        <v>56</v>
      </c>
      <c r="P52" s="554"/>
      <c r="Q52" s="45"/>
      <c r="R52" s="554"/>
      <c r="S52" s="63">
        <f>SUM(O52,R52)</f>
        <v>56</v>
      </c>
      <c r="T52" s="143"/>
      <c r="U52" s="46">
        <f t="shared" si="9"/>
        <v>56</v>
      </c>
      <c r="V52" s="47">
        <f t="shared" si="12"/>
        <v>0</v>
      </c>
      <c r="W52" s="48"/>
      <c r="X52" s="49">
        <f>(J52*1000)/C52</f>
        <v>2240</v>
      </c>
      <c r="Y52" s="50"/>
      <c r="Z52" s="50"/>
      <c r="AA52" s="50"/>
      <c r="AB52" s="51"/>
      <c r="AC52" s="52">
        <f t="shared" si="23"/>
        <v>2240</v>
      </c>
      <c r="AD52" s="53"/>
      <c r="AE52" s="54">
        <f t="shared" si="25"/>
        <v>2240</v>
      </c>
    </row>
    <row r="53" spans="1:31" ht="18" hidden="1" customHeight="1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60</v>
      </c>
      <c r="K54" s="560"/>
      <c r="L54" s="560"/>
      <c r="M54" s="560"/>
      <c r="N54" s="561"/>
      <c r="O54" s="562">
        <f t="shared" si="17"/>
        <v>60</v>
      </c>
      <c r="P54" s="554"/>
      <c r="Q54" s="45"/>
      <c r="R54" s="554"/>
      <c r="S54" s="63"/>
      <c r="T54" s="63">
        <f>SUM(O54,R54)</f>
        <v>60</v>
      </c>
      <c r="U54" s="46">
        <f>SUM(S54:T54)</f>
        <v>60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280</v>
      </c>
      <c r="K55" s="563">
        <v>18</v>
      </c>
      <c r="L55" s="563"/>
      <c r="M55" s="563"/>
      <c r="N55" s="607"/>
      <c r="O55" s="558">
        <f>SUM(J55:N55)</f>
        <v>298</v>
      </c>
      <c r="P55" s="339"/>
      <c r="Q55" s="467"/>
      <c r="R55" s="339"/>
      <c r="S55" s="63">
        <f>SUM(O55,R55)</f>
        <v>298</v>
      </c>
      <c r="T55" s="139"/>
      <c r="U55" s="608">
        <f t="shared" si="9"/>
        <v>298</v>
      </c>
      <c r="V55" s="47">
        <f t="shared" si="12"/>
        <v>0</v>
      </c>
      <c r="W55" s="48"/>
      <c r="X55" s="49">
        <f>(J55*1000)/C55</f>
        <v>11200</v>
      </c>
      <c r="Y55" s="50">
        <f t="shared" si="19"/>
        <v>720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154">
        <f t="shared" si="23"/>
        <v>11920</v>
      </c>
      <c r="AD55" s="51">
        <f t="shared" si="24"/>
        <v>0</v>
      </c>
      <c r="AE55" s="155">
        <f t="shared" si="25"/>
        <v>11920</v>
      </c>
    </row>
    <row r="56" spans="1:31" ht="18" hidden="1" customHeight="1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1600</v>
      </c>
      <c r="Q57" s="117"/>
      <c r="R57" s="415">
        <f t="shared" si="18"/>
        <v>1600</v>
      </c>
      <c r="S57" s="145"/>
      <c r="T57" s="139">
        <f>SUM(O57,R57)</f>
        <v>1600</v>
      </c>
      <c r="U57" s="608">
        <f t="shared" si="9"/>
        <v>1600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450</v>
      </c>
      <c r="Q59" s="139">
        <v>1700</v>
      </c>
      <c r="R59" s="436">
        <f t="shared" si="18"/>
        <v>2150</v>
      </c>
      <c r="S59" s="63">
        <f t="shared" si="26"/>
        <v>2150</v>
      </c>
      <c r="T59" s="139"/>
      <c r="U59" s="46">
        <f t="shared" si="9"/>
        <v>2150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43000</v>
      </c>
      <c r="AE59" s="54">
        <f t="shared" si="25"/>
        <v>43000</v>
      </c>
    </row>
    <row r="60" spans="1:31" ht="18" customHeight="1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16</v>
      </c>
      <c r="K61" s="563"/>
      <c r="L61" s="563"/>
      <c r="M61" s="563"/>
      <c r="N61" s="607"/>
      <c r="O61" s="619">
        <f t="shared" si="17"/>
        <v>16</v>
      </c>
      <c r="P61" s="45"/>
      <c r="Q61" s="620"/>
      <c r="R61" s="554"/>
      <c r="S61" s="63">
        <f t="shared" si="26"/>
        <v>16</v>
      </c>
      <c r="T61" s="139"/>
      <c r="U61" s="46">
        <f t="shared" si="9"/>
        <v>16</v>
      </c>
      <c r="V61" s="47"/>
      <c r="W61" s="48"/>
      <c r="X61" s="49">
        <f t="shared" si="27"/>
        <v>640</v>
      </c>
      <c r="Y61" s="50"/>
      <c r="Z61" s="50"/>
      <c r="AA61" s="50"/>
      <c r="AB61" s="51"/>
      <c r="AC61" s="52">
        <f t="shared" si="23"/>
        <v>640</v>
      </c>
      <c r="AD61" s="53"/>
      <c r="AE61" s="54">
        <f t="shared" si="25"/>
        <v>640</v>
      </c>
    </row>
    <row r="62" spans="1:31" ht="18" customHeight="1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>
        <v>8</v>
      </c>
      <c r="K62" s="467"/>
      <c r="L62" s="467"/>
      <c r="M62" s="467"/>
      <c r="N62" s="339"/>
      <c r="O62" s="46">
        <f t="shared" si="17"/>
        <v>8</v>
      </c>
      <c r="P62" s="554"/>
      <c r="Q62" s="45"/>
      <c r="R62" s="554"/>
      <c r="S62" s="63">
        <f>SUM(O62,R62)</f>
        <v>8</v>
      </c>
      <c r="T62" s="139"/>
      <c r="U62" s="46">
        <f t="shared" si="9"/>
        <v>8</v>
      </c>
      <c r="V62" s="47">
        <f t="shared" si="12"/>
        <v>0</v>
      </c>
      <c r="W62" s="48"/>
      <c r="X62" s="49">
        <f t="shared" si="27"/>
        <v>320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320</v>
      </c>
      <c r="AD62" s="53">
        <f t="shared" si="24"/>
        <v>0</v>
      </c>
      <c r="AE62" s="54">
        <f t="shared" si="25"/>
        <v>320</v>
      </c>
    </row>
    <row r="63" spans="1:31" ht="18" customHeight="1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25</v>
      </c>
      <c r="K64" s="467"/>
      <c r="L64" s="467"/>
      <c r="M64" s="467"/>
      <c r="N64" s="339"/>
      <c r="O64" s="46">
        <f>SUM(J64:N64)</f>
        <v>25</v>
      </c>
      <c r="P64" s="554"/>
      <c r="Q64" s="45"/>
      <c r="R64" s="554"/>
      <c r="S64" s="63"/>
      <c r="T64" s="143">
        <f>SUM(O64,R64)</f>
        <v>25</v>
      </c>
      <c r="U64" s="46">
        <f t="shared" si="9"/>
        <v>25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180</v>
      </c>
      <c r="K65" s="563">
        <v>18</v>
      </c>
      <c r="L65" s="563">
        <v>2</v>
      </c>
      <c r="M65" s="563"/>
      <c r="N65" s="607"/>
      <c r="O65" s="558">
        <f t="shared" si="17"/>
        <v>200</v>
      </c>
      <c r="P65" s="554"/>
      <c r="Q65" s="45"/>
      <c r="R65" s="554"/>
      <c r="S65" s="63">
        <f t="shared" si="26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 t="shared" si="27"/>
        <v>7200</v>
      </c>
      <c r="Y65" s="50">
        <f t="shared" si="19"/>
        <v>720</v>
      </c>
      <c r="Z65" s="50">
        <f t="shared" si="20"/>
        <v>80</v>
      </c>
      <c r="AA65" s="50">
        <f t="shared" si="21"/>
        <v>0</v>
      </c>
      <c r="AB65" s="51">
        <f t="shared" si="22"/>
        <v>0</v>
      </c>
      <c r="AC65" s="52">
        <f t="shared" si="23"/>
        <v>8000</v>
      </c>
      <c r="AD65" s="53">
        <f t="shared" si="24"/>
        <v>0</v>
      </c>
      <c r="AE65" s="54">
        <f t="shared" si="25"/>
        <v>8000</v>
      </c>
    </row>
    <row r="66" spans="1:31" ht="15.75" hidden="1" customHeight="1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130</v>
      </c>
      <c r="Q67" s="139"/>
      <c r="R67" s="436">
        <f t="shared" si="18"/>
        <v>130</v>
      </c>
      <c r="S67" s="63">
        <f t="shared" si="26"/>
        <v>130</v>
      </c>
      <c r="T67" s="139"/>
      <c r="U67" s="608">
        <f t="shared" si="9"/>
        <v>130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2600</v>
      </c>
      <c r="AE67" s="155">
        <f t="shared" si="25"/>
        <v>2600</v>
      </c>
    </row>
    <row r="68" spans="1:31" ht="18" customHeight="1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>
        <v>120</v>
      </c>
      <c r="Q68" s="139">
        <v>10</v>
      </c>
      <c r="R68" s="436">
        <f t="shared" si="18"/>
        <v>130</v>
      </c>
      <c r="S68" s="63">
        <f t="shared" si="26"/>
        <v>130</v>
      </c>
      <c r="T68" s="139"/>
      <c r="U68" s="608">
        <f t="shared" si="9"/>
        <v>130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2600</v>
      </c>
      <c r="AE68" s="155">
        <f t="shared" si="25"/>
        <v>2600</v>
      </c>
    </row>
    <row r="69" spans="1:31" ht="18" customHeight="1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427</v>
      </c>
      <c r="Q70" s="117"/>
      <c r="R70" s="415">
        <f t="shared" si="18"/>
        <v>427</v>
      </c>
      <c r="S70" s="63"/>
      <c r="T70" s="139">
        <f>SUM(O70,R70)</f>
        <v>427</v>
      </c>
      <c r="U70" s="46">
        <f t="shared" si="9"/>
        <v>427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720</v>
      </c>
      <c r="Q71" s="139">
        <v>1300</v>
      </c>
      <c r="R71" s="436">
        <f t="shared" si="18"/>
        <v>2020</v>
      </c>
      <c r="S71" s="63">
        <f t="shared" si="26"/>
        <v>2020</v>
      </c>
      <c r="T71" s="139"/>
      <c r="U71" s="46">
        <f t="shared" si="9"/>
        <v>2020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40400</v>
      </c>
      <c r="AE71" s="54">
        <f t="shared" si="25"/>
        <v>40400</v>
      </c>
    </row>
    <row r="72" spans="1:31" ht="18" customHeight="1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56</v>
      </c>
      <c r="K72" s="563"/>
      <c r="L72" s="563"/>
      <c r="M72" s="563"/>
      <c r="N72" s="557"/>
      <c r="O72" s="558">
        <f t="shared" si="17"/>
        <v>56</v>
      </c>
      <c r="P72" s="554"/>
      <c r="Q72" s="45"/>
      <c r="R72" s="554"/>
      <c r="S72" s="63">
        <f t="shared" si="26"/>
        <v>56</v>
      </c>
      <c r="T72" s="139"/>
      <c r="U72" s="46">
        <f t="shared" si="9"/>
        <v>56</v>
      </c>
      <c r="V72" s="47">
        <f t="shared" si="12"/>
        <v>0</v>
      </c>
      <c r="W72" s="48"/>
      <c r="X72" s="49">
        <f t="shared" ref="X72:X76" si="28">(J72*1000)/C72</f>
        <v>2240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2240</v>
      </c>
      <c r="AD72" s="53">
        <f t="shared" si="24"/>
        <v>0</v>
      </c>
      <c r="AE72" s="54">
        <f t="shared" si="25"/>
        <v>2240</v>
      </c>
    </row>
    <row r="73" spans="1:31" ht="18" hidden="1" customHeight="1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>
        <v>21</v>
      </c>
      <c r="K75" s="601"/>
      <c r="L75" s="601"/>
      <c r="M75" s="601"/>
      <c r="N75" s="561"/>
      <c r="O75" s="562">
        <f>SUM(J75:N75)</f>
        <v>21</v>
      </c>
      <c r="P75" s="554"/>
      <c r="Q75" s="45"/>
      <c r="R75" s="554"/>
      <c r="S75" s="63"/>
      <c r="T75" s="143">
        <f>SUM(O75,R75)</f>
        <v>21</v>
      </c>
      <c r="U75" s="46">
        <f>SUM(S75:T75)</f>
        <v>21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59</v>
      </c>
      <c r="K76" s="563">
        <v>5</v>
      </c>
      <c r="L76" s="563"/>
      <c r="M76" s="563"/>
      <c r="N76" s="557"/>
      <c r="O76" s="558">
        <f t="shared" si="17"/>
        <v>64</v>
      </c>
      <c r="P76" s="554"/>
      <c r="Q76" s="45"/>
      <c r="R76" s="554"/>
      <c r="S76" s="63">
        <f t="shared" si="26"/>
        <v>64</v>
      </c>
      <c r="T76" s="139"/>
      <c r="U76" s="46">
        <f t="shared" si="9"/>
        <v>64</v>
      </c>
      <c r="V76" s="47">
        <f t="shared" si="12"/>
        <v>0</v>
      </c>
      <c r="W76" s="48"/>
      <c r="X76" s="49">
        <f t="shared" si="28"/>
        <v>2360</v>
      </c>
      <c r="Y76" s="50">
        <f t="shared" si="19"/>
        <v>200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2560</v>
      </c>
      <c r="AD76" s="53">
        <f t="shared" si="24"/>
        <v>0</v>
      </c>
      <c r="AE76" s="54">
        <f t="shared" si="25"/>
        <v>2560</v>
      </c>
    </row>
    <row r="77" spans="1:31" ht="18" customHeight="1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95</v>
      </c>
      <c r="R77" s="415">
        <f>SUM(P77:Q77)</f>
        <v>95</v>
      </c>
      <c r="S77" s="140"/>
      <c r="T77" s="139">
        <f>SUM(O77,R77)</f>
        <v>95</v>
      </c>
      <c r="U77" s="46">
        <f t="shared" si="9"/>
        <v>95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620</v>
      </c>
      <c r="R78" s="436">
        <f>SUM(P78:Q78)</f>
        <v>620</v>
      </c>
      <c r="S78" s="140">
        <f>SUM(O78,R78)</f>
        <v>620</v>
      </c>
      <c r="T78" s="139"/>
      <c r="U78" s="46">
        <f t="shared" si="9"/>
        <v>620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12400</v>
      </c>
      <c r="AE78" s="54">
        <f t="shared" si="25"/>
        <v>12400</v>
      </c>
    </row>
    <row r="79" spans="1:31" ht="18.75" customHeight="1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52</v>
      </c>
      <c r="K82" s="563">
        <v>12</v>
      </c>
      <c r="L82" s="563"/>
      <c r="M82" s="563"/>
      <c r="N82" s="557"/>
      <c r="O82" s="558">
        <f t="shared" si="17"/>
        <v>64</v>
      </c>
      <c r="P82" s="554"/>
      <c r="Q82" s="45"/>
      <c r="R82" s="554"/>
      <c r="S82" s="63">
        <f t="shared" si="26"/>
        <v>64</v>
      </c>
      <c r="T82" s="139"/>
      <c r="U82" s="46">
        <f t="shared" si="9"/>
        <v>64</v>
      </c>
      <c r="V82" s="47">
        <f t="shared" si="12"/>
        <v>0</v>
      </c>
      <c r="W82" s="48"/>
      <c r="X82" s="49">
        <f t="shared" si="29"/>
        <v>2080</v>
      </c>
      <c r="Y82" s="50">
        <f t="shared" si="19"/>
        <v>480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2560</v>
      </c>
      <c r="AD82" s="53">
        <f t="shared" si="24"/>
        <v>0</v>
      </c>
      <c r="AE82" s="54">
        <f t="shared" si="25"/>
        <v>2560</v>
      </c>
    </row>
    <row r="83" spans="1:31" ht="18" hidden="1" customHeight="1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869</v>
      </c>
      <c r="K105" s="129">
        <f t="shared" si="31"/>
        <v>53</v>
      </c>
      <c r="L105" s="129">
        <f t="shared" si="31"/>
        <v>2</v>
      </c>
      <c r="M105" s="129">
        <f t="shared" si="31"/>
        <v>0</v>
      </c>
      <c r="N105" s="129">
        <f t="shared" si="31"/>
        <v>16</v>
      </c>
      <c r="O105" s="648">
        <f t="shared" si="31"/>
        <v>940</v>
      </c>
      <c r="P105" s="129">
        <f t="shared" si="31"/>
        <v>3447</v>
      </c>
      <c r="Q105" s="129">
        <f t="shared" si="31"/>
        <v>3725</v>
      </c>
      <c r="R105" s="133">
        <f t="shared" si="31"/>
        <v>7172</v>
      </c>
      <c r="S105" s="128">
        <f t="shared" si="31"/>
        <v>5884</v>
      </c>
      <c r="T105" s="129">
        <f t="shared" si="31"/>
        <v>2228</v>
      </c>
      <c r="U105" s="130">
        <f t="shared" si="31"/>
        <v>8112</v>
      </c>
      <c r="V105" s="47">
        <f t="shared" si="30"/>
        <v>0</v>
      </c>
      <c r="W105" s="131"/>
      <c r="X105" s="132">
        <f t="shared" ref="X105:AE105" si="32">SUM(X47:X104)</f>
        <v>30520</v>
      </c>
      <c r="Y105" s="129">
        <f t="shared" si="32"/>
        <v>2120</v>
      </c>
      <c r="Z105" s="129">
        <f t="shared" si="32"/>
        <v>80</v>
      </c>
      <c r="AA105" s="129">
        <f t="shared" si="32"/>
        <v>0</v>
      </c>
      <c r="AB105" s="133">
        <f t="shared" si="32"/>
        <v>640</v>
      </c>
      <c r="AC105" s="130">
        <f t="shared" si="32"/>
        <v>33360</v>
      </c>
      <c r="AD105" s="133">
        <f t="shared" si="32"/>
        <v>101000</v>
      </c>
      <c r="AE105" s="134">
        <f t="shared" si="32"/>
        <v>133720</v>
      </c>
    </row>
    <row r="106" spans="1:31" ht="18" customHeight="1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40</v>
      </c>
      <c r="K106" s="556"/>
      <c r="L106" s="556"/>
      <c r="M106" s="556"/>
      <c r="N106" s="557"/>
      <c r="O106" s="558">
        <f t="shared" ref="O106:O130" si="33">SUM(J106:N106)</f>
        <v>40</v>
      </c>
      <c r="P106" s="554"/>
      <c r="Q106" s="45"/>
      <c r="R106" s="554"/>
      <c r="S106" s="63">
        <f t="shared" ref="S106:S129" si="34">SUM(O106,R106)</f>
        <v>40</v>
      </c>
      <c r="T106" s="139"/>
      <c r="U106" s="46">
        <f t="shared" ref="U106:U182" si="35">SUM(S106:T106)</f>
        <v>40</v>
      </c>
      <c r="V106" s="47">
        <f t="shared" si="30"/>
        <v>0</v>
      </c>
      <c r="W106" s="48"/>
      <c r="X106" s="49">
        <f t="shared" ref="X106:X134" si="36">(J106*1000)/C106</f>
        <v>1600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1600</v>
      </c>
      <c r="AD106" s="53">
        <f t="shared" ref="AD106:AD134" si="42">(R106*1000)/C106</f>
        <v>0</v>
      </c>
      <c r="AE106" s="54">
        <f t="shared" ref="AE106:AE134" si="43">SUM(AC106:AD106)</f>
        <v>1600</v>
      </c>
    </row>
    <row r="107" spans="1:31" ht="18" hidden="1" customHeight="1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4</v>
      </c>
      <c r="K112" s="616"/>
      <c r="L112" s="616"/>
      <c r="M112" s="616"/>
      <c r="N112" s="586"/>
      <c r="O112" s="65">
        <f>SUM(J112:N112)</f>
        <v>4</v>
      </c>
      <c r="P112" s="664"/>
      <c r="Q112" s="665"/>
      <c r="R112" s="664"/>
      <c r="S112" s="140"/>
      <c r="T112" s="143">
        <f>SUM(O112,R112)</f>
        <v>4</v>
      </c>
      <c r="U112" s="46">
        <f>SUM(S112:T112)</f>
        <v>4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10</v>
      </c>
      <c r="K113" s="556"/>
      <c r="L113" s="556"/>
      <c r="M113" s="556"/>
      <c r="N113" s="557"/>
      <c r="O113" s="558">
        <f>SUM(J113:N113)</f>
        <v>10</v>
      </c>
      <c r="P113" s="554"/>
      <c r="Q113" s="45"/>
      <c r="R113" s="554"/>
      <c r="S113" s="63">
        <f t="shared" si="34"/>
        <v>10</v>
      </c>
      <c r="T113" s="139"/>
      <c r="U113" s="46">
        <f t="shared" si="35"/>
        <v>10</v>
      </c>
      <c r="V113" s="47">
        <f t="shared" si="30"/>
        <v>0</v>
      </c>
      <c r="W113" s="48"/>
      <c r="X113" s="49">
        <f>(J113*1000)/C113</f>
        <v>400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400</v>
      </c>
      <c r="AD113" s="53">
        <f t="shared" si="42"/>
        <v>0</v>
      </c>
      <c r="AE113" s="54">
        <f t="shared" si="43"/>
        <v>400</v>
      </c>
    </row>
    <row r="114" spans="1:31" ht="18" hidden="1" customHeight="1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210</v>
      </c>
      <c r="Q117" s="139"/>
      <c r="R117" s="436">
        <f t="shared" si="44"/>
        <v>210</v>
      </c>
      <c r="S117" s="63">
        <f t="shared" si="34"/>
        <v>210</v>
      </c>
      <c r="T117" s="143"/>
      <c r="U117" s="46">
        <f t="shared" si="35"/>
        <v>210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4200</v>
      </c>
      <c r="AE117" s="54">
        <f t="shared" si="43"/>
        <v>4200</v>
      </c>
    </row>
    <row r="118" spans="1:31" ht="18" customHeight="1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>
        <v>19</v>
      </c>
      <c r="K118" s="467"/>
      <c r="L118" s="467"/>
      <c r="M118" s="467"/>
      <c r="N118" s="339"/>
      <c r="O118" s="562">
        <f>SUM(J118:N118)</f>
        <v>19</v>
      </c>
      <c r="P118" s="436"/>
      <c r="Q118" s="139"/>
      <c r="R118" s="436"/>
      <c r="S118" s="63"/>
      <c r="T118" s="143">
        <f>SUM(O118,R118)</f>
        <v>19</v>
      </c>
      <c r="U118" s="46">
        <f t="shared" si="35"/>
        <v>19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12</v>
      </c>
      <c r="K119" s="560"/>
      <c r="L119" s="560"/>
      <c r="M119" s="560"/>
      <c r="N119" s="561"/>
      <c r="O119" s="562">
        <f>SUM(J119:N119)</f>
        <v>12</v>
      </c>
      <c r="P119" s="554"/>
      <c r="Q119" s="45"/>
      <c r="R119" s="436"/>
      <c r="S119" s="63"/>
      <c r="T119" s="143">
        <f>SUM(O119,R119)</f>
        <v>12</v>
      </c>
      <c r="U119" s="46">
        <f t="shared" si="35"/>
        <v>12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140</v>
      </c>
      <c r="K120" s="678">
        <v>12</v>
      </c>
      <c r="L120" s="563">
        <v>8</v>
      </c>
      <c r="M120" s="679"/>
      <c r="N120" s="680"/>
      <c r="O120" s="681">
        <f t="shared" si="33"/>
        <v>160</v>
      </c>
      <c r="P120" s="682"/>
      <c r="Q120" s="683"/>
      <c r="R120" s="682"/>
      <c r="S120" s="621">
        <f t="shared" si="34"/>
        <v>160</v>
      </c>
      <c r="T120" s="139"/>
      <c r="U120" s="46">
        <f t="shared" si="35"/>
        <v>160</v>
      </c>
      <c r="V120" s="47">
        <f t="shared" si="30"/>
        <v>0</v>
      </c>
      <c r="W120" s="48" t="s">
        <v>389</v>
      </c>
      <c r="X120" s="49">
        <f t="shared" si="36"/>
        <v>5600</v>
      </c>
      <c r="Y120" s="50">
        <f t="shared" si="37"/>
        <v>480</v>
      </c>
      <c r="Z120" s="50">
        <f t="shared" si="38"/>
        <v>320</v>
      </c>
      <c r="AA120" s="50">
        <f t="shared" si="39"/>
        <v>0</v>
      </c>
      <c r="AB120" s="51">
        <f t="shared" si="40"/>
        <v>0</v>
      </c>
      <c r="AC120" s="52">
        <f t="shared" si="41"/>
        <v>6400</v>
      </c>
      <c r="AD120" s="53">
        <f t="shared" si="42"/>
        <v>0</v>
      </c>
      <c r="AE120" s="54">
        <f t="shared" si="43"/>
        <v>6400</v>
      </c>
    </row>
    <row r="121" spans="1:31" ht="18" customHeight="1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56</v>
      </c>
      <c r="Q121" s="139"/>
      <c r="R121" s="436">
        <f t="shared" si="44"/>
        <v>56</v>
      </c>
      <c r="S121" s="63">
        <f t="shared" si="34"/>
        <v>56</v>
      </c>
      <c r="T121" s="143"/>
      <c r="U121" s="46">
        <f t="shared" si="35"/>
        <v>56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1120</v>
      </c>
      <c r="AE121" s="54">
        <f t="shared" si="43"/>
        <v>1120</v>
      </c>
    </row>
    <row r="122" spans="1:31" ht="18" customHeight="1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326</v>
      </c>
      <c r="Q122" s="117"/>
      <c r="R122" s="415">
        <f t="shared" si="44"/>
        <v>326</v>
      </c>
      <c r="S122" s="140"/>
      <c r="T122" s="143">
        <f>SUM(O122,R122)</f>
        <v>326</v>
      </c>
      <c r="U122" s="46">
        <f t="shared" si="35"/>
        <v>326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100</v>
      </c>
      <c r="Q123" s="117"/>
      <c r="R123" s="415">
        <f t="shared" si="44"/>
        <v>100</v>
      </c>
      <c r="S123" s="145"/>
      <c r="T123" s="63">
        <f>SUM(O123,R123)</f>
        <v>100</v>
      </c>
      <c r="U123" s="46">
        <f t="shared" si="35"/>
        <v>100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35</v>
      </c>
      <c r="K126" s="563">
        <v>5</v>
      </c>
      <c r="L126" s="563"/>
      <c r="M126" s="563"/>
      <c r="N126" s="607"/>
      <c r="O126" s="558">
        <f t="shared" si="33"/>
        <v>40</v>
      </c>
      <c r="P126" s="554"/>
      <c r="Q126" s="45"/>
      <c r="R126" s="554"/>
      <c r="S126" s="63">
        <f t="shared" si="34"/>
        <v>40</v>
      </c>
      <c r="T126" s="139"/>
      <c r="U126" s="46">
        <f t="shared" si="35"/>
        <v>40</v>
      </c>
      <c r="V126" s="47">
        <f t="shared" si="30"/>
        <v>0</v>
      </c>
      <c r="W126" s="48"/>
      <c r="X126" s="49">
        <f t="shared" si="36"/>
        <v>1400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1600</v>
      </c>
      <c r="AD126" s="53">
        <f t="shared" si="42"/>
        <v>0</v>
      </c>
      <c r="AE126" s="54">
        <f t="shared" si="43"/>
        <v>1600</v>
      </c>
    </row>
    <row r="127" spans="1:31" ht="18" customHeight="1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>
        <v>15</v>
      </c>
      <c r="K127" s="563"/>
      <c r="L127" s="563"/>
      <c r="M127" s="563"/>
      <c r="N127" s="607"/>
      <c r="O127" s="690">
        <f>SUM(J127:N127)</f>
        <v>15</v>
      </c>
      <c r="P127" s="554"/>
      <c r="Q127" s="45"/>
      <c r="R127" s="554"/>
      <c r="S127" s="63"/>
      <c r="T127" s="143">
        <f>SUM(O127,R127)</f>
        <v>15</v>
      </c>
      <c r="U127" s="46">
        <f t="shared" si="35"/>
        <v>15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22</v>
      </c>
      <c r="K128" s="692"/>
      <c r="L128" s="692"/>
      <c r="M128" s="692"/>
      <c r="N128" s="693"/>
      <c r="O128" s="690">
        <f>SUM(J128:N128)</f>
        <v>22</v>
      </c>
      <c r="P128" s="554"/>
      <c r="Q128" s="45"/>
      <c r="R128" s="554"/>
      <c r="S128" s="63"/>
      <c r="T128" s="143">
        <f>SUM(O128,R128)</f>
        <v>22</v>
      </c>
      <c r="U128" s="46">
        <f t="shared" si="35"/>
        <v>22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110</v>
      </c>
      <c r="K129" s="563">
        <v>5</v>
      </c>
      <c r="L129" s="563">
        <v>3</v>
      </c>
      <c r="M129" s="563"/>
      <c r="N129" s="607"/>
      <c r="O129" s="558">
        <f t="shared" si="33"/>
        <v>118</v>
      </c>
      <c r="P129" s="554"/>
      <c r="Q129" s="45"/>
      <c r="R129" s="554"/>
      <c r="S129" s="63">
        <f t="shared" si="34"/>
        <v>118</v>
      </c>
      <c r="T129" s="139"/>
      <c r="U129" s="46">
        <f t="shared" si="35"/>
        <v>118</v>
      </c>
      <c r="V129" s="47">
        <f t="shared" si="30"/>
        <v>0</v>
      </c>
      <c r="W129" s="48" t="s">
        <v>392</v>
      </c>
      <c r="X129" s="49">
        <f t="shared" si="36"/>
        <v>4400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4720</v>
      </c>
      <c r="AD129" s="53">
        <f t="shared" si="42"/>
        <v>0</v>
      </c>
      <c r="AE129" s="54">
        <f t="shared" si="43"/>
        <v>4720</v>
      </c>
    </row>
    <row r="130" spans="1:31" ht="18" hidden="1" customHeight="1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234</v>
      </c>
      <c r="Q131" s="901"/>
      <c r="R131" s="415">
        <f t="shared" si="44"/>
        <v>234</v>
      </c>
      <c r="S131" s="63"/>
      <c r="T131" s="63">
        <f>SUM(O131,R131)</f>
        <v>234</v>
      </c>
      <c r="U131" s="46">
        <f t="shared" si="35"/>
        <v>234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265</v>
      </c>
      <c r="Q132" s="117"/>
      <c r="R132" s="415">
        <f t="shared" si="44"/>
        <v>265</v>
      </c>
      <c r="S132" s="145"/>
      <c r="T132" s="143">
        <f>SUM(O132,R132)</f>
        <v>265</v>
      </c>
      <c r="U132" s="46">
        <f t="shared" si="35"/>
        <v>265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260</v>
      </c>
      <c r="Q133" s="139"/>
      <c r="R133" s="702">
        <f t="shared" si="44"/>
        <v>260</v>
      </c>
      <c r="S133" s="702">
        <f t="shared" ref="S133:S134" si="45">SUM(O133,R133)</f>
        <v>260</v>
      </c>
      <c r="T133" s="139"/>
      <c r="U133" s="65">
        <f t="shared" si="35"/>
        <v>260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5200</v>
      </c>
      <c r="AE133" s="54">
        <f t="shared" si="43"/>
        <v>5200</v>
      </c>
    </row>
    <row r="134" spans="1:31" ht="18" customHeight="1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64</v>
      </c>
      <c r="Q134" s="70"/>
      <c r="R134" s="903">
        <f>SUM(P134:Q134)</f>
        <v>64</v>
      </c>
      <c r="S134" s="703">
        <f t="shared" si="45"/>
        <v>64</v>
      </c>
      <c r="T134" s="139"/>
      <c r="U134" s="46">
        <f t="shared" si="35"/>
        <v>64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1280</v>
      </c>
      <c r="AE134" s="54">
        <f t="shared" si="43"/>
        <v>1280</v>
      </c>
    </row>
    <row r="135" spans="1:31" ht="18" customHeight="1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407</v>
      </c>
      <c r="K135" s="129">
        <f t="shared" si="46"/>
        <v>22</v>
      </c>
      <c r="L135" s="129">
        <f t="shared" si="46"/>
        <v>11</v>
      </c>
      <c r="M135" s="129">
        <f t="shared" si="46"/>
        <v>0</v>
      </c>
      <c r="N135" s="129">
        <f t="shared" si="46"/>
        <v>0</v>
      </c>
      <c r="O135" s="130">
        <f t="shared" si="46"/>
        <v>440</v>
      </c>
      <c r="P135" s="133">
        <f t="shared" si="46"/>
        <v>1515</v>
      </c>
      <c r="Q135" s="129">
        <f t="shared" si="46"/>
        <v>0</v>
      </c>
      <c r="R135" s="648">
        <f t="shared" si="46"/>
        <v>1515</v>
      </c>
      <c r="S135" s="648">
        <f t="shared" si="46"/>
        <v>958</v>
      </c>
      <c r="T135" s="129">
        <f t="shared" si="46"/>
        <v>997</v>
      </c>
      <c r="U135" s="130">
        <f t="shared" si="46"/>
        <v>1955</v>
      </c>
      <c r="V135" s="47">
        <f t="shared" si="30"/>
        <v>0</v>
      </c>
      <c r="W135" s="131"/>
      <c r="X135" s="132">
        <f t="shared" ref="X135:AE135" si="47">SUM(X106:X134)</f>
        <v>13400</v>
      </c>
      <c r="Y135" s="129">
        <f t="shared" si="47"/>
        <v>880</v>
      </c>
      <c r="Z135" s="129">
        <f t="shared" si="47"/>
        <v>440</v>
      </c>
      <c r="AA135" s="129">
        <f t="shared" si="47"/>
        <v>0</v>
      </c>
      <c r="AB135" s="133">
        <f t="shared" si="47"/>
        <v>0</v>
      </c>
      <c r="AC135" s="130">
        <f t="shared" si="47"/>
        <v>14720</v>
      </c>
      <c r="AD135" s="133">
        <f t="shared" si="47"/>
        <v>11800</v>
      </c>
      <c r="AE135" s="134">
        <f t="shared" si="47"/>
        <v>26520</v>
      </c>
    </row>
    <row r="136" spans="1:31" ht="18" hidden="1" customHeight="1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1514</v>
      </c>
      <c r="K148" s="291">
        <f t="shared" si="61"/>
        <v>82</v>
      </c>
      <c r="L148" s="291">
        <f t="shared" si="61"/>
        <v>42</v>
      </c>
      <c r="M148" s="291">
        <f t="shared" si="61"/>
        <v>0</v>
      </c>
      <c r="N148" s="295">
        <f t="shared" si="61"/>
        <v>32</v>
      </c>
      <c r="O148" s="292">
        <f t="shared" si="61"/>
        <v>1670</v>
      </c>
      <c r="P148" s="295">
        <f t="shared" si="61"/>
        <v>5960</v>
      </c>
      <c r="Q148" s="295">
        <f t="shared" si="61"/>
        <v>5130</v>
      </c>
      <c r="R148" s="710">
        <f t="shared" si="61"/>
        <v>11090</v>
      </c>
      <c r="S148" s="711">
        <f t="shared" si="61"/>
        <v>9388</v>
      </c>
      <c r="T148" s="291">
        <f t="shared" si="61"/>
        <v>3372</v>
      </c>
      <c r="U148" s="292">
        <f t="shared" si="61"/>
        <v>12760</v>
      </c>
      <c r="V148" s="47">
        <f t="shared" si="30"/>
        <v>0</v>
      </c>
      <c r="W148" s="293"/>
      <c r="X148" s="294">
        <f t="shared" ref="X148:AE148" si="62">SUM(X147,X135,X105,X46)</f>
        <v>49920</v>
      </c>
      <c r="Y148" s="291">
        <f t="shared" si="62"/>
        <v>3280</v>
      </c>
      <c r="Z148" s="291">
        <f t="shared" si="62"/>
        <v>640</v>
      </c>
      <c r="AA148" s="291">
        <f t="shared" si="62"/>
        <v>0</v>
      </c>
      <c r="AB148" s="295">
        <f t="shared" si="62"/>
        <v>1280</v>
      </c>
      <c r="AC148" s="292">
        <f t="shared" si="62"/>
        <v>55120</v>
      </c>
      <c r="AD148" s="295">
        <f t="shared" si="62"/>
        <v>160200</v>
      </c>
      <c r="AE148" s="296">
        <f t="shared" si="62"/>
        <v>212120</v>
      </c>
    </row>
    <row r="149" spans="1:31" ht="18" customHeight="1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72</v>
      </c>
      <c r="K149" s="714"/>
      <c r="L149" s="714"/>
      <c r="M149" s="714"/>
      <c r="N149" s="715"/>
      <c r="O149" s="716">
        <f t="shared" ref="O149:O194" si="63">SUM(J149:N149)</f>
        <v>72</v>
      </c>
      <c r="P149" s="554"/>
      <c r="Q149" s="301"/>
      <c r="R149" s="717"/>
      <c r="S149" s="63">
        <f t="shared" ref="S149:S194" si="64">SUM(O149,R149)</f>
        <v>72</v>
      </c>
      <c r="T149" s="430"/>
      <c r="U149" s="302">
        <f t="shared" si="35"/>
        <v>72</v>
      </c>
      <c r="V149" s="47">
        <f t="shared" si="30"/>
        <v>0</v>
      </c>
      <c r="W149" s="303"/>
      <c r="X149" s="304">
        <f t="shared" ref="X149:X194" si="65">(J149*1000)/C149</f>
        <v>2880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2880</v>
      </c>
      <c r="AD149" s="308">
        <f t="shared" ref="AD149:AD194" si="71">(R149*1000)/C149</f>
        <v>0</v>
      </c>
      <c r="AE149" s="309">
        <f t="shared" ref="AE149:AE194" si="72">SUM(AC149:AD149)</f>
        <v>2880</v>
      </c>
    </row>
    <row r="150" spans="1:31" ht="18" hidden="1" customHeight="1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32</v>
      </c>
      <c r="M153" s="714"/>
      <c r="N153" s="715"/>
      <c r="O153" s="716">
        <f t="shared" si="63"/>
        <v>32</v>
      </c>
      <c r="P153" s="554"/>
      <c r="Q153" s="301"/>
      <c r="R153" s="717"/>
      <c r="S153" s="63">
        <f t="shared" si="64"/>
        <v>32</v>
      </c>
      <c r="T153" s="430"/>
      <c r="U153" s="302">
        <f t="shared" si="35"/>
        <v>32</v>
      </c>
      <c r="V153" s="47">
        <f t="shared" si="73"/>
        <v>0</v>
      </c>
      <c r="W153" s="303"/>
      <c r="X153" s="304"/>
      <c r="Y153" s="305"/>
      <c r="Z153" s="50">
        <f t="shared" si="67"/>
        <v>1280</v>
      </c>
      <c r="AA153" s="305"/>
      <c r="AB153" s="306"/>
      <c r="AC153" s="52">
        <f t="shared" si="70"/>
        <v>1280</v>
      </c>
      <c r="AD153" s="308"/>
      <c r="AE153" s="54">
        <f t="shared" si="72"/>
        <v>1280</v>
      </c>
    </row>
    <row r="154" spans="1:31" ht="18" hidden="1" customHeight="1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>
        <v>16</v>
      </c>
      <c r="M155" s="714"/>
      <c r="N155" s="715"/>
      <c r="O155" s="716">
        <f t="shared" si="63"/>
        <v>16</v>
      </c>
      <c r="P155" s="554"/>
      <c r="Q155" s="301"/>
      <c r="R155" s="717"/>
      <c r="S155" s="63">
        <f t="shared" si="64"/>
        <v>16</v>
      </c>
      <c r="T155" s="430"/>
      <c r="U155" s="302">
        <f t="shared" si="35"/>
        <v>16</v>
      </c>
      <c r="V155" s="47">
        <f t="shared" si="73"/>
        <v>0</v>
      </c>
      <c r="W155" s="303"/>
      <c r="X155" s="304"/>
      <c r="Y155" s="305"/>
      <c r="Z155" s="50">
        <f t="shared" si="67"/>
        <v>640</v>
      </c>
      <c r="AA155" s="305"/>
      <c r="AB155" s="306"/>
      <c r="AC155" s="52">
        <f t="shared" si="70"/>
        <v>640</v>
      </c>
      <c r="AD155" s="308"/>
      <c r="AE155" s="54">
        <f t="shared" si="72"/>
        <v>640</v>
      </c>
    </row>
    <row r="156" spans="1:31" ht="18" customHeight="1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72</v>
      </c>
      <c r="R158" s="436">
        <f t="shared" si="74"/>
        <v>72</v>
      </c>
      <c r="S158" s="63">
        <f t="shared" si="64"/>
        <v>72</v>
      </c>
      <c r="T158" s="139"/>
      <c r="U158" s="46">
        <f t="shared" si="35"/>
        <v>72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1440</v>
      </c>
      <c r="AE158" s="54">
        <f t="shared" si="72"/>
        <v>1440</v>
      </c>
    </row>
    <row r="159" spans="1:31" ht="18" hidden="1" customHeight="1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>
      <c r="A164" s="190">
        <v>114301</v>
      </c>
      <c r="B164" s="752">
        <v>3.5</v>
      </c>
      <c r="C164" s="180">
        <v>25</v>
      </c>
      <c r="D164" s="753" t="s">
        <v>213</v>
      </c>
      <c r="E164" s="103"/>
      <c r="F164" s="261"/>
      <c r="G164" s="103"/>
      <c r="H164" s="104"/>
      <c r="I164" s="738"/>
      <c r="J164" s="44"/>
      <c r="K164" s="467"/>
      <c r="L164" s="749"/>
      <c r="M164" s="467"/>
      <c r="N164" s="339"/>
      <c r="O164" s="302">
        <f t="shared" si="63"/>
        <v>0</v>
      </c>
      <c r="P164" s="554"/>
      <c r="Q164" s="739"/>
      <c r="R164" s="740"/>
      <c r="S164" s="63">
        <f t="shared" si="64"/>
        <v>0</v>
      </c>
      <c r="T164" s="143"/>
      <c r="U164" s="302">
        <f t="shared" si="35"/>
        <v>0</v>
      </c>
      <c r="V164" s="47">
        <f t="shared" si="73"/>
        <v>0</v>
      </c>
      <c r="W164" s="339"/>
      <c r="X164" s="49">
        <f t="shared" si="65"/>
        <v>0</v>
      </c>
      <c r="Y164" s="49"/>
      <c r="Z164" s="49"/>
      <c r="AA164" s="49"/>
      <c r="AB164" s="51"/>
      <c r="AC164" s="52">
        <f t="shared" si="70"/>
        <v>0</v>
      </c>
      <c r="AD164" s="53"/>
      <c r="AE164" s="54">
        <f t="shared" si="72"/>
        <v>0</v>
      </c>
    </row>
    <row r="165" spans="1:31" ht="18.75" customHeight="1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150</v>
      </c>
      <c r="R167" s="436">
        <f t="shared" si="74"/>
        <v>150</v>
      </c>
      <c r="S167" s="63">
        <f t="shared" si="64"/>
        <v>150</v>
      </c>
      <c r="T167" s="143"/>
      <c r="U167" s="46">
        <f t="shared" si="35"/>
        <v>150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3000</v>
      </c>
      <c r="AE167" s="54">
        <f t="shared" si="72"/>
        <v>3000</v>
      </c>
    </row>
    <row r="168" spans="1:31" ht="16.5" hidden="1" customHeight="1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8</v>
      </c>
      <c r="K170" s="594"/>
      <c r="L170" s="594"/>
      <c r="M170" s="594"/>
      <c r="N170" s="572"/>
      <c r="O170" s="716">
        <f t="shared" si="63"/>
        <v>8</v>
      </c>
      <c r="P170" s="567"/>
      <c r="Q170" s="571"/>
      <c r="R170" s="567"/>
      <c r="S170" s="63">
        <f t="shared" si="64"/>
        <v>8</v>
      </c>
      <c r="T170" s="139"/>
      <c r="U170" s="302">
        <f t="shared" si="35"/>
        <v>8</v>
      </c>
      <c r="V170" s="47"/>
      <c r="W170" s="48"/>
      <c r="X170" s="49">
        <f t="shared" si="65"/>
        <v>320</v>
      </c>
      <c r="Y170" s="50"/>
      <c r="Z170" s="305"/>
      <c r="AA170" s="50"/>
      <c r="AB170" s="51"/>
      <c r="AC170" s="52">
        <f t="shared" si="70"/>
        <v>320</v>
      </c>
      <c r="AD170" s="53"/>
      <c r="AE170" s="54">
        <f t="shared" si="72"/>
        <v>320</v>
      </c>
    </row>
    <row r="171" spans="1:31" ht="18" customHeight="1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customHeight="1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hidden="1" customHeight="1">
      <c r="A173" s="779">
        <v>113601</v>
      </c>
      <c r="B173" s="249">
        <v>2.5</v>
      </c>
      <c r="C173" s="780" t="s">
        <v>27</v>
      </c>
      <c r="D173" s="630"/>
      <c r="E173" s="103"/>
      <c r="F173" s="781" t="s">
        <v>402</v>
      </c>
      <c r="G173" s="261" t="s">
        <v>224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72</v>
      </c>
      <c r="R177" s="436">
        <f t="shared" si="74"/>
        <v>72</v>
      </c>
      <c r="S177" s="63">
        <f t="shared" si="64"/>
        <v>72</v>
      </c>
      <c r="T177" s="143"/>
      <c r="U177" s="46">
        <f t="shared" si="35"/>
        <v>72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1440</v>
      </c>
      <c r="AE177" s="54">
        <f t="shared" si="72"/>
        <v>1440</v>
      </c>
    </row>
    <row r="178" spans="1:31" ht="20.25" hidden="1" customHeight="1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>
        <v>16</v>
      </c>
      <c r="M179" s="594"/>
      <c r="N179" s="572"/>
      <c r="O179" s="716">
        <f t="shared" si="63"/>
        <v>16</v>
      </c>
      <c r="P179" s="567"/>
      <c r="Q179" s="571"/>
      <c r="R179" s="567"/>
      <c r="S179" s="63">
        <f t="shared" si="64"/>
        <v>16</v>
      </c>
      <c r="T179" s="139"/>
      <c r="U179" s="302">
        <f t="shared" si="35"/>
        <v>16</v>
      </c>
      <c r="V179" s="47">
        <f t="shared" si="73"/>
        <v>0</v>
      </c>
      <c r="W179" s="48"/>
      <c r="X179" s="49"/>
      <c r="Y179" s="50"/>
      <c r="Z179" s="50">
        <f t="shared" si="67"/>
        <v>640</v>
      </c>
      <c r="AA179" s="50"/>
      <c r="AB179" s="51"/>
      <c r="AC179" s="52">
        <f t="shared" si="70"/>
        <v>640</v>
      </c>
      <c r="AD179" s="53"/>
      <c r="AE179" s="54">
        <f t="shared" si="72"/>
        <v>640</v>
      </c>
    </row>
    <row r="180" spans="1:31" ht="18" customHeight="1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280</v>
      </c>
      <c r="R191" s="436">
        <f t="shared" si="74"/>
        <v>280</v>
      </c>
      <c r="S191" s="63">
        <f t="shared" si="64"/>
        <v>280</v>
      </c>
      <c r="T191" s="139"/>
      <c r="U191" s="46">
        <f t="shared" si="75"/>
        <v>280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5600</v>
      </c>
      <c r="AE191" s="54">
        <f t="shared" si="72"/>
        <v>5600</v>
      </c>
    </row>
    <row r="192" spans="1:31" ht="18" hidden="1" customHeight="1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238</v>
      </c>
      <c r="K195" s="128">
        <f t="shared" si="76"/>
        <v>0</v>
      </c>
      <c r="L195" s="128">
        <f t="shared" si="76"/>
        <v>72</v>
      </c>
      <c r="M195" s="128">
        <f t="shared" si="76"/>
        <v>0</v>
      </c>
      <c r="N195" s="128">
        <f t="shared" si="76"/>
        <v>0</v>
      </c>
      <c r="O195" s="130">
        <f t="shared" si="76"/>
        <v>310</v>
      </c>
      <c r="P195" s="133">
        <f t="shared" si="76"/>
        <v>0</v>
      </c>
      <c r="Q195" s="129">
        <f t="shared" si="76"/>
        <v>574</v>
      </c>
      <c r="R195" s="133">
        <f t="shared" si="76"/>
        <v>574</v>
      </c>
      <c r="S195" s="128">
        <f t="shared" si="76"/>
        <v>884</v>
      </c>
      <c r="T195" s="129">
        <f t="shared" si="76"/>
        <v>0</v>
      </c>
      <c r="U195" s="130">
        <f t="shared" si="76"/>
        <v>884</v>
      </c>
      <c r="V195" s="47">
        <f t="shared" si="73"/>
        <v>0</v>
      </c>
      <c r="W195" s="131"/>
      <c r="X195" s="132">
        <f t="shared" ref="X195:AE195" si="77">SUM(X149:X194)</f>
        <v>9520</v>
      </c>
      <c r="Y195" s="129">
        <f t="shared" si="77"/>
        <v>0</v>
      </c>
      <c r="Z195" s="129">
        <f t="shared" si="77"/>
        <v>2880</v>
      </c>
      <c r="AA195" s="129">
        <f t="shared" si="77"/>
        <v>0</v>
      </c>
      <c r="AB195" s="133">
        <f t="shared" si="77"/>
        <v>0</v>
      </c>
      <c r="AC195" s="130">
        <f t="shared" si="77"/>
        <v>12400</v>
      </c>
      <c r="AD195" s="133">
        <f t="shared" si="77"/>
        <v>11480</v>
      </c>
      <c r="AE195" s="134">
        <f t="shared" si="77"/>
        <v>23880</v>
      </c>
    </row>
    <row r="196" spans="1:31" ht="18" hidden="1" customHeight="1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294</v>
      </c>
      <c r="K259" s="291">
        <f t="shared" ref="K259:U259" si="119">SUM(K258,K207,K195)</f>
        <v>0</v>
      </c>
      <c r="L259" s="291">
        <f t="shared" si="119"/>
        <v>72</v>
      </c>
      <c r="M259" s="291">
        <f t="shared" si="119"/>
        <v>0</v>
      </c>
      <c r="N259" s="295">
        <f t="shared" si="119"/>
        <v>0</v>
      </c>
      <c r="O259" s="292">
        <f t="shared" si="119"/>
        <v>366</v>
      </c>
      <c r="P259" s="295">
        <f t="shared" si="119"/>
        <v>0</v>
      </c>
      <c r="Q259" s="291">
        <f>SUM(Q258,Q207,Q195)</f>
        <v>574</v>
      </c>
      <c r="R259" s="295">
        <f t="shared" si="119"/>
        <v>574</v>
      </c>
      <c r="S259" s="290">
        <f t="shared" si="119"/>
        <v>940</v>
      </c>
      <c r="T259" s="291">
        <f t="shared" si="119"/>
        <v>0</v>
      </c>
      <c r="U259" s="292">
        <f t="shared" si="119"/>
        <v>940</v>
      </c>
      <c r="V259" s="47">
        <f t="shared" si="102"/>
        <v>0</v>
      </c>
      <c r="W259" s="382"/>
      <c r="X259" s="294">
        <f t="shared" ref="X259:AE259" si="120">SUM(X258,X207,X195)</f>
        <v>11760</v>
      </c>
      <c r="Y259" s="291">
        <f t="shared" si="120"/>
        <v>0</v>
      </c>
      <c r="Z259" s="291">
        <f t="shared" si="120"/>
        <v>2880</v>
      </c>
      <c r="AA259" s="291">
        <f t="shared" si="120"/>
        <v>0</v>
      </c>
      <c r="AB259" s="295">
        <f t="shared" si="120"/>
        <v>0</v>
      </c>
      <c r="AC259" s="292">
        <f t="shared" si="120"/>
        <v>14640</v>
      </c>
      <c r="AD259" s="295">
        <f t="shared" si="120"/>
        <v>11480</v>
      </c>
      <c r="AE259" s="296">
        <f t="shared" si="120"/>
        <v>26120</v>
      </c>
    </row>
    <row r="260" spans="1:31" ht="18" customHeight="1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customHeight="1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42">
        <v>8</v>
      </c>
      <c r="O272" s="558">
        <f t="shared" si="121"/>
        <v>8</v>
      </c>
      <c r="P272" s="554"/>
      <c r="Q272" s="45"/>
      <c r="R272" s="554"/>
      <c r="S272" s="44">
        <f t="shared" si="130"/>
        <v>8</v>
      </c>
      <c r="T272" s="143"/>
      <c r="U272" s="46">
        <f t="shared" si="117"/>
        <v>8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320</v>
      </c>
      <c r="AC272" s="52">
        <f t="shared" si="127"/>
        <v>320</v>
      </c>
      <c r="AD272" s="53"/>
      <c r="AE272" s="54">
        <f t="shared" si="129"/>
        <v>320</v>
      </c>
    </row>
    <row r="273" spans="1:31" ht="18" hidden="1" customHeight="1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90</v>
      </c>
      <c r="M274" s="571"/>
      <c r="N274" s="557"/>
      <c r="O274" s="558">
        <f t="shared" si="121"/>
        <v>90</v>
      </c>
      <c r="P274" s="554"/>
      <c r="Q274" s="45"/>
      <c r="R274" s="554"/>
      <c r="S274" s="44"/>
      <c r="T274" s="808">
        <f>SUM(O274,R274)</f>
        <v>90</v>
      </c>
      <c r="U274" s="46">
        <f t="shared" si="117"/>
        <v>90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24</v>
      </c>
      <c r="K276" s="556"/>
      <c r="L276" s="571"/>
      <c r="M276" s="571"/>
      <c r="N276" s="557"/>
      <c r="O276" s="558">
        <f t="shared" si="121"/>
        <v>24</v>
      </c>
      <c r="P276" s="554"/>
      <c r="Q276" s="45"/>
      <c r="R276" s="554"/>
      <c r="S276" s="44">
        <f t="shared" si="130"/>
        <v>24</v>
      </c>
      <c r="T276" s="143"/>
      <c r="U276" s="46">
        <f t="shared" si="117"/>
        <v>24</v>
      </c>
      <c r="V276" s="47">
        <f t="shared" si="102"/>
        <v>0</v>
      </c>
      <c r="W276" s="48"/>
      <c r="X276" s="49">
        <f t="shared" si="122"/>
        <v>960</v>
      </c>
      <c r="Y276" s="50"/>
      <c r="Z276" s="50"/>
      <c r="AA276" s="50"/>
      <c r="AB276" s="51"/>
      <c r="AC276" s="52">
        <f t="shared" si="127"/>
        <v>960</v>
      </c>
      <c r="AD276" s="53"/>
      <c r="AE276" s="54">
        <f t="shared" si="129"/>
        <v>960</v>
      </c>
    </row>
    <row r="277" spans="1:31" ht="18" hidden="1" customHeight="1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60</v>
      </c>
      <c r="K278" s="563"/>
      <c r="L278" s="563">
        <v>40</v>
      </c>
      <c r="M278" s="563"/>
      <c r="N278" s="607"/>
      <c r="O278" s="558">
        <f t="shared" si="121"/>
        <v>100</v>
      </c>
      <c r="P278" s="554"/>
      <c r="Q278" s="45"/>
      <c r="R278" s="554"/>
      <c r="S278" s="44">
        <f t="shared" si="130"/>
        <v>100</v>
      </c>
      <c r="T278" s="45"/>
      <c r="U278" s="46">
        <f t="shared" si="117"/>
        <v>100</v>
      </c>
      <c r="V278" s="47">
        <f t="shared" si="102"/>
        <v>0</v>
      </c>
      <c r="W278" s="48"/>
      <c r="X278" s="49">
        <f t="shared" si="122"/>
        <v>2400</v>
      </c>
      <c r="Y278" s="50">
        <f t="shared" si="123"/>
        <v>0</v>
      </c>
      <c r="Z278" s="50">
        <f t="shared" si="124"/>
        <v>1600</v>
      </c>
      <c r="AA278" s="50">
        <f t="shared" si="125"/>
        <v>0</v>
      </c>
      <c r="AB278" s="51">
        <f t="shared" si="126"/>
        <v>0</v>
      </c>
      <c r="AC278" s="52">
        <f t="shared" si="127"/>
        <v>4000</v>
      </c>
      <c r="AD278" s="53">
        <f t="shared" si="128"/>
        <v>0</v>
      </c>
      <c r="AE278" s="54">
        <f t="shared" si="129"/>
        <v>4000</v>
      </c>
    </row>
    <row r="279" spans="1:31" ht="18" hidden="1" customHeight="1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84</v>
      </c>
      <c r="K299" s="290">
        <f t="shared" si="135"/>
        <v>0</v>
      </c>
      <c r="L299" s="290">
        <f t="shared" si="135"/>
        <v>130</v>
      </c>
      <c r="M299" s="290">
        <f t="shared" si="135"/>
        <v>0</v>
      </c>
      <c r="N299" s="290">
        <f t="shared" si="135"/>
        <v>8</v>
      </c>
      <c r="O299" s="292">
        <f t="shared" si="135"/>
        <v>222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132</v>
      </c>
      <c r="T299" s="291">
        <f t="shared" si="135"/>
        <v>90</v>
      </c>
      <c r="U299" s="292">
        <f t="shared" si="135"/>
        <v>222</v>
      </c>
      <c r="V299" s="47">
        <f t="shared" si="132"/>
        <v>0</v>
      </c>
      <c r="W299" s="382"/>
      <c r="X299" s="294">
        <f t="shared" ref="X299:AE299" si="136">SUM(X260:X298)</f>
        <v>3360</v>
      </c>
      <c r="Y299" s="291">
        <f t="shared" si="136"/>
        <v>0</v>
      </c>
      <c r="Z299" s="291">
        <f t="shared" si="136"/>
        <v>1600</v>
      </c>
      <c r="AA299" s="291">
        <f t="shared" si="136"/>
        <v>0</v>
      </c>
      <c r="AB299" s="295">
        <f t="shared" si="136"/>
        <v>320</v>
      </c>
      <c r="AC299" s="292">
        <f t="shared" si="136"/>
        <v>5280</v>
      </c>
      <c r="AD299" s="295">
        <f t="shared" si="136"/>
        <v>0</v>
      </c>
      <c r="AE299" s="296">
        <f t="shared" si="136"/>
        <v>5280</v>
      </c>
    </row>
    <row r="300" spans="1:31" ht="18" customHeight="1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11</v>
      </c>
      <c r="K300" s="714"/>
      <c r="L300" s="726">
        <v>5</v>
      </c>
      <c r="M300" s="714"/>
      <c r="N300" s="715"/>
      <c r="O300" s="716">
        <f t="shared" ref="O300:O329" si="137">SUM(J300:N300)</f>
        <v>16</v>
      </c>
      <c r="P300" s="554"/>
      <c r="Q300" s="301"/>
      <c r="R300" s="717"/>
      <c r="S300" s="44">
        <f t="shared" ref="S300:S329" si="138">SUM(O300,R300)</f>
        <v>16</v>
      </c>
      <c r="T300" s="301"/>
      <c r="U300" s="302">
        <f t="shared" si="117"/>
        <v>16</v>
      </c>
      <c r="V300" s="47">
        <f t="shared" si="132"/>
        <v>0</v>
      </c>
      <c r="W300" s="303"/>
      <c r="X300" s="304">
        <f t="shared" ref="X300:X329" si="139">(J300*1000)/C300</f>
        <v>440</v>
      </c>
      <c r="Y300" s="305">
        <f t="shared" ref="Y300:Y329" si="140">(K300*1000)/C300</f>
        <v>0</v>
      </c>
      <c r="Z300" s="305">
        <f t="shared" ref="Z300:Z329" si="141">(L300*1000)/C300</f>
        <v>200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640</v>
      </c>
      <c r="AD300" s="308">
        <f t="shared" ref="AD300:AD329" si="145">(R300*1000)/C300</f>
        <v>0</v>
      </c>
      <c r="AE300" s="309">
        <f t="shared" ref="AE300:AE329" si="146">SUM(AC300:AD300)</f>
        <v>640</v>
      </c>
    </row>
    <row r="301" spans="1:31" ht="18" hidden="1" customHeight="1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>
        <v>14</v>
      </c>
      <c r="R302" s="415">
        <f>SUM(P302:Q302)</f>
        <v>14</v>
      </c>
      <c r="S302" s="44"/>
      <c r="T302" s="827">
        <f>SUM(R302:S302)</f>
        <v>14</v>
      </c>
      <c r="U302" s="46">
        <f t="shared" si="117"/>
        <v>14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40</v>
      </c>
      <c r="K306" s="563">
        <v>20</v>
      </c>
      <c r="L306" s="678">
        <v>24</v>
      </c>
      <c r="M306" s="556"/>
      <c r="N306" s="557"/>
      <c r="O306" s="619">
        <f t="shared" si="137"/>
        <v>84</v>
      </c>
      <c r="P306" s="45"/>
      <c r="Q306" s="45"/>
      <c r="R306" s="554"/>
      <c r="S306" s="63">
        <f t="shared" si="138"/>
        <v>84</v>
      </c>
      <c r="T306" s="139"/>
      <c r="U306" s="65">
        <f t="shared" si="117"/>
        <v>84</v>
      </c>
      <c r="V306" s="47">
        <f t="shared" si="132"/>
        <v>0</v>
      </c>
      <c r="W306" s="48"/>
      <c r="X306" s="49">
        <f t="shared" si="139"/>
        <v>1600</v>
      </c>
      <c r="Y306" s="50">
        <f t="shared" si="140"/>
        <v>800</v>
      </c>
      <c r="Z306" s="50">
        <f t="shared" si="141"/>
        <v>960</v>
      </c>
      <c r="AA306" s="50">
        <f t="shared" si="142"/>
        <v>0</v>
      </c>
      <c r="AB306" s="51">
        <f t="shared" si="143"/>
        <v>0</v>
      </c>
      <c r="AC306" s="52">
        <f t="shared" si="144"/>
        <v>3360</v>
      </c>
      <c r="AD306" s="53">
        <f t="shared" si="145"/>
        <v>0</v>
      </c>
      <c r="AE306" s="54">
        <f t="shared" si="146"/>
        <v>3360</v>
      </c>
    </row>
    <row r="307" spans="1:31" ht="18" hidden="1" customHeight="1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/>
      <c r="R308" s="415">
        <f>SUM(P308:Q308)</f>
        <v>0</v>
      </c>
      <c r="S308" s="63"/>
      <c r="T308" s="827">
        <f>SUM(R308:S308)</f>
        <v>0</v>
      </c>
      <c r="U308" s="65">
        <f t="shared" si="117"/>
        <v>0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72</v>
      </c>
      <c r="R309" s="607">
        <f t="shared" si="147"/>
        <v>72</v>
      </c>
      <c r="S309" s="63">
        <f t="shared" si="138"/>
        <v>72</v>
      </c>
      <c r="T309" s="143"/>
      <c r="U309" s="65">
        <f t="shared" si="117"/>
        <v>72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1440</v>
      </c>
      <c r="AE309" s="54">
        <f t="shared" si="146"/>
        <v>1440</v>
      </c>
    </row>
    <row r="310" spans="1:31" ht="18" customHeight="1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98</v>
      </c>
      <c r="R310" s="415">
        <f>SUM(P310:Q310)</f>
        <v>98</v>
      </c>
      <c r="S310" s="63"/>
      <c r="T310" s="227">
        <f>SUM(O310,R310)</f>
        <v>98</v>
      </c>
      <c r="U310" s="65">
        <f t="shared" si="117"/>
        <v>98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100</v>
      </c>
      <c r="R311" s="607">
        <f t="shared" si="147"/>
        <v>100</v>
      </c>
      <c r="S311" s="63">
        <f t="shared" si="138"/>
        <v>100</v>
      </c>
      <c r="T311" s="227"/>
      <c r="U311" s="65">
        <f t="shared" si="117"/>
        <v>100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2000</v>
      </c>
      <c r="AE311" s="54">
        <f t="shared" si="146"/>
        <v>2000</v>
      </c>
    </row>
    <row r="312" spans="1:31" ht="18" customHeight="1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24</v>
      </c>
      <c r="K322" s="563"/>
      <c r="L322" s="563"/>
      <c r="M322" s="563"/>
      <c r="N322" s="607"/>
      <c r="O322" s="558">
        <f>SUM(J322:N322)</f>
        <v>24</v>
      </c>
      <c r="P322" s="554"/>
      <c r="Q322" s="45"/>
      <c r="R322" s="554"/>
      <c r="S322" s="63">
        <f t="shared" si="138"/>
        <v>24</v>
      </c>
      <c r="T322" s="139"/>
      <c r="U322" s="65">
        <f t="shared" si="117"/>
        <v>24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3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75</v>
      </c>
      <c r="K330" s="291">
        <f t="shared" si="149"/>
        <v>20</v>
      </c>
      <c r="L330" s="291">
        <f t="shared" si="149"/>
        <v>29</v>
      </c>
      <c r="M330" s="291">
        <f t="shared" si="149"/>
        <v>0</v>
      </c>
      <c r="N330" s="291">
        <f t="shared" si="149"/>
        <v>0</v>
      </c>
      <c r="O330" s="292">
        <f>SUM(O300:O329)</f>
        <v>124</v>
      </c>
      <c r="P330" s="295">
        <f t="shared" si="149"/>
        <v>0</v>
      </c>
      <c r="Q330" s="291">
        <f>SUM(Q300:Q329)</f>
        <v>300</v>
      </c>
      <c r="R330" s="295">
        <f t="shared" si="149"/>
        <v>300</v>
      </c>
      <c r="S330" s="290">
        <f t="shared" si="149"/>
        <v>312</v>
      </c>
      <c r="T330" s="291">
        <f>SUM(T300:T329)</f>
        <v>112</v>
      </c>
      <c r="U330" s="292">
        <f t="shared" si="149"/>
        <v>424</v>
      </c>
      <c r="V330" s="47">
        <f t="shared" si="132"/>
        <v>0</v>
      </c>
      <c r="W330" s="382"/>
      <c r="X330" s="294">
        <f t="shared" ref="X330:AE330" si="150">SUM(X300:X329)</f>
        <v>2068</v>
      </c>
      <c r="Y330" s="291">
        <f t="shared" si="150"/>
        <v>800</v>
      </c>
      <c r="Z330" s="291">
        <f t="shared" si="150"/>
        <v>1160</v>
      </c>
      <c r="AA330" s="291">
        <f t="shared" si="150"/>
        <v>0</v>
      </c>
      <c r="AB330" s="295">
        <f t="shared" si="150"/>
        <v>0</v>
      </c>
      <c r="AC330" s="292">
        <f t="shared" si="150"/>
        <v>4028</v>
      </c>
      <c r="AD330" s="295">
        <f t="shared" si="150"/>
        <v>3760</v>
      </c>
      <c r="AE330" s="296">
        <f t="shared" si="150"/>
        <v>7788</v>
      </c>
    </row>
    <row r="331" spans="1:31" ht="18" customHeight="1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24</v>
      </c>
      <c r="K331" s="846"/>
      <c r="L331" s="846"/>
      <c r="M331" s="846"/>
      <c r="N331" s="847"/>
      <c r="O331" s="716">
        <f>SUM(J331:N331)</f>
        <v>24</v>
      </c>
      <c r="P331" s="554"/>
      <c r="Q331" s="301"/>
      <c r="R331" s="717"/>
      <c r="S331" s="44">
        <f>SUM(O331,R331)</f>
        <v>24</v>
      </c>
      <c r="T331" s="301"/>
      <c r="U331" s="302">
        <f t="shared" si="148"/>
        <v>24</v>
      </c>
      <c r="V331" s="47">
        <f t="shared" si="132"/>
        <v>0</v>
      </c>
      <c r="W331" s="303"/>
      <c r="X331" s="304">
        <f>(J331*1000)/C331</f>
        <v>960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960</v>
      </c>
      <c r="AD331" s="308">
        <f>(R331*1000)/C331</f>
        <v>0</v>
      </c>
      <c r="AE331" s="309">
        <f>SUM(AC331:AD331)</f>
        <v>960</v>
      </c>
    </row>
    <row r="332" spans="1:31" ht="18" customHeight="1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/>
      <c r="K332" s="846"/>
      <c r="L332" s="846"/>
      <c r="M332" s="846"/>
      <c r="N332" s="847"/>
      <c r="O332" s="849">
        <f t="shared" ref="O332:O333" si="151">SUM(J332:N332)</f>
        <v>0</v>
      </c>
      <c r="P332" s="554"/>
      <c r="Q332" s="301"/>
      <c r="R332" s="717"/>
      <c r="S332" s="44"/>
      <c r="T332" s="143">
        <f>SUM(O332,R332)</f>
        <v>0</v>
      </c>
      <c r="U332" s="302">
        <f t="shared" si="148"/>
        <v>0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851">
        <v>24</v>
      </c>
      <c r="K333" s="729"/>
      <c r="L333" s="729"/>
      <c r="M333" s="729"/>
      <c r="N333" s="730"/>
      <c r="O333" s="716">
        <f t="shared" si="151"/>
        <v>24</v>
      </c>
      <c r="P333" s="554"/>
      <c r="Q333" s="301"/>
      <c r="R333" s="717"/>
      <c r="S333" s="44">
        <f>SUM(O333,R333)</f>
        <v>24</v>
      </c>
      <c r="T333" s="301"/>
      <c r="U333" s="302">
        <f t="shared" si="148"/>
        <v>24</v>
      </c>
      <c r="V333" s="47">
        <f t="shared" si="132"/>
        <v>0</v>
      </c>
      <c r="W333" s="303"/>
      <c r="X333" s="304">
        <f>(J333*1000)/C333</f>
        <v>960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960</v>
      </c>
      <c r="AD333" s="308"/>
      <c r="AE333" s="309">
        <f>SUM(AC333:AD333)</f>
        <v>960</v>
      </c>
    </row>
    <row r="334" spans="1:31" ht="18" customHeight="1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16</v>
      </c>
      <c r="K334" s="563"/>
      <c r="L334" s="563"/>
      <c r="M334" s="563"/>
      <c r="N334" s="607"/>
      <c r="O334" s="558">
        <f>SUM(J334:N334)</f>
        <v>16</v>
      </c>
      <c r="P334" s="554"/>
      <c r="Q334" s="45"/>
      <c r="R334" s="554"/>
      <c r="S334" s="44">
        <f>SUM(O334,R334)</f>
        <v>16</v>
      </c>
      <c r="T334" s="45"/>
      <c r="U334" s="46">
        <f t="shared" si="148"/>
        <v>16</v>
      </c>
      <c r="V334" s="47">
        <f t="shared" si="132"/>
        <v>0</v>
      </c>
      <c r="W334" s="48"/>
      <c r="X334" s="49">
        <f>(J334*1000)/C334</f>
        <v>640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640</v>
      </c>
      <c r="AD334" s="53">
        <f>(R334*1000)/C334</f>
        <v>0</v>
      </c>
      <c r="AE334" s="54">
        <f>SUM(AC334:AD334)</f>
        <v>640</v>
      </c>
    </row>
    <row r="335" spans="1:31" ht="0.75" customHeight="1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64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64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64</v>
      </c>
      <c r="T336" s="291">
        <f t="shared" si="152"/>
        <v>0</v>
      </c>
      <c r="U336" s="292">
        <f t="shared" si="152"/>
        <v>64</v>
      </c>
      <c r="V336" s="47">
        <f t="shared" si="132"/>
        <v>0</v>
      </c>
      <c r="W336" s="382"/>
      <c r="X336" s="294">
        <f t="shared" ref="X336:AE336" si="153">SUM(X331:X335)</f>
        <v>2560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2560</v>
      </c>
      <c r="AD336" s="295">
        <f t="shared" si="153"/>
        <v>0</v>
      </c>
      <c r="AE336" s="296">
        <f t="shared" si="153"/>
        <v>2560</v>
      </c>
    </row>
    <row r="337" spans="1:31" ht="18" customHeight="1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3" si="154">SUM(J337:N337)</f>
        <v>24</v>
      </c>
      <c r="P337" s="554"/>
      <c r="Q337" s="301"/>
      <c r="R337" s="717"/>
      <c r="S337" s="44">
        <f t="shared" ref="S337:S370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78" si="156">(J337*1000)/C337</f>
        <v>640</v>
      </c>
      <c r="Y337" s="305">
        <f t="shared" ref="Y337:Y378" si="157">(K337*1000)/C337</f>
        <v>320</v>
      </c>
      <c r="Z337" s="305">
        <f t="shared" ref="Z337:Z378" si="158">(L337*1000)/C337</f>
        <v>0</v>
      </c>
      <c r="AA337" s="305">
        <f t="shared" ref="AA337:AA378" si="159">(M337*1000)/C337</f>
        <v>0</v>
      </c>
      <c r="AB337" s="306">
        <f t="shared" ref="AB337:AB378" si="160">(N337*1000)/C337</f>
        <v>0</v>
      </c>
      <c r="AC337" s="307">
        <f t="shared" ref="AC337:AC383" si="161">SUM(X337:AB337)</f>
        <v>960</v>
      </c>
      <c r="AD337" s="308">
        <f t="shared" ref="AD337:AD378" si="162">(R337*1000)/C337</f>
        <v>0</v>
      </c>
      <c r="AE337" s="309">
        <f t="shared" ref="AE337:AE383" si="163">SUM(AC337:AD337)</f>
        <v>960</v>
      </c>
    </row>
    <row r="338" spans="1:31" ht="18" customHeight="1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/>
      <c r="M338" s="430"/>
      <c r="N338" s="433"/>
      <c r="O338" s="431">
        <f t="shared" si="154"/>
        <v>0</v>
      </c>
      <c r="P338" s="554"/>
      <c r="Q338" s="301"/>
      <c r="R338" s="717"/>
      <c r="S338" s="44">
        <f t="shared" si="155"/>
        <v>0</v>
      </c>
      <c r="T338" s="301"/>
      <c r="U338" s="302">
        <f>SUM(S338:T338)</f>
        <v>0</v>
      </c>
      <c r="V338" s="47">
        <f>O338+R338-U338</f>
        <v>0</v>
      </c>
      <c r="W338" s="303"/>
      <c r="X338" s="304"/>
      <c r="Y338" s="305"/>
      <c r="Z338" s="305">
        <f t="shared" si="158"/>
        <v>0</v>
      </c>
      <c r="AA338" s="305">
        <f t="shared" si="159"/>
        <v>0</v>
      </c>
      <c r="AB338" s="306">
        <f t="shared" si="160"/>
        <v>0</v>
      </c>
      <c r="AC338" s="307">
        <f t="shared" si="161"/>
        <v>0</v>
      </c>
      <c r="AD338" s="308"/>
      <c r="AE338" s="309">
        <f t="shared" si="163"/>
        <v>0</v>
      </c>
    </row>
    <row r="339" spans="1:31" ht="18" customHeight="1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>
        <v>12</v>
      </c>
      <c r="M340" s="430"/>
      <c r="N340" s="433"/>
      <c r="O340" s="431">
        <f t="shared" si="154"/>
        <v>12</v>
      </c>
      <c r="P340" s="554"/>
      <c r="Q340" s="301"/>
      <c r="R340" s="717"/>
      <c r="S340" s="44">
        <f t="shared" si="155"/>
        <v>12</v>
      </c>
      <c r="T340" s="301"/>
      <c r="U340" s="302">
        <f t="shared" ref="U340:U342" si="164">SUM(S340:T340)</f>
        <v>12</v>
      </c>
      <c r="V340" s="47">
        <f t="shared" ref="V340:V342" si="165">O340+R340-U340</f>
        <v>0</v>
      </c>
      <c r="W340" s="303"/>
      <c r="X340" s="304"/>
      <c r="Y340" s="305"/>
      <c r="Z340" s="305">
        <f t="shared" si="158"/>
        <v>300</v>
      </c>
      <c r="AA340" s="305">
        <f t="shared" si="159"/>
        <v>0</v>
      </c>
      <c r="AB340" s="306">
        <f t="shared" si="160"/>
        <v>0</v>
      </c>
      <c r="AC340" s="307">
        <f t="shared" si="161"/>
        <v>300</v>
      </c>
      <c r="AD340" s="308"/>
      <c r="AE340" s="309">
        <f t="shared" si="163"/>
        <v>300</v>
      </c>
    </row>
    <row r="341" spans="1:31" ht="18" customHeight="1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45</v>
      </c>
      <c r="M341" s="430"/>
      <c r="N341" s="433"/>
      <c r="O341" s="431">
        <f t="shared" si="154"/>
        <v>45</v>
      </c>
      <c r="P341" s="554"/>
      <c r="Q341" s="301"/>
      <c r="R341" s="717"/>
      <c r="S341" s="44"/>
      <c r="T341" s="143">
        <f>SUM(O341,R341)</f>
        <v>45</v>
      </c>
      <c r="U341" s="302">
        <f t="shared" si="164"/>
        <v>45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13</v>
      </c>
      <c r="M342" s="430"/>
      <c r="N342" s="433"/>
      <c r="O342" s="431">
        <f t="shared" si="154"/>
        <v>13</v>
      </c>
      <c r="P342" s="554"/>
      <c r="Q342" s="301"/>
      <c r="R342" s="717"/>
      <c r="S342" s="44"/>
      <c r="T342" s="143">
        <f>SUM(O342,R342)</f>
        <v>13</v>
      </c>
      <c r="U342" s="302">
        <f t="shared" si="164"/>
        <v>13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s="865" customFormat="1" ht="18" customHeight="1">
      <c r="A343" s="443">
        <v>433700</v>
      </c>
      <c r="B343" s="852" t="s">
        <v>57</v>
      </c>
      <c r="C343" s="853">
        <v>25</v>
      </c>
      <c r="D343" s="555"/>
      <c r="E343" s="242"/>
      <c r="F343" s="242"/>
      <c r="G343" s="242"/>
      <c r="H343" s="854">
        <v>6884</v>
      </c>
      <c r="I343" s="855"/>
      <c r="J343" s="856"/>
      <c r="K343" s="857"/>
      <c r="L343" s="857"/>
      <c r="M343" s="857"/>
      <c r="N343" s="717">
        <v>8</v>
      </c>
      <c r="O343" s="431">
        <f t="shared" si="154"/>
        <v>8</v>
      </c>
      <c r="P343" s="436"/>
      <c r="Q343" s="430"/>
      <c r="R343" s="433"/>
      <c r="S343" s="63">
        <f t="shared" si="155"/>
        <v>8</v>
      </c>
      <c r="T343" s="430"/>
      <c r="U343" s="431">
        <f t="shared" si="148"/>
        <v>8</v>
      </c>
      <c r="V343" s="47">
        <f>O343+R343-U343</f>
        <v>0</v>
      </c>
      <c r="W343" s="858"/>
      <c r="X343" s="859"/>
      <c r="Y343" s="860"/>
      <c r="Z343" s="860">
        <f t="shared" si="158"/>
        <v>0</v>
      </c>
      <c r="AA343" s="860">
        <f t="shared" si="159"/>
        <v>0</v>
      </c>
      <c r="AB343" s="861">
        <f t="shared" si="160"/>
        <v>320</v>
      </c>
      <c r="AC343" s="862">
        <f t="shared" si="161"/>
        <v>320</v>
      </c>
      <c r="AD343" s="863"/>
      <c r="AE343" s="864">
        <f t="shared" si="163"/>
        <v>320</v>
      </c>
    </row>
    <row r="344" spans="1:31" s="865" customFormat="1" ht="18" hidden="1" customHeight="1">
      <c r="A344" s="443">
        <v>433701</v>
      </c>
      <c r="B344" s="852">
        <v>4</v>
      </c>
      <c r="C344" s="853">
        <v>25</v>
      </c>
      <c r="D344" s="555"/>
      <c r="E344" s="242"/>
      <c r="F344" s="242"/>
      <c r="G344" s="242"/>
      <c r="H344" s="854">
        <v>6984</v>
      </c>
      <c r="I344" s="855"/>
      <c r="J344" s="851"/>
      <c r="K344" s="430"/>
      <c r="L344" s="430"/>
      <c r="M344" s="430"/>
      <c r="N344" s="866"/>
      <c r="O344" s="431">
        <f t="shared" si="154"/>
        <v>0</v>
      </c>
      <c r="P344" s="436"/>
      <c r="Q344" s="430"/>
      <c r="R344" s="433"/>
      <c r="S344" s="63">
        <f t="shared" si="155"/>
        <v>0</v>
      </c>
      <c r="T344" s="430"/>
      <c r="U344" s="431">
        <f t="shared" si="148"/>
        <v>0</v>
      </c>
      <c r="V344" s="47">
        <f t="shared" ref="V344:V408" si="166">O344+R344-U344</f>
        <v>0</v>
      </c>
      <c r="W344" s="858"/>
      <c r="X344" s="859"/>
      <c r="Y344" s="860"/>
      <c r="Z344" s="860">
        <f t="shared" si="158"/>
        <v>0</v>
      </c>
      <c r="AA344" s="860">
        <f t="shared" si="159"/>
        <v>0</v>
      </c>
      <c r="AB344" s="861">
        <f t="shared" si="160"/>
        <v>0</v>
      </c>
      <c r="AC344" s="862">
        <f t="shared" si="161"/>
        <v>0</v>
      </c>
      <c r="AD344" s="863"/>
      <c r="AE344" s="864">
        <f t="shared" si="163"/>
        <v>0</v>
      </c>
    </row>
    <row r="345" spans="1:31" ht="18" customHeight="1">
      <c r="A345" s="443">
        <v>433001</v>
      </c>
      <c r="B345" s="445">
        <v>4</v>
      </c>
      <c r="C345" s="238">
        <v>25</v>
      </c>
      <c r="D345" s="551">
        <v>584</v>
      </c>
      <c r="E345" s="34">
        <v>984</v>
      </c>
      <c r="F345" s="34"/>
      <c r="G345" s="34"/>
      <c r="H345" s="35"/>
      <c r="I345" s="712"/>
      <c r="J345" s="44">
        <v>10</v>
      </c>
      <c r="K345" s="139">
        <v>6</v>
      </c>
      <c r="L345" s="139"/>
      <c r="M345" s="139"/>
      <c r="N345" s="436"/>
      <c r="O345" s="65">
        <f t="shared" si="154"/>
        <v>16</v>
      </c>
      <c r="P345" s="554"/>
      <c r="Q345" s="45"/>
      <c r="R345" s="554"/>
      <c r="S345" s="44">
        <f t="shared" si="155"/>
        <v>16</v>
      </c>
      <c r="T345" s="45"/>
      <c r="U345" s="46">
        <f t="shared" si="148"/>
        <v>16</v>
      </c>
      <c r="V345" s="47">
        <f t="shared" si="166"/>
        <v>0</v>
      </c>
      <c r="W345" s="48"/>
      <c r="X345" s="49">
        <f t="shared" si="156"/>
        <v>400</v>
      </c>
      <c r="Y345" s="50">
        <f t="shared" si="157"/>
        <v>240</v>
      </c>
      <c r="Z345" s="50">
        <f t="shared" si="158"/>
        <v>0</v>
      </c>
      <c r="AA345" s="50">
        <f t="shared" si="159"/>
        <v>0</v>
      </c>
      <c r="AB345" s="51">
        <f t="shared" si="160"/>
        <v>0</v>
      </c>
      <c r="AC345" s="52">
        <f t="shared" si="161"/>
        <v>640</v>
      </c>
      <c r="AD345" s="53">
        <f t="shared" si="162"/>
        <v>0</v>
      </c>
      <c r="AE345" s="54">
        <f t="shared" si="163"/>
        <v>640</v>
      </c>
    </row>
    <row r="346" spans="1:31" ht="18" hidden="1" customHeight="1">
      <c r="A346" s="443">
        <v>434000</v>
      </c>
      <c r="B346" s="445" t="s">
        <v>57</v>
      </c>
      <c r="C346" s="238">
        <v>25</v>
      </c>
      <c r="D346" s="551">
        <v>385</v>
      </c>
      <c r="E346" s="34"/>
      <c r="F346" s="34"/>
      <c r="G346" s="34"/>
      <c r="H346" s="35"/>
      <c r="I346" s="712"/>
      <c r="J346" s="553"/>
      <c r="K346" s="467"/>
      <c r="L346" s="467"/>
      <c r="M346" s="467"/>
      <c r="N346" s="339"/>
      <c r="O346" s="46">
        <f t="shared" si="154"/>
        <v>0</v>
      </c>
      <c r="P346" s="554"/>
      <c r="Q346" s="45"/>
      <c r="R346" s="554"/>
      <c r="S346" s="44">
        <f t="shared" si="155"/>
        <v>0</v>
      </c>
      <c r="T346" s="45"/>
      <c r="U346" s="46">
        <f t="shared" si="148"/>
        <v>0</v>
      </c>
      <c r="V346" s="47">
        <f t="shared" si="166"/>
        <v>0</v>
      </c>
      <c r="W346" s="48"/>
      <c r="X346" s="49">
        <f t="shared" si="156"/>
        <v>0</v>
      </c>
      <c r="Y346" s="50">
        <f t="shared" si="157"/>
        <v>0</v>
      </c>
      <c r="Z346" s="50">
        <f t="shared" si="158"/>
        <v>0</v>
      </c>
      <c r="AA346" s="50">
        <f t="shared" si="159"/>
        <v>0</v>
      </c>
      <c r="AB346" s="51">
        <f t="shared" si="160"/>
        <v>0</v>
      </c>
      <c r="AC346" s="52">
        <f t="shared" si="161"/>
        <v>0</v>
      </c>
      <c r="AD346" s="53">
        <f t="shared" si="162"/>
        <v>0</v>
      </c>
      <c r="AE346" s="54">
        <f t="shared" si="163"/>
        <v>0</v>
      </c>
    </row>
    <row r="347" spans="1:31" ht="18" hidden="1" customHeight="1">
      <c r="A347" s="443">
        <v>434001</v>
      </c>
      <c r="B347" s="445">
        <v>3.5</v>
      </c>
      <c r="C347" s="238">
        <v>25</v>
      </c>
      <c r="D347" s="551">
        <v>585</v>
      </c>
      <c r="E347" s="34"/>
      <c r="F347" s="34"/>
      <c r="G347" s="34"/>
      <c r="H347" s="35"/>
      <c r="I347" s="712"/>
      <c r="J347" s="640"/>
      <c r="K347" s="467"/>
      <c r="L347" s="467"/>
      <c r="M347" s="467"/>
      <c r="N347" s="339"/>
      <c r="O347" s="46">
        <f t="shared" si="154"/>
        <v>0</v>
      </c>
      <c r="P347" s="554"/>
      <c r="Q347" s="45"/>
      <c r="R347" s="554"/>
      <c r="S347" s="44">
        <f t="shared" si="155"/>
        <v>0</v>
      </c>
      <c r="T347" s="45"/>
      <c r="U347" s="46">
        <f t="shared" si="148"/>
        <v>0</v>
      </c>
      <c r="V347" s="47">
        <f t="shared" si="166"/>
        <v>0</v>
      </c>
      <c r="W347" s="48"/>
      <c r="X347" s="49">
        <f t="shared" si="156"/>
        <v>0</v>
      </c>
      <c r="Y347" s="50">
        <f t="shared" si="157"/>
        <v>0</v>
      </c>
      <c r="Z347" s="50">
        <f t="shared" si="158"/>
        <v>0</v>
      </c>
      <c r="AA347" s="50">
        <f t="shared" si="159"/>
        <v>0</v>
      </c>
      <c r="AB347" s="51">
        <f t="shared" si="160"/>
        <v>0</v>
      </c>
      <c r="AC347" s="52">
        <f t="shared" si="161"/>
        <v>0</v>
      </c>
      <c r="AD347" s="53">
        <f t="shared" si="162"/>
        <v>0</v>
      </c>
      <c r="AE347" s="54">
        <f t="shared" si="163"/>
        <v>0</v>
      </c>
    </row>
    <row r="348" spans="1:31" ht="18" customHeight="1">
      <c r="A348" s="443">
        <v>433010</v>
      </c>
      <c r="B348" s="445" t="s">
        <v>57</v>
      </c>
      <c r="C348" s="238">
        <v>25</v>
      </c>
      <c r="D348" s="551" t="s">
        <v>338</v>
      </c>
      <c r="E348" s="34" t="s">
        <v>339</v>
      </c>
      <c r="F348" s="34"/>
      <c r="G348" s="34"/>
      <c r="H348" s="35"/>
      <c r="I348" s="712"/>
      <c r="J348" s="63"/>
      <c r="K348" s="139"/>
      <c r="L348" s="603"/>
      <c r="M348" s="603"/>
      <c r="N348" s="613"/>
      <c r="O348" s="65">
        <f t="shared" si="154"/>
        <v>0</v>
      </c>
      <c r="P348" s="554"/>
      <c r="Q348" s="45"/>
      <c r="R348" s="554"/>
      <c r="S348" s="44">
        <f t="shared" si="155"/>
        <v>0</v>
      </c>
      <c r="T348" s="45"/>
      <c r="U348" s="46">
        <f t="shared" si="148"/>
        <v>0</v>
      </c>
      <c r="V348" s="47">
        <f t="shared" si="166"/>
        <v>0</v>
      </c>
      <c r="W348" s="48" t="s">
        <v>459</v>
      </c>
      <c r="X348" s="49">
        <f t="shared" si="156"/>
        <v>0</v>
      </c>
      <c r="Y348" s="50">
        <f t="shared" si="157"/>
        <v>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0</v>
      </c>
      <c r="AD348" s="53">
        <f t="shared" si="162"/>
        <v>0</v>
      </c>
      <c r="AE348" s="54">
        <f t="shared" si="163"/>
        <v>0</v>
      </c>
    </row>
    <row r="349" spans="1:31" ht="18" hidden="1" customHeight="1">
      <c r="A349" s="443">
        <v>433011</v>
      </c>
      <c r="B349" s="445">
        <v>4</v>
      </c>
      <c r="C349" s="238">
        <v>25</v>
      </c>
      <c r="D349" s="551" t="s">
        <v>340</v>
      </c>
      <c r="E349" s="34" t="s">
        <v>341</v>
      </c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6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>
      <c r="A350" s="443">
        <v>411001</v>
      </c>
      <c r="B350" s="445">
        <v>4</v>
      </c>
      <c r="C350" s="238">
        <v>25</v>
      </c>
      <c r="D350" s="551">
        <v>571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6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>
      <c r="A351" s="443">
        <v>411001</v>
      </c>
      <c r="B351" s="445">
        <v>4</v>
      </c>
      <c r="C351" s="238">
        <v>5</v>
      </c>
      <c r="D351" s="551">
        <v>571</v>
      </c>
      <c r="E351" s="34"/>
      <c r="F351" s="34"/>
      <c r="G351" s="34"/>
      <c r="H351" s="35"/>
      <c r="I351" s="712"/>
      <c r="J351" s="553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6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>
      <c r="A352" s="443">
        <v>412001</v>
      </c>
      <c r="B352" s="445">
        <v>4</v>
      </c>
      <c r="C352" s="238">
        <v>5</v>
      </c>
      <c r="D352" s="551">
        <v>572</v>
      </c>
      <c r="E352" s="34"/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6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>
      <c r="A353" s="443">
        <v>412001</v>
      </c>
      <c r="B353" s="445">
        <v>4</v>
      </c>
      <c r="C353" s="238">
        <v>25</v>
      </c>
      <c r="D353" s="551">
        <v>572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6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>
      <c r="A354" s="443">
        <v>431001</v>
      </c>
      <c r="B354" s="445">
        <v>3.5</v>
      </c>
      <c r="C354" s="238">
        <v>25</v>
      </c>
      <c r="D354" s="551">
        <v>581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6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customHeight="1">
      <c r="A355" s="443">
        <v>422001</v>
      </c>
      <c r="B355" s="445">
        <v>4</v>
      </c>
      <c r="C355" s="238">
        <v>25</v>
      </c>
      <c r="D355" s="551">
        <v>594</v>
      </c>
      <c r="E355" s="34">
        <v>994</v>
      </c>
      <c r="F355" s="34"/>
      <c r="G355" s="34"/>
      <c r="H355" s="35"/>
      <c r="I355" s="712"/>
      <c r="J355" s="63">
        <v>8</v>
      </c>
      <c r="K355" s="467"/>
      <c r="L355" s="467"/>
      <c r="M355" s="467"/>
      <c r="N355" s="339"/>
      <c r="O355" s="46">
        <f t="shared" si="154"/>
        <v>8</v>
      </c>
      <c r="P355" s="554"/>
      <c r="Q355" s="45"/>
      <c r="R355" s="554"/>
      <c r="S355" s="44">
        <f t="shared" si="155"/>
        <v>8</v>
      </c>
      <c r="T355" s="45"/>
      <c r="U355" s="46">
        <f t="shared" si="148"/>
        <v>8</v>
      </c>
      <c r="V355" s="47">
        <f t="shared" si="166"/>
        <v>0</v>
      </c>
      <c r="W355" s="48"/>
      <c r="X355" s="49">
        <f t="shared" si="156"/>
        <v>320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320</v>
      </c>
      <c r="AD355" s="53"/>
      <c r="AE355" s="54">
        <f t="shared" si="163"/>
        <v>320</v>
      </c>
    </row>
    <row r="356" spans="1:31" ht="18" customHeight="1">
      <c r="A356" s="381">
        <v>423001</v>
      </c>
      <c r="B356" s="448">
        <v>4</v>
      </c>
      <c r="C356" s="32">
        <v>25</v>
      </c>
      <c r="D356" s="574">
        <v>595</v>
      </c>
      <c r="E356" s="73">
        <v>995</v>
      </c>
      <c r="F356" s="73"/>
      <c r="G356" s="73"/>
      <c r="H356" s="36"/>
      <c r="I356" s="552"/>
      <c r="J356" s="116">
        <v>48</v>
      </c>
      <c r="K356" s="556"/>
      <c r="L356" s="556"/>
      <c r="M356" s="556"/>
      <c r="N356" s="557"/>
      <c r="O356" s="558">
        <f>SUM(J356:N356)</f>
        <v>48</v>
      </c>
      <c r="P356" s="554"/>
      <c r="Q356" s="45"/>
      <c r="R356" s="554"/>
      <c r="S356" s="44">
        <f t="shared" si="155"/>
        <v>48</v>
      </c>
      <c r="T356" s="45"/>
      <c r="U356" s="46">
        <f t="shared" si="148"/>
        <v>48</v>
      </c>
      <c r="V356" s="47">
        <f t="shared" si="166"/>
        <v>0</v>
      </c>
      <c r="W356" s="48"/>
      <c r="X356" s="49">
        <f t="shared" si="156"/>
        <v>1920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1920</v>
      </c>
      <c r="AD356" s="53">
        <f t="shared" si="162"/>
        <v>0</v>
      </c>
      <c r="AE356" s="54">
        <f t="shared" si="163"/>
        <v>1920</v>
      </c>
    </row>
    <row r="357" spans="1:31" ht="18" customHeight="1">
      <c r="A357" s="381">
        <v>423700</v>
      </c>
      <c r="B357" s="448" t="s">
        <v>57</v>
      </c>
      <c r="C357" s="32">
        <v>25</v>
      </c>
      <c r="D357" s="574"/>
      <c r="E357" s="73"/>
      <c r="F357" s="73"/>
      <c r="G357" s="73"/>
      <c r="H357" s="89">
        <v>6895</v>
      </c>
      <c r="I357" s="569"/>
      <c r="J357" s="742"/>
      <c r="K357" s="556"/>
      <c r="L357" s="556"/>
      <c r="M357" s="556"/>
      <c r="N357" s="743">
        <v>8</v>
      </c>
      <c r="O357" s="558">
        <f>SUM(J357:N357)</f>
        <v>8</v>
      </c>
      <c r="P357" s="554"/>
      <c r="Q357" s="45"/>
      <c r="R357" s="554"/>
      <c r="S357" s="44">
        <f t="shared" si="155"/>
        <v>8</v>
      </c>
      <c r="T357" s="45"/>
      <c r="U357" s="46">
        <f t="shared" si="148"/>
        <v>8</v>
      </c>
      <c r="V357" s="47">
        <f t="shared" si="166"/>
        <v>0</v>
      </c>
      <c r="W357" s="48"/>
      <c r="X357" s="49"/>
      <c r="Y357" s="50"/>
      <c r="Z357" s="50">
        <f t="shared" si="158"/>
        <v>0</v>
      </c>
      <c r="AA357" s="50">
        <f t="shared" si="159"/>
        <v>0</v>
      </c>
      <c r="AB357" s="51">
        <f t="shared" si="160"/>
        <v>320</v>
      </c>
      <c r="AC357" s="52">
        <f t="shared" si="161"/>
        <v>320</v>
      </c>
      <c r="AD357" s="53"/>
      <c r="AE357" s="54">
        <f t="shared" si="163"/>
        <v>320</v>
      </c>
    </row>
    <row r="358" spans="1:31" ht="18" customHeight="1">
      <c r="A358" s="381">
        <v>423701</v>
      </c>
      <c r="B358" s="448">
        <v>4</v>
      </c>
      <c r="C358" s="32">
        <v>25</v>
      </c>
      <c r="D358" s="574"/>
      <c r="E358" s="73"/>
      <c r="F358" s="73"/>
      <c r="G358" s="73"/>
      <c r="H358" s="89">
        <v>6995</v>
      </c>
      <c r="I358" s="569"/>
      <c r="J358" s="742"/>
      <c r="K358" s="556"/>
      <c r="L358" s="556"/>
      <c r="M358" s="556"/>
      <c r="N358" s="607">
        <v>16</v>
      </c>
      <c r="O358" s="558">
        <f>SUM(J358:N358)</f>
        <v>16</v>
      </c>
      <c r="P358" s="554"/>
      <c r="Q358" s="45"/>
      <c r="R358" s="554"/>
      <c r="S358" s="44">
        <f t="shared" si="155"/>
        <v>16</v>
      </c>
      <c r="T358" s="45"/>
      <c r="U358" s="46">
        <f t="shared" si="148"/>
        <v>16</v>
      </c>
      <c r="V358" s="47">
        <f t="shared" si="166"/>
        <v>0</v>
      </c>
      <c r="W358" s="48"/>
      <c r="X358" s="49"/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640</v>
      </c>
      <c r="AC358" s="52">
        <f t="shared" si="161"/>
        <v>640</v>
      </c>
      <c r="AD358" s="53"/>
      <c r="AE358" s="54">
        <f t="shared" si="163"/>
        <v>640</v>
      </c>
    </row>
    <row r="359" spans="1:31" ht="18" hidden="1" customHeight="1">
      <c r="A359" s="381">
        <v>424001</v>
      </c>
      <c r="B359" s="448">
        <v>4</v>
      </c>
      <c r="C359" s="32">
        <v>25</v>
      </c>
      <c r="D359" s="617">
        <v>596</v>
      </c>
      <c r="E359" s="394">
        <v>996</v>
      </c>
      <c r="F359" s="73"/>
      <c r="G359" s="73"/>
      <c r="H359" s="36"/>
      <c r="I359" s="552"/>
      <c r="J359" s="553"/>
      <c r="K359" s="467"/>
      <c r="L359" s="467"/>
      <c r="M359" s="467"/>
      <c r="N359" s="339"/>
      <c r="O359" s="46">
        <f t="shared" si="154"/>
        <v>0</v>
      </c>
      <c r="P359" s="554"/>
      <c r="Q359" s="45"/>
      <c r="R359" s="554">
        <f t="shared" ref="R359:R378" si="167">SUM(P359:Q359)</f>
        <v>0</v>
      </c>
      <c r="S359" s="44">
        <f t="shared" si="155"/>
        <v>0</v>
      </c>
      <c r="T359" s="45"/>
      <c r="U359" s="46">
        <f t="shared" si="148"/>
        <v>0</v>
      </c>
      <c r="V359" s="47">
        <f t="shared" si="166"/>
        <v>0</v>
      </c>
      <c r="W359" s="48"/>
      <c r="X359" s="49">
        <f t="shared" si="156"/>
        <v>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0</v>
      </c>
      <c r="AD359" s="53"/>
      <c r="AE359" s="54">
        <f t="shared" si="163"/>
        <v>0</v>
      </c>
    </row>
    <row r="360" spans="1:31" ht="18" hidden="1" customHeight="1">
      <c r="A360" s="381">
        <v>423001</v>
      </c>
      <c r="B360" s="448" t="s">
        <v>57</v>
      </c>
      <c r="C360" s="32">
        <v>25</v>
      </c>
      <c r="D360" s="574">
        <v>395</v>
      </c>
      <c r="E360" s="73"/>
      <c r="F360" s="73"/>
      <c r="G360" s="73"/>
      <c r="H360" s="36"/>
      <c r="I360" s="552"/>
      <c r="J360" s="553"/>
      <c r="K360" s="467"/>
      <c r="L360" s="467"/>
      <c r="M360" s="467"/>
      <c r="N360" s="339"/>
      <c r="O360" s="46">
        <f t="shared" si="154"/>
        <v>0</v>
      </c>
      <c r="P360" s="554"/>
      <c r="Q360" s="45"/>
      <c r="R360" s="554">
        <f t="shared" si="167"/>
        <v>0</v>
      </c>
      <c r="S360" s="44">
        <f t="shared" si="155"/>
        <v>0</v>
      </c>
      <c r="T360" s="45"/>
      <c r="U360" s="46">
        <f t="shared" si="148"/>
        <v>0</v>
      </c>
      <c r="V360" s="47">
        <f t="shared" si="166"/>
        <v>0</v>
      </c>
      <c r="W360" s="48"/>
      <c r="X360" s="49">
        <f t="shared" si="156"/>
        <v>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0</v>
      </c>
      <c r="AD360" s="53">
        <f t="shared" si="162"/>
        <v>0</v>
      </c>
      <c r="AE360" s="54">
        <f t="shared" si="163"/>
        <v>0</v>
      </c>
    </row>
    <row r="361" spans="1:31" ht="18" hidden="1" customHeight="1">
      <c r="A361" s="172">
        <v>433000</v>
      </c>
      <c r="B361" s="448">
        <v>4</v>
      </c>
      <c r="C361" s="96">
        <v>25</v>
      </c>
      <c r="D361" s="821" t="s">
        <v>342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4"/>
        <v>0</v>
      </c>
      <c r="P361" s="554"/>
      <c r="Q361" s="45"/>
      <c r="R361" s="554">
        <f t="shared" si="167"/>
        <v>0</v>
      </c>
      <c r="S361" s="44">
        <f t="shared" si="155"/>
        <v>0</v>
      </c>
      <c r="T361" s="45"/>
      <c r="U361" s="46">
        <f t="shared" si="148"/>
        <v>0</v>
      </c>
      <c r="V361" s="47">
        <f t="shared" si="166"/>
        <v>0</v>
      </c>
      <c r="W361" s="48"/>
      <c r="X361" s="49">
        <f t="shared" si="156"/>
        <v>0</v>
      </c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0</v>
      </c>
      <c r="AC361" s="52">
        <f t="shared" si="161"/>
        <v>0</v>
      </c>
      <c r="AD361" s="53">
        <f t="shared" si="162"/>
        <v>0</v>
      </c>
      <c r="AE361" s="54">
        <f t="shared" si="163"/>
        <v>0</v>
      </c>
    </row>
    <row r="362" spans="1:31" ht="18" hidden="1" customHeight="1">
      <c r="A362" s="172">
        <v>433000</v>
      </c>
      <c r="B362" s="448">
        <v>4</v>
      </c>
      <c r="C362" s="96">
        <v>40</v>
      </c>
      <c r="D362" s="821" t="s">
        <v>342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si="167"/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6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>
        <f t="shared" si="162"/>
        <v>0</v>
      </c>
      <c r="AE362" s="54">
        <f t="shared" si="163"/>
        <v>0</v>
      </c>
    </row>
    <row r="363" spans="1:31" ht="18" hidden="1" customHeight="1">
      <c r="A363" s="172">
        <v>433051</v>
      </c>
      <c r="B363" s="101" t="s">
        <v>57</v>
      </c>
      <c r="C363" s="96">
        <v>40</v>
      </c>
      <c r="D363" s="614" t="s">
        <v>343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7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6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>
      <c r="A364" s="172">
        <v>433064</v>
      </c>
      <c r="B364" s="101" t="s">
        <v>57</v>
      </c>
      <c r="C364" s="96">
        <v>40</v>
      </c>
      <c r="D364" s="614" t="s">
        <v>344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7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6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>
      <c r="A365" s="172">
        <v>433051</v>
      </c>
      <c r="B365" s="101" t="s">
        <v>57</v>
      </c>
      <c r="C365" s="96">
        <v>40</v>
      </c>
      <c r="D365" s="614" t="s">
        <v>345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7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6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>
      <c r="A366" s="172">
        <v>411041</v>
      </c>
      <c r="B366" s="101" t="s">
        <v>57</v>
      </c>
      <c r="C366" s="96">
        <v>40</v>
      </c>
      <c r="D366" s="614" t="s">
        <v>346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7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6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>
      <c r="A367" s="172">
        <v>400100</v>
      </c>
      <c r="B367" s="101" t="s">
        <v>57</v>
      </c>
      <c r="C367" s="96">
        <v>40</v>
      </c>
      <c r="D367" s="614" t="s">
        <v>347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7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6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>
      <c r="A368" s="172">
        <v>400200</v>
      </c>
      <c r="B368" s="101" t="s">
        <v>57</v>
      </c>
      <c r="C368" s="96">
        <v>40</v>
      </c>
      <c r="D368" s="614" t="s">
        <v>348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7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6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>
      <c r="A369" s="172">
        <v>400300</v>
      </c>
      <c r="B369" s="101" t="s">
        <v>57</v>
      </c>
      <c r="C369" s="96">
        <v>40</v>
      </c>
      <c r="D369" s="614" t="s">
        <v>349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7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6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>
      <c r="A370" s="172">
        <v>433060</v>
      </c>
      <c r="B370" s="101" t="s">
        <v>57</v>
      </c>
      <c r="C370" s="96">
        <v>40</v>
      </c>
      <c r="D370" s="614" t="s">
        <v>350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7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6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>
      <c r="A371" s="172">
        <v>433091</v>
      </c>
      <c r="B371" s="101" t="s">
        <v>57</v>
      </c>
      <c r="C371" s="96" t="s">
        <v>75</v>
      </c>
      <c r="D371" s="614" t="s">
        <v>351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7"/>
        <v>0</v>
      </c>
      <c r="S371" s="44"/>
      <c r="T371" s="45">
        <f>SUM(O371,R371)</f>
        <v>0</v>
      </c>
      <c r="U371" s="46">
        <f t="shared" si="148"/>
        <v>0</v>
      </c>
      <c r="V371" s="47">
        <f t="shared" si="166"/>
        <v>0</v>
      </c>
      <c r="W371" s="48"/>
      <c r="X371" s="49"/>
      <c r="Y371" s="50"/>
      <c r="Z371" s="50"/>
      <c r="AA371" s="50"/>
      <c r="AB371" s="51"/>
      <c r="AC371" s="52">
        <f t="shared" si="161"/>
        <v>0</v>
      </c>
      <c r="AD371" s="53"/>
      <c r="AE371" s="54">
        <f t="shared" si="163"/>
        <v>0</v>
      </c>
    </row>
    <row r="372" spans="1:31" ht="18" hidden="1" customHeight="1">
      <c r="A372" s="172">
        <v>433092</v>
      </c>
      <c r="B372" s="101" t="s">
        <v>57</v>
      </c>
      <c r="C372" s="96" t="s">
        <v>75</v>
      </c>
      <c r="D372" s="614" t="s">
        <v>352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7"/>
        <v>0</v>
      </c>
      <c r="S372" s="44"/>
      <c r="T372" s="45">
        <f>SUM(O372,R372)</f>
        <v>0</v>
      </c>
      <c r="U372" s="46">
        <f t="shared" si="148"/>
        <v>0</v>
      </c>
      <c r="V372" s="47">
        <f t="shared" si="166"/>
        <v>0</v>
      </c>
      <c r="W372" s="48"/>
      <c r="X372" s="49"/>
      <c r="Y372" s="50"/>
      <c r="Z372" s="50"/>
      <c r="AA372" s="50"/>
      <c r="AB372" s="51"/>
      <c r="AC372" s="52">
        <f t="shared" si="161"/>
        <v>0</v>
      </c>
      <c r="AD372" s="53"/>
      <c r="AE372" s="54">
        <f t="shared" si="163"/>
        <v>0</v>
      </c>
    </row>
    <row r="373" spans="1:31" ht="18" hidden="1" customHeight="1">
      <c r="A373" s="172">
        <v>433094</v>
      </c>
      <c r="B373" s="101" t="s">
        <v>57</v>
      </c>
      <c r="C373" s="96" t="s">
        <v>75</v>
      </c>
      <c r="D373" s="614" t="s">
        <v>353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7"/>
        <v>0</v>
      </c>
      <c r="S373" s="44"/>
      <c r="T373" s="45">
        <f>SUM(O373,R373)</f>
        <v>0</v>
      </c>
      <c r="U373" s="46">
        <f t="shared" si="148"/>
        <v>0</v>
      </c>
      <c r="V373" s="47">
        <f t="shared" si="166"/>
        <v>0</v>
      </c>
      <c r="W373" s="48"/>
      <c r="X373" s="49"/>
      <c r="Y373" s="50"/>
      <c r="Z373" s="50"/>
      <c r="AA373" s="50"/>
      <c r="AB373" s="51"/>
      <c r="AC373" s="52">
        <f t="shared" si="161"/>
        <v>0</v>
      </c>
      <c r="AD373" s="53"/>
      <c r="AE373" s="54">
        <f t="shared" si="163"/>
        <v>0</v>
      </c>
    </row>
    <row r="374" spans="1:31" ht="18" hidden="1" customHeight="1">
      <c r="A374" s="172">
        <v>433093</v>
      </c>
      <c r="B374" s="101" t="s">
        <v>57</v>
      </c>
      <c r="C374" s="96">
        <v>40</v>
      </c>
      <c r="D374" s="614" t="s">
        <v>354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7"/>
        <v>0</v>
      </c>
      <c r="S374" s="44">
        <f>SUM(O374,R374)</f>
        <v>0</v>
      </c>
      <c r="T374" s="45"/>
      <c r="U374" s="46">
        <f t="shared" si="148"/>
        <v>0</v>
      </c>
      <c r="V374" s="47">
        <f t="shared" si="166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>
      <c r="A375" s="172">
        <v>433081</v>
      </c>
      <c r="B375" s="101" t="s">
        <v>57</v>
      </c>
      <c r="C375" s="96">
        <v>40</v>
      </c>
      <c r="D375" s="614" t="s">
        <v>355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7"/>
        <v>0</v>
      </c>
      <c r="S375" s="44">
        <f>SUM(O375,R375)</f>
        <v>0</v>
      </c>
      <c r="T375" s="45"/>
      <c r="U375" s="46">
        <f t="shared" si="148"/>
        <v>0</v>
      </c>
      <c r="V375" s="47">
        <f t="shared" si="166"/>
        <v>0</v>
      </c>
      <c r="W375" s="48"/>
      <c r="X375" s="49">
        <f t="shared" si="156"/>
        <v>0</v>
      </c>
      <c r="Y375" s="50">
        <f t="shared" si="157"/>
        <v>0</v>
      </c>
      <c r="Z375" s="50">
        <f t="shared" si="158"/>
        <v>0</v>
      </c>
      <c r="AA375" s="50">
        <f t="shared" si="159"/>
        <v>0</v>
      </c>
      <c r="AB375" s="51">
        <f t="shared" si="160"/>
        <v>0</v>
      </c>
      <c r="AC375" s="52">
        <f t="shared" si="161"/>
        <v>0</v>
      </c>
      <c r="AD375" s="53">
        <f t="shared" si="162"/>
        <v>0</v>
      </c>
      <c r="AE375" s="54">
        <f t="shared" si="163"/>
        <v>0</v>
      </c>
    </row>
    <row r="376" spans="1:31" ht="18" hidden="1" customHeight="1">
      <c r="A376" s="172">
        <v>433071</v>
      </c>
      <c r="B376" s="101" t="s">
        <v>57</v>
      </c>
      <c r="C376" s="96">
        <v>40</v>
      </c>
      <c r="D376" s="614" t="s">
        <v>356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7"/>
        <v>0</v>
      </c>
      <c r="S376" s="44">
        <f>SUM(O376,R376)</f>
        <v>0</v>
      </c>
      <c r="T376" s="45"/>
      <c r="U376" s="46">
        <f t="shared" si="148"/>
        <v>0</v>
      </c>
      <c r="V376" s="47">
        <f t="shared" si="166"/>
        <v>0</v>
      </c>
      <c r="W376" s="48"/>
      <c r="X376" s="49">
        <f t="shared" si="156"/>
        <v>0</v>
      </c>
      <c r="Y376" s="50">
        <f t="shared" si="157"/>
        <v>0</v>
      </c>
      <c r="Z376" s="50">
        <f t="shared" si="158"/>
        <v>0</v>
      </c>
      <c r="AA376" s="50">
        <f t="shared" si="159"/>
        <v>0</v>
      </c>
      <c r="AB376" s="51">
        <f t="shared" si="160"/>
        <v>0</v>
      </c>
      <c r="AC376" s="52">
        <f t="shared" si="161"/>
        <v>0</v>
      </c>
      <c r="AD376" s="53">
        <f t="shared" si="162"/>
        <v>0</v>
      </c>
      <c r="AE376" s="54">
        <f t="shared" si="163"/>
        <v>0</v>
      </c>
    </row>
    <row r="377" spans="1:31" ht="18" hidden="1" customHeight="1">
      <c r="A377" s="172">
        <v>433061</v>
      </c>
      <c r="B377" s="101" t="s">
        <v>57</v>
      </c>
      <c r="C377" s="96" t="s">
        <v>75</v>
      </c>
      <c r="D377" s="614" t="s">
        <v>357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7"/>
        <v>0</v>
      </c>
      <c r="S377" s="44"/>
      <c r="T377" s="45">
        <f>SUM(O377,R377)</f>
        <v>0</v>
      </c>
      <c r="U377" s="46">
        <f t="shared" si="148"/>
        <v>0</v>
      </c>
      <c r="V377" s="47">
        <f t="shared" si="166"/>
        <v>0</v>
      </c>
      <c r="W377" s="48"/>
      <c r="X377" s="49"/>
      <c r="Y377" s="50"/>
      <c r="Z377" s="50"/>
      <c r="AA377" s="50"/>
      <c r="AB377" s="51"/>
      <c r="AC377" s="52">
        <f t="shared" si="161"/>
        <v>0</v>
      </c>
      <c r="AD377" s="53"/>
      <c r="AE377" s="54">
        <f t="shared" si="163"/>
        <v>0</v>
      </c>
    </row>
    <row r="378" spans="1:31" ht="18" hidden="1" customHeight="1">
      <c r="A378" s="172">
        <v>433061</v>
      </c>
      <c r="B378" s="101" t="s">
        <v>57</v>
      </c>
      <c r="C378" s="96">
        <v>40</v>
      </c>
      <c r="D378" s="614" t="s">
        <v>358</v>
      </c>
      <c r="E378" s="103"/>
      <c r="F378" s="103"/>
      <c r="G378" s="103"/>
      <c r="H378" s="103"/>
      <c r="I378" s="645"/>
      <c r="J378" s="624"/>
      <c r="K378" s="625"/>
      <c r="L378" s="625"/>
      <c r="M378" s="625"/>
      <c r="N378" s="626"/>
      <c r="O378" s="423">
        <f t="shared" si="154"/>
        <v>0</v>
      </c>
      <c r="P378" s="554"/>
      <c r="Q378" s="422"/>
      <c r="R378" s="823">
        <f t="shared" si="167"/>
        <v>0</v>
      </c>
      <c r="S378" s="44">
        <f>SUM(O378,R378)</f>
        <v>0</v>
      </c>
      <c r="T378" s="422"/>
      <c r="U378" s="423">
        <f t="shared" si="148"/>
        <v>0</v>
      </c>
      <c r="V378" s="47">
        <f t="shared" si="166"/>
        <v>0</v>
      </c>
      <c r="W378" s="424"/>
      <c r="X378" s="425">
        <f t="shared" si="156"/>
        <v>0</v>
      </c>
      <c r="Y378" s="426">
        <f t="shared" si="157"/>
        <v>0</v>
      </c>
      <c r="Z378" s="426">
        <f t="shared" si="158"/>
        <v>0</v>
      </c>
      <c r="AA378" s="426">
        <f t="shared" si="159"/>
        <v>0</v>
      </c>
      <c r="AB378" s="427">
        <f t="shared" si="160"/>
        <v>0</v>
      </c>
      <c r="AC378" s="428">
        <f t="shared" si="161"/>
        <v>0</v>
      </c>
      <c r="AD378" s="429">
        <f t="shared" si="162"/>
        <v>0</v>
      </c>
      <c r="AE378" s="437">
        <f t="shared" si="163"/>
        <v>0</v>
      </c>
    </row>
    <row r="379" spans="1:31" ht="18" customHeight="1">
      <c r="A379" s="449" t="s">
        <v>359</v>
      </c>
      <c r="B379" s="450"/>
      <c r="C379" s="867"/>
      <c r="D379" s="868"/>
      <c r="E379" s="450"/>
      <c r="F379" s="450"/>
      <c r="G379" s="450"/>
      <c r="H379" s="450"/>
      <c r="I379" s="868"/>
      <c r="J379" s="458">
        <f>SUM(J337:J378)</f>
        <v>82</v>
      </c>
      <c r="K379" s="458">
        <f t="shared" ref="K379:N379" si="168">SUM(K337:K378)</f>
        <v>14</v>
      </c>
      <c r="L379" s="458">
        <f t="shared" si="168"/>
        <v>86</v>
      </c>
      <c r="M379" s="458">
        <f t="shared" si="168"/>
        <v>0</v>
      </c>
      <c r="N379" s="458">
        <f t="shared" si="168"/>
        <v>32</v>
      </c>
      <c r="O379" s="458">
        <f>SUM(O337:O378)</f>
        <v>214</v>
      </c>
      <c r="P379" s="463">
        <f t="shared" ref="P379:T379" si="169">SUM(P337:P378)</f>
        <v>0</v>
      </c>
      <c r="Q379" s="459">
        <f t="shared" si="169"/>
        <v>0</v>
      </c>
      <c r="R379" s="463">
        <f t="shared" si="169"/>
        <v>0</v>
      </c>
      <c r="S379" s="458">
        <f t="shared" si="169"/>
        <v>156</v>
      </c>
      <c r="T379" s="459">
        <f t="shared" si="169"/>
        <v>58</v>
      </c>
      <c r="U379" s="460">
        <f>SUM(U337:U378)</f>
        <v>214</v>
      </c>
      <c r="V379" s="47">
        <f t="shared" si="166"/>
        <v>0</v>
      </c>
      <c r="W379" s="461"/>
      <c r="X379" s="462">
        <f t="shared" ref="X379:AE379" si="170">SUM(X337:X378)</f>
        <v>3280</v>
      </c>
      <c r="Y379" s="459">
        <f t="shared" si="170"/>
        <v>560</v>
      </c>
      <c r="Z379" s="459">
        <f t="shared" si="170"/>
        <v>940</v>
      </c>
      <c r="AA379" s="459">
        <f t="shared" si="170"/>
        <v>0</v>
      </c>
      <c r="AB379" s="463">
        <f t="shared" si="170"/>
        <v>1280</v>
      </c>
      <c r="AC379" s="460">
        <f t="shared" si="170"/>
        <v>6060</v>
      </c>
      <c r="AD379" s="463">
        <f t="shared" si="170"/>
        <v>0</v>
      </c>
      <c r="AE379" s="464">
        <f t="shared" si="170"/>
        <v>6060</v>
      </c>
    </row>
    <row r="380" spans="1:31" ht="18" customHeight="1">
      <c r="A380" s="381">
        <v>513001</v>
      </c>
      <c r="B380" s="448">
        <v>4</v>
      </c>
      <c r="C380" s="238">
        <v>25</v>
      </c>
      <c r="D380" s="769"/>
      <c r="E380" s="465" t="s">
        <v>360</v>
      </c>
      <c r="F380" s="465"/>
      <c r="G380" s="465"/>
      <c r="H380" s="465"/>
      <c r="I380" s="769"/>
      <c r="J380" s="45"/>
      <c r="K380" s="789"/>
      <c r="L380" s="45"/>
      <c r="M380" s="45"/>
      <c r="N380" s="45"/>
      <c r="O380" s="46">
        <f t="shared" si="154"/>
        <v>0</v>
      </c>
      <c r="P380" s="45"/>
      <c r="Q380" s="45"/>
      <c r="R380" s="45"/>
      <c r="S380" s="44">
        <f>SUM(O380,R380)</f>
        <v>0</v>
      </c>
      <c r="T380" s="45"/>
      <c r="U380" s="46">
        <f t="shared" si="148"/>
        <v>0</v>
      </c>
      <c r="V380" s="47">
        <f t="shared" si="166"/>
        <v>0</v>
      </c>
      <c r="W380" s="467" t="s">
        <v>102</v>
      </c>
      <c r="X380" s="45"/>
      <c r="Y380" s="50">
        <f>(K380*1000)/C380</f>
        <v>0</v>
      </c>
      <c r="Z380" s="45"/>
      <c r="AA380" s="45"/>
      <c r="AB380" s="45"/>
      <c r="AC380" s="52">
        <f t="shared" si="161"/>
        <v>0</v>
      </c>
      <c r="AD380" s="45"/>
      <c r="AE380" s="54">
        <f t="shared" si="163"/>
        <v>0</v>
      </c>
    </row>
    <row r="381" spans="1:31" ht="18" hidden="1" customHeight="1">
      <c r="A381" s="381">
        <v>512001</v>
      </c>
      <c r="B381" s="448">
        <v>3.5</v>
      </c>
      <c r="C381" s="238">
        <v>25</v>
      </c>
      <c r="D381" s="769"/>
      <c r="E381" s="465" t="s">
        <v>361</v>
      </c>
      <c r="F381" s="465"/>
      <c r="G381" s="465"/>
      <c r="H381" s="465"/>
      <c r="I381" s="769"/>
      <c r="J381" s="45"/>
      <c r="K381" s="45"/>
      <c r="L381" s="45"/>
      <c r="M381" s="45"/>
      <c r="N381" s="45"/>
      <c r="O381" s="46">
        <f t="shared" si="154"/>
        <v>0</v>
      </c>
      <c r="P381" s="45"/>
      <c r="Q381" s="45"/>
      <c r="R381" s="45"/>
      <c r="S381" s="44">
        <f>SUM(O381,R381)</f>
        <v>0</v>
      </c>
      <c r="T381" s="45"/>
      <c r="U381" s="46">
        <f t="shared" si="148"/>
        <v>0</v>
      </c>
      <c r="V381" s="47">
        <f t="shared" si="166"/>
        <v>0</v>
      </c>
      <c r="W381" s="467"/>
      <c r="X381" s="45"/>
      <c r="Y381" s="50">
        <f>(K381*1000)/C381</f>
        <v>0</v>
      </c>
      <c r="Z381" s="45"/>
      <c r="AA381" s="45"/>
      <c r="AB381" s="45"/>
      <c r="AC381" s="52">
        <f t="shared" si="161"/>
        <v>0</v>
      </c>
      <c r="AD381" s="45"/>
      <c r="AE381" s="54">
        <f t="shared" si="163"/>
        <v>0</v>
      </c>
    </row>
    <row r="382" spans="1:31" ht="18" customHeight="1">
      <c r="A382" s="381">
        <v>513021</v>
      </c>
      <c r="B382" s="448">
        <v>4</v>
      </c>
      <c r="C382" s="238">
        <v>25</v>
      </c>
      <c r="D382" s="769"/>
      <c r="E382" s="465"/>
      <c r="F382" s="465"/>
      <c r="G382" s="465"/>
      <c r="H382" s="135">
        <v>6991</v>
      </c>
      <c r="I382" s="769"/>
      <c r="J382" s="563"/>
      <c r="K382" s="563"/>
      <c r="L382" s="563"/>
      <c r="M382" s="563"/>
      <c r="N382" s="789"/>
      <c r="O382" s="558">
        <f t="shared" si="154"/>
        <v>0</v>
      </c>
      <c r="P382" s="45"/>
      <c r="Q382" s="45"/>
      <c r="R382" s="45"/>
      <c r="S382" s="44">
        <f>SUM(O382,R382)</f>
        <v>0</v>
      </c>
      <c r="T382" s="45"/>
      <c r="U382" s="46">
        <f t="shared" si="148"/>
        <v>0</v>
      </c>
      <c r="V382" s="47">
        <f t="shared" si="166"/>
        <v>0</v>
      </c>
      <c r="W382" s="467" t="s">
        <v>102</v>
      </c>
      <c r="X382" s="45"/>
      <c r="Y382" s="45"/>
      <c r="Z382" s="45"/>
      <c r="AA382" s="45"/>
      <c r="AB382" s="51">
        <f t="shared" ref="AB382" si="171">(N382*1000)/C382</f>
        <v>0</v>
      </c>
      <c r="AC382" s="52">
        <f t="shared" si="161"/>
        <v>0</v>
      </c>
      <c r="AD382" s="45"/>
      <c r="AE382" s="54">
        <f t="shared" si="163"/>
        <v>0</v>
      </c>
    </row>
    <row r="383" spans="1:31" ht="18" customHeight="1">
      <c r="A383" s="381">
        <v>511001</v>
      </c>
      <c r="B383" s="448">
        <v>4</v>
      </c>
      <c r="C383" s="238">
        <v>25</v>
      </c>
      <c r="D383" s="769"/>
      <c r="E383" s="465" t="s">
        <v>362</v>
      </c>
      <c r="F383" s="465"/>
      <c r="G383" s="465"/>
      <c r="H383" s="465"/>
      <c r="I383" s="769"/>
      <c r="J383" s="45"/>
      <c r="K383" s="592"/>
      <c r="L383" s="45"/>
      <c r="M383" s="45"/>
      <c r="N383" s="869"/>
      <c r="O383" s="46">
        <f t="shared" si="154"/>
        <v>0</v>
      </c>
      <c r="P383" s="45"/>
      <c r="Q383" s="45"/>
      <c r="R383" s="45"/>
      <c r="S383" s="44">
        <f>SUM(O383,R383)</f>
        <v>0</v>
      </c>
      <c r="T383" s="45"/>
      <c r="U383" s="46">
        <f t="shared" si="148"/>
        <v>0</v>
      </c>
      <c r="V383" s="47">
        <f t="shared" si="166"/>
        <v>0</v>
      </c>
      <c r="W383" s="467"/>
      <c r="X383" s="45"/>
      <c r="Y383" s="50">
        <f>(K383*1000)/C383</f>
        <v>0</v>
      </c>
      <c r="Z383" s="45"/>
      <c r="AA383" s="45"/>
      <c r="AB383" s="45"/>
      <c r="AC383" s="52">
        <f t="shared" si="161"/>
        <v>0</v>
      </c>
      <c r="AD383" s="45"/>
      <c r="AE383" s="54">
        <f t="shared" si="163"/>
        <v>0</v>
      </c>
    </row>
    <row r="384" spans="1:31" ht="18" customHeight="1">
      <c r="A384" s="870" t="s">
        <v>363</v>
      </c>
      <c r="B384" s="868"/>
      <c r="C384" s="871"/>
      <c r="D384" s="872"/>
      <c r="E384" s="873"/>
      <c r="F384" s="873"/>
      <c r="G384" s="873"/>
      <c r="H384" s="873"/>
      <c r="I384" s="872"/>
      <c r="J384" s="458">
        <f t="shared" ref="J384:O384" si="172">SUM(J380:J383)</f>
        <v>0</v>
      </c>
      <c r="K384" s="458">
        <f t="shared" si="172"/>
        <v>0</v>
      </c>
      <c r="L384" s="458">
        <f>SUM(L380:L383)</f>
        <v>0</v>
      </c>
      <c r="M384" s="458">
        <f t="shared" si="172"/>
        <v>0</v>
      </c>
      <c r="N384" s="458">
        <f t="shared" si="172"/>
        <v>0</v>
      </c>
      <c r="O384" s="458">
        <f t="shared" si="172"/>
        <v>0</v>
      </c>
      <c r="P384" s="459"/>
      <c r="Q384" s="459"/>
      <c r="R384" s="459"/>
      <c r="S384" s="458">
        <f>SUM(S380:S383)</f>
        <v>0</v>
      </c>
      <c r="T384" s="459"/>
      <c r="U384" s="460">
        <f>SUM(U380:U383)</f>
        <v>0</v>
      </c>
      <c r="V384" s="47">
        <f t="shared" si="166"/>
        <v>0</v>
      </c>
      <c r="W384" s="472"/>
      <c r="X384" s="471"/>
      <c r="Y384" s="459">
        <f>SUM(Y380:Y383)</f>
        <v>0</v>
      </c>
      <c r="Z384" s="471"/>
      <c r="AA384" s="471"/>
      <c r="AB384" s="471"/>
      <c r="AC384" s="460">
        <f>SUM(AC380:AC383)</f>
        <v>0</v>
      </c>
      <c r="AD384" s="471"/>
      <c r="AE384" s="460">
        <f>SUM(AE380:AE383)</f>
        <v>0</v>
      </c>
    </row>
    <row r="385" spans="1:31" ht="18" customHeight="1" thickBot="1">
      <c r="A385" s="874" t="s">
        <v>15</v>
      </c>
      <c r="B385" s="875"/>
      <c r="C385" s="876"/>
      <c r="D385" s="877"/>
      <c r="E385" s="875"/>
      <c r="F385" s="875"/>
      <c r="G385" s="875"/>
      <c r="H385" s="875"/>
      <c r="I385" s="877"/>
      <c r="J385" s="878">
        <f t="shared" ref="J385:O385" si="173">SUM(J379,J336,J330,J299,J259,J148,J384)</f>
        <v>2113</v>
      </c>
      <c r="K385" s="878">
        <f t="shared" si="173"/>
        <v>116</v>
      </c>
      <c r="L385" s="878">
        <f t="shared" si="173"/>
        <v>359</v>
      </c>
      <c r="M385" s="878">
        <f t="shared" si="173"/>
        <v>0</v>
      </c>
      <c r="N385" s="878">
        <f t="shared" si="173"/>
        <v>72</v>
      </c>
      <c r="O385" s="878">
        <f t="shared" si="173"/>
        <v>2660</v>
      </c>
      <c r="P385" s="879">
        <f>SUM(P379,P336,P330,P299,P259,P148)</f>
        <v>5960</v>
      </c>
      <c r="Q385" s="880">
        <f>SUM(Q379,Q336,Q330,Q299,Q259,Q148)</f>
        <v>6004</v>
      </c>
      <c r="R385" s="881">
        <f>SUM(R379,R336,R330,R299,R259,R148)</f>
        <v>11964</v>
      </c>
      <c r="S385" s="882">
        <f>SUM(S379,S336,S330,S299,S259,S148,S384)</f>
        <v>10992</v>
      </c>
      <c r="T385" s="878">
        <f>SUM(T379,T336,T330,T299,T259,T148)</f>
        <v>3632</v>
      </c>
      <c r="U385" s="883">
        <f>SUM(U379,U336,U330,U299,U259,U148,U384)</f>
        <v>14624</v>
      </c>
      <c r="V385" s="47">
        <f t="shared" si="166"/>
        <v>0</v>
      </c>
      <c r="W385" s="481"/>
      <c r="X385" s="482">
        <f t="shared" ref="X385:AC385" si="174">SUM(X379,X336,X330,X299,X259,X148,X384)</f>
        <v>72948</v>
      </c>
      <c r="Y385" s="482">
        <f t="shared" si="174"/>
        <v>4640</v>
      </c>
      <c r="Z385" s="482">
        <f t="shared" si="174"/>
        <v>7220</v>
      </c>
      <c r="AA385" s="482">
        <f t="shared" si="174"/>
        <v>0</v>
      </c>
      <c r="AB385" s="482">
        <f t="shared" si="174"/>
        <v>2880</v>
      </c>
      <c r="AC385" s="482">
        <f t="shared" si="174"/>
        <v>87688</v>
      </c>
      <c r="AD385" s="483">
        <f>SUM(AD379,AD336,AD330,AD299,AD259,AD148)</f>
        <v>175440</v>
      </c>
      <c r="AE385" s="484">
        <f>SUM(AE379,AE336,AE330,AE299,AE259,AE148,AE384)</f>
        <v>259928</v>
      </c>
    </row>
    <row r="386" spans="1:31" ht="18">
      <c r="A386" s="485" t="s">
        <v>364</v>
      </c>
      <c r="B386" s="486"/>
      <c r="C386" s="487"/>
      <c r="D386" s="884"/>
      <c r="E386" s="488"/>
      <c r="F386" s="488"/>
      <c r="G386" s="488"/>
      <c r="H386" s="488"/>
      <c r="I386" s="884"/>
      <c r="J386" s="885"/>
      <c r="K386" s="487"/>
      <c r="L386" s="487"/>
      <c r="M386" s="487"/>
      <c r="N386" s="487"/>
      <c r="O386" s="497"/>
      <c r="P386" s="885"/>
      <c r="Q386" s="487"/>
      <c r="R386" s="487"/>
      <c r="S386" s="494"/>
      <c r="T386" s="495"/>
      <c r="U386" s="496"/>
      <c r="V386" s="47">
        <f t="shared" si="166"/>
        <v>0</v>
      </c>
      <c r="W386" s="497"/>
    </row>
    <row r="387" spans="1:31" ht="12" customHeight="1">
      <c r="A387" s="498">
        <v>112001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ref="J387:J450" si="175">SUMIF($A$10:$A$383,$A387,J$10:J$383)</f>
        <v>72</v>
      </c>
      <c r="K387" s="888">
        <f t="shared" ref="K387:M389" si="176">SUMIF($A$10:$A$378,$A387,K$10:K$378)</f>
        <v>0</v>
      </c>
      <c r="L387" s="888">
        <f t="shared" si="176"/>
        <v>0</v>
      </c>
      <c r="M387" s="888">
        <f t="shared" si="176"/>
        <v>0</v>
      </c>
      <c r="N387" s="515">
        <f t="shared" ref="N387:O406" si="177">SUMIF($A$10:$A$383,$A387,N$10:N$383)</f>
        <v>0</v>
      </c>
      <c r="O387" s="509">
        <f t="shared" si="177"/>
        <v>72</v>
      </c>
      <c r="P387" s="515">
        <f t="shared" ref="P387:R408" si="178">SUMIF($A$10:$A$378,$A387,P$10:P$378)</f>
        <v>0</v>
      </c>
      <c r="Q387" s="888">
        <f t="shared" si="178"/>
        <v>0</v>
      </c>
      <c r="R387" s="889">
        <f t="shared" si="178"/>
        <v>0</v>
      </c>
      <c r="S387" s="507"/>
      <c r="T387" s="508"/>
      <c r="U387" s="509">
        <f t="shared" ref="U387:U450" si="179">SUMIF($A$10:$A$378,$A387,U$10:U$378)</f>
        <v>72</v>
      </c>
      <c r="V387" s="47">
        <f t="shared" si="166"/>
        <v>0</v>
      </c>
      <c r="W387" s="510"/>
    </row>
    <row r="388" spans="1:31" ht="12" customHeight="1">
      <c r="A388" s="498">
        <v>112031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5"/>
        <v>0</v>
      </c>
      <c r="K388" s="888">
        <f t="shared" si="176"/>
        <v>0</v>
      </c>
      <c r="L388" s="515">
        <f t="shared" si="176"/>
        <v>0</v>
      </c>
      <c r="M388" s="515">
        <f t="shared" si="176"/>
        <v>0</v>
      </c>
      <c r="N388" s="515">
        <f t="shared" si="177"/>
        <v>0</v>
      </c>
      <c r="O388" s="509">
        <f t="shared" si="177"/>
        <v>0</v>
      </c>
      <c r="P388" s="515">
        <f t="shared" si="178"/>
        <v>0</v>
      </c>
      <c r="Q388" s="515">
        <f t="shared" si="178"/>
        <v>0</v>
      </c>
      <c r="R388" s="515">
        <f t="shared" si="178"/>
        <v>0</v>
      </c>
      <c r="S388" s="507"/>
      <c r="T388" s="508"/>
      <c r="U388" s="509">
        <f t="shared" si="179"/>
        <v>0</v>
      </c>
      <c r="V388" s="47">
        <f t="shared" si="166"/>
        <v>0</v>
      </c>
      <c r="W388" s="510"/>
    </row>
    <row r="389" spans="1:31" ht="12" customHeight="1">
      <c r="A389" s="498">
        <v>112501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5"/>
        <v>0</v>
      </c>
      <c r="K389" s="888">
        <f t="shared" si="176"/>
        <v>0</v>
      </c>
      <c r="L389" s="888">
        <f t="shared" si="176"/>
        <v>0</v>
      </c>
      <c r="M389" s="888">
        <f t="shared" si="176"/>
        <v>0</v>
      </c>
      <c r="N389" s="515">
        <f t="shared" si="177"/>
        <v>0</v>
      </c>
      <c r="O389" s="509">
        <f t="shared" si="177"/>
        <v>0</v>
      </c>
      <c r="P389" s="515">
        <f t="shared" si="178"/>
        <v>0</v>
      </c>
      <c r="Q389" s="888">
        <f t="shared" si="178"/>
        <v>0</v>
      </c>
      <c r="R389" s="889">
        <f t="shared" si="178"/>
        <v>0</v>
      </c>
      <c r="S389" s="507"/>
      <c r="T389" s="508"/>
      <c r="U389" s="509">
        <f t="shared" si="179"/>
        <v>0</v>
      </c>
      <c r="V389" s="47">
        <f t="shared" si="166"/>
        <v>0</v>
      </c>
      <c r="W389" s="510"/>
    </row>
    <row r="390" spans="1:31" ht="12" customHeight="1">
      <c r="A390" s="498">
        <v>112521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5"/>
        <v>0</v>
      </c>
      <c r="K390" s="888">
        <f t="shared" ref="K390:K409" si="180">SUMIF($A$10:$A$378,$A390,K$10:K$378)</f>
        <v>0</v>
      </c>
      <c r="L390" s="888"/>
      <c r="M390" s="888"/>
      <c r="N390" s="515">
        <f t="shared" si="177"/>
        <v>0</v>
      </c>
      <c r="O390" s="509">
        <f t="shared" si="177"/>
        <v>0</v>
      </c>
      <c r="P390" s="515">
        <f t="shared" si="178"/>
        <v>0</v>
      </c>
      <c r="Q390" s="888">
        <f t="shared" si="178"/>
        <v>0</v>
      </c>
      <c r="R390" s="889">
        <f t="shared" si="178"/>
        <v>0</v>
      </c>
      <c r="S390" s="507"/>
      <c r="T390" s="508"/>
      <c r="U390" s="509">
        <f t="shared" si="179"/>
        <v>0</v>
      </c>
      <c r="V390" s="47">
        <f t="shared" si="166"/>
        <v>0</v>
      </c>
      <c r="W390" s="510"/>
    </row>
    <row r="391" spans="1:31" ht="12" customHeight="1">
      <c r="A391" s="498">
        <v>112591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5"/>
        <v>0</v>
      </c>
      <c r="K391" s="888">
        <f t="shared" si="180"/>
        <v>0</v>
      </c>
      <c r="L391" s="888"/>
      <c r="M391" s="888"/>
      <c r="N391" s="515">
        <f t="shared" si="177"/>
        <v>0</v>
      </c>
      <c r="O391" s="509">
        <f t="shared" si="177"/>
        <v>0</v>
      </c>
      <c r="P391" s="515">
        <f t="shared" si="178"/>
        <v>0</v>
      </c>
      <c r="Q391" s="888">
        <f t="shared" si="178"/>
        <v>0</v>
      </c>
      <c r="R391" s="889">
        <f t="shared" si="178"/>
        <v>0</v>
      </c>
      <c r="S391" s="507"/>
      <c r="T391" s="508"/>
      <c r="U391" s="509">
        <f t="shared" si="179"/>
        <v>0</v>
      </c>
      <c r="V391" s="47">
        <f t="shared" si="166"/>
        <v>0</v>
      </c>
      <c r="W391" s="510"/>
    </row>
    <row r="392" spans="1:31" ht="12" customHeight="1">
      <c r="A392" s="498">
        <v>112601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5"/>
        <v>0</v>
      </c>
      <c r="K392" s="888">
        <f t="shared" si="180"/>
        <v>0</v>
      </c>
      <c r="L392" s="888">
        <f>SUMIF($A$10:$A$378,$A392,L$10:L$378)</f>
        <v>32</v>
      </c>
      <c r="M392" s="888"/>
      <c r="N392" s="515">
        <f t="shared" si="177"/>
        <v>0</v>
      </c>
      <c r="O392" s="509">
        <f t="shared" si="177"/>
        <v>32</v>
      </c>
      <c r="P392" s="515">
        <f t="shared" si="178"/>
        <v>0</v>
      </c>
      <c r="Q392" s="888">
        <f t="shared" si="178"/>
        <v>0</v>
      </c>
      <c r="R392" s="889">
        <f t="shared" si="178"/>
        <v>0</v>
      </c>
      <c r="S392" s="507"/>
      <c r="T392" s="508"/>
      <c r="U392" s="509">
        <f t="shared" si="179"/>
        <v>32</v>
      </c>
      <c r="V392" s="47">
        <f t="shared" si="166"/>
        <v>0</v>
      </c>
      <c r="W392" s="510"/>
    </row>
    <row r="393" spans="1:31" ht="12" customHeight="1">
      <c r="A393" s="498">
        <v>112801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5"/>
        <v>0</v>
      </c>
      <c r="K393" s="888">
        <f t="shared" si="180"/>
        <v>0</v>
      </c>
      <c r="L393" s="888">
        <f>SUMIF($A$10:$A$378,$A393,L$10:L$378)</f>
        <v>16</v>
      </c>
      <c r="M393" s="888">
        <f>SUMIF($A$10:$A$378,$A393,M$10:M$378)</f>
        <v>0</v>
      </c>
      <c r="N393" s="515">
        <f t="shared" si="177"/>
        <v>0</v>
      </c>
      <c r="O393" s="509">
        <f t="shared" si="177"/>
        <v>16</v>
      </c>
      <c r="P393" s="515">
        <f t="shared" si="178"/>
        <v>0</v>
      </c>
      <c r="Q393" s="888">
        <f t="shared" si="178"/>
        <v>0</v>
      </c>
      <c r="R393" s="889">
        <f t="shared" si="178"/>
        <v>0</v>
      </c>
      <c r="S393" s="507"/>
      <c r="T393" s="508"/>
      <c r="U393" s="509">
        <f t="shared" si="179"/>
        <v>16</v>
      </c>
      <c r="V393" s="47">
        <f t="shared" si="166"/>
        <v>0</v>
      </c>
      <c r="W393" s="510"/>
    </row>
    <row r="394" spans="1:31" ht="12.75" customHeight="1">
      <c r="A394" s="498">
        <v>113001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5"/>
        <v>0</v>
      </c>
      <c r="K394" s="888">
        <f t="shared" si="180"/>
        <v>0</v>
      </c>
      <c r="L394" s="888">
        <f>SUMIF($A$10:$A$378,$A394,L$10:L$378)</f>
        <v>0</v>
      </c>
      <c r="M394" s="888">
        <f>SUMIF($A$10:$A$378,$A394,M$10:M$378)</f>
        <v>0</v>
      </c>
      <c r="N394" s="515">
        <f t="shared" si="177"/>
        <v>0</v>
      </c>
      <c r="O394" s="509">
        <f t="shared" si="177"/>
        <v>0</v>
      </c>
      <c r="P394" s="515">
        <f t="shared" si="178"/>
        <v>0</v>
      </c>
      <c r="Q394" s="888">
        <f t="shared" si="178"/>
        <v>0</v>
      </c>
      <c r="R394" s="889">
        <f t="shared" si="178"/>
        <v>0</v>
      </c>
      <c r="S394" s="507"/>
      <c r="T394" s="508"/>
      <c r="U394" s="509">
        <f t="shared" si="179"/>
        <v>0</v>
      </c>
      <c r="V394" s="47">
        <f t="shared" si="166"/>
        <v>0</v>
      </c>
      <c r="W394" s="510"/>
    </row>
    <row r="395" spans="1:31" ht="12.75" customHeight="1">
      <c r="A395" s="498">
        <v>113301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5"/>
        <v>8</v>
      </c>
      <c r="K395" s="888">
        <f t="shared" si="180"/>
        <v>0</v>
      </c>
      <c r="L395" s="888"/>
      <c r="M395" s="888"/>
      <c r="N395" s="515">
        <f t="shared" si="177"/>
        <v>0</v>
      </c>
      <c r="O395" s="509">
        <f t="shared" si="177"/>
        <v>8</v>
      </c>
      <c r="P395" s="515">
        <f t="shared" si="178"/>
        <v>0</v>
      </c>
      <c r="Q395" s="888">
        <f t="shared" si="178"/>
        <v>0</v>
      </c>
      <c r="R395" s="889">
        <f t="shared" si="178"/>
        <v>0</v>
      </c>
      <c r="S395" s="507"/>
      <c r="T395" s="508"/>
      <c r="U395" s="509">
        <f t="shared" si="179"/>
        <v>8</v>
      </c>
      <c r="V395" s="47">
        <f t="shared" si="166"/>
        <v>0</v>
      </c>
      <c r="W395" s="510"/>
    </row>
    <row r="396" spans="1:31" ht="12" customHeight="1">
      <c r="A396" s="498">
        <v>113501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5"/>
        <v>0</v>
      </c>
      <c r="K396" s="888">
        <f t="shared" si="180"/>
        <v>0</v>
      </c>
      <c r="L396" s="888">
        <f>SUMIF($A$10:$A$378,$A396,L$10:L$378)</f>
        <v>0</v>
      </c>
      <c r="M396" s="888">
        <f>SUMIF($A$10:$A$378,$A396,M$10:M$378)</f>
        <v>0</v>
      </c>
      <c r="N396" s="515">
        <f t="shared" si="177"/>
        <v>0</v>
      </c>
      <c r="O396" s="509">
        <f t="shared" si="177"/>
        <v>0</v>
      </c>
      <c r="P396" s="515">
        <f t="shared" si="178"/>
        <v>0</v>
      </c>
      <c r="Q396" s="888">
        <f t="shared" si="178"/>
        <v>0</v>
      </c>
      <c r="R396" s="889">
        <f t="shared" si="178"/>
        <v>0</v>
      </c>
      <c r="S396" s="507"/>
      <c r="T396" s="508"/>
      <c r="U396" s="509">
        <f t="shared" si="179"/>
        <v>0</v>
      </c>
      <c r="V396" s="47">
        <f t="shared" si="166"/>
        <v>0</v>
      </c>
      <c r="W396" s="510"/>
    </row>
    <row r="397" spans="1:31" ht="12" customHeight="1">
      <c r="A397" s="498">
        <v>113521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5"/>
        <v>0</v>
      </c>
      <c r="K397" s="888">
        <f t="shared" si="180"/>
        <v>0</v>
      </c>
      <c r="L397" s="888">
        <f>SUMIF($A$10:$A$378,$A397,L$10:L$378)</f>
        <v>0</v>
      </c>
      <c r="M397" s="888">
        <f>SUMIF($A$10:$A$378,$A397,M$10:M$378)</f>
        <v>0</v>
      </c>
      <c r="N397" s="515">
        <f t="shared" si="177"/>
        <v>0</v>
      </c>
      <c r="O397" s="509">
        <f t="shared" si="177"/>
        <v>0</v>
      </c>
      <c r="P397" s="515">
        <f t="shared" si="178"/>
        <v>0</v>
      </c>
      <c r="Q397" s="888">
        <f t="shared" si="178"/>
        <v>0</v>
      </c>
      <c r="R397" s="889">
        <f t="shared" si="178"/>
        <v>0</v>
      </c>
      <c r="S397" s="507"/>
      <c r="T397" s="508"/>
      <c r="U397" s="509">
        <f t="shared" si="179"/>
        <v>0</v>
      </c>
      <c r="V397" s="47">
        <f t="shared" si="166"/>
        <v>0</v>
      </c>
      <c r="W397" s="510"/>
    </row>
    <row r="398" spans="1:31" ht="12" customHeight="1">
      <c r="A398" s="498">
        <v>113591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5"/>
        <v>0</v>
      </c>
      <c r="K398" s="888">
        <f t="shared" si="180"/>
        <v>0</v>
      </c>
      <c r="L398" s="888"/>
      <c r="M398" s="888"/>
      <c r="N398" s="515">
        <f t="shared" si="177"/>
        <v>0</v>
      </c>
      <c r="O398" s="509">
        <f t="shared" si="177"/>
        <v>0</v>
      </c>
      <c r="P398" s="515">
        <f t="shared" si="178"/>
        <v>0</v>
      </c>
      <c r="Q398" s="888">
        <f t="shared" si="178"/>
        <v>0</v>
      </c>
      <c r="R398" s="889">
        <f t="shared" si="178"/>
        <v>0</v>
      </c>
      <c r="S398" s="507"/>
      <c r="T398" s="508"/>
      <c r="U398" s="509">
        <f t="shared" si="179"/>
        <v>0</v>
      </c>
      <c r="V398" s="47">
        <f t="shared" si="166"/>
        <v>0</v>
      </c>
      <c r="W398" s="510"/>
    </row>
    <row r="399" spans="1:31" ht="12" customHeight="1">
      <c r="A399" s="498">
        <v>113601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5"/>
        <v>0</v>
      </c>
      <c r="K399" s="888">
        <f t="shared" si="180"/>
        <v>0</v>
      </c>
      <c r="L399" s="888">
        <f t="shared" ref="L399:M401" si="181">SUMIF($A$10:$A$378,$A399,L$10:L$378)</f>
        <v>0</v>
      </c>
      <c r="M399" s="888">
        <f t="shared" si="181"/>
        <v>0</v>
      </c>
      <c r="N399" s="515">
        <f t="shared" si="177"/>
        <v>0</v>
      </c>
      <c r="O399" s="509">
        <f t="shared" si="177"/>
        <v>0</v>
      </c>
      <c r="P399" s="515">
        <f t="shared" si="178"/>
        <v>0</v>
      </c>
      <c r="Q399" s="888">
        <f t="shared" si="178"/>
        <v>0</v>
      </c>
      <c r="R399" s="889">
        <f t="shared" si="178"/>
        <v>0</v>
      </c>
      <c r="S399" s="507"/>
      <c r="T399" s="508"/>
      <c r="U399" s="509">
        <f t="shared" si="179"/>
        <v>0</v>
      </c>
      <c r="V399" s="47">
        <f t="shared" si="166"/>
        <v>0</v>
      </c>
      <c r="W399" s="510"/>
    </row>
    <row r="400" spans="1:31" ht="12" customHeight="1">
      <c r="A400" s="498">
        <v>113801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5"/>
        <v>0</v>
      </c>
      <c r="K400" s="888">
        <f t="shared" si="180"/>
        <v>0</v>
      </c>
      <c r="L400" s="888">
        <f t="shared" si="181"/>
        <v>0</v>
      </c>
      <c r="M400" s="888">
        <f t="shared" si="181"/>
        <v>0</v>
      </c>
      <c r="N400" s="515">
        <f t="shared" si="177"/>
        <v>0</v>
      </c>
      <c r="O400" s="509">
        <f t="shared" si="177"/>
        <v>0</v>
      </c>
      <c r="P400" s="515">
        <f t="shared" si="178"/>
        <v>0</v>
      </c>
      <c r="Q400" s="888">
        <f t="shared" si="178"/>
        <v>0</v>
      </c>
      <c r="R400" s="889">
        <f t="shared" si="178"/>
        <v>0</v>
      </c>
      <c r="S400" s="507"/>
      <c r="T400" s="508"/>
      <c r="U400" s="509">
        <f t="shared" si="179"/>
        <v>0</v>
      </c>
      <c r="V400" s="47">
        <f t="shared" si="166"/>
        <v>0</v>
      </c>
      <c r="W400" s="510"/>
    </row>
    <row r="401" spans="1:23" ht="12" customHeight="1">
      <c r="A401" s="498">
        <v>114001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5"/>
        <v>8</v>
      </c>
      <c r="K401" s="888">
        <f t="shared" si="180"/>
        <v>0</v>
      </c>
      <c r="L401" s="888">
        <f t="shared" si="181"/>
        <v>0</v>
      </c>
      <c r="M401" s="888">
        <f t="shared" si="181"/>
        <v>0</v>
      </c>
      <c r="N401" s="515">
        <f t="shared" si="177"/>
        <v>0</v>
      </c>
      <c r="O401" s="509">
        <f t="shared" si="177"/>
        <v>8</v>
      </c>
      <c r="P401" s="515">
        <f t="shared" si="178"/>
        <v>0</v>
      </c>
      <c r="Q401" s="888">
        <f t="shared" si="178"/>
        <v>0</v>
      </c>
      <c r="R401" s="889">
        <f t="shared" si="178"/>
        <v>0</v>
      </c>
      <c r="S401" s="507"/>
      <c r="T401" s="508"/>
      <c r="U401" s="509">
        <f t="shared" si="179"/>
        <v>8</v>
      </c>
      <c r="V401" s="47">
        <f t="shared" si="166"/>
        <v>0</v>
      </c>
      <c r="W401" s="510"/>
    </row>
    <row r="402" spans="1:23" ht="12" customHeight="1">
      <c r="A402" s="498" t="s">
        <v>236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5"/>
        <v>150</v>
      </c>
      <c r="K402" s="888">
        <f t="shared" si="180"/>
        <v>0</v>
      </c>
      <c r="L402" s="888"/>
      <c r="M402" s="888"/>
      <c r="N402" s="515">
        <f t="shared" si="177"/>
        <v>0</v>
      </c>
      <c r="O402" s="509">
        <f t="shared" si="177"/>
        <v>150</v>
      </c>
      <c r="P402" s="515">
        <f t="shared" si="178"/>
        <v>0</v>
      </c>
      <c r="Q402" s="515">
        <f t="shared" si="178"/>
        <v>0</v>
      </c>
      <c r="R402" s="515">
        <f t="shared" si="178"/>
        <v>0</v>
      </c>
      <c r="S402" s="507"/>
      <c r="T402" s="507"/>
      <c r="U402" s="515">
        <f t="shared" si="179"/>
        <v>150</v>
      </c>
      <c r="V402" s="47">
        <f t="shared" si="166"/>
        <v>0</v>
      </c>
      <c r="W402" s="510"/>
    </row>
    <row r="403" spans="1:23" ht="12" customHeight="1">
      <c r="A403" s="498">
        <v>114101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5"/>
        <v>0</v>
      </c>
      <c r="K403" s="888">
        <f t="shared" si="180"/>
        <v>0</v>
      </c>
      <c r="L403" s="888">
        <f>SUMIF($A$10:$A$378,$A403,L$10:L$378)</f>
        <v>0</v>
      </c>
      <c r="M403" s="888">
        <f>SUMIF($A$10:$A$378,$A403,M$10:M$378)</f>
        <v>0</v>
      </c>
      <c r="N403" s="515">
        <f t="shared" si="177"/>
        <v>0</v>
      </c>
      <c r="O403" s="509">
        <f t="shared" si="177"/>
        <v>0</v>
      </c>
      <c r="P403" s="515">
        <f t="shared" si="178"/>
        <v>0</v>
      </c>
      <c r="Q403" s="888">
        <f t="shared" si="178"/>
        <v>0</v>
      </c>
      <c r="R403" s="889">
        <f t="shared" si="178"/>
        <v>0</v>
      </c>
      <c r="S403" s="507"/>
      <c r="T403" s="508"/>
      <c r="U403" s="509">
        <f t="shared" si="179"/>
        <v>0</v>
      </c>
      <c r="V403" s="47">
        <f t="shared" si="166"/>
        <v>0</v>
      </c>
      <c r="W403" s="510"/>
    </row>
    <row r="404" spans="1:23" ht="12" customHeight="1">
      <c r="A404" s="498">
        <v>114301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5"/>
        <v>0</v>
      </c>
      <c r="K404" s="888">
        <f t="shared" si="180"/>
        <v>0</v>
      </c>
      <c r="L404" s="888"/>
      <c r="M404" s="888"/>
      <c r="N404" s="515">
        <f t="shared" si="177"/>
        <v>0</v>
      </c>
      <c r="O404" s="509">
        <f t="shared" si="177"/>
        <v>0</v>
      </c>
      <c r="P404" s="515">
        <f t="shared" si="178"/>
        <v>0</v>
      </c>
      <c r="Q404" s="888">
        <f t="shared" si="178"/>
        <v>0</v>
      </c>
      <c r="R404" s="889">
        <f t="shared" si="178"/>
        <v>0</v>
      </c>
      <c r="S404" s="507"/>
      <c r="T404" s="508"/>
      <c r="U404" s="509">
        <f t="shared" si="179"/>
        <v>0</v>
      </c>
      <c r="V404" s="47">
        <f t="shared" si="166"/>
        <v>0</v>
      </c>
      <c r="W404" s="510"/>
    </row>
    <row r="405" spans="1:23" ht="12" customHeight="1">
      <c r="A405" s="498">
        <v>114501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5"/>
        <v>0</v>
      </c>
      <c r="K405" s="888">
        <f t="shared" si="180"/>
        <v>0</v>
      </c>
      <c r="L405" s="888">
        <f t="shared" ref="L405:M409" si="182">SUMIF($A$10:$A$378,$A405,L$10:L$378)</f>
        <v>0</v>
      </c>
      <c r="M405" s="888">
        <f t="shared" si="182"/>
        <v>0</v>
      </c>
      <c r="N405" s="515">
        <f t="shared" si="177"/>
        <v>0</v>
      </c>
      <c r="O405" s="509">
        <f t="shared" si="177"/>
        <v>0</v>
      </c>
      <c r="P405" s="515">
        <f t="shared" si="178"/>
        <v>0</v>
      </c>
      <c r="Q405" s="888">
        <f t="shared" si="178"/>
        <v>0</v>
      </c>
      <c r="R405" s="889">
        <f t="shared" si="178"/>
        <v>0</v>
      </c>
      <c r="S405" s="507"/>
      <c r="T405" s="508"/>
      <c r="U405" s="509">
        <f t="shared" si="179"/>
        <v>0</v>
      </c>
      <c r="V405" s="47">
        <f t="shared" si="166"/>
        <v>0</v>
      </c>
      <c r="W405" s="510"/>
    </row>
    <row r="406" spans="1:23" ht="12" customHeight="1">
      <c r="A406" s="498">
        <v>114521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5"/>
        <v>0</v>
      </c>
      <c r="K406" s="888">
        <f t="shared" si="180"/>
        <v>0</v>
      </c>
      <c r="L406" s="888">
        <f t="shared" si="182"/>
        <v>0</v>
      </c>
      <c r="M406" s="888">
        <f t="shared" si="182"/>
        <v>0</v>
      </c>
      <c r="N406" s="515">
        <f t="shared" si="177"/>
        <v>0</v>
      </c>
      <c r="O406" s="509">
        <f t="shared" si="177"/>
        <v>0</v>
      </c>
      <c r="P406" s="515">
        <f t="shared" si="178"/>
        <v>0</v>
      </c>
      <c r="Q406" s="888">
        <f t="shared" si="178"/>
        <v>0</v>
      </c>
      <c r="R406" s="889">
        <f t="shared" si="178"/>
        <v>0</v>
      </c>
      <c r="S406" s="507"/>
      <c r="T406" s="508"/>
      <c r="U406" s="509">
        <f t="shared" si="179"/>
        <v>0</v>
      </c>
      <c r="V406" s="47">
        <f t="shared" si="166"/>
        <v>0</v>
      </c>
      <c r="W406" s="510"/>
    </row>
    <row r="407" spans="1:23" ht="12" customHeight="1">
      <c r="A407" s="498">
        <v>114591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5"/>
        <v>0</v>
      </c>
      <c r="K407" s="888">
        <f t="shared" si="180"/>
        <v>0</v>
      </c>
      <c r="L407" s="888">
        <f t="shared" si="182"/>
        <v>0</v>
      </c>
      <c r="M407" s="888">
        <f t="shared" si="182"/>
        <v>0</v>
      </c>
      <c r="N407" s="515">
        <f t="shared" ref="N407:O426" si="183">SUMIF($A$10:$A$383,$A407,N$10:N$383)</f>
        <v>0</v>
      </c>
      <c r="O407" s="509">
        <f t="shared" si="183"/>
        <v>0</v>
      </c>
      <c r="P407" s="515">
        <f t="shared" si="178"/>
        <v>0</v>
      </c>
      <c r="Q407" s="888">
        <f t="shared" si="178"/>
        <v>0</v>
      </c>
      <c r="R407" s="889">
        <f t="shared" si="178"/>
        <v>0</v>
      </c>
      <c r="S407" s="507"/>
      <c r="T407" s="508"/>
      <c r="U407" s="509">
        <f t="shared" si="179"/>
        <v>0</v>
      </c>
      <c r="V407" s="47">
        <f t="shared" si="166"/>
        <v>0</v>
      </c>
      <c r="W407" s="510"/>
    </row>
    <row r="408" spans="1:23" ht="12" customHeight="1">
      <c r="A408" s="498">
        <v>114601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5"/>
        <v>0</v>
      </c>
      <c r="K408" s="888">
        <f t="shared" si="180"/>
        <v>0</v>
      </c>
      <c r="L408" s="888">
        <f t="shared" si="182"/>
        <v>0</v>
      </c>
      <c r="M408" s="888">
        <f t="shared" si="182"/>
        <v>0</v>
      </c>
      <c r="N408" s="515">
        <f t="shared" si="183"/>
        <v>0</v>
      </c>
      <c r="O408" s="509">
        <f t="shared" si="183"/>
        <v>0</v>
      </c>
      <c r="P408" s="515">
        <f t="shared" si="178"/>
        <v>0</v>
      </c>
      <c r="Q408" s="888">
        <f t="shared" si="178"/>
        <v>0</v>
      </c>
      <c r="R408" s="889">
        <f t="shared" si="178"/>
        <v>0</v>
      </c>
      <c r="S408" s="507"/>
      <c r="T408" s="508"/>
      <c r="U408" s="509">
        <f t="shared" si="179"/>
        <v>0</v>
      </c>
      <c r="V408" s="47">
        <f t="shared" si="166"/>
        <v>0</v>
      </c>
      <c r="W408" s="510"/>
    </row>
    <row r="409" spans="1:23" ht="12" customHeight="1">
      <c r="A409" s="498" t="s">
        <v>234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5"/>
        <v>0</v>
      </c>
      <c r="K409" s="888">
        <f t="shared" si="180"/>
        <v>0</v>
      </c>
      <c r="L409" s="888">
        <f t="shared" si="182"/>
        <v>8</v>
      </c>
      <c r="M409" s="888">
        <f t="shared" si="182"/>
        <v>0</v>
      </c>
      <c r="N409" s="515">
        <f t="shared" si="183"/>
        <v>0</v>
      </c>
      <c r="O409" s="509">
        <f t="shared" si="183"/>
        <v>8</v>
      </c>
      <c r="P409" s="515"/>
      <c r="Q409" s="888"/>
      <c r="R409" s="889">
        <f t="shared" ref="R409:R472" si="184">SUMIF($A$10:$A$378,$A409,R$10:R$378)</f>
        <v>0</v>
      </c>
      <c r="S409" s="507"/>
      <c r="T409" s="508"/>
      <c r="U409" s="509">
        <f t="shared" si="179"/>
        <v>8</v>
      </c>
      <c r="V409" s="47">
        <f t="shared" ref="V409:V483" si="185">O409+R409-U409</f>
        <v>0</v>
      </c>
      <c r="W409" s="510"/>
    </row>
    <row r="410" spans="1:23" ht="12" customHeight="1">
      <c r="A410" s="498">
        <v>114701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5"/>
        <v>0</v>
      </c>
      <c r="K410" s="515">
        <f t="shared" ref="K410:M412" si="186">SUMIF($A$10:$A$383,$A410,K$10:K$383)</f>
        <v>0</v>
      </c>
      <c r="L410" s="515">
        <f t="shared" si="186"/>
        <v>0</v>
      </c>
      <c r="M410" s="515">
        <f t="shared" si="186"/>
        <v>0</v>
      </c>
      <c r="N410" s="515">
        <f t="shared" si="183"/>
        <v>0</v>
      </c>
      <c r="O410" s="509">
        <f t="shared" si="183"/>
        <v>0</v>
      </c>
      <c r="P410" s="515"/>
      <c r="Q410" s="888">
        <f>SUMIF($A$10:$A$378,$A410,Q$10:Q$378)</f>
        <v>0</v>
      </c>
      <c r="R410" s="889">
        <f t="shared" si="184"/>
        <v>0</v>
      </c>
      <c r="S410" s="507"/>
      <c r="T410" s="508"/>
      <c r="U410" s="509">
        <f t="shared" si="179"/>
        <v>0</v>
      </c>
      <c r="V410" s="47">
        <f t="shared" si="185"/>
        <v>0</v>
      </c>
      <c r="W410" s="510"/>
    </row>
    <row r="411" spans="1:23" ht="12" customHeight="1">
      <c r="A411" s="498" t="s">
        <v>232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5"/>
        <v>0</v>
      </c>
      <c r="K411" s="515">
        <f t="shared" si="186"/>
        <v>0</v>
      </c>
      <c r="L411" s="515">
        <f t="shared" si="186"/>
        <v>0</v>
      </c>
      <c r="M411" s="515">
        <f t="shared" si="186"/>
        <v>0</v>
      </c>
      <c r="N411" s="515">
        <f t="shared" si="183"/>
        <v>0</v>
      </c>
      <c r="O411" s="515">
        <f t="shared" si="183"/>
        <v>0</v>
      </c>
      <c r="P411" s="515"/>
      <c r="Q411" s="888"/>
      <c r="R411" s="889">
        <f t="shared" si="184"/>
        <v>0</v>
      </c>
      <c r="S411" s="507"/>
      <c r="T411" s="508"/>
      <c r="U411" s="509">
        <f t="shared" si="179"/>
        <v>0</v>
      </c>
      <c r="V411" s="47">
        <f t="shared" si="185"/>
        <v>0</v>
      </c>
      <c r="W411" s="510"/>
    </row>
    <row r="412" spans="1:23" ht="12" customHeight="1">
      <c r="A412" s="498" t="s">
        <v>496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5"/>
        <v>0</v>
      </c>
      <c r="K412" s="515">
        <f t="shared" si="186"/>
        <v>0</v>
      </c>
      <c r="L412" s="515">
        <f t="shared" si="186"/>
        <v>16</v>
      </c>
      <c r="M412" s="515">
        <f t="shared" si="186"/>
        <v>0</v>
      </c>
      <c r="N412" s="515">
        <f t="shared" si="183"/>
        <v>0</v>
      </c>
      <c r="O412" s="516">
        <f t="shared" si="183"/>
        <v>16</v>
      </c>
      <c r="P412" s="515"/>
      <c r="Q412" s="888"/>
      <c r="R412" s="889">
        <f t="shared" si="184"/>
        <v>0</v>
      </c>
      <c r="S412" s="507"/>
      <c r="T412" s="508"/>
      <c r="U412" s="509">
        <f t="shared" si="179"/>
        <v>16</v>
      </c>
      <c r="V412" s="47">
        <f t="shared" si="185"/>
        <v>0</v>
      </c>
      <c r="W412" s="510"/>
    </row>
    <row r="413" spans="1:23" ht="12" customHeight="1">
      <c r="A413" s="498">
        <v>115001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5"/>
        <v>0</v>
      </c>
      <c r="K413" s="888">
        <f t="shared" ref="K413:M431" si="187">SUMIF($A$10:$A$378,$A413,K$10:K$378)</f>
        <v>0</v>
      </c>
      <c r="L413" s="888">
        <f t="shared" si="187"/>
        <v>0</v>
      </c>
      <c r="M413" s="888">
        <f t="shared" si="187"/>
        <v>0</v>
      </c>
      <c r="N413" s="515">
        <f t="shared" si="183"/>
        <v>0</v>
      </c>
      <c r="O413" s="509">
        <f t="shared" si="183"/>
        <v>0</v>
      </c>
      <c r="P413" s="515">
        <f t="shared" ref="P413:Q432" si="188">SUMIF($A$10:$A$378,$A413,P$10:P$378)</f>
        <v>0</v>
      </c>
      <c r="Q413" s="888">
        <f t="shared" si="188"/>
        <v>0</v>
      </c>
      <c r="R413" s="889">
        <f t="shared" si="184"/>
        <v>0</v>
      </c>
      <c r="S413" s="507"/>
      <c r="T413" s="508"/>
      <c r="U413" s="509">
        <f t="shared" si="179"/>
        <v>0</v>
      </c>
      <c r="V413" s="47">
        <f t="shared" si="185"/>
        <v>0</v>
      </c>
      <c r="W413" s="510"/>
    </row>
    <row r="414" spans="1:23" ht="12" customHeight="1">
      <c r="A414" s="498">
        <v>115501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5"/>
        <v>0</v>
      </c>
      <c r="K414" s="888">
        <f t="shared" si="187"/>
        <v>0</v>
      </c>
      <c r="L414" s="888">
        <f t="shared" si="187"/>
        <v>0</v>
      </c>
      <c r="M414" s="888">
        <f t="shared" si="187"/>
        <v>0</v>
      </c>
      <c r="N414" s="515">
        <f t="shared" si="183"/>
        <v>0</v>
      </c>
      <c r="O414" s="509">
        <f t="shared" si="183"/>
        <v>0</v>
      </c>
      <c r="P414" s="515">
        <f t="shared" si="188"/>
        <v>0</v>
      </c>
      <c r="Q414" s="888">
        <f t="shared" si="188"/>
        <v>280</v>
      </c>
      <c r="R414" s="889">
        <f t="shared" si="184"/>
        <v>280</v>
      </c>
      <c r="S414" s="507"/>
      <c r="T414" s="508"/>
      <c r="U414" s="509">
        <f t="shared" si="179"/>
        <v>280</v>
      </c>
      <c r="V414" s="47">
        <f t="shared" si="185"/>
        <v>0</v>
      </c>
      <c r="W414" s="510"/>
    </row>
    <row r="415" spans="1:23" ht="12" customHeight="1">
      <c r="A415" s="498">
        <v>115591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5"/>
        <v>0</v>
      </c>
      <c r="K415" s="888">
        <f t="shared" si="187"/>
        <v>0</v>
      </c>
      <c r="L415" s="888">
        <f t="shared" si="187"/>
        <v>0</v>
      </c>
      <c r="M415" s="888">
        <f t="shared" si="187"/>
        <v>0</v>
      </c>
      <c r="N415" s="515">
        <f t="shared" si="183"/>
        <v>0</v>
      </c>
      <c r="O415" s="509">
        <f t="shared" si="183"/>
        <v>0</v>
      </c>
      <c r="P415" s="515">
        <f t="shared" si="188"/>
        <v>0</v>
      </c>
      <c r="Q415" s="888">
        <f t="shared" si="188"/>
        <v>0</v>
      </c>
      <c r="R415" s="889">
        <f t="shared" si="184"/>
        <v>0</v>
      </c>
      <c r="S415" s="507"/>
      <c r="T415" s="508"/>
      <c r="U415" s="509">
        <f t="shared" si="179"/>
        <v>0</v>
      </c>
      <c r="V415" s="47">
        <f t="shared" si="185"/>
        <v>0</v>
      </c>
      <c r="W415" s="510"/>
    </row>
    <row r="416" spans="1:23" ht="12" customHeight="1">
      <c r="A416" s="498">
        <v>115701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5"/>
        <v>0</v>
      </c>
      <c r="K416" s="888">
        <f t="shared" si="187"/>
        <v>0</v>
      </c>
      <c r="L416" s="888">
        <f t="shared" si="187"/>
        <v>0</v>
      </c>
      <c r="M416" s="888">
        <f t="shared" si="187"/>
        <v>0</v>
      </c>
      <c r="N416" s="515">
        <f t="shared" si="183"/>
        <v>0</v>
      </c>
      <c r="O416" s="509">
        <f t="shared" si="183"/>
        <v>0</v>
      </c>
      <c r="P416" s="515">
        <f t="shared" si="188"/>
        <v>0</v>
      </c>
      <c r="Q416" s="888">
        <f t="shared" si="188"/>
        <v>0</v>
      </c>
      <c r="R416" s="889">
        <f t="shared" si="184"/>
        <v>0</v>
      </c>
      <c r="S416" s="507"/>
      <c r="T416" s="508"/>
      <c r="U416" s="509">
        <f t="shared" si="179"/>
        <v>0</v>
      </c>
      <c r="V416" s="47">
        <f t="shared" si="185"/>
        <v>0</v>
      </c>
      <c r="W416" s="510"/>
    </row>
    <row r="417" spans="1:23" ht="12" customHeight="1">
      <c r="A417" s="498">
        <v>120000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5"/>
        <v>0</v>
      </c>
      <c r="K417" s="888">
        <f t="shared" si="187"/>
        <v>0</v>
      </c>
      <c r="L417" s="888">
        <f t="shared" si="187"/>
        <v>0</v>
      </c>
      <c r="M417" s="888">
        <f t="shared" si="187"/>
        <v>0</v>
      </c>
      <c r="N417" s="515">
        <f t="shared" si="183"/>
        <v>0</v>
      </c>
      <c r="O417" s="509">
        <f t="shared" si="183"/>
        <v>0</v>
      </c>
      <c r="P417" s="515">
        <f t="shared" si="188"/>
        <v>0</v>
      </c>
      <c r="Q417" s="888">
        <f t="shared" si="188"/>
        <v>0</v>
      </c>
      <c r="R417" s="889">
        <f t="shared" si="184"/>
        <v>0</v>
      </c>
      <c r="S417" s="507"/>
      <c r="T417" s="508"/>
      <c r="U417" s="509">
        <f t="shared" si="179"/>
        <v>0</v>
      </c>
      <c r="V417" s="47">
        <f t="shared" si="185"/>
        <v>0</v>
      </c>
      <c r="W417" s="510"/>
    </row>
    <row r="418" spans="1:23" ht="12" customHeight="1">
      <c r="A418" s="498">
        <v>120100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5"/>
        <v>0</v>
      </c>
      <c r="K418" s="888">
        <f t="shared" si="187"/>
        <v>0</v>
      </c>
      <c r="L418" s="888">
        <f t="shared" si="187"/>
        <v>0</v>
      </c>
      <c r="M418" s="888">
        <f t="shared" si="187"/>
        <v>0</v>
      </c>
      <c r="N418" s="515">
        <f t="shared" si="183"/>
        <v>0</v>
      </c>
      <c r="O418" s="509">
        <f t="shared" si="183"/>
        <v>0</v>
      </c>
      <c r="P418" s="515">
        <f t="shared" si="188"/>
        <v>0</v>
      </c>
      <c r="Q418" s="888">
        <f t="shared" si="188"/>
        <v>0</v>
      </c>
      <c r="R418" s="889">
        <f t="shared" si="184"/>
        <v>0</v>
      </c>
      <c r="S418" s="507"/>
      <c r="T418" s="508"/>
      <c r="U418" s="509">
        <f t="shared" si="179"/>
        <v>0</v>
      </c>
      <c r="V418" s="47">
        <f t="shared" si="185"/>
        <v>0</v>
      </c>
      <c r="W418" s="510"/>
    </row>
    <row r="419" spans="1:23" ht="12" customHeight="1">
      <c r="A419" s="498">
        <v>120110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5"/>
        <v>0</v>
      </c>
      <c r="K419" s="888">
        <f t="shared" si="187"/>
        <v>0</v>
      </c>
      <c r="L419" s="888">
        <f t="shared" si="187"/>
        <v>0</v>
      </c>
      <c r="M419" s="888">
        <f t="shared" si="187"/>
        <v>0</v>
      </c>
      <c r="N419" s="515">
        <f t="shared" si="183"/>
        <v>0</v>
      </c>
      <c r="O419" s="509">
        <f t="shared" si="183"/>
        <v>0</v>
      </c>
      <c r="P419" s="515">
        <f t="shared" si="188"/>
        <v>0</v>
      </c>
      <c r="Q419" s="888">
        <f t="shared" si="188"/>
        <v>0</v>
      </c>
      <c r="R419" s="889">
        <f t="shared" si="184"/>
        <v>0</v>
      </c>
      <c r="S419" s="507"/>
      <c r="T419" s="508"/>
      <c r="U419" s="509">
        <f t="shared" si="179"/>
        <v>0</v>
      </c>
      <c r="V419" s="47">
        <f t="shared" si="185"/>
        <v>0</v>
      </c>
      <c r="W419" s="510"/>
    </row>
    <row r="420" spans="1:23" ht="12" customHeight="1">
      <c r="A420" s="498">
        <v>120500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5"/>
        <v>0</v>
      </c>
      <c r="K420" s="888">
        <f t="shared" si="187"/>
        <v>0</v>
      </c>
      <c r="L420" s="888">
        <f t="shared" si="187"/>
        <v>0</v>
      </c>
      <c r="M420" s="888">
        <f t="shared" si="187"/>
        <v>0</v>
      </c>
      <c r="N420" s="515">
        <f t="shared" si="183"/>
        <v>0</v>
      </c>
      <c r="O420" s="509">
        <f t="shared" si="183"/>
        <v>0</v>
      </c>
      <c r="P420" s="515">
        <f t="shared" si="188"/>
        <v>0</v>
      </c>
      <c r="Q420" s="888">
        <f t="shared" si="188"/>
        <v>0</v>
      </c>
      <c r="R420" s="889">
        <f t="shared" si="184"/>
        <v>0</v>
      </c>
      <c r="S420" s="507"/>
      <c r="T420" s="508"/>
      <c r="U420" s="509">
        <f t="shared" si="179"/>
        <v>0</v>
      </c>
      <c r="V420" s="47">
        <f t="shared" si="185"/>
        <v>0</v>
      </c>
      <c r="W420" s="510"/>
    </row>
    <row r="421" spans="1:23" ht="12" customHeight="1">
      <c r="A421" s="498">
        <v>121701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5"/>
        <v>0</v>
      </c>
      <c r="K421" s="888">
        <f t="shared" si="187"/>
        <v>0</v>
      </c>
      <c r="L421" s="888">
        <f t="shared" si="187"/>
        <v>0</v>
      </c>
      <c r="M421" s="888">
        <f t="shared" si="187"/>
        <v>0</v>
      </c>
      <c r="N421" s="515">
        <f t="shared" si="183"/>
        <v>0</v>
      </c>
      <c r="O421" s="509">
        <f t="shared" si="183"/>
        <v>0</v>
      </c>
      <c r="P421" s="515">
        <f t="shared" si="188"/>
        <v>0</v>
      </c>
      <c r="Q421" s="888">
        <f t="shared" si="188"/>
        <v>0</v>
      </c>
      <c r="R421" s="889">
        <f t="shared" si="184"/>
        <v>0</v>
      </c>
      <c r="S421" s="507"/>
      <c r="T421" s="508"/>
      <c r="U421" s="509">
        <f t="shared" si="179"/>
        <v>0</v>
      </c>
      <c r="V421" s="47">
        <f t="shared" si="185"/>
        <v>0</v>
      </c>
      <c r="W421" s="510"/>
    </row>
    <row r="422" spans="1:23" ht="12" customHeight="1">
      <c r="A422" s="498">
        <v>122001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5"/>
        <v>0</v>
      </c>
      <c r="K422" s="888">
        <f t="shared" si="187"/>
        <v>0</v>
      </c>
      <c r="L422" s="888">
        <f t="shared" si="187"/>
        <v>0</v>
      </c>
      <c r="M422" s="888">
        <f t="shared" si="187"/>
        <v>0</v>
      </c>
      <c r="N422" s="515">
        <f t="shared" si="183"/>
        <v>0</v>
      </c>
      <c r="O422" s="509">
        <f t="shared" si="183"/>
        <v>0</v>
      </c>
      <c r="P422" s="515">
        <f t="shared" si="188"/>
        <v>0</v>
      </c>
      <c r="Q422" s="888">
        <f t="shared" si="188"/>
        <v>0</v>
      </c>
      <c r="R422" s="889">
        <f t="shared" si="184"/>
        <v>0</v>
      </c>
      <c r="S422" s="507"/>
      <c r="T422" s="508"/>
      <c r="U422" s="509">
        <f t="shared" si="179"/>
        <v>0</v>
      </c>
      <c r="V422" s="47">
        <f t="shared" si="185"/>
        <v>0</v>
      </c>
      <c r="W422" s="510"/>
    </row>
    <row r="423" spans="1:23" ht="12" customHeight="1">
      <c r="A423" s="498">
        <v>122021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5"/>
        <v>0</v>
      </c>
      <c r="K423" s="888">
        <f t="shared" si="187"/>
        <v>0</v>
      </c>
      <c r="L423" s="888">
        <f t="shared" si="187"/>
        <v>0</v>
      </c>
      <c r="M423" s="888">
        <f t="shared" si="187"/>
        <v>0</v>
      </c>
      <c r="N423" s="515">
        <f t="shared" si="183"/>
        <v>0</v>
      </c>
      <c r="O423" s="509">
        <f t="shared" si="183"/>
        <v>0</v>
      </c>
      <c r="P423" s="515">
        <f t="shared" si="188"/>
        <v>0</v>
      </c>
      <c r="Q423" s="888">
        <f t="shared" si="188"/>
        <v>0</v>
      </c>
      <c r="R423" s="889">
        <f t="shared" si="184"/>
        <v>0</v>
      </c>
      <c r="S423" s="507"/>
      <c r="T423" s="508"/>
      <c r="U423" s="509">
        <f t="shared" si="179"/>
        <v>0</v>
      </c>
      <c r="V423" s="47">
        <f t="shared" si="185"/>
        <v>0</v>
      </c>
      <c r="W423" s="510"/>
    </row>
    <row r="424" spans="1:23" ht="12" customHeight="1">
      <c r="A424" s="498">
        <v>122031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5"/>
        <v>0</v>
      </c>
      <c r="K424" s="888">
        <f t="shared" si="187"/>
        <v>0</v>
      </c>
      <c r="L424" s="888">
        <f t="shared" si="187"/>
        <v>0</v>
      </c>
      <c r="M424" s="888">
        <f t="shared" si="187"/>
        <v>0</v>
      </c>
      <c r="N424" s="515">
        <f t="shared" si="183"/>
        <v>0</v>
      </c>
      <c r="O424" s="509">
        <f t="shared" si="183"/>
        <v>0</v>
      </c>
      <c r="P424" s="515">
        <f t="shared" si="188"/>
        <v>0</v>
      </c>
      <c r="Q424" s="888">
        <f t="shared" si="188"/>
        <v>0</v>
      </c>
      <c r="R424" s="889">
        <f t="shared" si="184"/>
        <v>0</v>
      </c>
      <c r="S424" s="507"/>
      <c r="T424" s="508"/>
      <c r="U424" s="509">
        <f t="shared" si="179"/>
        <v>0</v>
      </c>
      <c r="V424" s="47">
        <f t="shared" si="185"/>
        <v>0</v>
      </c>
      <c r="W424" s="510"/>
    </row>
    <row r="425" spans="1:23" ht="12" customHeight="1">
      <c r="A425" s="498">
        <v>122121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5"/>
        <v>0</v>
      </c>
      <c r="K425" s="888">
        <f t="shared" si="187"/>
        <v>0</v>
      </c>
      <c r="L425" s="888">
        <f t="shared" si="187"/>
        <v>0</v>
      </c>
      <c r="M425" s="888">
        <f t="shared" si="187"/>
        <v>0</v>
      </c>
      <c r="N425" s="515">
        <f t="shared" si="183"/>
        <v>0</v>
      </c>
      <c r="O425" s="509">
        <f t="shared" si="183"/>
        <v>0</v>
      </c>
      <c r="P425" s="515">
        <f t="shared" si="188"/>
        <v>0</v>
      </c>
      <c r="Q425" s="888">
        <f t="shared" si="188"/>
        <v>0</v>
      </c>
      <c r="R425" s="889">
        <f t="shared" si="184"/>
        <v>0</v>
      </c>
      <c r="S425" s="507"/>
      <c r="T425" s="508"/>
      <c r="U425" s="509">
        <f t="shared" si="179"/>
        <v>0</v>
      </c>
      <c r="V425" s="47">
        <f t="shared" si="185"/>
        <v>0</v>
      </c>
      <c r="W425" s="510"/>
    </row>
    <row r="426" spans="1:23" ht="12" customHeight="1">
      <c r="A426" s="498">
        <v>122131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5"/>
        <v>0</v>
      </c>
      <c r="K426" s="888">
        <f t="shared" si="187"/>
        <v>0</v>
      </c>
      <c r="L426" s="888">
        <f t="shared" si="187"/>
        <v>0</v>
      </c>
      <c r="M426" s="888">
        <f t="shared" si="187"/>
        <v>0</v>
      </c>
      <c r="N426" s="515">
        <f t="shared" si="183"/>
        <v>0</v>
      </c>
      <c r="O426" s="509">
        <f t="shared" si="183"/>
        <v>0</v>
      </c>
      <c r="P426" s="515">
        <f t="shared" si="188"/>
        <v>0</v>
      </c>
      <c r="Q426" s="888">
        <f t="shared" si="188"/>
        <v>0</v>
      </c>
      <c r="R426" s="889">
        <f t="shared" si="184"/>
        <v>0</v>
      </c>
      <c r="S426" s="507"/>
      <c r="T426" s="508"/>
      <c r="U426" s="509">
        <f t="shared" si="179"/>
        <v>0</v>
      </c>
      <c r="V426" s="47">
        <f t="shared" si="185"/>
        <v>0</v>
      </c>
      <c r="W426" s="510"/>
    </row>
    <row r="427" spans="1:23" ht="12" customHeight="1">
      <c r="A427" s="498">
        <v>122701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5"/>
        <v>0</v>
      </c>
      <c r="K427" s="888">
        <f t="shared" si="187"/>
        <v>0</v>
      </c>
      <c r="L427" s="888">
        <f t="shared" si="187"/>
        <v>0</v>
      </c>
      <c r="M427" s="888">
        <f t="shared" si="187"/>
        <v>0</v>
      </c>
      <c r="N427" s="515">
        <f t="shared" ref="N427:O446" si="189">SUMIF($A$10:$A$383,$A427,N$10:N$383)</f>
        <v>0</v>
      </c>
      <c r="O427" s="509">
        <f t="shared" si="189"/>
        <v>0</v>
      </c>
      <c r="P427" s="515">
        <f t="shared" si="188"/>
        <v>0</v>
      </c>
      <c r="Q427" s="888">
        <f t="shared" si="188"/>
        <v>0</v>
      </c>
      <c r="R427" s="889">
        <f t="shared" si="184"/>
        <v>0</v>
      </c>
      <c r="S427" s="507"/>
      <c r="T427" s="508"/>
      <c r="U427" s="509">
        <f t="shared" si="179"/>
        <v>0</v>
      </c>
      <c r="V427" s="47">
        <f t="shared" si="185"/>
        <v>0</v>
      </c>
      <c r="W427" s="510"/>
    </row>
    <row r="428" spans="1:23" ht="12" customHeight="1">
      <c r="A428" s="498">
        <v>123001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5"/>
        <v>0</v>
      </c>
      <c r="K428" s="888">
        <f t="shared" si="187"/>
        <v>0</v>
      </c>
      <c r="L428" s="888">
        <f t="shared" si="187"/>
        <v>0</v>
      </c>
      <c r="M428" s="888">
        <f t="shared" si="187"/>
        <v>0</v>
      </c>
      <c r="N428" s="515">
        <f t="shared" si="189"/>
        <v>0</v>
      </c>
      <c r="O428" s="509">
        <f t="shared" si="189"/>
        <v>0</v>
      </c>
      <c r="P428" s="515">
        <f t="shared" si="188"/>
        <v>0</v>
      </c>
      <c r="Q428" s="888">
        <f t="shared" si="188"/>
        <v>0</v>
      </c>
      <c r="R428" s="889">
        <f t="shared" si="184"/>
        <v>0</v>
      </c>
      <c r="S428" s="507"/>
      <c r="T428" s="508"/>
      <c r="U428" s="509">
        <f t="shared" si="179"/>
        <v>0</v>
      </c>
      <c r="V428" s="47">
        <f t="shared" si="185"/>
        <v>0</v>
      </c>
      <c r="W428" s="510"/>
    </row>
    <row r="429" spans="1:23" ht="12" customHeight="1">
      <c r="A429" s="498">
        <v>123021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5"/>
        <v>0</v>
      </c>
      <c r="K429" s="888">
        <f t="shared" si="187"/>
        <v>0</v>
      </c>
      <c r="L429" s="888">
        <f t="shared" si="187"/>
        <v>0</v>
      </c>
      <c r="M429" s="888">
        <f t="shared" si="187"/>
        <v>0</v>
      </c>
      <c r="N429" s="515">
        <f t="shared" si="189"/>
        <v>0</v>
      </c>
      <c r="O429" s="509">
        <f t="shared" si="189"/>
        <v>0</v>
      </c>
      <c r="P429" s="515">
        <f t="shared" si="188"/>
        <v>0</v>
      </c>
      <c r="Q429" s="888">
        <f t="shared" si="188"/>
        <v>0</v>
      </c>
      <c r="R429" s="889">
        <f t="shared" si="184"/>
        <v>0</v>
      </c>
      <c r="S429" s="507"/>
      <c r="T429" s="508"/>
      <c r="U429" s="509">
        <f t="shared" si="179"/>
        <v>0</v>
      </c>
      <c r="V429" s="47">
        <f t="shared" si="185"/>
        <v>0</v>
      </c>
      <c r="W429" s="510"/>
    </row>
    <row r="430" spans="1:23" ht="12" customHeight="1">
      <c r="A430" s="498">
        <v>123030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5"/>
        <v>0</v>
      </c>
      <c r="K430" s="888">
        <f t="shared" si="187"/>
        <v>0</v>
      </c>
      <c r="L430" s="888">
        <f t="shared" si="187"/>
        <v>0</v>
      </c>
      <c r="M430" s="888">
        <f t="shared" si="187"/>
        <v>0</v>
      </c>
      <c r="N430" s="515">
        <f t="shared" si="189"/>
        <v>0</v>
      </c>
      <c r="O430" s="509">
        <f t="shared" si="189"/>
        <v>0</v>
      </c>
      <c r="P430" s="515">
        <f t="shared" si="188"/>
        <v>0</v>
      </c>
      <c r="Q430" s="888">
        <f t="shared" si="188"/>
        <v>0</v>
      </c>
      <c r="R430" s="889">
        <f t="shared" si="184"/>
        <v>0</v>
      </c>
      <c r="S430" s="507"/>
      <c r="T430" s="508"/>
      <c r="U430" s="509">
        <f t="shared" si="179"/>
        <v>0</v>
      </c>
      <c r="V430" s="47">
        <f t="shared" si="185"/>
        <v>0</v>
      </c>
      <c r="W430" s="510"/>
    </row>
    <row r="431" spans="1:23" ht="12" customHeight="1">
      <c r="A431" s="518">
        <v>123031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5"/>
        <v>0</v>
      </c>
      <c r="K431" s="888">
        <f t="shared" si="187"/>
        <v>0</v>
      </c>
      <c r="L431" s="888">
        <f t="shared" si="187"/>
        <v>0</v>
      </c>
      <c r="M431" s="888">
        <f t="shared" si="187"/>
        <v>0</v>
      </c>
      <c r="N431" s="515">
        <f t="shared" si="189"/>
        <v>0</v>
      </c>
      <c r="O431" s="509">
        <f t="shared" si="189"/>
        <v>0</v>
      </c>
      <c r="P431" s="515">
        <f t="shared" si="188"/>
        <v>0</v>
      </c>
      <c r="Q431" s="888">
        <f t="shared" si="188"/>
        <v>0</v>
      </c>
      <c r="R431" s="888">
        <f t="shared" si="184"/>
        <v>0</v>
      </c>
      <c r="S431" s="507"/>
      <c r="T431" s="508"/>
      <c r="U431" s="509">
        <f t="shared" si="179"/>
        <v>0</v>
      </c>
      <c r="V431" s="47">
        <f t="shared" si="185"/>
        <v>0</v>
      </c>
      <c r="W431" s="510"/>
    </row>
    <row r="432" spans="1:23" ht="12" customHeight="1">
      <c r="A432" s="498">
        <v>123701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5"/>
        <v>0</v>
      </c>
      <c r="K432" s="515">
        <f>SUMIF($A$10:$A$383,$A432,K$10:K$383)</f>
        <v>0</v>
      </c>
      <c r="L432" s="515">
        <f>SUMIF($A$10:$A$383,$A432,L$10:L$383)</f>
        <v>0</v>
      </c>
      <c r="M432" s="515">
        <f>SUMIF($A$10:$A$383,$A432,M$10:M$383)</f>
        <v>0</v>
      </c>
      <c r="N432" s="515">
        <f t="shared" si="189"/>
        <v>0</v>
      </c>
      <c r="O432" s="509">
        <f t="shared" si="189"/>
        <v>0</v>
      </c>
      <c r="P432" s="515">
        <f t="shared" si="188"/>
        <v>0</v>
      </c>
      <c r="Q432" s="515">
        <f t="shared" si="188"/>
        <v>0</v>
      </c>
      <c r="R432" s="515">
        <f t="shared" si="184"/>
        <v>0</v>
      </c>
      <c r="S432" s="507"/>
      <c r="T432" s="508"/>
      <c r="U432" s="509">
        <f t="shared" si="179"/>
        <v>0</v>
      </c>
      <c r="V432" s="47">
        <f t="shared" si="185"/>
        <v>0</v>
      </c>
      <c r="W432" s="510"/>
    </row>
    <row r="433" spans="1:23" ht="12" customHeight="1">
      <c r="A433" s="498">
        <v>125001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5"/>
        <v>0</v>
      </c>
      <c r="K433" s="888">
        <f t="shared" ref="K433:M452" si="190">SUMIF($A$10:$A$378,$A433,K$10:K$378)</f>
        <v>0</v>
      </c>
      <c r="L433" s="888">
        <f t="shared" si="190"/>
        <v>0</v>
      </c>
      <c r="M433" s="888">
        <f t="shared" si="190"/>
        <v>0</v>
      </c>
      <c r="N433" s="515">
        <f t="shared" si="189"/>
        <v>0</v>
      </c>
      <c r="O433" s="509">
        <f t="shared" si="189"/>
        <v>0</v>
      </c>
      <c r="P433" s="515">
        <f t="shared" ref="P433:Q452" si="191">SUMIF($A$10:$A$378,$A433,P$10:P$378)</f>
        <v>0</v>
      </c>
      <c r="Q433" s="888">
        <f t="shared" si="191"/>
        <v>0</v>
      </c>
      <c r="R433" s="889">
        <f t="shared" si="184"/>
        <v>0</v>
      </c>
      <c r="S433" s="507"/>
      <c r="T433" s="508"/>
      <c r="U433" s="509">
        <f t="shared" si="179"/>
        <v>0</v>
      </c>
      <c r="V433" s="47">
        <f t="shared" si="185"/>
        <v>0</v>
      </c>
      <c r="W433" s="510"/>
    </row>
    <row r="434" spans="1:23" ht="12" customHeight="1">
      <c r="A434" s="498">
        <v>127000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5"/>
        <v>0</v>
      </c>
      <c r="K434" s="888">
        <f t="shared" si="190"/>
        <v>0</v>
      </c>
      <c r="L434" s="888">
        <f t="shared" si="190"/>
        <v>0</v>
      </c>
      <c r="M434" s="888">
        <f t="shared" si="190"/>
        <v>0</v>
      </c>
      <c r="N434" s="515">
        <f t="shared" si="189"/>
        <v>0</v>
      </c>
      <c r="O434" s="509">
        <f t="shared" si="189"/>
        <v>0</v>
      </c>
      <c r="P434" s="515">
        <f t="shared" si="191"/>
        <v>0</v>
      </c>
      <c r="Q434" s="888">
        <f t="shared" si="191"/>
        <v>0</v>
      </c>
      <c r="R434" s="889">
        <f t="shared" si="184"/>
        <v>0</v>
      </c>
      <c r="S434" s="507"/>
      <c r="T434" s="508"/>
      <c r="U434" s="509">
        <f t="shared" si="179"/>
        <v>0</v>
      </c>
      <c r="V434" s="47">
        <f t="shared" si="185"/>
        <v>0</v>
      </c>
      <c r="W434" s="510"/>
    </row>
    <row r="435" spans="1:23" ht="12" customHeight="1">
      <c r="A435" s="498">
        <v>127001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5"/>
        <v>84</v>
      </c>
      <c r="K435" s="888">
        <f t="shared" si="190"/>
        <v>0</v>
      </c>
      <c r="L435" s="888">
        <f t="shared" si="190"/>
        <v>40</v>
      </c>
      <c r="M435" s="888">
        <f t="shared" si="190"/>
        <v>0</v>
      </c>
      <c r="N435" s="515">
        <f t="shared" si="189"/>
        <v>0</v>
      </c>
      <c r="O435" s="509">
        <f t="shared" si="189"/>
        <v>124</v>
      </c>
      <c r="P435" s="515">
        <f t="shared" si="191"/>
        <v>0</v>
      </c>
      <c r="Q435" s="888">
        <f t="shared" si="191"/>
        <v>0</v>
      </c>
      <c r="R435" s="889">
        <f t="shared" si="184"/>
        <v>0</v>
      </c>
      <c r="S435" s="507"/>
      <c r="T435" s="508"/>
      <c r="U435" s="509">
        <f t="shared" si="179"/>
        <v>124</v>
      </c>
      <c r="V435" s="47">
        <f t="shared" si="185"/>
        <v>0</v>
      </c>
      <c r="W435" s="510"/>
    </row>
    <row r="436" spans="1:23" ht="12" customHeight="1">
      <c r="A436" s="498">
        <v>127008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5"/>
        <v>0</v>
      </c>
      <c r="K436" s="888">
        <f t="shared" si="190"/>
        <v>0</v>
      </c>
      <c r="L436" s="888">
        <f t="shared" si="190"/>
        <v>0</v>
      </c>
      <c r="M436" s="888">
        <f t="shared" si="190"/>
        <v>0</v>
      </c>
      <c r="N436" s="515">
        <f t="shared" si="189"/>
        <v>0</v>
      </c>
      <c r="O436" s="509">
        <f t="shared" si="189"/>
        <v>0</v>
      </c>
      <c r="P436" s="515">
        <f t="shared" si="191"/>
        <v>0</v>
      </c>
      <c r="Q436" s="888">
        <f t="shared" si="191"/>
        <v>0</v>
      </c>
      <c r="R436" s="889">
        <f t="shared" si="184"/>
        <v>0</v>
      </c>
      <c r="S436" s="507"/>
      <c r="T436" s="508"/>
      <c r="U436" s="509">
        <f t="shared" si="179"/>
        <v>0</v>
      </c>
      <c r="V436" s="47">
        <f t="shared" si="185"/>
        <v>0</v>
      </c>
      <c r="W436" s="510"/>
    </row>
    <row r="437" spans="1:23" ht="12" customHeight="1">
      <c r="A437" s="498">
        <v>127020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5"/>
        <v>0</v>
      </c>
      <c r="K437" s="888">
        <f t="shared" si="190"/>
        <v>0</v>
      </c>
      <c r="L437" s="888">
        <f t="shared" si="190"/>
        <v>0</v>
      </c>
      <c r="M437" s="888">
        <f t="shared" si="190"/>
        <v>0</v>
      </c>
      <c r="N437" s="515">
        <f t="shared" si="189"/>
        <v>0</v>
      </c>
      <c r="O437" s="509">
        <f t="shared" si="189"/>
        <v>0</v>
      </c>
      <c r="P437" s="515">
        <f t="shared" si="191"/>
        <v>0</v>
      </c>
      <c r="Q437" s="888">
        <f t="shared" si="191"/>
        <v>0</v>
      </c>
      <c r="R437" s="889">
        <f t="shared" si="184"/>
        <v>0</v>
      </c>
      <c r="S437" s="507"/>
      <c r="T437" s="508"/>
      <c r="U437" s="509">
        <f t="shared" si="179"/>
        <v>0</v>
      </c>
      <c r="V437" s="47">
        <f t="shared" si="185"/>
        <v>0</v>
      </c>
      <c r="W437" s="510"/>
    </row>
    <row r="438" spans="1:23" ht="12" customHeight="1">
      <c r="A438" s="498">
        <v>127021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5"/>
        <v>0</v>
      </c>
      <c r="K438" s="888">
        <f t="shared" si="190"/>
        <v>0</v>
      </c>
      <c r="L438" s="888">
        <f t="shared" si="190"/>
        <v>0</v>
      </c>
      <c r="M438" s="888">
        <f t="shared" si="190"/>
        <v>0</v>
      </c>
      <c r="N438" s="515">
        <f t="shared" si="189"/>
        <v>0</v>
      </c>
      <c r="O438" s="509">
        <f t="shared" si="189"/>
        <v>0</v>
      </c>
      <c r="P438" s="515">
        <f t="shared" si="191"/>
        <v>0</v>
      </c>
      <c r="Q438" s="888">
        <f t="shared" si="191"/>
        <v>0</v>
      </c>
      <c r="R438" s="889">
        <f t="shared" si="184"/>
        <v>0</v>
      </c>
      <c r="S438" s="507"/>
      <c r="T438" s="508"/>
      <c r="U438" s="509">
        <f t="shared" si="179"/>
        <v>0</v>
      </c>
      <c r="V438" s="47">
        <f t="shared" si="185"/>
        <v>0</v>
      </c>
      <c r="W438" s="510"/>
    </row>
    <row r="439" spans="1:23" ht="12" customHeight="1">
      <c r="A439" s="498">
        <v>127031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5"/>
        <v>0</v>
      </c>
      <c r="K439" s="888">
        <f t="shared" si="190"/>
        <v>0</v>
      </c>
      <c r="L439" s="888">
        <f t="shared" si="190"/>
        <v>0</v>
      </c>
      <c r="M439" s="888">
        <f t="shared" si="190"/>
        <v>0</v>
      </c>
      <c r="N439" s="515">
        <f t="shared" si="189"/>
        <v>0</v>
      </c>
      <c r="O439" s="509">
        <f t="shared" si="189"/>
        <v>0</v>
      </c>
      <c r="P439" s="515">
        <f t="shared" si="191"/>
        <v>0</v>
      </c>
      <c r="Q439" s="888">
        <f t="shared" si="191"/>
        <v>0</v>
      </c>
      <c r="R439" s="889">
        <f t="shared" si="184"/>
        <v>0</v>
      </c>
      <c r="S439" s="507"/>
      <c r="T439" s="508"/>
      <c r="U439" s="509">
        <f t="shared" si="179"/>
        <v>0</v>
      </c>
      <c r="V439" s="47">
        <f t="shared" si="185"/>
        <v>0</v>
      </c>
      <c r="W439" s="510"/>
    </row>
    <row r="440" spans="1:23" ht="12" customHeight="1">
      <c r="A440" s="498">
        <v>127060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5"/>
        <v>0</v>
      </c>
      <c r="K440" s="888">
        <f t="shared" si="190"/>
        <v>0</v>
      </c>
      <c r="L440" s="888">
        <f t="shared" si="190"/>
        <v>0</v>
      </c>
      <c r="M440" s="888">
        <f t="shared" si="190"/>
        <v>0</v>
      </c>
      <c r="N440" s="515">
        <f t="shared" si="189"/>
        <v>0</v>
      </c>
      <c r="O440" s="509">
        <f t="shared" si="189"/>
        <v>0</v>
      </c>
      <c r="P440" s="515">
        <f t="shared" si="191"/>
        <v>0</v>
      </c>
      <c r="Q440" s="888">
        <f t="shared" si="191"/>
        <v>0</v>
      </c>
      <c r="R440" s="889">
        <f t="shared" si="184"/>
        <v>0</v>
      </c>
      <c r="S440" s="507"/>
      <c r="T440" s="508"/>
      <c r="U440" s="509">
        <f t="shared" si="179"/>
        <v>0</v>
      </c>
      <c r="V440" s="47">
        <f t="shared" si="185"/>
        <v>0</v>
      </c>
      <c r="W440" s="510"/>
    </row>
    <row r="441" spans="1:23" ht="12" customHeight="1">
      <c r="A441" s="498">
        <v>127068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5"/>
        <v>0</v>
      </c>
      <c r="K441" s="888">
        <f t="shared" si="190"/>
        <v>0</v>
      </c>
      <c r="L441" s="888">
        <f t="shared" si="190"/>
        <v>90</v>
      </c>
      <c r="M441" s="888">
        <f t="shared" si="190"/>
        <v>0</v>
      </c>
      <c r="N441" s="515">
        <f t="shared" si="189"/>
        <v>0</v>
      </c>
      <c r="O441" s="509">
        <f t="shared" si="189"/>
        <v>90</v>
      </c>
      <c r="P441" s="515">
        <f t="shared" si="191"/>
        <v>0</v>
      </c>
      <c r="Q441" s="888">
        <f t="shared" si="191"/>
        <v>0</v>
      </c>
      <c r="R441" s="889">
        <f t="shared" si="184"/>
        <v>0</v>
      </c>
      <c r="S441" s="507"/>
      <c r="T441" s="508"/>
      <c r="U441" s="509">
        <f t="shared" si="179"/>
        <v>90</v>
      </c>
      <c r="V441" s="47">
        <f t="shared" si="185"/>
        <v>0</v>
      </c>
      <c r="W441" s="510"/>
    </row>
    <row r="442" spans="1:23" ht="12" customHeight="1">
      <c r="A442" s="498">
        <v>127761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5"/>
        <v>0</v>
      </c>
      <c r="K442" s="888">
        <f t="shared" si="190"/>
        <v>0</v>
      </c>
      <c r="L442" s="888">
        <f t="shared" si="190"/>
        <v>0</v>
      </c>
      <c r="M442" s="888">
        <f t="shared" si="190"/>
        <v>0</v>
      </c>
      <c r="N442" s="515">
        <f t="shared" si="189"/>
        <v>0</v>
      </c>
      <c r="O442" s="509">
        <f t="shared" si="189"/>
        <v>0</v>
      </c>
      <c r="P442" s="515">
        <f t="shared" si="191"/>
        <v>0</v>
      </c>
      <c r="Q442" s="888">
        <f t="shared" si="191"/>
        <v>0</v>
      </c>
      <c r="R442" s="889">
        <f t="shared" si="184"/>
        <v>0</v>
      </c>
      <c r="S442" s="507"/>
      <c r="T442" s="508"/>
      <c r="U442" s="509">
        <f t="shared" si="179"/>
        <v>0</v>
      </c>
      <c r="V442" s="47">
        <f t="shared" si="185"/>
        <v>0</v>
      </c>
      <c r="W442" s="510"/>
    </row>
    <row r="443" spans="1:23" ht="12" customHeight="1">
      <c r="A443" s="498">
        <v>127771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5"/>
        <v>0</v>
      </c>
      <c r="K443" s="888">
        <f t="shared" si="190"/>
        <v>0</v>
      </c>
      <c r="L443" s="888">
        <f t="shared" si="190"/>
        <v>0</v>
      </c>
      <c r="M443" s="888">
        <f t="shared" si="190"/>
        <v>0</v>
      </c>
      <c r="N443" s="515">
        <f t="shared" si="189"/>
        <v>0</v>
      </c>
      <c r="O443" s="509">
        <f t="shared" si="189"/>
        <v>0</v>
      </c>
      <c r="P443" s="515">
        <f t="shared" si="191"/>
        <v>0</v>
      </c>
      <c r="Q443" s="888">
        <f t="shared" si="191"/>
        <v>0</v>
      </c>
      <c r="R443" s="889">
        <f t="shared" si="184"/>
        <v>0</v>
      </c>
      <c r="S443" s="507"/>
      <c r="T443" s="508"/>
      <c r="U443" s="509">
        <f t="shared" si="179"/>
        <v>0</v>
      </c>
      <c r="V443" s="47">
        <f t="shared" si="185"/>
        <v>0</v>
      </c>
      <c r="W443" s="510"/>
    </row>
    <row r="444" spans="1:23" ht="12" customHeight="1">
      <c r="A444" s="498">
        <v>127800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5"/>
        <v>0</v>
      </c>
      <c r="K444" s="888">
        <f t="shared" si="190"/>
        <v>0</v>
      </c>
      <c r="L444" s="888">
        <f t="shared" si="190"/>
        <v>0</v>
      </c>
      <c r="M444" s="888">
        <f t="shared" si="190"/>
        <v>0</v>
      </c>
      <c r="N444" s="515">
        <f t="shared" si="189"/>
        <v>0</v>
      </c>
      <c r="O444" s="509">
        <f t="shared" si="189"/>
        <v>0</v>
      </c>
      <c r="P444" s="515">
        <f t="shared" si="191"/>
        <v>0</v>
      </c>
      <c r="Q444" s="888">
        <f t="shared" si="191"/>
        <v>0</v>
      </c>
      <c r="R444" s="889">
        <f t="shared" si="184"/>
        <v>0</v>
      </c>
      <c r="S444" s="507"/>
      <c r="T444" s="508"/>
      <c r="U444" s="509">
        <f t="shared" si="179"/>
        <v>0</v>
      </c>
      <c r="V444" s="47">
        <f t="shared" si="185"/>
        <v>0</v>
      </c>
      <c r="W444" s="510"/>
    </row>
    <row r="445" spans="1:23" ht="12" customHeight="1">
      <c r="A445" s="498">
        <v>127801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5"/>
        <v>0</v>
      </c>
      <c r="K445" s="888">
        <f t="shared" si="190"/>
        <v>0</v>
      </c>
      <c r="L445" s="888">
        <f t="shared" si="190"/>
        <v>0</v>
      </c>
      <c r="M445" s="888">
        <f t="shared" si="190"/>
        <v>0</v>
      </c>
      <c r="N445" s="515">
        <f t="shared" si="189"/>
        <v>8</v>
      </c>
      <c r="O445" s="509">
        <f t="shared" si="189"/>
        <v>8</v>
      </c>
      <c r="P445" s="515">
        <f t="shared" si="191"/>
        <v>0</v>
      </c>
      <c r="Q445" s="888">
        <f t="shared" si="191"/>
        <v>0</v>
      </c>
      <c r="R445" s="889">
        <f t="shared" si="184"/>
        <v>0</v>
      </c>
      <c r="S445" s="507"/>
      <c r="T445" s="508"/>
      <c r="U445" s="509">
        <f t="shared" si="179"/>
        <v>8</v>
      </c>
      <c r="V445" s="47">
        <f t="shared" si="185"/>
        <v>0</v>
      </c>
      <c r="W445" s="510"/>
    </row>
    <row r="446" spans="1:23" ht="12" customHeight="1">
      <c r="A446" s="498">
        <v>128000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5"/>
        <v>0</v>
      </c>
      <c r="K446" s="888">
        <f t="shared" si="190"/>
        <v>0</v>
      </c>
      <c r="L446" s="888">
        <f t="shared" si="190"/>
        <v>0</v>
      </c>
      <c r="M446" s="888">
        <f t="shared" si="190"/>
        <v>0</v>
      </c>
      <c r="N446" s="515">
        <f t="shared" si="189"/>
        <v>0</v>
      </c>
      <c r="O446" s="509">
        <f t="shared" si="189"/>
        <v>0</v>
      </c>
      <c r="P446" s="515">
        <f t="shared" si="191"/>
        <v>0</v>
      </c>
      <c r="Q446" s="888">
        <f t="shared" si="191"/>
        <v>0</v>
      </c>
      <c r="R446" s="889">
        <f t="shared" si="184"/>
        <v>0</v>
      </c>
      <c r="S446" s="507"/>
      <c r="T446" s="508"/>
      <c r="U446" s="509">
        <f t="shared" si="179"/>
        <v>0</v>
      </c>
      <c r="V446" s="47">
        <f t="shared" si="185"/>
        <v>0</v>
      </c>
      <c r="W446" s="510"/>
    </row>
    <row r="447" spans="1:23" ht="12" customHeight="1">
      <c r="A447" s="498">
        <v>128001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5"/>
        <v>0</v>
      </c>
      <c r="K447" s="888">
        <f t="shared" si="190"/>
        <v>0</v>
      </c>
      <c r="L447" s="888">
        <f t="shared" si="190"/>
        <v>0</v>
      </c>
      <c r="M447" s="888">
        <f t="shared" si="190"/>
        <v>0</v>
      </c>
      <c r="N447" s="515">
        <f t="shared" ref="N447:O466" si="192">SUMIF($A$10:$A$383,$A447,N$10:N$383)</f>
        <v>0</v>
      </c>
      <c r="O447" s="509">
        <f t="shared" si="192"/>
        <v>0</v>
      </c>
      <c r="P447" s="515">
        <f t="shared" si="191"/>
        <v>0</v>
      </c>
      <c r="Q447" s="888">
        <f t="shared" si="191"/>
        <v>0</v>
      </c>
      <c r="R447" s="889">
        <f t="shared" si="184"/>
        <v>0</v>
      </c>
      <c r="S447" s="507"/>
      <c r="T447" s="508"/>
      <c r="U447" s="509">
        <f t="shared" si="179"/>
        <v>0</v>
      </c>
      <c r="V447" s="47">
        <f t="shared" si="185"/>
        <v>0</v>
      </c>
      <c r="W447" s="510"/>
    </row>
    <row r="448" spans="1:23" ht="12" customHeight="1">
      <c r="A448" s="498">
        <v>128020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5"/>
        <v>0</v>
      </c>
      <c r="K448" s="888">
        <f t="shared" si="190"/>
        <v>0</v>
      </c>
      <c r="L448" s="888">
        <f t="shared" si="190"/>
        <v>0</v>
      </c>
      <c r="M448" s="888">
        <f t="shared" si="190"/>
        <v>0</v>
      </c>
      <c r="N448" s="515">
        <f t="shared" si="192"/>
        <v>0</v>
      </c>
      <c r="O448" s="509">
        <f t="shared" si="192"/>
        <v>0</v>
      </c>
      <c r="P448" s="515">
        <f t="shared" si="191"/>
        <v>0</v>
      </c>
      <c r="Q448" s="888">
        <f t="shared" si="191"/>
        <v>0</v>
      </c>
      <c r="R448" s="889">
        <f t="shared" si="184"/>
        <v>0</v>
      </c>
      <c r="S448" s="507"/>
      <c r="T448" s="508"/>
      <c r="U448" s="509">
        <f t="shared" si="179"/>
        <v>0</v>
      </c>
      <c r="V448" s="47">
        <f t="shared" si="185"/>
        <v>0</v>
      </c>
      <c r="W448" s="510"/>
    </row>
    <row r="449" spans="1:23" ht="12" customHeight="1">
      <c r="A449" s="498">
        <v>132011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5"/>
        <v>0</v>
      </c>
      <c r="K449" s="888">
        <f t="shared" si="190"/>
        <v>0</v>
      </c>
      <c r="L449" s="888">
        <f t="shared" si="190"/>
        <v>0</v>
      </c>
      <c r="M449" s="888">
        <f t="shared" si="190"/>
        <v>0</v>
      </c>
      <c r="N449" s="515">
        <f t="shared" si="192"/>
        <v>0</v>
      </c>
      <c r="O449" s="509">
        <f t="shared" si="192"/>
        <v>0</v>
      </c>
      <c r="P449" s="515">
        <f t="shared" si="191"/>
        <v>0</v>
      </c>
      <c r="Q449" s="888">
        <f t="shared" si="191"/>
        <v>0</v>
      </c>
      <c r="R449" s="889">
        <f t="shared" si="184"/>
        <v>0</v>
      </c>
      <c r="S449" s="507"/>
      <c r="T449" s="508"/>
      <c r="U449" s="509">
        <f t="shared" si="179"/>
        <v>0</v>
      </c>
      <c r="V449" s="47">
        <f t="shared" si="185"/>
        <v>0</v>
      </c>
      <c r="W449" s="510"/>
    </row>
    <row r="450" spans="1:23" ht="12" customHeight="1">
      <c r="A450" s="498">
        <v>132021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5"/>
        <v>0</v>
      </c>
      <c r="K450" s="888">
        <f t="shared" si="190"/>
        <v>0</v>
      </c>
      <c r="L450" s="888">
        <f t="shared" si="190"/>
        <v>0</v>
      </c>
      <c r="M450" s="888">
        <f t="shared" si="190"/>
        <v>0</v>
      </c>
      <c r="N450" s="515">
        <f t="shared" si="192"/>
        <v>0</v>
      </c>
      <c r="O450" s="509">
        <f t="shared" si="192"/>
        <v>0</v>
      </c>
      <c r="P450" s="515">
        <f t="shared" si="191"/>
        <v>0</v>
      </c>
      <c r="Q450" s="888">
        <f t="shared" si="191"/>
        <v>0</v>
      </c>
      <c r="R450" s="889">
        <f t="shared" si="184"/>
        <v>0</v>
      </c>
      <c r="S450" s="507"/>
      <c r="T450" s="508"/>
      <c r="U450" s="509">
        <f t="shared" si="179"/>
        <v>0</v>
      </c>
      <c r="V450" s="47">
        <f t="shared" si="185"/>
        <v>0</v>
      </c>
      <c r="W450" s="510"/>
    </row>
    <row r="451" spans="1:23" ht="12" customHeight="1">
      <c r="A451" s="498">
        <v>132031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ref="J451:J514" si="193">SUMIF($A$10:$A$383,$A451,J$10:J$383)</f>
        <v>0</v>
      </c>
      <c r="K451" s="888">
        <f t="shared" si="190"/>
        <v>0</v>
      </c>
      <c r="L451" s="888">
        <f t="shared" si="190"/>
        <v>0</v>
      </c>
      <c r="M451" s="888">
        <f t="shared" si="190"/>
        <v>0</v>
      </c>
      <c r="N451" s="515">
        <f t="shared" si="192"/>
        <v>0</v>
      </c>
      <c r="O451" s="509">
        <f t="shared" si="192"/>
        <v>0</v>
      </c>
      <c r="P451" s="515">
        <f t="shared" si="191"/>
        <v>0</v>
      </c>
      <c r="Q451" s="888">
        <f t="shared" si="191"/>
        <v>0</v>
      </c>
      <c r="R451" s="889">
        <f t="shared" si="184"/>
        <v>0</v>
      </c>
      <c r="S451" s="507"/>
      <c r="T451" s="508"/>
      <c r="U451" s="509">
        <f t="shared" ref="U451:U514" si="194">SUMIF($A$10:$A$378,$A451,U$10:U$378)</f>
        <v>0</v>
      </c>
      <c r="V451" s="47">
        <f t="shared" si="185"/>
        <v>0</v>
      </c>
      <c r="W451" s="510"/>
    </row>
    <row r="452" spans="1:23" ht="12" customHeight="1">
      <c r="A452" s="498">
        <v>133011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3"/>
        <v>0</v>
      </c>
      <c r="K452" s="888">
        <f t="shared" si="190"/>
        <v>0</v>
      </c>
      <c r="L452" s="888">
        <f t="shared" si="190"/>
        <v>0</v>
      </c>
      <c r="M452" s="888">
        <f t="shared" si="190"/>
        <v>0</v>
      </c>
      <c r="N452" s="515">
        <f t="shared" si="192"/>
        <v>0</v>
      </c>
      <c r="O452" s="509">
        <f t="shared" si="192"/>
        <v>0</v>
      </c>
      <c r="P452" s="515">
        <f t="shared" si="191"/>
        <v>0</v>
      </c>
      <c r="Q452" s="888">
        <f t="shared" si="191"/>
        <v>0</v>
      </c>
      <c r="R452" s="889">
        <f t="shared" si="184"/>
        <v>0</v>
      </c>
      <c r="S452" s="507"/>
      <c r="T452" s="508"/>
      <c r="U452" s="509">
        <f t="shared" si="194"/>
        <v>0</v>
      </c>
      <c r="V452" s="47">
        <f t="shared" si="185"/>
        <v>0</v>
      </c>
      <c r="W452" s="510"/>
    </row>
    <row r="453" spans="1:23" ht="12" customHeight="1">
      <c r="A453" s="498">
        <v>133021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3"/>
        <v>0</v>
      </c>
      <c r="K453" s="888">
        <f t="shared" ref="K453:M472" si="195">SUMIF($A$10:$A$378,$A453,K$10:K$378)</f>
        <v>0</v>
      </c>
      <c r="L453" s="888">
        <f t="shared" si="195"/>
        <v>0</v>
      </c>
      <c r="M453" s="888">
        <f t="shared" si="195"/>
        <v>0</v>
      </c>
      <c r="N453" s="515">
        <f t="shared" si="192"/>
        <v>0</v>
      </c>
      <c r="O453" s="509">
        <f t="shared" si="192"/>
        <v>0</v>
      </c>
      <c r="P453" s="515">
        <f t="shared" ref="P453:Q472" si="196">SUMIF($A$10:$A$378,$A453,P$10:P$378)</f>
        <v>0</v>
      </c>
      <c r="Q453" s="888">
        <f t="shared" si="196"/>
        <v>0</v>
      </c>
      <c r="R453" s="889">
        <f t="shared" si="184"/>
        <v>0</v>
      </c>
      <c r="S453" s="507"/>
      <c r="T453" s="508"/>
      <c r="U453" s="509">
        <f t="shared" si="194"/>
        <v>0</v>
      </c>
      <c r="V453" s="47">
        <f t="shared" si="185"/>
        <v>0</v>
      </c>
      <c r="W453" s="510"/>
    </row>
    <row r="454" spans="1:23" ht="12" customHeight="1">
      <c r="A454" s="498">
        <v>133031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3"/>
        <v>0</v>
      </c>
      <c r="K454" s="888">
        <f t="shared" si="195"/>
        <v>0</v>
      </c>
      <c r="L454" s="888">
        <f t="shared" si="195"/>
        <v>0</v>
      </c>
      <c r="M454" s="888">
        <f t="shared" si="195"/>
        <v>0</v>
      </c>
      <c r="N454" s="515">
        <f t="shared" si="192"/>
        <v>0</v>
      </c>
      <c r="O454" s="509">
        <f t="shared" si="192"/>
        <v>0</v>
      </c>
      <c r="P454" s="515">
        <f t="shared" si="196"/>
        <v>0</v>
      </c>
      <c r="Q454" s="888">
        <f t="shared" si="196"/>
        <v>0</v>
      </c>
      <c r="R454" s="889">
        <f t="shared" si="184"/>
        <v>0</v>
      </c>
      <c r="S454" s="507"/>
      <c r="T454" s="508"/>
      <c r="U454" s="509">
        <f t="shared" si="194"/>
        <v>0</v>
      </c>
      <c r="V454" s="47">
        <f t="shared" si="185"/>
        <v>0</v>
      </c>
      <c r="W454" s="510"/>
    </row>
    <row r="455" spans="1:23" ht="12" customHeight="1">
      <c r="A455" s="498">
        <v>135011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3"/>
        <v>0</v>
      </c>
      <c r="K455" s="888">
        <f t="shared" si="195"/>
        <v>0</v>
      </c>
      <c r="L455" s="888">
        <f t="shared" si="195"/>
        <v>0</v>
      </c>
      <c r="M455" s="888">
        <f t="shared" si="195"/>
        <v>0</v>
      </c>
      <c r="N455" s="515">
        <f t="shared" si="192"/>
        <v>0</v>
      </c>
      <c r="O455" s="509">
        <f t="shared" si="192"/>
        <v>0</v>
      </c>
      <c r="P455" s="515">
        <f t="shared" si="196"/>
        <v>0</v>
      </c>
      <c r="Q455" s="888">
        <f t="shared" si="196"/>
        <v>0</v>
      </c>
      <c r="R455" s="889">
        <f t="shared" si="184"/>
        <v>0</v>
      </c>
      <c r="S455" s="507"/>
      <c r="T455" s="508"/>
      <c r="U455" s="509">
        <f t="shared" si="194"/>
        <v>0</v>
      </c>
      <c r="V455" s="47">
        <f t="shared" si="185"/>
        <v>0</v>
      </c>
      <c r="W455" s="510"/>
    </row>
    <row r="456" spans="1:23" ht="12" customHeight="1">
      <c r="A456" s="498">
        <v>136071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3"/>
        <v>0</v>
      </c>
      <c r="K456" s="888">
        <f t="shared" si="195"/>
        <v>0</v>
      </c>
      <c r="L456" s="888">
        <f t="shared" si="195"/>
        <v>0</v>
      </c>
      <c r="M456" s="888">
        <f t="shared" si="195"/>
        <v>0</v>
      </c>
      <c r="N456" s="515">
        <f t="shared" si="192"/>
        <v>0</v>
      </c>
      <c r="O456" s="509">
        <f t="shared" si="192"/>
        <v>0</v>
      </c>
      <c r="P456" s="515">
        <f t="shared" si="196"/>
        <v>0</v>
      </c>
      <c r="Q456" s="888">
        <f t="shared" si="196"/>
        <v>0</v>
      </c>
      <c r="R456" s="889">
        <f t="shared" si="184"/>
        <v>0</v>
      </c>
      <c r="S456" s="507"/>
      <c r="T456" s="508"/>
      <c r="U456" s="509">
        <f t="shared" si="194"/>
        <v>0</v>
      </c>
      <c r="V456" s="47">
        <f t="shared" si="185"/>
        <v>0</v>
      </c>
      <c r="W456" s="510"/>
    </row>
    <row r="457" spans="1:23" ht="12" customHeight="1">
      <c r="A457" s="498">
        <v>136271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3"/>
        <v>0</v>
      </c>
      <c r="K457" s="888">
        <f t="shared" si="195"/>
        <v>0</v>
      </c>
      <c r="L457" s="888">
        <f t="shared" si="195"/>
        <v>0</v>
      </c>
      <c r="M457" s="888">
        <f t="shared" si="195"/>
        <v>0</v>
      </c>
      <c r="N457" s="515">
        <f t="shared" si="192"/>
        <v>0</v>
      </c>
      <c r="O457" s="509">
        <f t="shared" si="192"/>
        <v>0</v>
      </c>
      <c r="P457" s="515">
        <f t="shared" si="196"/>
        <v>0</v>
      </c>
      <c r="Q457" s="888">
        <f t="shared" si="196"/>
        <v>0</v>
      </c>
      <c r="R457" s="889">
        <f t="shared" si="184"/>
        <v>0</v>
      </c>
      <c r="S457" s="507"/>
      <c r="T457" s="508"/>
      <c r="U457" s="509">
        <f t="shared" si="194"/>
        <v>0</v>
      </c>
      <c r="V457" s="47">
        <f t="shared" si="185"/>
        <v>0</v>
      </c>
      <c r="W457" s="510"/>
    </row>
    <row r="458" spans="1:23" ht="12" customHeight="1">
      <c r="A458" s="498">
        <v>138011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3"/>
        <v>0</v>
      </c>
      <c r="K458" s="888">
        <f t="shared" si="195"/>
        <v>0</v>
      </c>
      <c r="L458" s="888">
        <f t="shared" si="195"/>
        <v>0</v>
      </c>
      <c r="M458" s="888">
        <f t="shared" si="195"/>
        <v>0</v>
      </c>
      <c r="N458" s="515">
        <f t="shared" si="192"/>
        <v>0</v>
      </c>
      <c r="O458" s="509">
        <f t="shared" si="192"/>
        <v>0</v>
      </c>
      <c r="P458" s="515">
        <f t="shared" si="196"/>
        <v>0</v>
      </c>
      <c r="Q458" s="888">
        <f t="shared" si="196"/>
        <v>0</v>
      </c>
      <c r="R458" s="889">
        <f t="shared" si="184"/>
        <v>0</v>
      </c>
      <c r="S458" s="507"/>
      <c r="T458" s="508"/>
      <c r="U458" s="509">
        <f t="shared" si="194"/>
        <v>0</v>
      </c>
      <c r="V458" s="47">
        <f t="shared" si="185"/>
        <v>0</v>
      </c>
      <c r="W458" s="510"/>
    </row>
    <row r="459" spans="1:23" ht="12" customHeight="1">
      <c r="A459" s="498">
        <v>138611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3"/>
        <v>0</v>
      </c>
      <c r="K459" s="888">
        <f t="shared" si="195"/>
        <v>0</v>
      </c>
      <c r="L459" s="888">
        <f t="shared" si="195"/>
        <v>0</v>
      </c>
      <c r="M459" s="888">
        <f t="shared" si="195"/>
        <v>0</v>
      </c>
      <c r="N459" s="515">
        <f t="shared" si="192"/>
        <v>0</v>
      </c>
      <c r="O459" s="509">
        <f t="shared" si="192"/>
        <v>0</v>
      </c>
      <c r="P459" s="515">
        <f t="shared" si="196"/>
        <v>0</v>
      </c>
      <c r="Q459" s="888">
        <f t="shared" si="196"/>
        <v>0</v>
      </c>
      <c r="R459" s="889">
        <f t="shared" si="184"/>
        <v>0</v>
      </c>
      <c r="S459" s="507"/>
      <c r="T459" s="508"/>
      <c r="U459" s="509">
        <f t="shared" si="194"/>
        <v>0</v>
      </c>
      <c r="V459" s="47">
        <f t="shared" si="185"/>
        <v>0</v>
      </c>
      <c r="W459" s="510"/>
    </row>
    <row r="460" spans="1:23" ht="12" customHeight="1">
      <c r="A460" s="498">
        <v>139011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3"/>
        <v>0</v>
      </c>
      <c r="K460" s="888">
        <f t="shared" si="195"/>
        <v>0</v>
      </c>
      <c r="L460" s="888">
        <f t="shared" si="195"/>
        <v>0</v>
      </c>
      <c r="M460" s="888">
        <f t="shared" si="195"/>
        <v>0</v>
      </c>
      <c r="N460" s="515">
        <f t="shared" si="192"/>
        <v>0</v>
      </c>
      <c r="O460" s="509">
        <f t="shared" si="192"/>
        <v>0</v>
      </c>
      <c r="P460" s="515">
        <f t="shared" si="196"/>
        <v>0</v>
      </c>
      <c r="Q460" s="888">
        <f t="shared" si="196"/>
        <v>0</v>
      </c>
      <c r="R460" s="889">
        <f t="shared" si="184"/>
        <v>0</v>
      </c>
      <c r="S460" s="507"/>
      <c r="T460" s="508"/>
      <c r="U460" s="509">
        <f t="shared" si="194"/>
        <v>0</v>
      </c>
      <c r="V460" s="47">
        <f t="shared" si="185"/>
        <v>0</v>
      </c>
      <c r="W460" s="510"/>
    </row>
    <row r="461" spans="1:23" ht="12" customHeight="1">
      <c r="A461" s="498">
        <v>161001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3"/>
        <v>0</v>
      </c>
      <c r="K461" s="888">
        <f t="shared" si="195"/>
        <v>0</v>
      </c>
      <c r="L461" s="888">
        <f t="shared" si="195"/>
        <v>0</v>
      </c>
      <c r="M461" s="888">
        <f t="shared" si="195"/>
        <v>0</v>
      </c>
      <c r="N461" s="515">
        <f t="shared" si="192"/>
        <v>0</v>
      </c>
      <c r="O461" s="509">
        <f t="shared" si="192"/>
        <v>0</v>
      </c>
      <c r="P461" s="515">
        <f t="shared" si="196"/>
        <v>0</v>
      </c>
      <c r="Q461" s="888">
        <f t="shared" si="196"/>
        <v>0</v>
      </c>
      <c r="R461" s="889">
        <f t="shared" si="184"/>
        <v>0</v>
      </c>
      <c r="S461" s="507"/>
      <c r="T461" s="508"/>
      <c r="U461" s="509">
        <f t="shared" si="194"/>
        <v>0</v>
      </c>
      <c r="V461" s="47">
        <f t="shared" si="185"/>
        <v>0</v>
      </c>
      <c r="W461" s="510"/>
    </row>
    <row r="462" spans="1:23" ht="12" customHeight="1">
      <c r="A462" s="498">
        <v>161101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3"/>
        <v>0</v>
      </c>
      <c r="K462" s="888">
        <f t="shared" si="195"/>
        <v>0</v>
      </c>
      <c r="L462" s="888">
        <f t="shared" si="195"/>
        <v>0</v>
      </c>
      <c r="M462" s="888">
        <f t="shared" si="195"/>
        <v>0</v>
      </c>
      <c r="N462" s="515">
        <f t="shared" si="192"/>
        <v>0</v>
      </c>
      <c r="O462" s="509">
        <f t="shared" si="192"/>
        <v>0</v>
      </c>
      <c r="P462" s="515">
        <f t="shared" si="196"/>
        <v>0</v>
      </c>
      <c r="Q462" s="888">
        <f t="shared" si="196"/>
        <v>0</v>
      </c>
      <c r="R462" s="889">
        <f t="shared" si="184"/>
        <v>0</v>
      </c>
      <c r="S462" s="507"/>
      <c r="T462" s="508"/>
      <c r="U462" s="509">
        <f t="shared" si="194"/>
        <v>0</v>
      </c>
      <c r="V462" s="47">
        <f t="shared" si="185"/>
        <v>0</v>
      </c>
      <c r="W462" s="510"/>
    </row>
    <row r="463" spans="1:23" ht="12" customHeight="1">
      <c r="A463" s="498">
        <v>161201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3"/>
        <v>16</v>
      </c>
      <c r="K463" s="888">
        <f t="shared" si="195"/>
        <v>0</v>
      </c>
      <c r="L463" s="888">
        <f t="shared" si="195"/>
        <v>0</v>
      </c>
      <c r="M463" s="888">
        <f t="shared" si="195"/>
        <v>0</v>
      </c>
      <c r="N463" s="515">
        <f t="shared" si="192"/>
        <v>0</v>
      </c>
      <c r="O463" s="509">
        <f t="shared" si="192"/>
        <v>16</v>
      </c>
      <c r="P463" s="515">
        <f t="shared" si="196"/>
        <v>0</v>
      </c>
      <c r="Q463" s="888">
        <f t="shared" si="196"/>
        <v>0</v>
      </c>
      <c r="R463" s="889">
        <f t="shared" si="184"/>
        <v>0</v>
      </c>
      <c r="S463" s="507"/>
      <c r="T463" s="508"/>
      <c r="U463" s="509">
        <f t="shared" si="194"/>
        <v>16</v>
      </c>
      <c r="V463" s="47">
        <f t="shared" si="185"/>
        <v>0</v>
      </c>
      <c r="W463" s="510"/>
    </row>
    <row r="464" spans="1:23" ht="12" customHeight="1">
      <c r="A464" s="498">
        <v>161211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3"/>
        <v>0</v>
      </c>
      <c r="K464" s="888">
        <f t="shared" si="195"/>
        <v>0</v>
      </c>
      <c r="L464" s="888">
        <f t="shared" si="195"/>
        <v>0</v>
      </c>
      <c r="M464" s="888">
        <f t="shared" si="195"/>
        <v>0</v>
      </c>
      <c r="N464" s="515">
        <f t="shared" si="192"/>
        <v>0</v>
      </c>
      <c r="O464" s="509">
        <f t="shared" si="192"/>
        <v>0</v>
      </c>
      <c r="P464" s="515">
        <f t="shared" si="196"/>
        <v>0</v>
      </c>
      <c r="Q464" s="888">
        <f t="shared" si="196"/>
        <v>0</v>
      </c>
      <c r="R464" s="889">
        <f t="shared" si="184"/>
        <v>0</v>
      </c>
      <c r="S464" s="507"/>
      <c r="T464" s="508"/>
      <c r="U464" s="509">
        <f t="shared" si="194"/>
        <v>0</v>
      </c>
      <c r="V464" s="47">
        <f t="shared" si="185"/>
        <v>0</v>
      </c>
      <c r="W464" s="510"/>
    </row>
    <row r="465" spans="1:23" ht="12" customHeight="1">
      <c r="A465" s="498">
        <v>162001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3"/>
        <v>8</v>
      </c>
      <c r="K465" s="888">
        <f t="shared" si="195"/>
        <v>0</v>
      </c>
      <c r="L465" s="888">
        <f t="shared" si="195"/>
        <v>0</v>
      </c>
      <c r="M465" s="888">
        <f t="shared" si="195"/>
        <v>0</v>
      </c>
      <c r="N465" s="515">
        <f t="shared" si="192"/>
        <v>0</v>
      </c>
      <c r="O465" s="509">
        <f t="shared" si="192"/>
        <v>8</v>
      </c>
      <c r="P465" s="515">
        <f t="shared" si="196"/>
        <v>0</v>
      </c>
      <c r="Q465" s="888">
        <f t="shared" si="196"/>
        <v>0</v>
      </c>
      <c r="R465" s="889">
        <f t="shared" si="184"/>
        <v>0</v>
      </c>
      <c r="S465" s="507"/>
      <c r="T465" s="508"/>
      <c r="U465" s="509">
        <f t="shared" si="194"/>
        <v>8</v>
      </c>
      <c r="V465" s="47">
        <f t="shared" si="185"/>
        <v>0</v>
      </c>
      <c r="W465" s="510"/>
    </row>
    <row r="466" spans="1:23" ht="12" customHeight="1">
      <c r="A466" s="498">
        <v>162201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3"/>
        <v>32</v>
      </c>
      <c r="K466" s="888">
        <f t="shared" si="195"/>
        <v>0</v>
      </c>
      <c r="L466" s="888">
        <f t="shared" si="195"/>
        <v>0</v>
      </c>
      <c r="M466" s="888">
        <f t="shared" si="195"/>
        <v>0</v>
      </c>
      <c r="N466" s="515">
        <f t="shared" si="192"/>
        <v>0</v>
      </c>
      <c r="O466" s="509">
        <f t="shared" si="192"/>
        <v>32</v>
      </c>
      <c r="P466" s="515">
        <f t="shared" si="196"/>
        <v>0</v>
      </c>
      <c r="Q466" s="888">
        <f t="shared" si="196"/>
        <v>0</v>
      </c>
      <c r="R466" s="889">
        <f t="shared" si="184"/>
        <v>0</v>
      </c>
      <c r="S466" s="507"/>
      <c r="T466" s="508"/>
      <c r="U466" s="509">
        <f t="shared" si="194"/>
        <v>32</v>
      </c>
      <c r="V466" s="47">
        <f t="shared" si="185"/>
        <v>0</v>
      </c>
      <c r="W466" s="510"/>
    </row>
    <row r="467" spans="1:23" ht="12" customHeight="1">
      <c r="A467" s="498">
        <v>162211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3"/>
        <v>0</v>
      </c>
      <c r="K467" s="888">
        <f t="shared" si="195"/>
        <v>0</v>
      </c>
      <c r="L467" s="888">
        <f t="shared" si="195"/>
        <v>0</v>
      </c>
      <c r="M467" s="888">
        <f t="shared" si="195"/>
        <v>0</v>
      </c>
      <c r="N467" s="515">
        <f t="shared" ref="N467:O486" si="197">SUMIF($A$10:$A$383,$A467,N$10:N$383)</f>
        <v>0</v>
      </c>
      <c r="O467" s="509">
        <f t="shared" si="197"/>
        <v>0</v>
      </c>
      <c r="P467" s="515">
        <f t="shared" si="196"/>
        <v>0</v>
      </c>
      <c r="Q467" s="888">
        <f t="shared" si="196"/>
        <v>0</v>
      </c>
      <c r="R467" s="889">
        <f t="shared" si="184"/>
        <v>0</v>
      </c>
      <c r="S467" s="507"/>
      <c r="T467" s="508"/>
      <c r="U467" s="509">
        <f t="shared" si="194"/>
        <v>0</v>
      </c>
      <c r="V467" s="47">
        <f t="shared" si="185"/>
        <v>0</v>
      </c>
      <c r="W467" s="510"/>
    </row>
    <row r="468" spans="1:23" ht="12" customHeight="1">
      <c r="A468" s="498">
        <v>162301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3"/>
        <v>0</v>
      </c>
      <c r="K468" s="888">
        <f t="shared" si="195"/>
        <v>0</v>
      </c>
      <c r="L468" s="888">
        <f t="shared" si="195"/>
        <v>0</v>
      </c>
      <c r="M468" s="888">
        <f t="shared" si="195"/>
        <v>0</v>
      </c>
      <c r="N468" s="515">
        <f t="shared" si="197"/>
        <v>0</v>
      </c>
      <c r="O468" s="509">
        <f t="shared" si="197"/>
        <v>0</v>
      </c>
      <c r="P468" s="515">
        <f t="shared" si="196"/>
        <v>0</v>
      </c>
      <c r="Q468" s="888">
        <f t="shared" si="196"/>
        <v>0</v>
      </c>
      <c r="R468" s="889">
        <f t="shared" si="184"/>
        <v>0</v>
      </c>
      <c r="S468" s="507"/>
      <c r="T468" s="508"/>
      <c r="U468" s="509">
        <f t="shared" si="194"/>
        <v>0</v>
      </c>
      <c r="V468" s="47">
        <f t="shared" si="185"/>
        <v>0</v>
      </c>
      <c r="W468" s="510"/>
    </row>
    <row r="469" spans="1:23" ht="12" customHeight="1">
      <c r="A469" s="498">
        <v>162311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3"/>
        <v>0</v>
      </c>
      <c r="K469" s="888">
        <f t="shared" si="195"/>
        <v>0</v>
      </c>
      <c r="L469" s="888">
        <f t="shared" si="195"/>
        <v>0</v>
      </c>
      <c r="M469" s="888">
        <f t="shared" si="195"/>
        <v>0</v>
      </c>
      <c r="N469" s="515">
        <f t="shared" si="197"/>
        <v>0</v>
      </c>
      <c r="O469" s="509">
        <f t="shared" si="197"/>
        <v>0</v>
      </c>
      <c r="P469" s="515">
        <f t="shared" si="196"/>
        <v>0</v>
      </c>
      <c r="Q469" s="888">
        <f t="shared" si="196"/>
        <v>0</v>
      </c>
      <c r="R469" s="889">
        <f t="shared" si="184"/>
        <v>0</v>
      </c>
      <c r="S469" s="507"/>
      <c r="T469" s="508"/>
      <c r="U469" s="509">
        <f t="shared" si="194"/>
        <v>0</v>
      </c>
      <c r="V469" s="47">
        <f t="shared" si="185"/>
        <v>0</v>
      </c>
      <c r="W469" s="510"/>
    </row>
    <row r="470" spans="1:23" ht="12" customHeight="1">
      <c r="A470" s="498">
        <v>163001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3"/>
        <v>0</v>
      </c>
      <c r="K470" s="888">
        <f t="shared" si="195"/>
        <v>0</v>
      </c>
      <c r="L470" s="888">
        <f t="shared" si="195"/>
        <v>0</v>
      </c>
      <c r="M470" s="888">
        <f t="shared" si="195"/>
        <v>0</v>
      </c>
      <c r="N470" s="515">
        <f t="shared" si="197"/>
        <v>0</v>
      </c>
      <c r="O470" s="509">
        <f t="shared" si="197"/>
        <v>0</v>
      </c>
      <c r="P470" s="515">
        <f t="shared" si="196"/>
        <v>0</v>
      </c>
      <c r="Q470" s="888">
        <f t="shared" si="196"/>
        <v>0</v>
      </c>
      <c r="R470" s="889">
        <f t="shared" si="184"/>
        <v>0</v>
      </c>
      <c r="S470" s="507"/>
      <c r="T470" s="508"/>
      <c r="U470" s="509">
        <f t="shared" si="194"/>
        <v>0</v>
      </c>
      <c r="V470" s="47">
        <f t="shared" si="185"/>
        <v>0</v>
      </c>
      <c r="W470" s="510"/>
    </row>
    <row r="471" spans="1:23" ht="12" customHeight="1">
      <c r="A471" s="498">
        <v>163201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3"/>
        <v>0</v>
      </c>
      <c r="K471" s="888">
        <f t="shared" si="195"/>
        <v>0</v>
      </c>
      <c r="L471" s="888">
        <f t="shared" si="195"/>
        <v>0</v>
      </c>
      <c r="M471" s="888">
        <f t="shared" si="195"/>
        <v>0</v>
      </c>
      <c r="N471" s="515">
        <f t="shared" si="197"/>
        <v>0</v>
      </c>
      <c r="O471" s="509">
        <f t="shared" si="197"/>
        <v>0</v>
      </c>
      <c r="P471" s="515">
        <f t="shared" si="196"/>
        <v>0</v>
      </c>
      <c r="Q471" s="888">
        <f t="shared" si="196"/>
        <v>0</v>
      </c>
      <c r="R471" s="889">
        <f t="shared" si="184"/>
        <v>0</v>
      </c>
      <c r="S471" s="507"/>
      <c r="T471" s="508"/>
      <c r="U471" s="509">
        <f t="shared" si="194"/>
        <v>0</v>
      </c>
      <c r="V471" s="47">
        <f t="shared" si="185"/>
        <v>0</v>
      </c>
      <c r="W471" s="510"/>
    </row>
    <row r="472" spans="1:23" ht="12" customHeight="1">
      <c r="A472" s="498">
        <v>163211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3"/>
        <v>0</v>
      </c>
      <c r="K472" s="888">
        <f t="shared" si="195"/>
        <v>0</v>
      </c>
      <c r="L472" s="888">
        <f t="shared" si="195"/>
        <v>0</v>
      </c>
      <c r="M472" s="888">
        <f t="shared" si="195"/>
        <v>0</v>
      </c>
      <c r="N472" s="515">
        <f t="shared" si="197"/>
        <v>0</v>
      </c>
      <c r="O472" s="509">
        <f t="shared" si="197"/>
        <v>0</v>
      </c>
      <c r="P472" s="515">
        <f t="shared" si="196"/>
        <v>0</v>
      </c>
      <c r="Q472" s="888">
        <f t="shared" si="196"/>
        <v>0</v>
      </c>
      <c r="R472" s="889">
        <f t="shared" si="184"/>
        <v>0</v>
      </c>
      <c r="S472" s="507"/>
      <c r="T472" s="508"/>
      <c r="U472" s="509">
        <f t="shared" si="194"/>
        <v>0</v>
      </c>
      <c r="V472" s="47">
        <f t="shared" si="185"/>
        <v>0</v>
      </c>
      <c r="W472" s="510"/>
    </row>
    <row r="473" spans="1:23" ht="12" customHeight="1">
      <c r="A473" s="498">
        <v>190100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3"/>
        <v>0</v>
      </c>
      <c r="K473" s="888">
        <f t="shared" ref="K473:M492" si="198">SUMIF($A$10:$A$378,$A473,K$10:K$378)</f>
        <v>0</v>
      </c>
      <c r="L473" s="888">
        <f t="shared" si="198"/>
        <v>0</v>
      </c>
      <c r="M473" s="888">
        <f t="shared" si="198"/>
        <v>0</v>
      </c>
      <c r="N473" s="515">
        <f t="shared" si="197"/>
        <v>0</v>
      </c>
      <c r="O473" s="509">
        <f t="shared" si="197"/>
        <v>0</v>
      </c>
      <c r="P473" s="515">
        <f t="shared" ref="P473:Q492" si="199">SUMIF($A$10:$A$378,$A473,P$10:P$378)</f>
        <v>0</v>
      </c>
      <c r="Q473" s="888">
        <f t="shared" si="199"/>
        <v>0</v>
      </c>
      <c r="R473" s="889">
        <f t="shared" ref="R473:R536" si="200">SUMIF($A$10:$A$378,$A473,R$10:R$378)</f>
        <v>0</v>
      </c>
      <c r="S473" s="507"/>
      <c r="T473" s="508"/>
      <c r="U473" s="509">
        <f t="shared" si="194"/>
        <v>0</v>
      </c>
      <c r="V473" s="47">
        <f t="shared" si="185"/>
        <v>0</v>
      </c>
      <c r="W473" s="510"/>
    </row>
    <row r="474" spans="1:23" ht="12" customHeight="1">
      <c r="A474" s="498">
        <v>200100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3"/>
        <v>0</v>
      </c>
      <c r="K474" s="888">
        <f t="shared" si="198"/>
        <v>0</v>
      </c>
      <c r="L474" s="888">
        <f t="shared" si="198"/>
        <v>0</v>
      </c>
      <c r="M474" s="888">
        <f t="shared" si="198"/>
        <v>0</v>
      </c>
      <c r="N474" s="515">
        <f t="shared" si="197"/>
        <v>0</v>
      </c>
      <c r="O474" s="509">
        <f t="shared" si="197"/>
        <v>0</v>
      </c>
      <c r="P474" s="515">
        <f t="shared" si="199"/>
        <v>0</v>
      </c>
      <c r="Q474" s="888">
        <f t="shared" si="199"/>
        <v>0</v>
      </c>
      <c r="R474" s="889">
        <f t="shared" si="200"/>
        <v>0</v>
      </c>
      <c r="S474" s="507"/>
      <c r="T474" s="508"/>
      <c r="U474" s="509">
        <f t="shared" si="194"/>
        <v>0</v>
      </c>
      <c r="V474" s="47">
        <f t="shared" si="185"/>
        <v>0</v>
      </c>
      <c r="W474" s="510"/>
    </row>
    <row r="475" spans="1:23" ht="12" customHeight="1">
      <c r="A475" s="498">
        <v>201101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3"/>
        <v>11</v>
      </c>
      <c r="K475" s="888">
        <f t="shared" si="198"/>
        <v>0</v>
      </c>
      <c r="L475" s="888">
        <f t="shared" si="198"/>
        <v>5</v>
      </c>
      <c r="M475" s="888">
        <f t="shared" si="198"/>
        <v>0</v>
      </c>
      <c r="N475" s="515">
        <f t="shared" si="197"/>
        <v>0</v>
      </c>
      <c r="O475" s="509">
        <f t="shared" si="197"/>
        <v>16</v>
      </c>
      <c r="P475" s="515">
        <f t="shared" si="199"/>
        <v>0</v>
      </c>
      <c r="Q475" s="888">
        <f t="shared" si="199"/>
        <v>0</v>
      </c>
      <c r="R475" s="889">
        <f t="shared" si="200"/>
        <v>0</v>
      </c>
      <c r="S475" s="507"/>
      <c r="T475" s="508"/>
      <c r="U475" s="509">
        <f t="shared" si="194"/>
        <v>16</v>
      </c>
      <c r="V475" s="47">
        <f t="shared" si="185"/>
        <v>0</v>
      </c>
      <c r="W475" s="510"/>
    </row>
    <row r="476" spans="1:23" ht="12" customHeight="1">
      <c r="A476" s="498">
        <v>201201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3"/>
        <v>0</v>
      </c>
      <c r="K476" s="888">
        <f t="shared" si="198"/>
        <v>0</v>
      </c>
      <c r="L476" s="888">
        <f t="shared" si="198"/>
        <v>0</v>
      </c>
      <c r="M476" s="888">
        <f t="shared" si="198"/>
        <v>0</v>
      </c>
      <c r="N476" s="515">
        <f t="shared" si="197"/>
        <v>0</v>
      </c>
      <c r="O476" s="509">
        <f t="shared" si="197"/>
        <v>0</v>
      </c>
      <c r="P476" s="515">
        <f t="shared" si="199"/>
        <v>0</v>
      </c>
      <c r="Q476" s="888">
        <f t="shared" si="199"/>
        <v>0</v>
      </c>
      <c r="R476" s="889">
        <f t="shared" si="200"/>
        <v>0</v>
      </c>
      <c r="S476" s="507"/>
      <c r="T476" s="508"/>
      <c r="U476" s="509">
        <f t="shared" si="194"/>
        <v>0</v>
      </c>
      <c r="V476" s="47">
        <f t="shared" si="185"/>
        <v>0</v>
      </c>
      <c r="W476" s="510"/>
    </row>
    <row r="477" spans="1:23" ht="12" customHeight="1">
      <c r="A477" s="498">
        <v>201501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3"/>
        <v>0</v>
      </c>
      <c r="K477" s="888">
        <f t="shared" si="198"/>
        <v>0</v>
      </c>
      <c r="L477" s="888">
        <f t="shared" si="198"/>
        <v>0</v>
      </c>
      <c r="M477" s="888">
        <f t="shared" si="198"/>
        <v>0</v>
      </c>
      <c r="N477" s="515">
        <f t="shared" si="197"/>
        <v>0</v>
      </c>
      <c r="O477" s="509">
        <f t="shared" si="197"/>
        <v>0</v>
      </c>
      <c r="P477" s="515">
        <f t="shared" si="199"/>
        <v>0</v>
      </c>
      <c r="Q477" s="888">
        <f t="shared" si="199"/>
        <v>30</v>
      </c>
      <c r="R477" s="889">
        <f t="shared" si="200"/>
        <v>30</v>
      </c>
      <c r="S477" s="507"/>
      <c r="T477" s="508"/>
      <c r="U477" s="509">
        <f t="shared" si="194"/>
        <v>30</v>
      </c>
      <c r="V477" s="47">
        <f t="shared" si="185"/>
        <v>0</v>
      </c>
      <c r="W477" s="510"/>
    </row>
    <row r="478" spans="1:23" ht="12" customHeight="1">
      <c r="A478" s="498">
        <v>202101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3"/>
        <v>0</v>
      </c>
      <c r="K478" s="888">
        <f t="shared" si="198"/>
        <v>0</v>
      </c>
      <c r="L478" s="888">
        <f t="shared" si="198"/>
        <v>0</v>
      </c>
      <c r="M478" s="888">
        <f t="shared" si="198"/>
        <v>0</v>
      </c>
      <c r="N478" s="515">
        <f t="shared" si="197"/>
        <v>0</v>
      </c>
      <c r="O478" s="509">
        <f t="shared" si="197"/>
        <v>0</v>
      </c>
      <c r="P478" s="515">
        <f t="shared" si="199"/>
        <v>0</v>
      </c>
      <c r="Q478" s="888">
        <f t="shared" si="199"/>
        <v>0</v>
      </c>
      <c r="R478" s="889">
        <f t="shared" si="200"/>
        <v>0</v>
      </c>
      <c r="S478" s="507"/>
      <c r="T478" s="508"/>
      <c r="U478" s="509">
        <f t="shared" si="194"/>
        <v>0</v>
      </c>
      <c r="V478" s="47">
        <f t="shared" si="185"/>
        <v>0</v>
      </c>
      <c r="W478" s="510"/>
    </row>
    <row r="479" spans="1:23" ht="12" customHeight="1">
      <c r="A479" s="498">
        <v>202301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3"/>
        <v>0</v>
      </c>
      <c r="K479" s="888">
        <f t="shared" si="198"/>
        <v>0</v>
      </c>
      <c r="L479" s="888">
        <f t="shared" si="198"/>
        <v>0</v>
      </c>
      <c r="M479" s="888">
        <f t="shared" si="198"/>
        <v>0</v>
      </c>
      <c r="N479" s="515">
        <f t="shared" si="197"/>
        <v>0</v>
      </c>
      <c r="O479" s="509">
        <f t="shared" si="197"/>
        <v>0</v>
      </c>
      <c r="P479" s="515">
        <f t="shared" si="199"/>
        <v>0</v>
      </c>
      <c r="Q479" s="888">
        <f t="shared" si="199"/>
        <v>0</v>
      </c>
      <c r="R479" s="889">
        <f t="shared" si="200"/>
        <v>0</v>
      </c>
      <c r="S479" s="507"/>
      <c r="T479" s="508"/>
      <c r="U479" s="509">
        <f t="shared" si="194"/>
        <v>0</v>
      </c>
      <c r="V479" s="47">
        <f t="shared" si="185"/>
        <v>0</v>
      </c>
      <c r="W479" s="510"/>
    </row>
    <row r="480" spans="1:23" ht="12" customHeight="1">
      <c r="A480" s="498">
        <v>203101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3"/>
        <v>40</v>
      </c>
      <c r="K480" s="888">
        <f t="shared" si="198"/>
        <v>20</v>
      </c>
      <c r="L480" s="888">
        <f t="shared" si="198"/>
        <v>24</v>
      </c>
      <c r="M480" s="888">
        <f t="shared" si="198"/>
        <v>0</v>
      </c>
      <c r="N480" s="515">
        <f t="shared" si="197"/>
        <v>0</v>
      </c>
      <c r="O480" s="509">
        <f t="shared" si="197"/>
        <v>84</v>
      </c>
      <c r="P480" s="515">
        <f t="shared" si="199"/>
        <v>0</v>
      </c>
      <c r="Q480" s="888">
        <f t="shared" si="199"/>
        <v>0</v>
      </c>
      <c r="R480" s="889">
        <f t="shared" si="200"/>
        <v>0</v>
      </c>
      <c r="S480" s="507"/>
      <c r="T480" s="508"/>
      <c r="U480" s="509">
        <f t="shared" si="194"/>
        <v>84</v>
      </c>
      <c r="V480" s="47">
        <f t="shared" si="185"/>
        <v>0</v>
      </c>
      <c r="W480" s="510"/>
    </row>
    <row r="481" spans="1:23" ht="12" customHeight="1">
      <c r="A481" s="498">
        <v>203201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3"/>
        <v>0</v>
      </c>
      <c r="K481" s="888">
        <f t="shared" si="198"/>
        <v>0</v>
      </c>
      <c r="L481" s="888">
        <f t="shared" si="198"/>
        <v>0</v>
      </c>
      <c r="M481" s="888">
        <f t="shared" si="198"/>
        <v>0</v>
      </c>
      <c r="N481" s="515">
        <f t="shared" si="197"/>
        <v>0</v>
      </c>
      <c r="O481" s="509">
        <f t="shared" si="197"/>
        <v>0</v>
      </c>
      <c r="P481" s="515">
        <f t="shared" si="199"/>
        <v>0</v>
      </c>
      <c r="Q481" s="888">
        <f t="shared" si="199"/>
        <v>0</v>
      </c>
      <c r="R481" s="889">
        <f t="shared" si="200"/>
        <v>0</v>
      </c>
      <c r="S481" s="507"/>
      <c r="T481" s="508"/>
      <c r="U481" s="509">
        <f t="shared" si="194"/>
        <v>0</v>
      </c>
      <c r="V481" s="47">
        <f t="shared" si="185"/>
        <v>0</v>
      </c>
      <c r="W481" s="510"/>
    </row>
    <row r="482" spans="1:23" ht="12" customHeight="1">
      <c r="A482" s="498">
        <v>203501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3"/>
        <v>0</v>
      </c>
      <c r="K482" s="888">
        <f t="shared" si="198"/>
        <v>0</v>
      </c>
      <c r="L482" s="888">
        <f t="shared" si="198"/>
        <v>0</v>
      </c>
      <c r="M482" s="888">
        <f t="shared" si="198"/>
        <v>0</v>
      </c>
      <c r="N482" s="515">
        <f t="shared" si="197"/>
        <v>0</v>
      </c>
      <c r="O482" s="509">
        <f t="shared" si="197"/>
        <v>0</v>
      </c>
      <c r="P482" s="515">
        <f t="shared" si="199"/>
        <v>0</v>
      </c>
      <c r="Q482" s="888">
        <f t="shared" si="199"/>
        <v>72</v>
      </c>
      <c r="R482" s="889">
        <f t="shared" si="200"/>
        <v>72</v>
      </c>
      <c r="S482" s="507"/>
      <c r="T482" s="508"/>
      <c r="U482" s="509">
        <f t="shared" si="194"/>
        <v>72</v>
      </c>
      <c r="V482" s="47">
        <f t="shared" si="185"/>
        <v>0</v>
      </c>
      <c r="W482" s="510"/>
    </row>
    <row r="483" spans="1:23" ht="12" customHeight="1">
      <c r="A483" s="498">
        <v>203701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3"/>
        <v>0</v>
      </c>
      <c r="K483" s="888">
        <f t="shared" si="198"/>
        <v>0</v>
      </c>
      <c r="L483" s="888">
        <f t="shared" si="198"/>
        <v>0</v>
      </c>
      <c r="M483" s="888">
        <f t="shared" si="198"/>
        <v>0</v>
      </c>
      <c r="N483" s="515">
        <f t="shared" si="197"/>
        <v>0</v>
      </c>
      <c r="O483" s="509">
        <f t="shared" si="197"/>
        <v>0</v>
      </c>
      <c r="P483" s="515">
        <f t="shared" si="199"/>
        <v>0</v>
      </c>
      <c r="Q483" s="888">
        <f t="shared" si="199"/>
        <v>0</v>
      </c>
      <c r="R483" s="889">
        <f t="shared" si="200"/>
        <v>0</v>
      </c>
      <c r="S483" s="507"/>
      <c r="T483" s="508"/>
      <c r="U483" s="509">
        <f t="shared" si="194"/>
        <v>0</v>
      </c>
      <c r="V483" s="47">
        <f t="shared" si="185"/>
        <v>0</v>
      </c>
      <c r="W483" s="510"/>
    </row>
    <row r="484" spans="1:23" ht="12" customHeight="1">
      <c r="A484" s="498">
        <v>204101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3"/>
        <v>0</v>
      </c>
      <c r="K484" s="888">
        <f t="shared" si="198"/>
        <v>0</v>
      </c>
      <c r="L484" s="888">
        <f t="shared" si="198"/>
        <v>0</v>
      </c>
      <c r="M484" s="888">
        <f t="shared" si="198"/>
        <v>0</v>
      </c>
      <c r="N484" s="515">
        <f t="shared" si="197"/>
        <v>0</v>
      </c>
      <c r="O484" s="509">
        <f t="shared" si="197"/>
        <v>0</v>
      </c>
      <c r="P484" s="515">
        <f t="shared" si="199"/>
        <v>0</v>
      </c>
      <c r="Q484" s="888">
        <f t="shared" si="199"/>
        <v>0</v>
      </c>
      <c r="R484" s="889">
        <f t="shared" si="200"/>
        <v>0</v>
      </c>
      <c r="S484" s="507"/>
      <c r="T484" s="508"/>
      <c r="U484" s="509">
        <f t="shared" si="194"/>
        <v>0</v>
      </c>
      <c r="V484" s="47">
        <f t="shared" ref="V484:V554" si="201">O484+R484-U484</f>
        <v>0</v>
      </c>
      <c r="W484" s="510"/>
    </row>
    <row r="485" spans="1:23" ht="12" customHeight="1">
      <c r="A485" s="498">
        <v>204501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3"/>
        <v>0</v>
      </c>
      <c r="K485" s="888">
        <f t="shared" si="198"/>
        <v>0</v>
      </c>
      <c r="L485" s="888">
        <f t="shared" si="198"/>
        <v>0</v>
      </c>
      <c r="M485" s="888">
        <f t="shared" si="198"/>
        <v>0</v>
      </c>
      <c r="N485" s="515">
        <f t="shared" si="197"/>
        <v>0</v>
      </c>
      <c r="O485" s="509">
        <f t="shared" si="197"/>
        <v>0</v>
      </c>
      <c r="P485" s="515">
        <f t="shared" si="199"/>
        <v>0</v>
      </c>
      <c r="Q485" s="888">
        <f t="shared" si="199"/>
        <v>198</v>
      </c>
      <c r="R485" s="889">
        <f t="shared" si="200"/>
        <v>198</v>
      </c>
      <c r="S485" s="507"/>
      <c r="T485" s="508"/>
      <c r="U485" s="509">
        <f t="shared" si="194"/>
        <v>198</v>
      </c>
      <c r="V485" s="47">
        <f t="shared" si="201"/>
        <v>0</v>
      </c>
      <c r="W485" s="510"/>
    </row>
    <row r="486" spans="1:23" ht="12" customHeight="1">
      <c r="A486" s="498">
        <v>211001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3"/>
        <v>0</v>
      </c>
      <c r="K486" s="888">
        <f t="shared" si="198"/>
        <v>0</v>
      </c>
      <c r="L486" s="888">
        <f t="shared" si="198"/>
        <v>0</v>
      </c>
      <c r="M486" s="888">
        <f t="shared" si="198"/>
        <v>0</v>
      </c>
      <c r="N486" s="515">
        <f t="shared" si="197"/>
        <v>0</v>
      </c>
      <c r="O486" s="509">
        <f t="shared" si="197"/>
        <v>0</v>
      </c>
      <c r="P486" s="515">
        <f t="shared" si="199"/>
        <v>0</v>
      </c>
      <c r="Q486" s="888">
        <f t="shared" si="199"/>
        <v>0</v>
      </c>
      <c r="R486" s="889">
        <f t="shared" si="200"/>
        <v>0</v>
      </c>
      <c r="S486" s="507"/>
      <c r="T486" s="508"/>
      <c r="U486" s="509">
        <f t="shared" si="194"/>
        <v>0</v>
      </c>
      <c r="V486" s="47">
        <f t="shared" si="201"/>
        <v>0</v>
      </c>
      <c r="W486" s="510"/>
    </row>
    <row r="487" spans="1:23" ht="12" customHeight="1">
      <c r="A487" s="498">
        <v>212003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3"/>
        <v>0</v>
      </c>
      <c r="K487" s="888">
        <f t="shared" si="198"/>
        <v>0</v>
      </c>
      <c r="L487" s="888">
        <f t="shared" si="198"/>
        <v>0</v>
      </c>
      <c r="M487" s="888">
        <f t="shared" si="198"/>
        <v>0</v>
      </c>
      <c r="N487" s="515">
        <f t="shared" ref="N487:O506" si="202">SUMIF($A$10:$A$383,$A487,N$10:N$383)</f>
        <v>0</v>
      </c>
      <c r="O487" s="509">
        <f t="shared" si="202"/>
        <v>0</v>
      </c>
      <c r="P487" s="515">
        <f t="shared" si="199"/>
        <v>0</v>
      </c>
      <c r="Q487" s="888">
        <f t="shared" si="199"/>
        <v>0</v>
      </c>
      <c r="R487" s="889">
        <f t="shared" si="200"/>
        <v>0</v>
      </c>
      <c r="S487" s="507"/>
      <c r="T487" s="508"/>
      <c r="U487" s="509">
        <f t="shared" si="194"/>
        <v>0</v>
      </c>
      <c r="V487" s="47">
        <f t="shared" si="201"/>
        <v>0</v>
      </c>
      <c r="W487" s="510"/>
    </row>
    <row r="488" spans="1:23" ht="12" customHeight="1">
      <c r="A488" s="498">
        <v>213001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3"/>
        <v>0</v>
      </c>
      <c r="K488" s="888">
        <f t="shared" si="198"/>
        <v>0</v>
      </c>
      <c r="L488" s="888">
        <f t="shared" si="198"/>
        <v>0</v>
      </c>
      <c r="M488" s="888">
        <f t="shared" si="198"/>
        <v>0</v>
      </c>
      <c r="N488" s="515">
        <f t="shared" si="202"/>
        <v>0</v>
      </c>
      <c r="O488" s="509">
        <f t="shared" si="202"/>
        <v>0</v>
      </c>
      <c r="P488" s="515">
        <f t="shared" si="199"/>
        <v>0</v>
      </c>
      <c r="Q488" s="888">
        <f t="shared" si="199"/>
        <v>0</v>
      </c>
      <c r="R488" s="889">
        <f t="shared" si="200"/>
        <v>0</v>
      </c>
      <c r="S488" s="507"/>
      <c r="T488" s="508"/>
      <c r="U488" s="509">
        <f t="shared" si="194"/>
        <v>0</v>
      </c>
      <c r="V488" s="47">
        <f t="shared" si="201"/>
        <v>0</v>
      </c>
      <c r="W488" s="510"/>
    </row>
    <row r="489" spans="1:23" ht="12" customHeight="1">
      <c r="A489" s="498">
        <v>216201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3"/>
        <v>24</v>
      </c>
      <c r="K489" s="888">
        <f t="shared" si="198"/>
        <v>0</v>
      </c>
      <c r="L489" s="888">
        <f t="shared" si="198"/>
        <v>0</v>
      </c>
      <c r="M489" s="888">
        <f t="shared" si="198"/>
        <v>0</v>
      </c>
      <c r="N489" s="515">
        <f t="shared" si="202"/>
        <v>0</v>
      </c>
      <c r="O489" s="509">
        <f t="shared" si="202"/>
        <v>24</v>
      </c>
      <c r="P489" s="515">
        <f t="shared" si="199"/>
        <v>0</v>
      </c>
      <c r="Q489" s="888">
        <f t="shared" si="199"/>
        <v>0</v>
      </c>
      <c r="R489" s="889">
        <f t="shared" si="200"/>
        <v>0</v>
      </c>
      <c r="S489" s="507"/>
      <c r="T489" s="508"/>
      <c r="U489" s="509">
        <f t="shared" si="194"/>
        <v>24</v>
      </c>
      <c r="V489" s="47">
        <f t="shared" si="201"/>
        <v>0</v>
      </c>
      <c r="W489" s="510"/>
    </row>
    <row r="490" spans="1:23" ht="12" customHeight="1">
      <c r="A490" s="498">
        <v>216251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3"/>
        <v>0</v>
      </c>
      <c r="K490" s="888">
        <f t="shared" si="198"/>
        <v>0</v>
      </c>
      <c r="L490" s="888">
        <f t="shared" si="198"/>
        <v>0</v>
      </c>
      <c r="M490" s="888">
        <f t="shared" si="198"/>
        <v>0</v>
      </c>
      <c r="N490" s="515">
        <f t="shared" si="202"/>
        <v>0</v>
      </c>
      <c r="O490" s="509">
        <f t="shared" si="202"/>
        <v>0</v>
      </c>
      <c r="P490" s="515">
        <f t="shared" si="199"/>
        <v>0</v>
      </c>
      <c r="Q490" s="888">
        <f t="shared" si="199"/>
        <v>0</v>
      </c>
      <c r="R490" s="889">
        <f t="shared" si="200"/>
        <v>0</v>
      </c>
      <c r="S490" s="507"/>
      <c r="T490" s="508"/>
      <c r="U490" s="509">
        <f t="shared" si="194"/>
        <v>0</v>
      </c>
      <c r="V490" s="47">
        <f t="shared" si="201"/>
        <v>0</v>
      </c>
      <c r="W490" s="510"/>
    </row>
    <row r="491" spans="1:23" ht="12" customHeight="1">
      <c r="A491" s="498">
        <v>221001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3"/>
        <v>0</v>
      </c>
      <c r="K491" s="888">
        <f t="shared" si="198"/>
        <v>0</v>
      </c>
      <c r="L491" s="888">
        <f t="shared" si="198"/>
        <v>0</v>
      </c>
      <c r="M491" s="888">
        <f t="shared" si="198"/>
        <v>0</v>
      </c>
      <c r="N491" s="515">
        <f t="shared" si="202"/>
        <v>0</v>
      </c>
      <c r="O491" s="509">
        <f t="shared" si="202"/>
        <v>0</v>
      </c>
      <c r="P491" s="515">
        <f t="shared" si="199"/>
        <v>0</v>
      </c>
      <c r="Q491" s="888">
        <f t="shared" si="199"/>
        <v>0</v>
      </c>
      <c r="R491" s="889">
        <f t="shared" si="200"/>
        <v>0</v>
      </c>
      <c r="S491" s="507"/>
      <c r="T491" s="508"/>
      <c r="U491" s="509">
        <f t="shared" si="194"/>
        <v>0</v>
      </c>
      <c r="V491" s="47">
        <f t="shared" si="201"/>
        <v>0</v>
      </c>
      <c r="W491" s="510"/>
    </row>
    <row r="492" spans="1:23" ht="12" customHeight="1">
      <c r="A492" s="498">
        <v>222001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3"/>
        <v>0</v>
      </c>
      <c r="K492" s="888">
        <f t="shared" si="198"/>
        <v>0</v>
      </c>
      <c r="L492" s="888">
        <f t="shared" si="198"/>
        <v>0</v>
      </c>
      <c r="M492" s="888">
        <f t="shared" si="198"/>
        <v>0</v>
      </c>
      <c r="N492" s="515">
        <f t="shared" si="202"/>
        <v>0</v>
      </c>
      <c r="O492" s="509">
        <f t="shared" si="202"/>
        <v>0</v>
      </c>
      <c r="P492" s="515">
        <f t="shared" si="199"/>
        <v>0</v>
      </c>
      <c r="Q492" s="888">
        <f t="shared" si="199"/>
        <v>0</v>
      </c>
      <c r="R492" s="889">
        <f t="shared" si="200"/>
        <v>0</v>
      </c>
      <c r="S492" s="507"/>
      <c r="T492" s="508"/>
      <c r="U492" s="509">
        <f t="shared" si="194"/>
        <v>0</v>
      </c>
      <c r="V492" s="47">
        <f t="shared" si="201"/>
        <v>0</v>
      </c>
      <c r="W492" s="510"/>
    </row>
    <row r="493" spans="1:23" ht="12" customHeight="1">
      <c r="A493" s="498">
        <v>226001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3"/>
        <v>0</v>
      </c>
      <c r="K493" s="888">
        <f t="shared" ref="K493:M512" si="203">SUMIF($A$10:$A$378,$A493,K$10:K$378)</f>
        <v>0</v>
      </c>
      <c r="L493" s="888">
        <f t="shared" si="203"/>
        <v>0</v>
      </c>
      <c r="M493" s="888">
        <f t="shared" si="203"/>
        <v>0</v>
      </c>
      <c r="N493" s="515">
        <f t="shared" si="202"/>
        <v>0</v>
      </c>
      <c r="O493" s="509">
        <f t="shared" si="202"/>
        <v>0</v>
      </c>
      <c r="P493" s="515">
        <f t="shared" ref="P493:Q512" si="204">SUMIF($A$10:$A$378,$A493,P$10:P$378)</f>
        <v>0</v>
      </c>
      <c r="Q493" s="888">
        <f t="shared" si="204"/>
        <v>0</v>
      </c>
      <c r="R493" s="889">
        <f t="shared" si="200"/>
        <v>0</v>
      </c>
      <c r="S493" s="507"/>
      <c r="T493" s="508"/>
      <c r="U493" s="509">
        <f t="shared" si="194"/>
        <v>0</v>
      </c>
      <c r="V493" s="47">
        <f t="shared" si="201"/>
        <v>0</v>
      </c>
      <c r="W493" s="510"/>
    </row>
    <row r="494" spans="1:23" ht="12" customHeight="1">
      <c r="A494" s="498">
        <v>226501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3"/>
        <v>0</v>
      </c>
      <c r="K494" s="888">
        <f t="shared" si="203"/>
        <v>0</v>
      </c>
      <c r="L494" s="888">
        <f t="shared" si="203"/>
        <v>0</v>
      </c>
      <c r="M494" s="888">
        <f t="shared" si="203"/>
        <v>0</v>
      </c>
      <c r="N494" s="515">
        <f t="shared" si="202"/>
        <v>0</v>
      </c>
      <c r="O494" s="509">
        <f t="shared" si="202"/>
        <v>0</v>
      </c>
      <c r="P494" s="515">
        <f t="shared" si="204"/>
        <v>0</v>
      </c>
      <c r="Q494" s="888">
        <f t="shared" si="204"/>
        <v>0</v>
      </c>
      <c r="R494" s="889">
        <f t="shared" si="200"/>
        <v>0</v>
      </c>
      <c r="S494" s="507"/>
      <c r="T494" s="508"/>
      <c r="U494" s="509">
        <f t="shared" si="194"/>
        <v>0</v>
      </c>
      <c r="V494" s="47">
        <f t="shared" si="201"/>
        <v>0</v>
      </c>
      <c r="W494" s="510"/>
    </row>
    <row r="495" spans="1:23" ht="12" customHeight="1">
      <c r="A495" s="498">
        <v>300000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3"/>
        <v>0</v>
      </c>
      <c r="K495" s="888">
        <f t="shared" si="203"/>
        <v>0</v>
      </c>
      <c r="L495" s="888">
        <f t="shared" si="203"/>
        <v>0</v>
      </c>
      <c r="M495" s="888">
        <f t="shared" si="203"/>
        <v>0</v>
      </c>
      <c r="N495" s="515">
        <f t="shared" si="202"/>
        <v>0</v>
      </c>
      <c r="O495" s="509">
        <f t="shared" si="202"/>
        <v>0</v>
      </c>
      <c r="P495" s="515">
        <f t="shared" si="204"/>
        <v>0</v>
      </c>
      <c r="Q495" s="888">
        <f t="shared" si="204"/>
        <v>0</v>
      </c>
      <c r="R495" s="889">
        <f t="shared" si="200"/>
        <v>0</v>
      </c>
      <c r="S495" s="507"/>
      <c r="T495" s="508"/>
      <c r="U495" s="509">
        <f t="shared" si="194"/>
        <v>0</v>
      </c>
      <c r="V495" s="47">
        <f t="shared" si="201"/>
        <v>0</v>
      </c>
      <c r="W495" s="510"/>
    </row>
    <row r="496" spans="1:23" ht="12" customHeight="1">
      <c r="A496" s="498">
        <v>300010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3"/>
        <v>0</v>
      </c>
      <c r="K496" s="888">
        <f t="shared" si="203"/>
        <v>0</v>
      </c>
      <c r="L496" s="888">
        <f t="shared" si="203"/>
        <v>0</v>
      </c>
      <c r="M496" s="888">
        <f t="shared" si="203"/>
        <v>0</v>
      </c>
      <c r="N496" s="515">
        <f t="shared" si="202"/>
        <v>0</v>
      </c>
      <c r="O496" s="509">
        <f t="shared" si="202"/>
        <v>0</v>
      </c>
      <c r="P496" s="515">
        <f t="shared" si="204"/>
        <v>0</v>
      </c>
      <c r="Q496" s="888">
        <f t="shared" si="204"/>
        <v>0</v>
      </c>
      <c r="R496" s="889">
        <f t="shared" si="200"/>
        <v>0</v>
      </c>
      <c r="S496" s="507"/>
      <c r="T496" s="508"/>
      <c r="U496" s="509">
        <f t="shared" si="194"/>
        <v>0</v>
      </c>
      <c r="V496" s="47">
        <f t="shared" si="201"/>
        <v>0</v>
      </c>
      <c r="W496" s="510"/>
    </row>
    <row r="497" spans="1:23" ht="12" customHeight="1">
      <c r="A497" s="498">
        <v>300030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3"/>
        <v>0</v>
      </c>
      <c r="K497" s="888">
        <f t="shared" si="203"/>
        <v>0</v>
      </c>
      <c r="L497" s="888">
        <f t="shared" si="203"/>
        <v>0</v>
      </c>
      <c r="M497" s="888">
        <f t="shared" si="203"/>
        <v>0</v>
      </c>
      <c r="N497" s="515">
        <f t="shared" si="202"/>
        <v>0</v>
      </c>
      <c r="O497" s="509">
        <f t="shared" si="202"/>
        <v>0</v>
      </c>
      <c r="P497" s="515">
        <f t="shared" si="204"/>
        <v>0</v>
      </c>
      <c r="Q497" s="888">
        <f t="shared" si="204"/>
        <v>0</v>
      </c>
      <c r="R497" s="889">
        <f t="shared" si="200"/>
        <v>0</v>
      </c>
      <c r="S497" s="507"/>
      <c r="T497" s="508"/>
      <c r="U497" s="509">
        <f t="shared" si="194"/>
        <v>0</v>
      </c>
      <c r="V497" s="47">
        <f t="shared" si="201"/>
        <v>0</v>
      </c>
      <c r="W497" s="510"/>
    </row>
    <row r="498" spans="1:23" ht="12" customHeight="1">
      <c r="A498" s="498">
        <v>300300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3"/>
        <v>0</v>
      </c>
      <c r="K498" s="888">
        <f t="shared" si="203"/>
        <v>0</v>
      </c>
      <c r="L498" s="888">
        <f t="shared" si="203"/>
        <v>0</v>
      </c>
      <c r="M498" s="888">
        <f t="shared" si="203"/>
        <v>0</v>
      </c>
      <c r="N498" s="515">
        <f t="shared" si="202"/>
        <v>0</v>
      </c>
      <c r="O498" s="509">
        <f t="shared" si="202"/>
        <v>0</v>
      </c>
      <c r="P498" s="515">
        <f t="shared" si="204"/>
        <v>0</v>
      </c>
      <c r="Q498" s="888">
        <f t="shared" si="204"/>
        <v>0</v>
      </c>
      <c r="R498" s="889">
        <f t="shared" si="200"/>
        <v>0</v>
      </c>
      <c r="S498" s="507"/>
      <c r="T498" s="508"/>
      <c r="U498" s="509">
        <f t="shared" si="194"/>
        <v>0</v>
      </c>
      <c r="V498" s="47">
        <f t="shared" si="201"/>
        <v>0</v>
      </c>
      <c r="W498" s="510"/>
    </row>
    <row r="499" spans="1:23" ht="12" customHeight="1">
      <c r="A499" s="498">
        <v>300400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3"/>
        <v>0</v>
      </c>
      <c r="K499" s="888">
        <f t="shared" si="203"/>
        <v>0</v>
      </c>
      <c r="L499" s="888">
        <f t="shared" si="203"/>
        <v>0</v>
      </c>
      <c r="M499" s="888">
        <f t="shared" si="203"/>
        <v>0</v>
      </c>
      <c r="N499" s="515">
        <f t="shared" si="202"/>
        <v>0</v>
      </c>
      <c r="O499" s="509">
        <f t="shared" si="202"/>
        <v>0</v>
      </c>
      <c r="P499" s="515">
        <f t="shared" si="204"/>
        <v>0</v>
      </c>
      <c r="Q499" s="888">
        <f t="shared" si="204"/>
        <v>0</v>
      </c>
      <c r="R499" s="889">
        <f t="shared" si="200"/>
        <v>0</v>
      </c>
      <c r="S499" s="507"/>
      <c r="T499" s="508"/>
      <c r="U499" s="509">
        <f t="shared" si="194"/>
        <v>0</v>
      </c>
      <c r="V499" s="47">
        <f t="shared" si="201"/>
        <v>0</v>
      </c>
      <c r="W499" s="510"/>
    </row>
    <row r="500" spans="1:23" ht="12" customHeight="1">
      <c r="A500" s="498">
        <v>300410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3"/>
        <v>0</v>
      </c>
      <c r="K500" s="888">
        <f t="shared" si="203"/>
        <v>0</v>
      </c>
      <c r="L500" s="888">
        <f t="shared" si="203"/>
        <v>0</v>
      </c>
      <c r="M500" s="888">
        <f t="shared" si="203"/>
        <v>0</v>
      </c>
      <c r="N500" s="515">
        <f t="shared" si="202"/>
        <v>0</v>
      </c>
      <c r="O500" s="509">
        <f t="shared" si="202"/>
        <v>0</v>
      </c>
      <c r="P500" s="515">
        <f t="shared" si="204"/>
        <v>0</v>
      </c>
      <c r="Q500" s="888">
        <f t="shared" si="204"/>
        <v>0</v>
      </c>
      <c r="R500" s="889">
        <f t="shared" si="200"/>
        <v>0</v>
      </c>
      <c r="S500" s="507"/>
      <c r="T500" s="508"/>
      <c r="U500" s="509">
        <f t="shared" si="194"/>
        <v>0</v>
      </c>
      <c r="V500" s="47">
        <f t="shared" si="201"/>
        <v>0</v>
      </c>
      <c r="W500" s="510"/>
    </row>
    <row r="501" spans="1:23" ht="12" customHeight="1">
      <c r="A501" s="498">
        <v>300700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3"/>
        <v>0</v>
      </c>
      <c r="K501" s="888">
        <f t="shared" si="203"/>
        <v>0</v>
      </c>
      <c r="L501" s="888">
        <f t="shared" si="203"/>
        <v>0</v>
      </c>
      <c r="M501" s="888">
        <f t="shared" si="203"/>
        <v>0</v>
      </c>
      <c r="N501" s="515">
        <f t="shared" si="202"/>
        <v>0</v>
      </c>
      <c r="O501" s="509">
        <f t="shared" si="202"/>
        <v>0</v>
      </c>
      <c r="P501" s="515">
        <f t="shared" si="204"/>
        <v>0</v>
      </c>
      <c r="Q501" s="888">
        <f t="shared" si="204"/>
        <v>0</v>
      </c>
      <c r="R501" s="889">
        <f t="shared" si="200"/>
        <v>0</v>
      </c>
      <c r="S501" s="507"/>
      <c r="T501" s="508"/>
      <c r="U501" s="509">
        <f t="shared" si="194"/>
        <v>0</v>
      </c>
      <c r="V501" s="47">
        <f t="shared" si="201"/>
        <v>0</v>
      </c>
      <c r="W501" s="510"/>
    </row>
    <row r="502" spans="1:23" ht="12" customHeight="1">
      <c r="A502" s="498">
        <v>300710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3"/>
        <v>0</v>
      </c>
      <c r="K502" s="888">
        <f t="shared" si="203"/>
        <v>0</v>
      </c>
      <c r="L502" s="888">
        <f t="shared" si="203"/>
        <v>0</v>
      </c>
      <c r="M502" s="888">
        <f t="shared" si="203"/>
        <v>0</v>
      </c>
      <c r="N502" s="515">
        <f t="shared" si="202"/>
        <v>0</v>
      </c>
      <c r="O502" s="509">
        <f t="shared" si="202"/>
        <v>0</v>
      </c>
      <c r="P502" s="515">
        <f t="shared" si="204"/>
        <v>0</v>
      </c>
      <c r="Q502" s="888">
        <f t="shared" si="204"/>
        <v>0</v>
      </c>
      <c r="R502" s="889">
        <f t="shared" si="200"/>
        <v>0</v>
      </c>
      <c r="S502" s="507"/>
      <c r="T502" s="508"/>
      <c r="U502" s="509">
        <f t="shared" si="194"/>
        <v>0</v>
      </c>
      <c r="V502" s="47">
        <f t="shared" si="201"/>
        <v>0</v>
      </c>
      <c r="W502" s="510"/>
    </row>
    <row r="503" spans="1:23" ht="12" customHeight="1">
      <c r="A503" s="498">
        <v>311001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3"/>
        <v>0</v>
      </c>
      <c r="K503" s="888">
        <f t="shared" si="203"/>
        <v>0</v>
      </c>
      <c r="L503" s="888">
        <f t="shared" si="203"/>
        <v>0</v>
      </c>
      <c r="M503" s="888">
        <f t="shared" si="203"/>
        <v>0</v>
      </c>
      <c r="N503" s="515">
        <f t="shared" si="202"/>
        <v>0</v>
      </c>
      <c r="O503" s="509">
        <f t="shared" si="202"/>
        <v>0</v>
      </c>
      <c r="P503" s="515">
        <f t="shared" si="204"/>
        <v>0</v>
      </c>
      <c r="Q503" s="888">
        <f t="shared" si="204"/>
        <v>0</v>
      </c>
      <c r="R503" s="889">
        <f t="shared" si="200"/>
        <v>0</v>
      </c>
      <c r="S503" s="507"/>
      <c r="T503" s="508"/>
      <c r="U503" s="509">
        <f t="shared" si="194"/>
        <v>0</v>
      </c>
      <c r="V503" s="47">
        <f t="shared" si="201"/>
        <v>0</v>
      </c>
      <c r="W503" s="510"/>
    </row>
    <row r="504" spans="1:23" ht="12" customHeight="1">
      <c r="A504" s="498">
        <v>312001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3"/>
        <v>55</v>
      </c>
      <c r="K504" s="888">
        <f t="shared" si="203"/>
        <v>0</v>
      </c>
      <c r="L504" s="888">
        <f t="shared" si="203"/>
        <v>0</v>
      </c>
      <c r="M504" s="888">
        <f t="shared" si="203"/>
        <v>0</v>
      </c>
      <c r="N504" s="515">
        <f t="shared" si="202"/>
        <v>0</v>
      </c>
      <c r="O504" s="509">
        <f t="shared" si="202"/>
        <v>55</v>
      </c>
      <c r="P504" s="515">
        <f t="shared" si="204"/>
        <v>0</v>
      </c>
      <c r="Q504" s="888">
        <f t="shared" si="204"/>
        <v>0</v>
      </c>
      <c r="R504" s="889">
        <f t="shared" si="200"/>
        <v>0</v>
      </c>
      <c r="S504" s="507"/>
      <c r="T504" s="508"/>
      <c r="U504" s="509">
        <f t="shared" si="194"/>
        <v>55</v>
      </c>
      <c r="V504" s="47">
        <f t="shared" si="201"/>
        <v>0</v>
      </c>
      <c r="W504" s="510"/>
    </row>
    <row r="505" spans="1:23" ht="12" customHeight="1">
      <c r="A505" s="498">
        <v>312008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3"/>
        <v>29</v>
      </c>
      <c r="K505" s="888">
        <f t="shared" si="203"/>
        <v>0</v>
      </c>
      <c r="L505" s="888">
        <f t="shared" si="203"/>
        <v>0</v>
      </c>
      <c r="M505" s="888">
        <f t="shared" si="203"/>
        <v>0</v>
      </c>
      <c r="N505" s="515">
        <f t="shared" si="202"/>
        <v>0</v>
      </c>
      <c r="O505" s="509">
        <f t="shared" si="202"/>
        <v>29</v>
      </c>
      <c r="P505" s="515">
        <f t="shared" si="204"/>
        <v>0</v>
      </c>
      <c r="Q505" s="888">
        <f t="shared" si="204"/>
        <v>0</v>
      </c>
      <c r="R505" s="889">
        <f t="shared" si="200"/>
        <v>0</v>
      </c>
      <c r="S505" s="507"/>
      <c r="T505" s="508"/>
      <c r="U505" s="509">
        <f t="shared" si="194"/>
        <v>29</v>
      </c>
      <c r="V505" s="47">
        <f t="shared" si="201"/>
        <v>0</v>
      </c>
      <c r="W505" s="510"/>
    </row>
    <row r="506" spans="1:23" ht="12" customHeight="1">
      <c r="A506" s="498">
        <v>312021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3"/>
        <v>24</v>
      </c>
      <c r="K506" s="888">
        <f t="shared" si="203"/>
        <v>0</v>
      </c>
      <c r="L506" s="888">
        <f t="shared" si="203"/>
        <v>0</v>
      </c>
      <c r="M506" s="888">
        <f t="shared" si="203"/>
        <v>0</v>
      </c>
      <c r="N506" s="515">
        <f t="shared" si="202"/>
        <v>0</v>
      </c>
      <c r="O506" s="509">
        <f t="shared" si="202"/>
        <v>24</v>
      </c>
      <c r="P506" s="515">
        <f t="shared" si="204"/>
        <v>0</v>
      </c>
      <c r="Q506" s="888">
        <f t="shared" si="204"/>
        <v>0</v>
      </c>
      <c r="R506" s="889">
        <f t="shared" si="200"/>
        <v>0</v>
      </c>
      <c r="S506" s="507"/>
      <c r="T506" s="508"/>
      <c r="U506" s="509">
        <f t="shared" si="194"/>
        <v>24</v>
      </c>
      <c r="V506" s="47">
        <f t="shared" si="201"/>
        <v>0</v>
      </c>
      <c r="W506" s="510"/>
    </row>
    <row r="507" spans="1:23" ht="12" customHeight="1">
      <c r="A507" s="498">
        <v>312101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3"/>
        <v>0</v>
      </c>
      <c r="K507" s="888">
        <f t="shared" si="203"/>
        <v>0</v>
      </c>
      <c r="L507" s="888">
        <f t="shared" si="203"/>
        <v>0</v>
      </c>
      <c r="M507" s="888">
        <f t="shared" si="203"/>
        <v>0</v>
      </c>
      <c r="N507" s="515">
        <f t="shared" ref="N507:O526" si="205">SUMIF($A$10:$A$383,$A507,N$10:N$383)</f>
        <v>0</v>
      </c>
      <c r="O507" s="509">
        <f t="shared" si="205"/>
        <v>0</v>
      </c>
      <c r="P507" s="515">
        <f t="shared" si="204"/>
        <v>0</v>
      </c>
      <c r="Q507" s="888">
        <f t="shared" si="204"/>
        <v>240</v>
      </c>
      <c r="R507" s="889">
        <f t="shared" si="200"/>
        <v>240</v>
      </c>
      <c r="S507" s="507"/>
      <c r="T507" s="508"/>
      <c r="U507" s="509">
        <f t="shared" si="194"/>
        <v>240</v>
      </c>
      <c r="V507" s="47">
        <f t="shared" si="201"/>
        <v>0</v>
      </c>
      <c r="W507" s="510"/>
    </row>
    <row r="508" spans="1:23" ht="12" customHeight="1">
      <c r="A508" s="498">
        <v>314000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3"/>
        <v>0</v>
      </c>
      <c r="K508" s="888">
        <f t="shared" si="203"/>
        <v>0</v>
      </c>
      <c r="L508" s="888">
        <f t="shared" si="203"/>
        <v>0</v>
      </c>
      <c r="M508" s="888">
        <f t="shared" si="203"/>
        <v>0</v>
      </c>
      <c r="N508" s="515">
        <f t="shared" si="205"/>
        <v>0</v>
      </c>
      <c r="O508" s="509">
        <f t="shared" si="205"/>
        <v>0</v>
      </c>
      <c r="P508" s="515">
        <f t="shared" si="204"/>
        <v>0</v>
      </c>
      <c r="Q508" s="888">
        <f t="shared" si="204"/>
        <v>0</v>
      </c>
      <c r="R508" s="889">
        <f t="shared" si="200"/>
        <v>0</v>
      </c>
      <c r="S508" s="507"/>
      <c r="T508" s="508"/>
      <c r="U508" s="509">
        <f t="shared" si="194"/>
        <v>0</v>
      </c>
      <c r="V508" s="47">
        <f t="shared" si="201"/>
        <v>0</v>
      </c>
      <c r="W508" s="510"/>
    </row>
    <row r="509" spans="1:23" ht="12" customHeight="1">
      <c r="A509" s="498">
        <v>314001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3"/>
        <v>82</v>
      </c>
      <c r="K509" s="888">
        <f t="shared" si="203"/>
        <v>7</v>
      </c>
      <c r="L509" s="888">
        <f t="shared" si="203"/>
        <v>3</v>
      </c>
      <c r="M509" s="888">
        <f t="shared" si="203"/>
        <v>0</v>
      </c>
      <c r="N509" s="515">
        <f t="shared" si="205"/>
        <v>0</v>
      </c>
      <c r="O509" s="509">
        <f t="shared" si="205"/>
        <v>92</v>
      </c>
      <c r="P509" s="515">
        <f t="shared" si="204"/>
        <v>0</v>
      </c>
      <c r="Q509" s="888">
        <f t="shared" si="204"/>
        <v>0</v>
      </c>
      <c r="R509" s="889">
        <f t="shared" si="200"/>
        <v>0</v>
      </c>
      <c r="S509" s="507"/>
      <c r="T509" s="508"/>
      <c r="U509" s="509">
        <f t="shared" si="194"/>
        <v>92</v>
      </c>
      <c r="V509" s="47">
        <f t="shared" si="201"/>
        <v>0</v>
      </c>
      <c r="W509" s="510"/>
    </row>
    <row r="510" spans="1:23" ht="12" customHeight="1">
      <c r="A510" s="498">
        <v>314008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3"/>
        <v>8</v>
      </c>
      <c r="K510" s="888">
        <f t="shared" si="203"/>
        <v>0</v>
      </c>
      <c r="L510" s="888">
        <f t="shared" si="203"/>
        <v>0</v>
      </c>
      <c r="M510" s="888">
        <f t="shared" si="203"/>
        <v>0</v>
      </c>
      <c r="N510" s="515">
        <f t="shared" si="205"/>
        <v>0</v>
      </c>
      <c r="O510" s="509">
        <f t="shared" si="205"/>
        <v>8</v>
      </c>
      <c r="P510" s="515">
        <f t="shared" si="204"/>
        <v>0</v>
      </c>
      <c r="Q510" s="888">
        <f t="shared" si="204"/>
        <v>0</v>
      </c>
      <c r="R510" s="889">
        <f t="shared" si="200"/>
        <v>0</v>
      </c>
      <c r="S510" s="507"/>
      <c r="T510" s="508"/>
      <c r="U510" s="509">
        <f t="shared" si="194"/>
        <v>8</v>
      </c>
      <c r="V510" s="47">
        <f t="shared" si="201"/>
        <v>0</v>
      </c>
      <c r="W510" s="510"/>
    </row>
    <row r="511" spans="1:23" ht="12" customHeight="1">
      <c r="A511" s="498">
        <v>314011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3"/>
        <v>16</v>
      </c>
      <c r="K511" s="888">
        <f t="shared" si="203"/>
        <v>0</v>
      </c>
      <c r="L511" s="888">
        <f t="shared" si="203"/>
        <v>0</v>
      </c>
      <c r="M511" s="888">
        <f t="shared" si="203"/>
        <v>0</v>
      </c>
      <c r="N511" s="515">
        <f t="shared" si="205"/>
        <v>0</v>
      </c>
      <c r="O511" s="509">
        <f t="shared" si="205"/>
        <v>16</v>
      </c>
      <c r="P511" s="515">
        <f t="shared" si="204"/>
        <v>0</v>
      </c>
      <c r="Q511" s="888">
        <f t="shared" si="204"/>
        <v>0</v>
      </c>
      <c r="R511" s="889">
        <f t="shared" si="200"/>
        <v>0</v>
      </c>
      <c r="S511" s="507"/>
      <c r="T511" s="508"/>
      <c r="U511" s="509">
        <f t="shared" si="194"/>
        <v>16</v>
      </c>
      <c r="V511" s="47">
        <f t="shared" si="201"/>
        <v>0</v>
      </c>
      <c r="W511" s="510"/>
    </row>
    <row r="512" spans="1:23" ht="12" customHeight="1">
      <c r="A512" s="498">
        <v>314018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3"/>
        <v>0</v>
      </c>
      <c r="K512" s="888">
        <f t="shared" si="203"/>
        <v>0</v>
      </c>
      <c r="L512" s="888">
        <f t="shared" si="203"/>
        <v>0</v>
      </c>
      <c r="M512" s="888">
        <f t="shared" si="203"/>
        <v>0</v>
      </c>
      <c r="N512" s="515">
        <f t="shared" si="205"/>
        <v>0</v>
      </c>
      <c r="O512" s="509">
        <f t="shared" si="205"/>
        <v>0</v>
      </c>
      <c r="P512" s="515">
        <f t="shared" si="204"/>
        <v>0</v>
      </c>
      <c r="Q512" s="888">
        <f t="shared" si="204"/>
        <v>0</v>
      </c>
      <c r="R512" s="889">
        <f t="shared" si="200"/>
        <v>0</v>
      </c>
      <c r="S512" s="507"/>
      <c r="T512" s="508"/>
      <c r="U512" s="509">
        <f t="shared" si="194"/>
        <v>0</v>
      </c>
      <c r="V512" s="47">
        <f t="shared" si="201"/>
        <v>0</v>
      </c>
      <c r="W512" s="510"/>
    </row>
    <row r="513" spans="1:23" ht="12" customHeight="1">
      <c r="A513" s="498">
        <v>314021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3"/>
        <v>24</v>
      </c>
      <c r="K513" s="888">
        <f t="shared" ref="K513:M532" si="206">SUMIF($A$10:$A$378,$A513,K$10:K$378)</f>
        <v>0</v>
      </c>
      <c r="L513" s="888">
        <f t="shared" si="206"/>
        <v>0</v>
      </c>
      <c r="M513" s="888">
        <f t="shared" si="206"/>
        <v>0</v>
      </c>
      <c r="N513" s="515">
        <f t="shared" si="205"/>
        <v>0</v>
      </c>
      <c r="O513" s="509">
        <f t="shared" si="205"/>
        <v>24</v>
      </c>
      <c r="P513" s="515">
        <f t="shared" ref="P513:Q532" si="207">SUMIF($A$10:$A$378,$A513,P$10:P$378)</f>
        <v>0</v>
      </c>
      <c r="Q513" s="888">
        <f t="shared" si="207"/>
        <v>0</v>
      </c>
      <c r="R513" s="889">
        <f t="shared" si="200"/>
        <v>0</v>
      </c>
      <c r="S513" s="507"/>
      <c r="T513" s="508"/>
      <c r="U513" s="509">
        <f t="shared" si="194"/>
        <v>24</v>
      </c>
      <c r="V513" s="47">
        <f t="shared" si="201"/>
        <v>0</v>
      </c>
      <c r="W513" s="510"/>
    </row>
    <row r="514" spans="1:23" ht="12" customHeight="1">
      <c r="A514" s="498">
        <v>314028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3"/>
        <v>0</v>
      </c>
      <c r="K514" s="888">
        <f t="shared" si="206"/>
        <v>0</v>
      </c>
      <c r="L514" s="888">
        <f t="shared" si="206"/>
        <v>0</v>
      </c>
      <c r="M514" s="888">
        <f t="shared" si="206"/>
        <v>0</v>
      </c>
      <c r="N514" s="515">
        <f t="shared" si="205"/>
        <v>0</v>
      </c>
      <c r="O514" s="509">
        <f t="shared" si="205"/>
        <v>0</v>
      </c>
      <c r="P514" s="515">
        <f t="shared" si="207"/>
        <v>0</v>
      </c>
      <c r="Q514" s="888">
        <f t="shared" si="207"/>
        <v>0</v>
      </c>
      <c r="R514" s="889">
        <f t="shared" si="200"/>
        <v>0</v>
      </c>
      <c r="S514" s="507"/>
      <c r="T514" s="508"/>
      <c r="U514" s="509">
        <f t="shared" si="194"/>
        <v>0</v>
      </c>
      <c r="V514" s="47">
        <f t="shared" si="201"/>
        <v>0</v>
      </c>
      <c r="W514" s="510"/>
    </row>
    <row r="515" spans="1:23" ht="12" customHeight="1">
      <c r="A515" s="498">
        <v>314081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ref="J515:J578" si="208">SUMIF($A$10:$A$383,$A515,J$10:J$383)</f>
        <v>0</v>
      </c>
      <c r="K515" s="888">
        <f t="shared" si="206"/>
        <v>0</v>
      </c>
      <c r="L515" s="888">
        <f t="shared" si="206"/>
        <v>0</v>
      </c>
      <c r="M515" s="888">
        <f t="shared" si="206"/>
        <v>0</v>
      </c>
      <c r="N515" s="515">
        <f t="shared" si="205"/>
        <v>16</v>
      </c>
      <c r="O515" s="509">
        <f t="shared" si="205"/>
        <v>16</v>
      </c>
      <c r="P515" s="515">
        <f t="shared" si="207"/>
        <v>0</v>
      </c>
      <c r="Q515" s="888">
        <f t="shared" si="207"/>
        <v>0</v>
      </c>
      <c r="R515" s="889">
        <f t="shared" si="200"/>
        <v>0</v>
      </c>
      <c r="S515" s="507"/>
      <c r="T515" s="508"/>
      <c r="U515" s="509">
        <f t="shared" ref="U515:U578" si="209">SUMIF($A$10:$A$378,$A515,U$10:U$378)</f>
        <v>16</v>
      </c>
      <c r="V515" s="47">
        <f t="shared" si="201"/>
        <v>0</v>
      </c>
      <c r="W515" s="510"/>
    </row>
    <row r="516" spans="1:23" ht="12" customHeight="1">
      <c r="A516" s="498">
        <v>314101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08"/>
        <v>0</v>
      </c>
      <c r="K516" s="888">
        <f t="shared" si="206"/>
        <v>0</v>
      </c>
      <c r="L516" s="888">
        <f t="shared" si="206"/>
        <v>0</v>
      </c>
      <c r="M516" s="888">
        <f t="shared" si="206"/>
        <v>0</v>
      </c>
      <c r="N516" s="515">
        <f t="shared" si="205"/>
        <v>0</v>
      </c>
      <c r="O516" s="509">
        <f t="shared" si="205"/>
        <v>0</v>
      </c>
      <c r="P516" s="515">
        <f t="shared" si="207"/>
        <v>0</v>
      </c>
      <c r="Q516" s="888">
        <f t="shared" si="207"/>
        <v>0</v>
      </c>
      <c r="R516" s="889">
        <f t="shared" si="200"/>
        <v>0</v>
      </c>
      <c r="S516" s="507"/>
      <c r="T516" s="508"/>
      <c r="U516" s="509">
        <f t="shared" si="209"/>
        <v>0</v>
      </c>
      <c r="V516" s="47">
        <f t="shared" si="201"/>
        <v>0</v>
      </c>
      <c r="W516" s="510"/>
    </row>
    <row r="517" spans="1:23" ht="12" customHeight="1">
      <c r="A517" s="498">
        <v>314111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08"/>
        <v>0</v>
      </c>
      <c r="K517" s="888">
        <f t="shared" si="206"/>
        <v>0</v>
      </c>
      <c r="L517" s="888">
        <f t="shared" si="206"/>
        <v>0</v>
      </c>
      <c r="M517" s="888">
        <f t="shared" si="206"/>
        <v>0</v>
      </c>
      <c r="N517" s="515">
        <f t="shared" si="205"/>
        <v>0</v>
      </c>
      <c r="O517" s="509">
        <f t="shared" si="205"/>
        <v>0</v>
      </c>
      <c r="P517" s="515">
        <f t="shared" si="207"/>
        <v>0</v>
      </c>
      <c r="Q517" s="888">
        <f t="shared" si="207"/>
        <v>0</v>
      </c>
      <c r="R517" s="889">
        <f t="shared" si="200"/>
        <v>0</v>
      </c>
      <c r="S517" s="507"/>
      <c r="T517" s="508"/>
      <c r="U517" s="509">
        <f t="shared" si="209"/>
        <v>0</v>
      </c>
      <c r="V517" s="47">
        <f t="shared" si="201"/>
        <v>0</v>
      </c>
      <c r="W517" s="510"/>
    </row>
    <row r="518" spans="1:23" ht="12" customHeight="1">
      <c r="A518" s="498">
        <v>314301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08"/>
        <v>0</v>
      </c>
      <c r="K518" s="888">
        <f t="shared" si="206"/>
        <v>0</v>
      </c>
      <c r="L518" s="888">
        <f t="shared" si="206"/>
        <v>0</v>
      </c>
      <c r="M518" s="888">
        <f t="shared" si="206"/>
        <v>0</v>
      </c>
      <c r="N518" s="515">
        <f t="shared" si="205"/>
        <v>0</v>
      </c>
      <c r="O518" s="509">
        <f t="shared" si="205"/>
        <v>0</v>
      </c>
      <c r="P518" s="515">
        <f t="shared" si="207"/>
        <v>0</v>
      </c>
      <c r="Q518" s="888">
        <f t="shared" si="207"/>
        <v>0</v>
      </c>
      <c r="R518" s="889">
        <f t="shared" si="200"/>
        <v>0</v>
      </c>
      <c r="S518" s="507"/>
      <c r="T518" s="508"/>
      <c r="U518" s="509">
        <f t="shared" si="209"/>
        <v>0</v>
      </c>
      <c r="V518" s="47">
        <f t="shared" si="201"/>
        <v>0</v>
      </c>
      <c r="W518" s="510"/>
    </row>
    <row r="519" spans="1:23" ht="12" customHeight="1">
      <c r="A519" s="498">
        <v>320000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08"/>
        <v>0</v>
      </c>
      <c r="K519" s="888">
        <f t="shared" si="206"/>
        <v>0</v>
      </c>
      <c r="L519" s="888">
        <f t="shared" si="206"/>
        <v>0</v>
      </c>
      <c r="M519" s="888">
        <f t="shared" si="206"/>
        <v>0</v>
      </c>
      <c r="N519" s="515">
        <f t="shared" si="205"/>
        <v>0</v>
      </c>
      <c r="O519" s="509">
        <f t="shared" si="205"/>
        <v>0</v>
      </c>
      <c r="P519" s="515">
        <f t="shared" si="207"/>
        <v>0</v>
      </c>
      <c r="Q519" s="888">
        <f t="shared" si="207"/>
        <v>0</v>
      </c>
      <c r="R519" s="889">
        <f t="shared" si="200"/>
        <v>0</v>
      </c>
      <c r="S519" s="507"/>
      <c r="T519" s="508"/>
      <c r="U519" s="509">
        <f t="shared" si="209"/>
        <v>0</v>
      </c>
      <c r="V519" s="47">
        <f t="shared" si="201"/>
        <v>0</v>
      </c>
      <c r="W519" s="510"/>
    </row>
    <row r="520" spans="1:23" ht="12" customHeight="1">
      <c r="A520" s="498">
        <v>320001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08"/>
        <v>340</v>
      </c>
      <c r="K520" s="888">
        <f t="shared" si="206"/>
        <v>18</v>
      </c>
      <c r="L520" s="888">
        <f t="shared" si="206"/>
        <v>0</v>
      </c>
      <c r="M520" s="888">
        <f t="shared" si="206"/>
        <v>0</v>
      </c>
      <c r="N520" s="515">
        <f t="shared" si="205"/>
        <v>0</v>
      </c>
      <c r="O520" s="509">
        <f t="shared" si="205"/>
        <v>358</v>
      </c>
      <c r="P520" s="515">
        <f t="shared" si="207"/>
        <v>0</v>
      </c>
      <c r="Q520" s="888">
        <f t="shared" si="207"/>
        <v>0</v>
      </c>
      <c r="R520" s="889">
        <f t="shared" si="200"/>
        <v>0</v>
      </c>
      <c r="S520" s="507"/>
      <c r="T520" s="508"/>
      <c r="U520" s="509">
        <f t="shared" si="209"/>
        <v>358</v>
      </c>
      <c r="V520" s="47">
        <f t="shared" si="201"/>
        <v>0</v>
      </c>
      <c r="W520" s="510"/>
    </row>
    <row r="521" spans="1:23" ht="12" customHeight="1">
      <c r="A521" s="498">
        <v>320008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08"/>
        <v>32</v>
      </c>
      <c r="K521" s="888">
        <f t="shared" si="206"/>
        <v>0</v>
      </c>
      <c r="L521" s="888">
        <f t="shared" si="206"/>
        <v>0</v>
      </c>
      <c r="M521" s="888">
        <f t="shared" si="206"/>
        <v>0</v>
      </c>
      <c r="N521" s="515">
        <f t="shared" si="205"/>
        <v>0</v>
      </c>
      <c r="O521" s="509">
        <f t="shared" si="205"/>
        <v>32</v>
      </c>
      <c r="P521" s="515">
        <f t="shared" si="207"/>
        <v>0</v>
      </c>
      <c r="Q521" s="888">
        <f t="shared" si="207"/>
        <v>0</v>
      </c>
      <c r="R521" s="889">
        <f t="shared" si="200"/>
        <v>0</v>
      </c>
      <c r="S521" s="507"/>
      <c r="T521" s="508"/>
      <c r="U521" s="509">
        <f t="shared" si="209"/>
        <v>32</v>
      </c>
      <c r="V521" s="47">
        <f t="shared" si="201"/>
        <v>0</v>
      </c>
      <c r="W521" s="510"/>
    </row>
    <row r="522" spans="1:23" ht="12" customHeight="1">
      <c r="A522" s="498">
        <v>320021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08"/>
        <v>56</v>
      </c>
      <c r="K522" s="888">
        <f t="shared" si="206"/>
        <v>0</v>
      </c>
      <c r="L522" s="888">
        <f t="shared" si="206"/>
        <v>0</v>
      </c>
      <c r="M522" s="888">
        <f t="shared" si="206"/>
        <v>0</v>
      </c>
      <c r="N522" s="515">
        <f t="shared" si="205"/>
        <v>0</v>
      </c>
      <c r="O522" s="509">
        <f t="shared" si="205"/>
        <v>56</v>
      </c>
      <c r="P522" s="515">
        <f t="shared" si="207"/>
        <v>0</v>
      </c>
      <c r="Q522" s="888">
        <f t="shared" si="207"/>
        <v>0</v>
      </c>
      <c r="R522" s="889">
        <f t="shared" si="200"/>
        <v>0</v>
      </c>
      <c r="S522" s="507"/>
      <c r="T522" s="508"/>
      <c r="U522" s="509">
        <f t="shared" si="209"/>
        <v>56</v>
      </c>
      <c r="V522" s="47">
        <f t="shared" si="201"/>
        <v>0</v>
      </c>
      <c r="W522" s="510"/>
    </row>
    <row r="523" spans="1:23" ht="12" customHeight="1">
      <c r="A523" s="498">
        <v>320041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08"/>
        <v>0</v>
      </c>
      <c r="K523" s="888">
        <f t="shared" si="206"/>
        <v>0</v>
      </c>
      <c r="L523" s="888">
        <f t="shared" si="206"/>
        <v>0</v>
      </c>
      <c r="M523" s="888">
        <f t="shared" si="206"/>
        <v>0</v>
      </c>
      <c r="N523" s="515">
        <f t="shared" si="205"/>
        <v>16</v>
      </c>
      <c r="O523" s="509">
        <f t="shared" si="205"/>
        <v>16</v>
      </c>
      <c r="P523" s="515">
        <f t="shared" si="207"/>
        <v>0</v>
      </c>
      <c r="Q523" s="888">
        <f t="shared" si="207"/>
        <v>0</v>
      </c>
      <c r="R523" s="889">
        <f t="shared" si="200"/>
        <v>0</v>
      </c>
      <c r="S523" s="507"/>
      <c r="T523" s="508"/>
      <c r="U523" s="509">
        <f t="shared" si="209"/>
        <v>16</v>
      </c>
      <c r="V523" s="47">
        <f t="shared" si="201"/>
        <v>0</v>
      </c>
      <c r="W523" s="510"/>
    </row>
    <row r="524" spans="1:23" ht="12" customHeight="1">
      <c r="A524" s="498">
        <v>320046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08"/>
        <v>0</v>
      </c>
      <c r="K524" s="888">
        <f t="shared" si="206"/>
        <v>0</v>
      </c>
      <c r="L524" s="888">
        <f t="shared" si="206"/>
        <v>0</v>
      </c>
      <c r="M524" s="888">
        <f t="shared" si="206"/>
        <v>0</v>
      </c>
      <c r="N524" s="515">
        <f t="shared" si="205"/>
        <v>0</v>
      </c>
      <c r="O524" s="509">
        <f t="shared" si="205"/>
        <v>0</v>
      </c>
      <c r="P524" s="515">
        <f t="shared" si="207"/>
        <v>0</v>
      </c>
      <c r="Q524" s="888">
        <f t="shared" si="207"/>
        <v>0</v>
      </c>
      <c r="R524" s="889">
        <f t="shared" si="200"/>
        <v>0</v>
      </c>
      <c r="S524" s="507"/>
      <c r="T524" s="508"/>
      <c r="U524" s="509">
        <f t="shared" si="209"/>
        <v>0</v>
      </c>
      <c r="V524" s="47">
        <f t="shared" si="201"/>
        <v>0</v>
      </c>
      <c r="W524" s="510"/>
    </row>
    <row r="525" spans="1:23" ht="12" customHeight="1">
      <c r="A525" s="498">
        <v>320101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08"/>
        <v>0</v>
      </c>
      <c r="K525" s="888">
        <f t="shared" si="206"/>
        <v>0</v>
      </c>
      <c r="L525" s="888">
        <f t="shared" si="206"/>
        <v>0</v>
      </c>
      <c r="M525" s="888">
        <f t="shared" si="206"/>
        <v>0</v>
      </c>
      <c r="N525" s="515">
        <f t="shared" si="205"/>
        <v>0</v>
      </c>
      <c r="O525" s="509">
        <f t="shared" si="205"/>
        <v>0</v>
      </c>
      <c r="P525" s="515">
        <f t="shared" si="207"/>
        <v>0</v>
      </c>
      <c r="Q525" s="888">
        <f t="shared" si="207"/>
        <v>0</v>
      </c>
      <c r="R525" s="889">
        <f t="shared" si="200"/>
        <v>0</v>
      </c>
      <c r="S525" s="507"/>
      <c r="T525" s="508"/>
      <c r="U525" s="509">
        <f t="shared" si="209"/>
        <v>0</v>
      </c>
      <c r="V525" s="47">
        <f t="shared" si="201"/>
        <v>0</v>
      </c>
      <c r="W525" s="510"/>
    </row>
    <row r="526" spans="1:23" ht="12" customHeight="1">
      <c r="A526" s="498">
        <v>321000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08"/>
        <v>8</v>
      </c>
      <c r="K526" s="888">
        <f t="shared" si="206"/>
        <v>0</v>
      </c>
      <c r="L526" s="888">
        <f t="shared" si="206"/>
        <v>0</v>
      </c>
      <c r="M526" s="888">
        <f t="shared" si="206"/>
        <v>0</v>
      </c>
      <c r="N526" s="515">
        <f t="shared" si="205"/>
        <v>0</v>
      </c>
      <c r="O526" s="509">
        <f t="shared" si="205"/>
        <v>8</v>
      </c>
      <c r="P526" s="515">
        <f t="shared" si="207"/>
        <v>0</v>
      </c>
      <c r="Q526" s="888">
        <f t="shared" si="207"/>
        <v>0</v>
      </c>
      <c r="R526" s="889">
        <f t="shared" si="200"/>
        <v>0</v>
      </c>
      <c r="S526" s="507"/>
      <c r="T526" s="508"/>
      <c r="U526" s="509">
        <f t="shared" si="209"/>
        <v>8</v>
      </c>
      <c r="V526" s="47">
        <f t="shared" si="201"/>
        <v>0</v>
      </c>
      <c r="W526" s="510"/>
    </row>
    <row r="527" spans="1:23" ht="12" customHeight="1">
      <c r="A527" s="498">
        <v>321001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08"/>
        <v>205</v>
      </c>
      <c r="K527" s="888">
        <f t="shared" si="206"/>
        <v>18</v>
      </c>
      <c r="L527" s="888">
        <f t="shared" si="206"/>
        <v>2</v>
      </c>
      <c r="M527" s="888">
        <f t="shared" si="206"/>
        <v>0</v>
      </c>
      <c r="N527" s="515">
        <f t="shared" ref="N527:O546" si="210">SUMIF($A$10:$A$383,$A527,N$10:N$383)</f>
        <v>0</v>
      </c>
      <c r="O527" s="509">
        <f t="shared" si="210"/>
        <v>225</v>
      </c>
      <c r="P527" s="515">
        <f t="shared" si="207"/>
        <v>0</v>
      </c>
      <c r="Q527" s="888">
        <f t="shared" si="207"/>
        <v>0</v>
      </c>
      <c r="R527" s="889">
        <f t="shared" si="200"/>
        <v>0</v>
      </c>
      <c r="S527" s="507"/>
      <c r="T527" s="508"/>
      <c r="U527" s="509">
        <f t="shared" si="209"/>
        <v>225</v>
      </c>
      <c r="V527" s="47">
        <f t="shared" si="201"/>
        <v>0</v>
      </c>
      <c r="W527" s="510"/>
    </row>
    <row r="528" spans="1:23" ht="12" customHeight="1">
      <c r="A528" s="498">
        <v>321012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08"/>
        <v>56</v>
      </c>
      <c r="K528" s="888">
        <f t="shared" si="206"/>
        <v>0</v>
      </c>
      <c r="L528" s="888">
        <f t="shared" si="206"/>
        <v>0</v>
      </c>
      <c r="M528" s="888">
        <f t="shared" si="206"/>
        <v>0</v>
      </c>
      <c r="N528" s="515">
        <f t="shared" si="210"/>
        <v>0</v>
      </c>
      <c r="O528" s="509">
        <f t="shared" si="210"/>
        <v>56</v>
      </c>
      <c r="P528" s="515">
        <f t="shared" si="207"/>
        <v>0</v>
      </c>
      <c r="Q528" s="888">
        <f t="shared" si="207"/>
        <v>0</v>
      </c>
      <c r="R528" s="889">
        <f t="shared" si="200"/>
        <v>0</v>
      </c>
      <c r="S528" s="507"/>
      <c r="T528" s="508"/>
      <c r="U528" s="509">
        <f t="shared" si="209"/>
        <v>56</v>
      </c>
      <c r="V528" s="47">
        <f t="shared" si="201"/>
        <v>0</v>
      </c>
      <c r="W528" s="510"/>
    </row>
    <row r="529" spans="1:23" ht="12" customHeight="1">
      <c r="A529" s="498">
        <v>321018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08"/>
        <v>8</v>
      </c>
      <c r="K529" s="888">
        <f t="shared" si="206"/>
        <v>0</v>
      </c>
      <c r="L529" s="888">
        <f t="shared" si="206"/>
        <v>0</v>
      </c>
      <c r="M529" s="888">
        <f t="shared" si="206"/>
        <v>0</v>
      </c>
      <c r="N529" s="515">
        <f t="shared" si="210"/>
        <v>0</v>
      </c>
      <c r="O529" s="509">
        <f t="shared" si="210"/>
        <v>8</v>
      </c>
      <c r="P529" s="515">
        <f t="shared" si="207"/>
        <v>0</v>
      </c>
      <c r="Q529" s="888">
        <f t="shared" si="207"/>
        <v>0</v>
      </c>
      <c r="R529" s="889">
        <f t="shared" si="200"/>
        <v>0</v>
      </c>
      <c r="S529" s="507"/>
      <c r="T529" s="508"/>
      <c r="U529" s="509">
        <f t="shared" si="209"/>
        <v>8</v>
      </c>
      <c r="V529" s="47">
        <f t="shared" si="201"/>
        <v>0</v>
      </c>
      <c r="W529" s="510"/>
    </row>
    <row r="530" spans="1:23" ht="12" customHeight="1">
      <c r="A530" s="498">
        <v>321021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08"/>
        <v>16</v>
      </c>
      <c r="K530" s="888">
        <f t="shared" si="206"/>
        <v>0</v>
      </c>
      <c r="L530" s="888">
        <f t="shared" si="206"/>
        <v>0</v>
      </c>
      <c r="M530" s="888">
        <f t="shared" si="206"/>
        <v>0</v>
      </c>
      <c r="N530" s="515">
        <f t="shared" si="210"/>
        <v>0</v>
      </c>
      <c r="O530" s="509">
        <f t="shared" si="210"/>
        <v>16</v>
      </c>
      <c r="P530" s="515">
        <f t="shared" si="207"/>
        <v>0</v>
      </c>
      <c r="Q530" s="888">
        <f t="shared" si="207"/>
        <v>0</v>
      </c>
      <c r="R530" s="889">
        <f t="shared" si="200"/>
        <v>0</v>
      </c>
      <c r="S530" s="507"/>
      <c r="T530" s="508"/>
      <c r="U530" s="509">
        <f t="shared" si="209"/>
        <v>16</v>
      </c>
      <c r="V530" s="47">
        <f t="shared" si="201"/>
        <v>0</v>
      </c>
      <c r="W530" s="510"/>
    </row>
    <row r="531" spans="1:23" ht="12" customHeight="1">
      <c r="A531" s="498">
        <v>321030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08"/>
        <v>0</v>
      </c>
      <c r="K531" s="888">
        <f t="shared" si="206"/>
        <v>0</v>
      </c>
      <c r="L531" s="888">
        <f t="shared" si="206"/>
        <v>0</v>
      </c>
      <c r="M531" s="888">
        <f t="shared" si="206"/>
        <v>0</v>
      </c>
      <c r="N531" s="515">
        <f t="shared" si="210"/>
        <v>0</v>
      </c>
      <c r="O531" s="509">
        <f t="shared" si="210"/>
        <v>0</v>
      </c>
      <c r="P531" s="515">
        <f t="shared" si="207"/>
        <v>0</v>
      </c>
      <c r="Q531" s="888">
        <f t="shared" si="207"/>
        <v>0</v>
      </c>
      <c r="R531" s="889">
        <f t="shared" si="200"/>
        <v>0</v>
      </c>
      <c r="S531" s="507"/>
      <c r="T531" s="508"/>
      <c r="U531" s="509">
        <f t="shared" si="209"/>
        <v>0</v>
      </c>
      <c r="V531" s="47">
        <f t="shared" si="201"/>
        <v>0</v>
      </c>
      <c r="W531" s="510"/>
    </row>
    <row r="532" spans="1:23" ht="12" customHeight="1">
      <c r="A532" s="498">
        <v>321031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08"/>
        <v>0</v>
      </c>
      <c r="K532" s="888">
        <f t="shared" si="206"/>
        <v>0</v>
      </c>
      <c r="L532" s="888">
        <f t="shared" si="206"/>
        <v>0</v>
      </c>
      <c r="M532" s="888">
        <f t="shared" si="206"/>
        <v>0</v>
      </c>
      <c r="N532" s="515">
        <f t="shared" si="210"/>
        <v>0</v>
      </c>
      <c r="O532" s="509">
        <f t="shared" si="210"/>
        <v>0</v>
      </c>
      <c r="P532" s="515">
        <f t="shared" si="207"/>
        <v>0</v>
      </c>
      <c r="Q532" s="888">
        <f t="shared" si="207"/>
        <v>0</v>
      </c>
      <c r="R532" s="889">
        <f t="shared" si="200"/>
        <v>0</v>
      </c>
      <c r="S532" s="507"/>
      <c r="T532" s="508"/>
      <c r="U532" s="509">
        <f t="shared" si="209"/>
        <v>0</v>
      </c>
      <c r="V532" s="47">
        <f t="shared" si="201"/>
        <v>0</v>
      </c>
      <c r="W532" s="510"/>
    </row>
    <row r="533" spans="1:23" ht="12" customHeight="1">
      <c r="A533" s="498">
        <v>321041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08"/>
        <v>0</v>
      </c>
      <c r="K533" s="888">
        <f t="shared" ref="K533:M552" si="211">SUMIF($A$10:$A$378,$A533,K$10:K$378)</f>
        <v>0</v>
      </c>
      <c r="L533" s="888">
        <f t="shared" si="211"/>
        <v>0</v>
      </c>
      <c r="M533" s="888">
        <f t="shared" si="211"/>
        <v>0</v>
      </c>
      <c r="N533" s="515">
        <f t="shared" si="210"/>
        <v>0</v>
      </c>
      <c r="O533" s="509">
        <f t="shared" si="210"/>
        <v>0</v>
      </c>
      <c r="P533" s="515">
        <f t="shared" ref="P533:Q552" si="212">SUMIF($A$10:$A$378,$A533,P$10:P$378)</f>
        <v>0</v>
      </c>
      <c r="Q533" s="888">
        <f t="shared" si="212"/>
        <v>0</v>
      </c>
      <c r="R533" s="889">
        <f t="shared" si="200"/>
        <v>0</v>
      </c>
      <c r="S533" s="507"/>
      <c r="T533" s="508"/>
      <c r="U533" s="509">
        <f t="shared" si="209"/>
        <v>0</v>
      </c>
      <c r="V533" s="47">
        <f t="shared" si="201"/>
        <v>0</v>
      </c>
      <c r="W533" s="510"/>
    </row>
    <row r="534" spans="1:23" ht="12" customHeight="1">
      <c r="A534" s="498">
        <v>321072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08"/>
        <v>16</v>
      </c>
      <c r="K534" s="888">
        <f t="shared" si="211"/>
        <v>0</v>
      </c>
      <c r="L534" s="888">
        <f t="shared" si="211"/>
        <v>0</v>
      </c>
      <c r="M534" s="888">
        <f t="shared" si="211"/>
        <v>0</v>
      </c>
      <c r="N534" s="515">
        <f t="shared" si="210"/>
        <v>0</v>
      </c>
      <c r="O534" s="509">
        <f t="shared" si="210"/>
        <v>16</v>
      </c>
      <c r="P534" s="515">
        <f t="shared" si="212"/>
        <v>0</v>
      </c>
      <c r="Q534" s="888">
        <f t="shared" si="212"/>
        <v>0</v>
      </c>
      <c r="R534" s="889">
        <f t="shared" si="200"/>
        <v>0</v>
      </c>
      <c r="S534" s="507"/>
      <c r="T534" s="508"/>
      <c r="U534" s="509">
        <f t="shared" si="209"/>
        <v>16</v>
      </c>
      <c r="V534" s="47">
        <f t="shared" si="201"/>
        <v>0</v>
      </c>
      <c r="W534" s="510"/>
    </row>
    <row r="535" spans="1:23" ht="12" customHeight="1">
      <c r="A535" s="498">
        <v>321101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08"/>
        <v>0</v>
      </c>
      <c r="K535" s="888">
        <f t="shared" si="211"/>
        <v>0</v>
      </c>
      <c r="L535" s="888">
        <f t="shared" si="211"/>
        <v>0</v>
      </c>
      <c r="M535" s="888">
        <f t="shared" si="211"/>
        <v>0</v>
      </c>
      <c r="N535" s="515">
        <f t="shared" si="210"/>
        <v>0</v>
      </c>
      <c r="O535" s="509">
        <f t="shared" si="210"/>
        <v>0</v>
      </c>
      <c r="P535" s="515">
        <f t="shared" si="212"/>
        <v>120</v>
      </c>
      <c r="Q535" s="888">
        <f t="shared" si="212"/>
        <v>10</v>
      </c>
      <c r="R535" s="889">
        <f t="shared" si="200"/>
        <v>130</v>
      </c>
      <c r="S535" s="507"/>
      <c r="T535" s="508"/>
      <c r="U535" s="509">
        <f t="shared" si="209"/>
        <v>130</v>
      </c>
      <c r="V535" s="47">
        <f t="shared" si="201"/>
        <v>0</v>
      </c>
      <c r="W535" s="510"/>
    </row>
    <row r="536" spans="1:23" ht="12" customHeight="1">
      <c r="A536" s="498">
        <v>321501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08"/>
        <v>0</v>
      </c>
      <c r="K536" s="888">
        <f t="shared" si="211"/>
        <v>0</v>
      </c>
      <c r="L536" s="888">
        <f t="shared" si="211"/>
        <v>0</v>
      </c>
      <c r="M536" s="888">
        <f t="shared" si="211"/>
        <v>0</v>
      </c>
      <c r="N536" s="515">
        <f t="shared" si="210"/>
        <v>0</v>
      </c>
      <c r="O536" s="509">
        <f t="shared" si="210"/>
        <v>0</v>
      </c>
      <c r="P536" s="515">
        <f t="shared" si="212"/>
        <v>0</v>
      </c>
      <c r="Q536" s="888">
        <f t="shared" si="212"/>
        <v>0</v>
      </c>
      <c r="R536" s="889">
        <f t="shared" si="200"/>
        <v>0</v>
      </c>
      <c r="S536" s="507"/>
      <c r="T536" s="508"/>
      <c r="U536" s="509">
        <f t="shared" si="209"/>
        <v>0</v>
      </c>
      <c r="V536" s="47">
        <f t="shared" si="201"/>
        <v>0</v>
      </c>
      <c r="W536" s="510"/>
    </row>
    <row r="537" spans="1:23" ht="12" customHeight="1">
      <c r="A537" s="498">
        <v>332101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08"/>
        <v>80</v>
      </c>
      <c r="K537" s="888">
        <f t="shared" si="211"/>
        <v>5</v>
      </c>
      <c r="L537" s="888">
        <f t="shared" si="211"/>
        <v>0</v>
      </c>
      <c r="M537" s="888">
        <f t="shared" si="211"/>
        <v>0</v>
      </c>
      <c r="N537" s="515">
        <f t="shared" si="210"/>
        <v>0</v>
      </c>
      <c r="O537" s="509">
        <f t="shared" si="210"/>
        <v>85</v>
      </c>
      <c r="P537" s="515">
        <f t="shared" si="212"/>
        <v>0</v>
      </c>
      <c r="Q537" s="888">
        <f t="shared" si="212"/>
        <v>0</v>
      </c>
      <c r="R537" s="889">
        <f t="shared" ref="R537:R600" si="213">SUMIF($A$10:$A$378,$A537,R$10:R$378)</f>
        <v>0</v>
      </c>
      <c r="S537" s="507"/>
      <c r="T537" s="508"/>
      <c r="U537" s="509">
        <f t="shared" si="209"/>
        <v>85</v>
      </c>
      <c r="V537" s="47">
        <f t="shared" si="201"/>
        <v>0</v>
      </c>
      <c r="W537" s="510"/>
    </row>
    <row r="538" spans="1:23" ht="12" customHeight="1">
      <c r="A538" s="498">
        <v>332121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08"/>
        <v>0</v>
      </c>
      <c r="K538" s="888">
        <f t="shared" si="211"/>
        <v>0</v>
      </c>
      <c r="L538" s="888">
        <f t="shared" si="211"/>
        <v>0</v>
      </c>
      <c r="M538" s="888">
        <f t="shared" si="211"/>
        <v>0</v>
      </c>
      <c r="N538" s="515">
        <f t="shared" si="210"/>
        <v>0</v>
      </c>
      <c r="O538" s="509">
        <f t="shared" si="210"/>
        <v>0</v>
      </c>
      <c r="P538" s="515">
        <f t="shared" si="212"/>
        <v>0</v>
      </c>
      <c r="Q538" s="888">
        <f t="shared" si="212"/>
        <v>0</v>
      </c>
      <c r="R538" s="889">
        <f t="shared" si="213"/>
        <v>0</v>
      </c>
      <c r="S538" s="507"/>
      <c r="T538" s="508"/>
      <c r="U538" s="509">
        <f t="shared" si="209"/>
        <v>0</v>
      </c>
      <c r="V538" s="47">
        <f t="shared" si="201"/>
        <v>0</v>
      </c>
      <c r="W538" s="510"/>
    </row>
    <row r="539" spans="1:23" ht="12" customHeight="1">
      <c r="A539" s="498">
        <v>332211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08"/>
        <v>0</v>
      </c>
      <c r="K539" s="888">
        <f t="shared" si="211"/>
        <v>0</v>
      </c>
      <c r="L539" s="888">
        <f t="shared" si="211"/>
        <v>0</v>
      </c>
      <c r="M539" s="888">
        <f t="shared" si="211"/>
        <v>0</v>
      </c>
      <c r="N539" s="515">
        <f t="shared" si="210"/>
        <v>0</v>
      </c>
      <c r="O539" s="509">
        <f t="shared" si="210"/>
        <v>0</v>
      </c>
      <c r="P539" s="515">
        <f t="shared" si="212"/>
        <v>0</v>
      </c>
      <c r="Q539" s="888">
        <f t="shared" si="212"/>
        <v>715</v>
      </c>
      <c r="R539" s="889">
        <f t="shared" si="213"/>
        <v>715</v>
      </c>
      <c r="S539" s="507"/>
      <c r="T539" s="508"/>
      <c r="U539" s="509">
        <f t="shared" si="209"/>
        <v>715</v>
      </c>
      <c r="V539" s="47">
        <f t="shared" si="201"/>
        <v>0</v>
      </c>
      <c r="W539" s="510"/>
    </row>
    <row r="540" spans="1:23" ht="12" customHeight="1">
      <c r="A540" s="498">
        <v>332300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08"/>
        <v>0</v>
      </c>
      <c r="K540" s="888">
        <f t="shared" si="211"/>
        <v>0</v>
      </c>
      <c r="L540" s="888">
        <f t="shared" si="211"/>
        <v>0</v>
      </c>
      <c r="M540" s="888">
        <f t="shared" si="211"/>
        <v>0</v>
      </c>
      <c r="N540" s="515">
        <f t="shared" si="210"/>
        <v>0</v>
      </c>
      <c r="O540" s="509">
        <f t="shared" si="210"/>
        <v>0</v>
      </c>
      <c r="P540" s="515">
        <f t="shared" si="212"/>
        <v>0</v>
      </c>
      <c r="Q540" s="888">
        <f t="shared" si="212"/>
        <v>0</v>
      </c>
      <c r="R540" s="889">
        <f t="shared" si="213"/>
        <v>0</v>
      </c>
      <c r="S540" s="507"/>
      <c r="T540" s="508"/>
      <c r="U540" s="509">
        <f t="shared" si="209"/>
        <v>0</v>
      </c>
      <c r="V540" s="47">
        <f t="shared" si="201"/>
        <v>0</v>
      </c>
      <c r="W540" s="510"/>
    </row>
    <row r="541" spans="1:23" ht="12" customHeight="1">
      <c r="A541" s="498">
        <v>332301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08"/>
        <v>52</v>
      </c>
      <c r="K541" s="888">
        <f t="shared" si="211"/>
        <v>12</v>
      </c>
      <c r="L541" s="888">
        <f t="shared" si="211"/>
        <v>0</v>
      </c>
      <c r="M541" s="888">
        <f t="shared" si="211"/>
        <v>0</v>
      </c>
      <c r="N541" s="515">
        <f t="shared" si="210"/>
        <v>0</v>
      </c>
      <c r="O541" s="509">
        <f t="shared" si="210"/>
        <v>64</v>
      </c>
      <c r="P541" s="515">
        <f t="shared" si="212"/>
        <v>0</v>
      </c>
      <c r="Q541" s="888">
        <f t="shared" si="212"/>
        <v>0</v>
      </c>
      <c r="R541" s="889">
        <f t="shared" si="213"/>
        <v>0</v>
      </c>
      <c r="S541" s="507"/>
      <c r="T541" s="508"/>
      <c r="U541" s="509">
        <f t="shared" si="209"/>
        <v>64</v>
      </c>
      <c r="V541" s="47">
        <f t="shared" si="201"/>
        <v>0</v>
      </c>
      <c r="W541" s="510"/>
    </row>
    <row r="542" spans="1:23" ht="12" customHeight="1">
      <c r="A542" s="498">
        <v>332330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08"/>
        <v>0</v>
      </c>
      <c r="K542" s="888">
        <f t="shared" si="211"/>
        <v>0</v>
      </c>
      <c r="L542" s="888">
        <f t="shared" si="211"/>
        <v>0</v>
      </c>
      <c r="M542" s="888">
        <f t="shared" si="211"/>
        <v>0</v>
      </c>
      <c r="N542" s="515">
        <f t="shared" si="210"/>
        <v>0</v>
      </c>
      <c r="O542" s="509">
        <f t="shared" si="210"/>
        <v>0</v>
      </c>
      <c r="P542" s="515">
        <f t="shared" si="212"/>
        <v>0</v>
      </c>
      <c r="Q542" s="888">
        <f t="shared" si="212"/>
        <v>0</v>
      </c>
      <c r="R542" s="889">
        <f t="shared" si="213"/>
        <v>0</v>
      </c>
      <c r="S542" s="507"/>
      <c r="T542" s="508"/>
      <c r="U542" s="509">
        <f t="shared" si="209"/>
        <v>0</v>
      </c>
      <c r="V542" s="47">
        <f t="shared" si="201"/>
        <v>0</v>
      </c>
      <c r="W542" s="510"/>
    </row>
    <row r="543" spans="1:23" ht="12" customHeight="1">
      <c r="A543" s="498">
        <v>332331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08"/>
        <v>0</v>
      </c>
      <c r="K543" s="888">
        <f t="shared" si="211"/>
        <v>0</v>
      </c>
      <c r="L543" s="888">
        <f t="shared" si="211"/>
        <v>0</v>
      </c>
      <c r="M543" s="888">
        <f t="shared" si="211"/>
        <v>0</v>
      </c>
      <c r="N543" s="515">
        <f t="shared" si="210"/>
        <v>0</v>
      </c>
      <c r="O543" s="509">
        <f t="shared" si="210"/>
        <v>0</v>
      </c>
      <c r="P543" s="515">
        <f t="shared" si="212"/>
        <v>0</v>
      </c>
      <c r="Q543" s="888">
        <f t="shared" si="212"/>
        <v>0</v>
      </c>
      <c r="R543" s="889">
        <f t="shared" si="213"/>
        <v>0</v>
      </c>
      <c r="S543" s="507"/>
      <c r="T543" s="508"/>
      <c r="U543" s="509">
        <f t="shared" si="209"/>
        <v>0</v>
      </c>
      <c r="V543" s="47">
        <f t="shared" si="201"/>
        <v>0</v>
      </c>
      <c r="W543" s="510"/>
    </row>
    <row r="544" spans="1:23" ht="12" customHeight="1">
      <c r="A544" s="498">
        <v>332341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08"/>
        <v>0</v>
      </c>
      <c r="K544" s="888">
        <f t="shared" si="211"/>
        <v>0</v>
      </c>
      <c r="L544" s="888">
        <f t="shared" si="211"/>
        <v>0</v>
      </c>
      <c r="M544" s="888">
        <f t="shared" si="211"/>
        <v>0</v>
      </c>
      <c r="N544" s="515">
        <f t="shared" si="210"/>
        <v>0</v>
      </c>
      <c r="O544" s="509">
        <f t="shared" si="210"/>
        <v>0</v>
      </c>
      <c r="P544" s="515">
        <f t="shared" si="212"/>
        <v>0</v>
      </c>
      <c r="Q544" s="888">
        <f t="shared" si="212"/>
        <v>0</v>
      </c>
      <c r="R544" s="889">
        <f t="shared" si="213"/>
        <v>0</v>
      </c>
      <c r="S544" s="507"/>
      <c r="T544" s="508"/>
      <c r="U544" s="509">
        <f t="shared" si="209"/>
        <v>0</v>
      </c>
      <c r="V544" s="47">
        <f t="shared" si="201"/>
        <v>0</v>
      </c>
      <c r="W544" s="510"/>
    </row>
    <row r="545" spans="1:23" ht="12" customHeight="1">
      <c r="A545" s="498">
        <v>332451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08"/>
        <v>0</v>
      </c>
      <c r="K545" s="888">
        <f t="shared" si="211"/>
        <v>0</v>
      </c>
      <c r="L545" s="888">
        <f t="shared" si="211"/>
        <v>0</v>
      </c>
      <c r="M545" s="888">
        <f t="shared" si="211"/>
        <v>0</v>
      </c>
      <c r="N545" s="515">
        <f t="shared" si="210"/>
        <v>0</v>
      </c>
      <c r="O545" s="509">
        <f t="shared" si="210"/>
        <v>0</v>
      </c>
      <c r="P545" s="515">
        <f t="shared" si="212"/>
        <v>0</v>
      </c>
      <c r="Q545" s="888">
        <f t="shared" si="212"/>
        <v>0</v>
      </c>
      <c r="R545" s="889">
        <f t="shared" si="213"/>
        <v>0</v>
      </c>
      <c r="S545" s="507"/>
      <c r="T545" s="508"/>
      <c r="U545" s="509">
        <f t="shared" si="209"/>
        <v>0</v>
      </c>
      <c r="V545" s="47">
        <f t="shared" si="201"/>
        <v>0</v>
      </c>
      <c r="W545" s="510"/>
    </row>
    <row r="546" spans="1:23" ht="12" customHeight="1">
      <c r="A546" s="498">
        <v>332481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08"/>
        <v>0</v>
      </c>
      <c r="K546" s="888">
        <f t="shared" si="211"/>
        <v>0</v>
      </c>
      <c r="L546" s="888">
        <f t="shared" si="211"/>
        <v>0</v>
      </c>
      <c r="M546" s="888">
        <f t="shared" si="211"/>
        <v>0</v>
      </c>
      <c r="N546" s="515">
        <f t="shared" si="210"/>
        <v>0</v>
      </c>
      <c r="O546" s="509">
        <f t="shared" si="210"/>
        <v>0</v>
      </c>
      <c r="P546" s="515">
        <f t="shared" si="212"/>
        <v>0</v>
      </c>
      <c r="Q546" s="888">
        <f t="shared" si="212"/>
        <v>0</v>
      </c>
      <c r="R546" s="889">
        <f t="shared" si="213"/>
        <v>0</v>
      </c>
      <c r="S546" s="507"/>
      <c r="T546" s="508"/>
      <c r="U546" s="509">
        <f t="shared" si="209"/>
        <v>0</v>
      </c>
      <c r="V546" s="47">
        <f t="shared" si="201"/>
        <v>0</v>
      </c>
      <c r="W546" s="510"/>
    </row>
    <row r="547" spans="1:23" ht="12" customHeight="1">
      <c r="A547" s="498">
        <v>332501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08"/>
        <v>0</v>
      </c>
      <c r="K547" s="888">
        <f t="shared" si="211"/>
        <v>0</v>
      </c>
      <c r="L547" s="888">
        <f t="shared" si="211"/>
        <v>0</v>
      </c>
      <c r="M547" s="888">
        <f t="shared" si="211"/>
        <v>0</v>
      </c>
      <c r="N547" s="515">
        <f t="shared" ref="N547:O566" si="214">SUMIF($A$10:$A$383,$A547,N$10:N$383)</f>
        <v>0</v>
      </c>
      <c r="O547" s="509">
        <f t="shared" si="214"/>
        <v>0</v>
      </c>
      <c r="P547" s="515">
        <f t="shared" si="212"/>
        <v>0</v>
      </c>
      <c r="Q547" s="888">
        <f t="shared" si="212"/>
        <v>0</v>
      </c>
      <c r="R547" s="889">
        <f t="shared" si="213"/>
        <v>0</v>
      </c>
      <c r="S547" s="507"/>
      <c r="T547" s="508"/>
      <c r="U547" s="509">
        <f t="shared" si="209"/>
        <v>0</v>
      </c>
      <c r="V547" s="47">
        <f t="shared" si="201"/>
        <v>0</v>
      </c>
      <c r="W547" s="510"/>
    </row>
    <row r="548" spans="1:23" ht="12" customHeight="1">
      <c r="A548" s="498">
        <v>332511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08"/>
        <v>0</v>
      </c>
      <c r="K548" s="888">
        <f t="shared" si="211"/>
        <v>0</v>
      </c>
      <c r="L548" s="888">
        <f t="shared" si="211"/>
        <v>0</v>
      </c>
      <c r="M548" s="888">
        <f t="shared" si="211"/>
        <v>0</v>
      </c>
      <c r="N548" s="515">
        <f t="shared" si="214"/>
        <v>0</v>
      </c>
      <c r="O548" s="509">
        <f t="shared" si="214"/>
        <v>0</v>
      </c>
      <c r="P548" s="515">
        <f t="shared" si="212"/>
        <v>0</v>
      </c>
      <c r="Q548" s="888">
        <f t="shared" si="212"/>
        <v>0</v>
      </c>
      <c r="R548" s="889">
        <f t="shared" si="213"/>
        <v>0</v>
      </c>
      <c r="S548" s="507"/>
      <c r="T548" s="508"/>
      <c r="U548" s="509">
        <f t="shared" si="209"/>
        <v>0</v>
      </c>
      <c r="V548" s="47">
        <f t="shared" si="201"/>
        <v>0</v>
      </c>
      <c r="W548" s="510"/>
    </row>
    <row r="549" spans="1:23" ht="12" customHeight="1">
      <c r="A549" s="498">
        <v>336208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08"/>
        <v>0</v>
      </c>
      <c r="K549" s="888">
        <f t="shared" si="211"/>
        <v>0</v>
      </c>
      <c r="L549" s="888">
        <f t="shared" si="211"/>
        <v>0</v>
      </c>
      <c r="M549" s="888">
        <f t="shared" si="211"/>
        <v>0</v>
      </c>
      <c r="N549" s="515">
        <f t="shared" si="214"/>
        <v>0</v>
      </c>
      <c r="O549" s="509">
        <f t="shared" si="214"/>
        <v>0</v>
      </c>
      <c r="P549" s="515">
        <f t="shared" si="212"/>
        <v>0</v>
      </c>
      <c r="Q549" s="888">
        <f t="shared" si="212"/>
        <v>0</v>
      </c>
      <c r="R549" s="889">
        <f t="shared" si="213"/>
        <v>0</v>
      </c>
      <c r="S549" s="507"/>
      <c r="T549" s="508"/>
      <c r="U549" s="509">
        <f t="shared" si="209"/>
        <v>0</v>
      </c>
      <c r="V549" s="47">
        <f t="shared" si="201"/>
        <v>0</v>
      </c>
      <c r="W549" s="510"/>
    </row>
    <row r="550" spans="1:23" ht="12" customHeight="1">
      <c r="A550" s="498">
        <v>341101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08"/>
        <v>0</v>
      </c>
      <c r="K550" s="888">
        <f t="shared" si="211"/>
        <v>0</v>
      </c>
      <c r="L550" s="888">
        <f t="shared" si="211"/>
        <v>0</v>
      </c>
      <c r="M550" s="888">
        <f t="shared" si="211"/>
        <v>0</v>
      </c>
      <c r="N550" s="515">
        <f t="shared" si="214"/>
        <v>0</v>
      </c>
      <c r="O550" s="509">
        <f t="shared" si="214"/>
        <v>0</v>
      </c>
      <c r="P550" s="515">
        <f t="shared" si="212"/>
        <v>0</v>
      </c>
      <c r="Q550" s="888">
        <f t="shared" si="212"/>
        <v>0</v>
      </c>
      <c r="R550" s="889">
        <f t="shared" si="213"/>
        <v>0</v>
      </c>
      <c r="S550" s="507"/>
      <c r="T550" s="508"/>
      <c r="U550" s="509">
        <f t="shared" si="209"/>
        <v>0</v>
      </c>
      <c r="V550" s="47">
        <f t="shared" si="201"/>
        <v>0</v>
      </c>
      <c r="W550" s="510"/>
    </row>
    <row r="551" spans="1:23" ht="12" customHeight="1">
      <c r="A551" s="498">
        <v>341130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08"/>
        <v>0</v>
      </c>
      <c r="K551" s="888">
        <f t="shared" si="211"/>
        <v>0</v>
      </c>
      <c r="L551" s="888">
        <f t="shared" si="211"/>
        <v>0</v>
      </c>
      <c r="M551" s="888">
        <f t="shared" si="211"/>
        <v>0</v>
      </c>
      <c r="N551" s="515">
        <f t="shared" si="214"/>
        <v>0</v>
      </c>
      <c r="O551" s="509">
        <f t="shared" si="214"/>
        <v>0</v>
      </c>
      <c r="P551" s="515">
        <f t="shared" si="212"/>
        <v>0</v>
      </c>
      <c r="Q551" s="888">
        <f t="shared" si="212"/>
        <v>0</v>
      </c>
      <c r="R551" s="889">
        <f t="shared" si="213"/>
        <v>0</v>
      </c>
      <c r="S551" s="507"/>
      <c r="T551" s="508"/>
      <c r="U551" s="509">
        <f t="shared" si="209"/>
        <v>0</v>
      </c>
      <c r="V551" s="47">
        <f t="shared" si="201"/>
        <v>0</v>
      </c>
      <c r="W551" s="510"/>
    </row>
    <row r="552" spans="1:23" ht="12" customHeight="1">
      <c r="A552" s="498">
        <v>341131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08"/>
        <v>0</v>
      </c>
      <c r="K552" s="888">
        <f t="shared" si="211"/>
        <v>0</v>
      </c>
      <c r="L552" s="888">
        <f t="shared" si="211"/>
        <v>0</v>
      </c>
      <c r="M552" s="888">
        <f t="shared" si="211"/>
        <v>0</v>
      </c>
      <c r="N552" s="515">
        <f t="shared" si="214"/>
        <v>0</v>
      </c>
      <c r="O552" s="509">
        <f t="shared" si="214"/>
        <v>0</v>
      </c>
      <c r="P552" s="515">
        <f t="shared" si="212"/>
        <v>0</v>
      </c>
      <c r="Q552" s="888">
        <f t="shared" si="212"/>
        <v>0</v>
      </c>
      <c r="R552" s="889">
        <f t="shared" si="213"/>
        <v>0</v>
      </c>
      <c r="S552" s="507"/>
      <c r="T552" s="508"/>
      <c r="U552" s="509">
        <f t="shared" si="209"/>
        <v>0</v>
      </c>
      <c r="V552" s="47">
        <f t="shared" si="201"/>
        <v>0</v>
      </c>
      <c r="W552" s="510"/>
    </row>
    <row r="553" spans="1:23" ht="12" customHeight="1">
      <c r="A553" s="498">
        <v>341141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08"/>
        <v>0</v>
      </c>
      <c r="K553" s="888">
        <f t="shared" ref="K553:M576" si="215">SUMIF($A$10:$A$378,$A553,K$10:K$378)</f>
        <v>0</v>
      </c>
      <c r="L553" s="888">
        <f t="shared" si="215"/>
        <v>0</v>
      </c>
      <c r="M553" s="888">
        <f t="shared" si="215"/>
        <v>0</v>
      </c>
      <c r="N553" s="515">
        <f t="shared" si="214"/>
        <v>0</v>
      </c>
      <c r="O553" s="509">
        <f t="shared" si="214"/>
        <v>0</v>
      </c>
      <c r="P553" s="515">
        <f t="shared" ref="P553:Q572" si="216">SUMIF($A$10:$A$378,$A553,P$10:P$378)</f>
        <v>0</v>
      </c>
      <c r="Q553" s="888">
        <f t="shared" si="216"/>
        <v>0</v>
      </c>
      <c r="R553" s="889">
        <f t="shared" si="213"/>
        <v>0</v>
      </c>
      <c r="S553" s="507"/>
      <c r="T553" s="508"/>
      <c r="U553" s="509">
        <f t="shared" si="209"/>
        <v>0</v>
      </c>
      <c r="V553" s="47">
        <f t="shared" si="201"/>
        <v>0</v>
      </c>
      <c r="W553" s="510"/>
    </row>
    <row r="554" spans="1:23" ht="12" customHeight="1">
      <c r="A554" s="498">
        <v>342101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08"/>
        <v>0</v>
      </c>
      <c r="K554" s="888">
        <f t="shared" si="215"/>
        <v>0</v>
      </c>
      <c r="L554" s="888">
        <f t="shared" si="215"/>
        <v>0</v>
      </c>
      <c r="M554" s="888">
        <f t="shared" si="215"/>
        <v>0</v>
      </c>
      <c r="N554" s="515">
        <f t="shared" si="214"/>
        <v>0</v>
      </c>
      <c r="O554" s="509">
        <f t="shared" si="214"/>
        <v>0</v>
      </c>
      <c r="P554" s="515">
        <f t="shared" si="216"/>
        <v>0</v>
      </c>
      <c r="Q554" s="888">
        <f t="shared" si="216"/>
        <v>0</v>
      </c>
      <c r="R554" s="889">
        <f t="shared" si="213"/>
        <v>0</v>
      </c>
      <c r="S554" s="507"/>
      <c r="T554" s="508"/>
      <c r="U554" s="509">
        <f t="shared" si="209"/>
        <v>0</v>
      </c>
      <c r="V554" s="47">
        <f t="shared" si="201"/>
        <v>0</v>
      </c>
      <c r="W554" s="510"/>
    </row>
    <row r="555" spans="1:23" ht="12" customHeight="1">
      <c r="A555" s="498">
        <v>362001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08"/>
        <v>40</v>
      </c>
      <c r="K555" s="888">
        <f t="shared" si="215"/>
        <v>0</v>
      </c>
      <c r="L555" s="888">
        <f t="shared" si="215"/>
        <v>0</v>
      </c>
      <c r="M555" s="888">
        <f t="shared" si="215"/>
        <v>0</v>
      </c>
      <c r="N555" s="515">
        <f t="shared" si="214"/>
        <v>0</v>
      </c>
      <c r="O555" s="509">
        <f t="shared" si="214"/>
        <v>40</v>
      </c>
      <c r="P555" s="515">
        <f t="shared" si="216"/>
        <v>0</v>
      </c>
      <c r="Q555" s="888">
        <f t="shared" si="216"/>
        <v>0</v>
      </c>
      <c r="R555" s="889">
        <f t="shared" si="213"/>
        <v>0</v>
      </c>
      <c r="S555" s="507"/>
      <c r="T555" s="508"/>
      <c r="U555" s="509">
        <f t="shared" si="209"/>
        <v>40</v>
      </c>
      <c r="V555" s="47">
        <f t="shared" ref="V555:V624" si="217">O555+R555-U555</f>
        <v>0</v>
      </c>
      <c r="W555" s="510"/>
    </row>
    <row r="556" spans="1:23" ht="12" customHeight="1">
      <c r="A556" s="498">
        <v>362101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08"/>
        <v>0</v>
      </c>
      <c r="K556" s="888">
        <f t="shared" si="215"/>
        <v>0</v>
      </c>
      <c r="L556" s="888">
        <f t="shared" si="215"/>
        <v>0</v>
      </c>
      <c r="M556" s="888">
        <f t="shared" si="215"/>
        <v>0</v>
      </c>
      <c r="N556" s="515">
        <f t="shared" si="214"/>
        <v>0</v>
      </c>
      <c r="O556" s="509">
        <f t="shared" si="214"/>
        <v>0</v>
      </c>
      <c r="P556" s="515">
        <f t="shared" si="216"/>
        <v>0</v>
      </c>
      <c r="Q556" s="888">
        <f t="shared" si="216"/>
        <v>0</v>
      </c>
      <c r="R556" s="889">
        <f t="shared" si="213"/>
        <v>0</v>
      </c>
      <c r="S556" s="507"/>
      <c r="T556" s="508"/>
      <c r="U556" s="509">
        <f t="shared" si="209"/>
        <v>0</v>
      </c>
      <c r="V556" s="47">
        <f t="shared" si="217"/>
        <v>0</v>
      </c>
      <c r="W556" s="510"/>
    </row>
    <row r="557" spans="1:23" ht="12" customHeight="1">
      <c r="A557" s="498">
        <v>364201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08"/>
        <v>14</v>
      </c>
      <c r="K557" s="888">
        <f t="shared" si="215"/>
        <v>0</v>
      </c>
      <c r="L557" s="888">
        <f t="shared" si="215"/>
        <v>0</v>
      </c>
      <c r="M557" s="888">
        <f t="shared" si="215"/>
        <v>0</v>
      </c>
      <c r="N557" s="515">
        <f t="shared" si="214"/>
        <v>0</v>
      </c>
      <c r="O557" s="509">
        <f t="shared" si="214"/>
        <v>14</v>
      </c>
      <c r="P557" s="515">
        <f t="shared" si="216"/>
        <v>0</v>
      </c>
      <c r="Q557" s="888">
        <f t="shared" si="216"/>
        <v>0</v>
      </c>
      <c r="R557" s="889">
        <f t="shared" si="213"/>
        <v>0</v>
      </c>
      <c r="S557" s="507"/>
      <c r="T557" s="508"/>
      <c r="U557" s="509">
        <f t="shared" si="209"/>
        <v>14</v>
      </c>
      <c r="V557" s="47">
        <f t="shared" si="217"/>
        <v>0</v>
      </c>
      <c r="W557" s="510"/>
    </row>
    <row r="558" spans="1:23" ht="12" customHeight="1">
      <c r="A558" s="498">
        <v>364301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08"/>
        <v>0</v>
      </c>
      <c r="K558" s="888">
        <f t="shared" si="215"/>
        <v>0</v>
      </c>
      <c r="L558" s="888">
        <f t="shared" si="215"/>
        <v>0</v>
      </c>
      <c r="M558" s="888">
        <f t="shared" si="215"/>
        <v>0</v>
      </c>
      <c r="N558" s="515">
        <f t="shared" si="214"/>
        <v>0</v>
      </c>
      <c r="O558" s="509">
        <f t="shared" si="214"/>
        <v>0</v>
      </c>
      <c r="P558" s="515">
        <f t="shared" si="216"/>
        <v>0</v>
      </c>
      <c r="Q558" s="888">
        <f t="shared" si="216"/>
        <v>0</v>
      </c>
      <c r="R558" s="889">
        <f t="shared" si="213"/>
        <v>0</v>
      </c>
      <c r="S558" s="507"/>
      <c r="T558" s="508"/>
      <c r="U558" s="509">
        <f t="shared" si="209"/>
        <v>0</v>
      </c>
      <c r="V558" s="47">
        <f t="shared" si="217"/>
        <v>0</v>
      </c>
      <c r="W558" s="510"/>
    </row>
    <row r="559" spans="1:23" ht="12" customHeight="1">
      <c r="A559" s="498">
        <v>366200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08"/>
        <v>0</v>
      </c>
      <c r="K559" s="888">
        <f t="shared" si="215"/>
        <v>0</v>
      </c>
      <c r="L559" s="888">
        <f t="shared" si="215"/>
        <v>0</v>
      </c>
      <c r="M559" s="888">
        <f t="shared" si="215"/>
        <v>0</v>
      </c>
      <c r="N559" s="515">
        <f t="shared" si="214"/>
        <v>0</v>
      </c>
      <c r="O559" s="509">
        <f t="shared" si="214"/>
        <v>0</v>
      </c>
      <c r="P559" s="515">
        <f t="shared" si="216"/>
        <v>0</v>
      </c>
      <c r="Q559" s="888">
        <f t="shared" si="216"/>
        <v>0</v>
      </c>
      <c r="R559" s="889">
        <f t="shared" si="213"/>
        <v>0</v>
      </c>
      <c r="S559" s="507"/>
      <c r="T559" s="508"/>
      <c r="U559" s="509">
        <f t="shared" si="209"/>
        <v>0</v>
      </c>
      <c r="V559" s="47">
        <f t="shared" si="217"/>
        <v>0</v>
      </c>
      <c r="W559" s="510"/>
    </row>
    <row r="560" spans="1:23" ht="12" customHeight="1">
      <c r="A560" s="498">
        <v>366201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08"/>
        <v>152</v>
      </c>
      <c r="K560" s="888">
        <f t="shared" si="215"/>
        <v>12</v>
      </c>
      <c r="L560" s="888">
        <f t="shared" si="215"/>
        <v>8</v>
      </c>
      <c r="M560" s="888">
        <f t="shared" si="215"/>
        <v>0</v>
      </c>
      <c r="N560" s="515">
        <f t="shared" si="214"/>
        <v>0</v>
      </c>
      <c r="O560" s="509">
        <f t="shared" si="214"/>
        <v>172</v>
      </c>
      <c r="P560" s="515">
        <f t="shared" si="216"/>
        <v>0</v>
      </c>
      <c r="Q560" s="888">
        <f t="shared" si="216"/>
        <v>0</v>
      </c>
      <c r="R560" s="889">
        <f t="shared" si="213"/>
        <v>0</v>
      </c>
      <c r="S560" s="507"/>
      <c r="T560" s="508"/>
      <c r="U560" s="509">
        <f t="shared" si="209"/>
        <v>172</v>
      </c>
      <c r="V560" s="47">
        <f t="shared" si="217"/>
        <v>0</v>
      </c>
      <c r="W560" s="510"/>
    </row>
    <row r="561" spans="1:23" ht="12" customHeight="1">
      <c r="A561" s="498">
        <v>366208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08"/>
        <v>0</v>
      </c>
      <c r="K561" s="888">
        <f t="shared" si="215"/>
        <v>0</v>
      </c>
      <c r="L561" s="888">
        <f t="shared" si="215"/>
        <v>0</v>
      </c>
      <c r="M561" s="888">
        <f t="shared" si="215"/>
        <v>0</v>
      </c>
      <c r="N561" s="515">
        <f t="shared" si="214"/>
        <v>0</v>
      </c>
      <c r="O561" s="509">
        <f t="shared" si="214"/>
        <v>0</v>
      </c>
      <c r="P561" s="515">
        <f t="shared" si="216"/>
        <v>0</v>
      </c>
      <c r="Q561" s="888">
        <f t="shared" si="216"/>
        <v>0</v>
      </c>
      <c r="R561" s="889">
        <f t="shared" si="213"/>
        <v>0</v>
      </c>
      <c r="S561" s="507"/>
      <c r="T561" s="508"/>
      <c r="U561" s="509">
        <f t="shared" si="209"/>
        <v>0</v>
      </c>
      <c r="V561" s="47">
        <f t="shared" si="217"/>
        <v>0</v>
      </c>
      <c r="W561" s="510"/>
    </row>
    <row r="562" spans="1:23" ht="12" customHeight="1">
      <c r="A562" s="498">
        <v>366301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08"/>
        <v>0</v>
      </c>
      <c r="K562" s="888">
        <f t="shared" si="215"/>
        <v>0</v>
      </c>
      <c r="L562" s="888">
        <f t="shared" si="215"/>
        <v>0</v>
      </c>
      <c r="M562" s="888">
        <f t="shared" si="215"/>
        <v>0</v>
      </c>
      <c r="N562" s="515">
        <f t="shared" si="214"/>
        <v>0</v>
      </c>
      <c r="O562" s="509">
        <f t="shared" si="214"/>
        <v>0</v>
      </c>
      <c r="P562" s="515">
        <f t="shared" si="216"/>
        <v>0</v>
      </c>
      <c r="Q562" s="888">
        <f t="shared" si="216"/>
        <v>0</v>
      </c>
      <c r="R562" s="889">
        <f t="shared" si="213"/>
        <v>0</v>
      </c>
      <c r="S562" s="507"/>
      <c r="T562" s="508"/>
      <c r="U562" s="509">
        <f t="shared" si="209"/>
        <v>0</v>
      </c>
      <c r="V562" s="47">
        <f t="shared" si="217"/>
        <v>0</v>
      </c>
      <c r="W562" s="510"/>
    </row>
    <row r="563" spans="1:23" ht="12" customHeight="1">
      <c r="A563" s="498">
        <v>367101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08"/>
        <v>132</v>
      </c>
      <c r="K563" s="888">
        <f t="shared" si="215"/>
        <v>5</v>
      </c>
      <c r="L563" s="888">
        <f t="shared" si="215"/>
        <v>3</v>
      </c>
      <c r="M563" s="888">
        <f t="shared" si="215"/>
        <v>0</v>
      </c>
      <c r="N563" s="515">
        <f t="shared" si="214"/>
        <v>0</v>
      </c>
      <c r="O563" s="509">
        <f t="shared" si="214"/>
        <v>140</v>
      </c>
      <c r="P563" s="515">
        <f t="shared" si="216"/>
        <v>0</v>
      </c>
      <c r="Q563" s="888">
        <f t="shared" si="216"/>
        <v>0</v>
      </c>
      <c r="R563" s="889">
        <f t="shared" si="213"/>
        <v>0</v>
      </c>
      <c r="S563" s="507"/>
      <c r="T563" s="508"/>
      <c r="U563" s="509">
        <f t="shared" si="209"/>
        <v>140</v>
      </c>
      <c r="V563" s="47">
        <f t="shared" si="217"/>
        <v>0</v>
      </c>
      <c r="W563" s="510"/>
    </row>
    <row r="564" spans="1:23" ht="12" customHeight="1">
      <c r="A564" s="498">
        <v>367108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08"/>
        <v>0</v>
      </c>
      <c r="K564" s="888">
        <f t="shared" si="215"/>
        <v>0</v>
      </c>
      <c r="L564" s="888">
        <f t="shared" si="215"/>
        <v>0</v>
      </c>
      <c r="M564" s="888">
        <f t="shared" si="215"/>
        <v>0</v>
      </c>
      <c r="N564" s="515">
        <f t="shared" si="214"/>
        <v>0</v>
      </c>
      <c r="O564" s="509">
        <f t="shared" si="214"/>
        <v>0</v>
      </c>
      <c r="P564" s="515">
        <f t="shared" si="216"/>
        <v>0</v>
      </c>
      <c r="Q564" s="888">
        <f t="shared" si="216"/>
        <v>0</v>
      </c>
      <c r="R564" s="889">
        <f t="shared" si="213"/>
        <v>0</v>
      </c>
      <c r="S564" s="507"/>
      <c r="T564" s="508"/>
      <c r="U564" s="509">
        <f t="shared" si="209"/>
        <v>0</v>
      </c>
      <c r="V564" s="47">
        <f t="shared" si="217"/>
        <v>0</v>
      </c>
      <c r="W564" s="510"/>
    </row>
    <row r="565" spans="1:23" ht="12" customHeight="1">
      <c r="A565" s="498">
        <v>367200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08"/>
        <v>0</v>
      </c>
      <c r="K565" s="888">
        <f t="shared" si="215"/>
        <v>0</v>
      </c>
      <c r="L565" s="888">
        <f t="shared" si="215"/>
        <v>0</v>
      </c>
      <c r="M565" s="888">
        <f t="shared" si="215"/>
        <v>0</v>
      </c>
      <c r="N565" s="515">
        <f t="shared" si="214"/>
        <v>0</v>
      </c>
      <c r="O565" s="509">
        <f t="shared" si="214"/>
        <v>0</v>
      </c>
      <c r="P565" s="515">
        <f t="shared" si="216"/>
        <v>0</v>
      </c>
      <c r="Q565" s="888">
        <f t="shared" si="216"/>
        <v>0</v>
      </c>
      <c r="R565" s="889">
        <f t="shared" si="213"/>
        <v>0</v>
      </c>
      <c r="S565" s="507"/>
      <c r="T565" s="508"/>
      <c r="U565" s="509">
        <f t="shared" si="209"/>
        <v>0</v>
      </c>
      <c r="V565" s="47">
        <f t="shared" si="217"/>
        <v>0</v>
      </c>
      <c r="W565" s="510"/>
    </row>
    <row r="566" spans="1:23" ht="12" customHeight="1">
      <c r="A566" s="498">
        <v>367201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08"/>
        <v>35</v>
      </c>
      <c r="K566" s="888">
        <f t="shared" si="215"/>
        <v>5</v>
      </c>
      <c r="L566" s="888">
        <f t="shared" si="215"/>
        <v>0</v>
      </c>
      <c r="M566" s="888">
        <f t="shared" si="215"/>
        <v>0</v>
      </c>
      <c r="N566" s="515">
        <f t="shared" si="214"/>
        <v>0</v>
      </c>
      <c r="O566" s="509">
        <f t="shared" si="214"/>
        <v>40</v>
      </c>
      <c r="P566" s="515">
        <f t="shared" si="216"/>
        <v>0</v>
      </c>
      <c r="Q566" s="888">
        <f t="shared" si="216"/>
        <v>0</v>
      </c>
      <c r="R566" s="889">
        <f t="shared" si="213"/>
        <v>0</v>
      </c>
      <c r="S566" s="507"/>
      <c r="T566" s="508"/>
      <c r="U566" s="509">
        <f t="shared" si="209"/>
        <v>40</v>
      </c>
      <c r="V566" s="47">
        <f t="shared" si="217"/>
        <v>0</v>
      </c>
      <c r="W566" s="510"/>
    </row>
    <row r="567" spans="1:23" ht="12" customHeight="1">
      <c r="A567" s="498">
        <v>367301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08"/>
        <v>0</v>
      </c>
      <c r="K567" s="888">
        <f t="shared" si="215"/>
        <v>0</v>
      </c>
      <c r="L567" s="888">
        <f t="shared" si="215"/>
        <v>0</v>
      </c>
      <c r="M567" s="888">
        <f t="shared" si="215"/>
        <v>0</v>
      </c>
      <c r="N567" s="515">
        <f t="shared" ref="N567:O586" si="218">SUMIF($A$10:$A$383,$A567,N$10:N$383)</f>
        <v>0</v>
      </c>
      <c r="O567" s="509">
        <f t="shared" si="218"/>
        <v>0</v>
      </c>
      <c r="P567" s="515">
        <f t="shared" si="216"/>
        <v>0</v>
      </c>
      <c r="Q567" s="888">
        <f t="shared" si="216"/>
        <v>0</v>
      </c>
      <c r="R567" s="889">
        <f t="shared" si="213"/>
        <v>0</v>
      </c>
      <c r="S567" s="507"/>
      <c r="T567" s="508"/>
      <c r="U567" s="509">
        <f t="shared" si="209"/>
        <v>0</v>
      </c>
      <c r="V567" s="47">
        <f t="shared" si="217"/>
        <v>0</v>
      </c>
      <c r="W567" s="510"/>
    </row>
    <row r="568" spans="1:23" ht="12" customHeight="1">
      <c r="A568" s="498">
        <v>400100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08"/>
        <v>0</v>
      </c>
      <c r="K568" s="888">
        <f t="shared" si="215"/>
        <v>0</v>
      </c>
      <c r="L568" s="888">
        <f t="shared" si="215"/>
        <v>0</v>
      </c>
      <c r="M568" s="888">
        <f t="shared" si="215"/>
        <v>0</v>
      </c>
      <c r="N568" s="515">
        <f t="shared" si="218"/>
        <v>0</v>
      </c>
      <c r="O568" s="509">
        <f t="shared" si="218"/>
        <v>0</v>
      </c>
      <c r="P568" s="515">
        <f t="shared" si="216"/>
        <v>0</v>
      </c>
      <c r="Q568" s="888">
        <f t="shared" si="216"/>
        <v>0</v>
      </c>
      <c r="R568" s="889">
        <f t="shared" si="213"/>
        <v>0</v>
      </c>
      <c r="S568" s="507"/>
      <c r="T568" s="508"/>
      <c r="U568" s="509">
        <f t="shared" si="209"/>
        <v>0</v>
      </c>
      <c r="V568" s="47">
        <f t="shared" si="217"/>
        <v>0</v>
      </c>
      <c r="W568" s="510"/>
    </row>
    <row r="569" spans="1:23" ht="12" customHeight="1">
      <c r="A569" s="498">
        <v>400200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08"/>
        <v>0</v>
      </c>
      <c r="K569" s="888">
        <f t="shared" si="215"/>
        <v>0</v>
      </c>
      <c r="L569" s="888">
        <f t="shared" si="215"/>
        <v>0</v>
      </c>
      <c r="M569" s="888">
        <f t="shared" si="215"/>
        <v>0</v>
      </c>
      <c r="N569" s="515">
        <f t="shared" si="218"/>
        <v>0</v>
      </c>
      <c r="O569" s="509">
        <f t="shared" si="218"/>
        <v>0</v>
      </c>
      <c r="P569" s="515">
        <f t="shared" si="216"/>
        <v>0</v>
      </c>
      <c r="Q569" s="888">
        <f t="shared" si="216"/>
        <v>0</v>
      </c>
      <c r="R569" s="889">
        <f t="shared" si="213"/>
        <v>0</v>
      </c>
      <c r="S569" s="507"/>
      <c r="T569" s="508"/>
      <c r="U569" s="509">
        <f t="shared" si="209"/>
        <v>0</v>
      </c>
      <c r="V569" s="47">
        <f t="shared" si="217"/>
        <v>0</v>
      </c>
      <c r="W569" s="510"/>
    </row>
    <row r="570" spans="1:23" ht="12" customHeight="1">
      <c r="A570" s="498">
        <v>400300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08"/>
        <v>0</v>
      </c>
      <c r="K570" s="888">
        <f t="shared" si="215"/>
        <v>0</v>
      </c>
      <c r="L570" s="888">
        <f t="shared" si="215"/>
        <v>0</v>
      </c>
      <c r="M570" s="888">
        <f t="shared" si="215"/>
        <v>0</v>
      </c>
      <c r="N570" s="515">
        <f t="shared" si="218"/>
        <v>0</v>
      </c>
      <c r="O570" s="509">
        <f t="shared" si="218"/>
        <v>0</v>
      </c>
      <c r="P570" s="515">
        <f t="shared" si="216"/>
        <v>0</v>
      </c>
      <c r="Q570" s="888">
        <f t="shared" si="216"/>
        <v>0</v>
      </c>
      <c r="R570" s="889">
        <f t="shared" si="213"/>
        <v>0</v>
      </c>
      <c r="S570" s="507"/>
      <c r="T570" s="508"/>
      <c r="U570" s="509">
        <f t="shared" si="209"/>
        <v>0</v>
      </c>
      <c r="V570" s="47">
        <f t="shared" si="217"/>
        <v>0</v>
      </c>
      <c r="W570" s="510"/>
    </row>
    <row r="571" spans="1:23" ht="12" customHeight="1">
      <c r="A571" s="498">
        <v>411001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08"/>
        <v>0</v>
      </c>
      <c r="K571" s="888">
        <f t="shared" si="215"/>
        <v>0</v>
      </c>
      <c r="L571" s="888">
        <f t="shared" si="215"/>
        <v>0</v>
      </c>
      <c r="M571" s="888">
        <f t="shared" si="215"/>
        <v>0</v>
      </c>
      <c r="N571" s="515">
        <f t="shared" si="218"/>
        <v>0</v>
      </c>
      <c r="O571" s="509">
        <f t="shared" si="218"/>
        <v>0</v>
      </c>
      <c r="P571" s="515">
        <f t="shared" si="216"/>
        <v>0</v>
      </c>
      <c r="Q571" s="888">
        <f t="shared" si="216"/>
        <v>0</v>
      </c>
      <c r="R571" s="889">
        <f t="shared" si="213"/>
        <v>0</v>
      </c>
      <c r="S571" s="507"/>
      <c r="T571" s="508"/>
      <c r="U571" s="509">
        <f t="shared" si="209"/>
        <v>0</v>
      </c>
      <c r="V571" s="47">
        <f t="shared" si="217"/>
        <v>0</v>
      </c>
      <c r="W571" s="510"/>
    </row>
    <row r="572" spans="1:23" ht="12" customHeight="1">
      <c r="A572" s="498">
        <v>411041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08"/>
        <v>0</v>
      </c>
      <c r="K572" s="888">
        <f t="shared" si="215"/>
        <v>0</v>
      </c>
      <c r="L572" s="888">
        <f t="shared" si="215"/>
        <v>0</v>
      </c>
      <c r="M572" s="888">
        <f t="shared" si="215"/>
        <v>0</v>
      </c>
      <c r="N572" s="515">
        <f t="shared" si="218"/>
        <v>0</v>
      </c>
      <c r="O572" s="509">
        <f t="shared" si="218"/>
        <v>0</v>
      </c>
      <c r="P572" s="515">
        <f t="shared" si="216"/>
        <v>0</v>
      </c>
      <c r="Q572" s="888">
        <f t="shared" si="216"/>
        <v>0</v>
      </c>
      <c r="R572" s="889">
        <f t="shared" si="213"/>
        <v>0</v>
      </c>
      <c r="S572" s="507"/>
      <c r="T572" s="508"/>
      <c r="U572" s="509">
        <f t="shared" si="209"/>
        <v>0</v>
      </c>
      <c r="V572" s="47">
        <f t="shared" si="217"/>
        <v>0</v>
      </c>
      <c r="W572" s="510"/>
    </row>
    <row r="573" spans="1:23" ht="12" customHeight="1">
      <c r="A573" s="498">
        <v>412001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08"/>
        <v>0</v>
      </c>
      <c r="K573" s="888">
        <f t="shared" si="215"/>
        <v>0</v>
      </c>
      <c r="L573" s="888">
        <f t="shared" si="215"/>
        <v>0</v>
      </c>
      <c r="M573" s="888">
        <f t="shared" si="215"/>
        <v>0</v>
      </c>
      <c r="N573" s="515">
        <f t="shared" si="218"/>
        <v>0</v>
      </c>
      <c r="O573" s="509">
        <f t="shared" si="218"/>
        <v>0</v>
      </c>
      <c r="P573" s="515">
        <f t="shared" ref="P573:Q592" si="219">SUMIF($A$10:$A$378,$A573,P$10:P$378)</f>
        <v>0</v>
      </c>
      <c r="Q573" s="888">
        <f t="shared" si="219"/>
        <v>0</v>
      </c>
      <c r="R573" s="889">
        <f t="shared" si="213"/>
        <v>0</v>
      </c>
      <c r="S573" s="507"/>
      <c r="T573" s="508"/>
      <c r="U573" s="509">
        <f t="shared" si="209"/>
        <v>0</v>
      </c>
      <c r="V573" s="47">
        <f t="shared" si="217"/>
        <v>0</v>
      </c>
      <c r="W573" s="510"/>
    </row>
    <row r="574" spans="1:23" ht="12" customHeight="1">
      <c r="A574" s="498">
        <v>422001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08"/>
        <v>8</v>
      </c>
      <c r="K574" s="888">
        <f t="shared" si="215"/>
        <v>0</v>
      </c>
      <c r="L574" s="888">
        <f t="shared" si="215"/>
        <v>0</v>
      </c>
      <c r="M574" s="888">
        <f t="shared" si="215"/>
        <v>0</v>
      </c>
      <c r="N574" s="515">
        <f t="shared" si="218"/>
        <v>0</v>
      </c>
      <c r="O574" s="509">
        <f t="shared" si="218"/>
        <v>8</v>
      </c>
      <c r="P574" s="515">
        <f t="shared" si="219"/>
        <v>0</v>
      </c>
      <c r="Q574" s="888">
        <f t="shared" si="219"/>
        <v>0</v>
      </c>
      <c r="R574" s="889">
        <f t="shared" si="213"/>
        <v>0</v>
      </c>
      <c r="S574" s="507"/>
      <c r="T574" s="508"/>
      <c r="U574" s="509">
        <f t="shared" si="209"/>
        <v>8</v>
      </c>
      <c r="V574" s="47">
        <f t="shared" si="217"/>
        <v>0</v>
      </c>
      <c r="W574" s="510"/>
    </row>
    <row r="575" spans="1:23" ht="12" customHeight="1">
      <c r="A575" s="498">
        <v>423001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08"/>
        <v>48</v>
      </c>
      <c r="K575" s="888">
        <f t="shared" si="215"/>
        <v>0</v>
      </c>
      <c r="L575" s="888">
        <f t="shared" si="215"/>
        <v>0</v>
      </c>
      <c r="M575" s="888">
        <f t="shared" si="215"/>
        <v>0</v>
      </c>
      <c r="N575" s="515">
        <f t="shared" si="218"/>
        <v>0</v>
      </c>
      <c r="O575" s="509">
        <f t="shared" si="218"/>
        <v>48</v>
      </c>
      <c r="P575" s="515">
        <f t="shared" si="219"/>
        <v>0</v>
      </c>
      <c r="Q575" s="888">
        <f t="shared" si="219"/>
        <v>0</v>
      </c>
      <c r="R575" s="889">
        <f t="shared" si="213"/>
        <v>0</v>
      </c>
      <c r="S575" s="507"/>
      <c r="T575" s="508"/>
      <c r="U575" s="509">
        <f t="shared" si="209"/>
        <v>48</v>
      </c>
      <c r="V575" s="47">
        <f t="shared" si="217"/>
        <v>0</v>
      </c>
      <c r="W575" s="510"/>
    </row>
    <row r="576" spans="1:23" ht="12" customHeight="1">
      <c r="A576" s="498">
        <v>423700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08"/>
        <v>0</v>
      </c>
      <c r="K576" s="888">
        <f t="shared" si="215"/>
        <v>0</v>
      </c>
      <c r="L576" s="888">
        <f t="shared" si="215"/>
        <v>0</v>
      </c>
      <c r="M576" s="888">
        <f t="shared" si="215"/>
        <v>0</v>
      </c>
      <c r="N576" s="515">
        <f t="shared" si="218"/>
        <v>8</v>
      </c>
      <c r="O576" s="509">
        <f t="shared" si="218"/>
        <v>8</v>
      </c>
      <c r="P576" s="515">
        <f t="shared" si="219"/>
        <v>0</v>
      </c>
      <c r="Q576" s="888">
        <f t="shared" si="219"/>
        <v>0</v>
      </c>
      <c r="R576" s="889">
        <f t="shared" si="213"/>
        <v>0</v>
      </c>
      <c r="S576" s="507"/>
      <c r="T576" s="508"/>
      <c r="U576" s="509">
        <f t="shared" si="209"/>
        <v>8</v>
      </c>
      <c r="V576" s="47">
        <f t="shared" si="217"/>
        <v>0</v>
      </c>
      <c r="W576" s="510"/>
    </row>
    <row r="577" spans="1:23" ht="12" customHeight="1">
      <c r="A577" s="498">
        <v>423701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08"/>
        <v>0</v>
      </c>
      <c r="K577" s="515">
        <f>SUMIF($A$10:$A$383,$A577,K$10:K$383)</f>
        <v>0</v>
      </c>
      <c r="L577" s="515">
        <f>SUMIF($A$10:$A$383,$A577,L$10:L$383)</f>
        <v>0</v>
      </c>
      <c r="M577" s="515">
        <f>SUMIF($A$10:$A$383,$A577,M$10:M$383)</f>
        <v>0</v>
      </c>
      <c r="N577" s="515">
        <f t="shared" si="218"/>
        <v>16</v>
      </c>
      <c r="O577" s="509">
        <f t="shared" si="218"/>
        <v>16</v>
      </c>
      <c r="P577" s="515">
        <f t="shared" si="219"/>
        <v>0</v>
      </c>
      <c r="Q577" s="888">
        <f t="shared" si="219"/>
        <v>0</v>
      </c>
      <c r="R577" s="889">
        <f t="shared" si="213"/>
        <v>0</v>
      </c>
      <c r="S577" s="507"/>
      <c r="T577" s="508"/>
      <c r="U577" s="509">
        <f t="shared" si="209"/>
        <v>16</v>
      </c>
      <c r="V577" s="47">
        <f t="shared" si="217"/>
        <v>0</v>
      </c>
      <c r="W577" s="510"/>
    </row>
    <row r="578" spans="1:23" ht="12" customHeight="1">
      <c r="A578" s="498">
        <v>424001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08"/>
        <v>0</v>
      </c>
      <c r="K578" s="888">
        <f t="shared" ref="K578:M602" si="220">SUMIF($A$10:$A$378,$A578,K$10:K$378)</f>
        <v>0</v>
      </c>
      <c r="L578" s="888">
        <f t="shared" si="220"/>
        <v>0</v>
      </c>
      <c r="M578" s="888">
        <f t="shared" si="220"/>
        <v>0</v>
      </c>
      <c r="N578" s="515">
        <f t="shared" si="218"/>
        <v>0</v>
      </c>
      <c r="O578" s="509">
        <f t="shared" si="218"/>
        <v>0</v>
      </c>
      <c r="P578" s="515">
        <f t="shared" si="219"/>
        <v>0</v>
      </c>
      <c r="Q578" s="888">
        <f t="shared" si="219"/>
        <v>0</v>
      </c>
      <c r="R578" s="889">
        <f t="shared" si="213"/>
        <v>0</v>
      </c>
      <c r="S578" s="507"/>
      <c r="T578" s="508"/>
      <c r="U578" s="509">
        <f t="shared" si="209"/>
        <v>0</v>
      </c>
      <c r="V578" s="47">
        <f t="shared" si="217"/>
        <v>0</v>
      </c>
      <c r="W578" s="510"/>
    </row>
    <row r="579" spans="1:23" ht="12" customHeight="1">
      <c r="A579" s="498">
        <v>431000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ref="J579:J642" si="221">SUMIF($A$10:$A$383,$A579,J$10:J$383)</f>
        <v>0</v>
      </c>
      <c r="K579" s="888">
        <f t="shared" si="220"/>
        <v>0</v>
      </c>
      <c r="L579" s="888">
        <f t="shared" si="220"/>
        <v>0</v>
      </c>
      <c r="M579" s="888">
        <f t="shared" si="220"/>
        <v>0</v>
      </c>
      <c r="N579" s="515">
        <f t="shared" si="218"/>
        <v>0</v>
      </c>
      <c r="O579" s="509">
        <f t="shared" si="218"/>
        <v>0</v>
      </c>
      <c r="P579" s="515">
        <f t="shared" si="219"/>
        <v>0</v>
      </c>
      <c r="Q579" s="888">
        <f t="shared" si="219"/>
        <v>0</v>
      </c>
      <c r="R579" s="889">
        <f t="shared" si="213"/>
        <v>0</v>
      </c>
      <c r="S579" s="507"/>
      <c r="T579" s="508"/>
      <c r="U579" s="509">
        <f t="shared" ref="U579:U602" si="222">SUMIF($A$10:$A$378,$A579,U$10:U$378)</f>
        <v>0</v>
      </c>
      <c r="V579" s="47">
        <f t="shared" si="217"/>
        <v>0</v>
      </c>
      <c r="W579" s="510"/>
    </row>
    <row r="580" spans="1:23" ht="12" customHeight="1">
      <c r="A580" s="498">
        <v>431001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1"/>
        <v>0</v>
      </c>
      <c r="K580" s="888">
        <f t="shared" si="220"/>
        <v>0</v>
      </c>
      <c r="L580" s="888">
        <f t="shared" si="220"/>
        <v>0</v>
      </c>
      <c r="M580" s="888">
        <f t="shared" si="220"/>
        <v>0</v>
      </c>
      <c r="N580" s="515">
        <f t="shared" si="218"/>
        <v>0</v>
      </c>
      <c r="O580" s="509">
        <f t="shared" si="218"/>
        <v>0</v>
      </c>
      <c r="P580" s="515">
        <f t="shared" si="219"/>
        <v>0</v>
      </c>
      <c r="Q580" s="888">
        <f t="shared" si="219"/>
        <v>0</v>
      </c>
      <c r="R580" s="889">
        <f t="shared" si="213"/>
        <v>0</v>
      </c>
      <c r="S580" s="507"/>
      <c r="T580" s="508"/>
      <c r="U580" s="509">
        <f t="shared" si="222"/>
        <v>0</v>
      </c>
      <c r="V580" s="47">
        <f t="shared" si="217"/>
        <v>0</v>
      </c>
      <c r="W580" s="510"/>
    </row>
    <row r="581" spans="1:23" ht="12" customHeight="1">
      <c r="A581" s="498">
        <v>433000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1"/>
        <v>16</v>
      </c>
      <c r="K581" s="888">
        <f t="shared" si="220"/>
        <v>8</v>
      </c>
      <c r="L581" s="888">
        <f t="shared" si="220"/>
        <v>0</v>
      </c>
      <c r="M581" s="888">
        <f t="shared" si="220"/>
        <v>0</v>
      </c>
      <c r="N581" s="515">
        <f t="shared" si="218"/>
        <v>0</v>
      </c>
      <c r="O581" s="509">
        <f t="shared" si="218"/>
        <v>24</v>
      </c>
      <c r="P581" s="515">
        <f t="shared" si="219"/>
        <v>0</v>
      </c>
      <c r="Q581" s="888">
        <f t="shared" si="219"/>
        <v>0</v>
      </c>
      <c r="R581" s="889">
        <f t="shared" si="213"/>
        <v>0</v>
      </c>
      <c r="S581" s="507"/>
      <c r="T581" s="508"/>
      <c r="U581" s="509">
        <f t="shared" si="222"/>
        <v>24</v>
      </c>
      <c r="V581" s="47">
        <f t="shared" si="217"/>
        <v>0</v>
      </c>
      <c r="W581" s="510"/>
    </row>
    <row r="582" spans="1:23" ht="12" customHeight="1">
      <c r="A582" s="498">
        <v>433001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1"/>
        <v>10</v>
      </c>
      <c r="K582" s="888">
        <f t="shared" si="220"/>
        <v>6</v>
      </c>
      <c r="L582" s="888">
        <f t="shared" si="220"/>
        <v>0</v>
      </c>
      <c r="M582" s="888">
        <f t="shared" si="220"/>
        <v>0</v>
      </c>
      <c r="N582" s="515">
        <f t="shared" si="218"/>
        <v>0</v>
      </c>
      <c r="O582" s="509">
        <f t="shared" si="218"/>
        <v>16</v>
      </c>
      <c r="P582" s="515">
        <f t="shared" si="219"/>
        <v>0</v>
      </c>
      <c r="Q582" s="888">
        <f t="shared" si="219"/>
        <v>0</v>
      </c>
      <c r="R582" s="889">
        <f t="shared" si="213"/>
        <v>0</v>
      </c>
      <c r="S582" s="507"/>
      <c r="T582" s="508"/>
      <c r="U582" s="509">
        <f t="shared" si="222"/>
        <v>16</v>
      </c>
      <c r="V582" s="47">
        <f t="shared" si="217"/>
        <v>0</v>
      </c>
      <c r="W582" s="510"/>
    </row>
    <row r="583" spans="1:23" ht="12" customHeight="1">
      <c r="A583" s="498">
        <v>433010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1"/>
        <v>0</v>
      </c>
      <c r="K583" s="888">
        <f t="shared" si="220"/>
        <v>0</v>
      </c>
      <c r="L583" s="888">
        <f t="shared" si="220"/>
        <v>0</v>
      </c>
      <c r="M583" s="888">
        <f t="shared" si="220"/>
        <v>0</v>
      </c>
      <c r="N583" s="515">
        <f t="shared" si="218"/>
        <v>0</v>
      </c>
      <c r="O583" s="509">
        <f t="shared" si="218"/>
        <v>0</v>
      </c>
      <c r="P583" s="515">
        <f t="shared" si="219"/>
        <v>0</v>
      </c>
      <c r="Q583" s="888">
        <f t="shared" si="219"/>
        <v>0</v>
      </c>
      <c r="R583" s="889">
        <f t="shared" si="213"/>
        <v>0</v>
      </c>
      <c r="S583" s="507"/>
      <c r="T583" s="508"/>
      <c r="U583" s="509">
        <f t="shared" si="222"/>
        <v>0</v>
      </c>
      <c r="V583" s="47">
        <f t="shared" si="217"/>
        <v>0</v>
      </c>
      <c r="W583" s="510"/>
    </row>
    <row r="584" spans="1:23" ht="12" customHeight="1">
      <c r="A584" s="498">
        <v>433011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1"/>
        <v>0</v>
      </c>
      <c r="K584" s="888">
        <f t="shared" si="220"/>
        <v>0</v>
      </c>
      <c r="L584" s="888">
        <f t="shared" si="220"/>
        <v>0</v>
      </c>
      <c r="M584" s="888">
        <f t="shared" si="220"/>
        <v>0</v>
      </c>
      <c r="N584" s="515">
        <f t="shared" si="218"/>
        <v>0</v>
      </c>
      <c r="O584" s="509">
        <f t="shared" si="218"/>
        <v>0</v>
      </c>
      <c r="P584" s="515">
        <f t="shared" si="219"/>
        <v>0</v>
      </c>
      <c r="Q584" s="888">
        <f t="shared" si="219"/>
        <v>0</v>
      </c>
      <c r="R584" s="889">
        <f t="shared" si="213"/>
        <v>0</v>
      </c>
      <c r="S584" s="507"/>
      <c r="T584" s="508"/>
      <c r="U584" s="509">
        <f t="shared" si="222"/>
        <v>0</v>
      </c>
      <c r="V584" s="47">
        <f t="shared" si="217"/>
        <v>0</v>
      </c>
      <c r="W584" s="510"/>
    </row>
    <row r="585" spans="1:23" ht="12" customHeight="1">
      <c r="A585" s="498">
        <v>433051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1"/>
        <v>0</v>
      </c>
      <c r="K585" s="888">
        <f t="shared" si="220"/>
        <v>0</v>
      </c>
      <c r="L585" s="888">
        <f t="shared" si="220"/>
        <v>0</v>
      </c>
      <c r="M585" s="888">
        <f t="shared" si="220"/>
        <v>0</v>
      </c>
      <c r="N585" s="515">
        <f t="shared" si="218"/>
        <v>0</v>
      </c>
      <c r="O585" s="509">
        <f t="shared" si="218"/>
        <v>0</v>
      </c>
      <c r="P585" s="515">
        <f t="shared" si="219"/>
        <v>0</v>
      </c>
      <c r="Q585" s="888">
        <f t="shared" si="219"/>
        <v>0</v>
      </c>
      <c r="R585" s="889">
        <f t="shared" si="213"/>
        <v>0</v>
      </c>
      <c r="S585" s="507"/>
      <c r="T585" s="508"/>
      <c r="U585" s="509">
        <f t="shared" si="222"/>
        <v>0</v>
      </c>
      <c r="V585" s="47">
        <f t="shared" si="217"/>
        <v>0</v>
      </c>
      <c r="W585" s="510"/>
    </row>
    <row r="586" spans="1:23" ht="12" customHeight="1">
      <c r="A586" s="498">
        <v>433060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1"/>
        <v>0</v>
      </c>
      <c r="K586" s="888">
        <f t="shared" si="220"/>
        <v>0</v>
      </c>
      <c r="L586" s="888">
        <f t="shared" si="220"/>
        <v>0</v>
      </c>
      <c r="M586" s="888">
        <f t="shared" si="220"/>
        <v>0</v>
      </c>
      <c r="N586" s="515">
        <f t="shared" si="218"/>
        <v>0</v>
      </c>
      <c r="O586" s="509">
        <f t="shared" si="218"/>
        <v>0</v>
      </c>
      <c r="P586" s="515">
        <f t="shared" si="219"/>
        <v>0</v>
      </c>
      <c r="Q586" s="888">
        <f t="shared" si="219"/>
        <v>0</v>
      </c>
      <c r="R586" s="889">
        <f t="shared" si="213"/>
        <v>0</v>
      </c>
      <c r="S586" s="507"/>
      <c r="T586" s="508"/>
      <c r="U586" s="509">
        <f t="shared" si="222"/>
        <v>0</v>
      </c>
      <c r="V586" s="47">
        <f t="shared" si="217"/>
        <v>0</v>
      </c>
      <c r="W586" s="510"/>
    </row>
    <row r="587" spans="1:23" ht="12" customHeight="1">
      <c r="A587" s="498">
        <v>433061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1"/>
        <v>0</v>
      </c>
      <c r="K587" s="888">
        <f t="shared" si="220"/>
        <v>0</v>
      </c>
      <c r="L587" s="888">
        <f t="shared" si="220"/>
        <v>0</v>
      </c>
      <c r="M587" s="888">
        <f t="shared" si="220"/>
        <v>0</v>
      </c>
      <c r="N587" s="515">
        <f t="shared" ref="N587:O606" si="223">SUMIF($A$10:$A$383,$A587,N$10:N$383)</f>
        <v>0</v>
      </c>
      <c r="O587" s="509">
        <f t="shared" si="223"/>
        <v>0</v>
      </c>
      <c r="P587" s="515">
        <f t="shared" si="219"/>
        <v>0</v>
      </c>
      <c r="Q587" s="888">
        <f t="shared" si="219"/>
        <v>0</v>
      </c>
      <c r="R587" s="889">
        <f t="shared" si="213"/>
        <v>0</v>
      </c>
      <c r="S587" s="507"/>
      <c r="T587" s="508"/>
      <c r="U587" s="509">
        <f t="shared" si="222"/>
        <v>0</v>
      </c>
      <c r="V587" s="47">
        <f t="shared" si="217"/>
        <v>0</v>
      </c>
      <c r="W587" s="510"/>
    </row>
    <row r="588" spans="1:23" ht="12" customHeight="1">
      <c r="A588" s="498">
        <v>433064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1"/>
        <v>0</v>
      </c>
      <c r="K588" s="888">
        <f t="shared" si="220"/>
        <v>0</v>
      </c>
      <c r="L588" s="888">
        <f t="shared" si="220"/>
        <v>0</v>
      </c>
      <c r="M588" s="888">
        <f t="shared" si="220"/>
        <v>0</v>
      </c>
      <c r="N588" s="515">
        <f t="shared" si="223"/>
        <v>0</v>
      </c>
      <c r="O588" s="509">
        <f t="shared" si="223"/>
        <v>0</v>
      </c>
      <c r="P588" s="515">
        <f t="shared" si="219"/>
        <v>0</v>
      </c>
      <c r="Q588" s="888">
        <f t="shared" si="219"/>
        <v>0</v>
      </c>
      <c r="R588" s="889">
        <f t="shared" si="213"/>
        <v>0</v>
      </c>
      <c r="S588" s="507"/>
      <c r="T588" s="508"/>
      <c r="U588" s="509">
        <f t="shared" si="222"/>
        <v>0</v>
      </c>
      <c r="V588" s="47">
        <f t="shared" si="217"/>
        <v>0</v>
      </c>
      <c r="W588" s="510"/>
    </row>
    <row r="589" spans="1:23" ht="12" customHeight="1">
      <c r="A589" s="498">
        <v>433071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1"/>
        <v>0</v>
      </c>
      <c r="K589" s="888">
        <f t="shared" si="220"/>
        <v>0</v>
      </c>
      <c r="L589" s="888">
        <f t="shared" si="220"/>
        <v>0</v>
      </c>
      <c r="M589" s="888">
        <f t="shared" si="220"/>
        <v>0</v>
      </c>
      <c r="N589" s="515">
        <f t="shared" si="223"/>
        <v>0</v>
      </c>
      <c r="O589" s="509">
        <f t="shared" si="223"/>
        <v>0</v>
      </c>
      <c r="P589" s="515">
        <f t="shared" si="219"/>
        <v>0</v>
      </c>
      <c r="Q589" s="888">
        <f t="shared" si="219"/>
        <v>0</v>
      </c>
      <c r="R589" s="889">
        <f t="shared" si="213"/>
        <v>0</v>
      </c>
      <c r="S589" s="507"/>
      <c r="T589" s="508"/>
      <c r="U589" s="509">
        <f t="shared" si="222"/>
        <v>0</v>
      </c>
      <c r="V589" s="47">
        <f t="shared" si="217"/>
        <v>0</v>
      </c>
      <c r="W589" s="510"/>
    </row>
    <row r="590" spans="1:23" ht="12" customHeight="1">
      <c r="A590" s="498">
        <v>433081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1"/>
        <v>0</v>
      </c>
      <c r="K590" s="888">
        <f t="shared" si="220"/>
        <v>0</v>
      </c>
      <c r="L590" s="888">
        <f t="shared" si="220"/>
        <v>0</v>
      </c>
      <c r="M590" s="888">
        <f t="shared" si="220"/>
        <v>0</v>
      </c>
      <c r="N590" s="515">
        <f t="shared" si="223"/>
        <v>0</v>
      </c>
      <c r="O590" s="509">
        <f t="shared" si="223"/>
        <v>0</v>
      </c>
      <c r="P590" s="515">
        <f t="shared" si="219"/>
        <v>0</v>
      </c>
      <c r="Q590" s="888">
        <f t="shared" si="219"/>
        <v>0</v>
      </c>
      <c r="R590" s="889">
        <f t="shared" si="213"/>
        <v>0</v>
      </c>
      <c r="S590" s="507"/>
      <c r="T590" s="508"/>
      <c r="U590" s="509">
        <f t="shared" si="222"/>
        <v>0</v>
      </c>
      <c r="V590" s="47">
        <f t="shared" si="217"/>
        <v>0</v>
      </c>
      <c r="W590" s="510"/>
    </row>
    <row r="591" spans="1:23" ht="12" customHeight="1">
      <c r="A591" s="498">
        <v>433091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1"/>
        <v>0</v>
      </c>
      <c r="K591" s="888">
        <f t="shared" si="220"/>
        <v>0</v>
      </c>
      <c r="L591" s="888">
        <f t="shared" si="220"/>
        <v>0</v>
      </c>
      <c r="M591" s="888">
        <f t="shared" si="220"/>
        <v>0</v>
      </c>
      <c r="N591" s="515">
        <f t="shared" si="223"/>
        <v>0</v>
      </c>
      <c r="O591" s="509">
        <f t="shared" si="223"/>
        <v>0</v>
      </c>
      <c r="P591" s="515">
        <f t="shared" si="219"/>
        <v>0</v>
      </c>
      <c r="Q591" s="888">
        <f t="shared" si="219"/>
        <v>0</v>
      </c>
      <c r="R591" s="889">
        <f t="shared" si="213"/>
        <v>0</v>
      </c>
      <c r="S591" s="507"/>
      <c r="T591" s="508"/>
      <c r="U591" s="509">
        <f t="shared" si="222"/>
        <v>0</v>
      </c>
      <c r="V591" s="47">
        <f t="shared" si="217"/>
        <v>0</v>
      </c>
      <c r="W591" s="510"/>
    </row>
    <row r="592" spans="1:23" ht="12" customHeight="1">
      <c r="A592" s="498">
        <v>433092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1"/>
        <v>0</v>
      </c>
      <c r="K592" s="888">
        <f t="shared" si="220"/>
        <v>0</v>
      </c>
      <c r="L592" s="888">
        <f t="shared" si="220"/>
        <v>0</v>
      </c>
      <c r="M592" s="888">
        <f t="shared" si="220"/>
        <v>0</v>
      </c>
      <c r="N592" s="515">
        <f t="shared" si="223"/>
        <v>0</v>
      </c>
      <c r="O592" s="509">
        <f t="shared" si="223"/>
        <v>0</v>
      </c>
      <c r="P592" s="515">
        <f t="shared" si="219"/>
        <v>0</v>
      </c>
      <c r="Q592" s="888">
        <f t="shared" si="219"/>
        <v>0</v>
      </c>
      <c r="R592" s="889">
        <f t="shared" si="213"/>
        <v>0</v>
      </c>
      <c r="S592" s="507"/>
      <c r="T592" s="508"/>
      <c r="U592" s="509">
        <f t="shared" si="222"/>
        <v>0</v>
      </c>
      <c r="V592" s="47">
        <f t="shared" si="217"/>
        <v>0</v>
      </c>
      <c r="W592" s="510"/>
    </row>
    <row r="593" spans="1:23" ht="12" customHeight="1">
      <c r="A593" s="498">
        <v>433093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1"/>
        <v>0</v>
      </c>
      <c r="K593" s="888">
        <f t="shared" si="220"/>
        <v>0</v>
      </c>
      <c r="L593" s="888">
        <f t="shared" si="220"/>
        <v>0</v>
      </c>
      <c r="M593" s="888">
        <f t="shared" si="220"/>
        <v>0</v>
      </c>
      <c r="N593" s="515">
        <f t="shared" si="223"/>
        <v>0</v>
      </c>
      <c r="O593" s="509">
        <f t="shared" si="223"/>
        <v>0</v>
      </c>
      <c r="P593" s="515">
        <f t="shared" ref="P593:Q612" si="224">SUMIF($A$10:$A$378,$A593,P$10:P$378)</f>
        <v>0</v>
      </c>
      <c r="Q593" s="888">
        <f t="shared" si="224"/>
        <v>0</v>
      </c>
      <c r="R593" s="889">
        <f t="shared" si="213"/>
        <v>0</v>
      </c>
      <c r="S593" s="507"/>
      <c r="T593" s="508"/>
      <c r="U593" s="509">
        <f t="shared" si="222"/>
        <v>0</v>
      </c>
      <c r="V593" s="47">
        <f t="shared" si="217"/>
        <v>0</v>
      </c>
      <c r="W593" s="510"/>
    </row>
    <row r="594" spans="1:23" ht="12" customHeight="1">
      <c r="A594" s="498">
        <v>433094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1"/>
        <v>0</v>
      </c>
      <c r="K594" s="888">
        <f t="shared" si="220"/>
        <v>0</v>
      </c>
      <c r="L594" s="888">
        <f t="shared" si="220"/>
        <v>0</v>
      </c>
      <c r="M594" s="888">
        <f t="shared" si="220"/>
        <v>0</v>
      </c>
      <c r="N594" s="515">
        <f t="shared" si="223"/>
        <v>0</v>
      </c>
      <c r="O594" s="509">
        <f t="shared" si="223"/>
        <v>0</v>
      </c>
      <c r="P594" s="515">
        <f t="shared" si="224"/>
        <v>0</v>
      </c>
      <c r="Q594" s="888">
        <f t="shared" si="224"/>
        <v>0</v>
      </c>
      <c r="R594" s="889">
        <f t="shared" si="213"/>
        <v>0</v>
      </c>
      <c r="S594" s="507"/>
      <c r="T594" s="508"/>
      <c r="U594" s="509">
        <f t="shared" si="222"/>
        <v>0</v>
      </c>
      <c r="V594" s="47">
        <f t="shared" si="217"/>
        <v>0</v>
      </c>
      <c r="W594" s="510"/>
    </row>
    <row r="595" spans="1:23" ht="12" customHeight="1">
      <c r="A595" s="498">
        <v>433700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1"/>
        <v>0</v>
      </c>
      <c r="K595" s="888">
        <f t="shared" si="220"/>
        <v>0</v>
      </c>
      <c r="L595" s="888">
        <f t="shared" si="220"/>
        <v>0</v>
      </c>
      <c r="M595" s="888">
        <f t="shared" si="220"/>
        <v>0</v>
      </c>
      <c r="N595" s="515">
        <f t="shared" si="223"/>
        <v>8</v>
      </c>
      <c r="O595" s="509">
        <f t="shared" si="223"/>
        <v>8</v>
      </c>
      <c r="P595" s="515">
        <f t="shared" si="224"/>
        <v>0</v>
      </c>
      <c r="Q595" s="888">
        <f t="shared" si="224"/>
        <v>0</v>
      </c>
      <c r="R595" s="889">
        <f t="shared" si="213"/>
        <v>0</v>
      </c>
      <c r="S595" s="507"/>
      <c r="T595" s="508"/>
      <c r="U595" s="509">
        <f t="shared" si="222"/>
        <v>8</v>
      </c>
      <c r="V595" s="47">
        <f t="shared" si="217"/>
        <v>0</v>
      </c>
      <c r="W595" s="510"/>
    </row>
    <row r="596" spans="1:23" ht="12" customHeight="1">
      <c r="A596" s="498">
        <v>433701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1"/>
        <v>0</v>
      </c>
      <c r="K596" s="888">
        <f t="shared" si="220"/>
        <v>0</v>
      </c>
      <c r="L596" s="888">
        <f t="shared" si="220"/>
        <v>0</v>
      </c>
      <c r="M596" s="888">
        <f t="shared" si="220"/>
        <v>0</v>
      </c>
      <c r="N596" s="515">
        <f t="shared" si="223"/>
        <v>0</v>
      </c>
      <c r="O596" s="509">
        <f t="shared" si="223"/>
        <v>0</v>
      </c>
      <c r="P596" s="515">
        <f t="shared" si="224"/>
        <v>0</v>
      </c>
      <c r="Q596" s="888">
        <f t="shared" si="224"/>
        <v>0</v>
      </c>
      <c r="R596" s="889">
        <f t="shared" si="213"/>
        <v>0</v>
      </c>
      <c r="S596" s="507"/>
      <c r="T596" s="508"/>
      <c r="U596" s="509">
        <f t="shared" si="222"/>
        <v>0</v>
      </c>
      <c r="V596" s="47">
        <f t="shared" si="217"/>
        <v>0</v>
      </c>
      <c r="W596" s="510"/>
    </row>
    <row r="597" spans="1:23" ht="12" customHeight="1">
      <c r="A597" s="498">
        <v>433760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1"/>
        <v>0</v>
      </c>
      <c r="K597" s="888">
        <f t="shared" si="220"/>
        <v>0</v>
      </c>
      <c r="L597" s="888">
        <f t="shared" si="220"/>
        <v>16</v>
      </c>
      <c r="M597" s="888">
        <f t="shared" si="220"/>
        <v>0</v>
      </c>
      <c r="N597" s="515">
        <f t="shared" si="223"/>
        <v>0</v>
      </c>
      <c r="O597" s="509">
        <f t="shared" si="223"/>
        <v>16</v>
      </c>
      <c r="P597" s="515">
        <f t="shared" si="224"/>
        <v>0</v>
      </c>
      <c r="Q597" s="888">
        <f t="shared" si="224"/>
        <v>0</v>
      </c>
      <c r="R597" s="889">
        <f t="shared" si="213"/>
        <v>0</v>
      </c>
      <c r="S597" s="507"/>
      <c r="T597" s="508"/>
      <c r="U597" s="509">
        <f t="shared" si="222"/>
        <v>16</v>
      </c>
      <c r="V597" s="47">
        <f t="shared" si="217"/>
        <v>0</v>
      </c>
      <c r="W597" s="510"/>
    </row>
    <row r="598" spans="1:23" ht="12" customHeight="1">
      <c r="A598" s="498">
        <v>433778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1"/>
        <v>0</v>
      </c>
      <c r="K598" s="888">
        <f t="shared" si="220"/>
        <v>0</v>
      </c>
      <c r="L598" s="888">
        <f t="shared" si="220"/>
        <v>12</v>
      </c>
      <c r="M598" s="888">
        <f t="shared" si="220"/>
        <v>0</v>
      </c>
      <c r="N598" s="515">
        <f t="shared" si="223"/>
        <v>0</v>
      </c>
      <c r="O598" s="509">
        <f t="shared" si="223"/>
        <v>12</v>
      </c>
      <c r="P598" s="515">
        <f t="shared" si="224"/>
        <v>0</v>
      </c>
      <c r="Q598" s="888">
        <f t="shared" si="224"/>
        <v>0</v>
      </c>
      <c r="R598" s="889">
        <f t="shared" si="213"/>
        <v>0</v>
      </c>
      <c r="S598" s="507"/>
      <c r="T598" s="508"/>
      <c r="U598" s="509">
        <f t="shared" si="222"/>
        <v>12</v>
      </c>
      <c r="V598" s="47">
        <f t="shared" si="217"/>
        <v>0</v>
      </c>
      <c r="W598" s="510"/>
    </row>
    <row r="599" spans="1:23" ht="12" customHeight="1">
      <c r="A599" s="498">
        <v>433779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1"/>
        <v>0</v>
      </c>
      <c r="K599" s="888">
        <f t="shared" si="220"/>
        <v>0</v>
      </c>
      <c r="L599" s="888">
        <f t="shared" si="220"/>
        <v>45</v>
      </c>
      <c r="M599" s="888">
        <f t="shared" si="220"/>
        <v>0</v>
      </c>
      <c r="N599" s="515">
        <f t="shared" si="223"/>
        <v>0</v>
      </c>
      <c r="O599" s="509">
        <f t="shared" si="223"/>
        <v>45</v>
      </c>
      <c r="P599" s="515">
        <f t="shared" si="224"/>
        <v>0</v>
      </c>
      <c r="Q599" s="888">
        <f t="shared" si="224"/>
        <v>0</v>
      </c>
      <c r="R599" s="889">
        <f t="shared" si="213"/>
        <v>0</v>
      </c>
      <c r="S599" s="507"/>
      <c r="T599" s="508"/>
      <c r="U599" s="509">
        <f t="shared" si="222"/>
        <v>45</v>
      </c>
      <c r="V599" s="47">
        <f t="shared" si="217"/>
        <v>0</v>
      </c>
      <c r="W599" s="510"/>
    </row>
    <row r="600" spans="1:23" ht="12" customHeight="1">
      <c r="A600" s="498">
        <v>433780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1"/>
        <v>0</v>
      </c>
      <c r="K600" s="888">
        <f t="shared" si="220"/>
        <v>0</v>
      </c>
      <c r="L600" s="888">
        <f t="shared" si="220"/>
        <v>13</v>
      </c>
      <c r="M600" s="888">
        <f t="shared" si="220"/>
        <v>0</v>
      </c>
      <c r="N600" s="515">
        <f t="shared" si="223"/>
        <v>0</v>
      </c>
      <c r="O600" s="509">
        <f t="shared" si="223"/>
        <v>13</v>
      </c>
      <c r="P600" s="515">
        <f t="shared" si="224"/>
        <v>0</v>
      </c>
      <c r="Q600" s="888">
        <f t="shared" si="224"/>
        <v>0</v>
      </c>
      <c r="R600" s="889">
        <f t="shared" si="213"/>
        <v>0</v>
      </c>
      <c r="S600" s="507"/>
      <c r="T600" s="508"/>
      <c r="U600" s="509">
        <f t="shared" si="222"/>
        <v>13</v>
      </c>
      <c r="V600" s="47">
        <f t="shared" si="217"/>
        <v>0</v>
      </c>
      <c r="W600" s="510"/>
    </row>
    <row r="601" spans="1:23" ht="12" customHeight="1">
      <c r="A601" s="498">
        <v>434000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1"/>
        <v>0</v>
      </c>
      <c r="K601" s="888">
        <f t="shared" si="220"/>
        <v>0</v>
      </c>
      <c r="L601" s="888">
        <f t="shared" si="220"/>
        <v>0</v>
      </c>
      <c r="M601" s="888">
        <f t="shared" si="220"/>
        <v>0</v>
      </c>
      <c r="N601" s="515">
        <f t="shared" si="223"/>
        <v>0</v>
      </c>
      <c r="O601" s="509">
        <f t="shared" si="223"/>
        <v>0</v>
      </c>
      <c r="P601" s="515">
        <f t="shared" si="224"/>
        <v>0</v>
      </c>
      <c r="Q601" s="888">
        <f t="shared" si="224"/>
        <v>0</v>
      </c>
      <c r="R601" s="889">
        <f t="shared" ref="R601:R664" si="225">SUMIF($A$10:$A$378,$A601,R$10:R$378)</f>
        <v>0</v>
      </c>
      <c r="S601" s="507"/>
      <c r="T601" s="508"/>
      <c r="U601" s="509">
        <f t="shared" si="222"/>
        <v>0</v>
      </c>
      <c r="V601" s="47">
        <f t="shared" si="217"/>
        <v>0</v>
      </c>
      <c r="W601" s="510"/>
    </row>
    <row r="602" spans="1:23" ht="12" customHeight="1">
      <c r="A602" s="498">
        <v>434001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1"/>
        <v>0</v>
      </c>
      <c r="K602" s="888">
        <f t="shared" si="220"/>
        <v>0</v>
      </c>
      <c r="L602" s="888">
        <f t="shared" si="220"/>
        <v>0</v>
      </c>
      <c r="M602" s="888">
        <f t="shared" si="220"/>
        <v>0</v>
      </c>
      <c r="N602" s="515">
        <f t="shared" si="223"/>
        <v>0</v>
      </c>
      <c r="O602" s="509">
        <f t="shared" si="223"/>
        <v>0</v>
      </c>
      <c r="P602" s="515">
        <f t="shared" si="224"/>
        <v>0</v>
      </c>
      <c r="Q602" s="888">
        <f t="shared" si="224"/>
        <v>0</v>
      </c>
      <c r="R602" s="889">
        <f t="shared" si="225"/>
        <v>0</v>
      </c>
      <c r="S602" s="507"/>
      <c r="T602" s="508"/>
      <c r="U602" s="509">
        <f t="shared" si="222"/>
        <v>0</v>
      </c>
      <c r="V602" s="47">
        <f t="shared" si="217"/>
        <v>0</v>
      </c>
      <c r="W602" s="510"/>
    </row>
    <row r="603" spans="1:23" ht="12" customHeight="1">
      <c r="A603" s="498">
        <v>511001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1"/>
        <v>0</v>
      </c>
      <c r="K603" s="888">
        <f>SUMIF($A$10:$A$383,$A603,K$10:K$384)</f>
        <v>0</v>
      </c>
      <c r="L603" s="515">
        <f t="shared" ref="L603:M605" si="226">SUMIF($A$10:$A$378,$A603,L$10:L$378)</f>
        <v>0</v>
      </c>
      <c r="M603" s="515">
        <f t="shared" si="226"/>
        <v>0</v>
      </c>
      <c r="N603" s="515">
        <f t="shared" si="223"/>
        <v>0</v>
      </c>
      <c r="O603" s="509">
        <f t="shared" si="223"/>
        <v>0</v>
      </c>
      <c r="P603" s="515">
        <f t="shared" si="224"/>
        <v>0</v>
      </c>
      <c r="Q603" s="888">
        <f t="shared" si="224"/>
        <v>0</v>
      </c>
      <c r="R603" s="889">
        <f t="shared" si="225"/>
        <v>0</v>
      </c>
      <c r="S603" s="507"/>
      <c r="T603" s="508"/>
      <c r="U603" s="509">
        <f>SUMIF($A$10:$A$383,$A603,U$10:U$383)</f>
        <v>0</v>
      </c>
      <c r="V603" s="47">
        <f t="shared" si="217"/>
        <v>0</v>
      </c>
      <c r="W603" s="510"/>
    </row>
    <row r="604" spans="1:23" ht="12" customHeight="1">
      <c r="A604" s="498">
        <v>512001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1"/>
        <v>0</v>
      </c>
      <c r="K604" s="888">
        <f>SUMIF($A$10:$A$378,$A604,K$10:K$378)</f>
        <v>0</v>
      </c>
      <c r="L604" s="515">
        <f t="shared" si="226"/>
        <v>0</v>
      </c>
      <c r="M604" s="515">
        <f t="shared" si="226"/>
        <v>0</v>
      </c>
      <c r="N604" s="515">
        <f t="shared" si="223"/>
        <v>0</v>
      </c>
      <c r="O604" s="509">
        <f t="shared" si="223"/>
        <v>0</v>
      </c>
      <c r="P604" s="515">
        <f t="shared" si="224"/>
        <v>0</v>
      </c>
      <c r="Q604" s="888">
        <f t="shared" si="224"/>
        <v>0</v>
      </c>
      <c r="R604" s="889">
        <f t="shared" si="225"/>
        <v>0</v>
      </c>
      <c r="S604" s="507"/>
      <c r="T604" s="508"/>
      <c r="U604" s="509">
        <f>SUMIF($A$10:$A$383,$A604,U$10:U$383)</f>
        <v>0</v>
      </c>
      <c r="V604" s="47">
        <f t="shared" si="217"/>
        <v>0</v>
      </c>
      <c r="W604" s="510"/>
    </row>
    <row r="605" spans="1:23" ht="12" customHeight="1">
      <c r="A605" s="498">
        <v>513001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1"/>
        <v>0</v>
      </c>
      <c r="K605" s="888">
        <f>SUMIF($A$10:$A$378,$A605,K$10:K$378)</f>
        <v>0</v>
      </c>
      <c r="L605" s="515">
        <f t="shared" si="226"/>
        <v>0</v>
      </c>
      <c r="M605" s="515">
        <f t="shared" si="226"/>
        <v>0</v>
      </c>
      <c r="N605" s="515">
        <f t="shared" si="223"/>
        <v>0</v>
      </c>
      <c r="O605" s="509">
        <f t="shared" si="223"/>
        <v>0</v>
      </c>
      <c r="P605" s="515">
        <f t="shared" si="224"/>
        <v>0</v>
      </c>
      <c r="Q605" s="888">
        <f t="shared" si="224"/>
        <v>0</v>
      </c>
      <c r="R605" s="889">
        <f t="shared" si="225"/>
        <v>0</v>
      </c>
      <c r="S605" s="507"/>
      <c r="T605" s="508"/>
      <c r="U605" s="509">
        <f>SUMIF($A$10:$A$383,$A605,U$10:U$383)</f>
        <v>0</v>
      </c>
      <c r="V605" s="47">
        <f t="shared" si="217"/>
        <v>0</v>
      </c>
      <c r="W605" s="510"/>
    </row>
    <row r="606" spans="1:23" ht="12" customHeight="1">
      <c r="A606" s="498">
        <v>513021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1"/>
        <v>0</v>
      </c>
      <c r="K606" s="515">
        <f>SUMIF($A$10:$A$383,$A606,K$10:K$383)</f>
        <v>0</v>
      </c>
      <c r="L606" s="515">
        <f>SUMIF($A$10:$A$383,$A606,L$10:L$383)</f>
        <v>0</v>
      </c>
      <c r="M606" s="515">
        <f>SUMIF($A$10:$A$383,$A606,M$10:M$383)</f>
        <v>0</v>
      </c>
      <c r="N606" s="515">
        <f t="shared" si="223"/>
        <v>0</v>
      </c>
      <c r="O606" s="509">
        <f t="shared" si="223"/>
        <v>0</v>
      </c>
      <c r="P606" s="515">
        <f t="shared" si="224"/>
        <v>0</v>
      </c>
      <c r="Q606" s="888">
        <f t="shared" si="224"/>
        <v>0</v>
      </c>
      <c r="R606" s="889">
        <f t="shared" si="225"/>
        <v>0</v>
      </c>
      <c r="S606" s="507"/>
      <c r="T606" s="508"/>
      <c r="U606" s="509">
        <f>SUMIF($A$10:$A$383,$A606,U$10:U$383)</f>
        <v>0</v>
      </c>
      <c r="V606" s="47">
        <f t="shared" si="217"/>
        <v>0</v>
      </c>
      <c r="W606" s="510"/>
    </row>
    <row r="607" spans="1:23" ht="12" customHeight="1">
      <c r="A607" s="498">
        <v>542000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1"/>
        <v>24</v>
      </c>
      <c r="K607" s="888">
        <f t="shared" ref="K607:M626" si="227">SUMIF($A$10:$A$378,$A607,K$10:K$378)</f>
        <v>0</v>
      </c>
      <c r="L607" s="515">
        <f t="shared" si="227"/>
        <v>0</v>
      </c>
      <c r="M607" s="515">
        <f t="shared" si="227"/>
        <v>0</v>
      </c>
      <c r="N607" s="515">
        <f t="shared" ref="N607:O626" si="228">SUMIF($A$10:$A$383,$A607,N$10:N$383)</f>
        <v>0</v>
      </c>
      <c r="O607" s="509">
        <f t="shared" si="228"/>
        <v>24</v>
      </c>
      <c r="P607" s="515">
        <f t="shared" si="224"/>
        <v>0</v>
      </c>
      <c r="Q607" s="888">
        <f t="shared" si="224"/>
        <v>0</v>
      </c>
      <c r="R607" s="889">
        <f t="shared" si="225"/>
        <v>0</v>
      </c>
      <c r="S607" s="507"/>
      <c r="T607" s="508"/>
      <c r="U607" s="509">
        <f t="shared" ref="U607:U649" si="229">SUMIF($A$10:$A$378,$A607,U$10:U$378)</f>
        <v>24</v>
      </c>
      <c r="V607" s="47">
        <f t="shared" si="217"/>
        <v>0</v>
      </c>
      <c r="W607" s="510"/>
    </row>
    <row r="608" spans="1:23" ht="12" customHeight="1">
      <c r="A608" s="498">
        <v>546000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1"/>
        <v>16</v>
      </c>
      <c r="K608" s="888">
        <f t="shared" si="227"/>
        <v>0</v>
      </c>
      <c r="L608" s="888">
        <f t="shared" si="227"/>
        <v>0</v>
      </c>
      <c r="M608" s="888">
        <f t="shared" si="227"/>
        <v>0</v>
      </c>
      <c r="N608" s="515">
        <f t="shared" si="228"/>
        <v>0</v>
      </c>
      <c r="O608" s="509">
        <f t="shared" si="228"/>
        <v>16</v>
      </c>
      <c r="P608" s="515">
        <f t="shared" si="224"/>
        <v>0</v>
      </c>
      <c r="Q608" s="888">
        <f t="shared" si="224"/>
        <v>0</v>
      </c>
      <c r="R608" s="889">
        <f t="shared" si="225"/>
        <v>0</v>
      </c>
      <c r="S608" s="507"/>
      <c r="T608" s="508"/>
      <c r="U608" s="509">
        <f t="shared" si="229"/>
        <v>16</v>
      </c>
      <c r="V608" s="47">
        <f t="shared" si="217"/>
        <v>0</v>
      </c>
      <c r="W608" s="510"/>
    </row>
    <row r="609" spans="1:23" ht="12" customHeight="1">
      <c r="A609" s="498">
        <v>546001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1"/>
        <v>24</v>
      </c>
      <c r="K609" s="888">
        <f t="shared" si="227"/>
        <v>0</v>
      </c>
      <c r="L609" s="888">
        <f t="shared" si="227"/>
        <v>0</v>
      </c>
      <c r="M609" s="888">
        <f t="shared" si="227"/>
        <v>0</v>
      </c>
      <c r="N609" s="515">
        <f t="shared" si="228"/>
        <v>0</v>
      </c>
      <c r="O609" s="509">
        <f t="shared" si="228"/>
        <v>24</v>
      </c>
      <c r="P609" s="515">
        <f t="shared" si="224"/>
        <v>0</v>
      </c>
      <c r="Q609" s="888">
        <f t="shared" si="224"/>
        <v>0</v>
      </c>
      <c r="R609" s="889">
        <f t="shared" si="225"/>
        <v>0</v>
      </c>
      <c r="S609" s="507"/>
      <c r="T609" s="508"/>
      <c r="U609" s="509">
        <f t="shared" si="229"/>
        <v>24</v>
      </c>
      <c r="V609" s="47">
        <f t="shared" si="217"/>
        <v>0</v>
      </c>
      <c r="W609" s="510"/>
    </row>
    <row r="610" spans="1:23" ht="12" customHeight="1">
      <c r="A610" s="498">
        <v>546030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1"/>
        <v>0</v>
      </c>
      <c r="K610" s="888">
        <f t="shared" si="227"/>
        <v>0</v>
      </c>
      <c r="L610" s="888">
        <f t="shared" si="227"/>
        <v>0</v>
      </c>
      <c r="M610" s="888">
        <f t="shared" si="227"/>
        <v>0</v>
      </c>
      <c r="N610" s="515">
        <f t="shared" si="228"/>
        <v>0</v>
      </c>
      <c r="O610" s="509">
        <f t="shared" si="228"/>
        <v>0</v>
      </c>
      <c r="P610" s="515">
        <f t="shared" si="224"/>
        <v>0</v>
      </c>
      <c r="Q610" s="888">
        <f t="shared" si="224"/>
        <v>0</v>
      </c>
      <c r="R610" s="889">
        <f t="shared" si="225"/>
        <v>0</v>
      </c>
      <c r="S610" s="507"/>
      <c r="T610" s="508"/>
      <c r="U610" s="509">
        <f t="shared" si="229"/>
        <v>0</v>
      </c>
      <c r="V610" s="47">
        <f t="shared" si="217"/>
        <v>0</v>
      </c>
      <c r="W610" s="510"/>
    </row>
    <row r="611" spans="1:23" ht="12" customHeight="1">
      <c r="A611" s="498">
        <v>11250130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1"/>
        <v>0</v>
      </c>
      <c r="K611" s="888">
        <f t="shared" si="227"/>
        <v>0</v>
      </c>
      <c r="L611" s="888">
        <f t="shared" si="227"/>
        <v>0</v>
      </c>
      <c r="M611" s="888">
        <f t="shared" si="227"/>
        <v>0</v>
      </c>
      <c r="N611" s="515">
        <f t="shared" si="228"/>
        <v>0</v>
      </c>
      <c r="O611" s="509">
        <f t="shared" si="228"/>
        <v>0</v>
      </c>
      <c r="P611" s="515">
        <f t="shared" si="224"/>
        <v>0</v>
      </c>
      <c r="Q611" s="888">
        <f t="shared" si="224"/>
        <v>0</v>
      </c>
      <c r="R611" s="889">
        <f t="shared" si="225"/>
        <v>0</v>
      </c>
      <c r="S611" s="507"/>
      <c r="T611" s="508"/>
      <c r="U611" s="509">
        <f t="shared" si="229"/>
        <v>0</v>
      </c>
      <c r="V611" s="47">
        <f t="shared" si="217"/>
        <v>0</v>
      </c>
      <c r="W611" s="510"/>
    </row>
    <row r="612" spans="1:23" ht="12" customHeight="1">
      <c r="A612" s="498">
        <v>11250133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1"/>
        <v>0</v>
      </c>
      <c r="K612" s="888">
        <f t="shared" si="227"/>
        <v>0</v>
      </c>
      <c r="L612" s="888">
        <f t="shared" si="227"/>
        <v>0</v>
      </c>
      <c r="M612" s="888">
        <f t="shared" si="227"/>
        <v>0</v>
      </c>
      <c r="N612" s="515">
        <f t="shared" si="228"/>
        <v>0</v>
      </c>
      <c r="O612" s="509">
        <f t="shared" si="228"/>
        <v>0</v>
      </c>
      <c r="P612" s="515">
        <f t="shared" si="224"/>
        <v>0</v>
      </c>
      <c r="Q612" s="888">
        <f t="shared" si="224"/>
        <v>0</v>
      </c>
      <c r="R612" s="889">
        <f t="shared" si="225"/>
        <v>0</v>
      </c>
      <c r="S612" s="507"/>
      <c r="T612" s="508"/>
      <c r="U612" s="509">
        <f t="shared" si="229"/>
        <v>0</v>
      </c>
      <c r="V612" s="47">
        <f t="shared" si="217"/>
        <v>0</v>
      </c>
      <c r="W612" s="510"/>
    </row>
    <row r="613" spans="1:23" ht="12" customHeight="1">
      <c r="A613" s="498">
        <v>11250862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1"/>
        <v>0</v>
      </c>
      <c r="K613" s="888">
        <f t="shared" si="227"/>
        <v>0</v>
      </c>
      <c r="L613" s="888">
        <f t="shared" si="227"/>
        <v>0</v>
      </c>
      <c r="M613" s="888">
        <f t="shared" si="227"/>
        <v>0</v>
      </c>
      <c r="N613" s="515">
        <f t="shared" si="228"/>
        <v>0</v>
      </c>
      <c r="O613" s="509">
        <f t="shared" si="228"/>
        <v>0</v>
      </c>
      <c r="P613" s="515">
        <f t="shared" ref="P613:Q632" si="230">SUMIF($A$10:$A$378,$A613,P$10:P$378)</f>
        <v>0</v>
      </c>
      <c r="Q613" s="888">
        <f t="shared" si="230"/>
        <v>0</v>
      </c>
      <c r="R613" s="889">
        <f t="shared" si="225"/>
        <v>0</v>
      </c>
      <c r="S613" s="507"/>
      <c r="T613" s="508"/>
      <c r="U613" s="509">
        <f t="shared" si="229"/>
        <v>0</v>
      </c>
      <c r="V613" s="47">
        <f t="shared" si="217"/>
        <v>0</v>
      </c>
      <c r="W613" s="510"/>
    </row>
    <row r="614" spans="1:23" ht="12" customHeight="1">
      <c r="A614" s="498">
        <v>11252892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1"/>
        <v>0</v>
      </c>
      <c r="K614" s="888">
        <f t="shared" si="227"/>
        <v>0</v>
      </c>
      <c r="L614" s="888">
        <f t="shared" si="227"/>
        <v>0</v>
      </c>
      <c r="M614" s="888">
        <f t="shared" si="227"/>
        <v>0</v>
      </c>
      <c r="N614" s="515">
        <f t="shared" si="228"/>
        <v>0</v>
      </c>
      <c r="O614" s="509">
        <f t="shared" si="228"/>
        <v>0</v>
      </c>
      <c r="P614" s="515">
        <f t="shared" si="230"/>
        <v>0</v>
      </c>
      <c r="Q614" s="888">
        <f t="shared" si="230"/>
        <v>72</v>
      </c>
      <c r="R614" s="889">
        <f t="shared" si="225"/>
        <v>72</v>
      </c>
      <c r="S614" s="507"/>
      <c r="T614" s="508"/>
      <c r="U614" s="509">
        <f t="shared" si="229"/>
        <v>72</v>
      </c>
      <c r="V614" s="47">
        <f t="shared" si="217"/>
        <v>0</v>
      </c>
      <c r="W614" s="510"/>
    </row>
    <row r="615" spans="1:23" ht="12" customHeight="1">
      <c r="A615" s="498">
        <v>11259812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1"/>
        <v>0</v>
      </c>
      <c r="K615" s="888">
        <f t="shared" si="227"/>
        <v>0</v>
      </c>
      <c r="L615" s="888">
        <f t="shared" si="227"/>
        <v>0</v>
      </c>
      <c r="M615" s="888">
        <f t="shared" si="227"/>
        <v>0</v>
      </c>
      <c r="N615" s="515">
        <f t="shared" si="228"/>
        <v>0</v>
      </c>
      <c r="O615" s="509">
        <f t="shared" si="228"/>
        <v>0</v>
      </c>
      <c r="P615" s="515">
        <f t="shared" si="230"/>
        <v>0</v>
      </c>
      <c r="Q615" s="888">
        <f t="shared" si="230"/>
        <v>0</v>
      </c>
      <c r="R615" s="889">
        <f t="shared" si="225"/>
        <v>0</v>
      </c>
      <c r="S615" s="507"/>
      <c r="T615" s="508"/>
      <c r="U615" s="509">
        <f t="shared" si="229"/>
        <v>0</v>
      </c>
      <c r="V615" s="47">
        <f t="shared" si="217"/>
        <v>0</v>
      </c>
      <c r="W615" s="510"/>
    </row>
    <row r="616" spans="1:23" ht="12" customHeight="1">
      <c r="A616" s="498">
        <v>11350118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1"/>
        <v>0</v>
      </c>
      <c r="K616" s="888">
        <f t="shared" si="227"/>
        <v>0</v>
      </c>
      <c r="L616" s="888">
        <f t="shared" si="227"/>
        <v>0</v>
      </c>
      <c r="M616" s="888">
        <f t="shared" si="227"/>
        <v>0</v>
      </c>
      <c r="N616" s="515">
        <f t="shared" si="228"/>
        <v>0</v>
      </c>
      <c r="O616" s="509">
        <f t="shared" si="228"/>
        <v>0</v>
      </c>
      <c r="P616" s="515">
        <f t="shared" si="230"/>
        <v>0</v>
      </c>
      <c r="Q616" s="888">
        <f t="shared" si="230"/>
        <v>0</v>
      </c>
      <c r="R616" s="889">
        <f t="shared" si="225"/>
        <v>0</v>
      </c>
      <c r="S616" s="507"/>
      <c r="T616" s="508"/>
      <c r="U616" s="509">
        <f t="shared" si="229"/>
        <v>0</v>
      </c>
      <c r="V616" s="47">
        <f t="shared" si="217"/>
        <v>0</v>
      </c>
      <c r="W616" s="510"/>
    </row>
    <row r="617" spans="1:23" ht="12" customHeight="1">
      <c r="A617" s="498">
        <v>11350130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1"/>
        <v>0</v>
      </c>
      <c r="K617" s="888">
        <f t="shared" si="227"/>
        <v>0</v>
      </c>
      <c r="L617" s="888">
        <f t="shared" si="227"/>
        <v>0</v>
      </c>
      <c r="M617" s="888">
        <f t="shared" si="227"/>
        <v>0</v>
      </c>
      <c r="N617" s="515">
        <f t="shared" si="228"/>
        <v>0</v>
      </c>
      <c r="O617" s="509">
        <f t="shared" si="228"/>
        <v>0</v>
      </c>
      <c r="P617" s="515">
        <f t="shared" si="230"/>
        <v>0</v>
      </c>
      <c r="Q617" s="888">
        <f t="shared" si="230"/>
        <v>0</v>
      </c>
      <c r="R617" s="889">
        <f t="shared" si="225"/>
        <v>0</v>
      </c>
      <c r="S617" s="507"/>
      <c r="T617" s="508"/>
      <c r="U617" s="509">
        <f t="shared" si="229"/>
        <v>0</v>
      </c>
      <c r="V617" s="47">
        <f t="shared" si="217"/>
        <v>0</v>
      </c>
      <c r="W617" s="510"/>
    </row>
    <row r="618" spans="1:23" ht="12" customHeight="1">
      <c r="A618" s="498">
        <v>11350133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1"/>
        <v>0</v>
      </c>
      <c r="K618" s="888">
        <f t="shared" si="227"/>
        <v>0</v>
      </c>
      <c r="L618" s="888">
        <f t="shared" si="227"/>
        <v>0</v>
      </c>
      <c r="M618" s="888">
        <f t="shared" si="227"/>
        <v>0</v>
      </c>
      <c r="N618" s="515">
        <f t="shared" si="228"/>
        <v>0</v>
      </c>
      <c r="O618" s="509">
        <f t="shared" si="228"/>
        <v>0</v>
      </c>
      <c r="P618" s="515">
        <f t="shared" si="230"/>
        <v>0</v>
      </c>
      <c r="Q618" s="888">
        <f t="shared" si="230"/>
        <v>0</v>
      </c>
      <c r="R618" s="889">
        <f t="shared" si="225"/>
        <v>0</v>
      </c>
      <c r="S618" s="507"/>
      <c r="T618" s="508"/>
      <c r="U618" s="509">
        <f t="shared" si="229"/>
        <v>0</v>
      </c>
      <c r="V618" s="47">
        <f t="shared" si="217"/>
        <v>0</v>
      </c>
      <c r="W618" s="510"/>
    </row>
    <row r="619" spans="1:23" ht="12" customHeight="1">
      <c r="A619" s="498">
        <v>11350862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1"/>
        <v>0</v>
      </c>
      <c r="K619" s="888">
        <f t="shared" si="227"/>
        <v>0</v>
      </c>
      <c r="L619" s="888">
        <f t="shared" si="227"/>
        <v>0</v>
      </c>
      <c r="M619" s="888">
        <f t="shared" si="227"/>
        <v>0</v>
      </c>
      <c r="N619" s="515">
        <f t="shared" si="228"/>
        <v>0</v>
      </c>
      <c r="O619" s="509">
        <f t="shared" si="228"/>
        <v>0</v>
      </c>
      <c r="P619" s="515">
        <f t="shared" si="230"/>
        <v>0</v>
      </c>
      <c r="Q619" s="888">
        <f t="shared" si="230"/>
        <v>0</v>
      </c>
      <c r="R619" s="889">
        <f t="shared" si="225"/>
        <v>0</v>
      </c>
      <c r="S619" s="507"/>
      <c r="T619" s="508"/>
      <c r="U619" s="509">
        <f t="shared" si="229"/>
        <v>0</v>
      </c>
      <c r="V619" s="47">
        <f t="shared" si="217"/>
        <v>0</v>
      </c>
      <c r="W619" s="510"/>
    </row>
    <row r="620" spans="1:23" ht="12" customHeight="1">
      <c r="A620" s="498">
        <v>11350817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1"/>
        <v>0</v>
      </c>
      <c r="K620" s="888">
        <f t="shared" si="227"/>
        <v>0</v>
      </c>
      <c r="L620" s="888">
        <f t="shared" si="227"/>
        <v>0</v>
      </c>
      <c r="M620" s="888">
        <f t="shared" si="227"/>
        <v>0</v>
      </c>
      <c r="N620" s="515">
        <f t="shared" si="228"/>
        <v>0</v>
      </c>
      <c r="O620" s="509">
        <f t="shared" si="228"/>
        <v>0</v>
      </c>
      <c r="P620" s="515">
        <f t="shared" si="230"/>
        <v>0</v>
      </c>
      <c r="Q620" s="888">
        <f t="shared" si="230"/>
        <v>0</v>
      </c>
      <c r="R620" s="889">
        <f t="shared" si="225"/>
        <v>0</v>
      </c>
      <c r="S620" s="507"/>
      <c r="T620" s="508"/>
      <c r="U620" s="509">
        <f t="shared" si="229"/>
        <v>0</v>
      </c>
      <c r="V620" s="47">
        <f t="shared" si="217"/>
        <v>0</v>
      </c>
      <c r="W620" s="510"/>
    </row>
    <row r="621" spans="1:23" ht="12" customHeight="1">
      <c r="A621" s="498">
        <v>11352830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1"/>
        <v>0</v>
      </c>
      <c r="K621" s="888">
        <f t="shared" si="227"/>
        <v>0</v>
      </c>
      <c r="L621" s="888">
        <f t="shared" si="227"/>
        <v>0</v>
      </c>
      <c r="M621" s="888">
        <f t="shared" si="227"/>
        <v>0</v>
      </c>
      <c r="N621" s="515">
        <f t="shared" si="228"/>
        <v>0</v>
      </c>
      <c r="O621" s="509">
        <f t="shared" si="228"/>
        <v>0</v>
      </c>
      <c r="P621" s="515">
        <f t="shared" si="230"/>
        <v>0</v>
      </c>
      <c r="Q621" s="888">
        <f t="shared" si="230"/>
        <v>0</v>
      </c>
      <c r="R621" s="889">
        <f t="shared" si="225"/>
        <v>0</v>
      </c>
      <c r="S621" s="507"/>
      <c r="T621" s="508"/>
      <c r="U621" s="509">
        <f t="shared" si="229"/>
        <v>0</v>
      </c>
      <c r="V621" s="47">
        <f t="shared" si="217"/>
        <v>0</v>
      </c>
      <c r="W621" s="510"/>
    </row>
    <row r="622" spans="1:23" ht="12" customHeight="1">
      <c r="A622" s="498">
        <v>11352892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1"/>
        <v>0</v>
      </c>
      <c r="K622" s="888">
        <f t="shared" si="227"/>
        <v>0</v>
      </c>
      <c r="L622" s="888">
        <f t="shared" si="227"/>
        <v>0</v>
      </c>
      <c r="M622" s="888">
        <f t="shared" si="227"/>
        <v>0</v>
      </c>
      <c r="N622" s="515">
        <f t="shared" si="228"/>
        <v>0</v>
      </c>
      <c r="O622" s="509">
        <f t="shared" si="228"/>
        <v>0</v>
      </c>
      <c r="P622" s="515">
        <f t="shared" si="230"/>
        <v>0</v>
      </c>
      <c r="Q622" s="888">
        <f t="shared" si="230"/>
        <v>72</v>
      </c>
      <c r="R622" s="889">
        <f t="shared" si="225"/>
        <v>72</v>
      </c>
      <c r="S622" s="507"/>
      <c r="T622" s="508"/>
      <c r="U622" s="509">
        <f t="shared" si="229"/>
        <v>72</v>
      </c>
      <c r="V622" s="47">
        <f t="shared" si="217"/>
        <v>0</v>
      </c>
      <c r="W622" s="510"/>
    </row>
    <row r="623" spans="1:23" ht="12" customHeight="1">
      <c r="A623" s="498">
        <v>11359812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1"/>
        <v>0</v>
      </c>
      <c r="K623" s="888">
        <f t="shared" si="227"/>
        <v>0</v>
      </c>
      <c r="L623" s="888">
        <f t="shared" si="227"/>
        <v>0</v>
      </c>
      <c r="M623" s="888">
        <f t="shared" si="227"/>
        <v>0</v>
      </c>
      <c r="N623" s="515">
        <f t="shared" si="228"/>
        <v>0</v>
      </c>
      <c r="O623" s="509">
        <f t="shared" si="228"/>
        <v>0</v>
      </c>
      <c r="P623" s="515">
        <f t="shared" si="230"/>
        <v>0</v>
      </c>
      <c r="Q623" s="888">
        <f t="shared" si="230"/>
        <v>0</v>
      </c>
      <c r="R623" s="889">
        <f t="shared" si="225"/>
        <v>0</v>
      </c>
      <c r="S623" s="507"/>
      <c r="T623" s="508"/>
      <c r="U623" s="509">
        <f t="shared" si="229"/>
        <v>0</v>
      </c>
      <c r="V623" s="47">
        <f t="shared" si="217"/>
        <v>0</v>
      </c>
      <c r="W623" s="510"/>
    </row>
    <row r="624" spans="1:23" ht="12" customHeight="1">
      <c r="A624" s="498">
        <v>11450118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1"/>
        <v>0</v>
      </c>
      <c r="K624" s="888">
        <f t="shared" si="227"/>
        <v>0</v>
      </c>
      <c r="L624" s="888">
        <f t="shared" si="227"/>
        <v>0</v>
      </c>
      <c r="M624" s="888">
        <f t="shared" si="227"/>
        <v>0</v>
      </c>
      <c r="N624" s="515">
        <f t="shared" si="228"/>
        <v>0</v>
      </c>
      <c r="O624" s="509">
        <f t="shared" si="228"/>
        <v>0</v>
      </c>
      <c r="P624" s="515">
        <f t="shared" si="230"/>
        <v>0</v>
      </c>
      <c r="Q624" s="888">
        <f t="shared" si="230"/>
        <v>0</v>
      </c>
      <c r="R624" s="889">
        <f t="shared" si="225"/>
        <v>0</v>
      </c>
      <c r="S624" s="507"/>
      <c r="T624" s="508"/>
      <c r="U624" s="509">
        <f t="shared" si="229"/>
        <v>0</v>
      </c>
      <c r="V624" s="47">
        <f t="shared" si="217"/>
        <v>0</v>
      </c>
      <c r="W624" s="510"/>
    </row>
    <row r="625" spans="1:23" ht="12" customHeight="1">
      <c r="A625" s="498">
        <v>11450130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1"/>
        <v>0</v>
      </c>
      <c r="K625" s="888">
        <f t="shared" si="227"/>
        <v>0</v>
      </c>
      <c r="L625" s="888">
        <f t="shared" si="227"/>
        <v>0</v>
      </c>
      <c r="M625" s="888">
        <f t="shared" si="227"/>
        <v>0</v>
      </c>
      <c r="N625" s="515">
        <f t="shared" si="228"/>
        <v>0</v>
      </c>
      <c r="O625" s="509">
        <f t="shared" si="228"/>
        <v>0</v>
      </c>
      <c r="P625" s="515">
        <f t="shared" si="230"/>
        <v>0</v>
      </c>
      <c r="Q625" s="888">
        <f t="shared" si="230"/>
        <v>0</v>
      </c>
      <c r="R625" s="889">
        <f t="shared" si="225"/>
        <v>0</v>
      </c>
      <c r="S625" s="507"/>
      <c r="T625" s="508"/>
      <c r="U625" s="509">
        <f t="shared" si="229"/>
        <v>0</v>
      </c>
      <c r="V625" s="47">
        <f t="shared" ref="V625:V690" si="231">O625+R625-U625</f>
        <v>0</v>
      </c>
      <c r="W625" s="510"/>
    </row>
    <row r="626" spans="1:23" ht="12" customHeight="1">
      <c r="A626" s="498">
        <v>11450817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1"/>
        <v>0</v>
      </c>
      <c r="K626" s="888">
        <f t="shared" si="227"/>
        <v>0</v>
      </c>
      <c r="L626" s="888">
        <f t="shared" si="227"/>
        <v>0</v>
      </c>
      <c r="M626" s="888">
        <f t="shared" si="227"/>
        <v>0</v>
      </c>
      <c r="N626" s="515">
        <f t="shared" si="228"/>
        <v>0</v>
      </c>
      <c r="O626" s="509">
        <f t="shared" si="228"/>
        <v>0</v>
      </c>
      <c r="P626" s="515">
        <f t="shared" si="230"/>
        <v>0</v>
      </c>
      <c r="Q626" s="888">
        <f t="shared" si="230"/>
        <v>0</v>
      </c>
      <c r="R626" s="889">
        <f t="shared" si="225"/>
        <v>0</v>
      </c>
      <c r="S626" s="507"/>
      <c r="T626" s="508"/>
      <c r="U626" s="509">
        <f t="shared" si="229"/>
        <v>0</v>
      </c>
      <c r="V626" s="47">
        <f t="shared" si="231"/>
        <v>0</v>
      </c>
      <c r="W626" s="510"/>
    </row>
    <row r="627" spans="1:23" ht="12" customHeight="1">
      <c r="A627" s="498">
        <v>11450862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1"/>
        <v>0</v>
      </c>
      <c r="K627" s="888">
        <f t="shared" ref="K627:M646" si="232">SUMIF($A$10:$A$378,$A627,K$10:K$378)</f>
        <v>0</v>
      </c>
      <c r="L627" s="888">
        <f t="shared" si="232"/>
        <v>0</v>
      </c>
      <c r="M627" s="888">
        <f t="shared" si="232"/>
        <v>0</v>
      </c>
      <c r="N627" s="515">
        <f t="shared" ref="N627:O646" si="233">SUMIF($A$10:$A$383,$A627,N$10:N$383)</f>
        <v>0</v>
      </c>
      <c r="O627" s="509">
        <f t="shared" si="233"/>
        <v>0</v>
      </c>
      <c r="P627" s="515">
        <f t="shared" si="230"/>
        <v>0</v>
      </c>
      <c r="Q627" s="888">
        <f t="shared" si="230"/>
        <v>0</v>
      </c>
      <c r="R627" s="889">
        <f t="shared" si="225"/>
        <v>0</v>
      </c>
      <c r="S627" s="507"/>
      <c r="T627" s="508"/>
      <c r="U627" s="509">
        <f t="shared" si="229"/>
        <v>0</v>
      </c>
      <c r="V627" s="47">
        <f t="shared" si="231"/>
        <v>0</v>
      </c>
      <c r="W627" s="510"/>
    </row>
    <row r="628" spans="1:23" ht="12" customHeight="1">
      <c r="A628" s="498">
        <v>11452812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1"/>
        <v>0</v>
      </c>
      <c r="K628" s="888">
        <f t="shared" si="232"/>
        <v>0</v>
      </c>
      <c r="L628" s="888">
        <f t="shared" si="232"/>
        <v>0</v>
      </c>
      <c r="M628" s="888">
        <f t="shared" si="232"/>
        <v>0</v>
      </c>
      <c r="N628" s="515">
        <f t="shared" si="233"/>
        <v>0</v>
      </c>
      <c r="O628" s="509">
        <f t="shared" si="233"/>
        <v>0</v>
      </c>
      <c r="P628" s="515">
        <f t="shared" si="230"/>
        <v>0</v>
      </c>
      <c r="Q628" s="888">
        <f t="shared" si="230"/>
        <v>0</v>
      </c>
      <c r="R628" s="889">
        <f t="shared" si="225"/>
        <v>0</v>
      </c>
      <c r="S628" s="507"/>
      <c r="T628" s="508"/>
      <c r="U628" s="509">
        <f t="shared" si="229"/>
        <v>0</v>
      </c>
      <c r="V628" s="47">
        <f t="shared" si="231"/>
        <v>0</v>
      </c>
      <c r="W628" s="510"/>
    </row>
    <row r="629" spans="1:23" ht="12" customHeight="1">
      <c r="A629" s="498">
        <v>11452835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1"/>
        <v>0</v>
      </c>
      <c r="K629" s="888">
        <f t="shared" si="232"/>
        <v>0</v>
      </c>
      <c r="L629" s="888">
        <f t="shared" si="232"/>
        <v>0</v>
      </c>
      <c r="M629" s="888">
        <f t="shared" si="232"/>
        <v>0</v>
      </c>
      <c r="N629" s="515">
        <f t="shared" si="233"/>
        <v>0</v>
      </c>
      <c r="O629" s="509">
        <f t="shared" si="233"/>
        <v>0</v>
      </c>
      <c r="P629" s="515">
        <f t="shared" si="230"/>
        <v>0</v>
      </c>
      <c r="Q629" s="888">
        <f t="shared" si="230"/>
        <v>150</v>
      </c>
      <c r="R629" s="889">
        <f t="shared" si="225"/>
        <v>150</v>
      </c>
      <c r="S629" s="507"/>
      <c r="T629" s="508"/>
      <c r="U629" s="509">
        <f t="shared" si="229"/>
        <v>150</v>
      </c>
      <c r="V629" s="47">
        <f t="shared" si="231"/>
        <v>0</v>
      </c>
      <c r="W629" s="510"/>
    </row>
    <row r="630" spans="1:23" ht="12" customHeight="1">
      <c r="A630" s="498">
        <v>11550130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1"/>
        <v>0</v>
      </c>
      <c r="K630" s="888">
        <f t="shared" si="232"/>
        <v>0</v>
      </c>
      <c r="L630" s="888">
        <f t="shared" si="232"/>
        <v>0</v>
      </c>
      <c r="M630" s="888">
        <f t="shared" si="232"/>
        <v>0</v>
      </c>
      <c r="N630" s="515">
        <f t="shared" si="233"/>
        <v>0</v>
      </c>
      <c r="O630" s="509">
        <f t="shared" si="233"/>
        <v>0</v>
      </c>
      <c r="P630" s="515">
        <f t="shared" si="230"/>
        <v>0</v>
      </c>
      <c r="Q630" s="888">
        <f t="shared" si="230"/>
        <v>0</v>
      </c>
      <c r="R630" s="889">
        <f t="shared" si="225"/>
        <v>0</v>
      </c>
      <c r="S630" s="507"/>
      <c r="T630" s="508"/>
      <c r="U630" s="509">
        <f t="shared" si="229"/>
        <v>0</v>
      </c>
      <c r="V630" s="47">
        <f t="shared" si="231"/>
        <v>0</v>
      </c>
      <c r="W630" s="510"/>
    </row>
    <row r="631" spans="1:23" ht="12" customHeight="1">
      <c r="A631" s="498">
        <v>12202117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1"/>
        <v>0</v>
      </c>
      <c r="K631" s="888">
        <f t="shared" si="232"/>
        <v>0</v>
      </c>
      <c r="L631" s="888">
        <f t="shared" si="232"/>
        <v>0</v>
      </c>
      <c r="M631" s="888">
        <f t="shared" si="232"/>
        <v>0</v>
      </c>
      <c r="N631" s="515">
        <f t="shared" si="233"/>
        <v>0</v>
      </c>
      <c r="O631" s="509">
        <f t="shared" si="233"/>
        <v>0</v>
      </c>
      <c r="P631" s="515">
        <f t="shared" si="230"/>
        <v>0</v>
      </c>
      <c r="Q631" s="888">
        <f t="shared" si="230"/>
        <v>0</v>
      </c>
      <c r="R631" s="889">
        <f t="shared" si="225"/>
        <v>0</v>
      </c>
      <c r="S631" s="507"/>
      <c r="T631" s="508"/>
      <c r="U631" s="509">
        <f t="shared" si="229"/>
        <v>0</v>
      </c>
      <c r="V631" s="47">
        <f t="shared" si="231"/>
        <v>0</v>
      </c>
      <c r="W631" s="510"/>
    </row>
    <row r="632" spans="1:23" ht="12" customHeight="1">
      <c r="A632" s="498">
        <v>12202844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1"/>
        <v>0</v>
      </c>
      <c r="K632" s="888">
        <f t="shared" si="232"/>
        <v>0</v>
      </c>
      <c r="L632" s="888">
        <f t="shared" si="232"/>
        <v>0</v>
      </c>
      <c r="M632" s="888">
        <f t="shared" si="232"/>
        <v>0</v>
      </c>
      <c r="N632" s="515">
        <f t="shared" si="233"/>
        <v>0</v>
      </c>
      <c r="O632" s="509">
        <f t="shared" si="233"/>
        <v>0</v>
      </c>
      <c r="P632" s="515">
        <f t="shared" si="230"/>
        <v>0</v>
      </c>
      <c r="Q632" s="888">
        <f t="shared" si="230"/>
        <v>0</v>
      </c>
      <c r="R632" s="889">
        <f t="shared" si="225"/>
        <v>0</v>
      </c>
      <c r="S632" s="507"/>
      <c r="T632" s="508"/>
      <c r="U632" s="509">
        <f t="shared" si="229"/>
        <v>0</v>
      </c>
      <c r="V632" s="47">
        <f t="shared" si="231"/>
        <v>0</v>
      </c>
      <c r="W632" s="510"/>
    </row>
    <row r="633" spans="1:23" ht="12" customHeight="1">
      <c r="A633" s="498">
        <v>12202885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1"/>
        <v>0</v>
      </c>
      <c r="K633" s="888">
        <f t="shared" si="232"/>
        <v>0</v>
      </c>
      <c r="L633" s="888">
        <f t="shared" si="232"/>
        <v>0</v>
      </c>
      <c r="M633" s="888">
        <f t="shared" si="232"/>
        <v>0</v>
      </c>
      <c r="N633" s="515">
        <f t="shared" si="233"/>
        <v>0</v>
      </c>
      <c r="O633" s="509">
        <f t="shared" si="233"/>
        <v>0</v>
      </c>
      <c r="P633" s="515">
        <f t="shared" ref="P633:Q652" si="234">SUMIF($A$10:$A$378,$A633,P$10:P$378)</f>
        <v>0</v>
      </c>
      <c r="Q633" s="888">
        <f t="shared" si="234"/>
        <v>0</v>
      </c>
      <c r="R633" s="889">
        <f t="shared" si="225"/>
        <v>0</v>
      </c>
      <c r="S633" s="507"/>
      <c r="T633" s="508"/>
      <c r="U633" s="509">
        <f t="shared" si="229"/>
        <v>0</v>
      </c>
      <c r="V633" s="47">
        <f t="shared" si="231"/>
        <v>0</v>
      </c>
      <c r="W633" s="510"/>
    </row>
    <row r="634" spans="1:23" ht="12" customHeight="1">
      <c r="A634" s="498">
        <v>12213118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1"/>
        <v>0</v>
      </c>
      <c r="K634" s="888">
        <f t="shared" si="232"/>
        <v>0</v>
      </c>
      <c r="L634" s="888">
        <f t="shared" si="232"/>
        <v>0</v>
      </c>
      <c r="M634" s="888">
        <f t="shared" si="232"/>
        <v>0</v>
      </c>
      <c r="N634" s="515">
        <f t="shared" si="233"/>
        <v>0</v>
      </c>
      <c r="O634" s="509">
        <f t="shared" si="233"/>
        <v>0</v>
      </c>
      <c r="P634" s="515">
        <f t="shared" si="234"/>
        <v>0</v>
      </c>
      <c r="Q634" s="888">
        <f t="shared" si="234"/>
        <v>0</v>
      </c>
      <c r="R634" s="889">
        <f t="shared" si="225"/>
        <v>0</v>
      </c>
      <c r="S634" s="507"/>
      <c r="T634" s="508"/>
      <c r="U634" s="509">
        <f t="shared" si="229"/>
        <v>0</v>
      </c>
      <c r="V634" s="47">
        <f t="shared" si="231"/>
        <v>0</v>
      </c>
      <c r="W634" s="510"/>
    </row>
    <row r="635" spans="1:23" ht="12" customHeight="1">
      <c r="A635" s="498">
        <v>12213130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1"/>
        <v>0</v>
      </c>
      <c r="K635" s="888">
        <f t="shared" si="232"/>
        <v>0</v>
      </c>
      <c r="L635" s="888">
        <f t="shared" si="232"/>
        <v>0</v>
      </c>
      <c r="M635" s="888">
        <f t="shared" si="232"/>
        <v>0</v>
      </c>
      <c r="N635" s="515">
        <f t="shared" si="233"/>
        <v>0</v>
      </c>
      <c r="O635" s="509">
        <f t="shared" si="233"/>
        <v>0</v>
      </c>
      <c r="P635" s="515">
        <f t="shared" si="234"/>
        <v>0</v>
      </c>
      <c r="Q635" s="888">
        <f t="shared" si="234"/>
        <v>0</v>
      </c>
      <c r="R635" s="889">
        <f t="shared" si="225"/>
        <v>0</v>
      </c>
      <c r="S635" s="507"/>
      <c r="T635" s="508"/>
      <c r="U635" s="509">
        <f t="shared" si="229"/>
        <v>0</v>
      </c>
      <c r="V635" s="47">
        <f t="shared" si="231"/>
        <v>0</v>
      </c>
      <c r="W635" s="510"/>
    </row>
    <row r="636" spans="1:23" ht="12" customHeight="1">
      <c r="A636" s="498">
        <v>12302110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1"/>
        <v>0</v>
      </c>
      <c r="K636" s="888">
        <f t="shared" si="232"/>
        <v>0</v>
      </c>
      <c r="L636" s="888">
        <f t="shared" si="232"/>
        <v>0</v>
      </c>
      <c r="M636" s="888">
        <f t="shared" si="232"/>
        <v>0</v>
      </c>
      <c r="N636" s="515">
        <f t="shared" si="233"/>
        <v>0</v>
      </c>
      <c r="O636" s="509">
        <f t="shared" si="233"/>
        <v>0</v>
      </c>
      <c r="P636" s="515">
        <f t="shared" si="234"/>
        <v>0</v>
      </c>
      <c r="Q636" s="888">
        <f t="shared" si="234"/>
        <v>0</v>
      </c>
      <c r="R636" s="889">
        <f t="shared" si="225"/>
        <v>0</v>
      </c>
      <c r="S636" s="507"/>
      <c r="T636" s="508"/>
      <c r="U636" s="509">
        <f t="shared" si="229"/>
        <v>0</v>
      </c>
      <c r="V636" s="47">
        <f t="shared" si="231"/>
        <v>0</v>
      </c>
      <c r="W636" s="510"/>
    </row>
    <row r="637" spans="1:23" ht="12" customHeight="1">
      <c r="A637" s="498">
        <v>12302118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1"/>
        <v>0</v>
      </c>
      <c r="K637" s="888">
        <f t="shared" si="232"/>
        <v>0</v>
      </c>
      <c r="L637" s="888">
        <f t="shared" si="232"/>
        <v>0</v>
      </c>
      <c r="M637" s="888">
        <f t="shared" si="232"/>
        <v>0</v>
      </c>
      <c r="N637" s="515">
        <f t="shared" si="233"/>
        <v>0</v>
      </c>
      <c r="O637" s="509">
        <f t="shared" si="233"/>
        <v>0</v>
      </c>
      <c r="P637" s="515">
        <f t="shared" si="234"/>
        <v>0</v>
      </c>
      <c r="Q637" s="888">
        <f t="shared" si="234"/>
        <v>0</v>
      </c>
      <c r="R637" s="889">
        <f t="shared" si="225"/>
        <v>0</v>
      </c>
      <c r="S637" s="507"/>
      <c r="T637" s="508"/>
      <c r="U637" s="509">
        <f t="shared" si="229"/>
        <v>0</v>
      </c>
      <c r="V637" s="47">
        <f t="shared" si="231"/>
        <v>0</v>
      </c>
      <c r="W637" s="510"/>
    </row>
    <row r="638" spans="1:23" ht="12" customHeight="1">
      <c r="A638" s="498">
        <v>12302122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1"/>
        <v>0</v>
      </c>
      <c r="K638" s="888">
        <f t="shared" si="232"/>
        <v>0</v>
      </c>
      <c r="L638" s="888">
        <f t="shared" si="232"/>
        <v>0</v>
      </c>
      <c r="M638" s="888">
        <f t="shared" si="232"/>
        <v>0</v>
      </c>
      <c r="N638" s="515">
        <f t="shared" si="233"/>
        <v>0</v>
      </c>
      <c r="O638" s="509">
        <f t="shared" si="233"/>
        <v>0</v>
      </c>
      <c r="P638" s="515">
        <f t="shared" si="234"/>
        <v>0</v>
      </c>
      <c r="Q638" s="888">
        <f t="shared" si="234"/>
        <v>0</v>
      </c>
      <c r="R638" s="889">
        <f t="shared" si="225"/>
        <v>0</v>
      </c>
      <c r="S638" s="507"/>
      <c r="T638" s="508"/>
      <c r="U638" s="509">
        <f t="shared" si="229"/>
        <v>0</v>
      </c>
      <c r="V638" s="47">
        <f t="shared" si="231"/>
        <v>0</v>
      </c>
      <c r="W638" s="510"/>
    </row>
    <row r="639" spans="1:23" ht="12" customHeight="1">
      <c r="A639" s="498">
        <v>12302835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1"/>
        <v>0</v>
      </c>
      <c r="K639" s="888">
        <f t="shared" si="232"/>
        <v>0</v>
      </c>
      <c r="L639" s="888">
        <f t="shared" si="232"/>
        <v>0</v>
      </c>
      <c r="M639" s="888">
        <f t="shared" si="232"/>
        <v>0</v>
      </c>
      <c r="N639" s="515">
        <f t="shared" si="233"/>
        <v>0</v>
      </c>
      <c r="O639" s="509">
        <f t="shared" si="233"/>
        <v>0</v>
      </c>
      <c r="P639" s="515">
        <f t="shared" si="234"/>
        <v>0</v>
      </c>
      <c r="Q639" s="888">
        <f t="shared" si="234"/>
        <v>0</v>
      </c>
      <c r="R639" s="889">
        <f t="shared" si="225"/>
        <v>0</v>
      </c>
      <c r="S639" s="507"/>
      <c r="T639" s="508"/>
      <c r="U639" s="509">
        <f t="shared" si="229"/>
        <v>0</v>
      </c>
      <c r="V639" s="47">
        <f t="shared" si="231"/>
        <v>0</v>
      </c>
      <c r="W639" s="510"/>
    </row>
    <row r="640" spans="1:23" ht="12" customHeight="1">
      <c r="A640" s="498">
        <v>12303118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1"/>
        <v>0</v>
      </c>
      <c r="K640" s="888">
        <f t="shared" si="232"/>
        <v>0</v>
      </c>
      <c r="L640" s="888">
        <f t="shared" si="232"/>
        <v>0</v>
      </c>
      <c r="M640" s="888">
        <f t="shared" si="232"/>
        <v>0</v>
      </c>
      <c r="N640" s="515">
        <f t="shared" si="233"/>
        <v>0</v>
      </c>
      <c r="O640" s="509">
        <f t="shared" si="233"/>
        <v>0</v>
      </c>
      <c r="P640" s="515">
        <f t="shared" si="234"/>
        <v>0</v>
      </c>
      <c r="Q640" s="888">
        <f t="shared" si="234"/>
        <v>0</v>
      </c>
      <c r="R640" s="889">
        <f t="shared" si="225"/>
        <v>0</v>
      </c>
      <c r="S640" s="507"/>
      <c r="T640" s="508"/>
      <c r="U640" s="509">
        <f t="shared" si="229"/>
        <v>0</v>
      </c>
      <c r="V640" s="47">
        <f t="shared" si="231"/>
        <v>0</v>
      </c>
      <c r="W640" s="510"/>
    </row>
    <row r="641" spans="1:23" ht="12" customHeight="1">
      <c r="A641" s="498">
        <v>12702009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1"/>
        <v>0</v>
      </c>
      <c r="K641" s="888">
        <f t="shared" si="232"/>
        <v>0</v>
      </c>
      <c r="L641" s="888">
        <f t="shared" si="232"/>
        <v>0</v>
      </c>
      <c r="M641" s="888">
        <f t="shared" si="232"/>
        <v>0</v>
      </c>
      <c r="N641" s="515">
        <f t="shared" si="233"/>
        <v>0</v>
      </c>
      <c r="O641" s="509">
        <f t="shared" si="233"/>
        <v>0</v>
      </c>
      <c r="P641" s="515">
        <f t="shared" si="234"/>
        <v>0</v>
      </c>
      <c r="Q641" s="888">
        <f t="shared" si="234"/>
        <v>0</v>
      </c>
      <c r="R641" s="889">
        <f t="shared" si="225"/>
        <v>0</v>
      </c>
      <c r="S641" s="507"/>
      <c r="T641" s="508"/>
      <c r="U641" s="509">
        <f t="shared" si="229"/>
        <v>0</v>
      </c>
      <c r="V641" s="47">
        <f t="shared" si="231"/>
        <v>0</v>
      </c>
      <c r="W641" s="510"/>
    </row>
    <row r="642" spans="1:23" ht="12" customHeight="1">
      <c r="A642" s="498">
        <v>12702018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1"/>
        <v>0</v>
      </c>
      <c r="K642" s="888">
        <f t="shared" si="232"/>
        <v>0</v>
      </c>
      <c r="L642" s="888">
        <f t="shared" si="232"/>
        <v>0</v>
      </c>
      <c r="M642" s="888">
        <f t="shared" si="232"/>
        <v>0</v>
      </c>
      <c r="N642" s="515">
        <f t="shared" si="233"/>
        <v>0</v>
      </c>
      <c r="O642" s="509">
        <f t="shared" si="233"/>
        <v>0</v>
      </c>
      <c r="P642" s="515">
        <f t="shared" si="234"/>
        <v>0</v>
      </c>
      <c r="Q642" s="888">
        <f t="shared" si="234"/>
        <v>0</v>
      </c>
      <c r="R642" s="889">
        <f t="shared" si="225"/>
        <v>0</v>
      </c>
      <c r="S642" s="507"/>
      <c r="T642" s="508"/>
      <c r="U642" s="509">
        <f t="shared" si="229"/>
        <v>0</v>
      </c>
      <c r="V642" s="47">
        <f t="shared" si="231"/>
        <v>0</v>
      </c>
      <c r="W642" s="510"/>
    </row>
    <row r="643" spans="1:23" ht="12" customHeight="1">
      <c r="A643" s="498">
        <v>12702022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ref="J643:J706" si="235">SUMIF($A$10:$A$383,$A643,J$10:J$383)</f>
        <v>0</v>
      </c>
      <c r="K643" s="888">
        <f t="shared" si="232"/>
        <v>0</v>
      </c>
      <c r="L643" s="888">
        <f t="shared" si="232"/>
        <v>0</v>
      </c>
      <c r="M643" s="888">
        <f t="shared" si="232"/>
        <v>0</v>
      </c>
      <c r="N643" s="515">
        <f t="shared" si="233"/>
        <v>0</v>
      </c>
      <c r="O643" s="509">
        <f t="shared" si="233"/>
        <v>0</v>
      </c>
      <c r="P643" s="515">
        <f t="shared" si="234"/>
        <v>0</v>
      </c>
      <c r="Q643" s="888">
        <f t="shared" si="234"/>
        <v>0</v>
      </c>
      <c r="R643" s="889">
        <f t="shared" si="225"/>
        <v>0</v>
      </c>
      <c r="S643" s="507"/>
      <c r="T643" s="508"/>
      <c r="U643" s="509">
        <f t="shared" si="229"/>
        <v>0</v>
      </c>
      <c r="V643" s="47">
        <f t="shared" si="231"/>
        <v>0</v>
      </c>
      <c r="W643" s="510"/>
    </row>
    <row r="644" spans="1:23" ht="12" customHeight="1">
      <c r="A644" s="498">
        <v>12702815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5"/>
        <v>0</v>
      </c>
      <c r="K644" s="888">
        <f t="shared" si="232"/>
        <v>0</v>
      </c>
      <c r="L644" s="888">
        <f t="shared" si="232"/>
        <v>0</v>
      </c>
      <c r="M644" s="888">
        <f t="shared" si="232"/>
        <v>0</v>
      </c>
      <c r="N644" s="515">
        <f t="shared" si="233"/>
        <v>0</v>
      </c>
      <c r="O644" s="509">
        <f t="shared" si="233"/>
        <v>0</v>
      </c>
      <c r="P644" s="515">
        <f t="shared" si="234"/>
        <v>0</v>
      </c>
      <c r="Q644" s="888">
        <f t="shared" si="234"/>
        <v>0</v>
      </c>
      <c r="R644" s="889">
        <f t="shared" si="225"/>
        <v>0</v>
      </c>
      <c r="S644" s="507"/>
      <c r="T644" s="508"/>
      <c r="U644" s="509">
        <f t="shared" si="229"/>
        <v>0</v>
      </c>
      <c r="V644" s="47">
        <f t="shared" si="231"/>
        <v>0</v>
      </c>
      <c r="W644" s="510"/>
    </row>
    <row r="645" spans="1:23" ht="12" customHeight="1">
      <c r="A645" s="498">
        <v>12706832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5"/>
        <v>0</v>
      </c>
      <c r="K645" s="888">
        <f t="shared" si="232"/>
        <v>0</v>
      </c>
      <c r="L645" s="888">
        <f t="shared" si="232"/>
        <v>0</v>
      </c>
      <c r="M645" s="888">
        <f t="shared" si="232"/>
        <v>0</v>
      </c>
      <c r="N645" s="515">
        <f t="shared" si="233"/>
        <v>0</v>
      </c>
      <c r="O645" s="509">
        <f t="shared" si="233"/>
        <v>0</v>
      </c>
      <c r="P645" s="515">
        <f t="shared" si="234"/>
        <v>0</v>
      </c>
      <c r="Q645" s="888">
        <f t="shared" si="234"/>
        <v>0</v>
      </c>
      <c r="R645" s="889">
        <f t="shared" si="225"/>
        <v>0</v>
      </c>
      <c r="S645" s="507"/>
      <c r="T645" s="508"/>
      <c r="U645" s="509">
        <f t="shared" si="229"/>
        <v>0</v>
      </c>
      <c r="V645" s="47">
        <f t="shared" si="231"/>
        <v>0</v>
      </c>
      <c r="W645" s="510"/>
    </row>
    <row r="646" spans="1:23" ht="12" customHeight="1">
      <c r="A646" s="498">
        <v>13201109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5"/>
        <v>0</v>
      </c>
      <c r="K646" s="888">
        <f t="shared" si="232"/>
        <v>0</v>
      </c>
      <c r="L646" s="888">
        <f t="shared" si="232"/>
        <v>0</v>
      </c>
      <c r="M646" s="888">
        <f t="shared" si="232"/>
        <v>0</v>
      </c>
      <c r="N646" s="515">
        <f t="shared" si="233"/>
        <v>0</v>
      </c>
      <c r="O646" s="509">
        <f t="shared" si="233"/>
        <v>0</v>
      </c>
      <c r="P646" s="515">
        <f t="shared" si="234"/>
        <v>0</v>
      </c>
      <c r="Q646" s="888">
        <f t="shared" si="234"/>
        <v>0</v>
      </c>
      <c r="R646" s="889">
        <f t="shared" si="225"/>
        <v>0</v>
      </c>
      <c r="S646" s="507"/>
      <c r="T646" s="508"/>
      <c r="U646" s="509">
        <f t="shared" si="229"/>
        <v>0</v>
      </c>
      <c r="V646" s="47">
        <f t="shared" si="231"/>
        <v>0</v>
      </c>
      <c r="W646" s="510"/>
    </row>
    <row r="647" spans="1:23" ht="12" customHeight="1">
      <c r="A647" s="498">
        <v>13201130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5"/>
        <v>0</v>
      </c>
      <c r="K647" s="888">
        <f t="shared" ref="K647:M666" si="236">SUMIF($A$10:$A$378,$A647,K$10:K$378)</f>
        <v>0</v>
      </c>
      <c r="L647" s="888">
        <f t="shared" si="236"/>
        <v>0</v>
      </c>
      <c r="M647" s="888">
        <f t="shared" si="236"/>
        <v>0</v>
      </c>
      <c r="N647" s="515">
        <f t="shared" ref="N647:O666" si="237">SUMIF($A$10:$A$383,$A647,N$10:N$383)</f>
        <v>0</v>
      </c>
      <c r="O647" s="509">
        <f t="shared" si="237"/>
        <v>0</v>
      </c>
      <c r="P647" s="515">
        <f t="shared" si="234"/>
        <v>0</v>
      </c>
      <c r="Q647" s="888">
        <f t="shared" si="234"/>
        <v>0</v>
      </c>
      <c r="R647" s="889">
        <f t="shared" si="225"/>
        <v>0</v>
      </c>
      <c r="S647" s="507"/>
      <c r="T647" s="508"/>
      <c r="U647" s="509">
        <f t="shared" si="229"/>
        <v>0</v>
      </c>
      <c r="V647" s="47">
        <f t="shared" si="231"/>
        <v>0</v>
      </c>
      <c r="W647" s="510"/>
    </row>
    <row r="648" spans="1:23" ht="12" customHeight="1">
      <c r="A648" s="498">
        <v>13202130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5"/>
        <v>0</v>
      </c>
      <c r="K648" s="888">
        <f t="shared" si="236"/>
        <v>0</v>
      </c>
      <c r="L648" s="888">
        <f t="shared" si="236"/>
        <v>0</v>
      </c>
      <c r="M648" s="888">
        <f t="shared" si="236"/>
        <v>0</v>
      </c>
      <c r="N648" s="515">
        <f t="shared" si="237"/>
        <v>0</v>
      </c>
      <c r="O648" s="509">
        <f t="shared" si="237"/>
        <v>0</v>
      </c>
      <c r="P648" s="515">
        <f t="shared" si="234"/>
        <v>0</v>
      </c>
      <c r="Q648" s="888">
        <f t="shared" si="234"/>
        <v>0</v>
      </c>
      <c r="R648" s="889">
        <f t="shared" si="225"/>
        <v>0</v>
      </c>
      <c r="S648" s="507"/>
      <c r="T648" s="508"/>
      <c r="U648" s="509">
        <f t="shared" si="229"/>
        <v>0</v>
      </c>
      <c r="V648" s="47">
        <f t="shared" si="231"/>
        <v>0</v>
      </c>
      <c r="W648" s="510"/>
    </row>
    <row r="649" spans="1:23" ht="12" customHeight="1">
      <c r="A649" s="498">
        <v>13301108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5"/>
        <v>0</v>
      </c>
      <c r="K649" s="888">
        <f t="shared" si="236"/>
        <v>0</v>
      </c>
      <c r="L649" s="888">
        <f t="shared" si="236"/>
        <v>0</v>
      </c>
      <c r="M649" s="888">
        <f t="shared" si="236"/>
        <v>0</v>
      </c>
      <c r="N649" s="515">
        <f t="shared" si="237"/>
        <v>0</v>
      </c>
      <c r="O649" s="509">
        <f t="shared" si="237"/>
        <v>0</v>
      </c>
      <c r="P649" s="515">
        <f t="shared" si="234"/>
        <v>0</v>
      </c>
      <c r="Q649" s="888">
        <f t="shared" si="234"/>
        <v>0</v>
      </c>
      <c r="R649" s="889">
        <f t="shared" si="225"/>
        <v>0</v>
      </c>
      <c r="S649" s="507"/>
      <c r="T649" s="508"/>
      <c r="U649" s="509">
        <f t="shared" si="229"/>
        <v>0</v>
      </c>
      <c r="V649" s="47">
        <f t="shared" si="231"/>
        <v>0</v>
      </c>
      <c r="W649" s="510"/>
    </row>
    <row r="650" spans="1:23" ht="12" customHeight="1">
      <c r="A650" s="498">
        <v>13301110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5"/>
        <v>0</v>
      </c>
      <c r="K650" s="888">
        <f t="shared" si="236"/>
        <v>0</v>
      </c>
      <c r="L650" s="888">
        <f t="shared" si="236"/>
        <v>0</v>
      </c>
      <c r="M650" s="888">
        <f t="shared" si="236"/>
        <v>0</v>
      </c>
      <c r="N650" s="515">
        <f t="shared" si="237"/>
        <v>0</v>
      </c>
      <c r="O650" s="509">
        <f t="shared" si="237"/>
        <v>0</v>
      </c>
      <c r="P650" s="515">
        <f t="shared" si="234"/>
        <v>0</v>
      </c>
      <c r="Q650" s="888">
        <f t="shared" si="234"/>
        <v>0</v>
      </c>
      <c r="R650" s="889">
        <f t="shared" si="225"/>
        <v>0</v>
      </c>
      <c r="S650" s="507"/>
      <c r="T650" s="508"/>
      <c r="U650" s="509"/>
      <c r="V650" s="47">
        <f t="shared" si="231"/>
        <v>0</v>
      </c>
      <c r="W650" s="510"/>
    </row>
    <row r="651" spans="1:23" ht="12" customHeight="1">
      <c r="A651" s="498">
        <v>13301130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5"/>
        <v>0</v>
      </c>
      <c r="K651" s="888">
        <f t="shared" si="236"/>
        <v>0</v>
      </c>
      <c r="L651" s="888">
        <f t="shared" si="236"/>
        <v>0</v>
      </c>
      <c r="M651" s="888">
        <f t="shared" si="236"/>
        <v>0</v>
      </c>
      <c r="N651" s="515">
        <f t="shared" si="237"/>
        <v>0</v>
      </c>
      <c r="O651" s="509">
        <f t="shared" si="237"/>
        <v>0</v>
      </c>
      <c r="P651" s="515">
        <f t="shared" si="234"/>
        <v>0</v>
      </c>
      <c r="Q651" s="888">
        <f t="shared" si="234"/>
        <v>0</v>
      </c>
      <c r="R651" s="889">
        <f t="shared" si="225"/>
        <v>0</v>
      </c>
      <c r="S651" s="507"/>
      <c r="T651" s="508"/>
      <c r="U651" s="509">
        <f t="shared" ref="U651:U682" si="238">SUMIF($A$10:$A$378,$A651,U$10:U$378)</f>
        <v>0</v>
      </c>
      <c r="V651" s="47">
        <f t="shared" si="231"/>
        <v>0</v>
      </c>
      <c r="W651" s="510"/>
    </row>
    <row r="652" spans="1:23" ht="12" customHeight="1">
      <c r="A652" s="498">
        <v>13301140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5"/>
        <v>0</v>
      </c>
      <c r="K652" s="888">
        <f t="shared" si="236"/>
        <v>0</v>
      </c>
      <c r="L652" s="888">
        <f t="shared" si="236"/>
        <v>0</v>
      </c>
      <c r="M652" s="888">
        <f t="shared" si="236"/>
        <v>0</v>
      </c>
      <c r="N652" s="515">
        <f t="shared" si="237"/>
        <v>0</v>
      </c>
      <c r="O652" s="509">
        <f t="shared" si="237"/>
        <v>0</v>
      </c>
      <c r="P652" s="515">
        <f t="shared" si="234"/>
        <v>0</v>
      </c>
      <c r="Q652" s="888">
        <f t="shared" si="234"/>
        <v>0</v>
      </c>
      <c r="R652" s="889">
        <f t="shared" si="225"/>
        <v>0</v>
      </c>
      <c r="S652" s="507"/>
      <c r="T652" s="508"/>
      <c r="U652" s="509">
        <f t="shared" si="238"/>
        <v>0</v>
      </c>
      <c r="V652" s="47">
        <f t="shared" si="231"/>
        <v>0</v>
      </c>
      <c r="W652" s="510"/>
    </row>
    <row r="653" spans="1:23" ht="12" customHeight="1">
      <c r="A653" s="498">
        <v>13301145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5"/>
        <v>0</v>
      </c>
      <c r="K653" s="888">
        <f t="shared" si="236"/>
        <v>0</v>
      </c>
      <c r="L653" s="888">
        <f t="shared" si="236"/>
        <v>0</v>
      </c>
      <c r="M653" s="888">
        <f t="shared" si="236"/>
        <v>0</v>
      </c>
      <c r="N653" s="515">
        <f t="shared" si="237"/>
        <v>0</v>
      </c>
      <c r="O653" s="509">
        <f t="shared" si="237"/>
        <v>0</v>
      </c>
      <c r="P653" s="515">
        <f t="shared" ref="P653:Q672" si="239">SUMIF($A$10:$A$378,$A653,P$10:P$378)</f>
        <v>0</v>
      </c>
      <c r="Q653" s="888">
        <f t="shared" si="239"/>
        <v>0</v>
      </c>
      <c r="R653" s="889">
        <f t="shared" si="225"/>
        <v>0</v>
      </c>
      <c r="S653" s="507"/>
      <c r="T653" s="508"/>
      <c r="U653" s="509">
        <f t="shared" si="238"/>
        <v>0</v>
      </c>
      <c r="V653" s="47">
        <f t="shared" si="231"/>
        <v>0</v>
      </c>
      <c r="W653" s="510"/>
    </row>
    <row r="654" spans="1:23" ht="12" customHeight="1">
      <c r="A654" s="498">
        <v>13301808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5"/>
        <v>0</v>
      </c>
      <c r="K654" s="888">
        <f t="shared" si="236"/>
        <v>0</v>
      </c>
      <c r="L654" s="888">
        <f t="shared" si="236"/>
        <v>0</v>
      </c>
      <c r="M654" s="888">
        <f t="shared" si="236"/>
        <v>0</v>
      </c>
      <c r="N654" s="515">
        <f t="shared" si="237"/>
        <v>0</v>
      </c>
      <c r="O654" s="509">
        <f t="shared" si="237"/>
        <v>0</v>
      </c>
      <c r="P654" s="515">
        <f t="shared" si="239"/>
        <v>0</v>
      </c>
      <c r="Q654" s="888">
        <f t="shared" si="239"/>
        <v>0</v>
      </c>
      <c r="R654" s="889">
        <f t="shared" si="225"/>
        <v>0</v>
      </c>
      <c r="S654" s="507"/>
      <c r="T654" s="508"/>
      <c r="U654" s="509">
        <f t="shared" si="238"/>
        <v>0</v>
      </c>
      <c r="V654" s="47">
        <f t="shared" si="231"/>
        <v>0</v>
      </c>
      <c r="W654" s="510"/>
    </row>
    <row r="655" spans="1:23" ht="12" customHeight="1">
      <c r="A655" s="498">
        <v>13301811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5"/>
        <v>0</v>
      </c>
      <c r="K655" s="888">
        <f t="shared" si="236"/>
        <v>0</v>
      </c>
      <c r="L655" s="888">
        <f t="shared" si="236"/>
        <v>0</v>
      </c>
      <c r="M655" s="888">
        <f t="shared" si="236"/>
        <v>0</v>
      </c>
      <c r="N655" s="515">
        <f t="shared" si="237"/>
        <v>0</v>
      </c>
      <c r="O655" s="509">
        <f t="shared" si="237"/>
        <v>0</v>
      </c>
      <c r="P655" s="515">
        <f t="shared" si="239"/>
        <v>0</v>
      </c>
      <c r="Q655" s="888">
        <f t="shared" si="239"/>
        <v>0</v>
      </c>
      <c r="R655" s="889">
        <f t="shared" si="225"/>
        <v>0</v>
      </c>
      <c r="S655" s="507"/>
      <c r="T655" s="508"/>
      <c r="U655" s="509">
        <f t="shared" si="238"/>
        <v>0</v>
      </c>
      <c r="V655" s="47">
        <f t="shared" si="231"/>
        <v>0</v>
      </c>
      <c r="W655" s="510"/>
    </row>
    <row r="656" spans="1:23" ht="12" customHeight="1">
      <c r="A656" s="498">
        <v>13301812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5"/>
        <v>0</v>
      </c>
      <c r="K656" s="888">
        <f t="shared" si="236"/>
        <v>0</v>
      </c>
      <c r="L656" s="888">
        <f t="shared" si="236"/>
        <v>0</v>
      </c>
      <c r="M656" s="888">
        <f t="shared" si="236"/>
        <v>0</v>
      </c>
      <c r="N656" s="515">
        <f t="shared" si="237"/>
        <v>0</v>
      </c>
      <c r="O656" s="509">
        <f t="shared" si="237"/>
        <v>0</v>
      </c>
      <c r="P656" s="515">
        <f t="shared" si="239"/>
        <v>0</v>
      </c>
      <c r="Q656" s="888">
        <f t="shared" si="239"/>
        <v>0</v>
      </c>
      <c r="R656" s="889">
        <f t="shared" si="225"/>
        <v>0</v>
      </c>
      <c r="S656" s="507"/>
      <c r="T656" s="508"/>
      <c r="U656" s="509">
        <f t="shared" si="238"/>
        <v>0</v>
      </c>
      <c r="V656" s="47">
        <f t="shared" si="231"/>
        <v>0</v>
      </c>
      <c r="W656" s="510"/>
    </row>
    <row r="657" spans="1:23" ht="12" customHeight="1">
      <c r="A657" s="498">
        <v>13301844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5"/>
        <v>0</v>
      </c>
      <c r="K657" s="888">
        <f t="shared" si="236"/>
        <v>0</v>
      </c>
      <c r="L657" s="888">
        <f t="shared" si="236"/>
        <v>0</v>
      </c>
      <c r="M657" s="888">
        <f t="shared" si="236"/>
        <v>0</v>
      </c>
      <c r="N657" s="515">
        <f t="shared" si="237"/>
        <v>0</v>
      </c>
      <c r="O657" s="509">
        <f t="shared" si="237"/>
        <v>0</v>
      </c>
      <c r="P657" s="515">
        <f t="shared" si="239"/>
        <v>0</v>
      </c>
      <c r="Q657" s="888">
        <f t="shared" si="239"/>
        <v>0</v>
      </c>
      <c r="R657" s="889">
        <f t="shared" si="225"/>
        <v>0</v>
      </c>
      <c r="S657" s="507"/>
      <c r="T657" s="508"/>
      <c r="U657" s="509">
        <f t="shared" si="238"/>
        <v>0</v>
      </c>
      <c r="V657" s="47">
        <f t="shared" si="231"/>
        <v>0</v>
      </c>
      <c r="W657" s="510"/>
    </row>
    <row r="658" spans="1:23" ht="12" customHeight="1">
      <c r="A658" s="498">
        <v>13301885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5"/>
        <v>0</v>
      </c>
      <c r="K658" s="888">
        <f t="shared" si="236"/>
        <v>0</v>
      </c>
      <c r="L658" s="888">
        <f t="shared" si="236"/>
        <v>0</v>
      </c>
      <c r="M658" s="888">
        <f t="shared" si="236"/>
        <v>0</v>
      </c>
      <c r="N658" s="515">
        <f t="shared" si="237"/>
        <v>0</v>
      </c>
      <c r="O658" s="509">
        <f t="shared" si="237"/>
        <v>0</v>
      </c>
      <c r="P658" s="515">
        <f t="shared" si="239"/>
        <v>0</v>
      </c>
      <c r="Q658" s="888">
        <f t="shared" si="239"/>
        <v>0</v>
      </c>
      <c r="R658" s="889">
        <f t="shared" si="225"/>
        <v>0</v>
      </c>
      <c r="S658" s="507"/>
      <c r="T658" s="508"/>
      <c r="U658" s="509">
        <f t="shared" si="238"/>
        <v>0</v>
      </c>
      <c r="V658" s="47">
        <f t="shared" si="231"/>
        <v>0</v>
      </c>
      <c r="W658" s="510"/>
    </row>
    <row r="659" spans="1:23" ht="12" customHeight="1">
      <c r="A659" s="498">
        <v>13302109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5"/>
        <v>0</v>
      </c>
      <c r="K659" s="888">
        <f t="shared" si="236"/>
        <v>0</v>
      </c>
      <c r="L659" s="888">
        <f t="shared" si="236"/>
        <v>0</v>
      </c>
      <c r="M659" s="888">
        <f t="shared" si="236"/>
        <v>0</v>
      </c>
      <c r="N659" s="515">
        <f t="shared" si="237"/>
        <v>0</v>
      </c>
      <c r="O659" s="509">
        <f t="shared" si="237"/>
        <v>0</v>
      </c>
      <c r="P659" s="515">
        <f t="shared" si="239"/>
        <v>0</v>
      </c>
      <c r="Q659" s="888">
        <f t="shared" si="239"/>
        <v>0</v>
      </c>
      <c r="R659" s="889">
        <f t="shared" si="225"/>
        <v>0</v>
      </c>
      <c r="S659" s="507"/>
      <c r="T659" s="508"/>
      <c r="U659" s="509">
        <f t="shared" si="238"/>
        <v>0</v>
      </c>
      <c r="V659" s="47">
        <f t="shared" si="231"/>
        <v>0</v>
      </c>
      <c r="W659" s="510"/>
    </row>
    <row r="660" spans="1:23" ht="12" customHeight="1">
      <c r="A660" s="498">
        <v>13302130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5"/>
        <v>0</v>
      </c>
      <c r="K660" s="888">
        <f t="shared" si="236"/>
        <v>0</v>
      </c>
      <c r="L660" s="888">
        <f t="shared" si="236"/>
        <v>0</v>
      </c>
      <c r="M660" s="888">
        <f t="shared" si="236"/>
        <v>0</v>
      </c>
      <c r="N660" s="515">
        <f t="shared" si="237"/>
        <v>0</v>
      </c>
      <c r="O660" s="509">
        <f t="shared" si="237"/>
        <v>0</v>
      </c>
      <c r="P660" s="515">
        <f t="shared" si="239"/>
        <v>0</v>
      </c>
      <c r="Q660" s="888">
        <f t="shared" si="239"/>
        <v>0</v>
      </c>
      <c r="R660" s="889">
        <f t="shared" si="225"/>
        <v>0</v>
      </c>
      <c r="S660" s="507"/>
      <c r="T660" s="508"/>
      <c r="U660" s="509">
        <f t="shared" si="238"/>
        <v>0</v>
      </c>
      <c r="V660" s="47">
        <f t="shared" si="231"/>
        <v>0</v>
      </c>
      <c r="W660" s="510"/>
    </row>
    <row r="661" spans="1:23" ht="12" customHeight="1">
      <c r="A661" s="498">
        <v>13607109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5"/>
        <v>0</v>
      </c>
      <c r="K661" s="888">
        <f t="shared" si="236"/>
        <v>0</v>
      </c>
      <c r="L661" s="888">
        <f t="shared" si="236"/>
        <v>0</v>
      </c>
      <c r="M661" s="888">
        <f t="shared" si="236"/>
        <v>0</v>
      </c>
      <c r="N661" s="515">
        <f t="shared" si="237"/>
        <v>0</v>
      </c>
      <c r="O661" s="509">
        <f t="shared" si="237"/>
        <v>0</v>
      </c>
      <c r="P661" s="515">
        <f t="shared" si="239"/>
        <v>0</v>
      </c>
      <c r="Q661" s="888">
        <f t="shared" si="239"/>
        <v>0</v>
      </c>
      <c r="R661" s="889">
        <f t="shared" si="225"/>
        <v>0</v>
      </c>
      <c r="S661" s="507"/>
      <c r="T661" s="508"/>
      <c r="U661" s="509">
        <f t="shared" si="238"/>
        <v>0</v>
      </c>
      <c r="V661" s="47">
        <f t="shared" si="231"/>
        <v>0</v>
      </c>
      <c r="W661" s="510"/>
    </row>
    <row r="662" spans="1:23" ht="12" customHeight="1">
      <c r="A662" s="498">
        <v>13607127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5"/>
        <v>0</v>
      </c>
      <c r="K662" s="888">
        <f t="shared" si="236"/>
        <v>0</v>
      </c>
      <c r="L662" s="888">
        <f t="shared" si="236"/>
        <v>0</v>
      </c>
      <c r="M662" s="888">
        <f t="shared" si="236"/>
        <v>0</v>
      </c>
      <c r="N662" s="515">
        <f t="shared" si="237"/>
        <v>0</v>
      </c>
      <c r="O662" s="509">
        <f t="shared" si="237"/>
        <v>0</v>
      </c>
      <c r="P662" s="515">
        <f t="shared" si="239"/>
        <v>0</v>
      </c>
      <c r="Q662" s="888">
        <f t="shared" si="239"/>
        <v>0</v>
      </c>
      <c r="R662" s="889">
        <f t="shared" si="225"/>
        <v>0</v>
      </c>
      <c r="S662" s="507"/>
      <c r="T662" s="508"/>
      <c r="U662" s="509">
        <f t="shared" si="238"/>
        <v>0</v>
      </c>
      <c r="V662" s="47">
        <f t="shared" si="231"/>
        <v>0</v>
      </c>
      <c r="W662" s="510"/>
    </row>
    <row r="663" spans="1:23" ht="12" customHeight="1">
      <c r="A663" s="498">
        <v>13607130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5"/>
        <v>0</v>
      </c>
      <c r="K663" s="888">
        <f t="shared" si="236"/>
        <v>0</v>
      </c>
      <c r="L663" s="888">
        <f t="shared" si="236"/>
        <v>0</v>
      </c>
      <c r="M663" s="888">
        <f t="shared" si="236"/>
        <v>0</v>
      </c>
      <c r="N663" s="515">
        <f t="shared" si="237"/>
        <v>0</v>
      </c>
      <c r="O663" s="509">
        <f t="shared" si="237"/>
        <v>0</v>
      </c>
      <c r="P663" s="515">
        <f t="shared" si="239"/>
        <v>0</v>
      </c>
      <c r="Q663" s="888">
        <f t="shared" si="239"/>
        <v>0</v>
      </c>
      <c r="R663" s="889">
        <f t="shared" si="225"/>
        <v>0</v>
      </c>
      <c r="S663" s="507"/>
      <c r="T663" s="508"/>
      <c r="U663" s="509">
        <f t="shared" si="238"/>
        <v>0</v>
      </c>
      <c r="V663" s="47">
        <f t="shared" si="231"/>
        <v>0</v>
      </c>
      <c r="W663" s="510"/>
    </row>
    <row r="664" spans="1:23" ht="12" customHeight="1">
      <c r="A664" s="498">
        <v>13607143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5"/>
        <v>0</v>
      </c>
      <c r="K664" s="888">
        <f t="shared" si="236"/>
        <v>0</v>
      </c>
      <c r="L664" s="888">
        <f t="shared" si="236"/>
        <v>0</v>
      </c>
      <c r="M664" s="888">
        <f t="shared" si="236"/>
        <v>0</v>
      </c>
      <c r="N664" s="515">
        <f t="shared" si="237"/>
        <v>0</v>
      </c>
      <c r="O664" s="509">
        <f t="shared" si="237"/>
        <v>0</v>
      </c>
      <c r="P664" s="515">
        <f t="shared" si="239"/>
        <v>0</v>
      </c>
      <c r="Q664" s="888">
        <f t="shared" si="239"/>
        <v>0</v>
      </c>
      <c r="R664" s="889">
        <f t="shared" si="225"/>
        <v>0</v>
      </c>
      <c r="S664" s="507"/>
      <c r="T664" s="508"/>
      <c r="U664" s="509">
        <f t="shared" si="238"/>
        <v>0</v>
      </c>
      <c r="V664" s="47">
        <f t="shared" si="231"/>
        <v>0</v>
      </c>
      <c r="W664" s="510"/>
    </row>
    <row r="665" spans="1:23" ht="12" customHeight="1">
      <c r="A665" s="498">
        <v>13607145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5"/>
        <v>0</v>
      </c>
      <c r="K665" s="888">
        <f t="shared" si="236"/>
        <v>0</v>
      </c>
      <c r="L665" s="888">
        <f t="shared" si="236"/>
        <v>0</v>
      </c>
      <c r="M665" s="888">
        <f t="shared" si="236"/>
        <v>0</v>
      </c>
      <c r="N665" s="515">
        <f t="shared" si="237"/>
        <v>0</v>
      </c>
      <c r="O665" s="509">
        <f t="shared" si="237"/>
        <v>0</v>
      </c>
      <c r="P665" s="515">
        <f t="shared" si="239"/>
        <v>0</v>
      </c>
      <c r="Q665" s="888">
        <f t="shared" si="239"/>
        <v>0</v>
      </c>
      <c r="R665" s="889">
        <f t="shared" ref="R665:R728" si="240">SUMIF($A$10:$A$378,$A665,R$10:R$378)</f>
        <v>0</v>
      </c>
      <c r="S665" s="507"/>
      <c r="T665" s="508"/>
      <c r="U665" s="509">
        <f t="shared" si="238"/>
        <v>0</v>
      </c>
      <c r="V665" s="47">
        <f t="shared" si="231"/>
        <v>0</v>
      </c>
      <c r="W665" s="510"/>
    </row>
    <row r="666" spans="1:23" ht="12" customHeight="1">
      <c r="A666" s="498">
        <v>13607808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5"/>
        <v>0</v>
      </c>
      <c r="K666" s="888">
        <f t="shared" si="236"/>
        <v>0</v>
      </c>
      <c r="L666" s="888">
        <f t="shared" si="236"/>
        <v>0</v>
      </c>
      <c r="M666" s="888">
        <f t="shared" si="236"/>
        <v>0</v>
      </c>
      <c r="N666" s="515">
        <f t="shared" si="237"/>
        <v>0</v>
      </c>
      <c r="O666" s="509">
        <f t="shared" si="237"/>
        <v>0</v>
      </c>
      <c r="P666" s="515">
        <f t="shared" si="239"/>
        <v>0</v>
      </c>
      <c r="Q666" s="888">
        <f t="shared" si="239"/>
        <v>0</v>
      </c>
      <c r="R666" s="889">
        <f t="shared" si="240"/>
        <v>0</v>
      </c>
      <c r="S666" s="507"/>
      <c r="T666" s="508"/>
      <c r="U666" s="509">
        <f t="shared" si="238"/>
        <v>0</v>
      </c>
      <c r="V666" s="47">
        <f t="shared" si="231"/>
        <v>0</v>
      </c>
      <c r="W666" s="510"/>
    </row>
    <row r="667" spans="1:23" ht="12" customHeight="1">
      <c r="A667" s="498">
        <v>13607812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5"/>
        <v>0</v>
      </c>
      <c r="K667" s="888">
        <f t="shared" ref="K667:M686" si="241">SUMIF($A$10:$A$378,$A667,K$10:K$378)</f>
        <v>0</v>
      </c>
      <c r="L667" s="888">
        <f t="shared" si="241"/>
        <v>0</v>
      </c>
      <c r="M667" s="888">
        <f t="shared" si="241"/>
        <v>0</v>
      </c>
      <c r="N667" s="515">
        <f t="shared" ref="N667:O686" si="242">SUMIF($A$10:$A$383,$A667,N$10:N$383)</f>
        <v>0</v>
      </c>
      <c r="O667" s="509">
        <f t="shared" si="242"/>
        <v>0</v>
      </c>
      <c r="P667" s="515">
        <f t="shared" si="239"/>
        <v>0</v>
      </c>
      <c r="Q667" s="888">
        <f t="shared" si="239"/>
        <v>0</v>
      </c>
      <c r="R667" s="889">
        <f t="shared" si="240"/>
        <v>0</v>
      </c>
      <c r="S667" s="507"/>
      <c r="T667" s="508"/>
      <c r="U667" s="509">
        <f t="shared" si="238"/>
        <v>0</v>
      </c>
      <c r="V667" s="47">
        <f t="shared" si="231"/>
        <v>0</v>
      </c>
      <c r="W667" s="510"/>
    </row>
    <row r="668" spans="1:23" ht="12" customHeight="1">
      <c r="A668" s="498">
        <v>13607815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5"/>
        <v>0</v>
      </c>
      <c r="K668" s="888">
        <f t="shared" si="241"/>
        <v>0</v>
      </c>
      <c r="L668" s="888">
        <f t="shared" si="241"/>
        <v>0</v>
      </c>
      <c r="M668" s="888">
        <f t="shared" si="241"/>
        <v>0</v>
      </c>
      <c r="N668" s="515">
        <f t="shared" si="242"/>
        <v>0</v>
      </c>
      <c r="O668" s="509">
        <f t="shared" si="242"/>
        <v>0</v>
      </c>
      <c r="P668" s="515">
        <f t="shared" si="239"/>
        <v>0</v>
      </c>
      <c r="Q668" s="888">
        <f t="shared" si="239"/>
        <v>0</v>
      </c>
      <c r="R668" s="889">
        <f t="shared" si="240"/>
        <v>0</v>
      </c>
      <c r="S668" s="507"/>
      <c r="T668" s="508"/>
      <c r="U668" s="509">
        <f t="shared" si="238"/>
        <v>0</v>
      </c>
      <c r="V668" s="47">
        <f t="shared" si="231"/>
        <v>0</v>
      </c>
      <c r="W668" s="510"/>
    </row>
    <row r="669" spans="1:23" ht="12" customHeight="1">
      <c r="A669" s="498">
        <v>13607844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5"/>
        <v>0</v>
      </c>
      <c r="K669" s="888">
        <f t="shared" si="241"/>
        <v>0</v>
      </c>
      <c r="L669" s="888">
        <f t="shared" si="241"/>
        <v>0</v>
      </c>
      <c r="M669" s="888">
        <f t="shared" si="241"/>
        <v>0</v>
      </c>
      <c r="N669" s="515">
        <f t="shared" si="242"/>
        <v>0</v>
      </c>
      <c r="O669" s="509">
        <f t="shared" si="242"/>
        <v>0</v>
      </c>
      <c r="P669" s="515">
        <f t="shared" si="239"/>
        <v>0</v>
      </c>
      <c r="Q669" s="888">
        <f t="shared" si="239"/>
        <v>0</v>
      </c>
      <c r="R669" s="889">
        <f t="shared" si="240"/>
        <v>0</v>
      </c>
      <c r="S669" s="507"/>
      <c r="T669" s="508"/>
      <c r="U669" s="509">
        <f t="shared" si="238"/>
        <v>0</v>
      </c>
      <c r="V669" s="47">
        <f t="shared" si="231"/>
        <v>0</v>
      </c>
      <c r="W669" s="510"/>
    </row>
    <row r="670" spans="1:23" ht="12" customHeight="1">
      <c r="A670" s="498">
        <v>13607845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5"/>
        <v>0</v>
      </c>
      <c r="K670" s="888">
        <f t="shared" si="241"/>
        <v>0</v>
      </c>
      <c r="L670" s="888">
        <f t="shared" si="241"/>
        <v>0</v>
      </c>
      <c r="M670" s="888">
        <f t="shared" si="241"/>
        <v>0</v>
      </c>
      <c r="N670" s="515">
        <f t="shared" si="242"/>
        <v>0</v>
      </c>
      <c r="O670" s="509">
        <f t="shared" si="242"/>
        <v>0</v>
      </c>
      <c r="P670" s="515">
        <f t="shared" si="239"/>
        <v>0</v>
      </c>
      <c r="Q670" s="888">
        <f t="shared" si="239"/>
        <v>0</v>
      </c>
      <c r="R670" s="889">
        <f t="shared" si="240"/>
        <v>0</v>
      </c>
      <c r="S670" s="507"/>
      <c r="T670" s="508"/>
      <c r="U670" s="509">
        <f t="shared" si="238"/>
        <v>0</v>
      </c>
      <c r="V670" s="47">
        <f t="shared" si="231"/>
        <v>0</v>
      </c>
      <c r="W670" s="510"/>
    </row>
    <row r="671" spans="1:23" ht="12" customHeight="1">
      <c r="A671" s="498">
        <v>13607885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5"/>
        <v>0</v>
      </c>
      <c r="K671" s="888">
        <f t="shared" si="241"/>
        <v>0</v>
      </c>
      <c r="L671" s="888">
        <f t="shared" si="241"/>
        <v>0</v>
      </c>
      <c r="M671" s="888">
        <f t="shared" si="241"/>
        <v>0</v>
      </c>
      <c r="N671" s="515">
        <f t="shared" si="242"/>
        <v>0</v>
      </c>
      <c r="O671" s="509">
        <f t="shared" si="242"/>
        <v>0</v>
      </c>
      <c r="P671" s="515">
        <f t="shared" si="239"/>
        <v>0</v>
      </c>
      <c r="Q671" s="888">
        <f t="shared" si="239"/>
        <v>0</v>
      </c>
      <c r="R671" s="889">
        <f t="shared" si="240"/>
        <v>0</v>
      </c>
      <c r="S671" s="507"/>
      <c r="T671" s="508"/>
      <c r="U671" s="509">
        <f t="shared" si="238"/>
        <v>0</v>
      </c>
      <c r="V671" s="47">
        <f t="shared" si="231"/>
        <v>0</v>
      </c>
      <c r="W671" s="510"/>
    </row>
    <row r="672" spans="1:23" ht="12" customHeight="1">
      <c r="A672" s="498">
        <v>13607887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5"/>
        <v>0</v>
      </c>
      <c r="K672" s="888">
        <f t="shared" si="241"/>
        <v>0</v>
      </c>
      <c r="L672" s="888">
        <f t="shared" si="241"/>
        <v>0</v>
      </c>
      <c r="M672" s="888">
        <f t="shared" si="241"/>
        <v>0</v>
      </c>
      <c r="N672" s="515">
        <f t="shared" si="242"/>
        <v>0</v>
      </c>
      <c r="O672" s="509">
        <f t="shared" si="242"/>
        <v>0</v>
      </c>
      <c r="P672" s="515">
        <f t="shared" si="239"/>
        <v>0</v>
      </c>
      <c r="Q672" s="888">
        <f t="shared" si="239"/>
        <v>0</v>
      </c>
      <c r="R672" s="889">
        <f t="shared" si="240"/>
        <v>0</v>
      </c>
      <c r="S672" s="507"/>
      <c r="T672" s="508"/>
      <c r="U672" s="509">
        <f t="shared" si="238"/>
        <v>0</v>
      </c>
      <c r="V672" s="47">
        <f t="shared" si="231"/>
        <v>0</v>
      </c>
      <c r="W672" s="510"/>
    </row>
    <row r="673" spans="1:23" ht="12" customHeight="1">
      <c r="A673" s="498">
        <v>13627109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5"/>
        <v>0</v>
      </c>
      <c r="K673" s="888">
        <f t="shared" si="241"/>
        <v>0</v>
      </c>
      <c r="L673" s="888">
        <f t="shared" si="241"/>
        <v>0</v>
      </c>
      <c r="M673" s="888">
        <f t="shared" si="241"/>
        <v>0</v>
      </c>
      <c r="N673" s="515">
        <f t="shared" si="242"/>
        <v>0</v>
      </c>
      <c r="O673" s="509">
        <f t="shared" si="242"/>
        <v>0</v>
      </c>
      <c r="P673" s="515">
        <f t="shared" ref="P673:Q692" si="243">SUMIF($A$10:$A$378,$A673,P$10:P$378)</f>
        <v>0</v>
      </c>
      <c r="Q673" s="888">
        <f t="shared" si="243"/>
        <v>0</v>
      </c>
      <c r="R673" s="889">
        <f t="shared" si="240"/>
        <v>0</v>
      </c>
      <c r="S673" s="507"/>
      <c r="T673" s="508"/>
      <c r="U673" s="509">
        <f t="shared" si="238"/>
        <v>0</v>
      </c>
      <c r="V673" s="47">
        <f t="shared" si="231"/>
        <v>0</v>
      </c>
      <c r="W673" s="510"/>
    </row>
    <row r="674" spans="1:23" ht="12" customHeight="1">
      <c r="A674" s="498">
        <v>13627130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5"/>
        <v>0</v>
      </c>
      <c r="K674" s="888">
        <f t="shared" si="241"/>
        <v>0</v>
      </c>
      <c r="L674" s="888">
        <f t="shared" si="241"/>
        <v>0</v>
      </c>
      <c r="M674" s="888">
        <f t="shared" si="241"/>
        <v>0</v>
      </c>
      <c r="N674" s="515">
        <f t="shared" si="242"/>
        <v>0</v>
      </c>
      <c r="O674" s="509">
        <f t="shared" si="242"/>
        <v>0</v>
      </c>
      <c r="P674" s="515">
        <f t="shared" si="243"/>
        <v>0</v>
      </c>
      <c r="Q674" s="888">
        <f t="shared" si="243"/>
        <v>0</v>
      </c>
      <c r="R674" s="889">
        <f t="shared" si="240"/>
        <v>0</v>
      </c>
      <c r="S674" s="507"/>
      <c r="T674" s="508"/>
      <c r="U674" s="509">
        <f t="shared" si="238"/>
        <v>0</v>
      </c>
      <c r="V674" s="47">
        <f t="shared" si="231"/>
        <v>0</v>
      </c>
      <c r="W674" s="510"/>
    </row>
    <row r="675" spans="1:23" ht="12" customHeight="1">
      <c r="A675" s="498">
        <v>13627145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5"/>
        <v>0</v>
      </c>
      <c r="K675" s="888">
        <f t="shared" si="241"/>
        <v>0</v>
      </c>
      <c r="L675" s="888">
        <f t="shared" si="241"/>
        <v>0</v>
      </c>
      <c r="M675" s="888">
        <f t="shared" si="241"/>
        <v>0</v>
      </c>
      <c r="N675" s="515">
        <f t="shared" si="242"/>
        <v>0</v>
      </c>
      <c r="O675" s="509">
        <f t="shared" si="242"/>
        <v>0</v>
      </c>
      <c r="P675" s="515">
        <f t="shared" si="243"/>
        <v>0</v>
      </c>
      <c r="Q675" s="888">
        <f t="shared" si="243"/>
        <v>0</v>
      </c>
      <c r="R675" s="889">
        <f t="shared" si="240"/>
        <v>0</v>
      </c>
      <c r="S675" s="507"/>
      <c r="T675" s="508"/>
      <c r="U675" s="509">
        <f t="shared" si="238"/>
        <v>0</v>
      </c>
      <c r="V675" s="47">
        <f t="shared" si="231"/>
        <v>0</v>
      </c>
      <c r="W675" s="510"/>
    </row>
    <row r="676" spans="1:23" ht="12" customHeight="1">
      <c r="A676" s="498">
        <v>13801812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5"/>
        <v>0</v>
      </c>
      <c r="K676" s="888">
        <f t="shared" si="241"/>
        <v>0</v>
      </c>
      <c r="L676" s="888">
        <f t="shared" si="241"/>
        <v>0</v>
      </c>
      <c r="M676" s="888">
        <f t="shared" si="241"/>
        <v>0</v>
      </c>
      <c r="N676" s="515">
        <f t="shared" si="242"/>
        <v>0</v>
      </c>
      <c r="O676" s="509">
        <f t="shared" si="242"/>
        <v>0</v>
      </c>
      <c r="P676" s="515">
        <f t="shared" si="243"/>
        <v>0</v>
      </c>
      <c r="Q676" s="888">
        <f t="shared" si="243"/>
        <v>0</v>
      </c>
      <c r="R676" s="889">
        <f t="shared" si="240"/>
        <v>0</v>
      </c>
      <c r="S676" s="507"/>
      <c r="T676" s="508"/>
      <c r="U676" s="509">
        <f t="shared" si="238"/>
        <v>0</v>
      </c>
      <c r="V676" s="47">
        <f t="shared" si="231"/>
        <v>0</v>
      </c>
      <c r="W676" s="510"/>
    </row>
    <row r="677" spans="1:23" ht="12" customHeight="1">
      <c r="A677" s="498">
        <v>13801815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5"/>
        <v>0</v>
      </c>
      <c r="K677" s="888">
        <f t="shared" si="241"/>
        <v>0</v>
      </c>
      <c r="L677" s="888">
        <f t="shared" si="241"/>
        <v>0</v>
      </c>
      <c r="M677" s="888">
        <f t="shared" si="241"/>
        <v>0</v>
      </c>
      <c r="N677" s="515">
        <f t="shared" si="242"/>
        <v>0</v>
      </c>
      <c r="O677" s="509">
        <f t="shared" si="242"/>
        <v>0</v>
      </c>
      <c r="P677" s="515">
        <f t="shared" si="243"/>
        <v>0</v>
      </c>
      <c r="Q677" s="888">
        <f t="shared" si="243"/>
        <v>0</v>
      </c>
      <c r="R677" s="889">
        <f t="shared" si="240"/>
        <v>0</v>
      </c>
      <c r="S677" s="507"/>
      <c r="T677" s="508"/>
      <c r="U677" s="509">
        <f t="shared" si="238"/>
        <v>0</v>
      </c>
      <c r="V677" s="47">
        <f t="shared" si="231"/>
        <v>0</v>
      </c>
      <c r="W677" s="510"/>
    </row>
    <row r="678" spans="1:23" ht="12" customHeight="1">
      <c r="A678" s="498">
        <v>13801844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5"/>
        <v>0</v>
      </c>
      <c r="K678" s="888">
        <f t="shared" si="241"/>
        <v>0</v>
      </c>
      <c r="L678" s="888">
        <f t="shared" si="241"/>
        <v>0</v>
      </c>
      <c r="M678" s="888">
        <f t="shared" si="241"/>
        <v>0</v>
      </c>
      <c r="N678" s="515">
        <f t="shared" si="242"/>
        <v>0</v>
      </c>
      <c r="O678" s="509">
        <f t="shared" si="242"/>
        <v>0</v>
      </c>
      <c r="P678" s="515">
        <f t="shared" si="243"/>
        <v>0</v>
      </c>
      <c r="Q678" s="888">
        <f t="shared" si="243"/>
        <v>0</v>
      </c>
      <c r="R678" s="889">
        <f t="shared" si="240"/>
        <v>0</v>
      </c>
      <c r="S678" s="507"/>
      <c r="T678" s="508"/>
      <c r="U678" s="509">
        <f t="shared" si="238"/>
        <v>0</v>
      </c>
      <c r="V678" s="47">
        <f t="shared" si="231"/>
        <v>0</v>
      </c>
      <c r="W678" s="510"/>
    </row>
    <row r="679" spans="1:23" ht="12" customHeight="1">
      <c r="A679" s="498">
        <v>13801885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5"/>
        <v>0</v>
      </c>
      <c r="K679" s="888">
        <f t="shared" si="241"/>
        <v>0</v>
      </c>
      <c r="L679" s="888">
        <f t="shared" si="241"/>
        <v>0</v>
      </c>
      <c r="M679" s="888">
        <f t="shared" si="241"/>
        <v>0</v>
      </c>
      <c r="N679" s="515">
        <f t="shared" si="242"/>
        <v>0</v>
      </c>
      <c r="O679" s="509">
        <f t="shared" si="242"/>
        <v>0</v>
      </c>
      <c r="P679" s="515">
        <f t="shared" si="243"/>
        <v>0</v>
      </c>
      <c r="Q679" s="888">
        <f t="shared" si="243"/>
        <v>0</v>
      </c>
      <c r="R679" s="889">
        <f t="shared" si="240"/>
        <v>0</v>
      </c>
      <c r="S679" s="507"/>
      <c r="T679" s="508"/>
      <c r="U679" s="509">
        <f t="shared" si="238"/>
        <v>0</v>
      </c>
      <c r="V679" s="47">
        <f t="shared" si="231"/>
        <v>0</v>
      </c>
      <c r="W679" s="510"/>
    </row>
    <row r="680" spans="1:23" ht="12" customHeight="1">
      <c r="A680" s="498">
        <v>13861808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5"/>
        <v>0</v>
      </c>
      <c r="K680" s="888">
        <f t="shared" si="241"/>
        <v>0</v>
      </c>
      <c r="L680" s="888">
        <f t="shared" si="241"/>
        <v>0</v>
      </c>
      <c r="M680" s="888">
        <f t="shared" si="241"/>
        <v>0</v>
      </c>
      <c r="N680" s="515">
        <f t="shared" si="242"/>
        <v>0</v>
      </c>
      <c r="O680" s="509">
        <f t="shared" si="242"/>
        <v>0</v>
      </c>
      <c r="P680" s="515">
        <f t="shared" si="243"/>
        <v>0</v>
      </c>
      <c r="Q680" s="888">
        <f t="shared" si="243"/>
        <v>0</v>
      </c>
      <c r="R680" s="889">
        <f t="shared" si="240"/>
        <v>0</v>
      </c>
      <c r="S680" s="507"/>
      <c r="T680" s="508"/>
      <c r="U680" s="509">
        <f t="shared" si="238"/>
        <v>0</v>
      </c>
      <c r="V680" s="47">
        <f t="shared" si="231"/>
        <v>0</v>
      </c>
      <c r="W680" s="510"/>
    </row>
    <row r="681" spans="1:23" ht="12" customHeight="1">
      <c r="A681" s="498">
        <v>13861815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5"/>
        <v>0</v>
      </c>
      <c r="K681" s="888">
        <f t="shared" si="241"/>
        <v>0</v>
      </c>
      <c r="L681" s="888">
        <f t="shared" si="241"/>
        <v>0</v>
      </c>
      <c r="M681" s="888">
        <f t="shared" si="241"/>
        <v>0</v>
      </c>
      <c r="N681" s="515">
        <f t="shared" si="242"/>
        <v>0</v>
      </c>
      <c r="O681" s="509">
        <f t="shared" si="242"/>
        <v>0</v>
      </c>
      <c r="P681" s="515">
        <f t="shared" si="243"/>
        <v>0</v>
      </c>
      <c r="Q681" s="888">
        <f t="shared" si="243"/>
        <v>0</v>
      </c>
      <c r="R681" s="889">
        <f t="shared" si="240"/>
        <v>0</v>
      </c>
      <c r="S681" s="507"/>
      <c r="T681" s="508"/>
      <c r="U681" s="509">
        <f t="shared" si="238"/>
        <v>0</v>
      </c>
      <c r="V681" s="47">
        <f t="shared" si="231"/>
        <v>0</v>
      </c>
      <c r="W681" s="510"/>
    </row>
    <row r="682" spans="1:23" ht="12" customHeight="1">
      <c r="A682" s="498">
        <v>13861844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5"/>
        <v>0</v>
      </c>
      <c r="K682" s="888">
        <f t="shared" si="241"/>
        <v>0</v>
      </c>
      <c r="L682" s="888">
        <f t="shared" si="241"/>
        <v>0</v>
      </c>
      <c r="M682" s="888">
        <f t="shared" si="241"/>
        <v>0</v>
      </c>
      <c r="N682" s="515">
        <f t="shared" si="242"/>
        <v>0</v>
      </c>
      <c r="O682" s="509">
        <f t="shared" si="242"/>
        <v>0</v>
      </c>
      <c r="P682" s="515">
        <f t="shared" si="243"/>
        <v>0</v>
      </c>
      <c r="Q682" s="888">
        <f t="shared" si="243"/>
        <v>0</v>
      </c>
      <c r="R682" s="889">
        <f t="shared" si="240"/>
        <v>0</v>
      </c>
      <c r="S682" s="507"/>
      <c r="T682" s="508"/>
      <c r="U682" s="509">
        <f t="shared" si="238"/>
        <v>0</v>
      </c>
      <c r="V682" s="47">
        <f t="shared" si="231"/>
        <v>0</v>
      </c>
      <c r="W682" s="510"/>
    </row>
    <row r="683" spans="1:23" ht="12" customHeight="1">
      <c r="A683" s="498">
        <v>13901109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5"/>
        <v>0</v>
      </c>
      <c r="K683" s="888">
        <f t="shared" si="241"/>
        <v>0</v>
      </c>
      <c r="L683" s="888">
        <f t="shared" si="241"/>
        <v>0</v>
      </c>
      <c r="M683" s="888">
        <f t="shared" si="241"/>
        <v>0</v>
      </c>
      <c r="N683" s="515">
        <f t="shared" si="242"/>
        <v>0</v>
      </c>
      <c r="O683" s="509">
        <f t="shared" si="242"/>
        <v>0</v>
      </c>
      <c r="P683" s="515">
        <f t="shared" si="243"/>
        <v>0</v>
      </c>
      <c r="Q683" s="888">
        <f t="shared" si="243"/>
        <v>0</v>
      </c>
      <c r="R683" s="889">
        <f t="shared" si="240"/>
        <v>0</v>
      </c>
      <c r="S683" s="507"/>
      <c r="T683" s="508"/>
      <c r="U683" s="509">
        <f t="shared" ref="U683:U714" si="244">SUMIF($A$10:$A$378,$A683,U$10:U$378)</f>
        <v>0</v>
      </c>
      <c r="V683" s="47">
        <f t="shared" si="231"/>
        <v>0</v>
      </c>
      <c r="W683" s="510"/>
    </row>
    <row r="684" spans="1:23" ht="12" customHeight="1">
      <c r="A684" s="498">
        <v>13901145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5"/>
        <v>0</v>
      </c>
      <c r="K684" s="888">
        <f t="shared" si="241"/>
        <v>0</v>
      </c>
      <c r="L684" s="888">
        <f t="shared" si="241"/>
        <v>0</v>
      </c>
      <c r="M684" s="888">
        <f t="shared" si="241"/>
        <v>0</v>
      </c>
      <c r="N684" s="515">
        <f t="shared" si="242"/>
        <v>0</v>
      </c>
      <c r="O684" s="509">
        <f t="shared" si="242"/>
        <v>0</v>
      </c>
      <c r="P684" s="515">
        <f t="shared" si="243"/>
        <v>0</v>
      </c>
      <c r="Q684" s="888">
        <f t="shared" si="243"/>
        <v>0</v>
      </c>
      <c r="R684" s="889">
        <f t="shared" si="240"/>
        <v>0</v>
      </c>
      <c r="S684" s="507"/>
      <c r="T684" s="508"/>
      <c r="U684" s="509">
        <f t="shared" si="244"/>
        <v>0</v>
      </c>
      <c r="V684" s="47">
        <f t="shared" si="231"/>
        <v>0</v>
      </c>
      <c r="W684" s="510"/>
    </row>
    <row r="685" spans="1:23" ht="12" customHeight="1">
      <c r="A685" s="498">
        <v>20150835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5"/>
        <v>0</v>
      </c>
      <c r="K685" s="888">
        <f t="shared" si="241"/>
        <v>0</v>
      </c>
      <c r="L685" s="888">
        <f t="shared" si="241"/>
        <v>0</v>
      </c>
      <c r="M685" s="888">
        <f t="shared" si="241"/>
        <v>0</v>
      </c>
      <c r="N685" s="515">
        <f t="shared" si="242"/>
        <v>0</v>
      </c>
      <c r="O685" s="509">
        <f t="shared" si="242"/>
        <v>0</v>
      </c>
      <c r="P685" s="515">
        <f t="shared" si="243"/>
        <v>0</v>
      </c>
      <c r="Q685" s="888">
        <f t="shared" si="243"/>
        <v>0</v>
      </c>
      <c r="R685" s="889">
        <f t="shared" si="240"/>
        <v>0</v>
      </c>
      <c r="S685" s="507"/>
      <c r="T685" s="508"/>
      <c r="U685" s="509">
        <f t="shared" si="244"/>
        <v>0</v>
      </c>
      <c r="V685" s="47">
        <f t="shared" si="231"/>
        <v>0</v>
      </c>
      <c r="W685" s="510"/>
    </row>
    <row r="686" spans="1:23" ht="12" customHeight="1">
      <c r="A686" s="498">
        <v>31210808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5"/>
        <v>0</v>
      </c>
      <c r="K686" s="888">
        <f t="shared" si="241"/>
        <v>0</v>
      </c>
      <c r="L686" s="888">
        <f t="shared" si="241"/>
        <v>0</v>
      </c>
      <c r="M686" s="888">
        <f t="shared" si="241"/>
        <v>0</v>
      </c>
      <c r="N686" s="515">
        <f t="shared" si="242"/>
        <v>0</v>
      </c>
      <c r="O686" s="509">
        <f t="shared" si="242"/>
        <v>0</v>
      </c>
      <c r="P686" s="515">
        <f t="shared" si="243"/>
        <v>0</v>
      </c>
      <c r="Q686" s="888">
        <f t="shared" si="243"/>
        <v>0</v>
      </c>
      <c r="R686" s="889">
        <f t="shared" si="240"/>
        <v>0</v>
      </c>
      <c r="S686" s="507"/>
      <c r="T686" s="508"/>
      <c r="U686" s="509">
        <f t="shared" si="244"/>
        <v>0</v>
      </c>
      <c r="V686" s="47">
        <f t="shared" si="231"/>
        <v>0</v>
      </c>
      <c r="W686" s="510"/>
    </row>
    <row r="687" spans="1:23" ht="12" customHeight="1">
      <c r="A687" s="498">
        <v>31210820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5"/>
        <v>0</v>
      </c>
      <c r="K687" s="888">
        <f t="shared" ref="K687:M706" si="245">SUMIF($A$10:$A$378,$A687,K$10:K$378)</f>
        <v>0</v>
      </c>
      <c r="L687" s="888">
        <f t="shared" si="245"/>
        <v>0</v>
      </c>
      <c r="M687" s="888">
        <f t="shared" si="245"/>
        <v>0</v>
      </c>
      <c r="N687" s="515">
        <f t="shared" ref="N687:O706" si="246">SUMIF($A$10:$A$383,$A687,N$10:N$383)</f>
        <v>0</v>
      </c>
      <c r="O687" s="509">
        <f t="shared" si="246"/>
        <v>0</v>
      </c>
      <c r="P687" s="515">
        <f t="shared" si="243"/>
        <v>0</v>
      </c>
      <c r="Q687" s="888">
        <f t="shared" si="243"/>
        <v>0</v>
      </c>
      <c r="R687" s="889">
        <f t="shared" si="240"/>
        <v>0</v>
      </c>
      <c r="S687" s="507"/>
      <c r="T687" s="508"/>
      <c r="U687" s="509">
        <f t="shared" si="244"/>
        <v>0</v>
      </c>
      <c r="V687" s="47">
        <f t="shared" si="231"/>
        <v>0</v>
      </c>
      <c r="W687" s="510"/>
    </row>
    <row r="688" spans="1:23" ht="12" customHeight="1">
      <c r="A688" s="498">
        <v>31210825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5"/>
        <v>0</v>
      </c>
      <c r="K688" s="888">
        <f t="shared" si="245"/>
        <v>0</v>
      </c>
      <c r="L688" s="888">
        <f t="shared" si="245"/>
        <v>0</v>
      </c>
      <c r="M688" s="888">
        <f t="shared" si="245"/>
        <v>0</v>
      </c>
      <c r="N688" s="515">
        <f t="shared" si="246"/>
        <v>0</v>
      </c>
      <c r="O688" s="509">
        <f t="shared" si="246"/>
        <v>0</v>
      </c>
      <c r="P688" s="515">
        <f t="shared" si="243"/>
        <v>100</v>
      </c>
      <c r="Q688" s="888">
        <f t="shared" si="243"/>
        <v>0</v>
      </c>
      <c r="R688" s="889">
        <f t="shared" si="240"/>
        <v>100</v>
      </c>
      <c r="S688" s="507"/>
      <c r="T688" s="508"/>
      <c r="U688" s="509">
        <f t="shared" si="244"/>
        <v>100</v>
      </c>
      <c r="V688" s="47">
        <f t="shared" si="231"/>
        <v>0</v>
      </c>
      <c r="W688" s="510"/>
    </row>
    <row r="689" spans="1:23" ht="12" customHeight="1">
      <c r="A689" s="498">
        <v>31210831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5"/>
        <v>0</v>
      </c>
      <c r="K689" s="888">
        <f t="shared" si="245"/>
        <v>0</v>
      </c>
      <c r="L689" s="888">
        <f t="shared" si="245"/>
        <v>0</v>
      </c>
      <c r="M689" s="888">
        <f t="shared" si="245"/>
        <v>0</v>
      </c>
      <c r="N689" s="515">
        <f t="shared" si="246"/>
        <v>0</v>
      </c>
      <c r="O689" s="509">
        <f t="shared" si="246"/>
        <v>0</v>
      </c>
      <c r="P689" s="515">
        <f t="shared" si="243"/>
        <v>540</v>
      </c>
      <c r="Q689" s="888">
        <f t="shared" si="243"/>
        <v>0</v>
      </c>
      <c r="R689" s="889">
        <f t="shared" si="240"/>
        <v>540</v>
      </c>
      <c r="S689" s="507"/>
      <c r="T689" s="508"/>
      <c r="U689" s="509">
        <f t="shared" si="244"/>
        <v>540</v>
      </c>
      <c r="V689" s="47">
        <f t="shared" si="231"/>
        <v>0</v>
      </c>
      <c r="W689" s="510"/>
    </row>
    <row r="690" spans="1:23" ht="12" customHeight="1">
      <c r="A690" s="498">
        <v>31210888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5"/>
        <v>0</v>
      </c>
      <c r="K690" s="888">
        <f t="shared" si="245"/>
        <v>0</v>
      </c>
      <c r="L690" s="888">
        <f t="shared" si="245"/>
        <v>0</v>
      </c>
      <c r="M690" s="888">
        <f t="shared" si="245"/>
        <v>0</v>
      </c>
      <c r="N690" s="515">
        <f t="shared" si="246"/>
        <v>0</v>
      </c>
      <c r="O690" s="509">
        <f t="shared" si="246"/>
        <v>0</v>
      </c>
      <c r="P690" s="515">
        <f t="shared" si="243"/>
        <v>0</v>
      </c>
      <c r="Q690" s="888">
        <f t="shared" si="243"/>
        <v>0</v>
      </c>
      <c r="R690" s="889">
        <f t="shared" si="240"/>
        <v>0</v>
      </c>
      <c r="S690" s="507"/>
      <c r="T690" s="508"/>
      <c r="U690" s="509">
        <f t="shared" si="244"/>
        <v>0</v>
      </c>
      <c r="V690" s="47">
        <f t="shared" si="231"/>
        <v>0</v>
      </c>
      <c r="W690" s="510"/>
    </row>
    <row r="691" spans="1:23" ht="12" customHeight="1">
      <c r="A691" s="498">
        <v>31210823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5"/>
        <v>0</v>
      </c>
      <c r="K691" s="888">
        <f t="shared" si="245"/>
        <v>0</v>
      </c>
      <c r="L691" s="888">
        <f t="shared" si="245"/>
        <v>0</v>
      </c>
      <c r="M691" s="888">
        <f t="shared" si="245"/>
        <v>0</v>
      </c>
      <c r="N691" s="515">
        <f t="shared" si="246"/>
        <v>0</v>
      </c>
      <c r="O691" s="509">
        <f t="shared" si="246"/>
        <v>0</v>
      </c>
      <c r="P691" s="515">
        <f t="shared" si="243"/>
        <v>0</v>
      </c>
      <c r="Q691" s="888">
        <f t="shared" si="243"/>
        <v>0</v>
      </c>
      <c r="R691" s="889">
        <f t="shared" si="240"/>
        <v>0</v>
      </c>
      <c r="S691" s="507"/>
      <c r="T691" s="508"/>
      <c r="U691" s="509">
        <f t="shared" si="244"/>
        <v>0</v>
      </c>
      <c r="V691" s="47">
        <f t="shared" ref="V691:V753" si="247">O691+R691-U691</f>
        <v>0</v>
      </c>
      <c r="W691" s="510"/>
    </row>
    <row r="692" spans="1:23" ht="12" customHeight="1">
      <c r="A692" s="498">
        <v>31400126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5"/>
        <v>0</v>
      </c>
      <c r="K692" s="888">
        <f t="shared" si="245"/>
        <v>0</v>
      </c>
      <c r="L692" s="888">
        <f t="shared" si="245"/>
        <v>0</v>
      </c>
      <c r="M692" s="888">
        <f t="shared" si="245"/>
        <v>0</v>
      </c>
      <c r="N692" s="515">
        <f t="shared" si="246"/>
        <v>0</v>
      </c>
      <c r="O692" s="509">
        <f t="shared" si="246"/>
        <v>0</v>
      </c>
      <c r="P692" s="515">
        <f t="shared" si="243"/>
        <v>0</v>
      </c>
      <c r="Q692" s="888">
        <f t="shared" si="243"/>
        <v>0</v>
      </c>
      <c r="R692" s="889">
        <f t="shared" si="240"/>
        <v>0</v>
      </c>
      <c r="S692" s="507"/>
      <c r="T692" s="508"/>
      <c r="U692" s="509">
        <f t="shared" si="244"/>
        <v>0</v>
      </c>
      <c r="V692" s="47">
        <f t="shared" si="247"/>
        <v>0</v>
      </c>
      <c r="W692" s="510"/>
    </row>
    <row r="693" spans="1:23" ht="12" customHeight="1">
      <c r="A693" s="498">
        <v>31400872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5"/>
        <v>0</v>
      </c>
      <c r="K693" s="888">
        <f t="shared" si="245"/>
        <v>0</v>
      </c>
      <c r="L693" s="888">
        <f t="shared" si="245"/>
        <v>26</v>
      </c>
      <c r="M693" s="888">
        <f t="shared" si="245"/>
        <v>0</v>
      </c>
      <c r="N693" s="515">
        <f t="shared" si="246"/>
        <v>0</v>
      </c>
      <c r="O693" s="509">
        <f t="shared" si="246"/>
        <v>26</v>
      </c>
      <c r="P693" s="515">
        <f t="shared" ref="P693:Q712" si="248">SUMIF($A$10:$A$378,$A693,P$10:P$378)</f>
        <v>0</v>
      </c>
      <c r="Q693" s="888">
        <f t="shared" si="248"/>
        <v>0</v>
      </c>
      <c r="R693" s="889">
        <f t="shared" si="240"/>
        <v>0</v>
      </c>
      <c r="S693" s="507"/>
      <c r="T693" s="508"/>
      <c r="U693" s="509">
        <f t="shared" si="244"/>
        <v>26</v>
      </c>
      <c r="V693" s="47">
        <f t="shared" si="247"/>
        <v>0</v>
      </c>
      <c r="W693" s="510"/>
    </row>
    <row r="694" spans="1:23" ht="12" customHeight="1">
      <c r="A694" s="498">
        <v>31410825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5"/>
        <v>0</v>
      </c>
      <c r="K694" s="888">
        <f t="shared" si="245"/>
        <v>0</v>
      </c>
      <c r="L694" s="888">
        <f t="shared" si="245"/>
        <v>0</v>
      </c>
      <c r="M694" s="888">
        <f t="shared" si="245"/>
        <v>0</v>
      </c>
      <c r="N694" s="515">
        <f t="shared" si="246"/>
        <v>0</v>
      </c>
      <c r="O694" s="509">
        <f t="shared" si="246"/>
        <v>0</v>
      </c>
      <c r="P694" s="515">
        <f t="shared" si="248"/>
        <v>24</v>
      </c>
      <c r="Q694" s="888">
        <f t="shared" si="248"/>
        <v>0</v>
      </c>
      <c r="R694" s="889">
        <f t="shared" si="240"/>
        <v>24</v>
      </c>
      <c r="S694" s="507"/>
      <c r="T694" s="508"/>
      <c r="U694" s="509">
        <f t="shared" si="244"/>
        <v>24</v>
      </c>
      <c r="V694" s="47">
        <f t="shared" si="247"/>
        <v>0</v>
      </c>
      <c r="W694" s="510"/>
    </row>
    <row r="695" spans="1:23" ht="12" customHeight="1">
      <c r="A695" s="498">
        <v>31410831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5"/>
        <v>0</v>
      </c>
      <c r="K695" s="888">
        <f t="shared" si="245"/>
        <v>0</v>
      </c>
      <c r="L695" s="888">
        <f t="shared" si="245"/>
        <v>0</v>
      </c>
      <c r="M695" s="888">
        <f t="shared" si="245"/>
        <v>0</v>
      </c>
      <c r="N695" s="515">
        <f t="shared" si="246"/>
        <v>0</v>
      </c>
      <c r="O695" s="509">
        <f t="shared" si="246"/>
        <v>0</v>
      </c>
      <c r="P695" s="515">
        <f t="shared" si="248"/>
        <v>134</v>
      </c>
      <c r="Q695" s="888">
        <f t="shared" si="248"/>
        <v>0</v>
      </c>
      <c r="R695" s="889">
        <f t="shared" si="240"/>
        <v>134</v>
      </c>
      <c r="S695" s="507"/>
      <c r="T695" s="508"/>
      <c r="U695" s="509">
        <f t="shared" si="244"/>
        <v>134</v>
      </c>
      <c r="V695" s="47">
        <f t="shared" si="247"/>
        <v>0</v>
      </c>
      <c r="W695" s="510"/>
    </row>
    <row r="696" spans="1:23" ht="12" customHeight="1">
      <c r="A696" s="498">
        <v>31410854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5"/>
        <v>0</v>
      </c>
      <c r="K696" s="888">
        <f t="shared" si="245"/>
        <v>0</v>
      </c>
      <c r="L696" s="888">
        <f t="shared" si="245"/>
        <v>0</v>
      </c>
      <c r="M696" s="888">
        <f t="shared" si="245"/>
        <v>0</v>
      </c>
      <c r="N696" s="515">
        <f t="shared" si="246"/>
        <v>0</v>
      </c>
      <c r="O696" s="509">
        <f t="shared" si="246"/>
        <v>0</v>
      </c>
      <c r="P696" s="515">
        <f t="shared" si="248"/>
        <v>0</v>
      </c>
      <c r="Q696" s="888">
        <f t="shared" si="248"/>
        <v>600</v>
      </c>
      <c r="R696" s="889">
        <f t="shared" si="240"/>
        <v>600</v>
      </c>
      <c r="S696" s="507"/>
      <c r="T696" s="508"/>
      <c r="U696" s="509">
        <f t="shared" si="244"/>
        <v>600</v>
      </c>
      <c r="V696" s="47">
        <f t="shared" si="247"/>
        <v>0</v>
      </c>
      <c r="W696" s="510"/>
    </row>
    <row r="697" spans="1:23" ht="12" customHeight="1">
      <c r="A697" s="498">
        <v>31411813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5"/>
        <v>0</v>
      </c>
      <c r="K697" s="888">
        <f t="shared" si="245"/>
        <v>0</v>
      </c>
      <c r="L697" s="888">
        <f t="shared" si="245"/>
        <v>0</v>
      </c>
      <c r="M697" s="888">
        <f t="shared" si="245"/>
        <v>0</v>
      </c>
      <c r="N697" s="515">
        <f t="shared" si="246"/>
        <v>0</v>
      </c>
      <c r="O697" s="509">
        <f t="shared" si="246"/>
        <v>0</v>
      </c>
      <c r="P697" s="515">
        <f t="shared" si="248"/>
        <v>30</v>
      </c>
      <c r="Q697" s="888">
        <f t="shared" si="248"/>
        <v>360</v>
      </c>
      <c r="R697" s="889">
        <f t="shared" si="240"/>
        <v>390</v>
      </c>
      <c r="S697" s="507"/>
      <c r="T697" s="508"/>
      <c r="U697" s="509">
        <f t="shared" si="244"/>
        <v>390</v>
      </c>
      <c r="V697" s="47">
        <f t="shared" si="247"/>
        <v>0</v>
      </c>
      <c r="W697" s="510"/>
    </row>
    <row r="698" spans="1:23" ht="12" customHeight="1">
      <c r="A698" s="498">
        <v>31411825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5"/>
        <v>0</v>
      </c>
      <c r="K698" s="888">
        <f t="shared" si="245"/>
        <v>0</v>
      </c>
      <c r="L698" s="888">
        <f t="shared" si="245"/>
        <v>0</v>
      </c>
      <c r="M698" s="888">
        <f t="shared" si="245"/>
        <v>0</v>
      </c>
      <c r="N698" s="515">
        <f t="shared" si="246"/>
        <v>0</v>
      </c>
      <c r="O698" s="509">
        <f t="shared" si="246"/>
        <v>0</v>
      </c>
      <c r="P698" s="515">
        <f t="shared" si="248"/>
        <v>16</v>
      </c>
      <c r="Q698" s="888">
        <f t="shared" si="248"/>
        <v>0</v>
      </c>
      <c r="R698" s="889">
        <f t="shared" si="240"/>
        <v>16</v>
      </c>
      <c r="S698" s="507"/>
      <c r="T698" s="508"/>
      <c r="U698" s="509">
        <f t="shared" si="244"/>
        <v>16</v>
      </c>
      <c r="V698" s="47">
        <f t="shared" si="247"/>
        <v>0</v>
      </c>
      <c r="W698" s="510"/>
    </row>
    <row r="699" spans="1:23" ht="12" customHeight="1">
      <c r="A699" s="498">
        <v>31411831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5"/>
        <v>0</v>
      </c>
      <c r="K699" s="888">
        <f t="shared" si="245"/>
        <v>0</v>
      </c>
      <c r="L699" s="888">
        <f t="shared" si="245"/>
        <v>0</v>
      </c>
      <c r="M699" s="888">
        <f t="shared" si="245"/>
        <v>0</v>
      </c>
      <c r="N699" s="515">
        <f t="shared" si="246"/>
        <v>0</v>
      </c>
      <c r="O699" s="509">
        <f t="shared" si="246"/>
        <v>0</v>
      </c>
      <c r="P699" s="515">
        <f t="shared" si="248"/>
        <v>154</v>
      </c>
      <c r="Q699" s="888">
        <f t="shared" si="248"/>
        <v>0</v>
      </c>
      <c r="R699" s="889">
        <f t="shared" si="240"/>
        <v>154</v>
      </c>
      <c r="S699" s="507"/>
      <c r="T699" s="508"/>
      <c r="U699" s="509">
        <f t="shared" si="244"/>
        <v>154</v>
      </c>
      <c r="V699" s="47">
        <f t="shared" si="247"/>
        <v>0</v>
      </c>
      <c r="W699" s="510"/>
    </row>
    <row r="700" spans="1:23" ht="12" customHeight="1">
      <c r="A700" s="498">
        <v>31411854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5"/>
        <v>0</v>
      </c>
      <c r="K700" s="888">
        <f t="shared" si="245"/>
        <v>0</v>
      </c>
      <c r="L700" s="888">
        <f t="shared" si="245"/>
        <v>0</v>
      </c>
      <c r="M700" s="888">
        <f t="shared" si="245"/>
        <v>0</v>
      </c>
      <c r="N700" s="515">
        <f t="shared" si="246"/>
        <v>0</v>
      </c>
      <c r="O700" s="509">
        <f t="shared" si="246"/>
        <v>0</v>
      </c>
      <c r="P700" s="515">
        <f t="shared" si="248"/>
        <v>0</v>
      </c>
      <c r="Q700" s="888">
        <f t="shared" si="248"/>
        <v>205</v>
      </c>
      <c r="R700" s="889">
        <f t="shared" si="240"/>
        <v>205</v>
      </c>
      <c r="S700" s="507"/>
      <c r="T700" s="508"/>
      <c r="U700" s="509">
        <f t="shared" si="244"/>
        <v>205</v>
      </c>
      <c r="V700" s="47">
        <f t="shared" si="247"/>
        <v>0</v>
      </c>
      <c r="W700" s="510"/>
    </row>
    <row r="701" spans="1:23" ht="12" customHeight="1">
      <c r="A701" s="498">
        <v>32000846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5"/>
        <v>0</v>
      </c>
      <c r="K701" s="888">
        <f t="shared" si="245"/>
        <v>0</v>
      </c>
      <c r="L701" s="888">
        <f t="shared" si="245"/>
        <v>0</v>
      </c>
      <c r="M701" s="888">
        <f t="shared" si="245"/>
        <v>0</v>
      </c>
      <c r="N701" s="515">
        <f t="shared" si="246"/>
        <v>0</v>
      </c>
      <c r="O701" s="509">
        <f t="shared" si="246"/>
        <v>0</v>
      </c>
      <c r="P701" s="515">
        <f t="shared" si="248"/>
        <v>0</v>
      </c>
      <c r="Q701" s="888">
        <f t="shared" si="248"/>
        <v>0</v>
      </c>
      <c r="R701" s="889">
        <f t="shared" si="240"/>
        <v>0</v>
      </c>
      <c r="S701" s="507"/>
      <c r="T701" s="508"/>
      <c r="U701" s="509">
        <f t="shared" si="244"/>
        <v>0</v>
      </c>
      <c r="V701" s="47">
        <f t="shared" si="247"/>
        <v>0</v>
      </c>
      <c r="W701" s="510"/>
    </row>
    <row r="702" spans="1:23" ht="12" customHeight="1">
      <c r="A702" s="498">
        <v>32000890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5"/>
        <v>0</v>
      </c>
      <c r="K702" s="888">
        <f t="shared" si="245"/>
        <v>0</v>
      </c>
      <c r="L702" s="888">
        <f t="shared" si="245"/>
        <v>0</v>
      </c>
      <c r="M702" s="888">
        <f t="shared" si="245"/>
        <v>0</v>
      </c>
      <c r="N702" s="515">
        <f t="shared" si="246"/>
        <v>0</v>
      </c>
      <c r="O702" s="509">
        <f t="shared" si="246"/>
        <v>0</v>
      </c>
      <c r="P702" s="515">
        <f t="shared" si="248"/>
        <v>0</v>
      </c>
      <c r="Q702" s="888">
        <f t="shared" si="248"/>
        <v>0</v>
      </c>
      <c r="R702" s="889">
        <f t="shared" si="240"/>
        <v>0</v>
      </c>
      <c r="S702" s="507"/>
      <c r="T702" s="508"/>
      <c r="U702" s="509">
        <f t="shared" si="244"/>
        <v>0</v>
      </c>
      <c r="V702" s="47">
        <f t="shared" si="247"/>
        <v>0</v>
      </c>
      <c r="W702" s="510"/>
    </row>
    <row r="703" spans="1:23" ht="12" customHeight="1">
      <c r="A703" s="498">
        <v>32010104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5"/>
        <v>0</v>
      </c>
      <c r="K703" s="888">
        <f t="shared" si="245"/>
        <v>0</v>
      </c>
      <c r="L703" s="888">
        <f t="shared" si="245"/>
        <v>0</v>
      </c>
      <c r="M703" s="888">
        <f t="shared" si="245"/>
        <v>0</v>
      </c>
      <c r="N703" s="515">
        <f t="shared" si="246"/>
        <v>0</v>
      </c>
      <c r="O703" s="509">
        <f t="shared" si="246"/>
        <v>0</v>
      </c>
      <c r="P703" s="515">
        <f t="shared" si="248"/>
        <v>0</v>
      </c>
      <c r="Q703" s="888">
        <f t="shared" si="248"/>
        <v>0</v>
      </c>
      <c r="R703" s="889">
        <f t="shared" si="240"/>
        <v>0</v>
      </c>
      <c r="S703" s="507"/>
      <c r="T703" s="508"/>
      <c r="U703" s="509">
        <f t="shared" si="244"/>
        <v>0</v>
      </c>
      <c r="V703" s="47">
        <f t="shared" si="247"/>
        <v>0</v>
      </c>
      <c r="W703" s="510"/>
    </row>
    <row r="704" spans="1:23" ht="12" customHeight="1">
      <c r="A704" s="498">
        <v>32010108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5"/>
        <v>0</v>
      </c>
      <c r="K704" s="888">
        <f t="shared" si="245"/>
        <v>0</v>
      </c>
      <c r="L704" s="888">
        <f t="shared" si="245"/>
        <v>0</v>
      </c>
      <c r="M704" s="888">
        <f t="shared" si="245"/>
        <v>0</v>
      </c>
      <c r="N704" s="515">
        <f t="shared" si="246"/>
        <v>0</v>
      </c>
      <c r="O704" s="509">
        <f t="shared" si="246"/>
        <v>0</v>
      </c>
      <c r="P704" s="515">
        <f t="shared" si="248"/>
        <v>0</v>
      </c>
      <c r="Q704" s="888">
        <f t="shared" si="248"/>
        <v>0</v>
      </c>
      <c r="R704" s="889">
        <f t="shared" si="240"/>
        <v>0</v>
      </c>
      <c r="S704" s="507"/>
      <c r="T704" s="508"/>
      <c r="U704" s="509">
        <f t="shared" si="244"/>
        <v>0</v>
      </c>
      <c r="V704" s="47">
        <f t="shared" si="247"/>
        <v>0</v>
      </c>
      <c r="W704" s="510"/>
    </row>
    <row r="705" spans="1:23" ht="12" customHeight="1">
      <c r="A705" s="498">
        <v>32010131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5"/>
        <v>0</v>
      </c>
      <c r="K705" s="888">
        <f t="shared" si="245"/>
        <v>0</v>
      </c>
      <c r="L705" s="888">
        <f t="shared" si="245"/>
        <v>0</v>
      </c>
      <c r="M705" s="888">
        <f t="shared" si="245"/>
        <v>0</v>
      </c>
      <c r="N705" s="515">
        <f t="shared" si="246"/>
        <v>0</v>
      </c>
      <c r="O705" s="509">
        <f t="shared" si="246"/>
        <v>0</v>
      </c>
      <c r="P705" s="515">
        <f t="shared" si="248"/>
        <v>0</v>
      </c>
      <c r="Q705" s="888">
        <f t="shared" si="248"/>
        <v>0</v>
      </c>
      <c r="R705" s="889">
        <f t="shared" si="240"/>
        <v>0</v>
      </c>
      <c r="S705" s="507"/>
      <c r="T705" s="508"/>
      <c r="U705" s="509">
        <f t="shared" si="244"/>
        <v>0</v>
      </c>
      <c r="V705" s="47">
        <f t="shared" si="247"/>
        <v>0</v>
      </c>
      <c r="W705" s="510"/>
    </row>
    <row r="706" spans="1:23" ht="12" customHeight="1">
      <c r="A706" s="498">
        <v>32010813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5"/>
        <v>0</v>
      </c>
      <c r="K706" s="888">
        <f t="shared" si="245"/>
        <v>0</v>
      </c>
      <c r="L706" s="888">
        <f t="shared" si="245"/>
        <v>0</v>
      </c>
      <c r="M706" s="888">
        <f t="shared" si="245"/>
        <v>0</v>
      </c>
      <c r="N706" s="515">
        <f t="shared" si="246"/>
        <v>0</v>
      </c>
      <c r="O706" s="509">
        <f t="shared" si="246"/>
        <v>0</v>
      </c>
      <c r="P706" s="515">
        <f t="shared" si="248"/>
        <v>0</v>
      </c>
      <c r="Q706" s="888">
        <f t="shared" si="248"/>
        <v>0</v>
      </c>
      <c r="R706" s="889">
        <f t="shared" si="240"/>
        <v>0</v>
      </c>
      <c r="S706" s="507"/>
      <c r="T706" s="508"/>
      <c r="U706" s="509">
        <f t="shared" si="244"/>
        <v>0</v>
      </c>
      <c r="V706" s="47">
        <f t="shared" si="247"/>
        <v>0</v>
      </c>
      <c r="W706" s="510"/>
    </row>
    <row r="707" spans="1:23" ht="12" customHeight="1">
      <c r="A707" s="498">
        <v>32010834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ref="J707:J748" si="249">SUMIF($A$10:$A$383,$A707,J$10:J$383)</f>
        <v>0</v>
      </c>
      <c r="K707" s="888">
        <f t="shared" ref="K707:M726" si="250">SUMIF($A$10:$A$378,$A707,K$10:K$378)</f>
        <v>0</v>
      </c>
      <c r="L707" s="888">
        <f t="shared" si="250"/>
        <v>0</v>
      </c>
      <c r="M707" s="888">
        <f t="shared" si="250"/>
        <v>0</v>
      </c>
      <c r="N707" s="515">
        <f t="shared" ref="N707:O726" si="251">SUMIF($A$10:$A$383,$A707,N$10:N$383)</f>
        <v>0</v>
      </c>
      <c r="O707" s="509">
        <f t="shared" si="251"/>
        <v>0</v>
      </c>
      <c r="P707" s="515">
        <f t="shared" si="248"/>
        <v>0</v>
      </c>
      <c r="Q707" s="888">
        <f t="shared" si="248"/>
        <v>0</v>
      </c>
      <c r="R707" s="889">
        <f t="shared" si="240"/>
        <v>0</v>
      </c>
      <c r="S707" s="507"/>
      <c r="T707" s="508"/>
      <c r="U707" s="509">
        <f t="shared" si="244"/>
        <v>0</v>
      </c>
      <c r="V707" s="47">
        <f t="shared" si="247"/>
        <v>0</v>
      </c>
      <c r="W707" s="510"/>
    </row>
    <row r="708" spans="1:23" ht="13.5" customHeight="1">
      <c r="A708" s="498">
        <v>32010837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49"/>
        <v>0</v>
      </c>
      <c r="K708" s="888">
        <f t="shared" si="250"/>
        <v>0</v>
      </c>
      <c r="L708" s="888">
        <f t="shared" si="250"/>
        <v>0</v>
      </c>
      <c r="M708" s="888">
        <f t="shared" si="250"/>
        <v>0</v>
      </c>
      <c r="N708" s="515">
        <f t="shared" si="251"/>
        <v>0</v>
      </c>
      <c r="O708" s="509">
        <f t="shared" si="251"/>
        <v>0</v>
      </c>
      <c r="P708" s="515">
        <f t="shared" si="248"/>
        <v>0</v>
      </c>
      <c r="Q708" s="888">
        <f t="shared" si="248"/>
        <v>0</v>
      </c>
      <c r="R708" s="889">
        <f t="shared" si="240"/>
        <v>0</v>
      </c>
      <c r="S708" s="507"/>
      <c r="T708" s="508"/>
      <c r="U708" s="509">
        <f t="shared" si="244"/>
        <v>0</v>
      </c>
      <c r="V708" s="47">
        <f t="shared" si="247"/>
        <v>0</v>
      </c>
      <c r="W708" s="510"/>
    </row>
    <row r="709" spans="1:23" ht="13.5" customHeight="1">
      <c r="A709" s="498">
        <v>32010873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49"/>
        <v>0</v>
      </c>
      <c r="K709" s="888">
        <f t="shared" si="250"/>
        <v>0</v>
      </c>
      <c r="L709" s="888">
        <f t="shared" si="250"/>
        <v>0</v>
      </c>
      <c r="M709" s="888">
        <f t="shared" si="250"/>
        <v>0</v>
      </c>
      <c r="N709" s="515">
        <f t="shared" si="251"/>
        <v>0</v>
      </c>
      <c r="O709" s="509">
        <f t="shared" si="251"/>
        <v>0</v>
      </c>
      <c r="P709" s="515">
        <f t="shared" si="248"/>
        <v>0</v>
      </c>
      <c r="Q709" s="888">
        <f t="shared" si="248"/>
        <v>0</v>
      </c>
      <c r="R709" s="889">
        <f t="shared" si="240"/>
        <v>0</v>
      </c>
      <c r="S709" s="507"/>
      <c r="T709" s="508"/>
      <c r="U709" s="509">
        <f t="shared" si="244"/>
        <v>0</v>
      </c>
      <c r="V709" s="47">
        <f t="shared" si="247"/>
        <v>0</v>
      </c>
      <c r="W709" s="510"/>
    </row>
    <row r="710" spans="1:23" ht="12" customHeight="1">
      <c r="A710" s="498">
        <v>32010890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49"/>
        <v>0</v>
      </c>
      <c r="K710" s="888">
        <f t="shared" si="250"/>
        <v>0</v>
      </c>
      <c r="L710" s="888">
        <f t="shared" si="250"/>
        <v>0</v>
      </c>
      <c r="M710" s="888">
        <f t="shared" si="250"/>
        <v>0</v>
      </c>
      <c r="N710" s="515">
        <f t="shared" si="251"/>
        <v>0</v>
      </c>
      <c r="O710" s="509">
        <f t="shared" si="251"/>
        <v>0</v>
      </c>
      <c r="P710" s="515">
        <f t="shared" si="248"/>
        <v>2050</v>
      </c>
      <c r="Q710" s="888">
        <f t="shared" si="248"/>
        <v>1700</v>
      </c>
      <c r="R710" s="889">
        <f t="shared" si="240"/>
        <v>3750</v>
      </c>
      <c r="S710" s="507"/>
      <c r="T710" s="508"/>
      <c r="U710" s="509">
        <f t="shared" si="244"/>
        <v>3750</v>
      </c>
      <c r="V710" s="47">
        <f t="shared" si="247"/>
        <v>0</v>
      </c>
      <c r="W710" s="510"/>
    </row>
    <row r="711" spans="1:23" ht="12" customHeight="1">
      <c r="A711" s="498">
        <v>32101870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49"/>
        <v>0</v>
      </c>
      <c r="K711" s="888">
        <f t="shared" si="250"/>
        <v>0</v>
      </c>
      <c r="L711" s="888">
        <f t="shared" si="250"/>
        <v>0</v>
      </c>
      <c r="M711" s="888">
        <f t="shared" si="250"/>
        <v>0</v>
      </c>
      <c r="N711" s="515">
        <f t="shared" si="251"/>
        <v>0</v>
      </c>
      <c r="O711" s="509">
        <f t="shared" si="251"/>
        <v>0</v>
      </c>
      <c r="P711" s="515">
        <f t="shared" si="248"/>
        <v>0</v>
      </c>
      <c r="Q711" s="888">
        <f t="shared" si="248"/>
        <v>0</v>
      </c>
      <c r="R711" s="889">
        <f t="shared" si="240"/>
        <v>0</v>
      </c>
      <c r="S711" s="507"/>
      <c r="T711" s="508"/>
      <c r="U711" s="509">
        <f t="shared" si="244"/>
        <v>0</v>
      </c>
      <c r="V711" s="47">
        <f t="shared" si="247"/>
        <v>0</v>
      </c>
      <c r="W711" s="510"/>
    </row>
    <row r="712" spans="1:23" ht="12" customHeight="1">
      <c r="A712" s="498">
        <v>32110108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49"/>
        <v>0</v>
      </c>
      <c r="K712" s="888">
        <f t="shared" si="250"/>
        <v>0</v>
      </c>
      <c r="L712" s="888">
        <f t="shared" si="250"/>
        <v>0</v>
      </c>
      <c r="M712" s="888">
        <f t="shared" si="250"/>
        <v>0</v>
      </c>
      <c r="N712" s="515">
        <f t="shared" si="251"/>
        <v>0</v>
      </c>
      <c r="O712" s="509">
        <f t="shared" si="251"/>
        <v>0</v>
      </c>
      <c r="P712" s="515">
        <f t="shared" si="248"/>
        <v>0</v>
      </c>
      <c r="Q712" s="888">
        <f t="shared" si="248"/>
        <v>0</v>
      </c>
      <c r="R712" s="889">
        <f t="shared" si="240"/>
        <v>0</v>
      </c>
      <c r="S712" s="507"/>
      <c r="T712" s="508"/>
      <c r="U712" s="509">
        <f t="shared" si="244"/>
        <v>0</v>
      </c>
      <c r="V712" s="47">
        <f t="shared" si="247"/>
        <v>0</v>
      </c>
      <c r="W712" s="510"/>
    </row>
    <row r="713" spans="1:23" ht="12" customHeight="1">
      <c r="A713" s="498">
        <v>32110813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49"/>
        <v>0</v>
      </c>
      <c r="K713" s="888">
        <f t="shared" si="250"/>
        <v>0</v>
      </c>
      <c r="L713" s="888">
        <f t="shared" si="250"/>
        <v>0</v>
      </c>
      <c r="M713" s="888">
        <f t="shared" si="250"/>
        <v>0</v>
      </c>
      <c r="N713" s="515">
        <f t="shared" si="251"/>
        <v>0</v>
      </c>
      <c r="O713" s="509">
        <f t="shared" si="251"/>
        <v>0</v>
      </c>
      <c r="P713" s="515">
        <f t="shared" ref="P713:Q732" si="252">SUMIF($A$10:$A$378,$A713,P$10:P$378)</f>
        <v>130</v>
      </c>
      <c r="Q713" s="888">
        <f t="shared" si="252"/>
        <v>0</v>
      </c>
      <c r="R713" s="889">
        <f t="shared" si="240"/>
        <v>130</v>
      </c>
      <c r="S713" s="507"/>
      <c r="T713" s="508"/>
      <c r="U713" s="509">
        <f t="shared" si="244"/>
        <v>130</v>
      </c>
      <c r="V713" s="47">
        <f t="shared" si="247"/>
        <v>0</v>
      </c>
      <c r="W713" s="510"/>
    </row>
    <row r="714" spans="1:23" ht="12" customHeight="1">
      <c r="A714" s="498">
        <v>32110834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49"/>
        <v>0</v>
      </c>
      <c r="K714" s="888">
        <f t="shared" si="250"/>
        <v>0</v>
      </c>
      <c r="L714" s="888">
        <f t="shared" si="250"/>
        <v>0</v>
      </c>
      <c r="M714" s="888">
        <f t="shared" si="250"/>
        <v>0</v>
      </c>
      <c r="N714" s="515">
        <f t="shared" si="251"/>
        <v>0</v>
      </c>
      <c r="O714" s="509">
        <f t="shared" si="251"/>
        <v>0</v>
      </c>
      <c r="P714" s="515">
        <f t="shared" si="252"/>
        <v>0</v>
      </c>
      <c r="Q714" s="888">
        <f t="shared" si="252"/>
        <v>0</v>
      </c>
      <c r="R714" s="889">
        <f t="shared" si="240"/>
        <v>0</v>
      </c>
      <c r="S714" s="507"/>
      <c r="T714" s="508"/>
      <c r="U714" s="509">
        <f t="shared" si="244"/>
        <v>0</v>
      </c>
      <c r="V714" s="47">
        <f t="shared" si="247"/>
        <v>0</v>
      </c>
      <c r="W714" s="510"/>
    </row>
    <row r="715" spans="1:23" ht="12" customHeight="1">
      <c r="A715" s="498">
        <v>32110837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49"/>
        <v>0</v>
      </c>
      <c r="K715" s="888">
        <f t="shared" si="250"/>
        <v>0</v>
      </c>
      <c r="L715" s="888">
        <f t="shared" si="250"/>
        <v>0</v>
      </c>
      <c r="M715" s="888">
        <f t="shared" si="250"/>
        <v>0</v>
      </c>
      <c r="N715" s="515">
        <f t="shared" si="251"/>
        <v>0</v>
      </c>
      <c r="O715" s="509">
        <f t="shared" si="251"/>
        <v>0</v>
      </c>
      <c r="P715" s="515">
        <f t="shared" si="252"/>
        <v>0</v>
      </c>
      <c r="Q715" s="888">
        <f t="shared" si="252"/>
        <v>0</v>
      </c>
      <c r="R715" s="889">
        <f t="shared" si="240"/>
        <v>0</v>
      </c>
      <c r="S715" s="507"/>
      <c r="T715" s="508"/>
      <c r="U715" s="509">
        <f t="shared" ref="U715:U748" si="253">SUMIF($A$10:$A$378,$A715,U$10:U$378)</f>
        <v>0</v>
      </c>
      <c r="V715" s="47">
        <f t="shared" si="247"/>
        <v>0</v>
      </c>
      <c r="W715" s="510"/>
    </row>
    <row r="716" spans="1:23" ht="12" customHeight="1">
      <c r="A716" s="498">
        <v>32110873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49"/>
        <v>0</v>
      </c>
      <c r="K716" s="888">
        <f t="shared" si="250"/>
        <v>0</v>
      </c>
      <c r="L716" s="888">
        <f t="shared" si="250"/>
        <v>0</v>
      </c>
      <c r="M716" s="888">
        <f t="shared" si="250"/>
        <v>0</v>
      </c>
      <c r="N716" s="515">
        <f t="shared" si="251"/>
        <v>0</v>
      </c>
      <c r="O716" s="509">
        <f t="shared" si="251"/>
        <v>0</v>
      </c>
      <c r="P716" s="515">
        <f t="shared" si="252"/>
        <v>0</v>
      </c>
      <c r="Q716" s="888">
        <f t="shared" si="252"/>
        <v>0</v>
      </c>
      <c r="R716" s="889">
        <f t="shared" si="240"/>
        <v>0</v>
      </c>
      <c r="S716" s="507"/>
      <c r="T716" s="508"/>
      <c r="U716" s="509">
        <f t="shared" si="253"/>
        <v>0</v>
      </c>
      <c r="V716" s="47">
        <f t="shared" si="247"/>
        <v>0</v>
      </c>
      <c r="W716" s="510"/>
    </row>
    <row r="717" spans="1:23" ht="12" customHeight="1">
      <c r="A717" s="498">
        <v>32110890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49"/>
        <v>0</v>
      </c>
      <c r="K717" s="888">
        <f t="shared" si="250"/>
        <v>0</v>
      </c>
      <c r="L717" s="888">
        <f t="shared" si="250"/>
        <v>0</v>
      </c>
      <c r="M717" s="888">
        <f t="shared" si="250"/>
        <v>0</v>
      </c>
      <c r="N717" s="515">
        <f t="shared" si="251"/>
        <v>0</v>
      </c>
      <c r="O717" s="509">
        <f t="shared" si="251"/>
        <v>0</v>
      </c>
      <c r="P717" s="515">
        <f t="shared" si="252"/>
        <v>1147</v>
      </c>
      <c r="Q717" s="888">
        <f t="shared" si="252"/>
        <v>1300</v>
      </c>
      <c r="R717" s="889">
        <f t="shared" si="240"/>
        <v>2447</v>
      </c>
      <c r="S717" s="507"/>
      <c r="T717" s="508"/>
      <c r="U717" s="509">
        <f t="shared" si="253"/>
        <v>2447</v>
      </c>
      <c r="V717" s="47">
        <f t="shared" si="247"/>
        <v>0</v>
      </c>
      <c r="W717" s="510"/>
    </row>
    <row r="718" spans="1:23" ht="12" customHeight="1">
      <c r="A718" s="498">
        <v>33221834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49"/>
        <v>0</v>
      </c>
      <c r="K718" s="888">
        <f t="shared" si="250"/>
        <v>0</v>
      </c>
      <c r="L718" s="888">
        <f t="shared" si="250"/>
        <v>0</v>
      </c>
      <c r="M718" s="888">
        <f t="shared" si="250"/>
        <v>0</v>
      </c>
      <c r="N718" s="515">
        <f t="shared" si="251"/>
        <v>0</v>
      </c>
      <c r="O718" s="509">
        <f t="shared" si="251"/>
        <v>0</v>
      </c>
      <c r="P718" s="515">
        <f t="shared" si="252"/>
        <v>0</v>
      </c>
      <c r="Q718" s="888">
        <f t="shared" si="252"/>
        <v>0</v>
      </c>
      <c r="R718" s="889">
        <f t="shared" si="240"/>
        <v>0</v>
      </c>
      <c r="S718" s="507"/>
      <c r="T718" s="508"/>
      <c r="U718" s="509">
        <f t="shared" si="253"/>
        <v>0</v>
      </c>
      <c r="V718" s="47">
        <f t="shared" si="247"/>
        <v>0</v>
      </c>
      <c r="W718" s="510"/>
    </row>
    <row r="719" spans="1:23" ht="12" customHeight="1">
      <c r="A719" s="498">
        <v>33221890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49"/>
        <v>0</v>
      </c>
      <c r="K719" s="888">
        <f t="shared" si="250"/>
        <v>0</v>
      </c>
      <c r="L719" s="888">
        <f t="shared" si="250"/>
        <v>0</v>
      </c>
      <c r="M719" s="888">
        <f t="shared" si="250"/>
        <v>0</v>
      </c>
      <c r="N719" s="515">
        <f t="shared" si="251"/>
        <v>0</v>
      </c>
      <c r="O719" s="509">
        <f t="shared" si="251"/>
        <v>0</v>
      </c>
      <c r="P719" s="515">
        <f t="shared" si="252"/>
        <v>0</v>
      </c>
      <c r="Q719" s="888">
        <f t="shared" si="252"/>
        <v>0</v>
      </c>
      <c r="R719" s="889">
        <f t="shared" si="240"/>
        <v>0</v>
      </c>
      <c r="S719" s="507"/>
      <c r="T719" s="508"/>
      <c r="U719" s="509">
        <f t="shared" si="253"/>
        <v>0</v>
      </c>
      <c r="V719" s="47">
        <f t="shared" si="247"/>
        <v>0</v>
      </c>
      <c r="W719" s="510"/>
    </row>
    <row r="720" spans="1:23" ht="12" customHeight="1">
      <c r="A720" s="498">
        <v>33245837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49"/>
        <v>0</v>
      </c>
      <c r="K720" s="888">
        <f t="shared" si="250"/>
        <v>0</v>
      </c>
      <c r="L720" s="888">
        <f t="shared" si="250"/>
        <v>0</v>
      </c>
      <c r="M720" s="888">
        <f t="shared" si="250"/>
        <v>0</v>
      </c>
      <c r="N720" s="515">
        <f t="shared" si="251"/>
        <v>0</v>
      </c>
      <c r="O720" s="509">
        <f t="shared" si="251"/>
        <v>0</v>
      </c>
      <c r="P720" s="515">
        <f t="shared" si="252"/>
        <v>0</v>
      </c>
      <c r="Q720" s="888">
        <f t="shared" si="252"/>
        <v>0</v>
      </c>
      <c r="R720" s="889">
        <f t="shared" si="240"/>
        <v>0</v>
      </c>
      <c r="S720" s="507"/>
      <c r="T720" s="508"/>
      <c r="U720" s="509">
        <f t="shared" si="253"/>
        <v>0</v>
      </c>
      <c r="V720" s="47">
        <f t="shared" si="247"/>
        <v>0</v>
      </c>
      <c r="W720" s="510"/>
    </row>
    <row r="721" spans="1:23" ht="12" customHeight="1">
      <c r="A721" s="498">
        <v>36210108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49"/>
        <v>0</v>
      </c>
      <c r="K721" s="888">
        <f t="shared" si="250"/>
        <v>0</v>
      </c>
      <c r="L721" s="888">
        <f t="shared" si="250"/>
        <v>0</v>
      </c>
      <c r="M721" s="888">
        <f t="shared" si="250"/>
        <v>0</v>
      </c>
      <c r="N721" s="515">
        <f t="shared" si="251"/>
        <v>0</v>
      </c>
      <c r="O721" s="509">
        <f t="shared" si="251"/>
        <v>0</v>
      </c>
      <c r="P721" s="515">
        <f t="shared" si="252"/>
        <v>0</v>
      </c>
      <c r="Q721" s="888">
        <f t="shared" si="252"/>
        <v>0</v>
      </c>
      <c r="R721" s="889">
        <f t="shared" si="240"/>
        <v>0</v>
      </c>
      <c r="S721" s="507"/>
      <c r="T721" s="508"/>
      <c r="U721" s="509">
        <f t="shared" si="253"/>
        <v>0</v>
      </c>
      <c r="V721" s="47">
        <f t="shared" si="247"/>
        <v>0</v>
      </c>
      <c r="W721" s="510"/>
    </row>
    <row r="722" spans="1:23" ht="12" customHeight="1">
      <c r="A722" s="498">
        <v>36210890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49"/>
        <v>0</v>
      </c>
      <c r="K722" s="888">
        <f t="shared" si="250"/>
        <v>0</v>
      </c>
      <c r="L722" s="888">
        <f t="shared" si="250"/>
        <v>0</v>
      </c>
      <c r="M722" s="888">
        <f t="shared" si="250"/>
        <v>0</v>
      </c>
      <c r="N722" s="515">
        <f t="shared" si="251"/>
        <v>0</v>
      </c>
      <c r="O722" s="509">
        <f t="shared" si="251"/>
        <v>0</v>
      </c>
      <c r="P722" s="515">
        <f t="shared" si="252"/>
        <v>0</v>
      </c>
      <c r="Q722" s="888">
        <f t="shared" si="252"/>
        <v>0</v>
      </c>
      <c r="R722" s="889">
        <f t="shared" si="240"/>
        <v>0</v>
      </c>
      <c r="S722" s="507"/>
      <c r="T722" s="508"/>
      <c r="U722" s="509">
        <f t="shared" si="253"/>
        <v>0</v>
      </c>
      <c r="V722" s="47">
        <f t="shared" si="247"/>
        <v>0</v>
      </c>
      <c r="W722" s="510"/>
    </row>
    <row r="723" spans="1:23" ht="12" customHeight="1">
      <c r="A723" s="498">
        <v>36420837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49"/>
        <v>0</v>
      </c>
      <c r="K723" s="888">
        <f t="shared" si="250"/>
        <v>0</v>
      </c>
      <c r="L723" s="888">
        <f t="shared" si="250"/>
        <v>0</v>
      </c>
      <c r="M723" s="888">
        <f t="shared" si="250"/>
        <v>0</v>
      </c>
      <c r="N723" s="515">
        <f t="shared" si="251"/>
        <v>0</v>
      </c>
      <c r="O723" s="509">
        <f t="shared" si="251"/>
        <v>0</v>
      </c>
      <c r="P723" s="515">
        <f t="shared" si="252"/>
        <v>0</v>
      </c>
      <c r="Q723" s="888">
        <f t="shared" si="252"/>
        <v>0</v>
      </c>
      <c r="R723" s="889">
        <f t="shared" si="240"/>
        <v>0</v>
      </c>
      <c r="S723" s="507"/>
      <c r="T723" s="508"/>
      <c r="U723" s="509">
        <f t="shared" si="253"/>
        <v>0</v>
      </c>
      <c r="V723" s="47">
        <f t="shared" si="247"/>
        <v>0</v>
      </c>
      <c r="W723" s="510"/>
    </row>
    <row r="724" spans="1:23" ht="12" customHeight="1">
      <c r="A724" s="498">
        <v>36420834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49"/>
        <v>0</v>
      </c>
      <c r="K724" s="888">
        <f t="shared" si="250"/>
        <v>0</v>
      </c>
      <c r="L724" s="888">
        <f t="shared" si="250"/>
        <v>0</v>
      </c>
      <c r="M724" s="888">
        <f t="shared" si="250"/>
        <v>0</v>
      </c>
      <c r="N724" s="515">
        <f t="shared" si="251"/>
        <v>0</v>
      </c>
      <c r="O724" s="509">
        <f t="shared" si="251"/>
        <v>0</v>
      </c>
      <c r="P724" s="515">
        <f t="shared" si="252"/>
        <v>0</v>
      </c>
      <c r="Q724" s="888">
        <f t="shared" si="252"/>
        <v>0</v>
      </c>
      <c r="R724" s="889">
        <f t="shared" si="240"/>
        <v>0</v>
      </c>
      <c r="S724" s="507"/>
      <c r="T724" s="508"/>
      <c r="U724" s="509">
        <f t="shared" si="253"/>
        <v>0</v>
      </c>
      <c r="V724" s="47">
        <f t="shared" si="247"/>
        <v>0</v>
      </c>
      <c r="W724" s="510"/>
    </row>
    <row r="725" spans="1:23" ht="12" customHeight="1">
      <c r="A725" s="498">
        <v>36420890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49"/>
        <v>0</v>
      </c>
      <c r="K725" s="888">
        <f t="shared" si="250"/>
        <v>0</v>
      </c>
      <c r="L725" s="888">
        <f t="shared" si="250"/>
        <v>0</v>
      </c>
      <c r="M725" s="888">
        <f t="shared" si="250"/>
        <v>0</v>
      </c>
      <c r="N725" s="515">
        <f t="shared" si="251"/>
        <v>0</v>
      </c>
      <c r="O725" s="509">
        <f t="shared" si="251"/>
        <v>0</v>
      </c>
      <c r="P725" s="515">
        <f t="shared" si="252"/>
        <v>0</v>
      </c>
      <c r="Q725" s="888">
        <f t="shared" si="252"/>
        <v>0</v>
      </c>
      <c r="R725" s="889">
        <f t="shared" si="240"/>
        <v>0</v>
      </c>
      <c r="S725" s="507"/>
      <c r="T725" s="508"/>
      <c r="U725" s="509">
        <f t="shared" si="253"/>
        <v>0</v>
      </c>
      <c r="V725" s="47">
        <f t="shared" si="247"/>
        <v>0</v>
      </c>
      <c r="W725" s="510"/>
    </row>
    <row r="726" spans="1:23" ht="12" customHeight="1">
      <c r="A726" s="498">
        <v>36430104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49"/>
        <v>0</v>
      </c>
      <c r="K726" s="888">
        <f t="shared" si="250"/>
        <v>0</v>
      </c>
      <c r="L726" s="888">
        <f t="shared" si="250"/>
        <v>0</v>
      </c>
      <c r="M726" s="888">
        <f t="shared" si="250"/>
        <v>0</v>
      </c>
      <c r="N726" s="515">
        <f t="shared" si="251"/>
        <v>0</v>
      </c>
      <c r="O726" s="509">
        <f t="shared" si="251"/>
        <v>0</v>
      </c>
      <c r="P726" s="515">
        <f t="shared" si="252"/>
        <v>0</v>
      </c>
      <c r="Q726" s="888">
        <f t="shared" si="252"/>
        <v>0</v>
      </c>
      <c r="R726" s="889">
        <f t="shared" si="240"/>
        <v>0</v>
      </c>
      <c r="S726" s="507"/>
      <c r="T726" s="508"/>
      <c r="U726" s="509">
        <f t="shared" si="253"/>
        <v>0</v>
      </c>
      <c r="V726" s="47">
        <f t="shared" si="247"/>
        <v>0</v>
      </c>
      <c r="W726" s="510"/>
    </row>
    <row r="727" spans="1:23" ht="12" customHeight="1">
      <c r="A727" s="498">
        <v>36430876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49"/>
        <v>0</v>
      </c>
      <c r="K727" s="888">
        <f t="shared" ref="K727:M748" si="254">SUMIF($A$10:$A$378,$A727,K$10:K$378)</f>
        <v>0</v>
      </c>
      <c r="L727" s="888">
        <f t="shared" si="254"/>
        <v>0</v>
      </c>
      <c r="M727" s="888">
        <f t="shared" si="254"/>
        <v>0</v>
      </c>
      <c r="N727" s="515">
        <f t="shared" ref="N727:O748" si="255">SUMIF($A$10:$A$383,$A727,N$10:N$383)</f>
        <v>0</v>
      </c>
      <c r="O727" s="509">
        <f t="shared" si="255"/>
        <v>0</v>
      </c>
      <c r="P727" s="515">
        <f t="shared" si="252"/>
        <v>0</v>
      </c>
      <c r="Q727" s="888">
        <f t="shared" si="252"/>
        <v>0</v>
      </c>
      <c r="R727" s="889">
        <f t="shared" si="240"/>
        <v>0</v>
      </c>
      <c r="S727" s="507"/>
      <c r="T727" s="508"/>
      <c r="U727" s="509">
        <f t="shared" si="253"/>
        <v>0</v>
      </c>
      <c r="V727" s="47">
        <f t="shared" si="247"/>
        <v>0</v>
      </c>
      <c r="W727" s="510"/>
    </row>
    <row r="728" spans="1:23" ht="12" customHeight="1">
      <c r="A728" s="498">
        <v>36430890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49"/>
        <v>0</v>
      </c>
      <c r="K728" s="888">
        <f t="shared" si="254"/>
        <v>0</v>
      </c>
      <c r="L728" s="888">
        <f t="shared" si="254"/>
        <v>0</v>
      </c>
      <c r="M728" s="888">
        <f t="shared" si="254"/>
        <v>0</v>
      </c>
      <c r="N728" s="515">
        <f t="shared" si="255"/>
        <v>0</v>
      </c>
      <c r="O728" s="509">
        <f t="shared" si="255"/>
        <v>0</v>
      </c>
      <c r="P728" s="515">
        <f t="shared" si="252"/>
        <v>210</v>
      </c>
      <c r="Q728" s="888">
        <f t="shared" si="252"/>
        <v>0</v>
      </c>
      <c r="R728" s="889">
        <f t="shared" si="240"/>
        <v>210</v>
      </c>
      <c r="S728" s="507"/>
      <c r="T728" s="508"/>
      <c r="U728" s="509">
        <f t="shared" si="253"/>
        <v>210</v>
      </c>
      <c r="V728" s="47">
        <f t="shared" si="247"/>
        <v>0</v>
      </c>
      <c r="W728" s="510"/>
    </row>
    <row r="729" spans="1:23" ht="12" customHeight="1">
      <c r="A729" s="498">
        <v>36620834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49"/>
        <v>19</v>
      </c>
      <c r="K729" s="888">
        <f t="shared" si="254"/>
        <v>0</v>
      </c>
      <c r="L729" s="888">
        <f t="shared" si="254"/>
        <v>0</v>
      </c>
      <c r="M729" s="888">
        <f t="shared" si="254"/>
        <v>0</v>
      </c>
      <c r="N729" s="515">
        <f t="shared" si="255"/>
        <v>0</v>
      </c>
      <c r="O729" s="509">
        <f t="shared" si="255"/>
        <v>19</v>
      </c>
      <c r="P729" s="515">
        <f t="shared" si="252"/>
        <v>0</v>
      </c>
      <c r="Q729" s="888">
        <f t="shared" si="252"/>
        <v>0</v>
      </c>
      <c r="R729" s="889">
        <f t="shared" ref="R729:R748" si="256">SUMIF($A$10:$A$378,$A729,R$10:R$378)</f>
        <v>0</v>
      </c>
      <c r="S729" s="507"/>
      <c r="T729" s="508"/>
      <c r="U729" s="509">
        <f t="shared" si="253"/>
        <v>19</v>
      </c>
      <c r="V729" s="47">
        <f t="shared" si="247"/>
        <v>0</v>
      </c>
      <c r="W729" s="510"/>
    </row>
    <row r="730" spans="1:23" ht="12" customHeight="1">
      <c r="A730" s="498">
        <v>36630104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49"/>
        <v>0</v>
      </c>
      <c r="K730" s="888">
        <f t="shared" si="254"/>
        <v>0</v>
      </c>
      <c r="L730" s="888">
        <f t="shared" si="254"/>
        <v>0</v>
      </c>
      <c r="M730" s="888">
        <f t="shared" si="254"/>
        <v>0</v>
      </c>
      <c r="N730" s="515">
        <f t="shared" si="255"/>
        <v>0</v>
      </c>
      <c r="O730" s="509">
        <f t="shared" si="255"/>
        <v>0</v>
      </c>
      <c r="P730" s="515">
        <f t="shared" si="252"/>
        <v>0</v>
      </c>
      <c r="Q730" s="888">
        <f t="shared" si="252"/>
        <v>0</v>
      </c>
      <c r="R730" s="889">
        <f t="shared" si="256"/>
        <v>0</v>
      </c>
      <c r="S730" s="507"/>
      <c r="T730" s="508"/>
      <c r="U730" s="509">
        <f t="shared" si="253"/>
        <v>0</v>
      </c>
      <c r="V730" s="47">
        <f t="shared" si="247"/>
        <v>0</v>
      </c>
      <c r="W730" s="510"/>
    </row>
    <row r="731" spans="1:23" ht="12" customHeight="1">
      <c r="A731" s="498">
        <v>36630107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49"/>
        <v>0</v>
      </c>
      <c r="K731" s="888">
        <f t="shared" si="254"/>
        <v>0</v>
      </c>
      <c r="L731" s="888">
        <f t="shared" si="254"/>
        <v>0</v>
      </c>
      <c r="M731" s="888">
        <f t="shared" si="254"/>
        <v>0</v>
      </c>
      <c r="N731" s="515">
        <f t="shared" si="255"/>
        <v>0</v>
      </c>
      <c r="O731" s="509">
        <f t="shared" si="255"/>
        <v>0</v>
      </c>
      <c r="P731" s="515">
        <f t="shared" si="252"/>
        <v>0</v>
      </c>
      <c r="Q731" s="888">
        <f t="shared" si="252"/>
        <v>0</v>
      </c>
      <c r="R731" s="889">
        <f t="shared" si="256"/>
        <v>0</v>
      </c>
      <c r="S731" s="507"/>
      <c r="T731" s="508"/>
      <c r="U731" s="509">
        <f t="shared" si="253"/>
        <v>0</v>
      </c>
      <c r="V731" s="47">
        <f t="shared" si="247"/>
        <v>0</v>
      </c>
      <c r="W731" s="510"/>
    </row>
    <row r="732" spans="1:23" ht="12" customHeight="1">
      <c r="A732" s="498">
        <v>36630825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49"/>
        <v>0</v>
      </c>
      <c r="K732" s="888">
        <f t="shared" si="254"/>
        <v>0</v>
      </c>
      <c r="L732" s="888">
        <f t="shared" si="254"/>
        <v>0</v>
      </c>
      <c r="M732" s="888">
        <f t="shared" si="254"/>
        <v>0</v>
      </c>
      <c r="N732" s="515">
        <f t="shared" si="255"/>
        <v>0</v>
      </c>
      <c r="O732" s="509">
        <f t="shared" si="255"/>
        <v>0</v>
      </c>
      <c r="P732" s="515">
        <f t="shared" si="252"/>
        <v>100</v>
      </c>
      <c r="Q732" s="888">
        <f t="shared" si="252"/>
        <v>0</v>
      </c>
      <c r="R732" s="889">
        <f t="shared" si="256"/>
        <v>100</v>
      </c>
      <c r="S732" s="507"/>
      <c r="T732" s="508"/>
      <c r="U732" s="509">
        <f t="shared" si="253"/>
        <v>100</v>
      </c>
      <c r="V732" s="47">
        <f t="shared" si="247"/>
        <v>0</v>
      </c>
      <c r="W732" s="510"/>
    </row>
    <row r="733" spans="1:23" ht="12" customHeight="1">
      <c r="A733" s="498">
        <v>36630837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49"/>
        <v>0</v>
      </c>
      <c r="K733" s="888">
        <f t="shared" si="254"/>
        <v>0</v>
      </c>
      <c r="L733" s="888">
        <f t="shared" si="254"/>
        <v>0</v>
      </c>
      <c r="M733" s="888">
        <f t="shared" si="254"/>
        <v>0</v>
      </c>
      <c r="N733" s="515">
        <f t="shared" si="255"/>
        <v>0</v>
      </c>
      <c r="O733" s="509">
        <f t="shared" si="255"/>
        <v>0</v>
      </c>
      <c r="P733" s="515">
        <f t="shared" ref="P733:Q748" si="257">SUMIF($A$10:$A$378,$A733,P$10:P$378)</f>
        <v>0</v>
      </c>
      <c r="Q733" s="888">
        <f t="shared" si="257"/>
        <v>0</v>
      </c>
      <c r="R733" s="889">
        <f t="shared" si="256"/>
        <v>0</v>
      </c>
      <c r="S733" s="507"/>
      <c r="T733" s="508"/>
      <c r="U733" s="509">
        <f t="shared" si="253"/>
        <v>0</v>
      </c>
      <c r="V733" s="47">
        <f t="shared" si="247"/>
        <v>0</v>
      </c>
      <c r="W733" s="510"/>
    </row>
    <row r="734" spans="1:23" ht="12" customHeight="1">
      <c r="A734" s="498">
        <v>36630831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49"/>
        <v>0</v>
      </c>
      <c r="K734" s="888">
        <f t="shared" si="254"/>
        <v>0</v>
      </c>
      <c r="L734" s="888">
        <f t="shared" si="254"/>
        <v>0</v>
      </c>
      <c r="M734" s="888">
        <f t="shared" si="254"/>
        <v>0</v>
      </c>
      <c r="N734" s="515">
        <f t="shared" si="255"/>
        <v>0</v>
      </c>
      <c r="O734" s="509">
        <f t="shared" si="255"/>
        <v>0</v>
      </c>
      <c r="P734" s="515">
        <f t="shared" si="257"/>
        <v>382</v>
      </c>
      <c r="Q734" s="888">
        <f t="shared" si="257"/>
        <v>0</v>
      </c>
      <c r="R734" s="889">
        <f t="shared" si="256"/>
        <v>382</v>
      </c>
      <c r="S734" s="507"/>
      <c r="T734" s="508"/>
      <c r="U734" s="509">
        <f t="shared" si="253"/>
        <v>382</v>
      </c>
      <c r="V734" s="47">
        <f t="shared" si="247"/>
        <v>0</v>
      </c>
      <c r="W734" s="510"/>
    </row>
    <row r="735" spans="1:23" ht="12" customHeight="1">
      <c r="A735" s="498">
        <v>36710834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49"/>
        <v>15</v>
      </c>
      <c r="K735" s="888">
        <f t="shared" si="254"/>
        <v>0</v>
      </c>
      <c r="L735" s="888">
        <f t="shared" si="254"/>
        <v>0</v>
      </c>
      <c r="M735" s="888">
        <f t="shared" si="254"/>
        <v>0</v>
      </c>
      <c r="N735" s="515">
        <f t="shared" si="255"/>
        <v>0</v>
      </c>
      <c r="O735" s="509">
        <f t="shared" si="255"/>
        <v>15</v>
      </c>
      <c r="P735" s="515">
        <f t="shared" si="257"/>
        <v>0</v>
      </c>
      <c r="Q735" s="888">
        <f t="shared" si="257"/>
        <v>0</v>
      </c>
      <c r="R735" s="889">
        <f t="shared" si="256"/>
        <v>0</v>
      </c>
      <c r="S735" s="507"/>
      <c r="T735" s="508"/>
      <c r="U735" s="509">
        <f t="shared" si="253"/>
        <v>15</v>
      </c>
      <c r="V735" s="47">
        <f t="shared" si="247"/>
        <v>0</v>
      </c>
      <c r="W735" s="510"/>
    </row>
    <row r="736" spans="1:23" ht="12" customHeight="1">
      <c r="A736" s="498">
        <v>36730104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49"/>
        <v>0</v>
      </c>
      <c r="K736" s="888">
        <f t="shared" si="254"/>
        <v>0</v>
      </c>
      <c r="L736" s="888">
        <f t="shared" si="254"/>
        <v>0</v>
      </c>
      <c r="M736" s="888">
        <f t="shared" si="254"/>
        <v>0</v>
      </c>
      <c r="N736" s="515">
        <f t="shared" si="255"/>
        <v>0</v>
      </c>
      <c r="O736" s="509">
        <f t="shared" si="255"/>
        <v>0</v>
      </c>
      <c r="P736" s="515">
        <f t="shared" si="257"/>
        <v>0</v>
      </c>
      <c r="Q736" s="888">
        <f t="shared" si="257"/>
        <v>0</v>
      </c>
      <c r="R736" s="889">
        <f t="shared" si="256"/>
        <v>0</v>
      </c>
      <c r="S736" s="507"/>
      <c r="T736" s="508"/>
      <c r="U736" s="509">
        <f t="shared" si="253"/>
        <v>0</v>
      </c>
      <c r="V736" s="47">
        <f t="shared" si="247"/>
        <v>0</v>
      </c>
      <c r="W736" s="510"/>
    </row>
    <row r="737" spans="1:23" ht="10.9" customHeight="1">
      <c r="A737" s="498">
        <v>36730107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49"/>
        <v>0</v>
      </c>
      <c r="K737" s="888">
        <f t="shared" si="254"/>
        <v>0</v>
      </c>
      <c r="L737" s="888">
        <f t="shared" si="254"/>
        <v>0</v>
      </c>
      <c r="M737" s="888">
        <f t="shared" si="254"/>
        <v>0</v>
      </c>
      <c r="N737" s="515">
        <f t="shared" si="255"/>
        <v>0</v>
      </c>
      <c r="O737" s="509">
        <f t="shared" si="255"/>
        <v>0</v>
      </c>
      <c r="P737" s="515">
        <f t="shared" si="257"/>
        <v>0</v>
      </c>
      <c r="Q737" s="888">
        <f t="shared" si="257"/>
        <v>0</v>
      </c>
      <c r="R737" s="889">
        <f t="shared" si="256"/>
        <v>0</v>
      </c>
      <c r="S737" s="507"/>
      <c r="T737" s="508"/>
      <c r="U737" s="509">
        <f t="shared" si="253"/>
        <v>0</v>
      </c>
      <c r="V737" s="47">
        <f t="shared" si="247"/>
        <v>0</v>
      </c>
      <c r="W737" s="510"/>
    </row>
    <row r="738" spans="1:23" ht="10.9" customHeight="1">
      <c r="A738" s="498">
        <v>36730825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49"/>
        <v>0</v>
      </c>
      <c r="K738" s="888">
        <f t="shared" si="254"/>
        <v>0</v>
      </c>
      <c r="L738" s="888">
        <f t="shared" si="254"/>
        <v>0</v>
      </c>
      <c r="M738" s="888">
        <f t="shared" si="254"/>
        <v>0</v>
      </c>
      <c r="N738" s="515">
        <f t="shared" si="255"/>
        <v>0</v>
      </c>
      <c r="O738" s="509">
        <f t="shared" si="255"/>
        <v>0</v>
      </c>
      <c r="P738" s="515">
        <f t="shared" si="257"/>
        <v>298</v>
      </c>
      <c r="Q738" s="888">
        <f t="shared" si="257"/>
        <v>0</v>
      </c>
      <c r="R738" s="889">
        <f t="shared" si="256"/>
        <v>298</v>
      </c>
      <c r="S738" s="507"/>
      <c r="T738" s="508"/>
      <c r="U738" s="509">
        <f t="shared" si="253"/>
        <v>298</v>
      </c>
      <c r="V738" s="47">
        <f t="shared" si="247"/>
        <v>0</v>
      </c>
      <c r="W738" s="510"/>
    </row>
    <row r="739" spans="1:23" ht="10.9" customHeight="1">
      <c r="A739" s="498">
        <v>36730831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49"/>
        <v>0</v>
      </c>
      <c r="K739" s="888">
        <f t="shared" si="254"/>
        <v>0</v>
      </c>
      <c r="L739" s="888">
        <f t="shared" si="254"/>
        <v>0</v>
      </c>
      <c r="M739" s="888">
        <f t="shared" si="254"/>
        <v>0</v>
      </c>
      <c r="N739" s="515">
        <f t="shared" si="255"/>
        <v>0</v>
      </c>
      <c r="O739" s="509">
        <f t="shared" si="255"/>
        <v>0</v>
      </c>
      <c r="P739" s="515">
        <f t="shared" si="257"/>
        <v>525</v>
      </c>
      <c r="Q739" s="888">
        <f t="shared" si="257"/>
        <v>0</v>
      </c>
      <c r="R739" s="889">
        <f t="shared" si="256"/>
        <v>525</v>
      </c>
      <c r="S739" s="507"/>
      <c r="T739" s="508"/>
      <c r="U739" s="509">
        <f t="shared" si="253"/>
        <v>525</v>
      </c>
      <c r="V739" s="47">
        <f t="shared" si="247"/>
        <v>0</v>
      </c>
      <c r="W739" s="510"/>
    </row>
    <row r="740" spans="1:23" ht="10.9" customHeight="1">
      <c r="A740" s="498">
        <v>36730876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49"/>
        <v>0</v>
      </c>
      <c r="K740" s="888">
        <f t="shared" si="254"/>
        <v>0</v>
      </c>
      <c r="L740" s="888">
        <f t="shared" si="254"/>
        <v>0</v>
      </c>
      <c r="M740" s="888">
        <f t="shared" si="254"/>
        <v>0</v>
      </c>
      <c r="N740" s="515">
        <f t="shared" si="255"/>
        <v>0</v>
      </c>
      <c r="O740" s="509">
        <f t="shared" si="255"/>
        <v>0</v>
      </c>
      <c r="P740" s="515">
        <f t="shared" si="257"/>
        <v>0</v>
      </c>
      <c r="Q740" s="888">
        <f t="shared" si="257"/>
        <v>0</v>
      </c>
      <c r="R740" s="889">
        <f t="shared" si="256"/>
        <v>0</v>
      </c>
      <c r="S740" s="507"/>
      <c r="T740" s="508"/>
      <c r="U740" s="509">
        <f t="shared" si="253"/>
        <v>0</v>
      </c>
      <c r="V740" s="47">
        <f t="shared" si="247"/>
        <v>0</v>
      </c>
      <c r="W740" s="510"/>
    </row>
    <row r="741" spans="1:23" ht="12" customHeight="1">
      <c r="A741" s="498">
        <v>36730890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49"/>
        <v>0</v>
      </c>
      <c r="K741" s="888">
        <f t="shared" si="254"/>
        <v>0</v>
      </c>
      <c r="L741" s="888">
        <f t="shared" si="254"/>
        <v>0</v>
      </c>
      <c r="M741" s="888">
        <f t="shared" si="254"/>
        <v>0</v>
      </c>
      <c r="N741" s="515">
        <f t="shared" si="255"/>
        <v>0</v>
      </c>
      <c r="O741" s="509">
        <f t="shared" si="255"/>
        <v>0</v>
      </c>
      <c r="P741" s="515">
        <f t="shared" si="257"/>
        <v>0</v>
      </c>
      <c r="Q741" s="888">
        <f t="shared" si="257"/>
        <v>0</v>
      </c>
      <c r="R741" s="889">
        <f t="shared" si="256"/>
        <v>0</v>
      </c>
      <c r="S741" s="507"/>
      <c r="T741" s="508"/>
      <c r="U741" s="509">
        <f t="shared" si="253"/>
        <v>0</v>
      </c>
      <c r="V741" s="47">
        <f t="shared" si="247"/>
        <v>0</v>
      </c>
      <c r="W741" s="510"/>
    </row>
    <row r="742" spans="1:23" ht="12" customHeight="1">
      <c r="A742" s="498">
        <v>63330107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49"/>
        <v>0</v>
      </c>
      <c r="K742" s="888">
        <f t="shared" si="254"/>
        <v>0</v>
      </c>
      <c r="L742" s="888">
        <f t="shared" si="254"/>
        <v>0</v>
      </c>
      <c r="M742" s="888">
        <f t="shared" si="254"/>
        <v>0</v>
      </c>
      <c r="N742" s="515">
        <f t="shared" si="255"/>
        <v>0</v>
      </c>
      <c r="O742" s="509">
        <f t="shared" si="255"/>
        <v>0</v>
      </c>
      <c r="P742" s="515">
        <f t="shared" si="257"/>
        <v>0</v>
      </c>
      <c r="Q742" s="888">
        <f t="shared" si="257"/>
        <v>0</v>
      </c>
      <c r="R742" s="889">
        <f t="shared" si="256"/>
        <v>0</v>
      </c>
      <c r="S742" s="507"/>
      <c r="T742" s="508"/>
      <c r="U742" s="509">
        <f t="shared" si="253"/>
        <v>0</v>
      </c>
      <c r="V742" s="47">
        <f t="shared" si="247"/>
        <v>0</v>
      </c>
      <c r="W742" s="510"/>
    </row>
    <row r="743" spans="1:23" ht="12" customHeight="1">
      <c r="A743" s="498"/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49"/>
        <v>0</v>
      </c>
      <c r="K743" s="888">
        <f t="shared" si="254"/>
        <v>0</v>
      </c>
      <c r="L743" s="888">
        <f t="shared" si="254"/>
        <v>0</v>
      </c>
      <c r="M743" s="888">
        <f t="shared" si="254"/>
        <v>0</v>
      </c>
      <c r="N743" s="515">
        <f t="shared" si="255"/>
        <v>0</v>
      </c>
      <c r="O743" s="509">
        <f t="shared" si="255"/>
        <v>0</v>
      </c>
      <c r="P743" s="515">
        <f t="shared" si="257"/>
        <v>0</v>
      </c>
      <c r="Q743" s="888">
        <f t="shared" si="257"/>
        <v>0</v>
      </c>
      <c r="R743" s="889">
        <f t="shared" si="256"/>
        <v>0</v>
      </c>
      <c r="S743" s="507"/>
      <c r="T743" s="508"/>
      <c r="U743" s="509">
        <f t="shared" si="253"/>
        <v>0</v>
      </c>
      <c r="V743" s="47">
        <f t="shared" si="247"/>
        <v>0</v>
      </c>
      <c r="W743" s="510"/>
    </row>
    <row r="744" spans="1:23" ht="12" customHeight="1">
      <c r="A744" s="498"/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49"/>
        <v>0</v>
      </c>
      <c r="K744" s="888">
        <f t="shared" si="254"/>
        <v>0</v>
      </c>
      <c r="L744" s="888">
        <f t="shared" si="254"/>
        <v>0</v>
      </c>
      <c r="M744" s="888">
        <f t="shared" si="254"/>
        <v>0</v>
      </c>
      <c r="N744" s="515">
        <f t="shared" si="255"/>
        <v>0</v>
      </c>
      <c r="O744" s="509">
        <f t="shared" si="255"/>
        <v>0</v>
      </c>
      <c r="P744" s="515">
        <f t="shared" si="257"/>
        <v>0</v>
      </c>
      <c r="Q744" s="888">
        <f t="shared" si="257"/>
        <v>0</v>
      </c>
      <c r="R744" s="889">
        <f t="shared" si="256"/>
        <v>0</v>
      </c>
      <c r="S744" s="507"/>
      <c r="T744" s="508"/>
      <c r="U744" s="509">
        <f t="shared" si="253"/>
        <v>0</v>
      </c>
      <c r="V744" s="47">
        <f t="shared" si="247"/>
        <v>0</v>
      </c>
      <c r="W744" s="510"/>
    </row>
    <row r="745" spans="1:23" ht="12" customHeight="1">
      <c r="A745" s="498"/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49"/>
        <v>0</v>
      </c>
      <c r="K745" s="888">
        <f t="shared" si="254"/>
        <v>0</v>
      </c>
      <c r="L745" s="888">
        <f t="shared" si="254"/>
        <v>0</v>
      </c>
      <c r="M745" s="888">
        <f t="shared" si="254"/>
        <v>0</v>
      </c>
      <c r="N745" s="515">
        <f t="shared" si="255"/>
        <v>0</v>
      </c>
      <c r="O745" s="509">
        <f t="shared" si="255"/>
        <v>0</v>
      </c>
      <c r="P745" s="515">
        <f t="shared" si="257"/>
        <v>0</v>
      </c>
      <c r="Q745" s="888">
        <f t="shared" si="257"/>
        <v>0</v>
      </c>
      <c r="R745" s="889">
        <f t="shared" si="256"/>
        <v>0</v>
      </c>
      <c r="S745" s="507"/>
      <c r="T745" s="508"/>
      <c r="U745" s="509">
        <f t="shared" si="253"/>
        <v>0</v>
      </c>
      <c r="V745" s="47">
        <f t="shared" si="247"/>
        <v>0</v>
      </c>
      <c r="W745" s="510"/>
    </row>
    <row r="746" spans="1:23" ht="12" customHeight="1">
      <c r="A746" s="498"/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49"/>
        <v>0</v>
      </c>
      <c r="K746" s="888">
        <f t="shared" si="254"/>
        <v>0</v>
      </c>
      <c r="L746" s="888">
        <f t="shared" si="254"/>
        <v>0</v>
      </c>
      <c r="M746" s="888">
        <f t="shared" si="254"/>
        <v>0</v>
      </c>
      <c r="N746" s="515">
        <f t="shared" si="255"/>
        <v>0</v>
      </c>
      <c r="O746" s="509">
        <f t="shared" si="255"/>
        <v>0</v>
      </c>
      <c r="P746" s="515">
        <f t="shared" si="257"/>
        <v>0</v>
      </c>
      <c r="Q746" s="888">
        <f t="shared" si="257"/>
        <v>0</v>
      </c>
      <c r="R746" s="889">
        <f t="shared" si="256"/>
        <v>0</v>
      </c>
      <c r="S746" s="507"/>
      <c r="T746" s="508"/>
      <c r="U746" s="509">
        <f t="shared" si="253"/>
        <v>0</v>
      </c>
      <c r="V746" s="47">
        <f t="shared" si="247"/>
        <v>0</v>
      </c>
      <c r="W746" s="510"/>
    </row>
    <row r="747" spans="1:23" ht="12" customHeight="1">
      <c r="A747" s="498"/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49"/>
        <v>0</v>
      </c>
      <c r="K747" s="888">
        <f t="shared" si="254"/>
        <v>0</v>
      </c>
      <c r="L747" s="888">
        <f t="shared" si="254"/>
        <v>0</v>
      </c>
      <c r="M747" s="888">
        <f t="shared" si="254"/>
        <v>0</v>
      </c>
      <c r="N747" s="515">
        <f t="shared" si="255"/>
        <v>0</v>
      </c>
      <c r="O747" s="509">
        <f t="shared" si="255"/>
        <v>0</v>
      </c>
      <c r="P747" s="515">
        <f t="shared" si="257"/>
        <v>0</v>
      </c>
      <c r="Q747" s="888">
        <f t="shared" si="257"/>
        <v>0</v>
      </c>
      <c r="R747" s="889">
        <f t="shared" si="256"/>
        <v>0</v>
      </c>
      <c r="S747" s="507"/>
      <c r="T747" s="508"/>
      <c r="U747" s="509">
        <f t="shared" si="253"/>
        <v>0</v>
      </c>
      <c r="V747" s="47">
        <f t="shared" si="247"/>
        <v>0</v>
      </c>
      <c r="W747" s="510"/>
    </row>
    <row r="748" spans="1:23" ht="12" customHeight="1" thickBot="1">
      <c r="A748" s="520"/>
      <c r="B748" s="521"/>
      <c r="C748" s="522"/>
      <c r="D748" s="890"/>
      <c r="E748" s="523"/>
      <c r="F748" s="523"/>
      <c r="G748" s="523"/>
      <c r="H748" s="523"/>
      <c r="I748" s="891"/>
      <c r="J748" s="515">
        <f t="shared" si="249"/>
        <v>0</v>
      </c>
      <c r="K748" s="888">
        <f t="shared" si="254"/>
        <v>0</v>
      </c>
      <c r="L748" s="892">
        <f t="shared" si="254"/>
        <v>0</v>
      </c>
      <c r="M748" s="892">
        <f t="shared" si="254"/>
        <v>0</v>
      </c>
      <c r="N748" s="515">
        <f t="shared" si="255"/>
        <v>0</v>
      </c>
      <c r="O748" s="509">
        <f t="shared" si="255"/>
        <v>0</v>
      </c>
      <c r="P748" s="893">
        <f t="shared" si="257"/>
        <v>0</v>
      </c>
      <c r="Q748" s="892">
        <f t="shared" si="257"/>
        <v>0</v>
      </c>
      <c r="R748" s="894">
        <f t="shared" si="256"/>
        <v>0</v>
      </c>
      <c r="S748" s="529"/>
      <c r="T748" s="530"/>
      <c r="U748" s="531">
        <f t="shared" si="253"/>
        <v>0</v>
      </c>
      <c r="V748" s="47">
        <f t="shared" si="247"/>
        <v>0</v>
      </c>
      <c r="W748" s="532"/>
    </row>
    <row r="749" spans="1:23" ht="12" customHeight="1" thickBot="1">
      <c r="A749" s="533" t="s">
        <v>23</v>
      </c>
      <c r="B749" s="534"/>
      <c r="C749" s="535"/>
      <c r="D749" s="895"/>
      <c r="E749" s="536"/>
      <c r="F749" s="536"/>
      <c r="G749" s="536"/>
      <c r="H749" s="536"/>
      <c r="I749" s="896"/>
      <c r="J749" s="897">
        <f>SUM(J387:J748)</f>
        <v>2113</v>
      </c>
      <c r="K749" s="897">
        <f t="shared" ref="K749:U749" si="258">SUM(K387:K748)</f>
        <v>116</v>
      </c>
      <c r="L749" s="897">
        <f t="shared" si="258"/>
        <v>359</v>
      </c>
      <c r="M749" s="897">
        <f t="shared" si="258"/>
        <v>0</v>
      </c>
      <c r="N749" s="542">
        <f t="shared" si="258"/>
        <v>72</v>
      </c>
      <c r="O749" s="543">
        <f t="shared" si="258"/>
        <v>2660</v>
      </c>
      <c r="P749" s="897">
        <f t="shared" si="258"/>
        <v>5960</v>
      </c>
      <c r="Q749" s="542">
        <f t="shared" si="258"/>
        <v>6004</v>
      </c>
      <c r="R749" s="898">
        <f t="shared" si="258"/>
        <v>11964</v>
      </c>
      <c r="S749" s="897"/>
      <c r="T749" s="542"/>
      <c r="U749" s="543">
        <f t="shared" si="258"/>
        <v>14624</v>
      </c>
      <c r="V749" s="47">
        <f t="shared" si="247"/>
        <v>0</v>
      </c>
      <c r="W749" s="544"/>
    </row>
    <row r="750" spans="1:23" ht="12" customHeight="1">
      <c r="U750" s="547">
        <f>U749-U385</f>
        <v>0</v>
      </c>
      <c r="V750" s="47">
        <f t="shared" si="247"/>
        <v>0</v>
      </c>
    </row>
    <row r="751" spans="1:23" ht="12" customHeight="1">
      <c r="A751" s="965" t="s">
        <v>365</v>
      </c>
      <c r="B751" s="965"/>
      <c r="C751" s="546"/>
      <c r="V751" s="47">
        <f t="shared" si="247"/>
        <v>0</v>
      </c>
    </row>
    <row r="752" spans="1:23" ht="12" customHeight="1">
      <c r="A752" s="965" t="s">
        <v>366</v>
      </c>
      <c r="B752" s="965"/>
      <c r="C752" s="546"/>
      <c r="V752" s="47">
        <f t="shared" si="247"/>
        <v>0</v>
      </c>
    </row>
    <row r="753" spans="1:31" s="519" customFormat="1" ht="18" customHeight="1">
      <c r="A753" s="546" t="s">
        <v>367</v>
      </c>
      <c r="B753" s="546"/>
      <c r="C753" s="899"/>
      <c r="D753" s="638"/>
      <c r="I753" s="638"/>
      <c r="J753" s="55"/>
      <c r="K753" s="55"/>
      <c r="L753" s="55"/>
      <c r="M753" s="55"/>
      <c r="N753" s="55"/>
      <c r="O753" s="55"/>
      <c r="P753" s="55"/>
      <c r="Q753" s="55"/>
      <c r="R753" s="55"/>
      <c r="S753" s="546"/>
      <c r="T753" s="546"/>
      <c r="U753" s="55"/>
      <c r="V753" s="47">
        <f t="shared" si="247"/>
        <v>0</v>
      </c>
      <c r="W753" s="55"/>
      <c r="X753" s="55"/>
      <c r="Y753" s="55"/>
      <c r="Z753" s="55"/>
      <c r="AA753" s="55"/>
      <c r="AB753" s="55"/>
      <c r="AC753" s="55"/>
      <c r="AD753" s="55"/>
      <c r="AE753" s="55"/>
    </row>
  </sheetData>
  <mergeCells count="17">
    <mergeCell ref="AE8:AE9"/>
    <mergeCell ref="A751:B751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52:B752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7661A-E8EB-44FA-A93E-D00A7626F939}">
  <sheetPr codeName="Sheet13"/>
  <dimension ref="A1:AE697"/>
  <sheetViews>
    <sheetView zoomScale="90" zoomScaleNormal="90" workbookViewId="0">
      <pane xSplit="9" ySplit="13" topLeftCell="J286" activePane="bottomRight" state="frozen"/>
      <selection pane="topRight" activeCell="J1" sqref="J1"/>
      <selection pane="bottomLeft" activeCell="A14" sqref="A14"/>
      <selection pane="bottomRight" activeCell="L288" sqref="L288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497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3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6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8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/>
      <c r="K17" s="58"/>
      <c r="L17" s="58"/>
      <c r="M17" s="58"/>
      <c r="N17" s="59"/>
      <c r="O17" s="60">
        <f t="shared" si="5"/>
        <v>0</v>
      </c>
      <c r="P17" s="61"/>
      <c r="Q17" s="62"/>
      <c r="R17" s="61"/>
      <c r="S17" s="63">
        <f>SUM(O17,R17)</f>
        <v>0</v>
      </c>
      <c r="T17" s="64"/>
      <c r="U17" s="65">
        <f t="shared" si="2"/>
        <v>0</v>
      </c>
      <c r="V17" s="66">
        <f t="shared" si="6"/>
        <v>0</v>
      </c>
      <c r="W17" s="48" t="s">
        <v>35</v>
      </c>
      <c r="X17" s="49">
        <f>(J17*1000)/C17</f>
        <v>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0</v>
      </c>
      <c r="AD17" s="53">
        <f>(R17*1000)/C17</f>
        <v>0</v>
      </c>
      <c r="AE17" s="54">
        <f t="shared" si="4"/>
        <v>0</v>
      </c>
    </row>
    <row r="18" spans="1:31" ht="18" customHeight="1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21</v>
      </c>
      <c r="K18" s="58"/>
      <c r="L18" s="58"/>
      <c r="M18" s="58"/>
      <c r="N18" s="59"/>
      <c r="O18" s="60">
        <f t="shared" si="5"/>
        <v>21</v>
      </c>
      <c r="P18" s="61"/>
      <c r="Q18" s="62"/>
      <c r="R18" s="61"/>
      <c r="S18" s="63"/>
      <c r="T18" s="70">
        <f>SUM(O18,R18)</f>
        <v>21</v>
      </c>
      <c r="U18" s="65">
        <f t="shared" si="2"/>
        <v>21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160</v>
      </c>
      <c r="R21" s="61">
        <f t="shared" si="1"/>
        <v>160</v>
      </c>
      <c r="S21" s="63">
        <f t="shared" ref="S21:S25" si="7">SUM(O21,R21)</f>
        <v>160</v>
      </c>
      <c r="T21" s="64"/>
      <c r="U21" s="65">
        <f t="shared" si="2"/>
        <v>160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3200</v>
      </c>
      <c r="AE21" s="54">
        <f t="shared" si="4"/>
        <v>3200</v>
      </c>
    </row>
    <row r="22" spans="1:31" ht="18" customHeight="1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100</v>
      </c>
      <c r="Q22" s="62"/>
      <c r="R22" s="61">
        <f t="shared" si="1"/>
        <v>100</v>
      </c>
      <c r="S22" s="63">
        <f t="shared" si="7"/>
        <v>100</v>
      </c>
      <c r="T22" s="64"/>
      <c r="U22" s="65">
        <f t="shared" si="2"/>
        <v>100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2000</v>
      </c>
      <c r="AE22" s="54">
        <f t="shared" si="4"/>
        <v>2000</v>
      </c>
    </row>
    <row r="23" spans="1:31" ht="18" customHeight="1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360</v>
      </c>
      <c r="Q23" s="62"/>
      <c r="R23" s="61">
        <f t="shared" si="1"/>
        <v>360</v>
      </c>
      <c r="S23" s="63">
        <f t="shared" si="7"/>
        <v>360</v>
      </c>
      <c r="T23" s="64"/>
      <c r="U23" s="65">
        <f t="shared" si="2"/>
        <v>360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7200</v>
      </c>
      <c r="AE23" s="54">
        <f t="shared" si="4"/>
        <v>7200</v>
      </c>
    </row>
    <row r="24" spans="1:31" ht="18" hidden="1" customHeight="1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28</v>
      </c>
      <c r="K26" s="58"/>
      <c r="L26" s="58"/>
      <c r="M26" s="58"/>
      <c r="N26" s="59"/>
      <c r="O26" s="60">
        <f t="shared" si="5"/>
        <v>28</v>
      </c>
      <c r="P26" s="61"/>
      <c r="Q26" s="62"/>
      <c r="R26" s="61"/>
      <c r="S26" s="63"/>
      <c r="T26" s="70">
        <f>SUM(O26,R26)</f>
        <v>28</v>
      </c>
      <c r="U26" s="65">
        <f t="shared" si="2"/>
        <v>28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3</v>
      </c>
      <c r="K27" s="58"/>
      <c r="L27" s="920"/>
      <c r="M27" s="58"/>
      <c r="N27" s="59"/>
      <c r="O27" s="60">
        <f t="shared" si="5"/>
        <v>3</v>
      </c>
      <c r="P27" s="61"/>
      <c r="Q27" s="62"/>
      <c r="R27" s="61"/>
      <c r="S27" s="63">
        <f>SUM(O27,R27)</f>
        <v>3</v>
      </c>
      <c r="T27" s="70"/>
      <c r="U27" s="65">
        <f t="shared" si="2"/>
        <v>3</v>
      </c>
      <c r="V27" s="66">
        <f t="shared" si="6"/>
        <v>0</v>
      </c>
      <c r="W27" s="48"/>
      <c r="X27" s="49">
        <f>(J27*1000)/C27</f>
        <v>600</v>
      </c>
      <c r="Y27" s="50"/>
      <c r="Z27" s="50"/>
      <c r="AA27" s="50"/>
      <c r="AB27" s="51"/>
      <c r="AC27" s="52">
        <f t="shared" si="3"/>
        <v>600</v>
      </c>
      <c r="AD27" s="53"/>
      <c r="AE27" s="54">
        <f t="shared" si="4"/>
        <v>600</v>
      </c>
    </row>
    <row r="28" spans="1:31" ht="18" customHeight="1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46</v>
      </c>
      <c r="K28" s="58">
        <v>8</v>
      </c>
      <c r="L28" s="76">
        <v>2</v>
      </c>
      <c r="M28" s="58"/>
      <c r="N28" s="59"/>
      <c r="O28" s="60">
        <f t="shared" si="5"/>
        <v>56</v>
      </c>
      <c r="P28" s="61"/>
      <c r="Q28" s="62"/>
      <c r="R28" s="61"/>
      <c r="S28" s="63">
        <f>SUM(O28,R28)</f>
        <v>56</v>
      </c>
      <c r="T28" s="64"/>
      <c r="U28" s="65">
        <f t="shared" si="2"/>
        <v>56</v>
      </c>
      <c r="V28" s="66">
        <f t="shared" si="6"/>
        <v>0</v>
      </c>
      <c r="W28" s="48" t="s">
        <v>40</v>
      </c>
      <c r="X28" s="49">
        <f>(J28*1000)/C28</f>
        <v>1840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2160</v>
      </c>
      <c r="AD28" s="53">
        <f>(R28*1000)/C28</f>
        <v>0</v>
      </c>
      <c r="AE28" s="54">
        <f t="shared" si="4"/>
        <v>2160</v>
      </c>
    </row>
    <row r="29" spans="1:31" ht="18" customHeight="1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8</v>
      </c>
      <c r="K29" s="58"/>
      <c r="L29" s="76"/>
      <c r="M29" s="58"/>
      <c r="N29" s="59"/>
      <c r="O29" s="60">
        <f t="shared" si="5"/>
        <v>8</v>
      </c>
      <c r="P29" s="61"/>
      <c r="Q29" s="62"/>
      <c r="R29" s="61"/>
      <c r="S29" s="63">
        <f>SUM(O29,R29)</f>
        <v>8</v>
      </c>
      <c r="T29" s="64"/>
      <c r="U29" s="65">
        <f t="shared" si="2"/>
        <v>8</v>
      </c>
      <c r="V29" s="66">
        <f t="shared" si="6"/>
        <v>0</v>
      </c>
      <c r="W29" s="48"/>
      <c r="X29" s="49">
        <f>(J29*1000)/C29</f>
        <v>320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320</v>
      </c>
      <c r="AD29" s="53"/>
      <c r="AE29" s="54">
        <f t="shared" si="4"/>
        <v>320</v>
      </c>
    </row>
    <row r="30" spans="1:31" ht="18" customHeight="1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>
        <v>24</v>
      </c>
      <c r="M30" s="58"/>
      <c r="N30" s="59"/>
      <c r="O30" s="60">
        <f t="shared" si="5"/>
        <v>24</v>
      </c>
      <c r="P30" s="61"/>
      <c r="Q30" s="62"/>
      <c r="R30" s="61"/>
      <c r="S30" s="63"/>
      <c r="T30" s="70">
        <f>SUM(O30,R30)</f>
        <v>24</v>
      </c>
      <c r="U30" s="65">
        <f t="shared" si="2"/>
        <v>24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/>
      <c r="R34" s="61">
        <f>SUM(P34:Q34)</f>
        <v>0</v>
      </c>
      <c r="S34" s="63">
        <f>SUM(O34,R34)</f>
        <v>0</v>
      </c>
      <c r="T34" s="93"/>
      <c r="U34" s="65">
        <f t="shared" si="2"/>
        <v>0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0</v>
      </c>
      <c r="AE34" s="54">
        <f t="shared" si="4"/>
        <v>0</v>
      </c>
    </row>
    <row r="35" spans="1:31" ht="18" customHeight="1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170</v>
      </c>
      <c r="Q35" s="62"/>
      <c r="R35" s="61">
        <f t="shared" ref="R35:R50" si="12">SUM(P35:Q35)</f>
        <v>170</v>
      </c>
      <c r="S35" s="63">
        <f>SUM(O35,R35)</f>
        <v>170</v>
      </c>
      <c r="T35" s="93"/>
      <c r="U35" s="65">
        <f t="shared" si="2"/>
        <v>170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3400</v>
      </c>
      <c r="AE35" s="54">
        <f t="shared" si="4"/>
        <v>3400</v>
      </c>
    </row>
    <row r="36" spans="1:31" ht="18" customHeight="1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320</v>
      </c>
      <c r="R36" s="61">
        <f t="shared" si="12"/>
        <v>320</v>
      </c>
      <c r="S36" s="63">
        <f>SUM(O36,R36)</f>
        <v>320</v>
      </c>
      <c r="T36" s="64"/>
      <c r="U36" s="65">
        <f t="shared" si="2"/>
        <v>320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6400</v>
      </c>
      <c r="AE36" s="54">
        <f t="shared" si="4"/>
        <v>6400</v>
      </c>
    </row>
    <row r="37" spans="1:31" ht="18" hidden="1" customHeight="1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>
        <v>14</v>
      </c>
      <c r="K39" s="58"/>
      <c r="L39" s="58"/>
      <c r="M39" s="58"/>
      <c r="N39" s="59"/>
      <c r="O39" s="60">
        <f>SUM(J39:N39)</f>
        <v>14</v>
      </c>
      <c r="P39" s="61"/>
      <c r="Q39" s="62"/>
      <c r="R39" s="61"/>
      <c r="S39" s="63"/>
      <c r="T39" s="70">
        <f>SUM(O39,R39)</f>
        <v>14</v>
      </c>
      <c r="U39" s="65">
        <f t="shared" si="2"/>
        <v>14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8</v>
      </c>
      <c r="K41" s="58"/>
      <c r="L41" s="924"/>
      <c r="M41" s="58"/>
      <c r="N41" s="59"/>
      <c r="O41" s="60">
        <f t="shared" si="5"/>
        <v>8</v>
      </c>
      <c r="P41" s="61"/>
      <c r="Q41" s="62"/>
      <c r="R41" s="61"/>
      <c r="S41" s="63">
        <f>SUM(O41,R41)</f>
        <v>8</v>
      </c>
      <c r="T41" s="64"/>
      <c r="U41" s="65">
        <f t="shared" si="2"/>
        <v>8</v>
      </c>
      <c r="V41" s="66">
        <f t="shared" si="6"/>
        <v>0</v>
      </c>
      <c r="W41" s="47"/>
      <c r="X41" s="49">
        <f>(J41*1000)/C41</f>
        <v>320</v>
      </c>
      <c r="Y41" s="50"/>
      <c r="Z41" s="50"/>
      <c r="AA41" s="50"/>
      <c r="AB41" s="51"/>
      <c r="AC41" s="52">
        <f t="shared" si="3"/>
        <v>320</v>
      </c>
      <c r="AD41" s="53"/>
      <c r="AE41" s="54">
        <f t="shared" si="4"/>
        <v>320</v>
      </c>
    </row>
    <row r="42" spans="1:31" ht="18" hidden="1" customHeight="1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20</v>
      </c>
      <c r="Q44" s="62">
        <v>460</v>
      </c>
      <c r="R44" s="61">
        <f t="shared" si="12"/>
        <v>480</v>
      </c>
      <c r="S44" s="63">
        <f>SUM(O44,R44)</f>
        <v>480</v>
      </c>
      <c r="T44" s="64"/>
      <c r="U44" s="65">
        <f t="shared" si="2"/>
        <v>480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9600</v>
      </c>
      <c r="AE44" s="54">
        <f t="shared" si="4"/>
        <v>9600</v>
      </c>
    </row>
    <row r="45" spans="1:31" ht="18" customHeight="1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14</v>
      </c>
      <c r="Q46" s="62"/>
      <c r="R46" s="92">
        <f t="shared" si="12"/>
        <v>14</v>
      </c>
      <c r="S46" s="63"/>
      <c r="T46" s="70">
        <f>SUM(O46,R46)</f>
        <v>14</v>
      </c>
      <c r="U46" s="65">
        <f t="shared" si="2"/>
        <v>14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80</v>
      </c>
      <c r="R48" s="61">
        <f t="shared" si="12"/>
        <v>80</v>
      </c>
      <c r="S48" s="63">
        <f>SUM(O48,R48)</f>
        <v>80</v>
      </c>
      <c r="T48" s="64"/>
      <c r="U48" s="65">
        <f t="shared" si="2"/>
        <v>80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1600</v>
      </c>
      <c r="AE48" s="54">
        <f t="shared" si="4"/>
        <v>1600</v>
      </c>
    </row>
    <row r="49" spans="1:31" ht="18" hidden="1" customHeight="1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230</v>
      </c>
      <c r="K51" s="123">
        <f t="shared" si="13"/>
        <v>8</v>
      </c>
      <c r="L51" s="123">
        <f t="shared" si="13"/>
        <v>26</v>
      </c>
      <c r="M51" s="123">
        <f t="shared" si="13"/>
        <v>0</v>
      </c>
      <c r="N51" s="124">
        <f t="shared" si="13"/>
        <v>16</v>
      </c>
      <c r="O51" s="125">
        <f t="shared" si="13"/>
        <v>280</v>
      </c>
      <c r="P51" s="126">
        <f t="shared" si="13"/>
        <v>778</v>
      </c>
      <c r="Q51" s="127">
        <f t="shared" si="13"/>
        <v>1020</v>
      </c>
      <c r="R51" s="126">
        <f t="shared" si="13"/>
        <v>1798</v>
      </c>
      <c r="S51" s="128">
        <f t="shared" si="13"/>
        <v>1935</v>
      </c>
      <c r="T51" s="129">
        <f t="shared" si="13"/>
        <v>143</v>
      </c>
      <c r="U51" s="130">
        <f t="shared" si="13"/>
        <v>2078</v>
      </c>
      <c r="V51" s="66">
        <f t="shared" si="6"/>
        <v>0</v>
      </c>
      <c r="W51" s="131"/>
      <c r="X51" s="132">
        <f t="shared" ref="X51:AE51" si="14">SUM(X10:X50)</f>
        <v>6360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7320</v>
      </c>
      <c r="AD51" s="133">
        <f t="shared" si="14"/>
        <v>35400</v>
      </c>
      <c r="AE51" s="134">
        <f t="shared" si="14"/>
        <v>40480</v>
      </c>
    </row>
    <row r="52" spans="1:31" ht="18" hidden="1" customHeight="1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6" si="15">SUM(J52:N52)</f>
        <v>0</v>
      </c>
      <c r="P52" s="41"/>
      <c r="Q52" s="42"/>
      <c r="R52" s="41">
        <f t="shared" ref="R52:R116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6" si="17">SUM(X52:AB52)</f>
        <v>0</v>
      </c>
      <c r="AD52" s="53">
        <f>(R52*1000)/C52</f>
        <v>0</v>
      </c>
      <c r="AE52" s="54">
        <f t="shared" ref="AE52:AE116" si="18">SUM(AC52:AD52)</f>
        <v>0</v>
      </c>
    </row>
    <row r="53" spans="1:31" ht="18" hidden="1" customHeight="1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32</v>
      </c>
      <c r="K54" s="58"/>
      <c r="L54" s="58"/>
      <c r="M54" s="58"/>
      <c r="N54" s="59"/>
      <c r="O54" s="60">
        <f>SUM(J54:N54)</f>
        <v>32</v>
      </c>
      <c r="P54" s="61"/>
      <c r="Q54" s="62"/>
      <c r="R54" s="61"/>
      <c r="S54" s="63">
        <f>SUM(O54,R54)</f>
        <v>32</v>
      </c>
      <c r="T54" s="139"/>
      <c r="U54" s="65">
        <f t="shared" si="2"/>
        <v>32</v>
      </c>
      <c r="V54" s="66">
        <f t="shared" si="6"/>
        <v>0</v>
      </c>
      <c r="W54" s="48"/>
      <c r="X54" s="49">
        <f>(J54*1000)/C54</f>
        <v>1280</v>
      </c>
      <c r="Y54" s="50">
        <f>(K54*1000)/C54</f>
        <v>0</v>
      </c>
      <c r="Z54" s="50"/>
      <c r="AA54" s="50"/>
      <c r="AB54" s="51"/>
      <c r="AC54" s="52">
        <f t="shared" si="17"/>
        <v>1280</v>
      </c>
      <c r="AD54" s="53"/>
      <c r="AE54" s="54">
        <f t="shared" si="18"/>
        <v>1280</v>
      </c>
    </row>
    <row r="55" spans="1:31" ht="18" hidden="1" customHeight="1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84</v>
      </c>
      <c r="K57" s="58"/>
      <c r="L57" s="58"/>
      <c r="M57" s="58"/>
      <c r="N57" s="59"/>
      <c r="O57" s="60">
        <f>SUM(J57:N57)</f>
        <v>84</v>
      </c>
      <c r="P57" s="61"/>
      <c r="Q57" s="62"/>
      <c r="R57" s="61"/>
      <c r="S57" s="63">
        <f>SUM(O57,R57)</f>
        <v>84</v>
      </c>
      <c r="T57" s="143"/>
      <c r="U57" s="65">
        <f t="shared" si="2"/>
        <v>84</v>
      </c>
      <c r="V57" s="66">
        <f t="shared" si="6"/>
        <v>0</v>
      </c>
      <c r="W57" s="48"/>
      <c r="X57" s="49">
        <f>(J57*1000)/C57</f>
        <v>3360</v>
      </c>
      <c r="Y57" s="50"/>
      <c r="Z57" s="50"/>
      <c r="AA57" s="50"/>
      <c r="AB57" s="51"/>
      <c r="AC57" s="52">
        <f t="shared" si="17"/>
        <v>3360</v>
      </c>
      <c r="AD57" s="53"/>
      <c r="AE57" s="54">
        <f t="shared" si="18"/>
        <v>3360</v>
      </c>
    </row>
    <row r="58" spans="1:31" ht="18" hidden="1" customHeight="1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310</v>
      </c>
      <c r="K60" s="58">
        <v>20</v>
      </c>
      <c r="L60" s="150">
        <v>2</v>
      </c>
      <c r="M60" s="58"/>
      <c r="N60" s="59"/>
      <c r="O60" s="60">
        <f t="shared" si="19"/>
        <v>332</v>
      </c>
      <c r="P60" s="151"/>
      <c r="Q60" s="152"/>
      <c r="R60" s="151"/>
      <c r="S60" s="63">
        <f>SUM(O60,R60)</f>
        <v>332</v>
      </c>
      <c r="T60" s="139"/>
      <c r="U60" s="153">
        <f t="shared" si="2"/>
        <v>332</v>
      </c>
      <c r="V60" s="66">
        <f t="shared" si="6"/>
        <v>0</v>
      </c>
      <c r="W60" s="47" t="s">
        <v>74</v>
      </c>
      <c r="X60" s="49">
        <f>(J60*1000)/C60</f>
        <v>12400</v>
      </c>
      <c r="Y60" s="50">
        <f>(K60*1000)/C60</f>
        <v>800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13200</v>
      </c>
      <c r="AD60" s="51">
        <f>(R60*1000)/C60</f>
        <v>0</v>
      </c>
      <c r="AE60" s="155">
        <f t="shared" si="18"/>
        <v>13200</v>
      </c>
    </row>
    <row r="61" spans="1:31" ht="18" hidden="1" customHeight="1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1550</v>
      </c>
      <c r="Q64" s="109"/>
      <c r="R64" s="92">
        <f>SUM(P64:Q64)</f>
        <v>1550</v>
      </c>
      <c r="S64" s="63"/>
      <c r="T64" s="70">
        <f>SUM(O64,R64)</f>
        <v>1550</v>
      </c>
      <c r="U64" s="65">
        <f t="shared" si="2"/>
        <v>1550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340</v>
      </c>
      <c r="Q65" s="62">
        <v>1020</v>
      </c>
      <c r="R65" s="61">
        <f t="shared" si="16"/>
        <v>1360</v>
      </c>
      <c r="S65" s="63">
        <f t="shared" ref="S65:S73" si="20">SUM(O65,R65)</f>
        <v>1360</v>
      </c>
      <c r="T65" s="139"/>
      <c r="U65" s="65">
        <f t="shared" si="2"/>
        <v>1360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27200</v>
      </c>
      <c r="AE65" s="54">
        <f t="shared" si="18"/>
        <v>27200</v>
      </c>
    </row>
    <row r="66" spans="1:31" ht="18" hidden="1" customHeight="1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151</v>
      </c>
      <c r="K75" s="58">
        <v>20</v>
      </c>
      <c r="L75" s="58">
        <v>1</v>
      </c>
      <c r="M75" s="58"/>
      <c r="N75" s="59"/>
      <c r="O75" s="60">
        <f t="shared" si="19"/>
        <v>172</v>
      </c>
      <c r="P75" s="61"/>
      <c r="Q75" s="62"/>
      <c r="R75" s="61">
        <f t="shared" si="16"/>
        <v>0</v>
      </c>
      <c r="S75" s="63">
        <f>SUM(O75,R75)</f>
        <v>172</v>
      </c>
      <c r="T75" s="139"/>
      <c r="U75" s="65">
        <f t="shared" si="2"/>
        <v>172</v>
      </c>
      <c r="V75" s="66">
        <f t="shared" si="6"/>
        <v>0</v>
      </c>
      <c r="W75" s="48"/>
      <c r="X75" s="49">
        <f>(J75*1000)/C75</f>
        <v>6040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6880</v>
      </c>
      <c r="AD75" s="53">
        <f>(R75*1000)/C75</f>
        <v>0</v>
      </c>
      <c r="AE75" s="54">
        <f t="shared" si="18"/>
        <v>6880</v>
      </c>
    </row>
    <row r="76" spans="1:31" ht="15.75" hidden="1" customHeight="1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530</v>
      </c>
      <c r="Q82" s="109"/>
      <c r="R82" s="92">
        <f>SUM(P82:Q82)</f>
        <v>530</v>
      </c>
      <c r="S82" s="208"/>
      <c r="T82" s="70">
        <f>SUM(O82,R82)</f>
        <v>530</v>
      </c>
      <c r="U82" s="209">
        <f t="shared" si="2"/>
        <v>530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690</v>
      </c>
      <c r="Q83" s="62">
        <v>1000</v>
      </c>
      <c r="R83" s="61">
        <f t="shared" si="16"/>
        <v>1690</v>
      </c>
      <c r="S83" s="63">
        <f t="shared" ref="S83:S86" si="26">SUM(O83,R83)</f>
        <v>1690</v>
      </c>
      <c r="T83" s="139"/>
      <c r="U83" s="65">
        <f t="shared" si="2"/>
        <v>1690</v>
      </c>
      <c r="V83" s="66">
        <f t="shared" si="6"/>
        <v>0</v>
      </c>
      <c r="W83" s="48"/>
      <c r="X83" s="49">
        <f t="shared" ref="X83:X86" si="27">(J83*1000)/C83</f>
        <v>0</v>
      </c>
      <c r="Y83" s="50">
        <f t="shared" ref="Y83:Y86" si="28">(K83*1000)/C83</f>
        <v>0</v>
      </c>
      <c r="Z83" s="50">
        <f t="shared" ref="Z83:Z86" si="29">(L83*1000)/C83</f>
        <v>0</v>
      </c>
      <c r="AA83" s="50">
        <f t="shared" ref="AA83:AA86" si="30">(M83*1000)/C83</f>
        <v>0</v>
      </c>
      <c r="AB83" s="51">
        <f t="shared" ref="AB83:AB86" si="31">(N83*1000)/C83</f>
        <v>0</v>
      </c>
      <c r="AC83" s="52">
        <f t="shared" si="17"/>
        <v>0</v>
      </c>
      <c r="AD83" s="53">
        <f>(R83*1000)/C83</f>
        <v>33800</v>
      </c>
      <c r="AE83" s="54">
        <f t="shared" si="18"/>
        <v>33800</v>
      </c>
    </row>
    <row r="84" spans="1:31" ht="18" customHeight="1">
      <c r="A84" s="30">
        <v>321012</v>
      </c>
      <c r="B84" s="108">
        <v>2.8</v>
      </c>
      <c r="C84" s="106">
        <v>25</v>
      </c>
      <c r="D84" s="72" t="s">
        <v>95</v>
      </c>
      <c r="E84" s="73" t="s">
        <v>96</v>
      </c>
      <c r="F84" s="73" t="s">
        <v>97</v>
      </c>
      <c r="G84" s="73" t="s">
        <v>98</v>
      </c>
      <c r="H84" s="36"/>
      <c r="I84" s="36"/>
      <c r="J84" s="71">
        <v>64</v>
      </c>
      <c r="K84" s="58"/>
      <c r="L84" s="58"/>
      <c r="M84" s="58"/>
      <c r="N84" s="59"/>
      <c r="O84" s="60">
        <f t="shared" ref="O84:O97" si="32">SUM(J84:N84)</f>
        <v>64</v>
      </c>
      <c r="P84" s="61"/>
      <c r="Q84" s="62"/>
      <c r="R84" s="61">
        <f t="shared" si="16"/>
        <v>0</v>
      </c>
      <c r="S84" s="63">
        <f t="shared" si="26"/>
        <v>64</v>
      </c>
      <c r="T84" s="139"/>
      <c r="U84" s="65">
        <f t="shared" si="2"/>
        <v>64</v>
      </c>
      <c r="V84" s="66">
        <f t="shared" si="6"/>
        <v>0</v>
      </c>
      <c r="W84" s="48"/>
      <c r="X84" s="49">
        <f t="shared" si="27"/>
        <v>2560</v>
      </c>
      <c r="Y84" s="50">
        <f t="shared" si="28"/>
        <v>0</v>
      </c>
      <c r="Z84" s="50">
        <f t="shared" si="29"/>
        <v>0</v>
      </c>
      <c r="AA84" s="50">
        <f t="shared" si="30"/>
        <v>0</v>
      </c>
      <c r="AB84" s="51">
        <f t="shared" si="31"/>
        <v>0</v>
      </c>
      <c r="AC84" s="52">
        <f t="shared" si="17"/>
        <v>2560</v>
      </c>
      <c r="AD84" s="53">
        <f>(R84*1000)/C84</f>
        <v>0</v>
      </c>
      <c r="AE84" s="54">
        <f t="shared" si="18"/>
        <v>2560</v>
      </c>
    </row>
    <row r="85" spans="1:31" ht="18" hidden="1" customHeight="1">
      <c r="A85" s="30">
        <v>32101870</v>
      </c>
      <c r="B85" s="108">
        <v>2.8</v>
      </c>
      <c r="C85" s="106">
        <v>25</v>
      </c>
      <c r="D85" s="74" t="s">
        <v>99</v>
      </c>
      <c r="E85" s="73"/>
      <c r="F85" s="73"/>
      <c r="G85" s="73"/>
      <c r="H85" s="36"/>
      <c r="I85" s="36"/>
      <c r="J85" s="71"/>
      <c r="K85" s="58"/>
      <c r="L85" s="58"/>
      <c r="M85" s="58"/>
      <c r="N85" s="59"/>
      <c r="O85" s="60">
        <f t="shared" si="32"/>
        <v>0</v>
      </c>
      <c r="P85" s="61"/>
      <c r="Q85" s="62"/>
      <c r="R85" s="61"/>
      <c r="S85" s="63">
        <f t="shared" si="26"/>
        <v>0</v>
      </c>
      <c r="T85" s="139"/>
      <c r="U85" s="65">
        <f t="shared" si="2"/>
        <v>0</v>
      </c>
      <c r="V85" s="66">
        <f t="shared" si="6"/>
        <v>0</v>
      </c>
      <c r="W85" s="48"/>
      <c r="X85" s="49">
        <f t="shared" si="27"/>
        <v>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0</v>
      </c>
      <c r="AD85" s="53"/>
      <c r="AE85" s="54">
        <f t="shared" si="18"/>
        <v>0</v>
      </c>
    </row>
    <row r="86" spans="1:31" ht="18" customHeight="1">
      <c r="A86" s="30">
        <v>321018</v>
      </c>
      <c r="B86" s="108">
        <v>2.8</v>
      </c>
      <c r="C86" s="106">
        <v>25</v>
      </c>
      <c r="D86" s="137" t="s">
        <v>100</v>
      </c>
      <c r="E86" s="138" t="s">
        <v>101</v>
      </c>
      <c r="F86" s="73"/>
      <c r="G86" s="73"/>
      <c r="H86" s="36"/>
      <c r="I86" s="36"/>
      <c r="J86" s="71">
        <v>8</v>
      </c>
      <c r="K86" s="58"/>
      <c r="L86" s="58"/>
      <c r="M86" s="58"/>
      <c r="N86" s="59"/>
      <c r="O86" s="60">
        <f t="shared" si="32"/>
        <v>8</v>
      </c>
      <c r="P86" s="61"/>
      <c r="Q86" s="62"/>
      <c r="R86" s="61">
        <f t="shared" si="16"/>
        <v>0</v>
      </c>
      <c r="S86" s="63">
        <f t="shared" si="26"/>
        <v>8</v>
      </c>
      <c r="T86" s="139"/>
      <c r="U86" s="65">
        <f t="shared" si="2"/>
        <v>8</v>
      </c>
      <c r="V86" s="66">
        <f t="shared" si="6"/>
        <v>0</v>
      </c>
      <c r="W86" s="48" t="s">
        <v>102</v>
      </c>
      <c r="X86" s="49">
        <f t="shared" si="27"/>
        <v>320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320</v>
      </c>
      <c r="AD86" s="53">
        <f>(R86*1000)/C86</f>
        <v>0</v>
      </c>
      <c r="AE86" s="54">
        <f t="shared" si="18"/>
        <v>320</v>
      </c>
    </row>
    <row r="87" spans="1:31" ht="18" customHeight="1">
      <c r="A87" s="30">
        <v>332101</v>
      </c>
      <c r="B87" s="108">
        <v>4</v>
      </c>
      <c r="C87" s="67" t="s">
        <v>27</v>
      </c>
      <c r="D87" s="68" t="s">
        <v>103</v>
      </c>
      <c r="E87" s="73"/>
      <c r="F87" s="73"/>
      <c r="G87" s="73"/>
      <c r="H87" s="36"/>
      <c r="I87" s="36"/>
      <c r="J87" s="75"/>
      <c r="K87" s="58"/>
      <c r="L87" s="58"/>
      <c r="M87" s="58"/>
      <c r="N87" s="59"/>
      <c r="O87" s="60">
        <f t="shared" si="32"/>
        <v>0</v>
      </c>
      <c r="P87" s="61"/>
      <c r="Q87" s="62"/>
      <c r="R87" s="61"/>
      <c r="S87" s="63"/>
      <c r="T87" s="140">
        <f>SUM(O87,R87)</f>
        <v>0</v>
      </c>
      <c r="U87" s="65">
        <f>SUM(S87:T87)</f>
        <v>0</v>
      </c>
      <c r="V87" s="66">
        <f t="shared" si="6"/>
        <v>0</v>
      </c>
      <c r="W87" s="48"/>
      <c r="X87" s="49"/>
      <c r="Y87" s="50"/>
      <c r="Z87" s="50"/>
      <c r="AA87" s="50"/>
      <c r="AB87" s="51"/>
      <c r="AC87" s="52"/>
      <c r="AD87" s="53"/>
      <c r="AE87" s="54"/>
    </row>
    <row r="88" spans="1:31" ht="18" customHeight="1">
      <c r="A88" s="30">
        <v>332101</v>
      </c>
      <c r="B88" s="108">
        <v>4</v>
      </c>
      <c r="C88" s="32">
        <v>25</v>
      </c>
      <c r="D88" s="72" t="s">
        <v>103</v>
      </c>
      <c r="E88" s="73" t="s">
        <v>104</v>
      </c>
      <c r="F88" s="73" t="s">
        <v>105</v>
      </c>
      <c r="G88" s="73" t="s">
        <v>106</v>
      </c>
      <c r="H88" s="36"/>
      <c r="I88" s="36"/>
      <c r="J88" s="71">
        <v>51</v>
      </c>
      <c r="K88" s="58">
        <v>5</v>
      </c>
      <c r="L88" s="58"/>
      <c r="M88" s="58"/>
      <c r="N88" s="59"/>
      <c r="O88" s="60">
        <f t="shared" si="32"/>
        <v>56</v>
      </c>
      <c r="P88" s="61"/>
      <c r="Q88" s="62"/>
      <c r="R88" s="61">
        <f t="shared" si="16"/>
        <v>0</v>
      </c>
      <c r="S88" s="63">
        <f>SUM(O88,R88)</f>
        <v>56</v>
      </c>
      <c r="T88" s="139"/>
      <c r="U88" s="65">
        <f t="shared" si="2"/>
        <v>56</v>
      </c>
      <c r="V88" s="66">
        <f t="shared" si="6"/>
        <v>0</v>
      </c>
      <c r="W88" s="48"/>
      <c r="X88" s="49">
        <f>(J88*1000)/C88</f>
        <v>2040</v>
      </c>
      <c r="Y88" s="50">
        <f>(K88*1000)/C88</f>
        <v>200</v>
      </c>
      <c r="Z88" s="50">
        <f>(L88*1000)/C88</f>
        <v>0</v>
      </c>
      <c r="AA88" s="50">
        <f>(M88*1000)/C88</f>
        <v>0</v>
      </c>
      <c r="AB88" s="51">
        <f>(N88*1000)/C88</f>
        <v>0</v>
      </c>
      <c r="AC88" s="52">
        <f t="shared" si="17"/>
        <v>2240</v>
      </c>
      <c r="AD88" s="53">
        <f>(R88*1000)/C88</f>
        <v>0</v>
      </c>
      <c r="AE88" s="54">
        <f t="shared" si="18"/>
        <v>2240</v>
      </c>
    </row>
    <row r="89" spans="1:31" ht="18" customHeight="1">
      <c r="A89" s="30">
        <v>332211</v>
      </c>
      <c r="B89" s="108">
        <v>4</v>
      </c>
      <c r="C89" s="67" t="s">
        <v>27</v>
      </c>
      <c r="D89" s="223"/>
      <c r="E89" s="103"/>
      <c r="F89" s="103"/>
      <c r="G89" s="103"/>
      <c r="H89" s="104"/>
      <c r="I89" s="89" t="s">
        <v>107</v>
      </c>
      <c r="J89" s="224"/>
      <c r="K89" s="58"/>
      <c r="L89" s="58"/>
      <c r="M89" s="58"/>
      <c r="N89" s="59"/>
      <c r="O89" s="60">
        <f t="shared" si="32"/>
        <v>0</v>
      </c>
      <c r="P89" s="92"/>
      <c r="Q89" s="109">
        <v>55</v>
      </c>
      <c r="R89" s="92">
        <f>SUM(P89:Q89)</f>
        <v>55</v>
      </c>
      <c r="S89" s="63"/>
      <c r="T89" s="70">
        <f>SUM(O89,R89)</f>
        <v>55</v>
      </c>
      <c r="U89" s="65">
        <f t="shared" si="2"/>
        <v>55</v>
      </c>
      <c r="V89" s="66">
        <f t="shared" ref="V89:V152" si="33">O89+R89-U89</f>
        <v>0</v>
      </c>
      <c r="W89" s="48"/>
      <c r="X89" s="49"/>
      <c r="Y89" s="50"/>
      <c r="Z89" s="50"/>
      <c r="AA89" s="50"/>
      <c r="AB89" s="51"/>
      <c r="AC89" s="52"/>
      <c r="AD89" s="53"/>
      <c r="AE89" s="54"/>
    </row>
    <row r="90" spans="1:31" ht="18" customHeight="1">
      <c r="A90" s="30">
        <v>332211</v>
      </c>
      <c r="B90" s="191">
        <v>4</v>
      </c>
      <c r="C90" s="32">
        <v>50</v>
      </c>
      <c r="D90" s="72"/>
      <c r="E90" s="73"/>
      <c r="F90" s="73"/>
      <c r="G90" s="73"/>
      <c r="H90" s="36"/>
      <c r="I90" s="97" t="s">
        <v>108</v>
      </c>
      <c r="J90" s="71"/>
      <c r="K90" s="58"/>
      <c r="L90" s="58"/>
      <c r="M90" s="58"/>
      <c r="N90" s="59"/>
      <c r="O90" s="60"/>
      <c r="P90" s="61"/>
      <c r="Q90" s="62">
        <v>380</v>
      </c>
      <c r="R90" s="61">
        <f>SUM(P90:Q90)</f>
        <v>380</v>
      </c>
      <c r="S90" s="63">
        <f>SUM(O90,R90)</f>
        <v>380</v>
      </c>
      <c r="T90" s="139"/>
      <c r="U90" s="65">
        <f t="shared" si="2"/>
        <v>380</v>
      </c>
      <c r="V90" s="66">
        <f t="shared" si="33"/>
        <v>0</v>
      </c>
      <c r="W90" s="48"/>
      <c r="X90" s="49">
        <f>(J90*1000)/C90</f>
        <v>0</v>
      </c>
      <c r="Y90" s="50">
        <f>(K90*1000)/C90</f>
        <v>0</v>
      </c>
      <c r="Z90" s="50">
        <f>(L90*1000)/C90</f>
        <v>0</v>
      </c>
      <c r="AA90" s="50">
        <f>(M90*1000)/C90</f>
        <v>0</v>
      </c>
      <c r="AB90" s="51">
        <f>(N90*1000)/C90</f>
        <v>0</v>
      </c>
      <c r="AC90" s="52">
        <f t="shared" si="17"/>
        <v>0</v>
      </c>
      <c r="AD90" s="53">
        <f>(R90*1000)/C90</f>
        <v>7600</v>
      </c>
      <c r="AE90" s="54">
        <f t="shared" si="18"/>
        <v>7600</v>
      </c>
    </row>
    <row r="91" spans="1:31" ht="18" hidden="1" customHeight="1">
      <c r="A91" s="30">
        <v>332481</v>
      </c>
      <c r="B91" s="108">
        <v>3.5</v>
      </c>
      <c r="C91" s="67" t="s">
        <v>27</v>
      </c>
      <c r="D91" s="72"/>
      <c r="E91" s="73"/>
      <c r="F91" s="73"/>
      <c r="G91" s="73"/>
      <c r="H91" s="36"/>
      <c r="I91" s="89" t="s">
        <v>109</v>
      </c>
      <c r="J91" s="71"/>
      <c r="K91" s="58"/>
      <c r="L91" s="58"/>
      <c r="M91" s="58"/>
      <c r="N91" s="59"/>
      <c r="O91" s="60"/>
      <c r="P91" s="92"/>
      <c r="Q91" s="109"/>
      <c r="R91" s="92">
        <f>SUM(P91:Q91)</f>
        <v>0</v>
      </c>
      <c r="S91" s="63"/>
      <c r="T91" s="64">
        <f>SUM(O91,R91)</f>
        <v>0</v>
      </c>
      <c r="U91" s="65">
        <f t="shared" si="2"/>
        <v>0</v>
      </c>
      <c r="V91" s="66">
        <f t="shared" si="33"/>
        <v>0</v>
      </c>
      <c r="W91" s="48"/>
      <c r="X91" s="49"/>
      <c r="Y91" s="50"/>
      <c r="Z91" s="50"/>
      <c r="AA91" s="50"/>
      <c r="AB91" s="51"/>
      <c r="AC91" s="52"/>
      <c r="AD91" s="53"/>
      <c r="AE91" s="54"/>
    </row>
    <row r="92" spans="1:31" ht="18" hidden="1" customHeight="1">
      <c r="A92" s="30">
        <v>332481</v>
      </c>
      <c r="B92" s="108">
        <v>4</v>
      </c>
      <c r="C92" s="225">
        <v>50</v>
      </c>
      <c r="D92" s="73"/>
      <c r="E92" s="73"/>
      <c r="F92" s="73"/>
      <c r="G92" s="73"/>
      <c r="H92" s="36"/>
      <c r="I92" s="97" t="s">
        <v>110</v>
      </c>
      <c r="J92" s="71"/>
      <c r="K92" s="58"/>
      <c r="L92" s="58"/>
      <c r="M92" s="58"/>
      <c r="N92" s="59"/>
      <c r="O92" s="60"/>
      <c r="P92" s="61"/>
      <c r="Q92" s="62"/>
      <c r="R92" s="61">
        <f t="shared" si="16"/>
        <v>0</v>
      </c>
      <c r="S92" s="63">
        <f>SUM(O92,R92)</f>
        <v>0</v>
      </c>
      <c r="T92" s="139"/>
      <c r="U92" s="65">
        <f t="shared" si="2"/>
        <v>0</v>
      </c>
      <c r="V92" s="66">
        <f t="shared" si="33"/>
        <v>0</v>
      </c>
      <c r="W92" s="48"/>
      <c r="X92" s="49">
        <f>(J92*1000)/C92</f>
        <v>0</v>
      </c>
      <c r="Y92" s="50">
        <f>(K92*1000)/C92</f>
        <v>0</v>
      </c>
      <c r="Z92" s="50">
        <f>(L92*1000)/C92</f>
        <v>0</v>
      </c>
      <c r="AA92" s="50">
        <f>(M92*1000)/C92</f>
        <v>0</v>
      </c>
      <c r="AB92" s="51">
        <f>(N92*1000)/C92</f>
        <v>0</v>
      </c>
      <c r="AC92" s="52">
        <f t="shared" si="17"/>
        <v>0</v>
      </c>
      <c r="AD92" s="53">
        <f>(R92*1000)/C92</f>
        <v>0</v>
      </c>
      <c r="AE92" s="54">
        <f t="shared" si="18"/>
        <v>0</v>
      </c>
    </row>
    <row r="93" spans="1:31" ht="18" hidden="1" customHeight="1">
      <c r="A93" s="30">
        <v>332301</v>
      </c>
      <c r="B93" s="108">
        <v>4</v>
      </c>
      <c r="C93" s="67" t="s">
        <v>27</v>
      </c>
      <c r="D93" s="68" t="s">
        <v>111</v>
      </c>
      <c r="E93" s="73"/>
      <c r="F93" s="73"/>
      <c r="G93" s="73"/>
      <c r="H93" s="36"/>
      <c r="I93" s="36"/>
      <c r="J93" s="57"/>
      <c r="K93" s="58"/>
      <c r="L93" s="58"/>
      <c r="M93" s="58"/>
      <c r="N93" s="59"/>
      <c r="O93" s="60">
        <f t="shared" si="32"/>
        <v>0</v>
      </c>
      <c r="P93" s="61"/>
      <c r="Q93" s="62"/>
      <c r="R93" s="61"/>
      <c r="S93" s="63"/>
      <c r="T93" s="145">
        <f>SUM(O93,R93)</f>
        <v>0</v>
      </c>
      <c r="U93" s="65">
        <f>SUM(S93:T93)</f>
        <v>0</v>
      </c>
      <c r="V93" s="66">
        <f t="shared" si="33"/>
        <v>0</v>
      </c>
      <c r="W93" s="48"/>
      <c r="X93" s="49"/>
      <c r="Y93" s="50"/>
      <c r="Z93" s="50"/>
      <c r="AA93" s="50"/>
      <c r="AB93" s="51"/>
      <c r="AC93" s="52"/>
      <c r="AD93" s="53"/>
      <c r="AE93" s="54"/>
    </row>
    <row r="94" spans="1:31" ht="18" hidden="1" customHeight="1">
      <c r="A94" s="30">
        <v>332121</v>
      </c>
      <c r="B94" s="108">
        <v>4</v>
      </c>
      <c r="C94" s="32">
        <v>25</v>
      </c>
      <c r="D94" s="141" t="s">
        <v>112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226"/>
      <c r="R94" s="61"/>
      <c r="S94" s="63">
        <f t="shared" ref="S94:S116" si="34">SUM(O94,R94)</f>
        <v>0</v>
      </c>
      <c r="T94" s="227"/>
      <c r="U94" s="65">
        <f t="shared" si="2"/>
        <v>0</v>
      </c>
      <c r="V94" s="66">
        <f t="shared" si="33"/>
        <v>0</v>
      </c>
      <c r="W94" s="48"/>
      <c r="X94" s="49">
        <f t="shared" ref="X94:X116" si="35">(J94*1000)/C94</f>
        <v>0</v>
      </c>
      <c r="Y94" s="50"/>
      <c r="Z94" s="50"/>
      <c r="AA94" s="50"/>
      <c r="AB94" s="51"/>
      <c r="AC94" s="52">
        <f t="shared" si="17"/>
        <v>0</v>
      </c>
      <c r="AD94" s="53"/>
      <c r="AE94" s="54">
        <f t="shared" si="18"/>
        <v>0</v>
      </c>
    </row>
    <row r="95" spans="1:31" ht="18" customHeight="1">
      <c r="A95" s="30">
        <v>332301</v>
      </c>
      <c r="B95" s="108">
        <v>4</v>
      </c>
      <c r="C95" s="106">
        <v>25</v>
      </c>
      <c r="D95" s="72">
        <v>553</v>
      </c>
      <c r="E95" s="73">
        <v>953</v>
      </c>
      <c r="F95" s="73" t="s">
        <v>113</v>
      </c>
      <c r="G95" s="73">
        <v>9653</v>
      </c>
      <c r="H95" s="36"/>
      <c r="I95" s="36"/>
      <c r="J95" s="71">
        <v>30</v>
      </c>
      <c r="K95" s="58">
        <v>10</v>
      </c>
      <c r="L95" s="58"/>
      <c r="M95" s="58"/>
      <c r="N95" s="59"/>
      <c r="O95" s="60">
        <f>SUM(J95:N95)</f>
        <v>40</v>
      </c>
      <c r="P95" s="61"/>
      <c r="Q95" s="226"/>
      <c r="R95" s="61">
        <f t="shared" si="16"/>
        <v>0</v>
      </c>
      <c r="S95" s="63">
        <f t="shared" si="34"/>
        <v>40</v>
      </c>
      <c r="T95" s="139"/>
      <c r="U95" s="65">
        <f t="shared" si="2"/>
        <v>40</v>
      </c>
      <c r="V95" s="66">
        <f t="shared" si="33"/>
        <v>0</v>
      </c>
      <c r="W95" s="48"/>
      <c r="X95" s="49">
        <f>(J95*1000)/C95</f>
        <v>1200</v>
      </c>
      <c r="Y95" s="50">
        <f t="shared" ref="Y95:Y116" si="36">(K95*1000)/C95</f>
        <v>400</v>
      </c>
      <c r="Z95" s="50">
        <f t="shared" ref="Z95:Z116" si="37">(L95*1000)/C95</f>
        <v>0</v>
      </c>
      <c r="AA95" s="50">
        <f t="shared" ref="AA95:AA116" si="38">(M95*1000)/C95</f>
        <v>0</v>
      </c>
      <c r="AB95" s="51">
        <f t="shared" ref="AB95:AB116" si="39">(N95*1000)/C95</f>
        <v>0</v>
      </c>
      <c r="AC95" s="52">
        <f t="shared" si="17"/>
        <v>1600</v>
      </c>
      <c r="AD95" s="53">
        <f t="shared" ref="AD95:AD116" si="40">(R95*1000)/C95</f>
        <v>0</v>
      </c>
      <c r="AE95" s="54">
        <f t="shared" si="18"/>
        <v>1600</v>
      </c>
    </row>
    <row r="96" spans="1:31" ht="18" customHeight="1">
      <c r="A96" s="30">
        <v>321041</v>
      </c>
      <c r="B96" s="108">
        <v>4</v>
      </c>
      <c r="C96" s="106">
        <v>25</v>
      </c>
      <c r="D96" s="72"/>
      <c r="E96" s="73"/>
      <c r="F96" s="73"/>
      <c r="G96" s="73"/>
      <c r="H96" s="89">
        <v>6953</v>
      </c>
      <c r="I96" s="36"/>
      <c r="J96" s="71"/>
      <c r="K96" s="58"/>
      <c r="L96" s="58"/>
      <c r="M96" s="58"/>
      <c r="N96" s="59">
        <v>8</v>
      </c>
      <c r="O96" s="60">
        <f t="shared" si="32"/>
        <v>8</v>
      </c>
      <c r="P96" s="61"/>
      <c r="Q96" s="62"/>
      <c r="R96" s="61">
        <f t="shared" si="16"/>
        <v>0</v>
      </c>
      <c r="S96" s="63">
        <f t="shared" si="34"/>
        <v>8</v>
      </c>
      <c r="T96" s="139"/>
      <c r="U96" s="65">
        <f t="shared" si="2"/>
        <v>8</v>
      </c>
      <c r="V96" s="66">
        <f t="shared" si="33"/>
        <v>0</v>
      </c>
      <c r="W96" s="48"/>
      <c r="X96" s="49">
        <f t="shared" si="35"/>
        <v>0</v>
      </c>
      <c r="Y96" s="50">
        <f t="shared" si="36"/>
        <v>0</v>
      </c>
      <c r="Z96" s="50">
        <f t="shared" si="37"/>
        <v>0</v>
      </c>
      <c r="AA96" s="50">
        <f t="shared" si="38"/>
        <v>0</v>
      </c>
      <c r="AB96" s="51">
        <f t="shared" si="39"/>
        <v>320</v>
      </c>
      <c r="AC96" s="52">
        <f t="shared" si="17"/>
        <v>320</v>
      </c>
      <c r="AD96" s="53">
        <f t="shared" si="40"/>
        <v>0</v>
      </c>
      <c r="AE96" s="54">
        <f t="shared" si="18"/>
        <v>320</v>
      </c>
    </row>
    <row r="97" spans="1:31" ht="18" hidden="1" customHeight="1">
      <c r="A97" s="30">
        <v>332341</v>
      </c>
      <c r="B97" s="108">
        <v>4</v>
      </c>
      <c r="C97" s="32">
        <v>25</v>
      </c>
      <c r="D97" s="72"/>
      <c r="E97" s="73"/>
      <c r="F97" s="73"/>
      <c r="G97" s="73"/>
      <c r="H97" s="89">
        <v>6954</v>
      </c>
      <c r="I97" s="36"/>
      <c r="J97" s="71"/>
      <c r="K97" s="58"/>
      <c r="L97" s="58"/>
      <c r="M97" s="58"/>
      <c r="N97" s="228"/>
      <c r="O97" s="60">
        <f t="shared" si="32"/>
        <v>0</v>
      </c>
      <c r="P97" s="61"/>
      <c r="Q97" s="62"/>
      <c r="R97" s="61">
        <f t="shared" si="16"/>
        <v>0</v>
      </c>
      <c r="S97" s="63">
        <f t="shared" si="34"/>
        <v>0</v>
      </c>
      <c r="T97" s="139"/>
      <c r="U97" s="65">
        <f t="shared" si="2"/>
        <v>0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0</v>
      </c>
      <c r="AC97" s="52">
        <f t="shared" si="17"/>
        <v>0</v>
      </c>
      <c r="AD97" s="53">
        <f t="shared" si="40"/>
        <v>0</v>
      </c>
      <c r="AE97" s="54">
        <f t="shared" si="18"/>
        <v>0</v>
      </c>
    </row>
    <row r="98" spans="1:31" ht="18" hidden="1" customHeight="1">
      <c r="A98" s="30">
        <v>300010</v>
      </c>
      <c r="B98" s="31" t="s">
        <v>114</v>
      </c>
      <c r="C98" s="32">
        <v>5</v>
      </c>
      <c r="D98" s="72" t="s">
        <v>115</v>
      </c>
      <c r="E98" s="73" t="s">
        <v>116</v>
      </c>
      <c r="F98" s="73" t="s">
        <v>117</v>
      </c>
      <c r="G98" s="73" t="s">
        <v>118</v>
      </c>
      <c r="H98" s="36" t="s">
        <v>119</v>
      </c>
      <c r="I98" s="36"/>
      <c r="J98" s="37"/>
      <c r="K98" s="38"/>
      <c r="L98" s="38"/>
      <c r="M98" s="38"/>
      <c r="N98" s="39"/>
      <c r="O98" s="40">
        <f t="shared" si="15"/>
        <v>0</v>
      </c>
      <c r="P98" s="41"/>
      <c r="Q98" s="42"/>
      <c r="R98" s="41">
        <f t="shared" si="16"/>
        <v>0</v>
      </c>
      <c r="S98" s="44">
        <f t="shared" si="34"/>
        <v>0</v>
      </c>
      <c r="T98" s="45"/>
      <c r="U98" s="46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77">
        <v>300010</v>
      </c>
      <c r="B99" s="229" t="s">
        <v>114</v>
      </c>
      <c r="C99" s="78">
        <v>25</v>
      </c>
      <c r="D99" s="79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81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30">
        <v>300000</v>
      </c>
      <c r="B100" s="31" t="s">
        <v>114</v>
      </c>
      <c r="C100" s="32">
        <v>5</v>
      </c>
      <c r="D100" s="72">
        <v>150</v>
      </c>
      <c r="E100" s="73">
        <v>750</v>
      </c>
      <c r="F100" s="73" t="s">
        <v>120</v>
      </c>
      <c r="G100" s="73">
        <v>9250</v>
      </c>
      <c r="H100" s="36">
        <v>8250</v>
      </c>
      <c r="I100" s="36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300000</v>
      </c>
      <c r="B101" s="31" t="s">
        <v>114</v>
      </c>
      <c r="C101" s="32">
        <v>25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172">
        <v>300030</v>
      </c>
      <c r="B102" s="31" t="s">
        <v>114</v>
      </c>
      <c r="C102" s="96">
        <v>5</v>
      </c>
      <c r="D102" s="165" t="s">
        <v>121</v>
      </c>
      <c r="E102" s="103" t="s">
        <v>122</v>
      </c>
      <c r="F102" s="103" t="s">
        <v>123</v>
      </c>
      <c r="G102" s="103" t="s">
        <v>124</v>
      </c>
      <c r="H102" s="103" t="s">
        <v>125</v>
      </c>
      <c r="I102" s="104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172">
        <v>300030</v>
      </c>
      <c r="B103" s="31" t="s">
        <v>114</v>
      </c>
      <c r="C103" s="96">
        <v>25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172">
        <v>300400</v>
      </c>
      <c r="B104" s="31" t="s">
        <v>114</v>
      </c>
      <c r="C104" s="96">
        <v>5</v>
      </c>
      <c r="D104" s="165" t="s">
        <v>126</v>
      </c>
      <c r="E104" s="103"/>
      <c r="F104" s="103"/>
      <c r="G104" s="103"/>
      <c r="H104" s="103"/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172">
        <v>300400</v>
      </c>
      <c r="B105" s="31" t="s">
        <v>114</v>
      </c>
      <c r="C105" s="96">
        <v>25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30">
        <v>300400</v>
      </c>
      <c r="B106" s="31" t="s">
        <v>114</v>
      </c>
      <c r="C106" s="32">
        <v>5</v>
      </c>
      <c r="D106" s="72">
        <v>151</v>
      </c>
      <c r="E106" s="73">
        <v>751</v>
      </c>
      <c r="F106" s="73" t="s">
        <v>127</v>
      </c>
      <c r="G106" s="73">
        <v>9251</v>
      </c>
      <c r="H106" s="36">
        <v>8251</v>
      </c>
      <c r="I106" s="36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3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300400</v>
      </c>
      <c r="B107" s="31" t="s">
        <v>114</v>
      </c>
      <c r="C107" s="32">
        <v>25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>SUM(J107:N107)</f>
        <v>0</v>
      </c>
      <c r="P107" s="41"/>
      <c r="Q107" s="42"/>
      <c r="R107" s="41">
        <f>SUM(P107:Q107)</f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>SUM(X107:AB107)</f>
        <v>0</v>
      </c>
      <c r="AD107" s="53">
        <f t="shared" si="40"/>
        <v>0</v>
      </c>
      <c r="AE107" s="54">
        <f>SUM(AC107:AD107)</f>
        <v>0</v>
      </c>
    </row>
    <row r="108" spans="1:31" ht="18" hidden="1" customHeight="1">
      <c r="A108" s="30">
        <v>300410</v>
      </c>
      <c r="B108" s="31" t="s">
        <v>114</v>
      </c>
      <c r="C108" s="32">
        <v>5</v>
      </c>
      <c r="D108" s="72" t="s">
        <v>128</v>
      </c>
      <c r="E108" s="73"/>
      <c r="F108" s="73"/>
      <c r="G108" s="73"/>
      <c r="H108" s="36"/>
      <c r="I108" s="36"/>
      <c r="J108" s="37"/>
      <c r="K108" s="38"/>
      <c r="L108" s="38"/>
      <c r="M108" s="38"/>
      <c r="N108" s="39"/>
      <c r="O108" s="40">
        <f t="shared" si="15"/>
        <v>0</v>
      </c>
      <c r="P108" s="41"/>
      <c r="Q108" s="42"/>
      <c r="R108" s="43">
        <f t="shared" si="16"/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 t="shared" si="17"/>
        <v>0</v>
      </c>
      <c r="AD108" s="53">
        <f t="shared" si="40"/>
        <v>0</v>
      </c>
      <c r="AE108" s="54">
        <f t="shared" si="18"/>
        <v>0</v>
      </c>
    </row>
    <row r="109" spans="1:31" ht="18" hidden="1" customHeight="1">
      <c r="A109" s="30">
        <v>300410</v>
      </c>
      <c r="B109" s="31" t="s">
        <v>114</v>
      </c>
      <c r="C109" s="32">
        <v>25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230">
        <v>300300</v>
      </c>
      <c r="B110" s="31" t="s">
        <v>114</v>
      </c>
      <c r="C110" s="219">
        <v>5</v>
      </c>
      <c r="D110" s="231">
        <v>155</v>
      </c>
      <c r="E110" s="232"/>
      <c r="F110" s="232"/>
      <c r="G110" s="232"/>
      <c r="H110" s="232"/>
      <c r="I110" s="222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1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>
      <c r="A111" s="30">
        <v>300700</v>
      </c>
      <c r="B111" s="31" t="s">
        <v>114</v>
      </c>
      <c r="C111" s="32">
        <v>5</v>
      </c>
      <c r="D111" s="72">
        <v>157</v>
      </c>
      <c r="E111" s="73">
        <v>757</v>
      </c>
      <c r="F111" s="73" t="s">
        <v>129</v>
      </c>
      <c r="G111" s="73">
        <v>9257</v>
      </c>
      <c r="H111" s="36">
        <v>8257</v>
      </c>
      <c r="I111" s="36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>
      <c r="A112" s="30">
        <v>300700</v>
      </c>
      <c r="B112" s="31" t="s">
        <v>114</v>
      </c>
      <c r="C112" s="32">
        <v>25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>
      <c r="A113" s="30">
        <v>300700</v>
      </c>
      <c r="B113" s="31" t="s">
        <v>114</v>
      </c>
      <c r="C113" s="32">
        <v>5</v>
      </c>
      <c r="D113" s="72" t="s">
        <v>130</v>
      </c>
      <c r="E113" s="73"/>
      <c r="F113" s="73"/>
      <c r="G113" s="73"/>
      <c r="H113" s="36"/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3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>
      <c r="A114" s="30">
        <v>300700</v>
      </c>
      <c r="B114" s="31" t="s">
        <v>114</v>
      </c>
      <c r="C114" s="32">
        <v>25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>
      <c r="A115" s="30">
        <v>300710</v>
      </c>
      <c r="B115" s="31" t="s">
        <v>114</v>
      </c>
      <c r="C115" s="32">
        <v>5</v>
      </c>
      <c r="D115" s="72" t="s">
        <v>131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1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>
      <c r="A116" s="30">
        <v>300710</v>
      </c>
      <c r="B116" s="31" t="s">
        <v>114</v>
      </c>
      <c r="C116" s="32">
        <v>25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customHeight="1">
      <c r="A117" s="119" t="s">
        <v>132</v>
      </c>
      <c r="B117" s="120"/>
      <c r="C117" s="121"/>
      <c r="D117" s="120"/>
      <c r="E117" s="120"/>
      <c r="F117" s="120"/>
      <c r="G117" s="120"/>
      <c r="H117" s="120"/>
      <c r="I117" s="120"/>
      <c r="J117" s="123">
        <f t="shared" ref="J117:U117" si="41">SUM(J52:J116)</f>
        <v>810</v>
      </c>
      <c r="K117" s="123">
        <f t="shared" si="41"/>
        <v>55</v>
      </c>
      <c r="L117" s="123">
        <f t="shared" si="41"/>
        <v>3</v>
      </c>
      <c r="M117" s="123">
        <f t="shared" si="41"/>
        <v>0</v>
      </c>
      <c r="N117" s="124">
        <f t="shared" si="41"/>
        <v>24</v>
      </c>
      <c r="O117" s="125">
        <f t="shared" si="41"/>
        <v>892</v>
      </c>
      <c r="P117" s="126">
        <f t="shared" si="41"/>
        <v>3110</v>
      </c>
      <c r="Q117" s="127">
        <f t="shared" si="41"/>
        <v>2455</v>
      </c>
      <c r="R117" s="126">
        <f t="shared" si="41"/>
        <v>5565</v>
      </c>
      <c r="S117" s="128">
        <f t="shared" si="41"/>
        <v>4266</v>
      </c>
      <c r="T117" s="129">
        <f t="shared" si="41"/>
        <v>2191</v>
      </c>
      <c r="U117" s="130">
        <f t="shared" si="41"/>
        <v>6457</v>
      </c>
      <c r="V117" s="66">
        <f t="shared" si="33"/>
        <v>0</v>
      </c>
      <c r="W117" s="131"/>
      <c r="X117" s="132" t="e">
        <f t="shared" ref="X117:AE117" si="42">SUM(X52:X116)</f>
        <v>#REF!</v>
      </c>
      <c r="Y117" s="129">
        <f t="shared" si="42"/>
        <v>2200</v>
      </c>
      <c r="Z117" s="129">
        <f t="shared" si="42"/>
        <v>40</v>
      </c>
      <c r="AA117" s="129">
        <f t="shared" si="42"/>
        <v>0</v>
      </c>
      <c r="AB117" s="133">
        <f t="shared" si="42"/>
        <v>960</v>
      </c>
      <c r="AC117" s="130" t="e">
        <f t="shared" si="42"/>
        <v>#REF!</v>
      </c>
      <c r="AD117" s="133">
        <f t="shared" si="42"/>
        <v>68600</v>
      </c>
      <c r="AE117" s="134">
        <f t="shared" si="42"/>
        <v>101000</v>
      </c>
    </row>
    <row r="118" spans="1:31" ht="18" customHeight="1">
      <c r="A118" s="30">
        <v>362001</v>
      </c>
      <c r="B118" s="108">
        <v>4</v>
      </c>
      <c r="C118" s="32">
        <v>25</v>
      </c>
      <c r="D118" s="72">
        <v>562</v>
      </c>
      <c r="E118" s="73"/>
      <c r="F118" s="73"/>
      <c r="G118" s="73"/>
      <c r="H118" s="36"/>
      <c r="I118" s="36"/>
      <c r="J118" s="71">
        <v>32</v>
      </c>
      <c r="K118" s="58"/>
      <c r="L118" s="58"/>
      <c r="M118" s="58"/>
      <c r="N118" s="59"/>
      <c r="O118" s="60">
        <f t="shared" ref="O118" si="43">SUM(J118:N118)</f>
        <v>32</v>
      </c>
      <c r="P118" s="61"/>
      <c r="Q118" s="62"/>
      <c r="R118" s="61">
        <f t="shared" ref="R118:R147" si="44">SUM(P118:Q118)</f>
        <v>0</v>
      </c>
      <c r="S118" s="44">
        <f>SUM(O118,R118)</f>
        <v>32</v>
      </c>
      <c r="T118" s="45"/>
      <c r="U118" s="46">
        <f t="shared" ref="U118:U191" si="45">SUM(S118:T118)</f>
        <v>32</v>
      </c>
      <c r="V118" s="66">
        <f t="shared" si="33"/>
        <v>0</v>
      </c>
      <c r="W118" s="48"/>
      <c r="X118" s="49">
        <f>(J118*1000)/C118</f>
        <v>1280</v>
      </c>
      <c r="Y118" s="50">
        <f>(K118*1000)/C118</f>
        <v>0</v>
      </c>
      <c r="Z118" s="50">
        <f>(L118*1000)/C118</f>
        <v>0</v>
      </c>
      <c r="AA118" s="50">
        <f>(M118*1000)/C118</f>
        <v>0</v>
      </c>
      <c r="AB118" s="51">
        <f>(N118*1000)/C118</f>
        <v>0</v>
      </c>
      <c r="AC118" s="52">
        <f t="shared" ref="AC118:AC147" si="46">SUM(X118:AB118)</f>
        <v>1280</v>
      </c>
      <c r="AD118" s="53">
        <f>(R118*1000)/C118</f>
        <v>0</v>
      </c>
      <c r="AE118" s="54">
        <f t="shared" ref="AE118:AE147" si="47">SUM(AC118:AD118)</f>
        <v>1280</v>
      </c>
    </row>
    <row r="119" spans="1:31" ht="18" hidden="1" customHeight="1">
      <c r="A119" s="30">
        <v>362101</v>
      </c>
      <c r="B119" s="108">
        <v>4</v>
      </c>
      <c r="C119" s="32">
        <v>50</v>
      </c>
      <c r="D119" s="72"/>
      <c r="E119" s="73"/>
      <c r="F119" s="73"/>
      <c r="G119" s="73"/>
      <c r="H119" s="36"/>
      <c r="I119" s="97" t="s">
        <v>133</v>
      </c>
      <c r="J119" s="71"/>
      <c r="K119" s="58"/>
      <c r="L119" s="58"/>
      <c r="M119" s="58"/>
      <c r="N119" s="59"/>
      <c r="O119" s="60"/>
      <c r="P119" s="61"/>
      <c r="Q119" s="62"/>
      <c r="R119" s="61">
        <f t="shared" si="44"/>
        <v>0</v>
      </c>
      <c r="S119" s="63">
        <f>SUM(O119,R119)</f>
        <v>0</v>
      </c>
      <c r="T119" s="139"/>
      <c r="U119" s="65">
        <f t="shared" si="45"/>
        <v>0</v>
      </c>
      <c r="V119" s="66">
        <f t="shared" si="33"/>
        <v>0</v>
      </c>
      <c r="W119" s="48"/>
      <c r="X119" s="49">
        <f>(J119*1000)/C119</f>
        <v>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si="46"/>
        <v>0</v>
      </c>
      <c r="AD119" s="53">
        <f>(R119*1000)/C119</f>
        <v>0</v>
      </c>
      <c r="AE119" s="54">
        <f t="shared" si="47"/>
        <v>0</v>
      </c>
    </row>
    <row r="120" spans="1:31" ht="18" hidden="1" customHeight="1">
      <c r="A120" s="167">
        <v>36420834</v>
      </c>
      <c r="B120" s="108">
        <v>4</v>
      </c>
      <c r="C120" s="233" t="s">
        <v>27</v>
      </c>
      <c r="D120" s="234" t="s">
        <v>479</v>
      </c>
      <c r="E120" s="170"/>
      <c r="F120" s="170"/>
      <c r="G120" s="170"/>
      <c r="H120" s="170"/>
      <c r="I120" s="235"/>
      <c r="J120" s="75"/>
      <c r="K120" s="58"/>
      <c r="L120" s="58"/>
      <c r="M120" s="58"/>
      <c r="N120" s="59"/>
      <c r="O120" s="60">
        <f t="shared" ref="O120:O122" si="48">SUM(J120:N120)</f>
        <v>0</v>
      </c>
      <c r="P120" s="61"/>
      <c r="Q120" s="62"/>
      <c r="R120" s="61">
        <f t="shared" si="44"/>
        <v>0</v>
      </c>
      <c r="S120" s="63"/>
      <c r="T120" s="140">
        <f>SUM(O120,R120)</f>
        <v>0</v>
      </c>
      <c r="U120" s="65">
        <f t="shared" si="45"/>
        <v>0</v>
      </c>
      <c r="V120" s="66">
        <f t="shared" si="33"/>
        <v>0</v>
      </c>
      <c r="W120" s="48"/>
      <c r="X120" s="49"/>
      <c r="Y120" s="50"/>
      <c r="Z120" s="50"/>
      <c r="AA120" s="50"/>
      <c r="AB120" s="51"/>
      <c r="AC120" s="52">
        <f t="shared" si="46"/>
        <v>0</v>
      </c>
      <c r="AD120" s="53"/>
      <c r="AE120" s="54">
        <f t="shared" si="47"/>
        <v>0</v>
      </c>
    </row>
    <row r="121" spans="1:31" ht="18" customHeight="1">
      <c r="A121" s="236">
        <v>364201</v>
      </c>
      <c r="B121" s="108">
        <v>4</v>
      </c>
      <c r="C121" s="233" t="s">
        <v>27</v>
      </c>
      <c r="D121" s="68" t="s">
        <v>135</v>
      </c>
      <c r="E121" s="170"/>
      <c r="F121" s="170"/>
      <c r="G121" s="170"/>
      <c r="H121" s="171"/>
      <c r="I121" s="237"/>
      <c r="J121" s="75">
        <v>18</v>
      </c>
      <c r="K121" s="58"/>
      <c r="L121" s="58"/>
      <c r="M121" s="58"/>
      <c r="N121" s="59"/>
      <c r="O121" s="60">
        <f t="shared" si="48"/>
        <v>18</v>
      </c>
      <c r="P121" s="61"/>
      <c r="Q121" s="62"/>
      <c r="R121" s="61"/>
      <c r="S121" s="63"/>
      <c r="T121" s="140">
        <f>SUM(O121,R121)</f>
        <v>18</v>
      </c>
      <c r="U121" s="65">
        <f t="shared" si="45"/>
        <v>18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/>
      <c r="AD121" s="53"/>
      <c r="AE121" s="54"/>
    </row>
    <row r="122" spans="1:31" ht="18" customHeight="1">
      <c r="A122" s="30">
        <v>364201</v>
      </c>
      <c r="B122" s="108">
        <v>4</v>
      </c>
      <c r="C122" s="32">
        <v>25</v>
      </c>
      <c r="D122" s="72" t="s">
        <v>135</v>
      </c>
      <c r="E122" s="73"/>
      <c r="F122" s="73"/>
      <c r="G122" s="73"/>
      <c r="H122" s="36"/>
      <c r="I122" s="36"/>
      <c r="J122" s="71">
        <v>14</v>
      </c>
      <c r="K122" s="58"/>
      <c r="L122" s="58"/>
      <c r="M122" s="58"/>
      <c r="N122" s="59"/>
      <c r="O122" s="60">
        <f t="shared" si="48"/>
        <v>14</v>
      </c>
      <c r="P122" s="61"/>
      <c r="Q122" s="62"/>
      <c r="R122" s="61">
        <f t="shared" si="44"/>
        <v>0</v>
      </c>
      <c r="S122" s="63">
        <f>SUM(O122,R122)</f>
        <v>14</v>
      </c>
      <c r="T122" s="139"/>
      <c r="U122" s="65">
        <f t="shared" si="45"/>
        <v>14</v>
      </c>
      <c r="V122" s="66">
        <f t="shared" si="33"/>
        <v>0</v>
      </c>
      <c r="W122" s="48"/>
      <c r="X122" s="49">
        <f>(J122*1000)/C122</f>
        <v>560</v>
      </c>
      <c r="Y122" s="50">
        <f>(K122*1000)/C122</f>
        <v>0</v>
      </c>
      <c r="Z122" s="50">
        <f>(L122*1000)/C122</f>
        <v>0</v>
      </c>
      <c r="AA122" s="50">
        <f>(M122*1000)/C122</f>
        <v>0</v>
      </c>
      <c r="AB122" s="51">
        <f>(N122*1000)/C122</f>
        <v>0</v>
      </c>
      <c r="AC122" s="52">
        <f t="shared" si="46"/>
        <v>560</v>
      </c>
      <c r="AD122" s="53">
        <f>(R122*1000)/C122</f>
        <v>0</v>
      </c>
      <c r="AE122" s="54">
        <f t="shared" si="47"/>
        <v>560</v>
      </c>
    </row>
    <row r="123" spans="1:31" ht="18" hidden="1" customHeight="1">
      <c r="A123" s="30">
        <v>36430876</v>
      </c>
      <c r="B123" s="193">
        <v>4</v>
      </c>
      <c r="C123" s="238">
        <v>50</v>
      </c>
      <c r="D123" s="33"/>
      <c r="E123" s="34"/>
      <c r="F123" s="34"/>
      <c r="G123" s="34"/>
      <c r="H123" s="35"/>
      <c r="I123" s="239" t="s">
        <v>136</v>
      </c>
      <c r="J123" s="71"/>
      <c r="K123" s="58"/>
      <c r="L123" s="58"/>
      <c r="M123" s="58"/>
      <c r="N123" s="59"/>
      <c r="O123" s="60"/>
      <c r="P123" s="240"/>
      <c r="Q123" s="62"/>
      <c r="R123" s="240">
        <f t="shared" si="44"/>
        <v>0</v>
      </c>
      <c r="S123" s="63">
        <f>SUM(O123,R123)</f>
        <v>0</v>
      </c>
      <c r="T123" s="139"/>
      <c r="U123" s="65">
        <f t="shared" si="45"/>
        <v>0</v>
      </c>
      <c r="V123" s="66">
        <f t="shared" si="33"/>
        <v>0</v>
      </c>
      <c r="W123" s="48"/>
      <c r="X123" s="49">
        <f>(J123*1000)/C123</f>
        <v>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0</v>
      </c>
      <c r="AD123" s="53">
        <f>(R123*1000)/C123</f>
        <v>0</v>
      </c>
      <c r="AE123" s="54">
        <f t="shared" si="47"/>
        <v>0</v>
      </c>
    </row>
    <row r="124" spans="1:31" ht="17.25" hidden="1" customHeight="1">
      <c r="A124" s="236">
        <v>364301</v>
      </c>
      <c r="B124" s="193">
        <v>3.5</v>
      </c>
      <c r="C124" s="233" t="s">
        <v>75</v>
      </c>
      <c r="D124" s="241"/>
      <c r="E124" s="242"/>
      <c r="F124" s="242"/>
      <c r="G124" s="242"/>
      <c r="H124" s="243"/>
      <c r="I124" s="89" t="s">
        <v>137</v>
      </c>
      <c r="J124" s="71"/>
      <c r="K124" s="58"/>
      <c r="L124" s="58"/>
      <c r="M124" s="58"/>
      <c r="N124" s="59"/>
      <c r="O124" s="60"/>
      <c r="P124" s="92"/>
      <c r="Q124" s="62"/>
      <c r="R124" s="61">
        <f t="shared" si="44"/>
        <v>0</v>
      </c>
      <c r="S124" s="63"/>
      <c r="T124" s="140">
        <f>SUM(O124,R124)</f>
        <v>0</v>
      </c>
      <c r="U124" s="65">
        <f t="shared" si="45"/>
        <v>0</v>
      </c>
      <c r="V124" s="66">
        <f t="shared" si="33"/>
        <v>0</v>
      </c>
      <c r="W124" s="48"/>
      <c r="X124" s="49"/>
      <c r="Y124" s="50"/>
      <c r="Z124" s="50"/>
      <c r="AA124" s="50"/>
      <c r="AB124" s="51"/>
      <c r="AC124" s="52"/>
      <c r="AD124" s="53"/>
      <c r="AE124" s="54"/>
    </row>
    <row r="125" spans="1:31" ht="18" hidden="1" customHeight="1">
      <c r="A125" s="236">
        <v>36420890</v>
      </c>
      <c r="B125" s="193">
        <v>3.5</v>
      </c>
      <c r="C125" s="168">
        <v>50</v>
      </c>
      <c r="D125" s="33"/>
      <c r="E125" s="34"/>
      <c r="F125" s="34"/>
      <c r="G125" s="34"/>
      <c r="H125" s="35"/>
      <c r="I125" s="99" t="s">
        <v>138</v>
      </c>
      <c r="J125" s="71"/>
      <c r="K125" s="58"/>
      <c r="L125" s="58"/>
      <c r="M125" s="58"/>
      <c r="N125" s="59"/>
      <c r="O125" s="60"/>
      <c r="P125" s="61"/>
      <c r="Q125" s="62"/>
      <c r="R125" s="61">
        <f t="shared" si="44"/>
        <v>0</v>
      </c>
      <c r="S125" s="63">
        <f>SUM(O125,R125)</f>
        <v>0</v>
      </c>
      <c r="T125" s="143"/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customHeight="1">
      <c r="A126" s="236">
        <v>364301</v>
      </c>
      <c r="B126" s="108">
        <v>4</v>
      </c>
      <c r="C126" s="168">
        <v>50</v>
      </c>
      <c r="D126" s="33"/>
      <c r="E126" s="34"/>
      <c r="F126" s="34"/>
      <c r="G126" s="34"/>
      <c r="H126" s="35"/>
      <c r="I126" s="909" t="s">
        <v>137</v>
      </c>
      <c r="J126" s="71"/>
      <c r="K126" s="58"/>
      <c r="L126" s="58"/>
      <c r="M126" s="58"/>
      <c r="N126" s="59"/>
      <c r="O126" s="60"/>
      <c r="P126" s="61">
        <v>160</v>
      </c>
      <c r="Q126" s="62"/>
      <c r="R126" s="61">
        <f t="shared" si="44"/>
        <v>160</v>
      </c>
      <c r="S126" s="63">
        <f>SUM(O126,R126)</f>
        <v>160</v>
      </c>
      <c r="T126" s="143"/>
      <c r="U126" s="65">
        <f t="shared" si="45"/>
        <v>160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>
        <f>(R126*1000)/C126</f>
        <v>3200</v>
      </c>
      <c r="AE126" s="54">
        <f t="shared" si="47"/>
        <v>3200</v>
      </c>
    </row>
    <row r="127" spans="1:31" ht="18" hidden="1" customHeight="1">
      <c r="A127" s="30">
        <v>364301</v>
      </c>
      <c r="B127" s="108">
        <v>4</v>
      </c>
      <c r="C127" s="233" t="s">
        <v>75</v>
      </c>
      <c r="D127" s="33"/>
      <c r="E127" s="34"/>
      <c r="F127" s="34"/>
      <c r="G127" s="34"/>
      <c r="H127" s="35"/>
      <c r="I127" s="98" t="s">
        <v>139</v>
      </c>
      <c r="J127" s="71"/>
      <c r="K127" s="58"/>
      <c r="L127" s="58"/>
      <c r="M127" s="58"/>
      <c r="N127" s="59"/>
      <c r="O127" s="60"/>
      <c r="P127" s="61"/>
      <c r="Q127" s="62"/>
      <c r="R127" s="61">
        <f t="shared" si="44"/>
        <v>0</v>
      </c>
      <c r="S127" s="63"/>
      <c r="T127" s="145">
        <f>SUM(O127,R127)</f>
        <v>0</v>
      </c>
      <c r="U127" s="65">
        <f t="shared" si="45"/>
        <v>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hidden="1" customHeight="1">
      <c r="A128" s="30">
        <v>36620834</v>
      </c>
      <c r="B128" s="108">
        <v>4</v>
      </c>
      <c r="C128" s="244" t="s">
        <v>75</v>
      </c>
      <c r="D128" s="68" t="s">
        <v>480</v>
      </c>
      <c r="E128" s="73"/>
      <c r="F128" s="73"/>
      <c r="G128" s="73"/>
      <c r="H128" s="36"/>
      <c r="I128" s="36"/>
      <c r="J128" s="75"/>
      <c r="K128" s="58"/>
      <c r="L128" s="58"/>
      <c r="M128" s="58"/>
      <c r="N128" s="59"/>
      <c r="O128" s="245">
        <f t="shared" ref="O128:O147" si="49">SUM(J128:N128)</f>
        <v>0</v>
      </c>
      <c r="P128" s="246"/>
      <c r="Q128" s="62"/>
      <c r="R128" s="61"/>
      <c r="S128" s="63"/>
      <c r="T128" s="140">
        <f>SUM(O128,R128)</f>
        <v>0</v>
      </c>
      <c r="U128" s="65">
        <f>SUM(S128:T128)</f>
        <v>0</v>
      </c>
      <c r="V128" s="66">
        <f>O128+R128-U128</f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366201</v>
      </c>
      <c r="B129" s="108">
        <v>4</v>
      </c>
      <c r="C129" s="233" t="s">
        <v>27</v>
      </c>
      <c r="D129" s="68">
        <v>566</v>
      </c>
      <c r="E129" s="73"/>
      <c r="F129" s="73"/>
      <c r="G129" s="73"/>
      <c r="H129" s="36"/>
      <c r="I129" s="36"/>
      <c r="J129" s="75">
        <v>28</v>
      </c>
      <c r="K129" s="58"/>
      <c r="L129" s="58"/>
      <c r="M129" s="58"/>
      <c r="N129" s="59"/>
      <c r="O129" s="60">
        <f t="shared" si="49"/>
        <v>28</v>
      </c>
      <c r="Q129" s="62"/>
      <c r="R129" s="61"/>
      <c r="S129" s="63"/>
      <c r="T129" s="140">
        <f>SUM(O129,R129)</f>
        <v>28</v>
      </c>
      <c r="U129" s="65">
        <f>SUM(S129:T129)</f>
        <v>28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>
      <c r="A130" s="30">
        <v>366201</v>
      </c>
      <c r="B130" s="108">
        <v>4</v>
      </c>
      <c r="C130" s="32">
        <v>25</v>
      </c>
      <c r="D130" s="72">
        <v>566</v>
      </c>
      <c r="E130" s="73">
        <v>966</v>
      </c>
      <c r="F130" s="73" t="s">
        <v>141</v>
      </c>
      <c r="G130" s="73">
        <v>9666</v>
      </c>
      <c r="H130" s="36"/>
      <c r="I130" s="36"/>
      <c r="J130" s="71">
        <v>160</v>
      </c>
      <c r="K130" s="58">
        <v>10</v>
      </c>
      <c r="L130" s="58">
        <v>8</v>
      </c>
      <c r="M130" s="58"/>
      <c r="N130" s="59"/>
      <c r="O130" s="60">
        <f t="shared" si="49"/>
        <v>178</v>
      </c>
      <c r="P130" s="61"/>
      <c r="Q130" s="62"/>
      <c r="R130" s="61">
        <f>SUM(P130:Q130)</f>
        <v>0</v>
      </c>
      <c r="S130" s="63">
        <f>SUM(O130,R130)</f>
        <v>178</v>
      </c>
      <c r="T130" s="139"/>
      <c r="U130" s="65">
        <f t="shared" si="45"/>
        <v>178</v>
      </c>
      <c r="V130" s="66">
        <f t="shared" si="33"/>
        <v>0</v>
      </c>
      <c r="W130" s="247" t="s">
        <v>142</v>
      </c>
      <c r="X130" s="49">
        <f>(J130*1000)/C130</f>
        <v>6400</v>
      </c>
      <c r="Y130" s="50">
        <f>(K130*1000)/C130</f>
        <v>400</v>
      </c>
      <c r="Z130" s="50">
        <f>(L130*1000)/C130</f>
        <v>320</v>
      </c>
      <c r="AA130" s="50">
        <f>(M130*1000)/C130</f>
        <v>0</v>
      </c>
      <c r="AB130" s="51">
        <f>(N130*1000)/C130</f>
        <v>0</v>
      </c>
      <c r="AC130" s="52">
        <f t="shared" si="46"/>
        <v>7120</v>
      </c>
      <c r="AD130" s="53">
        <f>(R130*1000)/C130</f>
        <v>0</v>
      </c>
      <c r="AE130" s="54">
        <f t="shared" si="47"/>
        <v>7120</v>
      </c>
    </row>
    <row r="131" spans="1:31" ht="18" hidden="1" customHeight="1">
      <c r="A131" s="230">
        <v>366301</v>
      </c>
      <c r="B131" s="108">
        <v>4</v>
      </c>
      <c r="C131" s="219">
        <v>40</v>
      </c>
      <c r="D131" s="231"/>
      <c r="E131" s="232"/>
      <c r="F131" s="232"/>
      <c r="G131" s="232"/>
      <c r="H131" s="232"/>
      <c r="I131" s="248" t="s">
        <v>143</v>
      </c>
      <c r="J131" s="71"/>
      <c r="K131" s="58"/>
      <c r="L131" s="58"/>
      <c r="M131" s="58"/>
      <c r="N131" s="59"/>
      <c r="O131" s="60">
        <f t="shared" si="49"/>
        <v>0</v>
      </c>
      <c r="P131" s="61"/>
      <c r="Q131" s="62"/>
      <c r="R131" s="61">
        <f t="shared" si="44"/>
        <v>0</v>
      </c>
      <c r="S131" s="63">
        <f>SUM(O131,R131)</f>
        <v>0</v>
      </c>
      <c r="T131" s="139"/>
      <c r="U131" s="65">
        <f t="shared" si="45"/>
        <v>0</v>
      </c>
      <c r="V131" s="66">
        <f t="shared" si="33"/>
        <v>0</v>
      </c>
      <c r="W131" s="48"/>
      <c r="X131" s="49">
        <f>(J131*1000)/C131</f>
        <v>0</v>
      </c>
      <c r="Y131" s="50">
        <f>(K131*1000)/C131</f>
        <v>0</v>
      </c>
      <c r="Z131" s="50">
        <f>(L131*1000)/C131</f>
        <v>0</v>
      </c>
      <c r="AA131" s="50">
        <f>(M131*1000)/C131</f>
        <v>0</v>
      </c>
      <c r="AB131" s="51">
        <f>(N131*1000)/C131</f>
        <v>0</v>
      </c>
      <c r="AC131" s="52">
        <f t="shared" si="46"/>
        <v>0</v>
      </c>
      <c r="AD131" s="53">
        <f>(R131*1000)/C131</f>
        <v>0</v>
      </c>
      <c r="AE131" s="54">
        <f t="shared" si="47"/>
        <v>0</v>
      </c>
    </row>
    <row r="132" spans="1:31" ht="18" hidden="1" customHeight="1">
      <c r="A132" s="230">
        <v>36630890</v>
      </c>
      <c r="B132" s="108">
        <v>4</v>
      </c>
      <c r="C132" s="168">
        <v>50</v>
      </c>
      <c r="D132" s="169"/>
      <c r="E132" s="170"/>
      <c r="F132" s="170"/>
      <c r="G132" s="170"/>
      <c r="H132" s="171"/>
      <c r="I132" s="184" t="s">
        <v>144</v>
      </c>
      <c r="J132" s="224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43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36630890</v>
      </c>
      <c r="B133" s="249">
        <v>4</v>
      </c>
      <c r="C133" s="244" t="s">
        <v>75</v>
      </c>
      <c r="D133" s="103"/>
      <c r="E133" s="103"/>
      <c r="F133" s="103"/>
      <c r="G133" s="103"/>
      <c r="H133" s="103"/>
      <c r="I133" s="184" t="s">
        <v>145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/>
      <c r="T133" s="250">
        <f>SUM(O133,R133)</f>
        <v>0</v>
      </c>
      <c r="U133" s="65">
        <f t="shared" si="45"/>
        <v>0</v>
      </c>
      <c r="V133" s="66">
        <f t="shared" si="33"/>
        <v>0</v>
      </c>
      <c r="W133" s="48"/>
      <c r="X133" s="49"/>
      <c r="Y133" s="50"/>
      <c r="Z133" s="50"/>
      <c r="AA133" s="50"/>
      <c r="AB133" s="51"/>
      <c r="AC133" s="52"/>
      <c r="AD133" s="53"/>
      <c r="AE133" s="54"/>
    </row>
    <row r="134" spans="1:31" ht="18" customHeight="1">
      <c r="A134" s="230">
        <v>366301</v>
      </c>
      <c r="B134" s="108">
        <v>4</v>
      </c>
      <c r="C134" s="233" t="s">
        <v>27</v>
      </c>
      <c r="D134" s="251"/>
      <c r="E134" s="252"/>
      <c r="F134" s="252"/>
      <c r="G134" s="252"/>
      <c r="H134" s="253"/>
      <c r="I134" s="254" t="s">
        <v>143</v>
      </c>
      <c r="J134" s="57"/>
      <c r="K134" s="90"/>
      <c r="L134" s="90"/>
      <c r="M134" s="90"/>
      <c r="N134" s="91"/>
      <c r="O134" s="60"/>
      <c r="P134" s="92">
        <v>350</v>
      </c>
      <c r="Q134" s="62"/>
      <c r="R134" s="92">
        <f t="shared" si="44"/>
        <v>350</v>
      </c>
      <c r="S134" s="63"/>
      <c r="T134" s="140">
        <f>SUM(O134,R134)</f>
        <v>350</v>
      </c>
      <c r="U134" s="65">
        <f t="shared" si="45"/>
        <v>350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>
      <c r="A135" s="230">
        <v>366301</v>
      </c>
      <c r="B135" s="108">
        <v>4</v>
      </c>
      <c r="C135" s="32">
        <v>50</v>
      </c>
      <c r="D135" s="72"/>
      <c r="E135" s="73"/>
      <c r="F135" s="73"/>
      <c r="G135" s="73"/>
      <c r="H135" s="36"/>
      <c r="I135" s="909" t="s">
        <v>143</v>
      </c>
      <c r="J135" s="71"/>
      <c r="K135" s="58"/>
      <c r="L135" s="58"/>
      <c r="M135" s="58"/>
      <c r="N135" s="59"/>
      <c r="O135" s="60"/>
      <c r="P135" s="61">
        <v>48</v>
      </c>
      <c r="Q135" s="62"/>
      <c r="R135" s="61">
        <f t="shared" si="44"/>
        <v>48</v>
      </c>
      <c r="S135" s="63">
        <f>SUM(O135,R135)</f>
        <v>48</v>
      </c>
      <c r="T135" s="139"/>
      <c r="U135" s="65">
        <f t="shared" si="45"/>
        <v>48</v>
      </c>
      <c r="V135" s="66">
        <f t="shared" si="33"/>
        <v>0</v>
      </c>
      <c r="W135" s="48"/>
      <c r="X135" s="49">
        <f>(J135*1000)/C135</f>
        <v>0</v>
      </c>
      <c r="Y135" s="50">
        <f>(K135*1000)/C135</f>
        <v>0</v>
      </c>
      <c r="Z135" s="50">
        <f>(L135*1000)/C135</f>
        <v>0</v>
      </c>
      <c r="AA135" s="50">
        <f>(M135*1000)/C135</f>
        <v>0</v>
      </c>
      <c r="AB135" s="51">
        <f>(N135*1000)/C135</f>
        <v>0</v>
      </c>
      <c r="AC135" s="52">
        <f t="shared" si="46"/>
        <v>0</v>
      </c>
      <c r="AD135" s="53">
        <f>(R135*1000)/C135</f>
        <v>960</v>
      </c>
      <c r="AE135" s="54">
        <f t="shared" si="47"/>
        <v>960</v>
      </c>
    </row>
    <row r="136" spans="1:31" ht="18" hidden="1" customHeight="1">
      <c r="A136" s="30">
        <v>367200</v>
      </c>
      <c r="B136" s="31" t="s">
        <v>57</v>
      </c>
      <c r="C136" s="32">
        <v>25</v>
      </c>
      <c r="D136" s="72">
        <v>367</v>
      </c>
      <c r="E136" s="73">
        <v>867</v>
      </c>
      <c r="F136" s="73" t="s">
        <v>149</v>
      </c>
      <c r="G136" s="73">
        <v>9467</v>
      </c>
      <c r="H136" s="36">
        <v>8467</v>
      </c>
      <c r="I136" s="36"/>
      <c r="J136" s="71"/>
      <c r="K136" s="58"/>
      <c r="L136" s="58"/>
      <c r="M136" s="58"/>
      <c r="N136" s="59"/>
      <c r="O136" s="60">
        <f t="shared" si="49"/>
        <v>0</v>
      </c>
      <c r="P136" s="61"/>
      <c r="Q136" s="62"/>
      <c r="R136" s="61">
        <f t="shared" si="44"/>
        <v>0</v>
      </c>
      <c r="S136" s="63">
        <f>SUM(O136,R136)</f>
        <v>0</v>
      </c>
      <c r="T136" s="139"/>
      <c r="U136" s="65">
        <f t="shared" si="45"/>
        <v>0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0</v>
      </c>
      <c r="AE136" s="54">
        <f t="shared" si="47"/>
        <v>0</v>
      </c>
    </row>
    <row r="137" spans="1:31" ht="18" customHeight="1">
      <c r="A137" s="30">
        <v>367201</v>
      </c>
      <c r="B137" s="108">
        <v>4</v>
      </c>
      <c r="C137" s="32">
        <v>25</v>
      </c>
      <c r="D137" s="72">
        <v>567</v>
      </c>
      <c r="E137" s="73">
        <v>967</v>
      </c>
      <c r="F137" s="73" t="s">
        <v>150</v>
      </c>
      <c r="G137" s="73">
        <v>9667</v>
      </c>
      <c r="H137" s="36"/>
      <c r="I137" s="36"/>
      <c r="J137" s="71">
        <v>36</v>
      </c>
      <c r="K137" s="58">
        <v>4</v>
      </c>
      <c r="L137" s="58"/>
      <c r="M137" s="58"/>
      <c r="N137" s="59"/>
      <c r="O137" s="60">
        <f t="shared" si="49"/>
        <v>40</v>
      </c>
      <c r="P137" s="61"/>
      <c r="Q137" s="62"/>
      <c r="R137" s="61">
        <f t="shared" si="44"/>
        <v>0</v>
      </c>
      <c r="S137" s="63">
        <f>SUM(O137,R137)</f>
        <v>40</v>
      </c>
      <c r="T137" s="139"/>
      <c r="U137" s="65">
        <f t="shared" si="45"/>
        <v>40</v>
      </c>
      <c r="V137" s="66">
        <f t="shared" si="33"/>
        <v>0</v>
      </c>
      <c r="W137" s="48"/>
      <c r="X137" s="49">
        <f>(J137*1000)/C137</f>
        <v>1440</v>
      </c>
      <c r="Y137" s="50">
        <f>(K137*1000)/C137</f>
        <v>160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1600</v>
      </c>
      <c r="AD137" s="53">
        <f>(R137*1000)/C137</f>
        <v>0</v>
      </c>
      <c r="AE137" s="54">
        <f t="shared" si="47"/>
        <v>1600</v>
      </c>
    </row>
    <row r="138" spans="1:31" ht="18" hidden="1" customHeight="1">
      <c r="A138" s="30">
        <v>36710834</v>
      </c>
      <c r="B138" s="108">
        <v>4</v>
      </c>
      <c r="C138" s="233" t="s">
        <v>27</v>
      </c>
      <c r="D138" s="72" t="s">
        <v>481</v>
      </c>
      <c r="E138" s="73"/>
      <c r="F138" s="73"/>
      <c r="G138" s="73"/>
      <c r="H138" s="36"/>
      <c r="I138" s="36"/>
      <c r="J138" s="75"/>
      <c r="K138" s="58"/>
      <c r="L138" s="58"/>
      <c r="M138" s="58"/>
      <c r="N138" s="59"/>
      <c r="O138" s="60">
        <f t="shared" si="49"/>
        <v>0</v>
      </c>
      <c r="P138" s="61"/>
      <c r="Q138" s="62"/>
      <c r="R138" s="61"/>
      <c r="S138" s="63"/>
      <c r="T138" s="140">
        <f>SUM(O138,R138)</f>
        <v>0</v>
      </c>
      <c r="U138" s="65">
        <f t="shared" si="45"/>
        <v>0</v>
      </c>
      <c r="V138" s="66">
        <f t="shared" si="33"/>
        <v>0</v>
      </c>
      <c r="W138" s="48"/>
      <c r="X138" s="49"/>
      <c r="Y138" s="50"/>
      <c r="Z138" s="50"/>
      <c r="AA138" s="50"/>
      <c r="AB138" s="51"/>
      <c r="AC138" s="52"/>
      <c r="AD138" s="53"/>
      <c r="AE138" s="54"/>
    </row>
    <row r="139" spans="1:31" ht="18" customHeight="1">
      <c r="A139" s="30">
        <v>367101</v>
      </c>
      <c r="B139" s="108">
        <v>4</v>
      </c>
      <c r="C139" s="233" t="s">
        <v>27</v>
      </c>
      <c r="D139" s="68" t="s">
        <v>151</v>
      </c>
      <c r="E139" s="73"/>
      <c r="F139" s="73"/>
      <c r="G139" s="73"/>
      <c r="H139" s="36"/>
      <c r="I139" s="36"/>
      <c r="J139" s="75">
        <v>24</v>
      </c>
      <c r="K139" s="58"/>
      <c r="L139" s="58"/>
      <c r="M139" s="58"/>
      <c r="N139" s="59"/>
      <c r="O139" s="60">
        <f t="shared" si="49"/>
        <v>24</v>
      </c>
      <c r="P139" s="61"/>
      <c r="Q139" s="62"/>
      <c r="R139" s="61"/>
      <c r="S139" s="63"/>
      <c r="T139" s="140">
        <f>SUM(O139,R139)</f>
        <v>24</v>
      </c>
      <c r="U139" s="65">
        <f t="shared" si="45"/>
        <v>24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367101</v>
      </c>
      <c r="B140" s="108">
        <v>4</v>
      </c>
      <c r="C140" s="32">
        <v>25</v>
      </c>
      <c r="D140" s="72" t="s">
        <v>151</v>
      </c>
      <c r="E140" s="73" t="s">
        <v>152</v>
      </c>
      <c r="F140" s="73" t="s">
        <v>153</v>
      </c>
      <c r="G140" s="73" t="s">
        <v>154</v>
      </c>
      <c r="H140" s="36"/>
      <c r="I140" s="36"/>
      <c r="J140" s="71">
        <v>112</v>
      </c>
      <c r="K140" s="58">
        <v>5</v>
      </c>
      <c r="L140" s="258">
        <v>3</v>
      </c>
      <c r="M140" s="58"/>
      <c r="N140" s="59"/>
      <c r="O140" s="60">
        <f t="shared" si="49"/>
        <v>120</v>
      </c>
      <c r="P140" s="61"/>
      <c r="Q140" s="62"/>
      <c r="R140" s="61">
        <f t="shared" si="44"/>
        <v>0</v>
      </c>
      <c r="S140" s="63">
        <f>SUM(O140,R140)</f>
        <v>120</v>
      </c>
      <c r="T140" s="139"/>
      <c r="U140" s="65">
        <f t="shared" si="45"/>
        <v>120</v>
      </c>
      <c r="V140" s="66">
        <f t="shared" si="33"/>
        <v>0</v>
      </c>
      <c r="W140" s="247" t="s">
        <v>155</v>
      </c>
      <c r="X140" s="49">
        <f>(J140*1000)/C140</f>
        <v>4480</v>
      </c>
      <c r="Y140" s="50">
        <f>(K140*1000)/C140</f>
        <v>200</v>
      </c>
      <c r="Z140" s="50">
        <f>(L140*1000)/C140</f>
        <v>120</v>
      </c>
      <c r="AA140" s="50">
        <f>(M140*1000)/C140</f>
        <v>0</v>
      </c>
      <c r="AB140" s="51">
        <f>(N140*1000)/C140</f>
        <v>0</v>
      </c>
      <c r="AC140" s="52">
        <f t="shared" si="46"/>
        <v>4800</v>
      </c>
      <c r="AD140" s="53">
        <f>(R140*1000)/C140</f>
        <v>0</v>
      </c>
      <c r="AE140" s="54">
        <f t="shared" si="47"/>
        <v>4800</v>
      </c>
    </row>
    <row r="141" spans="1:31" ht="18" hidden="1" customHeight="1">
      <c r="A141" s="82">
        <v>367108</v>
      </c>
      <c r="B141" s="108">
        <v>4</v>
      </c>
      <c r="C141" s="101" t="s">
        <v>27</v>
      </c>
      <c r="D141" s="259" t="s">
        <v>156</v>
      </c>
      <c r="E141" s="85"/>
      <c r="F141" s="85"/>
      <c r="G141" s="85"/>
      <c r="H141" s="85"/>
      <c r="I141" s="87"/>
      <c r="J141" s="75"/>
      <c r="K141" s="58"/>
      <c r="L141" s="58"/>
      <c r="M141" s="58"/>
      <c r="N141" s="59"/>
      <c r="O141" s="60">
        <f t="shared" si="49"/>
        <v>0</v>
      </c>
      <c r="P141" s="61"/>
      <c r="Q141" s="62"/>
      <c r="R141" s="61">
        <f t="shared" si="44"/>
        <v>0</v>
      </c>
      <c r="S141" s="63"/>
      <c r="T141" s="139">
        <f>SUM(O141,R141)</f>
        <v>0</v>
      </c>
      <c r="U141" s="65">
        <f t="shared" si="45"/>
        <v>0</v>
      </c>
      <c r="V141" s="66">
        <f t="shared" si="33"/>
        <v>0</v>
      </c>
      <c r="W141" s="48"/>
      <c r="X141" s="49"/>
      <c r="Y141" s="50"/>
      <c r="Z141" s="50"/>
      <c r="AA141" s="50"/>
      <c r="AB141" s="51"/>
      <c r="AC141" s="52">
        <f t="shared" si="46"/>
        <v>0</v>
      </c>
      <c r="AD141" s="53"/>
      <c r="AE141" s="54">
        <f t="shared" si="47"/>
        <v>0</v>
      </c>
    </row>
    <row r="142" spans="1:31" ht="18" customHeight="1">
      <c r="A142" s="30">
        <v>367301</v>
      </c>
      <c r="B142" s="108">
        <v>4</v>
      </c>
      <c r="C142" s="233" t="s">
        <v>27</v>
      </c>
      <c r="D142" s="260"/>
      <c r="E142" s="260"/>
      <c r="F142" s="260"/>
      <c r="G142" s="260"/>
      <c r="H142" s="260"/>
      <c r="I142" s="261" t="s">
        <v>157</v>
      </c>
      <c r="J142" s="262"/>
      <c r="K142" s="90"/>
      <c r="L142" s="90"/>
      <c r="M142" s="90"/>
      <c r="N142" s="91"/>
      <c r="O142" s="60"/>
      <c r="P142" s="92">
        <v>410</v>
      </c>
      <c r="Q142" s="62"/>
      <c r="R142" s="92">
        <f t="shared" si="44"/>
        <v>410</v>
      </c>
      <c r="S142" s="63"/>
      <c r="T142" s="140">
        <f>SUM(O142,R142)</f>
        <v>410</v>
      </c>
      <c r="U142" s="65">
        <f t="shared" si="45"/>
        <v>410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/>
      <c r="AD142" s="53"/>
      <c r="AE142" s="54"/>
    </row>
    <row r="143" spans="1:31" ht="18" customHeight="1">
      <c r="A143" s="30">
        <v>367301</v>
      </c>
      <c r="B143" s="108">
        <v>4</v>
      </c>
      <c r="C143" s="32">
        <v>50</v>
      </c>
      <c r="D143" s="72"/>
      <c r="E143" s="73"/>
      <c r="F143" s="73"/>
      <c r="G143" s="73"/>
      <c r="H143" s="36"/>
      <c r="I143" s="909" t="s">
        <v>157</v>
      </c>
      <c r="J143" s="71"/>
      <c r="K143" s="58"/>
      <c r="L143" s="58"/>
      <c r="M143" s="58"/>
      <c r="N143" s="59"/>
      <c r="O143" s="60"/>
      <c r="P143" s="61">
        <v>130</v>
      </c>
      <c r="Q143" s="62"/>
      <c r="R143" s="61">
        <f t="shared" si="44"/>
        <v>130</v>
      </c>
      <c r="S143" s="63">
        <f>SUM(O143,R143)</f>
        <v>130</v>
      </c>
      <c r="T143" s="139"/>
      <c r="U143" s="65">
        <f t="shared" si="45"/>
        <v>130</v>
      </c>
      <c r="V143" s="66">
        <f t="shared" si="33"/>
        <v>0</v>
      </c>
      <c r="W143" s="48"/>
      <c r="X143" s="49">
        <f>(J143*1000)/C143</f>
        <v>0</v>
      </c>
      <c r="Y143" s="50">
        <f>(K143*1000)/C143</f>
        <v>0</v>
      </c>
      <c r="Z143" s="50">
        <f>(L143*1000)/C143</f>
        <v>0</v>
      </c>
      <c r="AA143" s="50">
        <f>(M143*1000)/C143</f>
        <v>0</v>
      </c>
      <c r="AB143" s="51">
        <f>(N143*1000)/C143</f>
        <v>0</v>
      </c>
      <c r="AC143" s="52">
        <f t="shared" si="46"/>
        <v>0</v>
      </c>
      <c r="AD143" s="53">
        <f>(R143*1000)/C143</f>
        <v>2600</v>
      </c>
      <c r="AE143" s="54">
        <f t="shared" si="47"/>
        <v>2600</v>
      </c>
    </row>
    <row r="144" spans="1:31" ht="18" hidden="1" customHeight="1">
      <c r="A144" s="82">
        <v>36730104</v>
      </c>
      <c r="B144" s="108">
        <v>4</v>
      </c>
      <c r="C144" s="83">
        <v>40</v>
      </c>
      <c r="D144" s="84"/>
      <c r="E144" s="85"/>
      <c r="F144" s="85"/>
      <c r="G144" s="85"/>
      <c r="H144" s="85"/>
      <c r="I144" s="87" t="s">
        <v>158</v>
      </c>
      <c r="J144" s="37"/>
      <c r="K144" s="38"/>
      <c r="L144" s="38"/>
      <c r="M144" s="38"/>
      <c r="N144" s="39"/>
      <c r="O144" s="40">
        <f t="shared" si="49"/>
        <v>0</v>
      </c>
      <c r="P144" s="41"/>
      <c r="Q144" s="42"/>
      <c r="R144" s="41">
        <f t="shared" si="44"/>
        <v>0</v>
      </c>
      <c r="S144" s="44">
        <f>SUM(O144,R144)</f>
        <v>0</v>
      </c>
      <c r="T144" s="45"/>
      <c r="U144" s="46">
        <f t="shared" si="45"/>
        <v>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0</v>
      </c>
      <c r="AE144" s="54">
        <f t="shared" si="47"/>
        <v>0</v>
      </c>
    </row>
    <row r="145" spans="1:31" ht="18" hidden="1" customHeight="1">
      <c r="A145" s="30">
        <v>36730104</v>
      </c>
      <c r="B145" s="108">
        <v>4</v>
      </c>
      <c r="C145" s="233" t="s">
        <v>75</v>
      </c>
      <c r="D145" s="255"/>
      <c r="E145" s="256"/>
      <c r="F145" s="256"/>
      <c r="G145" s="256"/>
      <c r="H145" s="257"/>
      <c r="I145" s="263" t="s">
        <v>159</v>
      </c>
      <c r="J145" s="69"/>
      <c r="K145" s="136"/>
      <c r="L145" s="136"/>
      <c r="M145" s="136"/>
      <c r="N145" s="88"/>
      <c r="O145" s="40">
        <f t="shared" si="49"/>
        <v>0</v>
      </c>
      <c r="P145" s="114"/>
      <c r="Q145" s="264"/>
      <c r="R145" s="114">
        <f t="shared" si="44"/>
        <v>0</v>
      </c>
      <c r="S145" s="265"/>
      <c r="T145" s="266">
        <f>SUM(O145,R145)</f>
        <v>0</v>
      </c>
      <c r="U145" s="46">
        <f t="shared" si="45"/>
        <v>0</v>
      </c>
      <c r="V145" s="66">
        <f t="shared" si="33"/>
        <v>0</v>
      </c>
      <c r="W145" s="48"/>
      <c r="X145" s="49"/>
      <c r="Y145" s="50"/>
      <c r="Z145" s="50"/>
      <c r="AA145" s="50"/>
      <c r="AB145" s="51"/>
      <c r="AC145" s="52"/>
      <c r="AD145" s="53"/>
      <c r="AE145" s="54"/>
    </row>
    <row r="146" spans="1:31" ht="18" hidden="1" customHeight="1">
      <c r="A146" s="30">
        <v>36730104</v>
      </c>
      <c r="B146" s="108">
        <v>4</v>
      </c>
      <c r="C146" s="32">
        <v>50</v>
      </c>
      <c r="D146" s="72"/>
      <c r="E146" s="73"/>
      <c r="F146" s="73"/>
      <c r="G146" s="73"/>
      <c r="H146" s="36"/>
      <c r="I146" s="99" t="s">
        <v>159</v>
      </c>
      <c r="J146" s="110"/>
      <c r="K146" s="111"/>
      <c r="L146" s="111"/>
      <c r="M146" s="111"/>
      <c r="N146" s="112"/>
      <c r="O146" s="40">
        <f t="shared" si="49"/>
        <v>0</v>
      </c>
      <c r="P146" s="118"/>
      <c r="Q146" s="115"/>
      <c r="R146" s="118">
        <f t="shared" si="44"/>
        <v>0</v>
      </c>
      <c r="S146" s="116">
        <f>SUM(O146,R146)</f>
        <v>0</v>
      </c>
      <c r="T146" s="45"/>
      <c r="U146" s="46">
        <f t="shared" si="45"/>
        <v>0</v>
      </c>
      <c r="V146" s="66">
        <f t="shared" si="33"/>
        <v>0</v>
      </c>
      <c r="W146" s="48"/>
      <c r="X146" s="49">
        <f>(J146*1000)/C146</f>
        <v>0</v>
      </c>
      <c r="Y146" s="50">
        <f>(K146*1000)/C146</f>
        <v>0</v>
      </c>
      <c r="Z146" s="50">
        <f>(L146*1000)/C146</f>
        <v>0</v>
      </c>
      <c r="AA146" s="50">
        <f>(M146*1000)/C146</f>
        <v>0</v>
      </c>
      <c r="AB146" s="51">
        <f>(N146*1000)/C146</f>
        <v>0</v>
      </c>
      <c r="AC146" s="52">
        <f t="shared" si="46"/>
        <v>0</v>
      </c>
      <c r="AD146" s="53">
        <f>(R146*1000)/C146</f>
        <v>0</v>
      </c>
      <c r="AE146" s="54">
        <f t="shared" si="47"/>
        <v>0</v>
      </c>
    </row>
    <row r="147" spans="1:31" ht="18" hidden="1" customHeight="1">
      <c r="A147" s="82">
        <v>36730107</v>
      </c>
      <c r="B147" s="108">
        <v>4</v>
      </c>
      <c r="C147" s="83">
        <v>40</v>
      </c>
      <c r="D147" s="84"/>
      <c r="E147" s="85"/>
      <c r="F147" s="85"/>
      <c r="G147" s="85"/>
      <c r="H147" s="85"/>
      <c r="I147" s="87" t="s">
        <v>160</v>
      </c>
      <c r="J147" s="37"/>
      <c r="K147" s="38"/>
      <c r="L147" s="38"/>
      <c r="M147" s="38"/>
      <c r="N147" s="39"/>
      <c r="O147" s="40">
        <f t="shared" si="49"/>
        <v>0</v>
      </c>
      <c r="P147" s="41"/>
      <c r="Q147" s="42"/>
      <c r="R147" s="41">
        <f t="shared" si="44"/>
        <v>0</v>
      </c>
      <c r="S147" s="44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customHeight="1">
      <c r="A148" s="119" t="s">
        <v>161</v>
      </c>
      <c r="B148" s="120"/>
      <c r="C148" s="121"/>
      <c r="D148" s="120"/>
      <c r="E148" s="120"/>
      <c r="F148" s="120"/>
      <c r="G148" s="120"/>
      <c r="H148" s="120"/>
      <c r="I148" s="120"/>
      <c r="J148" s="122">
        <f t="shared" ref="J148:U148" si="50">SUM(J118:J147)</f>
        <v>424</v>
      </c>
      <c r="K148" s="123">
        <f t="shared" si="50"/>
        <v>19</v>
      </c>
      <c r="L148" s="123">
        <f t="shared" si="50"/>
        <v>11</v>
      </c>
      <c r="M148" s="123">
        <f t="shared" si="50"/>
        <v>0</v>
      </c>
      <c r="N148" s="124">
        <f t="shared" si="50"/>
        <v>0</v>
      </c>
      <c r="O148" s="125">
        <f t="shared" si="50"/>
        <v>454</v>
      </c>
      <c r="P148" s="126">
        <f t="shared" si="50"/>
        <v>1098</v>
      </c>
      <c r="Q148" s="127">
        <f t="shared" si="50"/>
        <v>0</v>
      </c>
      <c r="R148" s="126">
        <f t="shared" si="50"/>
        <v>1098</v>
      </c>
      <c r="S148" s="128">
        <f t="shared" si="50"/>
        <v>722</v>
      </c>
      <c r="T148" s="129">
        <f t="shared" si="50"/>
        <v>830</v>
      </c>
      <c r="U148" s="130">
        <f t="shared" si="50"/>
        <v>1552</v>
      </c>
      <c r="V148" s="66">
        <f t="shared" si="33"/>
        <v>0</v>
      </c>
      <c r="W148" s="131"/>
      <c r="X148" s="132">
        <f t="shared" ref="X148:AE148" si="51">SUM(X118:X147)</f>
        <v>14160</v>
      </c>
      <c r="Y148" s="129">
        <f t="shared" si="51"/>
        <v>760</v>
      </c>
      <c r="Z148" s="129">
        <f t="shared" si="51"/>
        <v>440</v>
      </c>
      <c r="AA148" s="129">
        <f t="shared" si="51"/>
        <v>0</v>
      </c>
      <c r="AB148" s="133">
        <f t="shared" si="51"/>
        <v>0</v>
      </c>
      <c r="AC148" s="130">
        <f t="shared" si="51"/>
        <v>15360</v>
      </c>
      <c r="AD148" s="133">
        <f t="shared" si="51"/>
        <v>6760</v>
      </c>
      <c r="AE148" s="134">
        <f t="shared" si="51"/>
        <v>22120</v>
      </c>
    </row>
    <row r="149" spans="1:31" ht="18" hidden="1" customHeight="1">
      <c r="A149" s="30">
        <v>321030</v>
      </c>
      <c r="B149" s="31" t="s">
        <v>57</v>
      </c>
      <c r="C149" s="32">
        <v>25</v>
      </c>
      <c r="D149" s="72" t="s">
        <v>162</v>
      </c>
      <c r="E149" s="73" t="s">
        <v>163</v>
      </c>
      <c r="F149" s="73" t="s">
        <v>164</v>
      </c>
      <c r="G149" s="73" t="s">
        <v>165</v>
      </c>
      <c r="H149" s="36" t="s">
        <v>166</v>
      </c>
      <c r="I149" s="36"/>
      <c r="J149" s="37"/>
      <c r="K149" s="38"/>
      <c r="L149" s="38"/>
      <c r="M149" s="38"/>
      <c r="N149" s="39"/>
      <c r="O149" s="40">
        <f t="shared" ref="O149:O159" si="52">SUM(J149:N149)</f>
        <v>0</v>
      </c>
      <c r="P149" s="41"/>
      <c r="Q149" s="42"/>
      <c r="R149" s="41">
        <f t="shared" ref="R149:R159" si="53">SUM(P149:Q149)</f>
        <v>0</v>
      </c>
      <c r="S149" s="44">
        <f t="shared" ref="S149:S159" si="54">SUM(O149,R149)</f>
        <v>0</v>
      </c>
      <c r="T149" s="45"/>
      <c r="U149" s="46">
        <f t="shared" si="45"/>
        <v>0</v>
      </c>
      <c r="V149" s="66">
        <f t="shared" si="33"/>
        <v>0</v>
      </c>
      <c r="W149" s="48"/>
      <c r="X149" s="49">
        <f t="shared" ref="X149:X159" si="55">(J149*1000)/C149</f>
        <v>0</v>
      </c>
      <c r="Y149" s="50">
        <f t="shared" ref="Y149:Y159" si="56">(K149*1000)/C149</f>
        <v>0</v>
      </c>
      <c r="Z149" s="50">
        <f t="shared" ref="Z149:Z159" si="57">(L149*1000)/C149</f>
        <v>0</v>
      </c>
      <c r="AA149" s="50">
        <f t="shared" ref="AA149:AA159" si="58">(M149*1000)/C149</f>
        <v>0</v>
      </c>
      <c r="AB149" s="51">
        <f t="shared" ref="AB149:AB159" si="59">(N149*1000)/C149</f>
        <v>0</v>
      </c>
      <c r="AC149" s="52">
        <f t="shared" ref="AC149:AC159" si="60">SUM(X149:AB149)</f>
        <v>0</v>
      </c>
      <c r="AD149" s="53">
        <f t="shared" ref="AD149:AD159" si="61">(R149*1000)/C149</f>
        <v>0</v>
      </c>
      <c r="AE149" s="54">
        <f t="shared" ref="AE149:AE159" si="62">SUM(AC149:AD149)</f>
        <v>0</v>
      </c>
    </row>
    <row r="150" spans="1:31" ht="18" hidden="1" customHeight="1">
      <c r="A150" s="30">
        <v>321031</v>
      </c>
      <c r="B150" s="108">
        <v>4</v>
      </c>
      <c r="C150" s="32">
        <v>25</v>
      </c>
      <c r="D150" s="72" t="s">
        <v>167</v>
      </c>
      <c r="E150" s="73" t="s">
        <v>168</v>
      </c>
      <c r="F150" s="73" t="s">
        <v>169</v>
      </c>
      <c r="G150" s="73" t="s">
        <v>170</v>
      </c>
      <c r="H150" s="36" t="s">
        <v>171</v>
      </c>
      <c r="I150" s="36"/>
      <c r="J150" s="37"/>
      <c r="K150" s="38"/>
      <c r="L150" s="38"/>
      <c r="M150" s="38"/>
      <c r="N150" s="39"/>
      <c r="O150" s="40">
        <f t="shared" si="52"/>
        <v>0</v>
      </c>
      <c r="P150" s="41"/>
      <c r="Q150" s="42"/>
      <c r="R150" s="41">
        <f t="shared" si="53"/>
        <v>0</v>
      </c>
      <c r="S150" s="44">
        <f t="shared" si="54"/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si="55"/>
        <v>0</v>
      </c>
      <c r="Y150" s="50">
        <f t="shared" si="56"/>
        <v>0</v>
      </c>
      <c r="Z150" s="50">
        <f t="shared" si="57"/>
        <v>0</v>
      </c>
      <c r="AA150" s="50">
        <f t="shared" si="58"/>
        <v>0</v>
      </c>
      <c r="AB150" s="51">
        <f t="shared" si="59"/>
        <v>0</v>
      </c>
      <c r="AC150" s="52">
        <f t="shared" si="60"/>
        <v>0</v>
      </c>
      <c r="AD150" s="53">
        <f t="shared" si="61"/>
        <v>0</v>
      </c>
      <c r="AE150" s="54">
        <f t="shared" si="62"/>
        <v>0</v>
      </c>
    </row>
    <row r="151" spans="1:31" ht="18" hidden="1" customHeight="1">
      <c r="A151" s="30">
        <v>332330</v>
      </c>
      <c r="B151" s="31" t="s">
        <v>57</v>
      </c>
      <c r="C151" s="32">
        <v>25</v>
      </c>
      <c r="D151" s="72" t="s">
        <v>172</v>
      </c>
      <c r="E151" s="73" t="s">
        <v>173</v>
      </c>
      <c r="F151" s="73" t="s">
        <v>174</v>
      </c>
      <c r="G151" s="73" t="s">
        <v>175</v>
      </c>
      <c r="H151" s="36" t="s">
        <v>176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332331</v>
      </c>
      <c r="B152" s="108">
        <v>4</v>
      </c>
      <c r="C152" s="32">
        <v>25</v>
      </c>
      <c r="D152" s="72" t="s">
        <v>177</v>
      </c>
      <c r="E152" s="73" t="s">
        <v>178</v>
      </c>
      <c r="F152" s="73" t="s">
        <v>179</v>
      </c>
      <c r="G152" s="73" t="s">
        <v>180</v>
      </c>
      <c r="H152" s="36" t="s">
        <v>181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30">
        <v>341130</v>
      </c>
      <c r="B153" s="31" t="s">
        <v>57</v>
      </c>
      <c r="C153" s="32">
        <v>25</v>
      </c>
      <c r="D153" s="72" t="s">
        <v>182</v>
      </c>
      <c r="E153" s="73" t="s">
        <v>183</v>
      </c>
      <c r="F153" s="73" t="s">
        <v>184</v>
      </c>
      <c r="G153" s="73" t="s">
        <v>185</v>
      </c>
      <c r="H153" s="36" t="s">
        <v>186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ref="V153:V219" si="63">O153+R153-U153</f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30">
        <v>341131</v>
      </c>
      <c r="B154" s="108">
        <v>4</v>
      </c>
      <c r="C154" s="32">
        <v>25</v>
      </c>
      <c r="D154" s="72" t="s">
        <v>187</v>
      </c>
      <c r="E154" s="73" t="s">
        <v>188</v>
      </c>
      <c r="F154" s="73" t="s">
        <v>189</v>
      </c>
      <c r="G154" s="73" t="s">
        <v>190</v>
      </c>
      <c r="H154" s="36" t="s">
        <v>191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si="63"/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172">
        <v>332341</v>
      </c>
      <c r="B155" s="108">
        <v>4</v>
      </c>
      <c r="C155" s="267">
        <v>25</v>
      </c>
      <c r="D155" s="165" t="s">
        <v>192</v>
      </c>
      <c r="E155" s="103"/>
      <c r="F155" s="103"/>
      <c r="G155" s="103"/>
      <c r="H155" s="103"/>
      <c r="I155" s="104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172">
        <v>341141</v>
      </c>
      <c r="B156" s="108">
        <v>4</v>
      </c>
      <c r="C156" s="96">
        <v>25</v>
      </c>
      <c r="D156" s="165" t="s">
        <v>193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72">
        <v>342101</v>
      </c>
      <c r="B157" s="108">
        <v>4</v>
      </c>
      <c r="C157" s="96">
        <v>25</v>
      </c>
      <c r="D157" s="165">
        <v>555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>
      <c r="A158" s="30">
        <v>341131</v>
      </c>
      <c r="B158" s="31" t="s">
        <v>57</v>
      </c>
      <c r="C158" s="32">
        <v>25</v>
      </c>
      <c r="D158" s="72" t="s">
        <v>194</v>
      </c>
      <c r="E158" s="73" t="s">
        <v>195</v>
      </c>
      <c r="F158" s="73" t="s">
        <v>196</v>
      </c>
      <c r="G158" s="73" t="s">
        <v>197</v>
      </c>
      <c r="H158" s="36" t="s">
        <v>198</v>
      </c>
      <c r="I158" s="36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>
      <c r="A159" s="30">
        <v>341131</v>
      </c>
      <c r="B159" s="31" t="s">
        <v>57</v>
      </c>
      <c r="C159" s="32">
        <v>25</v>
      </c>
      <c r="D159" s="72" t="s">
        <v>199</v>
      </c>
      <c r="E159" s="73" t="s">
        <v>200</v>
      </c>
      <c r="F159" s="73" t="s">
        <v>201</v>
      </c>
      <c r="G159" s="73" t="s">
        <v>202</v>
      </c>
      <c r="H159" s="36" t="s">
        <v>203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>
      <c r="A160" s="119" t="s">
        <v>204</v>
      </c>
      <c r="B160" s="120"/>
      <c r="C160" s="121"/>
      <c r="D160" s="120"/>
      <c r="E160" s="120"/>
      <c r="F160" s="120"/>
      <c r="G160" s="120"/>
      <c r="H160" s="120"/>
      <c r="I160" s="120"/>
      <c r="J160" s="268">
        <f>SUM(J149:J159)</f>
        <v>0</v>
      </c>
      <c r="K160" s="269">
        <f t="shared" ref="K160:U160" si="64">SUM(K149:K159)</f>
        <v>0</v>
      </c>
      <c r="L160" s="269">
        <f t="shared" si="64"/>
        <v>0</v>
      </c>
      <c r="M160" s="269">
        <f t="shared" si="64"/>
        <v>0</v>
      </c>
      <c r="N160" s="270">
        <f t="shared" si="64"/>
        <v>0</v>
      </c>
      <c r="O160" s="271">
        <f t="shared" si="64"/>
        <v>0</v>
      </c>
      <c r="P160" s="272">
        <f>SUM(P149:P159)</f>
        <v>0</v>
      </c>
      <c r="Q160" s="273">
        <f>SUM(Q149:Q159)</f>
        <v>0</v>
      </c>
      <c r="R160" s="272">
        <f t="shared" si="64"/>
        <v>0</v>
      </c>
      <c r="S160" s="274">
        <f t="shared" si="64"/>
        <v>0</v>
      </c>
      <c r="T160" s="275">
        <f t="shared" si="64"/>
        <v>0</v>
      </c>
      <c r="U160" s="276">
        <f t="shared" si="64"/>
        <v>0</v>
      </c>
      <c r="V160" s="66">
        <f t="shared" si="63"/>
        <v>0</v>
      </c>
      <c r="W160" s="277"/>
      <c r="X160" s="278">
        <f t="shared" ref="X160:AE160" si="65">SUM(X149:X159)</f>
        <v>0</v>
      </c>
      <c r="Y160" s="275">
        <f t="shared" si="65"/>
        <v>0</v>
      </c>
      <c r="Z160" s="275">
        <f t="shared" si="65"/>
        <v>0</v>
      </c>
      <c r="AA160" s="275">
        <f t="shared" si="65"/>
        <v>0</v>
      </c>
      <c r="AB160" s="279">
        <f t="shared" si="65"/>
        <v>0</v>
      </c>
      <c r="AC160" s="276">
        <f t="shared" si="65"/>
        <v>0</v>
      </c>
      <c r="AD160" s="279">
        <f t="shared" si="65"/>
        <v>0</v>
      </c>
      <c r="AE160" s="280">
        <f t="shared" si="65"/>
        <v>0</v>
      </c>
    </row>
    <row r="161" spans="1:31" ht="18" customHeight="1" thickBot="1">
      <c r="A161" s="281" t="s">
        <v>205</v>
      </c>
      <c r="B161" s="282"/>
      <c r="C161" s="283"/>
      <c r="D161" s="282"/>
      <c r="E161" s="282"/>
      <c r="F161" s="282"/>
      <c r="G161" s="282"/>
      <c r="H161" s="282"/>
      <c r="I161" s="282"/>
      <c r="J161" s="284">
        <f t="shared" ref="J161:U161" si="66">SUM(J160,J148,J117,J51)</f>
        <v>1464</v>
      </c>
      <c r="K161" s="285">
        <f t="shared" si="66"/>
        <v>82</v>
      </c>
      <c r="L161" s="285">
        <f t="shared" si="66"/>
        <v>40</v>
      </c>
      <c r="M161" s="285">
        <f t="shared" si="66"/>
        <v>0</v>
      </c>
      <c r="N161" s="286">
        <f t="shared" si="66"/>
        <v>40</v>
      </c>
      <c r="O161" s="287">
        <f t="shared" si="66"/>
        <v>1626</v>
      </c>
      <c r="P161" s="288">
        <f t="shared" si="66"/>
        <v>4986</v>
      </c>
      <c r="Q161" s="289">
        <f t="shared" si="66"/>
        <v>3475</v>
      </c>
      <c r="R161" s="288">
        <f t="shared" si="66"/>
        <v>8461</v>
      </c>
      <c r="S161" s="290">
        <f t="shared" si="66"/>
        <v>6923</v>
      </c>
      <c r="T161" s="291">
        <f t="shared" si="66"/>
        <v>3164</v>
      </c>
      <c r="U161" s="292">
        <f t="shared" si="66"/>
        <v>10087</v>
      </c>
      <c r="V161" s="66">
        <f t="shared" si="63"/>
        <v>0</v>
      </c>
      <c r="W161" s="293"/>
      <c r="X161" s="294" t="e">
        <f t="shared" ref="X161:AE161" si="67">SUM(X160,X148,X117,X51)</f>
        <v>#REF!</v>
      </c>
      <c r="Y161" s="291">
        <f t="shared" si="67"/>
        <v>3280</v>
      </c>
      <c r="Z161" s="291">
        <f t="shared" si="67"/>
        <v>480</v>
      </c>
      <c r="AA161" s="291">
        <f t="shared" si="67"/>
        <v>0</v>
      </c>
      <c r="AB161" s="295">
        <f t="shared" si="67"/>
        <v>1600</v>
      </c>
      <c r="AC161" s="292" t="e">
        <f t="shared" si="67"/>
        <v>#REF!</v>
      </c>
      <c r="AD161" s="295">
        <f t="shared" si="67"/>
        <v>110760</v>
      </c>
      <c r="AE161" s="296">
        <f t="shared" si="67"/>
        <v>163600</v>
      </c>
    </row>
    <row r="162" spans="1:31" ht="18" customHeight="1">
      <c r="A162" s="192">
        <v>112001</v>
      </c>
      <c r="B162" s="297" t="s">
        <v>206</v>
      </c>
      <c r="C162" s="238">
        <v>25</v>
      </c>
      <c r="D162" s="33">
        <v>510</v>
      </c>
      <c r="E162" s="34">
        <v>910</v>
      </c>
      <c r="F162" s="242"/>
      <c r="G162" s="34"/>
      <c r="H162" s="35"/>
      <c r="I162" s="243"/>
      <c r="J162" s="197">
        <v>80</v>
      </c>
      <c r="K162" s="198"/>
      <c r="L162" s="198"/>
      <c r="M162" s="198"/>
      <c r="N162" s="199"/>
      <c r="O162" s="298">
        <f t="shared" ref="O162:O168" si="68">SUM(J162:N162)</f>
        <v>80</v>
      </c>
      <c r="P162" s="61"/>
      <c r="Q162" s="299"/>
      <c r="R162" s="300">
        <f t="shared" ref="R162:R195" si="69">SUM(P162:Q162)</f>
        <v>0</v>
      </c>
      <c r="S162" s="63">
        <f>SUM(O162,R162)</f>
        <v>80</v>
      </c>
      <c r="T162" s="301"/>
      <c r="U162" s="302">
        <f t="shared" si="45"/>
        <v>80</v>
      </c>
      <c r="V162" s="66">
        <f t="shared" si="63"/>
        <v>0</v>
      </c>
      <c r="W162" s="303"/>
      <c r="X162" s="304">
        <f>(J162*1000)/C162</f>
        <v>3200</v>
      </c>
      <c r="Y162" s="305">
        <f>(K162*1000)/C162</f>
        <v>0</v>
      </c>
      <c r="Z162" s="305">
        <f>(L162*1000)/C162</f>
        <v>0</v>
      </c>
      <c r="AA162" s="305">
        <f>(M162*1000)/C162</f>
        <v>0</v>
      </c>
      <c r="AB162" s="306">
        <f>(N162*1000)/C162</f>
        <v>0</v>
      </c>
      <c r="AC162" s="307">
        <f t="shared" ref="AC162:AC195" si="70">SUM(X162:AB162)</f>
        <v>3200</v>
      </c>
      <c r="AD162" s="308">
        <f>(R162*1000)/C162</f>
        <v>0</v>
      </c>
      <c r="AE162" s="309">
        <f t="shared" ref="AE162:AE195" si="71">SUM(AC162:AD162)</f>
        <v>3200</v>
      </c>
    </row>
    <row r="163" spans="1:31" ht="18" customHeight="1">
      <c r="A163" s="192">
        <v>112601</v>
      </c>
      <c r="B163" s="297" t="s">
        <v>206</v>
      </c>
      <c r="C163" s="238">
        <v>25</v>
      </c>
      <c r="D163" s="33"/>
      <c r="E163" s="34"/>
      <c r="F163" s="310" t="s">
        <v>207</v>
      </c>
      <c r="G163" s="34"/>
      <c r="H163" s="35"/>
      <c r="I163" s="243"/>
      <c r="J163" s="197"/>
      <c r="K163" s="198"/>
      <c r="L163" s="311">
        <v>16</v>
      </c>
      <c r="M163" s="198"/>
      <c r="N163" s="199"/>
      <c r="O163" s="312">
        <f t="shared" si="68"/>
        <v>16</v>
      </c>
      <c r="P163" s="61"/>
      <c r="Q163" s="299"/>
      <c r="R163" s="300"/>
      <c r="S163" s="63">
        <f t="shared" ref="S163:S185" si="72">SUM(O163,R163)</f>
        <v>16</v>
      </c>
      <c r="T163" s="301"/>
      <c r="U163" s="302">
        <f t="shared" si="45"/>
        <v>16</v>
      </c>
      <c r="V163" s="66">
        <f t="shared" si="63"/>
        <v>0</v>
      </c>
      <c r="W163" s="303"/>
      <c r="X163" s="304"/>
      <c r="Y163" s="305"/>
      <c r="Z163" s="50">
        <f>(L163*1000)/C163</f>
        <v>640</v>
      </c>
      <c r="AA163" s="305"/>
      <c r="AB163" s="306"/>
      <c r="AC163" s="52">
        <f t="shared" si="70"/>
        <v>640</v>
      </c>
      <c r="AD163" s="308"/>
      <c r="AE163" s="54">
        <f t="shared" si="71"/>
        <v>640</v>
      </c>
    </row>
    <row r="164" spans="1:31" ht="18" hidden="1" customHeight="1">
      <c r="A164" s="192">
        <v>112601</v>
      </c>
      <c r="B164" s="297" t="s">
        <v>206</v>
      </c>
      <c r="C164" s="313">
        <v>25</v>
      </c>
      <c r="D164" s="33"/>
      <c r="E164" s="34"/>
      <c r="F164" s="314" t="s">
        <v>208</v>
      </c>
      <c r="G164" s="34"/>
      <c r="H164" s="35"/>
      <c r="I164" s="243"/>
      <c r="J164" s="197"/>
      <c r="K164" s="198"/>
      <c r="L164" s="315"/>
      <c r="M164" s="198"/>
      <c r="N164" s="199"/>
      <c r="O164" s="312">
        <f t="shared" si="68"/>
        <v>0</v>
      </c>
      <c r="P164" s="61"/>
      <c r="Q164" s="299"/>
      <c r="R164" s="300"/>
      <c r="S164" s="63">
        <f t="shared" si="72"/>
        <v>0</v>
      </c>
      <c r="T164" s="139"/>
      <c r="U164" s="302">
        <f t="shared" si="45"/>
        <v>0</v>
      </c>
      <c r="V164" s="66">
        <f t="shared" si="63"/>
        <v>0</v>
      </c>
      <c r="W164" s="303"/>
      <c r="X164" s="304">
        <f t="shared" ref="X164:X166" si="73">(J164*1000)/C164</f>
        <v>0</v>
      </c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customHeight="1">
      <c r="A165" s="192">
        <v>112801</v>
      </c>
      <c r="B165" s="297" t="s">
        <v>206</v>
      </c>
      <c r="C165" s="316" t="s">
        <v>27</v>
      </c>
      <c r="D165" s="33"/>
      <c r="E165" s="34"/>
      <c r="F165" s="314" t="s">
        <v>209</v>
      </c>
      <c r="G165" s="34"/>
      <c r="H165" s="35"/>
      <c r="I165" s="243"/>
      <c r="J165" s="197"/>
      <c r="K165" s="198"/>
      <c r="L165" s="317"/>
      <c r="M165" s="198"/>
      <c r="N165" s="199"/>
      <c r="O165" s="312">
        <f t="shared" si="68"/>
        <v>0</v>
      </c>
      <c r="P165" s="61"/>
      <c r="Q165" s="299"/>
      <c r="R165" s="300"/>
      <c r="S165" s="63"/>
      <c r="T165" s="140">
        <f>SUM(O165,R165)</f>
        <v>0</v>
      </c>
      <c r="U165" s="302">
        <f t="shared" si="45"/>
        <v>0</v>
      </c>
      <c r="V165" s="66">
        <f t="shared" si="63"/>
        <v>0</v>
      </c>
      <c r="W165" s="303"/>
      <c r="X165" s="304"/>
      <c r="Y165" s="305"/>
      <c r="Z165" s="50"/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>
      <c r="A166" s="192">
        <v>112801</v>
      </c>
      <c r="B166" s="297" t="s">
        <v>206</v>
      </c>
      <c r="C166" s="318">
        <v>25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>
        <f t="shared" si="72"/>
        <v>0</v>
      </c>
      <c r="T166" s="319"/>
      <c r="U166" s="302">
        <f t="shared" si="45"/>
        <v>0</v>
      </c>
      <c r="V166" s="66">
        <f t="shared" si="63"/>
        <v>0</v>
      </c>
      <c r="W166" s="303"/>
      <c r="X166" s="304">
        <f t="shared" si="73"/>
        <v>0</v>
      </c>
      <c r="Y166" s="305"/>
      <c r="Z166" s="50">
        <f>(L166*1000)/C166</f>
        <v>0</v>
      </c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>
      <c r="A167" s="192">
        <v>112031</v>
      </c>
      <c r="B167" s="297" t="s">
        <v>206</v>
      </c>
      <c r="C167" s="318">
        <v>25</v>
      </c>
      <c r="D167" s="33" t="s">
        <v>210</v>
      </c>
      <c r="E167" s="34"/>
      <c r="F167" s="314"/>
      <c r="G167" s="34"/>
      <c r="H167" s="35"/>
      <c r="I167" s="243"/>
      <c r="J167" s="197"/>
      <c r="K167" s="198"/>
      <c r="L167" s="317"/>
      <c r="M167" s="198"/>
      <c r="N167" s="199"/>
      <c r="O167" s="320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/>
      <c r="W167" s="303"/>
      <c r="X167" s="304">
        <f>(J167*1000)/C167</f>
        <v>0</v>
      </c>
      <c r="Y167" s="305"/>
      <c r="Z167" s="305"/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>
      <c r="A168" s="192">
        <v>112031</v>
      </c>
      <c r="B168" s="297" t="s">
        <v>206</v>
      </c>
      <c r="C168" s="233" t="s">
        <v>27</v>
      </c>
      <c r="D168" s="321" t="s">
        <v>210</v>
      </c>
      <c r="E168" s="34"/>
      <c r="F168" s="242"/>
      <c r="G168" s="34"/>
      <c r="H168" s="35"/>
      <c r="I168" s="243"/>
      <c r="J168" s="322"/>
      <c r="K168" s="198"/>
      <c r="L168" s="198"/>
      <c r="M168" s="198"/>
      <c r="N168" s="199"/>
      <c r="O168" s="323">
        <f t="shared" si="68"/>
        <v>0</v>
      </c>
      <c r="P168" s="61"/>
      <c r="Q168" s="299"/>
      <c r="R168" s="300"/>
      <c r="S168" s="63">
        <f t="shared" si="72"/>
        <v>0</v>
      </c>
      <c r="T168" s="140"/>
      <c r="U168" s="302">
        <f t="shared" si="45"/>
        <v>0</v>
      </c>
      <c r="V168" s="66">
        <f t="shared" si="63"/>
        <v>0</v>
      </c>
      <c r="W168" s="303"/>
      <c r="X168" s="304"/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hidden="1" customHeight="1">
      <c r="A169" s="182">
        <v>112591</v>
      </c>
      <c r="B169" s="31" t="s">
        <v>206</v>
      </c>
      <c r="C169" s="32">
        <v>50</v>
      </c>
      <c r="D169" s="165"/>
      <c r="E169" s="103"/>
      <c r="F169" s="324"/>
      <c r="G169" s="103"/>
      <c r="H169" s="104"/>
      <c r="I169" s="325" t="s">
        <v>211</v>
      </c>
      <c r="J169" s="71"/>
      <c r="K169" s="58"/>
      <c r="L169" s="58"/>
      <c r="M169" s="58"/>
      <c r="N169" s="59"/>
      <c r="O169" s="298"/>
      <c r="P169" s="61"/>
      <c r="Q169" s="326"/>
      <c r="R169" s="327">
        <f t="shared" si="69"/>
        <v>0</v>
      </c>
      <c r="S169" s="328">
        <f t="shared" si="72"/>
        <v>0</v>
      </c>
      <c r="T169" s="329"/>
      <c r="U169" s="46">
        <f t="shared" si="45"/>
        <v>0</v>
      </c>
      <c r="V169" s="66">
        <f t="shared" si="63"/>
        <v>0</v>
      </c>
      <c r="W169" s="48"/>
      <c r="X169" s="49"/>
      <c r="Y169" s="50"/>
      <c r="Z169" s="50"/>
      <c r="AA169" s="50"/>
      <c r="AB169" s="51"/>
      <c r="AC169" s="52"/>
      <c r="AD169" s="53">
        <f t="shared" ref="AD169" si="74">(R169*1000)/C169</f>
        <v>0</v>
      </c>
      <c r="AE169" s="54">
        <f t="shared" si="71"/>
        <v>0</v>
      </c>
    </row>
    <row r="170" spans="1:31" ht="18" customHeight="1">
      <c r="A170" s="190">
        <v>11252892</v>
      </c>
      <c r="B170" s="330" t="s">
        <v>206</v>
      </c>
      <c r="C170" s="331">
        <v>50</v>
      </c>
      <c r="D170" s="332"/>
      <c r="E170" s="103"/>
      <c r="F170" s="324"/>
      <c r="G170" s="103"/>
      <c r="H170" s="103"/>
      <c r="I170" s="788" t="s">
        <v>470</v>
      </c>
      <c r="J170" s="224"/>
      <c r="K170" s="58"/>
      <c r="L170" s="58"/>
      <c r="M170" s="58"/>
      <c r="N170" s="59"/>
      <c r="O170" s="298"/>
      <c r="P170" s="61"/>
      <c r="Q170" s="62">
        <v>32</v>
      </c>
      <c r="R170" s="61">
        <f t="shared" si="69"/>
        <v>32</v>
      </c>
      <c r="S170" s="63">
        <f t="shared" si="72"/>
        <v>32</v>
      </c>
      <c r="T170" s="45"/>
      <c r="U170" s="46">
        <f t="shared" si="45"/>
        <v>32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>(R170*1000)/C170</f>
        <v>640</v>
      </c>
      <c r="AE170" s="54">
        <f t="shared" si="71"/>
        <v>640</v>
      </c>
    </row>
    <row r="171" spans="1:31" ht="18" customHeight="1">
      <c r="A171" s="190">
        <v>114301</v>
      </c>
      <c r="B171" s="333">
        <v>3.5</v>
      </c>
      <c r="C171" s="163">
        <v>25</v>
      </c>
      <c r="D171" s="261" t="s">
        <v>213</v>
      </c>
      <c r="E171" s="103"/>
      <c r="F171" s="324"/>
      <c r="G171" s="103"/>
      <c r="H171" s="103"/>
      <c r="I171" s="243"/>
      <c r="J171" s="136">
        <v>24</v>
      </c>
      <c r="K171" s="58"/>
      <c r="L171" s="58"/>
      <c r="M171" s="58"/>
      <c r="N171" s="59"/>
      <c r="O171" s="298">
        <f>SUM(J171:N171)</f>
        <v>24</v>
      </c>
      <c r="P171" s="61"/>
      <c r="Q171" s="62"/>
      <c r="R171" s="61"/>
      <c r="S171" s="63">
        <f>SUM(O171,R171)</f>
        <v>24</v>
      </c>
      <c r="T171" s="334"/>
      <c r="U171" s="46">
        <f>SUM(S171:T171)</f>
        <v>24</v>
      </c>
      <c r="V171" s="66"/>
      <c r="W171" s="48"/>
      <c r="X171" s="49">
        <f>(J171*1000)/C171</f>
        <v>960</v>
      </c>
      <c r="Y171" s="50"/>
      <c r="Z171" s="50"/>
      <c r="AA171" s="50"/>
      <c r="AB171" s="51"/>
      <c r="AC171" s="52">
        <f>SUM(X171:AB171)</f>
        <v>960</v>
      </c>
      <c r="AD171" s="53"/>
      <c r="AE171" s="54">
        <f>SUM(AC171:AD171)</f>
        <v>960</v>
      </c>
    </row>
    <row r="172" spans="1:31" ht="18" customHeight="1">
      <c r="A172" s="190">
        <v>114301</v>
      </c>
      <c r="B172" s="335">
        <v>3.5</v>
      </c>
      <c r="C172" s="244" t="s">
        <v>75</v>
      </c>
      <c r="D172" s="260" t="s">
        <v>213</v>
      </c>
      <c r="E172" s="103"/>
      <c r="F172" s="324"/>
      <c r="G172" s="103"/>
      <c r="H172" s="103"/>
      <c r="I172" s="243"/>
      <c r="J172" s="71"/>
      <c r="K172" s="58"/>
      <c r="L172" s="58"/>
      <c r="M172" s="58"/>
      <c r="N172" s="59"/>
      <c r="O172" s="298">
        <f t="shared" ref="O172:O193" si="75">SUM(J172:N172)</f>
        <v>0</v>
      </c>
      <c r="P172" s="61"/>
      <c r="Q172" s="62"/>
      <c r="R172" s="61"/>
      <c r="S172" s="63"/>
      <c r="T172" s="336">
        <f>SUM(O172,R172)</f>
        <v>0</v>
      </c>
      <c r="U172" s="46">
        <f t="shared" si="45"/>
        <v>0</v>
      </c>
      <c r="V172" s="66">
        <f t="shared" si="63"/>
        <v>0</v>
      </c>
      <c r="W172" s="48"/>
      <c r="X172" s="49"/>
      <c r="Y172" s="50"/>
      <c r="Z172" s="50"/>
      <c r="AA172" s="50"/>
      <c r="AB172" s="51"/>
      <c r="AC172" s="52">
        <f t="shared" si="70"/>
        <v>0</v>
      </c>
      <c r="AD172" s="53"/>
      <c r="AE172" s="54">
        <f t="shared" si="71"/>
        <v>0</v>
      </c>
    </row>
    <row r="173" spans="1:31" ht="18" hidden="1" customHeight="1">
      <c r="A173" s="190">
        <v>115701</v>
      </c>
      <c r="B173" s="335">
        <v>2.5</v>
      </c>
      <c r="C173" s="180">
        <v>25</v>
      </c>
      <c r="D173" s="260"/>
      <c r="E173" s="103"/>
      <c r="F173" s="324"/>
      <c r="G173" s="103"/>
      <c r="H173" s="261">
        <v>6911</v>
      </c>
      <c r="I173" s="243"/>
      <c r="J173" s="71"/>
      <c r="K173" s="58"/>
      <c r="L173" s="58"/>
      <c r="M173" s="58"/>
      <c r="N173" s="228"/>
      <c r="O173" s="298">
        <f t="shared" si="75"/>
        <v>0</v>
      </c>
      <c r="P173" s="61"/>
      <c r="Q173" s="62"/>
      <c r="R173" s="61"/>
      <c r="S173" s="63">
        <f t="shared" si="72"/>
        <v>0</v>
      </c>
      <c r="T173" s="329"/>
      <c r="U173" s="46">
        <f t="shared" si="45"/>
        <v>0</v>
      </c>
      <c r="V173" s="66">
        <f t="shared" si="63"/>
        <v>0</v>
      </c>
      <c r="W173" s="48"/>
      <c r="X173" s="49">
        <f>(J173*1000)/C173</f>
        <v>0</v>
      </c>
      <c r="Y173" s="49"/>
      <c r="Z173" s="50">
        <f t="shared" ref="Z173:Z176" si="76">(L173*1000)/C173</f>
        <v>0</v>
      </c>
      <c r="AA173" s="49"/>
      <c r="AB173" s="51">
        <f>(N173*1000)/C173</f>
        <v>0</v>
      </c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>
      <c r="A174" s="190">
        <v>114701</v>
      </c>
      <c r="B174" s="335">
        <v>3.5</v>
      </c>
      <c r="C174" s="180">
        <v>25</v>
      </c>
      <c r="D174" s="260"/>
      <c r="E174" s="170"/>
      <c r="F174" s="337" t="s">
        <v>214</v>
      </c>
      <c r="G174" s="170"/>
      <c r="H174" s="254"/>
      <c r="I174" s="243"/>
      <c r="J174" s="71"/>
      <c r="K174" s="58"/>
      <c r="L174" s="338"/>
      <c r="M174" s="58"/>
      <c r="N174" s="59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339"/>
      <c r="X174" s="49">
        <f>(J174*1000)/C174</f>
        <v>0</v>
      </c>
      <c r="Y174" s="49"/>
      <c r="Z174" s="50">
        <f t="shared" si="76"/>
        <v>0</v>
      </c>
      <c r="AA174" s="49"/>
      <c r="AB174" s="49"/>
      <c r="AC174" s="52">
        <f t="shared" si="70"/>
        <v>0</v>
      </c>
      <c r="AD174" s="53"/>
      <c r="AE174" s="54">
        <f t="shared" si="71"/>
        <v>0</v>
      </c>
    </row>
    <row r="175" spans="1:31" ht="18" customHeight="1">
      <c r="A175" s="190">
        <v>114601</v>
      </c>
      <c r="B175" s="340">
        <v>3.5</v>
      </c>
      <c r="C175" s="225" t="s">
        <v>27</v>
      </c>
      <c r="D175" s="260"/>
      <c r="E175" s="103"/>
      <c r="F175" s="261" t="s">
        <v>215</v>
      </c>
      <c r="G175" s="103"/>
      <c r="H175" s="103"/>
      <c r="I175" s="243"/>
      <c r="J175" s="71"/>
      <c r="K175" s="58"/>
      <c r="L175" s="258"/>
      <c r="M175" s="58"/>
      <c r="N175" s="59"/>
      <c r="O175" s="298">
        <f t="shared" si="75"/>
        <v>0</v>
      </c>
      <c r="P175" s="61"/>
      <c r="Q175" s="62"/>
      <c r="R175" s="61"/>
      <c r="S175" s="63"/>
      <c r="T175" s="336">
        <f>SUM(O175,R175)</f>
        <v>0</v>
      </c>
      <c r="U175" s="302">
        <f t="shared" si="45"/>
        <v>0</v>
      </c>
      <c r="V175" s="66">
        <f t="shared" si="63"/>
        <v>0</v>
      </c>
      <c r="W175" s="339"/>
      <c r="X175" s="50"/>
      <c r="Y175" s="50"/>
      <c r="Z175" s="50"/>
      <c r="AA175" s="50"/>
      <c r="AB175" s="50"/>
      <c r="AC175" s="52">
        <f t="shared" si="70"/>
        <v>0</v>
      </c>
      <c r="AD175" s="53"/>
      <c r="AE175" s="54">
        <f t="shared" si="71"/>
        <v>0</v>
      </c>
    </row>
    <row r="176" spans="1:31" ht="18.75" customHeight="1">
      <c r="A176" s="30">
        <v>114001</v>
      </c>
      <c r="B176" s="341">
        <v>3.5</v>
      </c>
      <c r="C176" s="32">
        <v>25</v>
      </c>
      <c r="D176" s="72">
        <v>511</v>
      </c>
      <c r="E176" s="73">
        <v>911</v>
      </c>
      <c r="F176" s="138"/>
      <c r="G176" s="73"/>
      <c r="H176" s="36"/>
      <c r="I176" s="97"/>
      <c r="J176" s="71">
        <v>8</v>
      </c>
      <c r="K176" s="58"/>
      <c r="L176" s="58"/>
      <c r="M176" s="58"/>
      <c r="N176" s="59"/>
      <c r="O176" s="298">
        <f t="shared" si="75"/>
        <v>8</v>
      </c>
      <c r="P176" s="61"/>
      <c r="Q176" s="62"/>
      <c r="R176" s="61"/>
      <c r="S176" s="63">
        <f t="shared" si="72"/>
        <v>8</v>
      </c>
      <c r="T176" s="45"/>
      <c r="U176" s="46">
        <f t="shared" si="45"/>
        <v>8</v>
      </c>
      <c r="V176" s="66">
        <f t="shared" si="63"/>
        <v>0</v>
      </c>
      <c r="W176" s="48"/>
      <c r="X176" s="49">
        <f>(J176*1000)/C176</f>
        <v>320</v>
      </c>
      <c r="Y176" s="50">
        <f>(K176*1000)/C176</f>
        <v>0</v>
      </c>
      <c r="Z176" s="50">
        <f t="shared" si="76"/>
        <v>0</v>
      </c>
      <c r="AA176" s="50">
        <f>(M176*1000)/C176</f>
        <v>0</v>
      </c>
      <c r="AB176" s="51">
        <f>(N176*1000)/C176</f>
        <v>0</v>
      </c>
      <c r="AC176" s="52">
        <f t="shared" si="70"/>
        <v>320</v>
      </c>
      <c r="AD176" s="53">
        <f>(R176*1000)/C176</f>
        <v>0</v>
      </c>
      <c r="AE176" s="54">
        <f t="shared" si="71"/>
        <v>320</v>
      </c>
    </row>
    <row r="177" spans="1:31" ht="16.5" hidden="1" customHeight="1">
      <c r="A177" s="30">
        <v>114591</v>
      </c>
      <c r="B177" s="341">
        <v>3.5</v>
      </c>
      <c r="C177" s="32">
        <v>50</v>
      </c>
      <c r="D177" s="342"/>
      <c r="E177" s="343"/>
      <c r="F177" s="343"/>
      <c r="G177" s="343"/>
      <c r="H177" s="344"/>
      <c r="I177" s="89" t="s">
        <v>216</v>
      </c>
      <c r="K177" s="58"/>
      <c r="L177" s="58"/>
      <c r="M177" s="58"/>
      <c r="N177" s="59"/>
      <c r="O177" s="298"/>
      <c r="P177" s="114"/>
      <c r="Q177" s="326"/>
      <c r="R177" s="327">
        <f t="shared" si="69"/>
        <v>0</v>
      </c>
      <c r="S177" s="63">
        <f t="shared" si="72"/>
        <v>0</v>
      </c>
      <c r="T177" s="346"/>
      <c r="U177" s="46">
        <f>SUM(S177:T177)</f>
        <v>0</v>
      </c>
      <c r="V177" s="66">
        <f>O177+R177-U177</f>
        <v>0</v>
      </c>
      <c r="W177" s="48"/>
      <c r="X177" s="49"/>
      <c r="Y177" s="50"/>
      <c r="Z177" s="305"/>
      <c r="AA177" s="50"/>
      <c r="AB177" s="51"/>
      <c r="AC177" s="52"/>
      <c r="AD177" s="53">
        <f>(R177*1000)/C177</f>
        <v>0</v>
      </c>
      <c r="AE177" s="54">
        <f t="shared" si="71"/>
        <v>0</v>
      </c>
    </row>
    <row r="178" spans="1:31" ht="16.5" customHeight="1">
      <c r="A178" s="30">
        <v>114521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909" t="s">
        <v>217</v>
      </c>
      <c r="K178" s="58"/>
      <c r="L178" s="58"/>
      <c r="M178" s="58"/>
      <c r="N178" s="59"/>
      <c r="O178" s="298"/>
      <c r="P178" s="61"/>
      <c r="Q178" s="62">
        <v>120</v>
      </c>
      <c r="R178" s="61">
        <f t="shared" si="69"/>
        <v>120</v>
      </c>
      <c r="S178" s="63">
        <f t="shared" si="72"/>
        <v>120</v>
      </c>
      <c r="T178" s="336"/>
      <c r="U178" s="46">
        <f>SUM(S178:T178)</f>
        <v>120</v>
      </c>
      <c r="V178" s="66">
        <f t="shared" ref="V178:V182" si="77">O178+R178-U178</f>
        <v>0</v>
      </c>
      <c r="W178" s="48"/>
      <c r="X178" s="51"/>
      <c r="Y178" s="50"/>
      <c r="Z178" s="305"/>
      <c r="AA178" s="50"/>
      <c r="AB178" s="51"/>
      <c r="AC178" s="53"/>
      <c r="AD178" s="53">
        <f>(R178*1000)/C178</f>
        <v>2400</v>
      </c>
      <c r="AE178" s="54">
        <f t="shared" si="71"/>
        <v>2400</v>
      </c>
    </row>
    <row r="179" spans="1:31" ht="18" hidden="1" customHeight="1">
      <c r="A179" s="30">
        <v>11450832</v>
      </c>
      <c r="B179" s="341">
        <v>3.5</v>
      </c>
      <c r="C179" s="32">
        <v>50</v>
      </c>
      <c r="D179" s="72"/>
      <c r="E179" s="73"/>
      <c r="F179" s="138"/>
      <c r="G179" s="73"/>
      <c r="H179" s="36"/>
      <c r="I179" s="97" t="s">
        <v>218</v>
      </c>
      <c r="J179" s="71"/>
      <c r="K179" s="58"/>
      <c r="L179" s="58"/>
      <c r="M179" s="58"/>
      <c r="N179" s="59"/>
      <c r="O179" s="298"/>
      <c r="P179" s="61"/>
      <c r="Q179" s="62"/>
      <c r="R179" s="61">
        <f t="shared" si="69"/>
        <v>0</v>
      </c>
      <c r="S179" s="63">
        <f t="shared" si="72"/>
        <v>0</v>
      </c>
      <c r="T179" s="45"/>
      <c r="U179" s="46">
        <f t="shared" si="45"/>
        <v>0</v>
      </c>
      <c r="V179" s="66">
        <f t="shared" si="77"/>
        <v>0</v>
      </c>
      <c r="W179" s="48"/>
      <c r="X179" s="50">
        <f t="shared" ref="X179:Y185" si="78">(J179*1000)/B179</f>
        <v>0</v>
      </c>
      <c r="Y179" s="50">
        <f t="shared" si="78"/>
        <v>0</v>
      </c>
      <c r="Z179" s="305">
        <f t="shared" ref="Z179:Z185" si="79">(L179*1000)/C179</f>
        <v>0</v>
      </c>
      <c r="AA179" s="50">
        <f t="shared" ref="AA179:AA185" si="80">(M179*1000)/C179</f>
        <v>0</v>
      </c>
      <c r="AB179" s="51">
        <f t="shared" ref="AB179:AB185" si="81">(N179*1000)/C179</f>
        <v>0</v>
      </c>
      <c r="AC179" s="51"/>
      <c r="AD179" s="53">
        <f>(R179*1000)/C179</f>
        <v>0</v>
      </c>
      <c r="AE179" s="54">
        <f t="shared" si="71"/>
        <v>0</v>
      </c>
    </row>
    <row r="180" spans="1:31" ht="18" hidden="1" customHeight="1">
      <c r="A180" s="348">
        <v>113301</v>
      </c>
      <c r="B180" s="349">
        <v>2.5</v>
      </c>
      <c r="C180" s="244" t="s">
        <v>75</v>
      </c>
      <c r="D180" s="350" t="s">
        <v>219</v>
      </c>
      <c r="E180" s="73"/>
      <c r="F180" s="138"/>
      <c r="G180" s="73"/>
      <c r="H180" s="73"/>
      <c r="I180" s="138"/>
      <c r="J180" s="224"/>
      <c r="K180" s="58"/>
      <c r="L180" s="58"/>
      <c r="M180" s="58"/>
      <c r="N180" s="59"/>
      <c r="O180" s="323">
        <f t="shared" si="75"/>
        <v>0</v>
      </c>
      <c r="P180" s="61"/>
      <c r="Q180" s="62"/>
      <c r="R180" s="61"/>
      <c r="S180" s="63"/>
      <c r="T180" s="336">
        <f>SUM(O180,R180)</f>
        <v>0</v>
      </c>
      <c r="U180" s="46">
        <f t="shared" si="45"/>
        <v>0</v>
      </c>
      <c r="V180" s="66">
        <f t="shared" si="77"/>
        <v>0</v>
      </c>
      <c r="W180" s="48"/>
      <c r="X180" s="51"/>
      <c r="Y180" s="50"/>
      <c r="Z180" s="305"/>
      <c r="AA180" s="50"/>
      <c r="AB180" s="51"/>
      <c r="AC180" s="51"/>
      <c r="AD180" s="53"/>
      <c r="AE180" s="54">
        <f t="shared" si="71"/>
        <v>0</v>
      </c>
    </row>
    <row r="181" spans="1:31" ht="18" customHeight="1">
      <c r="A181" s="348">
        <v>113301</v>
      </c>
      <c r="B181" s="349">
        <v>2.5</v>
      </c>
      <c r="C181" s="180">
        <v>25</v>
      </c>
      <c r="D181" s="351" t="s">
        <v>219</v>
      </c>
      <c r="E181" s="73"/>
      <c r="F181" s="138"/>
      <c r="G181" s="73"/>
      <c r="H181" s="73"/>
      <c r="I181" s="138"/>
      <c r="J181" s="352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>
        <f t="shared" si="72"/>
        <v>0</v>
      </c>
      <c r="T181" s="334"/>
      <c r="U181" s="46">
        <f t="shared" si="45"/>
        <v>0</v>
      </c>
      <c r="V181" s="66">
        <f t="shared" si="77"/>
        <v>0</v>
      </c>
      <c r="W181" s="48"/>
      <c r="X181" s="49">
        <f>(J181*1000)/C181</f>
        <v>0</v>
      </c>
      <c r="Y181" s="50"/>
      <c r="Z181" s="305">
        <f t="shared" si="79"/>
        <v>0</v>
      </c>
      <c r="AA181" s="50"/>
      <c r="AB181" s="51"/>
      <c r="AC181" s="52">
        <f t="shared" si="70"/>
        <v>0</v>
      </c>
      <c r="AD181" s="53"/>
      <c r="AE181" s="54">
        <f t="shared" si="71"/>
        <v>0</v>
      </c>
    </row>
    <row r="182" spans="1:31" ht="18" hidden="1" customHeight="1">
      <c r="A182" s="348">
        <v>113801</v>
      </c>
      <c r="B182" s="349">
        <v>2.5</v>
      </c>
      <c r="C182" s="353" t="s">
        <v>27</v>
      </c>
      <c r="D182" s="354"/>
      <c r="E182" s="355"/>
      <c r="F182" s="135" t="s">
        <v>221</v>
      </c>
      <c r="G182" s="73" t="s">
        <v>224</v>
      </c>
      <c r="H182" s="73"/>
      <c r="I182" s="138"/>
      <c r="J182" s="224"/>
      <c r="K182" s="58"/>
      <c r="L182" s="258"/>
      <c r="M182" s="58"/>
      <c r="N182" s="59"/>
      <c r="O182" s="356">
        <f t="shared" si="75"/>
        <v>0</v>
      </c>
      <c r="P182" s="61"/>
      <c r="Q182" s="62"/>
      <c r="R182" s="61"/>
      <c r="S182" s="63"/>
      <c r="T182" s="336">
        <f>SUM(O182,R182)</f>
        <v>0</v>
      </c>
      <c r="U182" s="302">
        <f t="shared" si="45"/>
        <v>0</v>
      </c>
      <c r="V182" s="66">
        <f t="shared" si="77"/>
        <v>0</v>
      </c>
      <c r="W182" s="48"/>
      <c r="X182" s="306"/>
      <c r="Y182" s="50"/>
      <c r="Z182" s="50"/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6.5" customHeight="1">
      <c r="A183" s="190">
        <v>113601</v>
      </c>
      <c r="B183" s="191" t="s">
        <v>220</v>
      </c>
      <c r="C183" s="353">
        <v>25</v>
      </c>
      <c r="D183" s="357"/>
      <c r="E183" s="170"/>
      <c r="F183" s="358" t="s">
        <v>223</v>
      </c>
      <c r="G183" s="359" t="s">
        <v>222</v>
      </c>
      <c r="H183" s="103"/>
      <c r="I183" s="324"/>
      <c r="J183" s="224"/>
      <c r="K183" s="58"/>
      <c r="L183" s="360">
        <v>16</v>
      </c>
      <c r="M183" s="58"/>
      <c r="N183" s="59"/>
      <c r="O183" s="356">
        <f t="shared" si="75"/>
        <v>16</v>
      </c>
      <c r="P183" s="61"/>
      <c r="Q183" s="62"/>
      <c r="R183" s="61"/>
      <c r="S183" s="63">
        <f t="shared" si="72"/>
        <v>16</v>
      </c>
      <c r="T183" s="140"/>
      <c r="U183" s="302">
        <f t="shared" si="45"/>
        <v>16</v>
      </c>
      <c r="V183" s="66">
        <f t="shared" si="63"/>
        <v>0</v>
      </c>
      <c r="W183" s="48"/>
      <c r="X183" s="304"/>
      <c r="Y183" s="50"/>
      <c r="Z183" s="50">
        <f>(L183*1000)/C183</f>
        <v>640</v>
      </c>
      <c r="AA183" s="50"/>
      <c r="AB183" s="51"/>
      <c r="AC183" s="52">
        <f t="shared" si="70"/>
        <v>640</v>
      </c>
      <c r="AD183" s="53"/>
      <c r="AE183" s="54">
        <f t="shared" si="71"/>
        <v>640</v>
      </c>
    </row>
    <row r="184" spans="1:31" ht="16.5" hidden="1" customHeight="1">
      <c r="A184" s="361">
        <v>113601</v>
      </c>
      <c r="B184" s="362">
        <v>2.5</v>
      </c>
      <c r="C184" s="363">
        <v>25</v>
      </c>
      <c r="D184" s="364"/>
      <c r="E184" s="365"/>
      <c r="F184" s="366" t="s">
        <v>223</v>
      </c>
      <c r="G184" s="367" t="s">
        <v>224</v>
      </c>
      <c r="H184" s="365"/>
      <c r="I184" s="368"/>
      <c r="J184" s="369"/>
      <c r="K184" s="370"/>
      <c r="L184" s="371"/>
      <c r="M184" s="370"/>
      <c r="N184" s="372"/>
      <c r="O184" s="373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 t="shared" si="79"/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8" hidden="1" customHeight="1">
      <c r="A185" s="30">
        <v>113001</v>
      </c>
      <c r="B185" s="108" t="s">
        <v>220</v>
      </c>
      <c r="C185" s="32">
        <v>25</v>
      </c>
      <c r="D185" s="72" t="s">
        <v>225</v>
      </c>
      <c r="E185" s="73" t="s">
        <v>226</v>
      </c>
      <c r="F185" s="138" t="s">
        <v>227</v>
      </c>
      <c r="G185" s="36" t="s">
        <v>228</v>
      </c>
      <c r="H185" s="73" t="s">
        <v>229</v>
      </c>
      <c r="I185" s="97"/>
      <c r="J185" s="71"/>
      <c r="K185" s="58"/>
      <c r="L185" s="58"/>
      <c r="M185" s="58"/>
      <c r="N185" s="59"/>
      <c r="O185" s="298"/>
      <c r="P185" s="61"/>
      <c r="Q185" s="62"/>
      <c r="R185" s="61">
        <f t="shared" si="69"/>
        <v>0</v>
      </c>
      <c r="S185" s="63">
        <f t="shared" si="72"/>
        <v>0</v>
      </c>
      <c r="T185" s="45"/>
      <c r="U185" s="46">
        <f t="shared" si="45"/>
        <v>0</v>
      </c>
      <c r="V185" s="66">
        <f t="shared" si="63"/>
        <v>0</v>
      </c>
      <c r="W185" s="48"/>
      <c r="X185" s="49">
        <f t="shared" ref="X185" si="82">(J185*1000)/C185</f>
        <v>0</v>
      </c>
      <c r="Y185" s="50">
        <f t="shared" si="78"/>
        <v>0</v>
      </c>
      <c r="Z185" s="50">
        <f t="shared" si="79"/>
        <v>0</v>
      </c>
      <c r="AA185" s="50">
        <f t="shared" si="80"/>
        <v>0</v>
      </c>
      <c r="AB185" s="51">
        <f t="shared" si="81"/>
        <v>0</v>
      </c>
      <c r="AC185" s="52">
        <f t="shared" si="70"/>
        <v>0</v>
      </c>
      <c r="AD185" s="53">
        <f>(R185*1000)/C185</f>
        <v>0</v>
      </c>
      <c r="AE185" s="54">
        <f t="shared" si="71"/>
        <v>0</v>
      </c>
    </row>
    <row r="186" spans="1:31" ht="18" hidden="1" customHeight="1">
      <c r="A186" s="100">
        <v>11359812</v>
      </c>
      <c r="B186" s="31" t="s">
        <v>220</v>
      </c>
      <c r="C186" s="96">
        <v>50</v>
      </c>
      <c r="D186" s="165"/>
      <c r="E186" s="103"/>
      <c r="F186" s="324"/>
      <c r="G186" s="223"/>
      <c r="H186" s="104"/>
      <c r="I186" s="89" t="s">
        <v>230</v>
      </c>
      <c r="J186" s="71"/>
      <c r="K186" s="58"/>
      <c r="L186" s="58"/>
      <c r="M186" s="58"/>
      <c r="N186" s="59"/>
      <c r="O186" s="298"/>
      <c r="P186" s="61"/>
      <c r="Q186" s="326"/>
      <c r="R186" s="327">
        <f t="shared" si="69"/>
        <v>0</v>
      </c>
      <c r="S186" s="328">
        <f>SUM(O186,R186)</f>
        <v>0</v>
      </c>
      <c r="T186" s="334"/>
      <c r="U186" s="46">
        <f t="shared" si="45"/>
        <v>0</v>
      </c>
      <c r="V186" s="66">
        <f t="shared" si="63"/>
        <v>0</v>
      </c>
      <c r="W186" s="48"/>
      <c r="X186" s="49"/>
      <c r="Y186" s="50"/>
      <c r="Z186" s="50"/>
      <c r="AA186" s="50"/>
      <c r="AB186" s="51"/>
      <c r="AC186" s="52"/>
      <c r="AD186" s="53">
        <f>(R186*1000)/C186</f>
        <v>0</v>
      </c>
      <c r="AE186" s="54">
        <f t="shared" si="71"/>
        <v>0</v>
      </c>
    </row>
    <row r="187" spans="1:31" ht="18" customHeight="1">
      <c r="A187" s="30">
        <v>11352892</v>
      </c>
      <c r="B187" s="31" t="s">
        <v>220</v>
      </c>
      <c r="C187" s="32">
        <v>50</v>
      </c>
      <c r="D187" s="72"/>
      <c r="E187" s="73"/>
      <c r="F187" s="138"/>
      <c r="G187" s="374"/>
      <c r="H187" s="36"/>
      <c r="I187" s="909" t="s">
        <v>471</v>
      </c>
      <c r="J187" s="71"/>
      <c r="K187" s="58"/>
      <c r="L187" s="58"/>
      <c r="M187" s="58"/>
      <c r="N187" s="59"/>
      <c r="O187" s="298"/>
      <c r="P187" s="61"/>
      <c r="Q187" s="62">
        <v>100</v>
      </c>
      <c r="R187" s="61">
        <f t="shared" si="69"/>
        <v>100</v>
      </c>
      <c r="S187" s="63">
        <f t="shared" ref="S187:S193" si="83">SUM(O187,R187)</f>
        <v>100</v>
      </c>
      <c r="T187" s="375"/>
      <c r="U187" s="46">
        <f t="shared" si="45"/>
        <v>100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 t="shared" ref="AD187" si="84">(R187*1000)/C187</f>
        <v>2000</v>
      </c>
      <c r="AE187" s="54">
        <f t="shared" si="71"/>
        <v>2000</v>
      </c>
    </row>
    <row r="188" spans="1:31" ht="18" customHeight="1">
      <c r="A188" s="30" t="s">
        <v>232</v>
      </c>
      <c r="B188" s="31">
        <v>2.5</v>
      </c>
      <c r="C188" s="32">
        <v>25</v>
      </c>
      <c r="D188" s="72"/>
      <c r="E188" s="73"/>
      <c r="F188" s="376" t="s">
        <v>233</v>
      </c>
      <c r="G188" s="374"/>
      <c r="H188" s="36"/>
      <c r="I188" s="97"/>
      <c r="J188" s="71"/>
      <c r="K188" s="58"/>
      <c r="L188" s="58"/>
      <c r="M188" s="58"/>
      <c r="N188" s="59"/>
      <c r="O188" s="298">
        <f>SUM(J188:N188)</f>
        <v>0</v>
      </c>
      <c r="P188" s="61"/>
      <c r="Q188" s="62"/>
      <c r="R188" s="61"/>
      <c r="S188" s="63">
        <f>SUM(O188,R188)</f>
        <v>0</v>
      </c>
      <c r="T188" s="375"/>
      <c r="U188" s="302">
        <f t="shared" si="45"/>
        <v>0</v>
      </c>
      <c r="V188" s="66"/>
      <c r="W188" s="48"/>
      <c r="X188" s="49"/>
      <c r="Y188" s="50"/>
      <c r="Z188" s="50">
        <f t="shared" ref="Z188:Z193" si="85">(L188*1000)/C188</f>
        <v>0</v>
      </c>
      <c r="AA188" s="50"/>
      <c r="AB188" s="51"/>
      <c r="AC188" s="52">
        <f t="shared" si="70"/>
        <v>0</v>
      </c>
      <c r="AD188" s="53"/>
      <c r="AE188" s="54">
        <f t="shared" si="71"/>
        <v>0</v>
      </c>
    </row>
    <row r="189" spans="1:31" ht="18" customHeight="1">
      <c r="A189" s="30" t="s">
        <v>234</v>
      </c>
      <c r="B189" s="31">
        <v>2.5</v>
      </c>
      <c r="C189" s="32">
        <v>25</v>
      </c>
      <c r="D189" s="72"/>
      <c r="E189" s="73"/>
      <c r="F189" s="337" t="s">
        <v>235</v>
      </c>
      <c r="G189" s="73"/>
      <c r="H189" s="36"/>
      <c r="I189" s="97"/>
      <c r="J189" s="71"/>
      <c r="K189" s="58"/>
      <c r="L189" s="338">
        <v>8</v>
      </c>
      <c r="M189" s="58"/>
      <c r="N189" s="59"/>
      <c r="O189" s="298">
        <f>SUM(J189:N189)</f>
        <v>8</v>
      </c>
      <c r="P189" s="61"/>
      <c r="Q189" s="62"/>
      <c r="R189" s="61"/>
      <c r="S189" s="63">
        <f>SUM(O189,R189)</f>
        <v>8</v>
      </c>
      <c r="T189" s="45"/>
      <c r="U189" s="302">
        <f t="shared" si="45"/>
        <v>8</v>
      </c>
      <c r="V189" s="66">
        <f>O189+R189-U189</f>
        <v>0</v>
      </c>
      <c r="W189" s="48"/>
      <c r="X189" s="49">
        <f t="shared" ref="X189:X193" si="86">(J189*1000)/C189</f>
        <v>0</v>
      </c>
      <c r="Y189" s="50">
        <f t="shared" ref="Y189:Y193" si="87">(K189*1000)/C189</f>
        <v>0</v>
      </c>
      <c r="Z189" s="50">
        <f t="shared" si="85"/>
        <v>320</v>
      </c>
      <c r="AA189" s="50">
        <f t="shared" ref="AA189:AA193" si="88">(M189*1000)/C189</f>
        <v>0</v>
      </c>
      <c r="AB189" s="51">
        <f t="shared" ref="AB189:AB193" si="89">(N189*1000)/C189</f>
        <v>0</v>
      </c>
      <c r="AC189" s="52">
        <f t="shared" si="70"/>
        <v>320</v>
      </c>
      <c r="AD189" s="53"/>
      <c r="AE189" s="54">
        <f t="shared" si="71"/>
        <v>320</v>
      </c>
    </row>
    <row r="190" spans="1:31" ht="18" customHeight="1">
      <c r="A190" s="30" t="s">
        <v>236</v>
      </c>
      <c r="B190" s="31">
        <v>2.5</v>
      </c>
      <c r="C190" s="106">
        <v>25</v>
      </c>
      <c r="D190" s="72" t="s">
        <v>237</v>
      </c>
      <c r="E190" s="73" t="s">
        <v>238</v>
      </c>
      <c r="F190" s="138"/>
      <c r="G190" s="73"/>
      <c r="H190" s="36"/>
      <c r="I190" s="97"/>
      <c r="J190" s="71">
        <v>160</v>
      </c>
      <c r="K190" s="58"/>
      <c r="L190" s="58"/>
      <c r="M190" s="58"/>
      <c r="N190" s="59"/>
      <c r="O190" s="298">
        <f t="shared" si="75"/>
        <v>160</v>
      </c>
      <c r="P190" s="61"/>
      <c r="Q190" s="62"/>
      <c r="R190" s="61"/>
      <c r="S190" s="63">
        <f t="shared" si="83"/>
        <v>160</v>
      </c>
      <c r="T190" s="45"/>
      <c r="U190" s="46">
        <f t="shared" si="45"/>
        <v>160</v>
      </c>
      <c r="V190" s="66">
        <f t="shared" si="63"/>
        <v>0</v>
      </c>
      <c r="W190" s="48"/>
      <c r="X190" s="49">
        <f t="shared" si="86"/>
        <v>6400</v>
      </c>
      <c r="Y190" s="49">
        <f t="shared" si="87"/>
        <v>0</v>
      </c>
      <c r="Z190" s="49">
        <f t="shared" si="85"/>
        <v>0</v>
      </c>
      <c r="AA190" s="50">
        <f t="shared" si="88"/>
        <v>0</v>
      </c>
      <c r="AB190" s="51">
        <f t="shared" si="89"/>
        <v>0</v>
      </c>
      <c r="AC190" s="52">
        <f t="shared" si="70"/>
        <v>6400</v>
      </c>
      <c r="AD190" s="53"/>
      <c r="AE190" s="54">
        <f t="shared" si="71"/>
        <v>6400</v>
      </c>
    </row>
    <row r="191" spans="1:31" ht="18" hidden="1" customHeight="1">
      <c r="A191" s="30">
        <v>114001</v>
      </c>
      <c r="B191" s="31" t="s">
        <v>239</v>
      </c>
      <c r="C191" s="32">
        <v>25</v>
      </c>
      <c r="D191" s="72" t="s">
        <v>240</v>
      </c>
      <c r="E191" s="73" t="s">
        <v>241</v>
      </c>
      <c r="F191" s="138" t="s">
        <v>242</v>
      </c>
      <c r="G191" s="36" t="s">
        <v>243</v>
      </c>
      <c r="H191" s="73" t="s">
        <v>244</v>
      </c>
      <c r="I191" s="97"/>
      <c r="J191" s="71"/>
      <c r="K191" s="58"/>
      <c r="L191" s="58"/>
      <c r="M191" s="58"/>
      <c r="N191" s="59"/>
      <c r="O191" s="298">
        <f t="shared" si="75"/>
        <v>0</v>
      </c>
      <c r="P191" s="61"/>
      <c r="Q191" s="62"/>
      <c r="R191" s="61">
        <f t="shared" si="69"/>
        <v>0</v>
      </c>
      <c r="S191" s="63">
        <f t="shared" si="83"/>
        <v>0</v>
      </c>
      <c r="T191" s="45"/>
      <c r="U191" s="46">
        <f t="shared" si="45"/>
        <v>0</v>
      </c>
      <c r="V191" s="66">
        <f t="shared" si="63"/>
        <v>0</v>
      </c>
      <c r="W191" s="48"/>
      <c r="X191" s="49">
        <f t="shared" si="86"/>
        <v>0</v>
      </c>
      <c r="Y191" s="50">
        <f t="shared" si="87"/>
        <v>0</v>
      </c>
      <c r="Z191" s="50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0</v>
      </c>
      <c r="AD191" s="53">
        <f t="shared" ref="AD191:AD193" si="90">(R191*1000)/C191</f>
        <v>0</v>
      </c>
      <c r="AE191" s="54">
        <f t="shared" si="71"/>
        <v>0</v>
      </c>
    </row>
    <row r="192" spans="1:31" ht="18" hidden="1" customHeight="1">
      <c r="A192" s="100">
        <v>114101</v>
      </c>
      <c r="B192" s="101">
        <v>3.5</v>
      </c>
      <c r="C192" s="96">
        <v>25</v>
      </c>
      <c r="D192" s="165">
        <v>512</v>
      </c>
      <c r="E192" s="103">
        <v>912</v>
      </c>
      <c r="F192" s="324"/>
      <c r="G192" s="103"/>
      <c r="H192" s="103"/>
      <c r="I192" s="105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ref="U192:U207" si="91">SUM(S192:T192)</f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si="90"/>
        <v>0</v>
      </c>
      <c r="AE192" s="54">
        <f t="shared" si="71"/>
        <v>0</v>
      </c>
    </row>
    <row r="193" spans="1:31" ht="18" hidden="1" customHeight="1">
      <c r="A193" s="30">
        <v>115001</v>
      </c>
      <c r="B193" s="108">
        <v>3.5</v>
      </c>
      <c r="C193" s="32">
        <v>25</v>
      </c>
      <c r="D193" s="72">
        <v>513</v>
      </c>
      <c r="E193" s="73">
        <v>913</v>
      </c>
      <c r="F193" s="138" t="s">
        <v>245</v>
      </c>
      <c r="G193" s="73">
        <v>9613</v>
      </c>
      <c r="H193" s="36">
        <v>8613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91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>
      <c r="A194" s="30">
        <v>115591</v>
      </c>
      <c r="B194" s="108">
        <v>4</v>
      </c>
      <c r="C194" s="94">
        <v>50</v>
      </c>
      <c r="D194" s="377"/>
      <c r="E194" s="324"/>
      <c r="F194" s="324"/>
      <c r="G194" s="324"/>
      <c r="H194" s="105"/>
      <c r="I194" s="89" t="s">
        <v>246</v>
      </c>
      <c r="J194" s="71"/>
      <c r="K194" s="58"/>
      <c r="L194" s="58"/>
      <c r="M194" s="58"/>
      <c r="N194" s="59"/>
      <c r="O194" s="298"/>
      <c r="P194" s="114"/>
      <c r="Q194" s="326"/>
      <c r="R194" s="114">
        <f t="shared" si="69"/>
        <v>0</v>
      </c>
      <c r="S194" s="63">
        <f>SUM(O194,R194)</f>
        <v>0</v>
      </c>
      <c r="T194" s="227"/>
      <c r="U194" s="46">
        <f t="shared" si="91"/>
        <v>0</v>
      </c>
      <c r="V194" s="66">
        <f t="shared" si="63"/>
        <v>0</v>
      </c>
      <c r="W194" s="48"/>
      <c r="X194" s="49"/>
      <c r="Y194" s="50"/>
      <c r="Z194" s="50"/>
      <c r="AA194" s="50"/>
      <c r="AB194" s="51"/>
      <c r="AC194" s="52"/>
      <c r="AD194" s="53">
        <f>(R194*1000)/C194</f>
        <v>0</v>
      </c>
      <c r="AE194" s="54">
        <f t="shared" si="71"/>
        <v>0</v>
      </c>
    </row>
    <row r="195" spans="1:31" ht="18" customHeight="1">
      <c r="A195" s="30">
        <v>115501</v>
      </c>
      <c r="B195" s="108">
        <v>4</v>
      </c>
      <c r="C195" s="32">
        <v>50</v>
      </c>
      <c r="D195" s="72"/>
      <c r="E195" s="73"/>
      <c r="F195" s="138"/>
      <c r="G195" s="73"/>
      <c r="H195" s="36"/>
      <c r="I195" s="909" t="s">
        <v>247</v>
      </c>
      <c r="J195" s="71"/>
      <c r="K195" s="58"/>
      <c r="L195" s="58"/>
      <c r="M195" s="58"/>
      <c r="N195" s="59"/>
      <c r="O195" s="298"/>
      <c r="P195" s="61"/>
      <c r="Q195" s="62">
        <v>230</v>
      </c>
      <c r="R195" s="61">
        <f t="shared" si="69"/>
        <v>230</v>
      </c>
      <c r="S195" s="63">
        <f>SUM(O195,R195)</f>
        <v>230</v>
      </c>
      <c r="T195" s="45"/>
      <c r="U195" s="46">
        <f t="shared" si="91"/>
        <v>230</v>
      </c>
      <c r="V195" s="66">
        <f t="shared" si="63"/>
        <v>0</v>
      </c>
      <c r="W195" s="48"/>
      <c r="X195" s="49">
        <f>(J195*1000)/C195</f>
        <v>0</v>
      </c>
      <c r="Y195" s="50">
        <f>(K195*1000)/C195</f>
        <v>0</v>
      </c>
      <c r="Z195" s="50">
        <f>(L195*1000)/C195</f>
        <v>0</v>
      </c>
      <c r="AA195" s="50">
        <f>(M195*1000)/C195</f>
        <v>0</v>
      </c>
      <c r="AB195" s="51">
        <f>(N195*1000)/C195</f>
        <v>0</v>
      </c>
      <c r="AC195" s="52">
        <f t="shared" si="70"/>
        <v>0</v>
      </c>
      <c r="AD195" s="53">
        <f>(R195*1000)/C195</f>
        <v>4600</v>
      </c>
      <c r="AE195" s="54">
        <f t="shared" si="71"/>
        <v>4600</v>
      </c>
    </row>
    <row r="196" spans="1:31" ht="18" customHeight="1">
      <c r="A196" s="119" t="s">
        <v>248</v>
      </c>
      <c r="B196" s="120"/>
      <c r="C196" s="121"/>
      <c r="D196" s="120"/>
      <c r="E196" s="120"/>
      <c r="F196" s="120"/>
      <c r="G196" s="120"/>
      <c r="H196" s="120"/>
      <c r="I196" s="120"/>
      <c r="J196" s="122">
        <f t="shared" ref="J196:U196" si="92">SUM(J162:J195)</f>
        <v>272</v>
      </c>
      <c r="K196" s="123">
        <f t="shared" si="92"/>
        <v>0</v>
      </c>
      <c r="L196" s="123">
        <f t="shared" si="92"/>
        <v>40</v>
      </c>
      <c r="M196" s="123">
        <f t="shared" si="92"/>
        <v>0</v>
      </c>
      <c r="N196" s="124">
        <f t="shared" si="92"/>
        <v>0</v>
      </c>
      <c r="O196" s="125">
        <f t="shared" si="92"/>
        <v>312</v>
      </c>
      <c r="P196" s="126">
        <f t="shared" si="92"/>
        <v>0</v>
      </c>
      <c r="Q196" s="127">
        <f t="shared" si="92"/>
        <v>482</v>
      </c>
      <c r="R196" s="126">
        <f t="shared" si="92"/>
        <v>482</v>
      </c>
      <c r="S196" s="128">
        <f t="shared" si="92"/>
        <v>794</v>
      </c>
      <c r="T196" s="129">
        <f t="shared" si="92"/>
        <v>0</v>
      </c>
      <c r="U196" s="130">
        <f t="shared" si="92"/>
        <v>794</v>
      </c>
      <c r="V196" s="66">
        <f t="shared" si="63"/>
        <v>0</v>
      </c>
      <c r="W196" s="131"/>
      <c r="X196" s="132">
        <f t="shared" ref="X196:AE196" si="93">SUM(X162:X195)</f>
        <v>10880</v>
      </c>
      <c r="Y196" s="129">
        <f t="shared" si="93"/>
        <v>0</v>
      </c>
      <c r="Z196" s="129">
        <f t="shared" si="93"/>
        <v>1600</v>
      </c>
      <c r="AA196" s="129">
        <f t="shared" si="93"/>
        <v>0</v>
      </c>
      <c r="AB196" s="133">
        <f t="shared" si="93"/>
        <v>0</v>
      </c>
      <c r="AC196" s="130">
        <f t="shared" si="93"/>
        <v>12480</v>
      </c>
      <c r="AD196" s="133">
        <f t="shared" si="93"/>
        <v>9640</v>
      </c>
      <c r="AE196" s="134">
        <f t="shared" si="93"/>
        <v>22120</v>
      </c>
    </row>
    <row r="197" spans="1:31" ht="18" hidden="1" customHeight="1">
      <c r="A197" s="77">
        <v>161001</v>
      </c>
      <c r="B197" s="31" t="s">
        <v>206</v>
      </c>
      <c r="C197" s="78">
        <v>25</v>
      </c>
      <c r="D197" s="79" t="s">
        <v>249</v>
      </c>
      <c r="E197" s="80" t="s">
        <v>250</v>
      </c>
      <c r="F197" s="80" t="s">
        <v>251</v>
      </c>
      <c r="G197" s="80" t="s">
        <v>252</v>
      </c>
      <c r="H197" s="81" t="s">
        <v>253</v>
      </c>
      <c r="I197" s="81"/>
      <c r="J197" s="37"/>
      <c r="K197" s="38"/>
      <c r="L197" s="38"/>
      <c r="M197" s="38"/>
      <c r="N197" s="39"/>
      <c r="O197" s="40">
        <f t="shared" ref="O197:O207" si="94">SUM(J197:N197)</f>
        <v>0</v>
      </c>
      <c r="P197" s="41"/>
      <c r="Q197" s="42"/>
      <c r="R197" s="41">
        <f t="shared" ref="R197:R207" si="95">SUM(P197:Q197)</f>
        <v>0</v>
      </c>
      <c r="S197" s="44">
        <f t="shared" ref="S197:S207" si="96">SUM(O197,R197)</f>
        <v>0</v>
      </c>
      <c r="T197" s="45"/>
      <c r="U197" s="46">
        <f t="shared" si="91"/>
        <v>0</v>
      </c>
      <c r="V197" s="66">
        <f t="shared" si="63"/>
        <v>0</v>
      </c>
      <c r="W197" s="48"/>
      <c r="X197" s="49">
        <f t="shared" ref="X197:X207" si="97">(J197*1000)/C197</f>
        <v>0</v>
      </c>
      <c r="Y197" s="50">
        <f t="shared" ref="Y197:Y207" si="98">(K197*1000)/C197</f>
        <v>0</v>
      </c>
      <c r="Z197" s="50">
        <f t="shared" ref="Z197:Z207" si="99">(L197*1000)/C197</f>
        <v>0</v>
      </c>
      <c r="AA197" s="50">
        <f t="shared" ref="AA197:AA207" si="100">(M197*1000)/C197</f>
        <v>0</v>
      </c>
      <c r="AB197" s="51">
        <f t="shared" ref="AB197:AB207" si="101">(N197*1000)/C197</f>
        <v>0</v>
      </c>
      <c r="AC197" s="52">
        <f t="shared" ref="AC197:AC207" si="102">SUM(X197:AB197)</f>
        <v>0</v>
      </c>
      <c r="AD197" s="53">
        <f t="shared" ref="AD197:AD207" si="103">(R197*1000)/C197</f>
        <v>0</v>
      </c>
      <c r="AE197" s="54">
        <f t="shared" ref="AE197:AE207" si="104">SUM(AC197:AD197)</f>
        <v>0</v>
      </c>
    </row>
    <row r="198" spans="1:31" ht="18" customHeight="1">
      <c r="A198" s="30">
        <v>162001</v>
      </c>
      <c r="B198" s="31">
        <v>2.5</v>
      </c>
      <c r="C198" s="32">
        <v>25</v>
      </c>
      <c r="D198" s="72" t="s">
        <v>254</v>
      </c>
      <c r="E198" s="73"/>
      <c r="F198" s="73"/>
      <c r="G198" s="73"/>
      <c r="H198" s="36"/>
      <c r="I198" s="36"/>
      <c r="J198" s="71">
        <v>8</v>
      </c>
      <c r="K198" s="58"/>
      <c r="L198" s="58"/>
      <c r="M198" s="58"/>
      <c r="N198" s="59"/>
      <c r="O198" s="60">
        <f>SUM(J198:N198)</f>
        <v>8</v>
      </c>
      <c r="P198" s="41"/>
      <c r="Q198" s="42"/>
      <c r="R198" s="41">
        <f t="shared" si="95"/>
        <v>0</v>
      </c>
      <c r="S198" s="44">
        <f t="shared" si="96"/>
        <v>8</v>
      </c>
      <c r="T198" s="45"/>
      <c r="U198" s="46">
        <f t="shared" si="91"/>
        <v>8</v>
      </c>
      <c r="V198" s="66">
        <f t="shared" si="63"/>
        <v>0</v>
      </c>
      <c r="W198" s="48"/>
      <c r="X198" s="49">
        <f t="shared" si="97"/>
        <v>320</v>
      </c>
      <c r="Y198" s="50">
        <f t="shared" si="98"/>
        <v>0</v>
      </c>
      <c r="Z198" s="50">
        <f t="shared" si="99"/>
        <v>0</v>
      </c>
      <c r="AA198" s="50">
        <f t="shared" si="100"/>
        <v>0</v>
      </c>
      <c r="AB198" s="51">
        <f t="shared" si="101"/>
        <v>0</v>
      </c>
      <c r="AC198" s="52">
        <f t="shared" si="102"/>
        <v>320</v>
      </c>
      <c r="AD198" s="53">
        <f t="shared" si="103"/>
        <v>0</v>
      </c>
      <c r="AE198" s="54">
        <f t="shared" si="104"/>
        <v>320</v>
      </c>
    </row>
    <row r="199" spans="1:31" ht="18" hidden="1" customHeight="1">
      <c r="A199" s="30">
        <v>162001</v>
      </c>
      <c r="B199" s="31">
        <v>2.5</v>
      </c>
      <c r="C199" s="32">
        <v>40</v>
      </c>
      <c r="D199" s="72" t="s">
        <v>254</v>
      </c>
      <c r="E199" s="73" t="s">
        <v>255</v>
      </c>
      <c r="F199" s="73" t="s">
        <v>256</v>
      </c>
      <c r="G199" s="73" t="s">
        <v>257</v>
      </c>
      <c r="H199" s="36" t="s">
        <v>258</v>
      </c>
      <c r="I199" s="36" t="s">
        <v>259</v>
      </c>
      <c r="J199" s="71"/>
      <c r="K199" s="58"/>
      <c r="L199" s="58"/>
      <c r="M199" s="58"/>
      <c r="N199" s="59"/>
      <c r="O199" s="60">
        <f t="shared" si="94"/>
        <v>0</v>
      </c>
      <c r="P199" s="41"/>
      <c r="Q199" s="42"/>
      <c r="R199" s="41">
        <f t="shared" si="95"/>
        <v>0</v>
      </c>
      <c r="S199" s="44">
        <f t="shared" si="96"/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si="97"/>
        <v>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0</v>
      </c>
      <c r="AD199" s="53">
        <f t="shared" si="103"/>
        <v>0</v>
      </c>
      <c r="AE199" s="54">
        <f t="shared" si="104"/>
        <v>0</v>
      </c>
    </row>
    <row r="200" spans="1:31" ht="18" hidden="1" customHeight="1">
      <c r="A200" s="30">
        <v>163001</v>
      </c>
      <c r="B200" s="31">
        <v>3.5</v>
      </c>
      <c r="C200" s="32">
        <v>25</v>
      </c>
      <c r="D200" s="72" t="s">
        <v>260</v>
      </c>
      <c r="E200" s="73" t="s">
        <v>261</v>
      </c>
      <c r="F200" s="73" t="s">
        <v>262</v>
      </c>
      <c r="G200" s="73" t="s">
        <v>263</v>
      </c>
      <c r="H200" s="36" t="s">
        <v>264</v>
      </c>
      <c r="I200" s="36" t="s">
        <v>265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>
      <c r="A201" s="30">
        <v>161201</v>
      </c>
      <c r="B201" s="31" t="s">
        <v>206</v>
      </c>
      <c r="C201" s="32">
        <v>5</v>
      </c>
      <c r="D201" s="72" t="s">
        <v>266</v>
      </c>
      <c r="E201" s="73" t="s">
        <v>267</v>
      </c>
      <c r="F201" s="73"/>
      <c r="G201" s="73"/>
      <c r="H201" s="36"/>
      <c r="I201" s="36"/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customHeight="1">
      <c r="A202" s="30">
        <v>161201</v>
      </c>
      <c r="B202" s="31" t="s">
        <v>206</v>
      </c>
      <c r="C202" s="32">
        <v>25</v>
      </c>
      <c r="D202" s="72" t="s">
        <v>266</v>
      </c>
      <c r="E202" s="73" t="s">
        <v>267</v>
      </c>
      <c r="F202" s="73"/>
      <c r="G202" s="73"/>
      <c r="H202" s="36"/>
      <c r="I202" s="36"/>
      <c r="J202" s="71">
        <v>16</v>
      </c>
      <c r="K202" s="58"/>
      <c r="L202" s="58"/>
      <c r="M202" s="58"/>
      <c r="N202" s="59"/>
      <c r="O202" s="60">
        <f t="shared" si="94"/>
        <v>16</v>
      </c>
      <c r="P202" s="41"/>
      <c r="Q202" s="42"/>
      <c r="R202" s="41">
        <f t="shared" si="95"/>
        <v>0</v>
      </c>
      <c r="S202" s="44">
        <f t="shared" si="96"/>
        <v>16</v>
      </c>
      <c r="T202" s="45"/>
      <c r="U202" s="46">
        <f t="shared" si="91"/>
        <v>16</v>
      </c>
      <c r="V202" s="66">
        <f t="shared" si="63"/>
        <v>0</v>
      </c>
      <c r="W202" s="48"/>
      <c r="X202" s="49">
        <f t="shared" si="97"/>
        <v>640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640</v>
      </c>
      <c r="AD202" s="53">
        <f t="shared" si="103"/>
        <v>0</v>
      </c>
      <c r="AE202" s="54">
        <f t="shared" si="104"/>
        <v>640</v>
      </c>
    </row>
    <row r="203" spans="1:31" ht="18" customHeight="1">
      <c r="A203" s="30">
        <v>162201</v>
      </c>
      <c r="B203" s="31">
        <v>2.5</v>
      </c>
      <c r="C203" s="32">
        <v>25</v>
      </c>
      <c r="D203" s="72" t="s">
        <v>268</v>
      </c>
      <c r="E203" s="73" t="s">
        <v>269</v>
      </c>
      <c r="F203" s="73"/>
      <c r="G203" s="73"/>
      <c r="H203" s="36"/>
      <c r="I203" s="36"/>
      <c r="J203" s="71">
        <v>40</v>
      </c>
      <c r="K203" s="58"/>
      <c r="L203" s="58"/>
      <c r="M203" s="58"/>
      <c r="N203" s="59"/>
      <c r="O203" s="60">
        <f t="shared" si="94"/>
        <v>40</v>
      </c>
      <c r="P203" s="41" t="s">
        <v>5</v>
      </c>
      <c r="Q203" s="42"/>
      <c r="R203" s="41">
        <f t="shared" si="95"/>
        <v>0</v>
      </c>
      <c r="S203" s="44">
        <f t="shared" si="96"/>
        <v>40</v>
      </c>
      <c r="T203" s="45"/>
      <c r="U203" s="46">
        <f t="shared" si="91"/>
        <v>40</v>
      </c>
      <c r="V203" s="66">
        <f t="shared" si="63"/>
        <v>0</v>
      </c>
      <c r="W203" s="48"/>
      <c r="X203" s="49">
        <f t="shared" si="97"/>
        <v>1600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1600</v>
      </c>
      <c r="AD203" s="53">
        <f t="shared" si="103"/>
        <v>0</v>
      </c>
      <c r="AE203" s="54">
        <f t="shared" si="104"/>
        <v>1600</v>
      </c>
    </row>
    <row r="204" spans="1:31" ht="18" hidden="1" customHeight="1">
      <c r="A204" s="30">
        <v>162301</v>
      </c>
      <c r="B204" s="108">
        <v>4</v>
      </c>
      <c r="C204" s="32">
        <v>25</v>
      </c>
      <c r="D204" s="72" t="s">
        <v>270</v>
      </c>
      <c r="E204" s="73" t="s">
        <v>271</v>
      </c>
      <c r="F204" s="73"/>
      <c r="G204" s="73"/>
      <c r="H204" s="36"/>
      <c r="I204" s="36"/>
      <c r="J204" s="37"/>
      <c r="K204" s="38"/>
      <c r="L204" s="38"/>
      <c r="M204" s="38"/>
      <c r="N204" s="39"/>
      <c r="O204" s="40">
        <f t="shared" si="94"/>
        <v>0</v>
      </c>
      <c r="P204" s="41"/>
      <c r="Q204" s="42"/>
      <c r="R204" s="41">
        <f t="shared" si="95"/>
        <v>0</v>
      </c>
      <c r="S204" s="44">
        <f t="shared" si="96"/>
        <v>0</v>
      </c>
      <c r="T204" s="45"/>
      <c r="U204" s="46">
        <f t="shared" si="91"/>
        <v>0</v>
      </c>
      <c r="V204" s="66">
        <f t="shared" si="63"/>
        <v>0</v>
      </c>
      <c r="W204" s="48"/>
      <c r="X204" s="49">
        <f t="shared" si="97"/>
        <v>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0</v>
      </c>
      <c r="AD204" s="53">
        <f t="shared" si="103"/>
        <v>0</v>
      </c>
      <c r="AE204" s="54">
        <f t="shared" si="104"/>
        <v>0</v>
      </c>
    </row>
    <row r="205" spans="1:31" ht="18" hidden="1" customHeight="1">
      <c r="A205" s="30">
        <v>163201</v>
      </c>
      <c r="B205" s="108">
        <v>4</v>
      </c>
      <c r="C205" s="32">
        <v>25</v>
      </c>
      <c r="D205" s="72" t="s">
        <v>272</v>
      </c>
      <c r="E205" s="73" t="s">
        <v>273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>
      <c r="A206" s="30">
        <v>161101</v>
      </c>
      <c r="B206" s="31" t="s">
        <v>220</v>
      </c>
      <c r="C206" s="32">
        <v>5</v>
      </c>
      <c r="D206" s="72">
        <v>6514</v>
      </c>
      <c r="E206" s="73">
        <v>8914</v>
      </c>
      <c r="F206" s="73" t="s">
        <v>274</v>
      </c>
      <c r="G206" s="73">
        <v>9614</v>
      </c>
      <c r="H206" s="36">
        <v>8614</v>
      </c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>
      <c r="A207" s="77">
        <v>161101</v>
      </c>
      <c r="B207" s="229" t="s">
        <v>220</v>
      </c>
      <c r="C207" s="78">
        <v>25</v>
      </c>
      <c r="D207" s="79">
        <v>6514</v>
      </c>
      <c r="E207" s="80">
        <v>8914</v>
      </c>
      <c r="F207" s="80" t="s">
        <v>274</v>
      </c>
      <c r="G207" s="80">
        <v>9614</v>
      </c>
      <c r="H207" s="81">
        <v>8614</v>
      </c>
      <c r="I207" s="81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6.5" customHeight="1">
      <c r="A208" s="119" t="s">
        <v>275</v>
      </c>
      <c r="B208" s="378"/>
      <c r="C208" s="379"/>
      <c r="D208" s="122"/>
      <c r="E208" s="123"/>
      <c r="F208" s="123"/>
      <c r="G208" s="123"/>
      <c r="H208" s="380"/>
      <c r="I208" s="380"/>
      <c r="J208" s="123">
        <f t="shared" ref="J208:U208" si="105">SUM(J197:J207)</f>
        <v>64</v>
      </c>
      <c r="K208" s="123">
        <f t="shared" si="105"/>
        <v>0</v>
      </c>
      <c r="L208" s="123">
        <f t="shared" si="105"/>
        <v>0</v>
      </c>
      <c r="M208" s="123">
        <f t="shared" si="105"/>
        <v>0</v>
      </c>
      <c r="N208" s="124">
        <f t="shared" si="105"/>
        <v>0</v>
      </c>
      <c r="O208" s="125">
        <f t="shared" si="105"/>
        <v>64</v>
      </c>
      <c r="P208" s="126">
        <f t="shared" si="105"/>
        <v>0</v>
      </c>
      <c r="Q208" s="127">
        <f t="shared" si="105"/>
        <v>0</v>
      </c>
      <c r="R208" s="126">
        <f t="shared" si="105"/>
        <v>0</v>
      </c>
      <c r="S208" s="128">
        <f t="shared" si="105"/>
        <v>64</v>
      </c>
      <c r="T208" s="129">
        <f t="shared" si="105"/>
        <v>0</v>
      </c>
      <c r="U208" s="130">
        <f t="shared" si="105"/>
        <v>64</v>
      </c>
      <c r="V208" s="66">
        <f t="shared" si="63"/>
        <v>0</v>
      </c>
      <c r="W208" s="131"/>
      <c r="X208" s="132">
        <f t="shared" ref="X208:AE208" si="106">SUM(X197:X207)</f>
        <v>2560</v>
      </c>
      <c r="Y208" s="129">
        <f t="shared" si="106"/>
        <v>0</v>
      </c>
      <c r="Z208" s="129">
        <f t="shared" si="106"/>
        <v>0</v>
      </c>
      <c r="AA208" s="129">
        <f t="shared" si="106"/>
        <v>0</v>
      </c>
      <c r="AB208" s="133">
        <f t="shared" si="106"/>
        <v>0</v>
      </c>
      <c r="AC208" s="130">
        <f t="shared" si="106"/>
        <v>2560</v>
      </c>
      <c r="AD208" s="133">
        <f t="shared" si="106"/>
        <v>0</v>
      </c>
      <c r="AE208" s="134">
        <f t="shared" si="106"/>
        <v>2560</v>
      </c>
    </row>
    <row r="209" spans="1:31" ht="18" hidden="1" customHeight="1">
      <c r="A209" s="381">
        <v>13901109</v>
      </c>
      <c r="B209" s="31" t="s">
        <v>239</v>
      </c>
      <c r="C209" s="32">
        <v>25</v>
      </c>
      <c r="D209" s="72"/>
      <c r="E209" s="73"/>
      <c r="F209" s="73"/>
      <c r="G209" s="73"/>
      <c r="H209" s="73"/>
      <c r="I209" s="36" t="s">
        <v>276</v>
      </c>
      <c r="J209" s="37"/>
      <c r="K209" s="38"/>
      <c r="L209" s="38"/>
      <c r="M209" s="38"/>
      <c r="N209" s="39"/>
      <c r="O209" s="40">
        <f t="shared" ref="O209:O210" si="107">SUM(J209:N209)</f>
        <v>0</v>
      </c>
      <c r="P209" s="41"/>
      <c r="Q209" s="42"/>
      <c r="R209" s="41">
        <f t="shared" ref="R209:R210" si="108">SUM(P209:Q209)</f>
        <v>0</v>
      </c>
      <c r="S209" s="44">
        <f>SUM(O209,R209)</f>
        <v>0</v>
      </c>
      <c r="T209" s="45"/>
      <c r="U209" s="46">
        <f>SUM(S209:T209)</f>
        <v>0</v>
      </c>
      <c r="V209" s="66">
        <f t="shared" si="63"/>
        <v>0</v>
      </c>
      <c r="W209" s="48"/>
      <c r="X209" s="49">
        <f>(J209*1000)/C209</f>
        <v>0</v>
      </c>
      <c r="Y209" s="50">
        <f>(K209*1000)/C209</f>
        <v>0</v>
      </c>
      <c r="Z209" s="50">
        <f>(L209*1000)/C209</f>
        <v>0</v>
      </c>
      <c r="AA209" s="50">
        <f>(M209*1000)/C209</f>
        <v>0</v>
      </c>
      <c r="AB209" s="51">
        <f>(N209*1000)/C209</f>
        <v>0</v>
      </c>
      <c r="AC209" s="52">
        <f t="shared" ref="AC209:AC210" si="109">SUM(X209:AB209)</f>
        <v>0</v>
      </c>
      <c r="AD209" s="53">
        <f>(R209*1000)/C209</f>
        <v>0</v>
      </c>
      <c r="AE209" s="54">
        <f t="shared" ref="AE209:AE210" si="110">SUM(AC209:AD209)</f>
        <v>0</v>
      </c>
    </row>
    <row r="210" spans="1:31" ht="18" hidden="1" customHeight="1">
      <c r="A210" s="381">
        <v>13901145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277</v>
      </c>
      <c r="J210" s="37"/>
      <c r="K210" s="38"/>
      <c r="L210" s="38"/>
      <c r="M210" s="38"/>
      <c r="N210" s="39"/>
      <c r="O210" s="40">
        <f t="shared" si="107"/>
        <v>0</v>
      </c>
      <c r="P210" s="41"/>
      <c r="Q210" s="42"/>
      <c r="R210" s="41">
        <f t="shared" si="108"/>
        <v>0</v>
      </c>
      <c r="S210" s="44">
        <f>SUM(O210,R210)</f>
        <v>0</v>
      </c>
      <c r="T210" s="45"/>
      <c r="U210" s="46">
        <f t="shared" ref="U210:U273" si="111"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si="109"/>
        <v>0</v>
      </c>
      <c r="AD210" s="53">
        <f>(R210*1000)/C210</f>
        <v>0</v>
      </c>
      <c r="AE210" s="54">
        <f t="shared" si="110"/>
        <v>0</v>
      </c>
    </row>
    <row r="211" spans="1:31" ht="1.5" hidden="1" customHeight="1">
      <c r="A211" s="119" t="s">
        <v>278</v>
      </c>
      <c r="B211" s="120"/>
      <c r="C211" s="121"/>
      <c r="D211" s="120"/>
      <c r="E211" s="120"/>
      <c r="F211" s="120"/>
      <c r="G211" s="120"/>
      <c r="H211" s="120"/>
      <c r="I211" s="120"/>
      <c r="J211" s="268">
        <f t="shared" ref="J211:U211" si="112">SUM(J209:J210)</f>
        <v>0</v>
      </c>
      <c r="K211" s="269">
        <f t="shared" si="112"/>
        <v>0</v>
      </c>
      <c r="L211" s="269">
        <f t="shared" si="112"/>
        <v>0</v>
      </c>
      <c r="M211" s="269">
        <f t="shared" si="112"/>
        <v>0</v>
      </c>
      <c r="N211" s="270">
        <f t="shared" si="112"/>
        <v>0</v>
      </c>
      <c r="O211" s="271">
        <f t="shared" si="112"/>
        <v>0</v>
      </c>
      <c r="P211" s="272">
        <f t="shared" si="112"/>
        <v>0</v>
      </c>
      <c r="Q211" s="273">
        <f t="shared" si="112"/>
        <v>0</v>
      </c>
      <c r="R211" s="272">
        <f t="shared" si="112"/>
        <v>0</v>
      </c>
      <c r="S211" s="274">
        <f t="shared" si="112"/>
        <v>0</v>
      </c>
      <c r="T211" s="275">
        <f t="shared" si="112"/>
        <v>0</v>
      </c>
      <c r="U211" s="276">
        <f t="shared" si="112"/>
        <v>0</v>
      </c>
      <c r="V211" s="66">
        <f t="shared" si="63"/>
        <v>0</v>
      </c>
      <c r="W211" s="277"/>
      <c r="X211" s="278"/>
      <c r="Y211" s="275"/>
      <c r="Z211" s="275"/>
      <c r="AA211" s="275"/>
      <c r="AB211" s="279"/>
      <c r="AC211" s="276"/>
      <c r="AD211" s="279"/>
      <c r="AE211" s="280"/>
    </row>
    <row r="212" spans="1:31" ht="18" customHeight="1" thickBot="1">
      <c r="A212" s="281" t="s">
        <v>279</v>
      </c>
      <c r="B212" s="282"/>
      <c r="C212" s="283"/>
      <c r="D212" s="282"/>
      <c r="E212" s="282"/>
      <c r="F212" s="282"/>
      <c r="G212" s="282"/>
      <c r="H212" s="282"/>
      <c r="I212" s="282"/>
      <c r="J212" s="284">
        <f t="shared" ref="J212:U212" si="113">SUM(J211,J208,J196)</f>
        <v>336</v>
      </c>
      <c r="K212" s="285">
        <f t="shared" si="113"/>
        <v>0</v>
      </c>
      <c r="L212" s="285">
        <f t="shared" si="113"/>
        <v>40</v>
      </c>
      <c r="M212" s="285">
        <f t="shared" si="113"/>
        <v>0</v>
      </c>
      <c r="N212" s="286">
        <f t="shared" si="113"/>
        <v>0</v>
      </c>
      <c r="O212" s="287">
        <f t="shared" si="113"/>
        <v>376</v>
      </c>
      <c r="P212" s="288">
        <f t="shared" si="113"/>
        <v>0</v>
      </c>
      <c r="Q212" s="289">
        <f t="shared" si="113"/>
        <v>482</v>
      </c>
      <c r="R212" s="288">
        <f t="shared" si="113"/>
        <v>482</v>
      </c>
      <c r="S212" s="290">
        <f t="shared" si="113"/>
        <v>858</v>
      </c>
      <c r="T212" s="291">
        <f t="shared" si="113"/>
        <v>0</v>
      </c>
      <c r="U212" s="292">
        <f t="shared" si="113"/>
        <v>858</v>
      </c>
      <c r="V212" s="66">
        <f t="shared" si="63"/>
        <v>0</v>
      </c>
      <c r="W212" s="382"/>
      <c r="X212" s="294">
        <f t="shared" ref="X212:AE212" si="114">SUM(X211,X208,X196)</f>
        <v>13440</v>
      </c>
      <c r="Y212" s="291">
        <f t="shared" si="114"/>
        <v>0</v>
      </c>
      <c r="Z212" s="291">
        <f t="shared" si="114"/>
        <v>1600</v>
      </c>
      <c r="AA212" s="291">
        <f t="shared" si="114"/>
        <v>0</v>
      </c>
      <c r="AB212" s="295">
        <f t="shared" si="114"/>
        <v>0</v>
      </c>
      <c r="AC212" s="292">
        <f t="shared" si="114"/>
        <v>15040</v>
      </c>
      <c r="AD212" s="295">
        <f t="shared" si="114"/>
        <v>9640</v>
      </c>
      <c r="AE212" s="296">
        <f t="shared" si="114"/>
        <v>24680</v>
      </c>
    </row>
    <row r="213" spans="1:31" ht="18" hidden="1" customHeight="1">
      <c r="A213" s="192">
        <v>122001</v>
      </c>
      <c r="B213" s="297" t="s">
        <v>206</v>
      </c>
      <c r="C213" s="238">
        <v>25</v>
      </c>
      <c r="D213" s="33">
        <v>521</v>
      </c>
      <c r="E213" s="34"/>
      <c r="F213" s="34" t="s">
        <v>280</v>
      </c>
      <c r="G213" s="34"/>
      <c r="H213" s="35"/>
      <c r="I213" s="35"/>
      <c r="J213" s="383"/>
      <c r="K213" s="384"/>
      <c r="L213" s="384"/>
      <c r="M213" s="384"/>
      <c r="N213" s="385"/>
      <c r="O213" s="386">
        <f t="shared" ref="O213:O243" si="115">SUM(J213:N213)</f>
        <v>0</v>
      </c>
      <c r="P213" s="41"/>
      <c r="Q213" s="387"/>
      <c r="R213" s="388">
        <f>SUM(P213:Q213)</f>
        <v>0</v>
      </c>
      <c r="S213" s="44">
        <f>SUM(O213,R213)</f>
        <v>0</v>
      </c>
      <c r="T213" s="301"/>
      <c r="U213" s="302">
        <f t="shared" si="111"/>
        <v>0</v>
      </c>
      <c r="V213" s="66">
        <f t="shared" si="63"/>
        <v>0</v>
      </c>
      <c r="W213" s="303"/>
      <c r="X213" s="304">
        <f>(J213*1000)/C213</f>
        <v>0</v>
      </c>
      <c r="Y213" s="305">
        <f>(K213*1000)/C213</f>
        <v>0</v>
      </c>
      <c r="Z213" s="305">
        <f>(L213*1000)/C213</f>
        <v>0</v>
      </c>
      <c r="AA213" s="305">
        <f>(M213*1000)/C213</f>
        <v>0</v>
      </c>
      <c r="AB213" s="306">
        <f>(N213*1000)/C213</f>
        <v>0</v>
      </c>
      <c r="AC213" s="307">
        <f t="shared" ref="AC213:AC243" si="116">SUM(X213:AB213)</f>
        <v>0</v>
      </c>
      <c r="AD213" s="308">
        <f>(R213*1000)/C213</f>
        <v>0</v>
      </c>
      <c r="AE213" s="309">
        <f t="shared" ref="AE213:AE243" si="117">SUM(AC213:AD213)</f>
        <v>0</v>
      </c>
    </row>
    <row r="214" spans="1:31" ht="18" hidden="1" customHeight="1">
      <c r="A214" s="192">
        <v>122701</v>
      </c>
      <c r="B214" s="297" t="s">
        <v>206</v>
      </c>
      <c r="C214" s="238">
        <v>25</v>
      </c>
      <c r="D214" s="33" t="s">
        <v>281</v>
      </c>
      <c r="E214" s="34"/>
      <c r="F214" s="34"/>
      <c r="G214" s="34"/>
      <c r="H214" s="35"/>
      <c r="I214" s="35"/>
      <c r="J214" s="197"/>
      <c r="K214" s="384"/>
      <c r="L214" s="384"/>
      <c r="M214" s="384"/>
      <c r="N214" s="385"/>
      <c r="O214" s="386">
        <f t="shared" si="115"/>
        <v>0</v>
      </c>
      <c r="P214" s="41"/>
      <c r="Q214" s="387"/>
      <c r="R214" s="388"/>
      <c r="S214" s="44">
        <f>SUM(O214,R214)</f>
        <v>0</v>
      </c>
      <c r="T214" s="319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/>
      <c r="Z214" s="305">
        <f>(L214*1000)/C214</f>
        <v>0</v>
      </c>
      <c r="AA214" s="305"/>
      <c r="AB214" s="306"/>
      <c r="AC214" s="307">
        <f t="shared" si="116"/>
        <v>0</v>
      </c>
      <c r="AD214" s="308"/>
      <c r="AE214" s="309">
        <f t="shared" si="117"/>
        <v>0</v>
      </c>
    </row>
    <row r="215" spans="1:31" ht="18" hidden="1" customHeight="1">
      <c r="A215" s="192">
        <v>121701</v>
      </c>
      <c r="B215" s="297" t="s">
        <v>206</v>
      </c>
      <c r="C215" s="238">
        <v>25</v>
      </c>
      <c r="D215" s="33" t="s">
        <v>282</v>
      </c>
      <c r="E215" s="34"/>
      <c r="F215" s="34"/>
      <c r="G215" s="34"/>
      <c r="H215" s="35"/>
      <c r="I215" s="35"/>
      <c r="J215" s="389"/>
      <c r="K215" s="384"/>
      <c r="L215" s="384"/>
      <c r="M215" s="384"/>
      <c r="N215" s="385"/>
      <c r="O215" s="386"/>
      <c r="P215" s="41"/>
      <c r="Q215" s="387"/>
      <c r="R215" s="388"/>
      <c r="S215" s="44"/>
      <c r="T215" s="319"/>
      <c r="U215" s="302"/>
      <c r="V215" s="66"/>
      <c r="W215" s="303"/>
      <c r="X215" s="304"/>
      <c r="Y215" s="305"/>
      <c r="Z215" s="305"/>
      <c r="AA215" s="305"/>
      <c r="AB215" s="306"/>
      <c r="AC215" s="307"/>
      <c r="AD215" s="308"/>
      <c r="AE215" s="309"/>
    </row>
    <row r="216" spans="1:31" ht="18" hidden="1" customHeight="1">
      <c r="A216" s="192">
        <v>121721</v>
      </c>
      <c r="B216" s="297" t="s">
        <v>206</v>
      </c>
      <c r="C216" s="238">
        <v>25</v>
      </c>
      <c r="D216" s="321" t="s">
        <v>283</v>
      </c>
      <c r="E216" s="34"/>
      <c r="F216" s="34"/>
      <c r="G216" s="34"/>
      <c r="H216" s="35"/>
      <c r="I216" s="35"/>
      <c r="K216" s="384"/>
      <c r="L216" s="384"/>
      <c r="M216" s="384"/>
      <c r="N216" s="385"/>
      <c r="O216" s="40">
        <f t="shared" si="115"/>
        <v>0</v>
      </c>
      <c r="P216" s="41"/>
      <c r="Q216" s="387"/>
      <c r="R216" s="388"/>
      <c r="S216" s="63">
        <f>SUM(O216,R216)</f>
        <v>0</v>
      </c>
      <c r="T216" s="319"/>
      <c r="U216" s="65">
        <f t="shared" si="111"/>
        <v>0</v>
      </c>
      <c r="V216" s="66">
        <f t="shared" si="63"/>
        <v>0</v>
      </c>
      <c r="W216" s="303"/>
      <c r="X216" s="49">
        <f>(J215*1000)/C216</f>
        <v>0</v>
      </c>
      <c r="Y216" s="305"/>
      <c r="Z216" s="305"/>
      <c r="AA216" s="305"/>
      <c r="AB216" s="306"/>
      <c r="AC216" s="52">
        <f t="shared" si="116"/>
        <v>0</v>
      </c>
      <c r="AD216" s="308"/>
      <c r="AE216" s="54">
        <f t="shared" si="117"/>
        <v>0</v>
      </c>
    </row>
    <row r="217" spans="1:31" ht="18" hidden="1" customHeight="1">
      <c r="A217" s="192">
        <v>122001</v>
      </c>
      <c r="B217" s="297" t="s">
        <v>206</v>
      </c>
      <c r="C217" s="390" t="s">
        <v>75</v>
      </c>
      <c r="D217" s="68" t="s">
        <v>284</v>
      </c>
      <c r="E217" s="34"/>
      <c r="F217" s="34"/>
      <c r="G217" s="34"/>
      <c r="H217" s="35"/>
      <c r="I217" s="35"/>
      <c r="J217" s="391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44"/>
      <c r="T217" s="266">
        <f>SUM(O217,R217)</f>
        <v>0</v>
      </c>
      <c r="U217" s="65">
        <f t="shared" si="111"/>
        <v>0</v>
      </c>
      <c r="V217" s="66">
        <f t="shared" si="63"/>
        <v>0</v>
      </c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5.75" hidden="1" customHeight="1">
      <c r="A218" s="30">
        <v>123701</v>
      </c>
      <c r="B218" s="31">
        <v>2.5</v>
      </c>
      <c r="C218" s="32">
        <v>25</v>
      </c>
      <c r="D218" s="74" t="s">
        <v>285</v>
      </c>
      <c r="E218" s="73"/>
      <c r="F218" s="73"/>
      <c r="G218" s="73"/>
      <c r="H218" s="36"/>
      <c r="I218" s="36"/>
      <c r="J218" s="913"/>
      <c r="K218" s="38"/>
      <c r="L218" s="38"/>
      <c r="M218" s="38"/>
      <c r="N218" s="39"/>
      <c r="O218" s="40">
        <f t="shared" si="115"/>
        <v>0</v>
      </c>
      <c r="P218" s="41"/>
      <c r="Q218" s="42"/>
      <c r="R218" s="41"/>
      <c r="S218" s="63">
        <f t="shared" ref="S218:S223" si="118">SUM(O218,R218)</f>
        <v>0</v>
      </c>
      <c r="T218" s="334"/>
      <c r="U218" s="65">
        <f t="shared" si="111"/>
        <v>0</v>
      </c>
      <c r="V218" s="66">
        <f t="shared" si="63"/>
        <v>0</v>
      </c>
      <c r="W218" s="48"/>
      <c r="X218" s="49">
        <f t="shared" ref="X218" si="119">(J218*1000)/C218</f>
        <v>0</v>
      </c>
      <c r="Y218" s="50"/>
      <c r="Z218" s="50"/>
      <c r="AA218" s="50"/>
      <c r="AB218" s="51"/>
      <c r="AC218" s="52">
        <f t="shared" si="116"/>
        <v>0</v>
      </c>
      <c r="AD218" s="53"/>
      <c r="AE218" s="54">
        <f t="shared" si="117"/>
        <v>0</v>
      </c>
    </row>
    <row r="219" spans="1:31" ht="18" hidden="1" customHeight="1">
      <c r="A219" s="30">
        <v>123001</v>
      </c>
      <c r="B219" s="31" t="s">
        <v>220</v>
      </c>
      <c r="C219" s="390" t="s">
        <v>27</v>
      </c>
      <c r="D219" s="393"/>
      <c r="E219" s="73"/>
      <c r="F219" s="394" t="s">
        <v>286</v>
      </c>
      <c r="G219" s="73"/>
      <c r="H219" s="36"/>
      <c r="I219" s="36"/>
      <c r="J219" s="69"/>
      <c r="K219" s="136"/>
      <c r="L219" s="136"/>
      <c r="M219" s="136"/>
      <c r="N219" s="88"/>
      <c r="O219" s="40">
        <f t="shared" si="115"/>
        <v>0</v>
      </c>
      <c r="P219" s="41"/>
      <c r="Q219" s="42"/>
      <c r="R219" s="41"/>
      <c r="S219" s="63">
        <f t="shared" si="118"/>
        <v>0</v>
      </c>
      <c r="T219" s="145"/>
      <c r="U219" s="65">
        <f t="shared" si="111"/>
        <v>0</v>
      </c>
      <c r="V219" s="66">
        <f t="shared" si="63"/>
        <v>0</v>
      </c>
      <c r="W219" s="48"/>
      <c r="X219" s="49"/>
      <c r="Y219" s="50"/>
      <c r="Z219" s="50"/>
      <c r="AA219" s="50"/>
      <c r="AB219" s="51"/>
      <c r="AC219" s="52"/>
      <c r="AD219" s="53"/>
      <c r="AE219" s="54"/>
    </row>
    <row r="220" spans="1:31" ht="18" hidden="1" customHeight="1">
      <c r="A220" s="395">
        <v>123701</v>
      </c>
      <c r="B220" s="31">
        <v>2.5</v>
      </c>
      <c r="C220" s="233" t="s">
        <v>27</v>
      </c>
      <c r="D220" s="393" t="s">
        <v>287</v>
      </c>
      <c r="E220" s="73"/>
      <c r="F220" s="394"/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/>
      <c r="T220" s="145">
        <f>SUM(O220,R220)</f>
        <v>0</v>
      </c>
      <c r="U220" s="65">
        <f t="shared" si="111"/>
        <v>0</v>
      </c>
      <c r="V220" s="66"/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customHeight="1">
      <c r="A221" s="30">
        <v>123001</v>
      </c>
      <c r="B221" s="31">
        <v>2.5</v>
      </c>
      <c r="C221" s="32">
        <v>25</v>
      </c>
      <c r="D221" s="72">
        <v>522</v>
      </c>
      <c r="E221" s="73"/>
      <c r="F221" s="73" t="s">
        <v>286</v>
      </c>
      <c r="G221" s="73"/>
      <c r="H221" s="36"/>
      <c r="I221" s="36"/>
      <c r="J221" s="396">
        <v>8</v>
      </c>
      <c r="K221" s="38"/>
      <c r="L221" s="38"/>
      <c r="M221" s="38"/>
      <c r="N221" s="39"/>
      <c r="O221" s="40">
        <f t="shared" si="115"/>
        <v>8</v>
      </c>
      <c r="P221" s="41"/>
      <c r="Q221" s="42"/>
      <c r="R221" s="41">
        <f t="shared" ref="R221:R231" si="120">SUM(P221:Q221)</f>
        <v>0</v>
      </c>
      <c r="S221" s="63">
        <f t="shared" si="118"/>
        <v>8</v>
      </c>
      <c r="T221" s="45"/>
      <c r="U221" s="46">
        <f t="shared" si="111"/>
        <v>8</v>
      </c>
      <c r="V221" s="66">
        <f t="shared" ref="V221:V284" si="121">O221+R221-U221</f>
        <v>0</v>
      </c>
      <c r="W221" s="48" t="s">
        <v>288</v>
      </c>
      <c r="X221" s="49">
        <f>(J221*1000)/C221</f>
        <v>320</v>
      </c>
      <c r="Y221" s="50">
        <f>(K221*1000)/C221</f>
        <v>0</v>
      </c>
      <c r="Z221" s="50">
        <f>(L221*1000)/C221</f>
        <v>0</v>
      </c>
      <c r="AA221" s="50">
        <f>(M221*1000)/C221</f>
        <v>0</v>
      </c>
      <c r="AB221" s="51">
        <f>(N221*1000)/C221</f>
        <v>0</v>
      </c>
      <c r="AC221" s="52">
        <f t="shared" si="116"/>
        <v>320</v>
      </c>
      <c r="AD221" s="53">
        <f>(R221*1000)/C221</f>
        <v>0</v>
      </c>
      <c r="AE221" s="54">
        <f t="shared" si="117"/>
        <v>320</v>
      </c>
    </row>
    <row r="222" spans="1:31" ht="18" hidden="1" customHeight="1">
      <c r="A222" s="30">
        <v>127000</v>
      </c>
      <c r="B222" s="31" t="s">
        <v>57</v>
      </c>
      <c r="C222" s="32">
        <v>25</v>
      </c>
      <c r="D222" s="72" t="s">
        <v>289</v>
      </c>
      <c r="E222" s="73"/>
      <c r="F222" s="73" t="s">
        <v>290</v>
      </c>
      <c r="G222" s="73"/>
      <c r="H222" s="36"/>
      <c r="I222" s="36"/>
      <c r="J222" s="396"/>
      <c r="K222" s="58"/>
      <c r="L222" s="107"/>
      <c r="M222" s="58"/>
      <c r="N222" s="59"/>
      <c r="O222" s="40">
        <f t="shared" si="115"/>
        <v>0</v>
      </c>
      <c r="P222" s="41"/>
      <c r="Q222" s="42"/>
      <c r="R222" s="41">
        <f t="shared" si="120"/>
        <v>0</v>
      </c>
      <c r="S222" s="63">
        <f t="shared" si="118"/>
        <v>0</v>
      </c>
      <c r="T222" s="139"/>
      <c r="U222" s="65">
        <f t="shared" si="111"/>
        <v>0</v>
      </c>
      <c r="V222" s="66">
        <f t="shared" si="121"/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>
      <c r="A223" s="30">
        <v>127800</v>
      </c>
      <c r="B223" s="31" t="s">
        <v>57</v>
      </c>
      <c r="C223" s="32">
        <v>25</v>
      </c>
      <c r="D223" s="72"/>
      <c r="E223" s="73"/>
      <c r="F223" s="374"/>
      <c r="G223" s="73"/>
      <c r="H223" s="397">
        <v>6824</v>
      </c>
      <c r="I223" s="36"/>
      <c r="J223" s="71"/>
      <c r="K223" s="58"/>
      <c r="L223" s="58"/>
      <c r="M223" s="58"/>
      <c r="N223" s="59"/>
      <c r="O223" s="40">
        <f t="shared" si="115"/>
        <v>0</v>
      </c>
      <c r="P223" s="41"/>
      <c r="Q223" s="42"/>
      <c r="R223" s="41"/>
      <c r="S223" s="63">
        <f t="shared" si="118"/>
        <v>0</v>
      </c>
      <c r="T223" s="143"/>
      <c r="U223" s="65">
        <f t="shared" si="111"/>
        <v>0</v>
      </c>
      <c r="V223" s="66">
        <f t="shared" si="121"/>
        <v>0</v>
      </c>
      <c r="W223" s="48"/>
      <c r="X223" s="49"/>
      <c r="Y223" s="50"/>
      <c r="Z223" s="50"/>
      <c r="AA223" s="50"/>
      <c r="AB223" s="51">
        <f>(N223*1000)/C223</f>
        <v>0</v>
      </c>
      <c r="AC223" s="52">
        <f t="shared" si="116"/>
        <v>0</v>
      </c>
      <c r="AD223" s="53"/>
      <c r="AE223" s="54">
        <f t="shared" si="117"/>
        <v>0</v>
      </c>
    </row>
    <row r="224" spans="1:31" ht="18" hidden="1" customHeight="1">
      <c r="A224" s="30">
        <v>127800</v>
      </c>
      <c r="B224" s="31" t="s">
        <v>57</v>
      </c>
      <c r="C224" s="390" t="s">
        <v>75</v>
      </c>
      <c r="D224" s="72"/>
      <c r="E224" s="73"/>
      <c r="F224" s="374"/>
      <c r="G224" s="73"/>
      <c r="H224" s="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/>
      <c r="T224" s="145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/>
      <c r="AC224" s="52"/>
      <c r="AD224" s="53"/>
      <c r="AE224" s="54"/>
    </row>
    <row r="225" spans="1:31" ht="18" hidden="1" customHeight="1">
      <c r="A225" s="30">
        <v>127060</v>
      </c>
      <c r="B225" s="31" t="s">
        <v>57</v>
      </c>
      <c r="C225" s="390" t="s">
        <v>75</v>
      </c>
      <c r="D225" s="398"/>
      <c r="E225" s="73"/>
      <c r="F225" s="399" t="s">
        <v>291</v>
      </c>
      <c r="G225" s="73"/>
      <c r="H225" s="36"/>
      <c r="I225" s="36"/>
      <c r="J225" s="71"/>
      <c r="K225" s="58"/>
      <c r="L225" s="90"/>
      <c r="M225" s="58"/>
      <c r="N225" s="59"/>
      <c r="O225" s="40">
        <f t="shared" si="115"/>
        <v>0</v>
      </c>
      <c r="P225" s="41"/>
      <c r="Q225" s="42"/>
      <c r="R225" s="41">
        <f t="shared" si="120"/>
        <v>0</v>
      </c>
      <c r="S225" s="63"/>
      <c r="T225" s="145">
        <f>SUM(O225,R225)</f>
        <v>0</v>
      </c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>
      <c r="A226" s="30">
        <v>127001</v>
      </c>
      <c r="B226" s="31" t="s">
        <v>220</v>
      </c>
      <c r="C226" s="233" t="s">
        <v>27</v>
      </c>
      <c r="D226" s="399"/>
      <c r="E226" s="394"/>
      <c r="F226" s="400" t="s">
        <v>292</v>
      </c>
      <c r="G226" s="401"/>
      <c r="H226" s="98"/>
      <c r="I226" s="98"/>
      <c r="J226" s="69"/>
      <c r="K226" s="136"/>
      <c r="L226" s="402"/>
      <c r="M226" s="402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127001</v>
      </c>
      <c r="B227" s="31" t="s">
        <v>220</v>
      </c>
      <c r="C227" s="403">
        <v>25</v>
      </c>
      <c r="D227" s="398"/>
      <c r="E227" s="73"/>
      <c r="F227" s="404"/>
      <c r="G227" s="405">
        <v>9624</v>
      </c>
      <c r="H227" s="36"/>
      <c r="I227" s="36"/>
      <c r="J227" s="71"/>
      <c r="K227" s="58"/>
      <c r="L227" s="90"/>
      <c r="M227" s="406"/>
      <c r="N227" s="59"/>
      <c r="O227" s="40">
        <f t="shared" si="115"/>
        <v>0</v>
      </c>
      <c r="P227" s="41"/>
      <c r="Q227" s="42"/>
      <c r="R227" s="41"/>
      <c r="S227" s="63">
        <f>SUM(O227,R227)</f>
        <v>0</v>
      </c>
      <c r="T227" s="227"/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>
        <f>(M227*1000)/C227</f>
        <v>0</v>
      </c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customHeight="1">
      <c r="A228" s="30">
        <v>127001</v>
      </c>
      <c r="B228" s="407" t="s">
        <v>220</v>
      </c>
      <c r="C228" s="403">
        <v>25</v>
      </c>
      <c r="D228" s="393">
        <v>524</v>
      </c>
      <c r="E228" s="73"/>
      <c r="F228" s="408" t="s">
        <v>292</v>
      </c>
      <c r="G228" s="409"/>
      <c r="H228" s="36"/>
      <c r="I228" s="36"/>
      <c r="J228" s="71">
        <v>40</v>
      </c>
      <c r="K228" s="58"/>
      <c r="L228" s="90">
        <v>24</v>
      </c>
      <c r="M228" s="58"/>
      <c r="N228" s="59"/>
      <c r="O228" s="40">
        <f t="shared" si="115"/>
        <v>64</v>
      </c>
      <c r="P228" s="41"/>
      <c r="Q228" s="42"/>
      <c r="R228" s="41"/>
      <c r="S228" s="63">
        <f>SUM(O228,R228)</f>
        <v>64</v>
      </c>
      <c r="T228" s="227"/>
      <c r="U228" s="65">
        <f t="shared" si="111"/>
        <v>64</v>
      </c>
      <c r="V228" s="66">
        <f t="shared" si="121"/>
        <v>0</v>
      </c>
      <c r="W228" s="247" t="s">
        <v>293</v>
      </c>
      <c r="X228" s="49">
        <f>(J228*1000)/C228</f>
        <v>1600</v>
      </c>
      <c r="Y228" s="50"/>
      <c r="Z228" s="50"/>
      <c r="AA228" s="50"/>
      <c r="AB228" s="51"/>
      <c r="AC228" s="52">
        <f t="shared" si="116"/>
        <v>1600</v>
      </c>
      <c r="AD228" s="53"/>
      <c r="AE228" s="54">
        <f t="shared" si="117"/>
        <v>1600</v>
      </c>
    </row>
    <row r="229" spans="1:31" ht="18" customHeight="1">
      <c r="A229" s="30">
        <v>127068</v>
      </c>
      <c r="B229" s="410">
        <v>4</v>
      </c>
      <c r="C229" s="233" t="s">
        <v>27</v>
      </c>
      <c r="D229" s="393"/>
      <c r="E229" s="73"/>
      <c r="F229" s="408" t="s">
        <v>491</v>
      </c>
      <c r="G229" s="411"/>
      <c r="H229" s="36"/>
      <c r="I229" s="36"/>
      <c r="J229" s="71"/>
      <c r="K229" s="58"/>
      <c r="L229" s="90">
        <v>75</v>
      </c>
      <c r="M229" s="412"/>
      <c r="N229" s="59"/>
      <c r="O229" s="40">
        <f t="shared" si="115"/>
        <v>75</v>
      </c>
      <c r="P229" s="41"/>
      <c r="Q229" s="42"/>
      <c r="R229" s="41"/>
      <c r="S229" s="63"/>
      <c r="T229" s="145">
        <f>SUM(O229,R229)</f>
        <v>75</v>
      </c>
      <c r="U229" s="65">
        <f t="shared" si="111"/>
        <v>75</v>
      </c>
      <c r="V229" s="66">
        <f t="shared" si="121"/>
        <v>0</v>
      </c>
      <c r="W229" s="48"/>
      <c r="X229" s="49"/>
      <c r="Y229" s="50"/>
      <c r="Z229" s="50"/>
      <c r="AA229" s="50"/>
      <c r="AB229" s="51"/>
      <c r="AC229" s="52"/>
      <c r="AD229" s="53"/>
      <c r="AE229" s="54"/>
    </row>
    <row r="230" spans="1:31" ht="18" hidden="1" customHeight="1">
      <c r="A230" s="30">
        <v>127008</v>
      </c>
      <c r="B230" s="410">
        <v>3.5</v>
      </c>
      <c r="C230" s="413">
        <v>25</v>
      </c>
      <c r="D230" s="393"/>
      <c r="E230" s="73"/>
      <c r="F230" s="408" t="s">
        <v>295</v>
      </c>
      <c r="G230" s="414"/>
      <c r="H230" s="36"/>
      <c r="I230" s="36"/>
      <c r="J230" s="71"/>
      <c r="K230" s="58"/>
      <c r="L230" s="90"/>
      <c r="M230" s="412"/>
      <c r="N230" s="59"/>
      <c r="O230" s="40">
        <f t="shared" si="115"/>
        <v>0</v>
      </c>
      <c r="P230" s="41"/>
      <c r="Q230" s="42"/>
      <c r="R230" s="41"/>
      <c r="S230" s="63">
        <f t="shared" ref="S230:S237" si="122">SUM(O230,R230)</f>
        <v>0</v>
      </c>
      <c r="T230" s="227"/>
      <c r="U230" s="65">
        <f t="shared" si="111"/>
        <v>0</v>
      </c>
      <c r="V230" s="66">
        <f t="shared" si="121"/>
        <v>0</v>
      </c>
      <c r="W230" s="48"/>
      <c r="X230" s="49"/>
      <c r="Y230" s="50"/>
      <c r="Z230" s="50">
        <f>(L230*1000)/C230</f>
        <v>0</v>
      </c>
      <c r="AA230" s="50"/>
      <c r="AB230" s="51"/>
      <c r="AC230" s="52">
        <f t="shared" si="116"/>
        <v>0</v>
      </c>
      <c r="AD230" s="53"/>
      <c r="AE230" s="54">
        <f t="shared" si="117"/>
        <v>0</v>
      </c>
    </row>
    <row r="231" spans="1:31" ht="18" customHeight="1">
      <c r="A231" s="30">
        <v>127001</v>
      </c>
      <c r="B231" s="108">
        <v>3.5</v>
      </c>
      <c r="C231" s="32">
        <v>25</v>
      </c>
      <c r="D231" s="72">
        <v>524</v>
      </c>
      <c r="E231" s="73"/>
      <c r="F231" s="73" t="s">
        <v>292</v>
      </c>
      <c r="G231" s="55"/>
      <c r="H231" s="36"/>
      <c r="I231" s="36"/>
      <c r="J231" s="71">
        <v>100</v>
      </c>
      <c r="K231" s="58"/>
      <c r="L231" s="345">
        <v>60</v>
      </c>
      <c r="M231" s="73"/>
      <c r="N231" s="224"/>
      <c r="O231" s="40">
        <f t="shared" si="115"/>
        <v>160</v>
      </c>
      <c r="P231" s="41"/>
      <c r="Q231" s="42"/>
      <c r="R231" s="41">
        <f t="shared" si="120"/>
        <v>0</v>
      </c>
      <c r="S231" s="63">
        <f t="shared" si="122"/>
        <v>160</v>
      </c>
      <c r="T231" s="139"/>
      <c r="U231" s="65">
        <f t="shared" si="111"/>
        <v>160</v>
      </c>
      <c r="V231" s="66">
        <f t="shared" si="121"/>
        <v>0</v>
      </c>
      <c r="W231" s="48" t="s">
        <v>288</v>
      </c>
      <c r="X231" s="49">
        <f>(J231*1000)/C231</f>
        <v>4000</v>
      </c>
      <c r="Y231" s="50">
        <f>(K231*1000)/C231</f>
        <v>0</v>
      </c>
      <c r="Z231" s="50">
        <f>(L232*1000)/C231</f>
        <v>0</v>
      </c>
      <c r="AA231" s="50">
        <f>(M228*1000)/C231</f>
        <v>0</v>
      </c>
      <c r="AB231" s="51">
        <f>(N231*1000)/C231</f>
        <v>0</v>
      </c>
      <c r="AC231" s="52">
        <f t="shared" si="116"/>
        <v>4000</v>
      </c>
      <c r="AD231" s="53">
        <f>(R231*1000)/C231</f>
        <v>0</v>
      </c>
      <c r="AE231" s="54">
        <f t="shared" si="117"/>
        <v>4000</v>
      </c>
    </row>
    <row r="232" spans="1:31" ht="18" customHeight="1">
      <c r="A232" s="30">
        <v>127801</v>
      </c>
      <c r="B232" s="108">
        <v>3.5</v>
      </c>
      <c r="C232" s="32">
        <v>25</v>
      </c>
      <c r="D232" s="72"/>
      <c r="E232" s="73"/>
      <c r="F232" s="73"/>
      <c r="G232" s="73"/>
      <c r="H232" s="89">
        <v>6924</v>
      </c>
      <c r="I232" s="36"/>
      <c r="J232" s="37"/>
      <c r="K232" s="38"/>
      <c r="L232" s="58"/>
      <c r="M232" s="38"/>
      <c r="N232" s="912">
        <v>8</v>
      </c>
      <c r="O232" s="40">
        <f t="shared" si="115"/>
        <v>8</v>
      </c>
      <c r="P232" s="41"/>
      <c r="Q232" s="42"/>
      <c r="R232" s="41"/>
      <c r="S232" s="63">
        <f t="shared" si="122"/>
        <v>8</v>
      </c>
      <c r="T232" s="45"/>
      <c r="U232" s="65">
        <f t="shared" si="111"/>
        <v>8</v>
      </c>
      <c r="V232" s="66">
        <f t="shared" si="121"/>
        <v>0</v>
      </c>
      <c r="W232" s="48"/>
      <c r="X232" s="49">
        <f>(J232*1000)/C232</f>
        <v>0</v>
      </c>
      <c r="Y232" s="50"/>
      <c r="Z232" s="50"/>
      <c r="AA232" s="50"/>
      <c r="AB232" s="51">
        <f>(N232*1000)/C232</f>
        <v>320</v>
      </c>
      <c r="AC232" s="52">
        <f t="shared" si="116"/>
        <v>320</v>
      </c>
      <c r="AD232" s="53"/>
      <c r="AE232" s="54">
        <f t="shared" si="117"/>
        <v>320</v>
      </c>
    </row>
    <row r="233" spans="1:31" ht="18" hidden="1" customHeight="1">
      <c r="A233" s="30">
        <v>127001</v>
      </c>
      <c r="B233" s="108">
        <v>3.5</v>
      </c>
      <c r="C233" s="390" t="s">
        <v>75</v>
      </c>
      <c r="D233" s="68" t="s">
        <v>296</v>
      </c>
      <c r="E233" s="73"/>
      <c r="F233" s="73"/>
      <c r="G233" s="73"/>
      <c r="H233" s="36"/>
      <c r="I233" s="36"/>
      <c r="J233" s="69"/>
      <c r="K233" s="38"/>
      <c r="L233" s="38"/>
      <c r="M233" s="38"/>
      <c r="N233" s="39"/>
      <c r="O233" s="40">
        <f t="shared" si="115"/>
        <v>0</v>
      </c>
      <c r="P233" s="41"/>
      <c r="Q233" s="42"/>
      <c r="R233" s="41"/>
      <c r="S233" s="44">
        <f t="shared" si="122"/>
        <v>0</v>
      </c>
      <c r="T233" s="45"/>
      <c r="U233" s="46">
        <f t="shared" si="111"/>
        <v>0</v>
      </c>
      <c r="V233" s="66">
        <f t="shared" si="121"/>
        <v>0</v>
      </c>
      <c r="W233" s="48"/>
      <c r="X233" s="49"/>
      <c r="Y233" s="50"/>
      <c r="Z233" s="50"/>
      <c r="AA233" s="50"/>
      <c r="AB233" s="51"/>
      <c r="AC233" s="52"/>
      <c r="AD233" s="53"/>
      <c r="AE233" s="54">
        <f t="shared" si="117"/>
        <v>0</v>
      </c>
    </row>
    <row r="234" spans="1:31" ht="18" hidden="1" customHeight="1">
      <c r="A234" s="30">
        <v>128001</v>
      </c>
      <c r="B234" s="108">
        <v>3.5</v>
      </c>
      <c r="C234" s="32">
        <v>25</v>
      </c>
      <c r="D234" s="68"/>
      <c r="E234" s="73"/>
      <c r="F234" s="73" t="s">
        <v>297</v>
      </c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63">
        <f t="shared" si="122"/>
        <v>0</v>
      </c>
      <c r="T234" s="45"/>
      <c r="U234" s="65">
        <f t="shared" si="111"/>
        <v>0</v>
      </c>
      <c r="V234" s="66">
        <f t="shared" si="121"/>
        <v>0</v>
      </c>
      <c r="W234" s="48"/>
      <c r="X234" s="49"/>
      <c r="Y234" s="50"/>
      <c r="Z234" s="50">
        <f>(L234*1000)/C234</f>
        <v>0</v>
      </c>
      <c r="AA234" s="50"/>
      <c r="AB234" s="51"/>
      <c r="AC234" s="52">
        <f t="shared" si="116"/>
        <v>0</v>
      </c>
      <c r="AD234" s="53"/>
      <c r="AE234" s="54">
        <f t="shared" si="117"/>
        <v>0</v>
      </c>
    </row>
    <row r="235" spans="1:31" ht="18" hidden="1" customHeight="1">
      <c r="A235" s="30">
        <v>127001</v>
      </c>
      <c r="B235" s="108" t="s">
        <v>239</v>
      </c>
      <c r="C235" s="32">
        <v>25</v>
      </c>
      <c r="D235" s="72"/>
      <c r="E235" s="73"/>
      <c r="F235" s="73"/>
      <c r="G235" s="73"/>
      <c r="H235" s="36"/>
      <c r="I235" s="36" t="s">
        <v>298</v>
      </c>
      <c r="J235" s="37"/>
      <c r="K235" s="38"/>
      <c r="L235" s="38"/>
      <c r="M235" s="38"/>
      <c r="N235" s="39"/>
      <c r="O235" s="40">
        <f t="shared" si="115"/>
        <v>0</v>
      </c>
      <c r="P235" s="41"/>
      <c r="Q235" s="42"/>
      <c r="R235" s="41">
        <f t="shared" ref="R235:R243" si="123">SUM(P235:Q235)</f>
        <v>0</v>
      </c>
      <c r="S235" s="44">
        <f t="shared" si="122"/>
        <v>0</v>
      </c>
      <c r="T235" s="45"/>
      <c r="U235" s="46">
        <f t="shared" si="111"/>
        <v>0</v>
      </c>
      <c r="V235" s="66">
        <f t="shared" si="121"/>
        <v>0</v>
      </c>
      <c r="W235" s="48"/>
      <c r="X235" s="49">
        <f t="shared" ref="X235:X237" si="124">(J235*1000)/C235</f>
        <v>0</v>
      </c>
      <c r="Y235" s="50">
        <f t="shared" ref="Y235:Y237" si="125">(K235*1000)/C235</f>
        <v>0</v>
      </c>
      <c r="Z235" s="50">
        <f t="shared" ref="Z235:Z237" si="126">(L235*1000)/C235</f>
        <v>0</v>
      </c>
      <c r="AA235" s="50">
        <f t="shared" ref="AA235:AA237" si="127">(M235*1000)/C235</f>
        <v>0</v>
      </c>
      <c r="AB235" s="51">
        <f t="shared" ref="AB235:AB237" si="128">(N235*1000)/C235</f>
        <v>0</v>
      </c>
      <c r="AC235" s="52">
        <f t="shared" si="116"/>
        <v>0</v>
      </c>
      <c r="AD235" s="53">
        <f t="shared" ref="AD235:AD237" si="129">(R235*1000)/C235</f>
        <v>0</v>
      </c>
      <c r="AE235" s="54">
        <f t="shared" si="117"/>
        <v>0</v>
      </c>
    </row>
    <row r="236" spans="1:31" ht="18" hidden="1" customHeight="1">
      <c r="A236" s="30">
        <v>127031</v>
      </c>
      <c r="B236" s="31" t="s">
        <v>220</v>
      </c>
      <c r="C236" s="106">
        <v>25</v>
      </c>
      <c r="D236" s="72" t="s">
        <v>299</v>
      </c>
      <c r="E236" s="73"/>
      <c r="F236" s="73"/>
      <c r="G236" s="73"/>
      <c r="H236" s="36"/>
      <c r="I236" s="36"/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si="123"/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si="124"/>
        <v>0</v>
      </c>
      <c r="Y236" s="50">
        <f t="shared" si="125"/>
        <v>0</v>
      </c>
      <c r="Z236" s="50">
        <f t="shared" si="126"/>
        <v>0</v>
      </c>
      <c r="AA236" s="50">
        <f t="shared" si="127"/>
        <v>0</v>
      </c>
      <c r="AB236" s="51">
        <f t="shared" si="128"/>
        <v>0</v>
      </c>
      <c r="AC236" s="52">
        <f t="shared" si="116"/>
        <v>0</v>
      </c>
      <c r="AD236" s="53">
        <f t="shared" si="129"/>
        <v>0</v>
      </c>
      <c r="AE236" s="54">
        <f t="shared" si="117"/>
        <v>0</v>
      </c>
    </row>
    <row r="237" spans="1:31" ht="18" hidden="1" customHeight="1">
      <c r="A237" s="30">
        <v>128000</v>
      </c>
      <c r="B237" s="108" t="s">
        <v>57</v>
      </c>
      <c r="C237" s="32">
        <v>25</v>
      </c>
      <c r="D237" s="72">
        <v>325</v>
      </c>
      <c r="E237" s="73"/>
      <c r="F237" s="73" t="s">
        <v>300</v>
      </c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>
      <c r="A238" s="172">
        <v>123030</v>
      </c>
      <c r="B238" s="108" t="s">
        <v>57</v>
      </c>
      <c r="C238" s="390" t="s">
        <v>75</v>
      </c>
      <c r="D238" s="165"/>
      <c r="E238" s="103"/>
      <c r="F238" s="103"/>
      <c r="G238" s="103"/>
      <c r="H238" s="103"/>
      <c r="I238" s="98" t="s">
        <v>301</v>
      </c>
      <c r="J238" s="37"/>
      <c r="K238" s="38"/>
      <c r="L238" s="38"/>
      <c r="M238" s="38"/>
      <c r="N238" s="39"/>
      <c r="O238" s="40">
        <f t="shared" si="115"/>
        <v>0</v>
      </c>
      <c r="P238" s="41"/>
      <c r="Q238" s="264"/>
      <c r="R238" s="114">
        <f t="shared" si="123"/>
        <v>0</v>
      </c>
      <c r="S238" s="44"/>
      <c r="T238" s="415"/>
      <c r="U238" s="46">
        <f t="shared" si="111"/>
        <v>0</v>
      </c>
      <c r="V238" s="66">
        <f t="shared" si="121"/>
        <v>0</v>
      </c>
      <c r="W238" s="48"/>
      <c r="X238" s="49"/>
      <c r="Y238" s="50"/>
      <c r="Z238" s="50"/>
      <c r="AA238" s="50"/>
      <c r="AB238" s="51"/>
      <c r="AC238" s="52">
        <f t="shared" si="116"/>
        <v>0</v>
      </c>
      <c r="AD238" s="53"/>
      <c r="AE238" s="54">
        <f t="shared" si="117"/>
        <v>0</v>
      </c>
    </row>
    <row r="239" spans="1:31" ht="18" hidden="1" customHeight="1">
      <c r="A239" s="172">
        <v>129051</v>
      </c>
      <c r="B239" s="108" t="s">
        <v>239</v>
      </c>
      <c r="C239" s="96">
        <v>25</v>
      </c>
      <c r="D239" s="416" t="s">
        <v>302</v>
      </c>
      <c r="E239" s="103"/>
      <c r="F239" s="103"/>
      <c r="G239" s="103"/>
      <c r="H239" s="103"/>
      <c r="I239" s="104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>SUM(O239,R239)</f>
        <v>0</v>
      </c>
      <c r="T239" s="45"/>
      <c r="U239" s="46">
        <f t="shared" si="111"/>
        <v>0</v>
      </c>
      <c r="V239" s="66">
        <f t="shared" si="121"/>
        <v>0</v>
      </c>
      <c r="W239" s="48"/>
      <c r="X239" s="49">
        <f>(J239*1000)/C239</f>
        <v>0</v>
      </c>
      <c r="Y239" s="50">
        <f>(K239*1000)/C239</f>
        <v>0</v>
      </c>
      <c r="Z239" s="50">
        <f>(L239*1000)/C239</f>
        <v>0</v>
      </c>
      <c r="AA239" s="50">
        <f>(M239*1000)/C239</f>
        <v>0</v>
      </c>
      <c r="AB239" s="51">
        <f>(N239*1000)/C239</f>
        <v>0</v>
      </c>
      <c r="AC239" s="52">
        <f t="shared" si="116"/>
        <v>0</v>
      </c>
      <c r="AD239" s="53">
        <f>(R239*1000)/C239</f>
        <v>0</v>
      </c>
      <c r="AE239" s="54">
        <f t="shared" si="117"/>
        <v>0</v>
      </c>
    </row>
    <row r="240" spans="1:31" ht="18" hidden="1" customHeight="1">
      <c r="A240" s="30">
        <v>120000</v>
      </c>
      <c r="B240" s="31" t="s">
        <v>114</v>
      </c>
      <c r="C240" s="106">
        <v>25</v>
      </c>
      <c r="D240" s="72">
        <v>121</v>
      </c>
      <c r="E240" s="73"/>
      <c r="F240" s="73"/>
      <c r="G240" s="73"/>
      <c r="H240" s="36"/>
      <c r="I240" s="36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>
      <c r="A241" s="30">
        <v>120100</v>
      </c>
      <c r="B241" s="31" t="s">
        <v>114</v>
      </c>
      <c r="C241" s="32">
        <v>25</v>
      </c>
      <c r="D241" s="72">
        <v>124</v>
      </c>
      <c r="E241" s="73">
        <v>724</v>
      </c>
      <c r="F241" s="73" t="s">
        <v>303</v>
      </c>
      <c r="G241" s="73">
        <v>9224</v>
      </c>
      <c r="H241" s="36">
        <v>8224</v>
      </c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>
      <c r="A242" s="30">
        <v>120110</v>
      </c>
      <c r="B242" s="31" t="s">
        <v>114</v>
      </c>
      <c r="C242" s="32">
        <v>25</v>
      </c>
      <c r="D242" s="72">
        <v>125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>
      <c r="A243" s="77">
        <v>120500</v>
      </c>
      <c r="B243" s="229" t="s">
        <v>114</v>
      </c>
      <c r="C243" s="78">
        <v>25</v>
      </c>
      <c r="D243" s="79">
        <v>126</v>
      </c>
      <c r="E243" s="80">
        <v>726</v>
      </c>
      <c r="F243" s="80" t="s">
        <v>304</v>
      </c>
      <c r="G243" s="80">
        <v>9226</v>
      </c>
      <c r="H243" s="81">
        <v>8226</v>
      </c>
      <c r="I243" s="81"/>
      <c r="J243" s="417"/>
      <c r="K243" s="418"/>
      <c r="L243" s="418"/>
      <c r="M243" s="418"/>
      <c r="N243" s="419"/>
      <c r="O243" s="40">
        <f t="shared" si="115"/>
        <v>0</v>
      </c>
      <c r="P243" s="41"/>
      <c r="Q243" s="420"/>
      <c r="R243" s="421">
        <f t="shared" si="123"/>
        <v>0</v>
      </c>
      <c r="S243" s="44">
        <f>SUM(O243,R243)</f>
        <v>0</v>
      </c>
      <c r="T243" s="422"/>
      <c r="U243" s="423">
        <f t="shared" si="111"/>
        <v>0</v>
      </c>
      <c r="V243" s="66">
        <f t="shared" si="121"/>
        <v>0</v>
      </c>
      <c r="W243" s="424"/>
      <c r="X243" s="425">
        <f>(J243*1000)/C243</f>
        <v>0</v>
      </c>
      <c r="Y243" s="426">
        <f>(K243*1000)/C243</f>
        <v>0</v>
      </c>
      <c r="Z243" s="426">
        <f>(L243*1000)/C243</f>
        <v>0</v>
      </c>
      <c r="AA243" s="426">
        <f>(M243*1000)/C243</f>
        <v>0</v>
      </c>
      <c r="AB243" s="427">
        <f>(N243*1000)/C243</f>
        <v>0</v>
      </c>
      <c r="AC243" s="428">
        <f t="shared" si="116"/>
        <v>0</v>
      </c>
      <c r="AD243" s="429">
        <f>(R243*1000)/C243</f>
        <v>0</v>
      </c>
      <c r="AE243" s="54">
        <f t="shared" si="117"/>
        <v>0</v>
      </c>
    </row>
    <row r="244" spans="1:31" ht="18" customHeight="1" thickBot="1">
      <c r="A244" s="281" t="s">
        <v>305</v>
      </c>
      <c r="B244" s="282"/>
      <c r="C244" s="283"/>
      <c r="D244" s="282"/>
      <c r="E244" s="282"/>
      <c r="F244" s="282"/>
      <c r="G244" s="282"/>
      <c r="H244" s="282"/>
      <c r="I244" s="282"/>
      <c r="J244" s="284">
        <f t="shared" ref="J244:U244" si="130">SUM(J213:J243)</f>
        <v>148</v>
      </c>
      <c r="K244" s="285">
        <f t="shared" si="130"/>
        <v>0</v>
      </c>
      <c r="L244" s="285">
        <f t="shared" si="130"/>
        <v>159</v>
      </c>
      <c r="M244" s="285">
        <f t="shared" si="130"/>
        <v>0</v>
      </c>
      <c r="N244" s="286">
        <f t="shared" si="130"/>
        <v>8</v>
      </c>
      <c r="O244" s="287">
        <f t="shared" si="130"/>
        <v>315</v>
      </c>
      <c r="P244" s="288">
        <f t="shared" si="130"/>
        <v>0</v>
      </c>
      <c r="Q244" s="289">
        <f t="shared" si="130"/>
        <v>0</v>
      </c>
      <c r="R244" s="289">
        <f t="shared" si="130"/>
        <v>0</v>
      </c>
      <c r="S244" s="290">
        <f t="shared" si="130"/>
        <v>240</v>
      </c>
      <c r="T244" s="291">
        <f t="shared" si="130"/>
        <v>75</v>
      </c>
      <c r="U244" s="292">
        <f t="shared" si="130"/>
        <v>315</v>
      </c>
      <c r="V244" s="66">
        <f t="shared" si="121"/>
        <v>0</v>
      </c>
      <c r="W244" s="382"/>
      <c r="X244" s="294">
        <f t="shared" ref="X244:AE244" si="131">SUM(X213:X243)</f>
        <v>5920</v>
      </c>
      <c r="Y244" s="291">
        <f t="shared" si="131"/>
        <v>0</v>
      </c>
      <c r="Z244" s="291">
        <f t="shared" si="131"/>
        <v>0</v>
      </c>
      <c r="AA244" s="291">
        <f t="shared" si="131"/>
        <v>0</v>
      </c>
      <c r="AB244" s="295">
        <f t="shared" si="131"/>
        <v>320</v>
      </c>
      <c r="AC244" s="292">
        <f t="shared" si="131"/>
        <v>6240</v>
      </c>
      <c r="AD244" s="295">
        <f t="shared" si="131"/>
        <v>0</v>
      </c>
      <c r="AE244" s="296">
        <f t="shared" si="131"/>
        <v>6240</v>
      </c>
    </row>
    <row r="245" spans="1:31" ht="18" customHeight="1">
      <c r="A245" s="192">
        <v>201101</v>
      </c>
      <c r="B245" s="193">
        <v>2.5</v>
      </c>
      <c r="C245" s="238">
        <v>25</v>
      </c>
      <c r="D245" s="33">
        <v>548</v>
      </c>
      <c r="E245" s="34">
        <v>948</v>
      </c>
      <c r="F245" s="34" t="s">
        <v>306</v>
      </c>
      <c r="G245" s="34">
        <v>9648</v>
      </c>
      <c r="H245" s="35"/>
      <c r="I245" s="35"/>
      <c r="J245" s="197">
        <v>9</v>
      </c>
      <c r="K245" s="198"/>
      <c r="L245" s="198">
        <v>15</v>
      </c>
      <c r="M245" s="198"/>
      <c r="N245" s="199"/>
      <c r="O245" s="386">
        <f>SUM(J245:N245)</f>
        <v>24</v>
      </c>
      <c r="P245" s="41"/>
      <c r="Q245" s="299"/>
      <c r="R245" s="300">
        <f t="shared" ref="R245:R274" si="132">SUM(P245:Q245)</f>
        <v>0</v>
      </c>
      <c r="S245" s="63">
        <f>SUM(O245,R245)</f>
        <v>24</v>
      </c>
      <c r="T245" s="430"/>
      <c r="U245" s="431">
        <f t="shared" si="111"/>
        <v>24</v>
      </c>
      <c r="V245" s="66">
        <f t="shared" si="121"/>
        <v>0</v>
      </c>
      <c r="W245" s="303"/>
      <c r="X245" s="304">
        <f>(J245*1000)/C245</f>
        <v>360</v>
      </c>
      <c r="Y245" s="305">
        <f>(K245*1000)/C245</f>
        <v>0</v>
      </c>
      <c r="Z245" s="305">
        <f>(L245*1000)/C245</f>
        <v>600</v>
      </c>
      <c r="AA245" s="305">
        <f>(M245*1000)/C245</f>
        <v>0</v>
      </c>
      <c r="AB245" s="306">
        <f>(N245*1000)/C245</f>
        <v>0</v>
      </c>
      <c r="AC245" s="307">
        <f t="shared" ref="AC245:AC274" si="133">SUM(X245:AB245)</f>
        <v>960</v>
      </c>
      <c r="AD245" s="308">
        <f>(R245*1000)/C245</f>
        <v>0</v>
      </c>
      <c r="AE245" s="309">
        <f t="shared" ref="AE245:AE274" si="134">SUM(AC245:AD245)</f>
        <v>960</v>
      </c>
    </row>
    <row r="246" spans="1:31" ht="18" hidden="1" customHeight="1">
      <c r="A246" s="192">
        <v>201201</v>
      </c>
      <c r="B246" s="193">
        <v>2.5</v>
      </c>
      <c r="C246" s="238">
        <v>25</v>
      </c>
      <c r="D246" s="432" t="s">
        <v>307</v>
      </c>
      <c r="E246" s="34"/>
      <c r="F246" s="34"/>
      <c r="G246" s="34"/>
      <c r="H246" s="35"/>
      <c r="I246" s="35"/>
      <c r="J246" s="197"/>
      <c r="K246" s="198"/>
      <c r="L246" s="198"/>
      <c r="M246" s="198"/>
      <c r="N246" s="199"/>
      <c r="O246" s="386">
        <f t="shared" ref="O246:O274" si="135">SUM(J246:N246)</f>
        <v>0</v>
      </c>
      <c r="P246" s="41"/>
      <c r="Q246" s="299"/>
      <c r="R246" s="300"/>
      <c r="S246" s="63">
        <f>SUM(O246,R246)</f>
        <v>0</v>
      </c>
      <c r="T246" s="433"/>
      <c r="U246" s="431">
        <f t="shared" si="111"/>
        <v>0</v>
      </c>
      <c r="V246" s="66">
        <f t="shared" si="121"/>
        <v>0</v>
      </c>
      <c r="W246" s="303"/>
      <c r="X246" s="304">
        <f>(J246*1000)/C246</f>
        <v>0</v>
      </c>
      <c r="Y246" s="304"/>
      <c r="Z246" s="304"/>
      <c r="AA246" s="304"/>
      <c r="AB246" s="304"/>
      <c r="AC246" s="307">
        <f t="shared" si="133"/>
        <v>0</v>
      </c>
      <c r="AD246" s="308"/>
      <c r="AE246" s="309">
        <f t="shared" si="134"/>
        <v>0</v>
      </c>
    </row>
    <row r="247" spans="1:31" ht="18" customHeight="1">
      <c r="A247" s="192">
        <v>201501</v>
      </c>
      <c r="B247" s="193">
        <v>2.5</v>
      </c>
      <c r="C247" s="233" t="s">
        <v>27</v>
      </c>
      <c r="D247" s="432"/>
      <c r="E247" s="34"/>
      <c r="F247" s="34"/>
      <c r="G247" s="34"/>
      <c r="H247" s="35"/>
      <c r="I247" s="434" t="s">
        <v>308</v>
      </c>
      <c r="J247" s="197"/>
      <c r="K247" s="198"/>
      <c r="L247" s="198"/>
      <c r="M247" s="198"/>
      <c r="N247" s="199"/>
      <c r="O247" s="386">
        <f t="shared" si="135"/>
        <v>0</v>
      </c>
      <c r="P247" s="41"/>
      <c r="Q247" s="435"/>
      <c r="R247" s="61">
        <f>SUM(P247:Q247)</f>
        <v>0</v>
      </c>
      <c r="S247" s="63"/>
      <c r="T247" s="93">
        <f>SUM(R247:S247)</f>
        <v>0</v>
      </c>
      <c r="U247" s="65">
        <f t="shared" si="111"/>
        <v>0</v>
      </c>
      <c r="V247" s="66">
        <f t="shared" si="121"/>
        <v>0</v>
      </c>
      <c r="W247" s="303"/>
      <c r="X247" s="304"/>
      <c r="Y247" s="306"/>
      <c r="Z247" s="306"/>
      <c r="AA247" s="306"/>
      <c r="AB247" s="306"/>
      <c r="AC247" s="307"/>
      <c r="AD247" s="308"/>
      <c r="AE247" s="309"/>
    </row>
    <row r="248" spans="1:31" ht="18" hidden="1" customHeight="1">
      <c r="A248" s="192">
        <v>20150835</v>
      </c>
      <c r="B248" s="193">
        <v>2.5</v>
      </c>
      <c r="C248" s="390" t="s">
        <v>75</v>
      </c>
      <c r="D248" s="33"/>
      <c r="E248" s="34"/>
      <c r="F248" s="34"/>
      <c r="G248" s="34"/>
      <c r="H248" s="35"/>
      <c r="I248" s="89" t="s">
        <v>309</v>
      </c>
      <c r="J248" s="197"/>
      <c r="K248" s="198"/>
      <c r="L248" s="198"/>
      <c r="M248" s="198"/>
      <c r="N248" s="199"/>
      <c r="O248" s="386"/>
      <c r="P248" s="61"/>
      <c r="Q248" s="109"/>
      <c r="R248" s="92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21"/>
        <v>0</v>
      </c>
      <c r="W248" s="303"/>
      <c r="X248" s="304"/>
      <c r="Y248" s="305"/>
      <c r="Z248" s="305"/>
      <c r="AA248" s="305"/>
      <c r="AB248" s="306"/>
      <c r="AC248" s="307"/>
      <c r="AD248" s="308"/>
      <c r="AE248" s="309"/>
    </row>
    <row r="249" spans="1:31" ht="18" customHeight="1">
      <c r="A249" s="30">
        <v>201501</v>
      </c>
      <c r="B249" s="31">
        <v>2.5</v>
      </c>
      <c r="C249" s="32">
        <v>50</v>
      </c>
      <c r="D249" s="72"/>
      <c r="E249" s="73"/>
      <c r="F249" s="73"/>
      <c r="G249" s="73"/>
      <c r="H249" s="36"/>
      <c r="I249" s="909" t="s">
        <v>308</v>
      </c>
      <c r="J249" s="71"/>
      <c r="K249" s="58"/>
      <c r="L249" s="58"/>
      <c r="M249" s="58"/>
      <c r="N249" s="59"/>
      <c r="O249" s="386"/>
      <c r="P249" s="61"/>
      <c r="Q249" s="62">
        <v>16</v>
      </c>
      <c r="R249" s="61">
        <f t="shared" si="132"/>
        <v>16</v>
      </c>
      <c r="S249" s="63">
        <f>SUM(O249,R249)</f>
        <v>16</v>
      </c>
      <c r="T249" s="139"/>
      <c r="U249" s="65">
        <f t="shared" si="111"/>
        <v>16</v>
      </c>
      <c r="V249" s="66">
        <f t="shared" si="121"/>
        <v>0</v>
      </c>
      <c r="W249" s="48"/>
      <c r="X249" s="49">
        <f>(J249*1000)/C249</f>
        <v>0</v>
      </c>
      <c r="Y249" s="50">
        <f>(K249*1000)/C249</f>
        <v>0</v>
      </c>
      <c r="Z249" s="50">
        <f>(L249*1000)/C249</f>
        <v>0</v>
      </c>
      <c r="AA249" s="50">
        <f>(M249*1000)/C249</f>
        <v>0</v>
      </c>
      <c r="AB249" s="51">
        <f>(N249*1000)/C249</f>
        <v>0</v>
      </c>
      <c r="AC249" s="52">
        <f t="shared" si="133"/>
        <v>0</v>
      </c>
      <c r="AD249" s="53">
        <f>(R249*1000)/C249</f>
        <v>320</v>
      </c>
      <c r="AE249" s="54">
        <f t="shared" si="134"/>
        <v>320</v>
      </c>
    </row>
    <row r="250" spans="1:31" ht="18" customHeight="1">
      <c r="A250" s="30">
        <v>203701</v>
      </c>
      <c r="B250" s="31">
        <v>2.5</v>
      </c>
      <c r="C250" s="32">
        <v>25</v>
      </c>
      <c r="D250" s="72"/>
      <c r="E250" s="73"/>
      <c r="F250" s="73"/>
      <c r="G250" s="73"/>
      <c r="H250" s="89">
        <v>6949</v>
      </c>
      <c r="I250" s="97"/>
      <c r="J250" s="71"/>
      <c r="K250" s="58"/>
      <c r="L250" s="58"/>
      <c r="M250" s="58"/>
      <c r="N250" s="345">
        <v>8</v>
      </c>
      <c r="O250" s="386">
        <f t="shared" si="135"/>
        <v>8</v>
      </c>
      <c r="P250" s="61"/>
      <c r="Q250" s="62"/>
      <c r="R250" s="61"/>
      <c r="S250" s="63">
        <f>SUM(O250,R250)</f>
        <v>8</v>
      </c>
      <c r="T250" s="139"/>
      <c r="U250" s="65">
        <f t="shared" si="111"/>
        <v>8</v>
      </c>
      <c r="V250" s="66">
        <f t="shared" si="121"/>
        <v>0</v>
      </c>
      <c r="W250" s="48"/>
      <c r="X250" s="49"/>
      <c r="Y250" s="50"/>
      <c r="Z250" s="50"/>
      <c r="AA250" s="50"/>
      <c r="AB250" s="306">
        <f>(N250*1000)/C250</f>
        <v>320</v>
      </c>
      <c r="AC250" s="52">
        <f t="shared" si="133"/>
        <v>320</v>
      </c>
      <c r="AD250" s="53"/>
      <c r="AE250" s="54">
        <f t="shared" si="134"/>
        <v>320</v>
      </c>
    </row>
    <row r="251" spans="1:31" ht="18" customHeight="1">
      <c r="A251" s="30">
        <v>203101</v>
      </c>
      <c r="B251" s="108">
        <v>4</v>
      </c>
      <c r="C251" s="32">
        <v>25</v>
      </c>
      <c r="D251" s="72">
        <v>549</v>
      </c>
      <c r="E251" s="73">
        <v>949</v>
      </c>
      <c r="F251" s="73" t="s">
        <v>310</v>
      </c>
      <c r="G251" s="73">
        <v>9649</v>
      </c>
      <c r="H251" s="36"/>
      <c r="I251" s="36"/>
      <c r="J251" s="71">
        <v>25</v>
      </c>
      <c r="K251" s="58">
        <v>20</v>
      </c>
      <c r="L251" s="150">
        <v>50</v>
      </c>
      <c r="M251" s="58"/>
      <c r="N251" s="59"/>
      <c r="O251" s="386">
        <f>SUM(J251:N251)</f>
        <v>95</v>
      </c>
      <c r="P251" s="41"/>
      <c r="Q251" s="62"/>
      <c r="R251" s="61"/>
      <c r="S251" s="63">
        <f>SUM(O251,R251)</f>
        <v>95</v>
      </c>
      <c r="T251" s="139"/>
      <c r="U251" s="65">
        <f t="shared" si="111"/>
        <v>95</v>
      </c>
      <c r="V251" s="66">
        <f t="shared" si="121"/>
        <v>0</v>
      </c>
      <c r="W251" s="48"/>
      <c r="X251" s="304">
        <f>(J251*1000)/C251</f>
        <v>1000</v>
      </c>
      <c r="Y251" s="305">
        <f>(K251*1000)/C251</f>
        <v>800</v>
      </c>
      <c r="Z251" s="305">
        <f>(L251*1000)/C251</f>
        <v>2000</v>
      </c>
      <c r="AA251" s="305">
        <f>(M251*1000)/C251</f>
        <v>0</v>
      </c>
      <c r="AB251" s="306">
        <f>(N251*1000)/C251</f>
        <v>0</v>
      </c>
      <c r="AC251" s="52">
        <f t="shared" si="133"/>
        <v>3800</v>
      </c>
      <c r="AD251" s="53">
        <f>(R251*1000)/C251</f>
        <v>0</v>
      </c>
      <c r="AE251" s="54">
        <f t="shared" si="134"/>
        <v>3800</v>
      </c>
    </row>
    <row r="252" spans="1:31" ht="18" hidden="1" customHeight="1">
      <c r="A252" s="30">
        <v>203201</v>
      </c>
      <c r="B252" s="108">
        <v>4</v>
      </c>
      <c r="C252" s="32">
        <v>25</v>
      </c>
      <c r="D252" s="72" t="s">
        <v>311</v>
      </c>
      <c r="E252" s="73"/>
      <c r="F252" s="73"/>
      <c r="G252" s="73"/>
      <c r="H252" s="36"/>
      <c r="I252" s="36"/>
      <c r="J252" s="396"/>
      <c r="K252" s="58"/>
      <c r="L252" s="58"/>
      <c r="M252" s="58"/>
      <c r="N252" s="59"/>
      <c r="O252" s="386">
        <f t="shared" si="135"/>
        <v>0</v>
      </c>
      <c r="P252" s="41"/>
      <c r="Q252" s="62"/>
      <c r="R252" s="61"/>
      <c r="S252" s="63">
        <f>SUM(O252,R252)</f>
        <v>0</v>
      </c>
      <c r="T252" s="436"/>
      <c r="U252" s="65">
        <f t="shared" si="111"/>
        <v>0</v>
      </c>
      <c r="V252" s="66">
        <f t="shared" si="121"/>
        <v>0</v>
      </c>
      <c r="W252" s="48"/>
      <c r="X252" s="49">
        <f>(J252*1000)/C252</f>
        <v>0</v>
      </c>
      <c r="Y252" s="50"/>
      <c r="Z252" s="50"/>
      <c r="AA252" s="50"/>
      <c r="AB252" s="51"/>
      <c r="AC252" s="52">
        <f t="shared" si="133"/>
        <v>0</v>
      </c>
      <c r="AD252" s="53"/>
      <c r="AE252" s="54">
        <f t="shared" si="134"/>
        <v>0</v>
      </c>
    </row>
    <row r="253" spans="1:31" ht="18" customHeight="1">
      <c r="A253" s="30">
        <v>203501</v>
      </c>
      <c r="B253" s="108">
        <v>4</v>
      </c>
      <c r="C253" s="233" t="s">
        <v>27</v>
      </c>
      <c r="D253" s="72"/>
      <c r="E253" s="73"/>
      <c r="F253" s="73"/>
      <c r="G253" s="73"/>
      <c r="H253" s="36"/>
      <c r="I253" s="89" t="s">
        <v>312</v>
      </c>
      <c r="J253" s="71"/>
      <c r="K253" s="58"/>
      <c r="L253" s="58"/>
      <c r="M253" s="58"/>
      <c r="N253" s="59"/>
      <c r="O253" s="386"/>
      <c r="P253" s="61"/>
      <c r="Q253" s="109">
        <v>45</v>
      </c>
      <c r="R253" s="92">
        <f>SUM(P253:Q253)</f>
        <v>45</v>
      </c>
      <c r="S253" s="63"/>
      <c r="T253" s="93">
        <f>SUM(R253:S253)</f>
        <v>45</v>
      </c>
      <c r="U253" s="65">
        <f t="shared" si="111"/>
        <v>45</v>
      </c>
      <c r="V253" s="66">
        <f t="shared" si="121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customHeight="1">
      <c r="A254" s="30">
        <v>203501</v>
      </c>
      <c r="B254" s="108">
        <v>4</v>
      </c>
      <c r="C254" s="32">
        <v>50</v>
      </c>
      <c r="D254" s="72"/>
      <c r="E254" s="73"/>
      <c r="F254" s="73"/>
      <c r="G254" s="73"/>
      <c r="H254" s="36"/>
      <c r="I254" s="909" t="s">
        <v>312</v>
      </c>
      <c r="J254" s="71"/>
      <c r="K254" s="58"/>
      <c r="L254" s="58"/>
      <c r="M254" s="58"/>
      <c r="N254" s="59"/>
      <c r="O254" s="386"/>
      <c r="P254" s="61"/>
      <c r="Q254" s="62">
        <v>16</v>
      </c>
      <c r="R254" s="61">
        <f>SUM(P254:Q254)</f>
        <v>16</v>
      </c>
      <c r="S254" s="63">
        <f>SUM(O254,R254)</f>
        <v>16</v>
      </c>
      <c r="T254" s="139"/>
      <c r="U254" s="65">
        <f t="shared" si="111"/>
        <v>16</v>
      </c>
      <c r="V254" s="66">
        <f t="shared" si="121"/>
        <v>0</v>
      </c>
      <c r="W254" s="48"/>
      <c r="X254" s="49">
        <f>(J254*1000)/C254</f>
        <v>0</v>
      </c>
      <c r="Y254" s="50">
        <f>(K254*1000)/C254</f>
        <v>0</v>
      </c>
      <c r="Z254" s="50"/>
      <c r="AA254" s="50">
        <f>(M254*1000)/C254</f>
        <v>0</v>
      </c>
      <c r="AB254" s="51">
        <f>(N254*1000)/C254</f>
        <v>0</v>
      </c>
      <c r="AC254" s="52">
        <f t="shared" si="133"/>
        <v>0</v>
      </c>
      <c r="AD254" s="53">
        <f>(R254*1000)/C254</f>
        <v>320</v>
      </c>
      <c r="AE254" s="54">
        <f t="shared" si="134"/>
        <v>320</v>
      </c>
    </row>
    <row r="255" spans="1:31" ht="18" customHeight="1">
      <c r="A255" s="30">
        <v>204501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313</v>
      </c>
      <c r="J255" s="71"/>
      <c r="K255" s="58"/>
      <c r="M255" s="58"/>
      <c r="N255" s="59"/>
      <c r="O255" s="386"/>
      <c r="P255" s="61"/>
      <c r="Q255" s="109">
        <v>14</v>
      </c>
      <c r="R255" s="92">
        <f>SUM(P255:Q255)</f>
        <v>14</v>
      </c>
      <c r="S255" s="63"/>
      <c r="T255" s="140">
        <f>SUM(O255,R255)</f>
        <v>14</v>
      </c>
      <c r="U255" s="65">
        <f t="shared" si="111"/>
        <v>14</v>
      </c>
      <c r="V255" s="66">
        <f t="shared" si="121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>
      <c r="A256" s="30">
        <v>204501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313</v>
      </c>
      <c r="J256" s="71"/>
      <c r="K256" s="58"/>
      <c r="L256" s="58"/>
      <c r="M256" s="58"/>
      <c r="N256" s="59"/>
      <c r="O256" s="386"/>
      <c r="P256" s="61"/>
      <c r="Q256" s="62">
        <v>100</v>
      </c>
      <c r="R256" s="61">
        <f t="shared" si="132"/>
        <v>100</v>
      </c>
      <c r="S256" s="63">
        <f t="shared" ref="S256:S274" si="136">SUM(O256,R256)</f>
        <v>100</v>
      </c>
      <c r="T256" s="227"/>
      <c r="U256" s="65">
        <f t="shared" si="111"/>
        <v>100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>
        <f t="shared" ref="AD256:AD274" si="137">(R256*1000)/C256</f>
        <v>2000</v>
      </c>
      <c r="AE256" s="54">
        <f t="shared" si="134"/>
        <v>2000</v>
      </c>
    </row>
    <row r="257" spans="1:31" ht="18" customHeight="1">
      <c r="A257" s="30">
        <v>204101</v>
      </c>
      <c r="B257" s="108">
        <v>4</v>
      </c>
      <c r="C257" s="32">
        <v>25</v>
      </c>
      <c r="D257" s="72">
        <v>540</v>
      </c>
      <c r="E257" s="73"/>
      <c r="F257" s="73" t="s">
        <v>314</v>
      </c>
      <c r="G257" s="73"/>
      <c r="H257" s="36"/>
      <c r="I257" s="97"/>
      <c r="J257" s="396"/>
      <c r="K257" s="58"/>
      <c r="L257" s="58"/>
      <c r="M257" s="58"/>
      <c r="N257" s="59"/>
      <c r="O257" s="386">
        <f>SUM(J257:N257)</f>
        <v>0</v>
      </c>
      <c r="P257" s="41"/>
      <c r="Q257" s="62"/>
      <c r="R257" s="61">
        <f t="shared" si="132"/>
        <v>0</v>
      </c>
      <c r="S257" s="63">
        <f t="shared" si="136"/>
        <v>0</v>
      </c>
      <c r="T257" s="139"/>
      <c r="U257" s="65">
        <f t="shared" si="111"/>
        <v>0</v>
      </c>
      <c r="V257" s="66">
        <f t="shared" si="121"/>
        <v>0</v>
      </c>
      <c r="W257" s="48"/>
      <c r="X257" s="49">
        <f>(J257*1000)/C257</f>
        <v>0</v>
      </c>
      <c r="Y257" s="50">
        <f>(K257*1000)/C257</f>
        <v>0</v>
      </c>
      <c r="Z257" s="50">
        <f t="shared" ref="Z257:Z274" si="138">(L257*1000)/C257</f>
        <v>0</v>
      </c>
      <c r="AA257" s="50">
        <f t="shared" ref="AA257:AA274" si="139">(M257*1000)/C257</f>
        <v>0</v>
      </c>
      <c r="AB257" s="51">
        <f t="shared" ref="AB257:AB274" si="140">(N257*1000)/C257</f>
        <v>0</v>
      </c>
      <c r="AC257" s="52">
        <f t="shared" si="133"/>
        <v>0</v>
      </c>
      <c r="AD257" s="53">
        <f t="shared" si="137"/>
        <v>0</v>
      </c>
      <c r="AE257" s="54">
        <f t="shared" si="134"/>
        <v>0</v>
      </c>
    </row>
    <row r="258" spans="1:31" ht="18" hidden="1" customHeight="1">
      <c r="A258" s="30">
        <v>204501</v>
      </c>
      <c r="B258" s="108">
        <v>4</v>
      </c>
      <c r="C258" s="32">
        <v>50</v>
      </c>
      <c r="D258" s="72" t="s">
        <v>313</v>
      </c>
      <c r="E258" s="73"/>
      <c r="F258" s="73"/>
      <c r="G258" s="73"/>
      <c r="H258" s="36"/>
      <c r="I258" s="36"/>
      <c r="J258" s="71"/>
      <c r="K258" s="58"/>
      <c r="L258" s="58"/>
      <c r="M258" s="58"/>
      <c r="N258" s="59"/>
      <c r="O258" s="386">
        <f t="shared" si="135"/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 t="shared" ref="X258:X274" si="141">(J258*1000)/C258</f>
        <v>0</v>
      </c>
      <c r="Y258" s="50">
        <f t="shared" ref="Y258:Y274" si="142">(K258*1000)/C258</f>
        <v>0</v>
      </c>
      <c r="Z258" s="50">
        <f t="shared" si="138"/>
        <v>0</v>
      </c>
      <c r="AA258" s="50">
        <f t="shared" si="139"/>
        <v>0</v>
      </c>
      <c r="AB258" s="51">
        <f t="shared" si="140"/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172">
        <v>202301</v>
      </c>
      <c r="B259" s="101">
        <v>2.5</v>
      </c>
      <c r="C259" s="96">
        <v>25</v>
      </c>
      <c r="D259" s="165" t="s">
        <v>315</v>
      </c>
      <c r="E259" s="103"/>
      <c r="F259" s="103"/>
      <c r="G259" s="103"/>
      <c r="H259" s="103"/>
      <c r="I259" s="104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si="141"/>
        <v>0</v>
      </c>
      <c r="Y259" s="50">
        <f t="shared" si="142"/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172">
        <v>204101</v>
      </c>
      <c r="B260" s="101">
        <v>3.5</v>
      </c>
      <c r="C260" s="96">
        <v>25</v>
      </c>
      <c r="D260" s="165" t="s">
        <v>316</v>
      </c>
      <c r="E260" s="103" t="s">
        <v>317</v>
      </c>
      <c r="F260" s="103" t="s">
        <v>318</v>
      </c>
      <c r="G260" s="103" t="s">
        <v>319</v>
      </c>
      <c r="H260" s="103" t="s">
        <v>320</v>
      </c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30">
        <v>202101</v>
      </c>
      <c r="B261" s="31">
        <v>2.5</v>
      </c>
      <c r="C261" s="32">
        <v>25</v>
      </c>
      <c r="D261" s="72">
        <v>6548</v>
      </c>
      <c r="E261" s="73">
        <v>8948</v>
      </c>
      <c r="F261" s="73" t="s">
        <v>321</v>
      </c>
      <c r="G261" s="73" t="s">
        <v>322</v>
      </c>
      <c r="H261" s="36" t="s">
        <v>323</v>
      </c>
      <c r="I261" s="36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211001</v>
      </c>
      <c r="B262" s="108">
        <v>2.5</v>
      </c>
      <c r="C262" s="32">
        <v>25</v>
      </c>
      <c r="D262" s="72">
        <v>541</v>
      </c>
      <c r="E262" s="73"/>
      <c r="F262" s="73"/>
      <c r="G262" s="73"/>
      <c r="H262" s="36"/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212003</v>
      </c>
      <c r="B263" s="108">
        <v>4</v>
      </c>
      <c r="C263" s="32">
        <v>25</v>
      </c>
      <c r="D263" s="72">
        <v>542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172">
        <v>213001</v>
      </c>
      <c r="B264" s="108">
        <v>4</v>
      </c>
      <c r="C264" s="96">
        <v>25</v>
      </c>
      <c r="D264" s="165" t="s">
        <v>324</v>
      </c>
      <c r="E264" s="103"/>
      <c r="F264" s="103"/>
      <c r="G264" s="103"/>
      <c r="H264" s="103"/>
      <c r="I264" s="104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30">
        <v>226001</v>
      </c>
      <c r="B265" s="108">
        <v>3.5</v>
      </c>
      <c r="C265" s="32">
        <v>25</v>
      </c>
      <c r="D265" s="72">
        <v>543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226001</v>
      </c>
      <c r="B266" s="108">
        <v>4</v>
      </c>
      <c r="C266" s="32">
        <v>40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customHeight="1">
      <c r="A267" s="30">
        <v>216201</v>
      </c>
      <c r="B267" s="108">
        <v>4</v>
      </c>
      <c r="C267" s="32">
        <v>25</v>
      </c>
      <c r="D267" s="72">
        <v>544</v>
      </c>
      <c r="E267" s="73">
        <v>944</v>
      </c>
      <c r="F267" s="73" t="s">
        <v>325</v>
      </c>
      <c r="G267" s="73">
        <v>9644</v>
      </c>
      <c r="H267" s="36"/>
      <c r="I267" s="36"/>
      <c r="J267" s="71">
        <v>32</v>
      </c>
      <c r="K267" s="58"/>
      <c r="L267" s="58"/>
      <c r="M267" s="58"/>
      <c r="N267" s="59"/>
      <c r="O267" s="386">
        <f t="shared" si="135"/>
        <v>32</v>
      </c>
      <c r="P267" s="41"/>
      <c r="Q267" s="62"/>
      <c r="R267" s="61">
        <f t="shared" si="132"/>
        <v>0</v>
      </c>
      <c r="S267" s="63">
        <f t="shared" si="136"/>
        <v>32</v>
      </c>
      <c r="T267" s="139"/>
      <c r="U267" s="65">
        <f t="shared" si="111"/>
        <v>32</v>
      </c>
      <c r="V267" s="66">
        <f t="shared" si="121"/>
        <v>0</v>
      </c>
      <c r="W267" s="48"/>
      <c r="X267" s="49">
        <f t="shared" si="141"/>
        <v>1280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1280</v>
      </c>
      <c r="AD267" s="53">
        <f t="shared" si="137"/>
        <v>0</v>
      </c>
      <c r="AE267" s="54">
        <f t="shared" si="134"/>
        <v>1280</v>
      </c>
    </row>
    <row r="268" spans="1:31" ht="18" hidden="1" customHeight="1">
      <c r="A268" s="30">
        <v>216201</v>
      </c>
      <c r="B268" s="108">
        <v>4</v>
      </c>
      <c r="C268" s="32">
        <v>40</v>
      </c>
      <c r="D268" s="33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21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hidden="1" customHeight="1">
      <c r="A269" s="30">
        <v>216251</v>
      </c>
      <c r="B269" s="108">
        <v>4</v>
      </c>
      <c r="C269" s="32">
        <v>25</v>
      </c>
      <c r="D269" s="33">
        <v>545</v>
      </c>
      <c r="E269" s="73"/>
      <c r="F269" s="73"/>
      <c r="G269" s="73"/>
      <c r="H269" s="36">
        <v>8645</v>
      </c>
      <c r="I269" s="36"/>
      <c r="J269" s="37"/>
      <c r="K269" s="38"/>
      <c r="L269" s="38"/>
      <c r="M269" s="38"/>
      <c r="N269" s="39"/>
      <c r="O269" s="386">
        <f t="shared" si="135"/>
        <v>0</v>
      </c>
      <c r="P269" s="41"/>
      <c r="Q269" s="42"/>
      <c r="R269" s="41">
        <f t="shared" si="132"/>
        <v>0</v>
      </c>
      <c r="S269" s="44">
        <f t="shared" si="136"/>
        <v>0</v>
      </c>
      <c r="T269" s="45"/>
      <c r="U269" s="46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216251</v>
      </c>
      <c r="B270" s="108">
        <v>4</v>
      </c>
      <c r="C270" s="32">
        <v>40</v>
      </c>
      <c r="D270" s="33">
        <v>545</v>
      </c>
      <c r="E270" s="73">
        <v>945</v>
      </c>
      <c r="F270" s="73" t="s">
        <v>326</v>
      </c>
      <c r="G270" s="73">
        <v>9645</v>
      </c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30">
        <v>221001</v>
      </c>
      <c r="B271" s="108">
        <v>2.5</v>
      </c>
      <c r="C271" s="32">
        <v>40</v>
      </c>
      <c r="D271" s="72" t="s">
        <v>327</v>
      </c>
      <c r="E271" s="73"/>
      <c r="F271" s="73"/>
      <c r="G271" s="73"/>
      <c r="H271" s="36"/>
      <c r="I271" s="36" t="s">
        <v>327</v>
      </c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>
      <c r="A272" s="30">
        <v>222001</v>
      </c>
      <c r="B272" s="108">
        <v>4</v>
      </c>
      <c r="C272" s="32">
        <v>40</v>
      </c>
      <c r="D272" s="72" t="s">
        <v>328</v>
      </c>
      <c r="E272" s="73"/>
      <c r="F272" s="73"/>
      <c r="G272" s="73"/>
      <c r="H272" s="36"/>
      <c r="I272" s="36" t="s">
        <v>328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>
      <c r="A273" s="30">
        <v>226501</v>
      </c>
      <c r="B273" s="108">
        <v>4</v>
      </c>
      <c r="C273" s="32">
        <v>40</v>
      </c>
      <c r="D273" s="72" t="s">
        <v>329</v>
      </c>
      <c r="E273" s="73"/>
      <c r="F273" s="73"/>
      <c r="G273" s="73"/>
      <c r="H273" s="36"/>
      <c r="I273" s="36"/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>
      <c r="A274" s="82">
        <v>200100</v>
      </c>
      <c r="B274" s="157">
        <v>2.5</v>
      </c>
      <c r="C274" s="168">
        <v>25</v>
      </c>
      <c r="D274" s="84">
        <v>144</v>
      </c>
      <c r="E274" s="85">
        <v>744</v>
      </c>
      <c r="F274" s="85" t="s">
        <v>330</v>
      </c>
      <c r="G274" s="85">
        <v>8244</v>
      </c>
      <c r="H274" s="85"/>
      <c r="I274" s="171"/>
      <c r="J274" s="417"/>
      <c r="K274" s="418"/>
      <c r="L274" s="418"/>
      <c r="M274" s="418"/>
      <c r="N274" s="419"/>
      <c r="O274" s="386">
        <f t="shared" si="135"/>
        <v>0</v>
      </c>
      <c r="P274" s="41"/>
      <c r="Q274" s="420"/>
      <c r="R274" s="421">
        <f t="shared" si="132"/>
        <v>0</v>
      </c>
      <c r="S274" s="44">
        <f t="shared" si="136"/>
        <v>0</v>
      </c>
      <c r="T274" s="422"/>
      <c r="U274" s="423">
        <f t="shared" ref="U274:U332" si="143">SUM(S274:T274)</f>
        <v>0</v>
      </c>
      <c r="V274" s="66">
        <f t="shared" si="121"/>
        <v>0</v>
      </c>
      <c r="W274" s="424"/>
      <c r="X274" s="425">
        <f t="shared" si="141"/>
        <v>0</v>
      </c>
      <c r="Y274" s="426">
        <f t="shared" si="142"/>
        <v>0</v>
      </c>
      <c r="Z274" s="426">
        <f t="shared" si="138"/>
        <v>0</v>
      </c>
      <c r="AA274" s="426">
        <f t="shared" si="139"/>
        <v>0</v>
      </c>
      <c r="AB274" s="427">
        <f t="shared" si="140"/>
        <v>0</v>
      </c>
      <c r="AC274" s="428">
        <f t="shared" si="133"/>
        <v>0</v>
      </c>
      <c r="AD274" s="429">
        <f t="shared" si="137"/>
        <v>0</v>
      </c>
      <c r="AE274" s="437">
        <f t="shared" si="134"/>
        <v>0</v>
      </c>
    </row>
    <row r="275" spans="1:31" ht="18" customHeight="1" thickBot="1">
      <c r="A275" s="281" t="s">
        <v>331</v>
      </c>
      <c r="B275" s="282"/>
      <c r="C275" s="283"/>
      <c r="D275" s="282"/>
      <c r="E275" s="282"/>
      <c r="F275" s="282"/>
      <c r="G275" s="282"/>
      <c r="H275" s="282"/>
      <c r="I275" s="282"/>
      <c r="J275" s="285">
        <f t="shared" ref="J275:U275" si="144">SUM(J245:J274)</f>
        <v>66</v>
      </c>
      <c r="K275" s="285">
        <f t="shared" si="144"/>
        <v>20</v>
      </c>
      <c r="L275" s="285">
        <f t="shared" si="144"/>
        <v>65</v>
      </c>
      <c r="M275" s="285">
        <f t="shared" si="144"/>
        <v>0</v>
      </c>
      <c r="N275" s="286">
        <f t="shared" si="144"/>
        <v>8</v>
      </c>
      <c r="O275" s="287">
        <f t="shared" si="144"/>
        <v>159</v>
      </c>
      <c r="P275" s="288">
        <f t="shared" si="144"/>
        <v>0</v>
      </c>
      <c r="Q275" s="289">
        <f>SUM(Q245:Q274)</f>
        <v>191</v>
      </c>
      <c r="R275" s="288">
        <f t="shared" si="144"/>
        <v>191</v>
      </c>
      <c r="S275" s="290">
        <f t="shared" si="144"/>
        <v>291</v>
      </c>
      <c r="T275" s="291">
        <f t="shared" si="144"/>
        <v>59</v>
      </c>
      <c r="U275" s="292">
        <f t="shared" si="144"/>
        <v>350</v>
      </c>
      <c r="V275" s="66">
        <f t="shared" si="121"/>
        <v>0</v>
      </c>
      <c r="W275" s="382"/>
      <c r="X275" s="294">
        <f t="shared" ref="X275:AE275" si="145">SUM(X245:X274)</f>
        <v>2640</v>
      </c>
      <c r="Y275" s="291">
        <f t="shared" si="145"/>
        <v>800</v>
      </c>
      <c r="Z275" s="291">
        <f t="shared" si="145"/>
        <v>2600</v>
      </c>
      <c r="AA275" s="291">
        <f t="shared" si="145"/>
        <v>0</v>
      </c>
      <c r="AB275" s="295">
        <f t="shared" si="145"/>
        <v>320</v>
      </c>
      <c r="AC275" s="292">
        <f t="shared" si="145"/>
        <v>6360</v>
      </c>
      <c r="AD275" s="295">
        <f t="shared" si="145"/>
        <v>2640</v>
      </c>
      <c r="AE275" s="296">
        <f t="shared" si="145"/>
        <v>9000</v>
      </c>
    </row>
    <row r="276" spans="1:31" ht="18" customHeight="1">
      <c r="A276" s="77">
        <v>542000</v>
      </c>
      <c r="B276" s="229" t="s">
        <v>57</v>
      </c>
      <c r="C276" s="78">
        <v>25</v>
      </c>
      <c r="D276" s="79">
        <v>301</v>
      </c>
      <c r="E276" s="80">
        <v>801</v>
      </c>
      <c r="F276" s="80" t="s">
        <v>332</v>
      </c>
      <c r="G276" s="80">
        <v>9401</v>
      </c>
      <c r="H276" s="81"/>
      <c r="I276" s="81"/>
      <c r="J276" s="197">
        <v>24</v>
      </c>
      <c r="K276" s="384"/>
      <c r="L276" s="384"/>
      <c r="M276" s="384"/>
      <c r="N276" s="385"/>
      <c r="O276" s="386">
        <f t="shared" ref="O276:O281" si="146">SUM(J276:N276)</f>
        <v>24</v>
      </c>
      <c r="P276" s="41"/>
      <c r="Q276" s="387"/>
      <c r="R276" s="388">
        <f>SUM(P276:Q276)</f>
        <v>0</v>
      </c>
      <c r="S276" s="44">
        <f>SUM(O276,R276)</f>
        <v>24</v>
      </c>
      <c r="T276" s="301"/>
      <c r="U276" s="302">
        <f t="shared" si="143"/>
        <v>24</v>
      </c>
      <c r="V276" s="66">
        <f t="shared" si="121"/>
        <v>0</v>
      </c>
      <c r="W276" s="303"/>
      <c r="X276" s="304">
        <f>(J276*1000)/C276</f>
        <v>960</v>
      </c>
      <c r="Y276" s="305">
        <f>(K276*1000)/C276</f>
        <v>0</v>
      </c>
      <c r="Z276" s="305">
        <f>(L276*1000)/C276</f>
        <v>0</v>
      </c>
      <c r="AA276" s="305">
        <f>(M276*1000)/C276</f>
        <v>0</v>
      </c>
      <c r="AB276" s="306">
        <f>(N276*1000)/C276</f>
        <v>0</v>
      </c>
      <c r="AC276" s="307">
        <f>SUM(X276:AB276)</f>
        <v>960</v>
      </c>
      <c r="AD276" s="308">
        <f>(R276*1000)/C276</f>
        <v>0</v>
      </c>
      <c r="AE276" s="309">
        <f>SUM(AC276:AD276)</f>
        <v>960</v>
      </c>
    </row>
    <row r="277" spans="1:31" ht="18" customHeight="1">
      <c r="A277" s="77">
        <v>546001</v>
      </c>
      <c r="B277" s="229" t="s">
        <v>206</v>
      </c>
      <c r="C277" s="78">
        <v>25</v>
      </c>
      <c r="D277" s="79">
        <v>502</v>
      </c>
      <c r="E277" s="80"/>
      <c r="F277" s="80"/>
      <c r="G277" s="80"/>
      <c r="H277" s="81"/>
      <c r="I277" s="81"/>
      <c r="J277" s="197">
        <v>24</v>
      </c>
      <c r="K277" s="384"/>
      <c r="L277" s="384"/>
      <c r="M277" s="384"/>
      <c r="N277" s="385"/>
      <c r="O277" s="386">
        <f t="shared" si="146"/>
        <v>24</v>
      </c>
      <c r="P277" s="41"/>
      <c r="Q277" s="387"/>
      <c r="R277" s="388"/>
      <c r="S277" s="44">
        <f>SUM(O277,R277)</f>
        <v>24</v>
      </c>
      <c r="T277" s="319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/>
      <c r="AE277" s="309">
        <f>SUM(AC277:AD277)</f>
        <v>960</v>
      </c>
    </row>
    <row r="278" spans="1:31" ht="18" customHeight="1">
      <c r="A278" s="77">
        <v>546001</v>
      </c>
      <c r="B278" s="229" t="s">
        <v>206</v>
      </c>
      <c r="C278" s="233" t="s">
        <v>27</v>
      </c>
      <c r="D278" s="438">
        <v>502</v>
      </c>
      <c r="E278" s="80"/>
      <c r="F278" s="80"/>
      <c r="G278" s="80"/>
      <c r="H278" s="81"/>
      <c r="I278" s="81"/>
      <c r="J278" s="197"/>
      <c r="K278" s="384"/>
      <c r="L278" s="384"/>
      <c r="M278" s="384"/>
      <c r="N278" s="385"/>
      <c r="O278" s="386">
        <f t="shared" si="146"/>
        <v>0</v>
      </c>
      <c r="P278" s="41"/>
      <c r="Q278" s="387"/>
      <c r="R278" s="388"/>
      <c r="S278" s="44"/>
      <c r="T278" s="145">
        <f>SUM(O278,R278)</f>
        <v>0</v>
      </c>
      <c r="U278" s="302">
        <f t="shared" si="143"/>
        <v>0</v>
      </c>
      <c r="V278" s="66">
        <f t="shared" si="121"/>
        <v>0</v>
      </c>
      <c r="W278" s="303"/>
      <c r="X278" s="304"/>
      <c r="Y278" s="305"/>
      <c r="Z278" s="305"/>
      <c r="AA278" s="305"/>
      <c r="AB278" s="306"/>
      <c r="AC278" s="307"/>
      <c r="AD278" s="308"/>
      <c r="AE278" s="309"/>
    </row>
    <row r="279" spans="1:31" ht="18" hidden="1" customHeight="1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439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>
        <f>SUM(O279,R279)</f>
        <v>0</v>
      </c>
      <c r="T279" s="301"/>
      <c r="U279" s="302">
        <f t="shared" si="143"/>
        <v>0</v>
      </c>
      <c r="V279" s="66">
        <f t="shared" si="121"/>
        <v>0</v>
      </c>
      <c r="W279" s="303"/>
      <c r="X279" s="304">
        <f>(J279*1000)/C279</f>
        <v>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0</v>
      </c>
      <c r="AD279" s="308"/>
      <c r="AE279" s="309">
        <f>SUM(AC279:AD279)</f>
        <v>0</v>
      </c>
    </row>
    <row r="280" spans="1:31" ht="18" customHeight="1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21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21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>SUM(J276:J281)</f>
        <v>72</v>
      </c>
      <c r="K282" s="285">
        <f t="shared" ref="K282:U282" si="147">SUM(K276:K281)</f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72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72</v>
      </c>
      <c r="T282" s="291">
        <f t="shared" si="147"/>
        <v>0</v>
      </c>
      <c r="U282" s="292">
        <f t="shared" si="147"/>
        <v>72</v>
      </c>
      <c r="V282" s="66">
        <f t="shared" si="121"/>
        <v>0</v>
      </c>
      <c r="W282" s="382"/>
      <c r="X282" s="294">
        <f t="shared" ref="X282:AE282" si="148">SUM(X276:X281)</f>
        <v>2880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2880</v>
      </c>
      <c r="AD282" s="295">
        <f t="shared" si="148"/>
        <v>0</v>
      </c>
      <c r="AE282" s="296">
        <f t="shared" si="148"/>
        <v>2880</v>
      </c>
    </row>
    <row r="283" spans="1:31" ht="18" customHeight="1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32</v>
      </c>
      <c r="K283" s="198">
        <v>8</v>
      </c>
      <c r="L283" s="444"/>
      <c r="M283" s="198"/>
      <c r="N283" s="199"/>
      <c r="O283" s="386">
        <f t="shared" ref="O283:O332" si="149">SUM(J283:N283)</f>
        <v>40</v>
      </c>
      <c r="P283" s="41"/>
      <c r="Q283" s="387"/>
      <c r="R283" s="388">
        <f t="shared" ref="R283:R327" si="150">SUM(P283:Q283)</f>
        <v>0</v>
      </c>
      <c r="S283" s="44">
        <f t="shared" ref="S283:S319" si="151">SUM(O283,R283)</f>
        <v>40</v>
      </c>
      <c r="T283" s="301"/>
      <c r="U283" s="302">
        <f t="shared" si="143"/>
        <v>40</v>
      </c>
      <c r="V283" s="66">
        <f t="shared" si="121"/>
        <v>0</v>
      </c>
      <c r="W283" s="303"/>
      <c r="X283" s="304">
        <f>(J283*1000)/C283</f>
        <v>1280</v>
      </c>
      <c r="Y283" s="305">
        <f>(K283*1000)/C283</f>
        <v>320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32" si="152">SUM(X283:AB283)</f>
        <v>1600</v>
      </c>
      <c r="AD283" s="308">
        <f>(R283*1000)/C283</f>
        <v>0</v>
      </c>
      <c r="AE283" s="309">
        <f t="shared" ref="AE283:AE332" si="153">SUM(AC283:AD283)</f>
        <v>1600</v>
      </c>
    </row>
    <row r="284" spans="1:31" ht="18" customHeight="1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8</v>
      </c>
      <c r="M284" s="198"/>
      <c r="N284" s="199"/>
      <c r="O284" s="386">
        <f t="shared" si="149"/>
        <v>8</v>
      </c>
      <c r="P284" s="41"/>
      <c r="Q284" s="387"/>
      <c r="R284" s="388"/>
      <c r="S284" s="44">
        <f t="shared" si="151"/>
        <v>8</v>
      </c>
      <c r="T284" s="301"/>
      <c r="U284" s="302">
        <f t="shared" si="143"/>
        <v>8</v>
      </c>
      <c r="V284" s="66">
        <f t="shared" si="121"/>
        <v>0</v>
      </c>
      <c r="W284" s="303"/>
      <c r="X284" s="304"/>
      <c r="Y284" s="305"/>
      <c r="Z284" s="305">
        <f>(L284*1000)/C284</f>
        <v>320</v>
      </c>
      <c r="AA284" s="305">
        <f>(M284*1000)/C284</f>
        <v>0</v>
      </c>
      <c r="AB284" s="306">
        <f>(N284*1000)/C284</f>
        <v>0</v>
      </c>
      <c r="AC284" s="307">
        <f t="shared" si="152"/>
        <v>320</v>
      </c>
      <c r="AD284" s="308"/>
      <c r="AE284" s="309">
        <f t="shared" si="153"/>
        <v>320</v>
      </c>
    </row>
    <row r="285" spans="1:31" ht="18" customHeight="1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16</v>
      </c>
      <c r="M285" s="198"/>
      <c r="N285" s="447"/>
      <c r="O285" s="386">
        <f>SUM(J285:N285)</f>
        <v>16</v>
      </c>
      <c r="P285" s="41"/>
      <c r="Q285" s="387"/>
      <c r="R285" s="388"/>
      <c r="S285" s="44">
        <f>SUM(O285,R285)</f>
        <v>16</v>
      </c>
      <c r="T285" s="301"/>
      <c r="U285" s="302">
        <f>SUM(S285:T285)</f>
        <v>16</v>
      </c>
      <c r="V285" s="66">
        <f>O285+R285-U285</f>
        <v>0</v>
      </c>
      <c r="W285" s="303"/>
      <c r="X285" s="304"/>
      <c r="Y285" s="305"/>
      <c r="Z285" s="305">
        <f>(L285*1000)/C285</f>
        <v>640</v>
      </c>
      <c r="AA285" s="305"/>
      <c r="AB285" s="306"/>
      <c r="AC285" s="307">
        <f>SUM(X285:AB285)</f>
        <v>640</v>
      </c>
      <c r="AD285" s="308"/>
      <c r="AE285" s="309">
        <f>SUM(AC285:AD285)</f>
        <v>640</v>
      </c>
    </row>
    <row r="286" spans="1:31" ht="18" customHeight="1">
      <c r="A286" s="443">
        <v>433782</v>
      </c>
      <c r="B286" s="445" t="s">
        <v>57</v>
      </c>
      <c r="C286" s="238">
        <v>40</v>
      </c>
      <c r="D286" s="33"/>
      <c r="E286" s="34"/>
      <c r="F286" s="926" t="s">
        <v>498</v>
      </c>
      <c r="G286" s="34"/>
      <c r="H286" s="35"/>
      <c r="I286" s="35"/>
      <c r="J286" s="197"/>
      <c r="K286" s="198"/>
      <c r="L286" s="315">
        <v>4</v>
      </c>
      <c r="M286" s="198"/>
      <c r="N286" s="447"/>
      <c r="O286" s="386">
        <f t="shared" ref="O286:O288" si="154">SUM(J286:N286)</f>
        <v>4</v>
      </c>
      <c r="P286" s="41"/>
      <c r="Q286" s="387"/>
      <c r="R286" s="388"/>
      <c r="S286" s="44">
        <f>SUM(O286,R286)</f>
        <v>4</v>
      </c>
      <c r="T286" s="319"/>
      <c r="U286" s="302">
        <f t="shared" ref="U286:U290" si="155">SUM(S286:T286)</f>
        <v>4</v>
      </c>
      <c r="V286" s="66">
        <f t="shared" ref="V286:V289" si="156">O286+R286-U286</f>
        <v>0</v>
      </c>
      <c r="W286" s="303"/>
      <c r="X286" s="304"/>
      <c r="Y286" s="305"/>
      <c r="Z286" s="305">
        <f t="shared" ref="Z286:Z293" si="157">(L286*1000)/C286</f>
        <v>100</v>
      </c>
      <c r="AA286" s="305"/>
      <c r="AB286" s="306"/>
      <c r="AC286" s="307">
        <f t="shared" ref="AC286:AC291" si="158">SUM(X286:AB286)</f>
        <v>100</v>
      </c>
      <c r="AD286" s="308"/>
      <c r="AE286" s="309">
        <f t="shared" ref="AE286:AE290" si="159">SUM(AC286:AD286)</f>
        <v>100</v>
      </c>
    </row>
    <row r="287" spans="1:31" ht="18" customHeight="1">
      <c r="A287" s="443">
        <v>433783</v>
      </c>
      <c r="B287" s="445" t="s">
        <v>57</v>
      </c>
      <c r="C287" s="238" t="s">
        <v>27</v>
      </c>
      <c r="D287" s="33"/>
      <c r="E287" s="34"/>
      <c r="F287" s="926" t="s">
        <v>499</v>
      </c>
      <c r="G287" s="34"/>
      <c r="H287" s="35"/>
      <c r="I287" s="35"/>
      <c r="J287" s="197"/>
      <c r="K287" s="198"/>
      <c r="L287" s="315">
        <v>9</v>
      </c>
      <c r="M287" s="198"/>
      <c r="N287" s="447"/>
      <c r="O287" s="386">
        <f t="shared" si="154"/>
        <v>9</v>
      </c>
      <c r="P287" s="41"/>
      <c r="Q287" s="387"/>
      <c r="R287" s="388"/>
      <c r="S287" s="44"/>
      <c r="T287" s="145">
        <f>SUM(O287,R287)</f>
        <v>9</v>
      </c>
      <c r="U287" s="302">
        <f t="shared" si="155"/>
        <v>9</v>
      </c>
      <c r="V287" s="66">
        <f t="shared" si="156"/>
        <v>0</v>
      </c>
      <c r="W287" s="303"/>
      <c r="X287" s="304"/>
      <c r="Y287" s="305"/>
      <c r="Z287" s="305"/>
      <c r="AA287" s="305"/>
      <c r="AB287" s="306"/>
      <c r="AC287" s="307">
        <f t="shared" si="158"/>
        <v>0</v>
      </c>
      <c r="AD287" s="308"/>
      <c r="AE287" s="309">
        <f t="shared" si="159"/>
        <v>0</v>
      </c>
    </row>
    <row r="288" spans="1:31" ht="18" customHeight="1">
      <c r="A288" s="443">
        <v>433774</v>
      </c>
      <c r="B288" s="445" t="s">
        <v>57</v>
      </c>
      <c r="C288" s="238">
        <v>40</v>
      </c>
      <c r="D288" s="33"/>
      <c r="E288" s="34"/>
      <c r="F288" s="926" t="s">
        <v>500</v>
      </c>
      <c r="G288" s="34"/>
      <c r="H288" s="35"/>
      <c r="I288" s="35"/>
      <c r="J288" s="197"/>
      <c r="K288" s="198"/>
      <c r="L288" s="315">
        <v>4</v>
      </c>
      <c r="M288" s="198"/>
      <c r="N288" s="447"/>
      <c r="O288" s="386">
        <f t="shared" si="154"/>
        <v>4</v>
      </c>
      <c r="P288" s="41"/>
      <c r="Q288" s="387"/>
      <c r="R288" s="388"/>
      <c r="S288" s="44">
        <f>SUM(O288,R288)</f>
        <v>4</v>
      </c>
      <c r="T288" s="319"/>
      <c r="U288" s="302">
        <f t="shared" si="155"/>
        <v>4</v>
      </c>
      <c r="V288" s="66">
        <f t="shared" si="156"/>
        <v>0</v>
      </c>
      <c r="W288" s="303"/>
      <c r="X288" s="304"/>
      <c r="Y288" s="305"/>
      <c r="Z288" s="305">
        <f t="shared" si="157"/>
        <v>100</v>
      </c>
      <c r="AA288" s="305"/>
      <c r="AB288" s="306"/>
      <c r="AC288" s="307">
        <f t="shared" si="158"/>
        <v>100</v>
      </c>
      <c r="AD288" s="308"/>
      <c r="AE288" s="309">
        <f t="shared" si="159"/>
        <v>100</v>
      </c>
    </row>
    <row r="289" spans="1:31" ht="17.25" customHeight="1">
      <c r="A289" s="443">
        <v>433779</v>
      </c>
      <c r="B289" s="445" t="s">
        <v>57</v>
      </c>
      <c r="C289" s="238" t="s">
        <v>27</v>
      </c>
      <c r="D289" s="33"/>
      <c r="E289" s="34"/>
      <c r="F289" s="314" t="s">
        <v>484</v>
      </c>
      <c r="G289" s="34"/>
      <c r="H289" s="35"/>
      <c r="I289" s="35"/>
      <c r="J289" s="197"/>
      <c r="K289" s="198"/>
      <c r="L289" s="315"/>
      <c r="M289" s="198"/>
      <c r="N289" s="199"/>
      <c r="O289" s="386">
        <f t="shared" si="149"/>
        <v>0</v>
      </c>
      <c r="P289" s="41"/>
      <c r="Q289" s="387"/>
      <c r="R289" s="388"/>
      <c r="S289" s="44"/>
      <c r="T289" s="145">
        <f>SUM(O289,R289)</f>
        <v>0</v>
      </c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/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5.75">
      <c r="A290" s="443">
        <v>433780</v>
      </c>
      <c r="B290" s="445" t="s">
        <v>57</v>
      </c>
      <c r="C290" s="238" t="s">
        <v>27</v>
      </c>
      <c r="D290" s="33"/>
      <c r="E290" s="34"/>
      <c r="F290" s="314" t="s">
        <v>485</v>
      </c>
      <c r="G290" s="34"/>
      <c r="H290" s="35"/>
      <c r="I290" s="35"/>
      <c r="J290" s="197"/>
      <c r="K290" s="198"/>
      <c r="L290" s="315">
        <v>13</v>
      </c>
      <c r="M290" s="198"/>
      <c r="N290" s="446"/>
      <c r="O290" s="386">
        <f t="shared" si="149"/>
        <v>13</v>
      </c>
      <c r="P290" s="41"/>
      <c r="Q290" s="387"/>
      <c r="R290" s="388"/>
      <c r="S290" s="44"/>
      <c r="T290" s="145">
        <f>SUM(O290,R290)</f>
        <v>13</v>
      </c>
      <c r="U290" s="302">
        <f t="shared" si="155"/>
        <v>13</v>
      </c>
      <c r="V290" s="66">
        <f t="shared" ref="V290:V334" si="160">O290+R290-U290</f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8" customHeight="1">
      <c r="A291" s="348">
        <v>433781</v>
      </c>
      <c r="B291" s="191" t="s">
        <v>57</v>
      </c>
      <c r="C291" s="180">
        <v>40</v>
      </c>
      <c r="D291" s="73"/>
      <c r="E291" s="73"/>
      <c r="F291" s="135" t="s">
        <v>486</v>
      </c>
      <c r="G291" s="73"/>
      <c r="H291" s="73"/>
      <c r="I291" s="73"/>
      <c r="J291" s="58"/>
      <c r="K291" s="58"/>
      <c r="L291" s="338">
        <v>12</v>
      </c>
      <c r="M291" s="58"/>
      <c r="N291" s="258"/>
      <c r="O291" s="386">
        <f t="shared" si="149"/>
        <v>12</v>
      </c>
      <c r="P291" s="42"/>
      <c r="Q291" s="42"/>
      <c r="R291" s="42"/>
      <c r="S291" s="44">
        <f>SUM(O291,R291)</f>
        <v>12</v>
      </c>
      <c r="T291" s="45"/>
      <c r="U291" s="302">
        <f t="shared" si="143"/>
        <v>12</v>
      </c>
      <c r="V291" s="66">
        <f t="shared" si="160"/>
        <v>0</v>
      </c>
      <c r="W291" s="467"/>
      <c r="X291" s="304"/>
      <c r="Y291" s="304"/>
      <c r="Z291" s="305">
        <f t="shared" si="157"/>
        <v>300</v>
      </c>
      <c r="AA291" s="304"/>
      <c r="AB291" s="304"/>
      <c r="AC291" s="307">
        <f t="shared" si="158"/>
        <v>300</v>
      </c>
      <c r="AD291" s="918"/>
      <c r="AE291" s="308">
        <f t="shared" si="153"/>
        <v>300</v>
      </c>
    </row>
    <row r="292" spans="1:31" ht="18" customHeight="1">
      <c r="A292" s="443">
        <v>433700</v>
      </c>
      <c r="B292" s="445" t="s">
        <v>57</v>
      </c>
      <c r="C292" s="238">
        <v>25</v>
      </c>
      <c r="D292" s="33"/>
      <c r="E292" s="34"/>
      <c r="F292" s="34"/>
      <c r="G292" s="34"/>
      <c r="H292" s="35">
        <v>6884</v>
      </c>
      <c r="I292" s="35"/>
      <c r="J292" s="197"/>
      <c r="K292" s="198"/>
      <c r="L292" s="198"/>
      <c r="M292" s="198"/>
      <c r="N292" s="925">
        <v>8</v>
      </c>
      <c r="O292" s="386">
        <f t="shared" si="149"/>
        <v>8</v>
      </c>
      <c r="P292" s="41"/>
      <c r="Q292" s="387"/>
      <c r="R292" s="388"/>
      <c r="S292" s="44">
        <f t="shared" ref="S292:S293" si="161">SUM(O292,R292)</f>
        <v>8</v>
      </c>
      <c r="T292" s="301"/>
      <c r="U292" s="302">
        <f t="shared" si="143"/>
        <v>8</v>
      </c>
      <c r="V292" s="66">
        <f t="shared" si="160"/>
        <v>0</v>
      </c>
      <c r="W292" s="303"/>
      <c r="X292" s="304"/>
      <c r="Y292" s="305"/>
      <c r="Z292" s="305">
        <f t="shared" si="157"/>
        <v>0</v>
      </c>
      <c r="AA292" s="305"/>
      <c r="AB292" s="306">
        <f>(N292*1000)/C292</f>
        <v>320</v>
      </c>
      <c r="AC292" s="307">
        <f t="shared" si="152"/>
        <v>320</v>
      </c>
      <c r="AD292" s="308"/>
      <c r="AE292" s="309">
        <f t="shared" si="153"/>
        <v>320</v>
      </c>
    </row>
    <row r="293" spans="1:31" ht="18" hidden="1" customHeight="1">
      <c r="A293" s="443">
        <v>433701</v>
      </c>
      <c r="B293" s="445">
        <v>4</v>
      </c>
      <c r="C293" s="238">
        <v>25</v>
      </c>
      <c r="D293" s="33"/>
      <c r="E293" s="34"/>
      <c r="F293" s="34"/>
      <c r="G293" s="34"/>
      <c r="H293" s="35">
        <v>6984</v>
      </c>
      <c r="I293" s="35"/>
      <c r="J293" s="197"/>
      <c r="K293" s="198"/>
      <c r="L293" s="198"/>
      <c r="M293" s="198"/>
      <c r="N293" s="446"/>
      <c r="O293" s="386">
        <f t="shared" si="149"/>
        <v>0</v>
      </c>
      <c r="P293" s="41"/>
      <c r="Q293" s="387"/>
      <c r="R293" s="388"/>
      <c r="S293" s="44">
        <f t="shared" si="161"/>
        <v>0</v>
      </c>
      <c r="T293" s="301"/>
      <c r="U293" s="302">
        <f t="shared" si="143"/>
        <v>0</v>
      </c>
      <c r="V293" s="66">
        <f t="shared" si="160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customHeight="1">
      <c r="A294" s="443">
        <v>433001</v>
      </c>
      <c r="B294" s="445">
        <v>4</v>
      </c>
      <c r="C294" s="238">
        <v>25</v>
      </c>
      <c r="D294" s="33">
        <v>584</v>
      </c>
      <c r="E294" s="34">
        <v>984</v>
      </c>
      <c r="F294" s="34"/>
      <c r="G294" s="34"/>
      <c r="H294" s="35"/>
      <c r="I294" s="35"/>
      <c r="J294" s="197">
        <v>11</v>
      </c>
      <c r="K294" s="198">
        <v>5</v>
      </c>
      <c r="L294" s="198"/>
      <c r="M294" s="198"/>
      <c r="N294" s="199"/>
      <c r="O294" s="386">
        <f t="shared" si="149"/>
        <v>16</v>
      </c>
      <c r="P294" s="388"/>
      <c r="Q294" s="387"/>
      <c r="R294" s="388">
        <f t="shared" si="150"/>
        <v>0</v>
      </c>
      <c r="S294" s="824">
        <f t="shared" si="151"/>
        <v>16</v>
      </c>
      <c r="T294" s="301"/>
      <c r="U294" s="302">
        <f t="shared" si="143"/>
        <v>16</v>
      </c>
      <c r="V294" s="916">
        <f t="shared" si="160"/>
        <v>0</v>
      </c>
      <c r="W294" s="303"/>
      <c r="X294" s="304">
        <f t="shared" ref="X294:X305" si="162">(J294*1000)/C294</f>
        <v>440</v>
      </c>
      <c r="Y294" s="305">
        <f t="shared" ref="Y294:Y319" si="163">(K294*1000)/C294</f>
        <v>200</v>
      </c>
      <c r="Z294" s="305">
        <f t="shared" ref="Z294:Z319" si="164">(L294*1000)/C294</f>
        <v>0</v>
      </c>
      <c r="AA294" s="305">
        <f t="shared" ref="AA294:AA319" si="165">(M294*1000)/C294</f>
        <v>0</v>
      </c>
      <c r="AB294" s="306">
        <f t="shared" ref="AB294:AB319" si="166">(N294*1000)/C294</f>
        <v>0</v>
      </c>
      <c r="AC294" s="307">
        <f t="shared" si="152"/>
        <v>640</v>
      </c>
      <c r="AD294" s="308">
        <f t="shared" ref="AD294:AD303" si="167">(R294*1000)/C294</f>
        <v>0</v>
      </c>
      <c r="AE294" s="309">
        <f t="shared" si="153"/>
        <v>640</v>
      </c>
    </row>
    <row r="295" spans="1:31" ht="18" hidden="1" customHeight="1">
      <c r="A295" s="443">
        <v>434000</v>
      </c>
      <c r="B295" s="445" t="s">
        <v>57</v>
      </c>
      <c r="C295" s="238">
        <v>25</v>
      </c>
      <c r="D295" s="33">
        <v>385</v>
      </c>
      <c r="E295" s="34"/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60"/>
        <v>0</v>
      </c>
      <c r="W295" s="48"/>
      <c r="X295" s="49">
        <f t="shared" si="162"/>
        <v>0</v>
      </c>
      <c r="Y295" s="50">
        <f t="shared" si="163"/>
        <v>0</v>
      </c>
      <c r="Z295" s="50">
        <f t="shared" si="164"/>
        <v>0</v>
      </c>
      <c r="AA295" s="50">
        <f t="shared" si="165"/>
        <v>0</v>
      </c>
      <c r="AB295" s="51">
        <f t="shared" si="166"/>
        <v>0</v>
      </c>
      <c r="AC295" s="52">
        <f t="shared" si="152"/>
        <v>0</v>
      </c>
      <c r="AD295" s="53">
        <f t="shared" si="167"/>
        <v>0</v>
      </c>
      <c r="AE295" s="54">
        <f t="shared" si="153"/>
        <v>0</v>
      </c>
    </row>
    <row r="296" spans="1:31" ht="18" hidden="1" customHeight="1">
      <c r="A296" s="443">
        <v>434001</v>
      </c>
      <c r="B296" s="445">
        <v>3.5</v>
      </c>
      <c r="C296" s="238">
        <v>25</v>
      </c>
      <c r="D296" s="33">
        <v>585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60"/>
        <v>0</v>
      </c>
      <c r="W296" s="48"/>
      <c r="X296" s="49">
        <f t="shared" si="162"/>
        <v>0</v>
      </c>
      <c r="Y296" s="50">
        <f t="shared" si="163"/>
        <v>0</v>
      </c>
      <c r="Z296" s="50">
        <f t="shared" si="164"/>
        <v>0</v>
      </c>
      <c r="AA296" s="50">
        <f t="shared" si="165"/>
        <v>0</v>
      </c>
      <c r="AB296" s="51">
        <f t="shared" si="166"/>
        <v>0</v>
      </c>
      <c r="AC296" s="52">
        <f t="shared" si="152"/>
        <v>0</v>
      </c>
      <c r="AD296" s="53">
        <f t="shared" si="167"/>
        <v>0</v>
      </c>
      <c r="AE296" s="54">
        <f t="shared" si="153"/>
        <v>0</v>
      </c>
    </row>
    <row r="297" spans="1:31" ht="18" customHeight="1">
      <c r="A297" s="443">
        <v>433010</v>
      </c>
      <c r="B297" s="445" t="s">
        <v>57</v>
      </c>
      <c r="C297" s="238">
        <v>25</v>
      </c>
      <c r="D297" s="33" t="s">
        <v>338</v>
      </c>
      <c r="E297" s="34" t="s">
        <v>339</v>
      </c>
      <c r="F297" s="34"/>
      <c r="G297" s="34"/>
      <c r="H297" s="35"/>
      <c r="I297" s="35"/>
      <c r="J297" s="71">
        <v>8</v>
      </c>
      <c r="K297" s="58">
        <v>8</v>
      </c>
      <c r="L297" s="58"/>
      <c r="M297" s="58"/>
      <c r="N297" s="59"/>
      <c r="O297" s="386">
        <f t="shared" si="149"/>
        <v>16</v>
      </c>
      <c r="P297" s="41"/>
      <c r="Q297" s="42"/>
      <c r="R297" s="41">
        <f t="shared" si="150"/>
        <v>0</v>
      </c>
      <c r="S297" s="44">
        <f t="shared" si="151"/>
        <v>16</v>
      </c>
      <c r="T297" s="45"/>
      <c r="U297" s="46">
        <f t="shared" si="143"/>
        <v>16</v>
      </c>
      <c r="V297" s="66">
        <f t="shared" si="160"/>
        <v>0</v>
      </c>
      <c r="W297" s="48" t="s">
        <v>288</v>
      </c>
      <c r="X297" s="49">
        <f t="shared" si="162"/>
        <v>320</v>
      </c>
      <c r="Y297" s="50">
        <f t="shared" si="163"/>
        <v>320</v>
      </c>
      <c r="Z297" s="50">
        <f t="shared" si="164"/>
        <v>0</v>
      </c>
      <c r="AA297" s="50">
        <f t="shared" si="165"/>
        <v>0</v>
      </c>
      <c r="AB297" s="51">
        <f t="shared" si="166"/>
        <v>0</v>
      </c>
      <c r="AC297" s="52">
        <f t="shared" si="152"/>
        <v>640</v>
      </c>
      <c r="AD297" s="53">
        <f t="shared" si="167"/>
        <v>0</v>
      </c>
      <c r="AE297" s="54">
        <f t="shared" si="153"/>
        <v>640</v>
      </c>
    </row>
    <row r="298" spans="1:31" ht="18" hidden="1" customHeight="1">
      <c r="A298" s="443">
        <v>433011</v>
      </c>
      <c r="B298" s="445">
        <v>4</v>
      </c>
      <c r="C298" s="238">
        <v>25</v>
      </c>
      <c r="D298" s="33" t="s">
        <v>340</v>
      </c>
      <c r="E298" s="34" t="s">
        <v>341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60"/>
        <v>0</v>
      </c>
      <c r="W298" s="48"/>
      <c r="X298" s="49">
        <f t="shared" si="162"/>
        <v>0</v>
      </c>
      <c r="Y298" s="50">
        <f t="shared" si="163"/>
        <v>0</v>
      </c>
      <c r="Z298" s="50">
        <f t="shared" si="164"/>
        <v>0</v>
      </c>
      <c r="AA298" s="50">
        <f t="shared" si="165"/>
        <v>0</v>
      </c>
      <c r="AB298" s="51">
        <f t="shared" si="166"/>
        <v>0</v>
      </c>
      <c r="AC298" s="52">
        <f t="shared" si="152"/>
        <v>0</v>
      </c>
      <c r="AD298" s="53">
        <f t="shared" si="167"/>
        <v>0</v>
      </c>
      <c r="AE298" s="54">
        <f t="shared" si="153"/>
        <v>0</v>
      </c>
    </row>
    <row r="299" spans="1:31" ht="18" hidden="1" customHeight="1">
      <c r="A299" s="443">
        <v>411001</v>
      </c>
      <c r="B299" s="445">
        <v>4</v>
      </c>
      <c r="C299" s="238">
        <v>25</v>
      </c>
      <c r="D299" s="33">
        <v>571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60"/>
        <v>0</v>
      </c>
      <c r="W299" s="48"/>
      <c r="X299" s="49">
        <f t="shared" si="162"/>
        <v>0</v>
      </c>
      <c r="Y299" s="50">
        <f t="shared" si="163"/>
        <v>0</v>
      </c>
      <c r="Z299" s="50">
        <f t="shared" si="164"/>
        <v>0</v>
      </c>
      <c r="AA299" s="50">
        <f t="shared" si="165"/>
        <v>0</v>
      </c>
      <c r="AB299" s="51">
        <f t="shared" si="166"/>
        <v>0</v>
      </c>
      <c r="AC299" s="52">
        <f t="shared" si="152"/>
        <v>0</v>
      </c>
      <c r="AD299" s="53">
        <f t="shared" si="167"/>
        <v>0</v>
      </c>
      <c r="AE299" s="54">
        <f t="shared" si="153"/>
        <v>0</v>
      </c>
    </row>
    <row r="300" spans="1:31" ht="18" hidden="1" customHeight="1">
      <c r="A300" s="443">
        <v>411001</v>
      </c>
      <c r="B300" s="445">
        <v>4</v>
      </c>
      <c r="C300" s="238">
        <v>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60"/>
        <v>0</v>
      </c>
      <c r="W300" s="48"/>
      <c r="X300" s="49">
        <f t="shared" si="162"/>
        <v>0</v>
      </c>
      <c r="Y300" s="50">
        <f t="shared" si="163"/>
        <v>0</v>
      </c>
      <c r="Z300" s="50">
        <f t="shared" si="164"/>
        <v>0</v>
      </c>
      <c r="AA300" s="50">
        <f t="shared" si="165"/>
        <v>0</v>
      </c>
      <c r="AB300" s="51">
        <f t="shared" si="166"/>
        <v>0</v>
      </c>
      <c r="AC300" s="52">
        <f t="shared" si="152"/>
        <v>0</v>
      </c>
      <c r="AD300" s="53">
        <f t="shared" si="167"/>
        <v>0</v>
      </c>
      <c r="AE300" s="54">
        <f t="shared" si="153"/>
        <v>0</v>
      </c>
    </row>
    <row r="301" spans="1:31" ht="18" hidden="1" customHeight="1">
      <c r="A301" s="443">
        <v>412001</v>
      </c>
      <c r="B301" s="445">
        <v>4</v>
      </c>
      <c r="C301" s="238">
        <v>5</v>
      </c>
      <c r="D301" s="33">
        <v>572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60"/>
        <v>0</v>
      </c>
      <c r="W301" s="48"/>
      <c r="X301" s="49">
        <f t="shared" si="162"/>
        <v>0</v>
      </c>
      <c r="Y301" s="50">
        <f t="shared" si="163"/>
        <v>0</v>
      </c>
      <c r="Z301" s="50">
        <f t="shared" si="164"/>
        <v>0</v>
      </c>
      <c r="AA301" s="50">
        <f t="shared" si="165"/>
        <v>0</v>
      </c>
      <c r="AB301" s="51">
        <f t="shared" si="166"/>
        <v>0</v>
      </c>
      <c r="AC301" s="52">
        <f t="shared" si="152"/>
        <v>0</v>
      </c>
      <c r="AD301" s="53">
        <f t="shared" si="167"/>
        <v>0</v>
      </c>
      <c r="AE301" s="54">
        <f t="shared" si="153"/>
        <v>0</v>
      </c>
    </row>
    <row r="302" spans="1:31" ht="18" hidden="1" customHeight="1">
      <c r="A302" s="443">
        <v>412001</v>
      </c>
      <c r="B302" s="445">
        <v>4</v>
      </c>
      <c r="C302" s="238">
        <v>25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60"/>
        <v>0</v>
      </c>
      <c r="W302" s="48"/>
      <c r="X302" s="49">
        <f t="shared" si="162"/>
        <v>0</v>
      </c>
      <c r="Y302" s="50">
        <f t="shared" si="163"/>
        <v>0</v>
      </c>
      <c r="Z302" s="50">
        <f t="shared" si="164"/>
        <v>0</v>
      </c>
      <c r="AA302" s="50">
        <f t="shared" si="165"/>
        <v>0</v>
      </c>
      <c r="AB302" s="51">
        <f t="shared" si="166"/>
        <v>0</v>
      </c>
      <c r="AC302" s="52">
        <f t="shared" si="152"/>
        <v>0</v>
      </c>
      <c r="AD302" s="53">
        <f t="shared" si="167"/>
        <v>0</v>
      </c>
      <c r="AE302" s="54">
        <f t="shared" si="153"/>
        <v>0</v>
      </c>
    </row>
    <row r="303" spans="1:31" ht="18" hidden="1" customHeight="1">
      <c r="A303" s="443">
        <v>431001</v>
      </c>
      <c r="B303" s="445">
        <v>3.5</v>
      </c>
      <c r="C303" s="238">
        <v>25</v>
      </c>
      <c r="D303" s="33">
        <v>581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60"/>
        <v>0</v>
      </c>
      <c r="W303" s="48"/>
      <c r="X303" s="49">
        <f t="shared" si="162"/>
        <v>0</v>
      </c>
      <c r="Y303" s="50">
        <f t="shared" si="163"/>
        <v>0</v>
      </c>
      <c r="Z303" s="50">
        <f t="shared" si="164"/>
        <v>0</v>
      </c>
      <c r="AA303" s="50">
        <f t="shared" si="165"/>
        <v>0</v>
      </c>
      <c r="AB303" s="51">
        <f t="shared" si="166"/>
        <v>0</v>
      </c>
      <c r="AC303" s="52">
        <f t="shared" si="152"/>
        <v>0</v>
      </c>
      <c r="AD303" s="53">
        <f t="shared" si="167"/>
        <v>0</v>
      </c>
      <c r="AE303" s="54">
        <f t="shared" si="153"/>
        <v>0</v>
      </c>
    </row>
    <row r="304" spans="1:31" ht="18" customHeight="1">
      <c r="A304" s="443">
        <v>422001</v>
      </c>
      <c r="B304" s="445">
        <v>4</v>
      </c>
      <c r="C304" s="238">
        <v>25</v>
      </c>
      <c r="D304" s="33">
        <v>594</v>
      </c>
      <c r="E304" s="34">
        <v>994</v>
      </c>
      <c r="F304" s="34"/>
      <c r="G304" s="34"/>
      <c r="H304" s="35"/>
      <c r="I304" s="35"/>
      <c r="J304" s="71">
        <v>16</v>
      </c>
      <c r="K304" s="58"/>
      <c r="L304" s="58"/>
      <c r="M304" s="58"/>
      <c r="N304" s="59"/>
      <c r="O304" s="386">
        <f t="shared" si="149"/>
        <v>16</v>
      </c>
      <c r="P304" s="41"/>
      <c r="Q304" s="42"/>
      <c r="R304" s="41">
        <f t="shared" si="150"/>
        <v>0</v>
      </c>
      <c r="S304" s="44">
        <f t="shared" si="151"/>
        <v>16</v>
      </c>
      <c r="T304" s="45"/>
      <c r="U304" s="46">
        <f t="shared" si="143"/>
        <v>16</v>
      </c>
      <c r="V304" s="66">
        <f t="shared" si="160"/>
        <v>0</v>
      </c>
      <c r="W304" s="48"/>
      <c r="X304" s="49">
        <f t="shared" si="162"/>
        <v>640</v>
      </c>
      <c r="Y304" s="50">
        <f t="shared" si="163"/>
        <v>0</v>
      </c>
      <c r="Z304" s="50">
        <f t="shared" si="164"/>
        <v>0</v>
      </c>
      <c r="AA304" s="50">
        <f t="shared" si="165"/>
        <v>0</v>
      </c>
      <c r="AB304" s="51">
        <f t="shared" si="166"/>
        <v>0</v>
      </c>
      <c r="AC304" s="52">
        <f t="shared" si="152"/>
        <v>640</v>
      </c>
      <c r="AD304" s="53"/>
      <c r="AE304" s="54">
        <f t="shared" si="153"/>
        <v>640</v>
      </c>
    </row>
    <row r="305" spans="1:31" ht="18" customHeight="1">
      <c r="A305" s="381">
        <v>423001</v>
      </c>
      <c r="B305" s="448">
        <v>4</v>
      </c>
      <c r="C305" s="32">
        <v>25</v>
      </c>
      <c r="D305" s="72">
        <v>595</v>
      </c>
      <c r="E305" s="73">
        <v>995</v>
      </c>
      <c r="F305" s="73"/>
      <c r="G305" s="73"/>
      <c r="H305" s="36"/>
      <c r="I305" s="36"/>
      <c r="J305" s="71">
        <v>56</v>
      </c>
      <c r="K305" s="58"/>
      <c r="L305" s="58"/>
      <c r="M305" s="58"/>
      <c r="N305" s="59"/>
      <c r="O305" s="386">
        <f t="shared" si="149"/>
        <v>56</v>
      </c>
      <c r="P305" s="41"/>
      <c r="Q305" s="42"/>
      <c r="R305" s="41">
        <f t="shared" si="150"/>
        <v>0</v>
      </c>
      <c r="S305" s="44">
        <f t="shared" si="151"/>
        <v>56</v>
      </c>
      <c r="T305" s="45"/>
      <c r="U305" s="46">
        <f t="shared" si="143"/>
        <v>56</v>
      </c>
      <c r="V305" s="66">
        <f t="shared" si="160"/>
        <v>0</v>
      </c>
      <c r="W305" s="48"/>
      <c r="X305" s="49">
        <f t="shared" si="162"/>
        <v>2240</v>
      </c>
      <c r="Y305" s="50">
        <f t="shared" si="163"/>
        <v>0</v>
      </c>
      <c r="Z305" s="50">
        <f t="shared" si="164"/>
        <v>0</v>
      </c>
      <c r="AA305" s="50">
        <f t="shared" si="165"/>
        <v>0</v>
      </c>
      <c r="AB305" s="51">
        <f t="shared" si="166"/>
        <v>0</v>
      </c>
      <c r="AC305" s="52">
        <f t="shared" si="152"/>
        <v>2240</v>
      </c>
      <c r="AD305" s="53">
        <f>(R305*1000)/C305</f>
        <v>0</v>
      </c>
      <c r="AE305" s="54">
        <f t="shared" si="153"/>
        <v>2240</v>
      </c>
    </row>
    <row r="306" spans="1:31" ht="18" customHeight="1">
      <c r="A306" s="381">
        <v>423700</v>
      </c>
      <c r="B306" s="448" t="s">
        <v>57</v>
      </c>
      <c r="C306" s="32">
        <v>25</v>
      </c>
      <c r="D306" s="72"/>
      <c r="E306" s="73"/>
      <c r="F306" s="73"/>
      <c r="G306" s="73"/>
      <c r="H306" s="36">
        <v>6895</v>
      </c>
      <c r="I306" s="36"/>
      <c r="J306" s="71"/>
      <c r="K306" s="58"/>
      <c r="L306" s="58"/>
      <c r="M306" s="58"/>
      <c r="N306" s="173">
        <v>16</v>
      </c>
      <c r="O306" s="386">
        <f t="shared" si="149"/>
        <v>16</v>
      </c>
      <c r="P306" s="41"/>
      <c r="Q306" s="42"/>
      <c r="R306" s="41"/>
      <c r="S306" s="44">
        <f t="shared" si="151"/>
        <v>16</v>
      </c>
      <c r="T306" s="45"/>
      <c r="U306" s="46">
        <f t="shared" si="143"/>
        <v>16</v>
      </c>
      <c r="V306" s="66">
        <f t="shared" si="160"/>
        <v>0</v>
      </c>
      <c r="W306" s="48"/>
      <c r="X306" s="49"/>
      <c r="Y306" s="50">
        <f t="shared" si="163"/>
        <v>0</v>
      </c>
      <c r="Z306" s="50">
        <f t="shared" si="164"/>
        <v>0</v>
      </c>
      <c r="AA306" s="50">
        <f t="shared" si="165"/>
        <v>0</v>
      </c>
      <c r="AB306" s="51">
        <f t="shared" si="166"/>
        <v>640</v>
      </c>
      <c r="AC306" s="52">
        <f t="shared" si="152"/>
        <v>640</v>
      </c>
      <c r="AD306" s="53"/>
      <c r="AE306" s="54">
        <f t="shared" si="153"/>
        <v>640</v>
      </c>
    </row>
    <row r="307" spans="1:31" ht="18" customHeight="1">
      <c r="A307" s="381">
        <v>423701</v>
      </c>
      <c r="B307" s="448">
        <v>4</v>
      </c>
      <c r="C307" s="32">
        <v>25</v>
      </c>
      <c r="D307" s="72"/>
      <c r="E307" s="73"/>
      <c r="F307" s="73"/>
      <c r="G307" s="73"/>
      <c r="H307" s="36">
        <v>6995</v>
      </c>
      <c r="I307" s="97"/>
      <c r="J307" s="71"/>
      <c r="K307" s="58"/>
      <c r="L307" s="58"/>
      <c r="M307" s="58"/>
      <c r="N307" s="150">
        <v>16</v>
      </c>
      <c r="O307" s="386">
        <f t="shared" si="149"/>
        <v>16</v>
      </c>
      <c r="P307" s="41"/>
      <c r="Q307" s="42"/>
      <c r="R307" s="41"/>
      <c r="S307" s="44">
        <f t="shared" si="151"/>
        <v>16</v>
      </c>
      <c r="T307" s="45"/>
      <c r="U307" s="46">
        <f t="shared" si="143"/>
        <v>16</v>
      </c>
      <c r="V307" s="66">
        <f t="shared" si="160"/>
        <v>0</v>
      </c>
      <c r="W307" s="48"/>
      <c r="X307" s="49"/>
      <c r="Y307" s="50">
        <f t="shared" si="163"/>
        <v>0</v>
      </c>
      <c r="Z307" s="50">
        <f t="shared" si="164"/>
        <v>0</v>
      </c>
      <c r="AA307" s="50">
        <f t="shared" si="165"/>
        <v>0</v>
      </c>
      <c r="AB307" s="51">
        <f t="shared" si="166"/>
        <v>640</v>
      </c>
      <c r="AC307" s="52">
        <f t="shared" si="152"/>
        <v>640</v>
      </c>
      <c r="AD307" s="53"/>
      <c r="AE307" s="54">
        <f t="shared" si="153"/>
        <v>640</v>
      </c>
    </row>
    <row r="308" spans="1:31" ht="18" hidden="1" customHeight="1">
      <c r="A308" s="381">
        <v>424001</v>
      </c>
      <c r="B308" s="448">
        <v>4</v>
      </c>
      <c r="C308" s="32">
        <v>25</v>
      </c>
      <c r="D308" s="137">
        <v>596</v>
      </c>
      <c r="E308" s="138">
        <v>996</v>
      </c>
      <c r="F308" s="73"/>
      <c r="G308" s="73"/>
      <c r="H308" s="36"/>
      <c r="I308" s="36"/>
      <c r="J308" s="71"/>
      <c r="K308" s="58"/>
      <c r="L308" s="58"/>
      <c r="M308" s="58"/>
      <c r="N308" s="5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60"/>
        <v>0</v>
      </c>
      <c r="W308" s="48"/>
      <c r="X308" s="49">
        <f t="shared" ref="X308:X319" si="168">(J308*1000)/C308</f>
        <v>0</v>
      </c>
      <c r="Y308" s="50">
        <f t="shared" si="163"/>
        <v>0</v>
      </c>
      <c r="Z308" s="50">
        <f t="shared" si="164"/>
        <v>0</v>
      </c>
      <c r="AA308" s="50">
        <f t="shared" si="165"/>
        <v>0</v>
      </c>
      <c r="AB308" s="51">
        <f t="shared" si="166"/>
        <v>0</v>
      </c>
      <c r="AC308" s="52">
        <f t="shared" si="152"/>
        <v>0</v>
      </c>
      <c r="AD308" s="53"/>
      <c r="AE308" s="54">
        <f t="shared" si="153"/>
        <v>0</v>
      </c>
    </row>
    <row r="309" spans="1:31" ht="18" hidden="1" customHeight="1">
      <c r="A309" s="381">
        <v>423001</v>
      </c>
      <c r="B309" s="448" t="s">
        <v>57</v>
      </c>
      <c r="C309" s="32">
        <v>25</v>
      </c>
      <c r="D309" s="72">
        <v>395</v>
      </c>
      <c r="E309" s="73"/>
      <c r="F309" s="73"/>
      <c r="G309" s="73"/>
      <c r="H309" s="36"/>
      <c r="I309" s="36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60"/>
        <v>0</v>
      </c>
      <c r="W309" s="48"/>
      <c r="X309" s="49">
        <f t="shared" si="168"/>
        <v>0</v>
      </c>
      <c r="Y309" s="50">
        <f t="shared" si="163"/>
        <v>0</v>
      </c>
      <c r="Z309" s="50">
        <f t="shared" si="164"/>
        <v>0</v>
      </c>
      <c r="AA309" s="50">
        <f t="shared" si="165"/>
        <v>0</v>
      </c>
      <c r="AB309" s="51">
        <f t="shared" si="166"/>
        <v>0</v>
      </c>
      <c r="AC309" s="52">
        <f t="shared" si="152"/>
        <v>0</v>
      </c>
      <c r="AD309" s="53">
        <f t="shared" ref="AD309:AD319" si="169">(R309*1000)/C309</f>
        <v>0</v>
      </c>
      <c r="AE309" s="54">
        <f t="shared" si="153"/>
        <v>0</v>
      </c>
    </row>
    <row r="310" spans="1:31" ht="18" hidden="1" customHeight="1">
      <c r="A310" s="172">
        <v>433000</v>
      </c>
      <c r="B310" s="448">
        <v>4</v>
      </c>
      <c r="C310" s="96">
        <v>25</v>
      </c>
      <c r="D310" s="416" t="s">
        <v>342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60"/>
        <v>0</v>
      </c>
      <c r="W310" s="48"/>
      <c r="X310" s="49">
        <f t="shared" si="168"/>
        <v>0</v>
      </c>
      <c r="Y310" s="50">
        <f t="shared" si="163"/>
        <v>0</v>
      </c>
      <c r="Z310" s="50">
        <f t="shared" si="164"/>
        <v>0</v>
      </c>
      <c r="AA310" s="50">
        <f t="shared" si="165"/>
        <v>0</v>
      </c>
      <c r="AB310" s="51">
        <f t="shared" si="166"/>
        <v>0</v>
      </c>
      <c r="AC310" s="52">
        <f t="shared" si="152"/>
        <v>0</v>
      </c>
      <c r="AD310" s="53">
        <f t="shared" si="169"/>
        <v>0</v>
      </c>
      <c r="AE310" s="54">
        <f t="shared" si="153"/>
        <v>0</v>
      </c>
    </row>
    <row r="311" spans="1:31" ht="18" hidden="1" customHeight="1">
      <c r="A311" s="172">
        <v>433000</v>
      </c>
      <c r="B311" s="448">
        <v>4</v>
      </c>
      <c r="C311" s="96">
        <v>40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60"/>
        <v>0</v>
      </c>
      <c r="W311" s="48"/>
      <c r="X311" s="49">
        <f t="shared" si="168"/>
        <v>0</v>
      </c>
      <c r="Y311" s="50">
        <f t="shared" si="163"/>
        <v>0</v>
      </c>
      <c r="Z311" s="50">
        <f t="shared" si="164"/>
        <v>0</v>
      </c>
      <c r="AA311" s="50">
        <f t="shared" si="165"/>
        <v>0</v>
      </c>
      <c r="AB311" s="51">
        <f t="shared" si="166"/>
        <v>0</v>
      </c>
      <c r="AC311" s="52">
        <f t="shared" si="152"/>
        <v>0</v>
      </c>
      <c r="AD311" s="53">
        <f t="shared" si="169"/>
        <v>0</v>
      </c>
      <c r="AE311" s="54">
        <f t="shared" si="153"/>
        <v>0</v>
      </c>
    </row>
    <row r="312" spans="1:31" ht="18" hidden="1" customHeight="1">
      <c r="A312" s="172">
        <v>433051</v>
      </c>
      <c r="B312" s="101" t="s">
        <v>57</v>
      </c>
      <c r="C312" s="96">
        <v>40</v>
      </c>
      <c r="D312" s="165" t="s">
        <v>343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60"/>
        <v>0</v>
      </c>
      <c r="W312" s="48"/>
      <c r="X312" s="49">
        <f t="shared" si="168"/>
        <v>0</v>
      </c>
      <c r="Y312" s="50">
        <f t="shared" si="163"/>
        <v>0</v>
      </c>
      <c r="Z312" s="50">
        <f t="shared" si="164"/>
        <v>0</v>
      </c>
      <c r="AA312" s="50">
        <f t="shared" si="165"/>
        <v>0</v>
      </c>
      <c r="AB312" s="51">
        <f t="shared" si="166"/>
        <v>0</v>
      </c>
      <c r="AC312" s="52">
        <f t="shared" si="152"/>
        <v>0</v>
      </c>
      <c r="AD312" s="53">
        <f t="shared" si="169"/>
        <v>0</v>
      </c>
      <c r="AE312" s="54">
        <f t="shared" si="153"/>
        <v>0</v>
      </c>
    </row>
    <row r="313" spans="1:31" ht="18" hidden="1" customHeight="1">
      <c r="A313" s="172">
        <v>433064</v>
      </c>
      <c r="B313" s="101" t="s">
        <v>57</v>
      </c>
      <c r="C313" s="96">
        <v>40</v>
      </c>
      <c r="D313" s="165" t="s">
        <v>344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60"/>
        <v>0</v>
      </c>
      <c r="W313" s="48"/>
      <c r="X313" s="49">
        <f t="shared" si="168"/>
        <v>0</v>
      </c>
      <c r="Y313" s="50">
        <f t="shared" si="163"/>
        <v>0</v>
      </c>
      <c r="Z313" s="50">
        <f t="shared" si="164"/>
        <v>0</v>
      </c>
      <c r="AA313" s="50">
        <f t="shared" si="165"/>
        <v>0</v>
      </c>
      <c r="AB313" s="51">
        <f t="shared" si="166"/>
        <v>0</v>
      </c>
      <c r="AC313" s="52">
        <f t="shared" si="152"/>
        <v>0</v>
      </c>
      <c r="AD313" s="53">
        <f t="shared" si="169"/>
        <v>0</v>
      </c>
      <c r="AE313" s="54">
        <f t="shared" si="153"/>
        <v>0</v>
      </c>
    </row>
    <row r="314" spans="1:31" ht="18" hidden="1" customHeight="1">
      <c r="A314" s="172">
        <v>433051</v>
      </c>
      <c r="B314" s="101" t="s">
        <v>57</v>
      </c>
      <c r="C314" s="96">
        <v>40</v>
      </c>
      <c r="D314" s="165" t="s">
        <v>345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60"/>
        <v>0</v>
      </c>
      <c r="W314" s="48"/>
      <c r="X314" s="49">
        <f t="shared" si="168"/>
        <v>0</v>
      </c>
      <c r="Y314" s="50">
        <f t="shared" si="163"/>
        <v>0</v>
      </c>
      <c r="Z314" s="50">
        <f t="shared" si="164"/>
        <v>0</v>
      </c>
      <c r="AA314" s="50">
        <f t="shared" si="165"/>
        <v>0</v>
      </c>
      <c r="AB314" s="51">
        <f t="shared" si="166"/>
        <v>0</v>
      </c>
      <c r="AC314" s="52">
        <f t="shared" si="152"/>
        <v>0</v>
      </c>
      <c r="AD314" s="53">
        <f t="shared" si="169"/>
        <v>0</v>
      </c>
      <c r="AE314" s="54">
        <f t="shared" si="153"/>
        <v>0</v>
      </c>
    </row>
    <row r="315" spans="1:31" ht="18" hidden="1" customHeight="1">
      <c r="A315" s="172">
        <v>411041</v>
      </c>
      <c r="B315" s="101" t="s">
        <v>57</v>
      </c>
      <c r="C315" s="96">
        <v>40</v>
      </c>
      <c r="D315" s="165" t="s">
        <v>346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60"/>
        <v>0</v>
      </c>
      <c r="W315" s="48"/>
      <c r="X315" s="49">
        <f t="shared" si="168"/>
        <v>0</v>
      </c>
      <c r="Y315" s="50">
        <f t="shared" si="163"/>
        <v>0</v>
      </c>
      <c r="Z315" s="50">
        <f t="shared" si="164"/>
        <v>0</v>
      </c>
      <c r="AA315" s="50">
        <f t="shared" si="165"/>
        <v>0</v>
      </c>
      <c r="AB315" s="51">
        <f t="shared" si="166"/>
        <v>0</v>
      </c>
      <c r="AC315" s="52">
        <f t="shared" si="152"/>
        <v>0</v>
      </c>
      <c r="AD315" s="53">
        <f t="shared" si="169"/>
        <v>0</v>
      </c>
      <c r="AE315" s="54">
        <f t="shared" si="153"/>
        <v>0</v>
      </c>
    </row>
    <row r="316" spans="1:31" ht="18" hidden="1" customHeight="1">
      <c r="A316" s="172">
        <v>400100</v>
      </c>
      <c r="B316" s="101" t="s">
        <v>57</v>
      </c>
      <c r="C316" s="96">
        <v>40</v>
      </c>
      <c r="D316" s="165" t="s">
        <v>347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60"/>
        <v>0</v>
      </c>
      <c r="W316" s="48"/>
      <c r="X316" s="49">
        <f t="shared" si="168"/>
        <v>0</v>
      </c>
      <c r="Y316" s="50">
        <f t="shared" si="163"/>
        <v>0</v>
      </c>
      <c r="Z316" s="50">
        <f t="shared" si="164"/>
        <v>0</v>
      </c>
      <c r="AA316" s="50">
        <f t="shared" si="165"/>
        <v>0</v>
      </c>
      <c r="AB316" s="51">
        <f t="shared" si="166"/>
        <v>0</v>
      </c>
      <c r="AC316" s="52">
        <f t="shared" si="152"/>
        <v>0</v>
      </c>
      <c r="AD316" s="53">
        <f t="shared" si="169"/>
        <v>0</v>
      </c>
      <c r="AE316" s="54">
        <f t="shared" si="153"/>
        <v>0</v>
      </c>
    </row>
    <row r="317" spans="1:31" ht="18" hidden="1" customHeight="1">
      <c r="A317" s="172">
        <v>400200</v>
      </c>
      <c r="B317" s="101" t="s">
        <v>57</v>
      </c>
      <c r="C317" s="96">
        <v>40</v>
      </c>
      <c r="D317" s="165" t="s">
        <v>348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60"/>
        <v>0</v>
      </c>
      <c r="W317" s="48"/>
      <c r="X317" s="49">
        <f t="shared" si="168"/>
        <v>0</v>
      </c>
      <c r="Y317" s="50">
        <f t="shared" si="163"/>
        <v>0</v>
      </c>
      <c r="Z317" s="50">
        <f t="shared" si="164"/>
        <v>0</v>
      </c>
      <c r="AA317" s="50">
        <f t="shared" si="165"/>
        <v>0</v>
      </c>
      <c r="AB317" s="51">
        <f t="shared" si="166"/>
        <v>0</v>
      </c>
      <c r="AC317" s="52">
        <f t="shared" si="152"/>
        <v>0</v>
      </c>
      <c r="AD317" s="53">
        <f t="shared" si="169"/>
        <v>0</v>
      </c>
      <c r="AE317" s="54">
        <f t="shared" si="153"/>
        <v>0</v>
      </c>
    </row>
    <row r="318" spans="1:31" ht="18" hidden="1" customHeight="1">
      <c r="A318" s="172">
        <v>400300</v>
      </c>
      <c r="B318" s="101" t="s">
        <v>57</v>
      </c>
      <c r="C318" s="96">
        <v>40</v>
      </c>
      <c r="D318" s="165" t="s">
        <v>349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60"/>
        <v>0</v>
      </c>
      <c r="W318" s="48"/>
      <c r="X318" s="49">
        <f t="shared" si="168"/>
        <v>0</v>
      </c>
      <c r="Y318" s="50">
        <f t="shared" si="163"/>
        <v>0</v>
      </c>
      <c r="Z318" s="50">
        <f t="shared" si="164"/>
        <v>0</v>
      </c>
      <c r="AA318" s="50">
        <f t="shared" si="165"/>
        <v>0</v>
      </c>
      <c r="AB318" s="51">
        <f t="shared" si="166"/>
        <v>0</v>
      </c>
      <c r="AC318" s="52">
        <f t="shared" si="152"/>
        <v>0</v>
      </c>
      <c r="AD318" s="53">
        <f t="shared" si="169"/>
        <v>0</v>
      </c>
      <c r="AE318" s="54">
        <f t="shared" si="153"/>
        <v>0</v>
      </c>
    </row>
    <row r="319" spans="1:31" ht="18" hidden="1" customHeight="1">
      <c r="A319" s="172">
        <v>433060</v>
      </c>
      <c r="B319" s="101" t="s">
        <v>57</v>
      </c>
      <c r="C319" s="96">
        <v>40</v>
      </c>
      <c r="D319" s="165" t="s">
        <v>350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60"/>
        <v>0</v>
      </c>
      <c r="W319" s="48"/>
      <c r="X319" s="49">
        <f t="shared" si="168"/>
        <v>0</v>
      </c>
      <c r="Y319" s="50">
        <f t="shared" si="163"/>
        <v>0</v>
      </c>
      <c r="Z319" s="50">
        <f t="shared" si="164"/>
        <v>0</v>
      </c>
      <c r="AA319" s="50">
        <f t="shared" si="165"/>
        <v>0</v>
      </c>
      <c r="AB319" s="51">
        <f t="shared" si="166"/>
        <v>0</v>
      </c>
      <c r="AC319" s="52">
        <f t="shared" si="152"/>
        <v>0</v>
      </c>
      <c r="AD319" s="53">
        <f t="shared" si="169"/>
        <v>0</v>
      </c>
      <c r="AE319" s="54">
        <f t="shared" si="153"/>
        <v>0</v>
      </c>
    </row>
    <row r="320" spans="1:31" ht="18" hidden="1" customHeight="1">
      <c r="A320" s="172">
        <v>433091</v>
      </c>
      <c r="B320" s="101" t="s">
        <v>57</v>
      </c>
      <c r="C320" s="96" t="s">
        <v>75</v>
      </c>
      <c r="D320" s="165" t="s">
        <v>351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/>
      <c r="T320" s="45">
        <f>SUM(O320,R320)</f>
        <v>0</v>
      </c>
      <c r="U320" s="46">
        <f t="shared" si="143"/>
        <v>0</v>
      </c>
      <c r="V320" s="66">
        <f t="shared" si="160"/>
        <v>0</v>
      </c>
      <c r="W320" s="48"/>
      <c r="X320" s="49"/>
      <c r="Y320" s="50"/>
      <c r="Z320" s="50"/>
      <c r="AA320" s="50"/>
      <c r="AB320" s="51"/>
      <c r="AC320" s="52">
        <f t="shared" si="152"/>
        <v>0</v>
      </c>
      <c r="AD320" s="53"/>
      <c r="AE320" s="54">
        <f t="shared" si="153"/>
        <v>0</v>
      </c>
    </row>
    <row r="321" spans="1:31" ht="18" hidden="1" customHeight="1">
      <c r="A321" s="172">
        <v>433092</v>
      </c>
      <c r="B321" s="101" t="s">
        <v>57</v>
      </c>
      <c r="C321" s="96" t="s">
        <v>75</v>
      </c>
      <c r="D321" s="165" t="s">
        <v>352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60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>
      <c r="A322" s="172">
        <v>433094</v>
      </c>
      <c r="B322" s="101" t="s">
        <v>57</v>
      </c>
      <c r="C322" s="96" t="s">
        <v>75</v>
      </c>
      <c r="D322" s="165" t="s">
        <v>353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60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>
      <c r="A323" s="172">
        <v>433093</v>
      </c>
      <c r="B323" s="101" t="s">
        <v>57</v>
      </c>
      <c r="C323" s="96">
        <v>40</v>
      </c>
      <c r="D323" s="165" t="s">
        <v>354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>
        <f>SUM(O323,R323)</f>
        <v>0</v>
      </c>
      <c r="T323" s="45"/>
      <c r="U323" s="46">
        <f t="shared" si="143"/>
        <v>0</v>
      </c>
      <c r="V323" s="66">
        <f t="shared" si="160"/>
        <v>0</v>
      </c>
      <c r="W323" s="48"/>
      <c r="X323" s="49">
        <f>(J323*1000)/C323</f>
        <v>0</v>
      </c>
      <c r="Y323" s="50">
        <f>(K323*1000)/C323</f>
        <v>0</v>
      </c>
      <c r="Z323" s="50">
        <f>(L323*1000)/C323</f>
        <v>0</v>
      </c>
      <c r="AA323" s="50">
        <f>(M323*1000)/C323</f>
        <v>0</v>
      </c>
      <c r="AB323" s="51">
        <f>(N323*1000)/C323</f>
        <v>0</v>
      </c>
      <c r="AC323" s="52">
        <f t="shared" si="152"/>
        <v>0</v>
      </c>
      <c r="AD323" s="53">
        <f>(R323*1000)/C323</f>
        <v>0</v>
      </c>
      <c r="AE323" s="54">
        <f t="shared" si="153"/>
        <v>0</v>
      </c>
    </row>
    <row r="324" spans="1:31" ht="18" hidden="1" customHeight="1">
      <c r="A324" s="172">
        <v>433081</v>
      </c>
      <c r="B324" s="101" t="s">
        <v>57</v>
      </c>
      <c r="C324" s="96">
        <v>40</v>
      </c>
      <c r="D324" s="165" t="s">
        <v>355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60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>
      <c r="A325" s="172">
        <v>433071</v>
      </c>
      <c r="B325" s="101" t="s">
        <v>57</v>
      </c>
      <c r="C325" s="96">
        <v>40</v>
      </c>
      <c r="D325" s="165" t="s">
        <v>356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60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>
      <c r="A326" s="172">
        <v>433061</v>
      </c>
      <c r="B326" s="101" t="s">
        <v>57</v>
      </c>
      <c r="C326" s="96" t="s">
        <v>75</v>
      </c>
      <c r="D326" s="165" t="s">
        <v>357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/>
      <c r="T326" s="45">
        <f>SUM(O326,R326)</f>
        <v>0</v>
      </c>
      <c r="U326" s="46">
        <f t="shared" si="143"/>
        <v>0</v>
      </c>
      <c r="V326" s="66">
        <f t="shared" si="160"/>
        <v>0</v>
      </c>
      <c r="W326" s="48"/>
      <c r="X326" s="49"/>
      <c r="Y326" s="50"/>
      <c r="Z326" s="50"/>
      <c r="AA326" s="50"/>
      <c r="AB326" s="51"/>
      <c r="AC326" s="52">
        <f t="shared" si="152"/>
        <v>0</v>
      </c>
      <c r="AD326" s="53"/>
      <c r="AE326" s="54">
        <f t="shared" si="153"/>
        <v>0</v>
      </c>
    </row>
    <row r="327" spans="1:31" ht="18" hidden="1" customHeight="1">
      <c r="A327" s="172">
        <v>433061</v>
      </c>
      <c r="B327" s="101" t="s">
        <v>57</v>
      </c>
      <c r="C327" s="96">
        <v>40</v>
      </c>
      <c r="D327" s="165" t="s">
        <v>358</v>
      </c>
      <c r="E327" s="103"/>
      <c r="F327" s="103"/>
      <c r="G327" s="103"/>
      <c r="H327" s="103"/>
      <c r="I327" s="104"/>
      <c r="J327" s="417"/>
      <c r="K327" s="418"/>
      <c r="L327" s="418"/>
      <c r="M327" s="418"/>
      <c r="N327" s="419"/>
      <c r="O327" s="386">
        <f t="shared" si="149"/>
        <v>0</v>
      </c>
      <c r="P327" s="41"/>
      <c r="Q327" s="420"/>
      <c r="R327" s="421">
        <f t="shared" si="150"/>
        <v>0</v>
      </c>
      <c r="S327" s="44">
        <f>SUM(O327,R327)</f>
        <v>0</v>
      </c>
      <c r="T327" s="422"/>
      <c r="U327" s="423">
        <f t="shared" si="143"/>
        <v>0</v>
      </c>
      <c r="V327" s="66">
        <f t="shared" si="160"/>
        <v>0</v>
      </c>
      <c r="W327" s="424"/>
      <c r="X327" s="425">
        <f>(J327*1000)/C327</f>
        <v>0</v>
      </c>
      <c r="Y327" s="426">
        <f>(K327*1000)/C327</f>
        <v>0</v>
      </c>
      <c r="Z327" s="426">
        <f>(L327*1000)/C327</f>
        <v>0</v>
      </c>
      <c r="AA327" s="426">
        <f>(M327*1000)/C327</f>
        <v>0</v>
      </c>
      <c r="AB327" s="427">
        <f>(N327*1000)/C327</f>
        <v>0</v>
      </c>
      <c r="AC327" s="428">
        <f t="shared" si="152"/>
        <v>0</v>
      </c>
      <c r="AD327" s="429">
        <f>(R327*1000)/C327</f>
        <v>0</v>
      </c>
      <c r="AE327" s="437">
        <f t="shared" si="153"/>
        <v>0</v>
      </c>
    </row>
    <row r="328" spans="1:31" ht="18" customHeight="1">
      <c r="A328" s="449" t="s">
        <v>359</v>
      </c>
      <c r="B328" s="450"/>
      <c r="C328" s="451"/>
      <c r="D328" s="450"/>
      <c r="E328" s="450"/>
      <c r="F328" s="450"/>
      <c r="G328" s="450"/>
      <c r="H328" s="450"/>
      <c r="I328" s="450"/>
      <c r="J328" s="452">
        <f t="shared" ref="J328:U328" si="170">SUM(J283:J327)</f>
        <v>123</v>
      </c>
      <c r="K328" s="453">
        <f t="shared" si="170"/>
        <v>21</v>
      </c>
      <c r="L328" s="453">
        <f t="shared" si="170"/>
        <v>66</v>
      </c>
      <c r="M328" s="453">
        <f t="shared" si="170"/>
        <v>0</v>
      </c>
      <c r="N328" s="454">
        <f t="shared" si="170"/>
        <v>40</v>
      </c>
      <c r="O328" s="455">
        <f t="shared" si="170"/>
        <v>250</v>
      </c>
      <c r="P328" s="456">
        <f t="shared" si="170"/>
        <v>0</v>
      </c>
      <c r="Q328" s="457">
        <f t="shared" si="170"/>
        <v>0</v>
      </c>
      <c r="R328" s="456">
        <f t="shared" si="170"/>
        <v>0</v>
      </c>
      <c r="S328" s="458">
        <f t="shared" si="170"/>
        <v>228</v>
      </c>
      <c r="T328" s="459">
        <f t="shared" si="170"/>
        <v>22</v>
      </c>
      <c r="U328" s="460">
        <f t="shared" si="170"/>
        <v>250</v>
      </c>
      <c r="V328" s="66">
        <f t="shared" si="160"/>
        <v>0</v>
      </c>
      <c r="W328" s="461"/>
      <c r="X328" s="462">
        <f t="shared" ref="X328:AE328" si="171">SUM(X283:X327)</f>
        <v>4920</v>
      </c>
      <c r="Y328" s="459">
        <f t="shared" si="171"/>
        <v>840</v>
      </c>
      <c r="Z328" s="459">
        <f t="shared" si="171"/>
        <v>1460</v>
      </c>
      <c r="AA328" s="459">
        <f t="shared" si="171"/>
        <v>0</v>
      </c>
      <c r="AB328" s="463">
        <f t="shared" si="171"/>
        <v>1600</v>
      </c>
      <c r="AC328" s="460">
        <f t="shared" si="171"/>
        <v>8820</v>
      </c>
      <c r="AD328" s="463">
        <f t="shared" si="171"/>
        <v>0</v>
      </c>
      <c r="AE328" s="464">
        <f t="shared" si="171"/>
        <v>8820</v>
      </c>
    </row>
    <row r="329" spans="1:31" ht="18" customHeight="1">
      <c r="A329" s="381">
        <v>513001</v>
      </c>
      <c r="B329" s="448">
        <v>4</v>
      </c>
      <c r="C329" s="238">
        <v>25</v>
      </c>
      <c r="D329" s="465"/>
      <c r="E329" s="465" t="s">
        <v>360</v>
      </c>
      <c r="F329" s="465"/>
      <c r="G329" s="465"/>
      <c r="H329" s="465"/>
      <c r="I329" s="465"/>
      <c r="J329" s="38"/>
      <c r="K329" s="466"/>
      <c r="L329" s="58"/>
      <c r="M329" s="58"/>
      <c r="N329" s="58"/>
      <c r="O329" s="40">
        <f t="shared" si="149"/>
        <v>0</v>
      </c>
      <c r="P329" s="42"/>
      <c r="Q329" s="42"/>
      <c r="R329" s="42"/>
      <c r="S329" s="44">
        <f>SUM(O329,R329)</f>
        <v>0</v>
      </c>
      <c r="T329" s="45"/>
      <c r="U329" s="46">
        <f t="shared" si="143"/>
        <v>0</v>
      </c>
      <c r="V329" s="66">
        <f t="shared" si="160"/>
        <v>0</v>
      </c>
      <c r="W329" s="467"/>
      <c r="X329" s="45"/>
      <c r="Y329" s="50">
        <f>(K329*1000)/C329</f>
        <v>0</v>
      </c>
      <c r="Z329" s="45"/>
      <c r="AA329" s="45"/>
      <c r="AB329" s="45"/>
      <c r="AC329" s="52">
        <f t="shared" si="152"/>
        <v>0</v>
      </c>
      <c r="AD329" s="45"/>
      <c r="AE329" s="54">
        <f t="shared" si="153"/>
        <v>0</v>
      </c>
    </row>
    <row r="330" spans="1:31" ht="18" hidden="1" customHeight="1">
      <c r="A330" s="381">
        <v>512001</v>
      </c>
      <c r="B330" s="448">
        <v>3.5</v>
      </c>
      <c r="C330" s="238">
        <v>25</v>
      </c>
      <c r="D330" s="465"/>
      <c r="E330" s="465" t="s">
        <v>361</v>
      </c>
      <c r="F330" s="465"/>
      <c r="G330" s="465"/>
      <c r="H330" s="465"/>
      <c r="I330" s="465"/>
      <c r="J330" s="38"/>
      <c r="K330" s="58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60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customHeight="1">
      <c r="A331" s="381">
        <v>513021</v>
      </c>
      <c r="B331" s="448">
        <v>4</v>
      </c>
      <c r="C331" s="238">
        <v>25</v>
      </c>
      <c r="D331" s="465"/>
      <c r="E331" s="465"/>
      <c r="F331" s="465"/>
      <c r="G331" s="465"/>
      <c r="H331" s="465">
        <v>6991</v>
      </c>
      <c r="I331" s="465"/>
      <c r="J331" s="38"/>
      <c r="K331" s="58"/>
      <c r="L331" s="58"/>
      <c r="M331" s="58"/>
      <c r="N331" s="107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60"/>
        <v>0</v>
      </c>
      <c r="W331" s="467" t="s">
        <v>288</v>
      </c>
      <c r="X331" s="45"/>
      <c r="Y331" s="45"/>
      <c r="Z331" s="45"/>
      <c r="AA331" s="45"/>
      <c r="AB331" s="51">
        <f>(N331*1000)/C331</f>
        <v>0</v>
      </c>
      <c r="AC331" s="52">
        <f t="shared" si="152"/>
        <v>0</v>
      </c>
      <c r="AD331" s="45"/>
      <c r="AE331" s="54">
        <f t="shared" si="153"/>
        <v>0</v>
      </c>
    </row>
    <row r="332" spans="1:31" ht="18" customHeight="1">
      <c r="A332" s="381">
        <v>511001</v>
      </c>
      <c r="B332" s="448">
        <v>4</v>
      </c>
      <c r="C332" s="238">
        <v>25</v>
      </c>
      <c r="D332" s="465"/>
      <c r="E332" s="465" t="s">
        <v>362</v>
      </c>
      <c r="F332" s="465"/>
      <c r="G332" s="465"/>
      <c r="H332" s="465"/>
      <c r="I332" s="465"/>
      <c r="J332" s="38"/>
      <c r="K332" s="468"/>
      <c r="L332" s="58"/>
      <c r="M332" s="58"/>
      <c r="N332" s="58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60"/>
        <v>0</v>
      </c>
      <c r="W332" s="467" t="s">
        <v>288</v>
      </c>
      <c r="X332" s="45"/>
      <c r="Y332" s="50">
        <f>(K332*1000)/C332</f>
        <v>0</v>
      </c>
      <c r="Z332" s="45"/>
      <c r="AA332" s="45"/>
      <c r="AB332" s="45"/>
      <c r="AC332" s="52">
        <f t="shared" si="152"/>
        <v>0</v>
      </c>
      <c r="AD332" s="45"/>
      <c r="AE332" s="54">
        <f t="shared" si="153"/>
        <v>0</v>
      </c>
    </row>
    <row r="333" spans="1:31" ht="18" customHeight="1">
      <c r="A333" s="962" t="s">
        <v>363</v>
      </c>
      <c r="B333" s="963"/>
      <c r="C333" s="964"/>
      <c r="D333" s="469"/>
      <c r="E333" s="469"/>
      <c r="F333" s="469"/>
      <c r="G333" s="469"/>
      <c r="H333" s="469"/>
      <c r="I333" s="469"/>
      <c r="J333" s="452">
        <f t="shared" ref="J333:N333" si="172">SUM(J329:J332)</f>
        <v>0</v>
      </c>
      <c r="K333" s="452">
        <f t="shared" si="172"/>
        <v>0</v>
      </c>
      <c r="L333" s="452">
        <f t="shared" si="172"/>
        <v>0</v>
      </c>
      <c r="M333" s="452">
        <f t="shared" si="172"/>
        <v>0</v>
      </c>
      <c r="N333" s="452">
        <f t="shared" si="172"/>
        <v>0</v>
      </c>
      <c r="O333" s="452">
        <f>SUM(O329:O332)</f>
        <v>0</v>
      </c>
      <c r="P333" s="470"/>
      <c r="Q333" s="470"/>
      <c r="R333" s="470"/>
      <c r="S333" s="458">
        <f>SUM(S329:S332)</f>
        <v>0</v>
      </c>
      <c r="T333" s="471"/>
      <c r="U333" s="460">
        <f>SUM(U329:U332)</f>
        <v>0</v>
      </c>
      <c r="V333" s="66">
        <f t="shared" si="160"/>
        <v>0</v>
      </c>
      <c r="W333" s="472"/>
      <c r="X333" s="471"/>
      <c r="Y333" s="459">
        <f>SUM(Y329:Y332)</f>
        <v>0</v>
      </c>
      <c r="Z333" s="471"/>
      <c r="AA333" s="471"/>
      <c r="AB333" s="471"/>
      <c r="AC333" s="460">
        <f>SUM(AC329:AC332)</f>
        <v>0</v>
      </c>
      <c r="AD333" s="471"/>
      <c r="AE333" s="460">
        <f>SUM(AE329:AE332)</f>
        <v>0</v>
      </c>
    </row>
    <row r="334" spans="1:31" ht="18" customHeight="1" thickBot="1">
      <c r="A334" s="473" t="s">
        <v>15</v>
      </c>
      <c r="B334" s="474"/>
      <c r="C334" s="475"/>
      <c r="D334" s="474"/>
      <c r="E334" s="474"/>
      <c r="F334" s="474"/>
      <c r="G334" s="474"/>
      <c r="H334" s="474"/>
      <c r="I334" s="474"/>
      <c r="J334" s="476">
        <f t="shared" ref="J334:O334" si="173">SUM(J328,J282,J275,J244,J212,J161,J333)</f>
        <v>2209</v>
      </c>
      <c r="K334" s="476">
        <f t="shared" si="173"/>
        <v>123</v>
      </c>
      <c r="L334" s="476">
        <f t="shared" si="173"/>
        <v>370</v>
      </c>
      <c r="M334" s="476">
        <f t="shared" si="173"/>
        <v>0</v>
      </c>
      <c r="N334" s="476">
        <f t="shared" si="173"/>
        <v>96</v>
      </c>
      <c r="O334" s="476">
        <f t="shared" si="173"/>
        <v>2798</v>
      </c>
      <c r="P334" s="477">
        <f>SUM(P328,P282,P275,P244,P212,P161)</f>
        <v>4986</v>
      </c>
      <c r="Q334" s="476">
        <f>SUM(Q328,Q282,Q275,Q244,Q212,Q161)</f>
        <v>4148</v>
      </c>
      <c r="R334" s="477">
        <f>SUM(R328,R282,R275,R244,R212,R161)</f>
        <v>9134</v>
      </c>
      <c r="S334" s="478">
        <f>SUM(S328,S282,S275,S244,S212,S161,S333)</f>
        <v>8612</v>
      </c>
      <c r="T334" s="479">
        <f>SUM(T328,T282,T275,T244,T212,T161)</f>
        <v>3320</v>
      </c>
      <c r="U334" s="480">
        <f>SUM(U328,U282,U275,U244,U212,U161,U333)</f>
        <v>11932</v>
      </c>
      <c r="V334" s="66">
        <f t="shared" si="160"/>
        <v>0</v>
      </c>
      <c r="W334" s="481"/>
      <c r="X334" s="482" t="e">
        <f t="shared" ref="X334:AC334" si="174">SUM(X328,X282,X275,X244,X212,X161,X333)</f>
        <v>#REF!</v>
      </c>
      <c r="Y334" s="482">
        <f t="shared" si="174"/>
        <v>4920</v>
      </c>
      <c r="Z334" s="482">
        <f t="shared" si="174"/>
        <v>6140</v>
      </c>
      <c r="AA334" s="482">
        <f t="shared" si="174"/>
        <v>0</v>
      </c>
      <c r="AB334" s="482">
        <f t="shared" si="174"/>
        <v>3840</v>
      </c>
      <c r="AC334" s="482" t="e">
        <f t="shared" si="174"/>
        <v>#REF!</v>
      </c>
      <c r="AD334" s="483">
        <f>SUM(AD328,AD282,AD275,AD244,AD212,AD161)</f>
        <v>123040</v>
      </c>
      <c r="AE334" s="484">
        <f>SUM(AE328,AE282,AE275,AE244,AE212,AE161,AE333)</f>
        <v>215220</v>
      </c>
    </row>
    <row r="335" spans="1:31" ht="18">
      <c r="A335" s="485" t="s">
        <v>364</v>
      </c>
      <c r="B335" s="486"/>
      <c r="C335" s="487"/>
      <c r="D335" s="488"/>
      <c r="E335" s="488"/>
      <c r="F335" s="488"/>
      <c r="G335" s="488"/>
      <c r="H335" s="488"/>
      <c r="I335" s="488"/>
      <c r="J335" s="489"/>
      <c r="K335" s="490"/>
      <c r="L335" s="490"/>
      <c r="M335" s="490"/>
      <c r="N335" s="490"/>
      <c r="O335" s="491"/>
      <c r="P335" s="492"/>
      <c r="Q335" s="493"/>
      <c r="R335" s="493"/>
      <c r="S335" s="494"/>
      <c r="T335" s="495"/>
      <c r="U335" s="496"/>
      <c r="V335" s="497"/>
      <c r="W335" s="497"/>
    </row>
    <row r="336" spans="1:31" ht="12" customHeight="1">
      <c r="A336" s="498">
        <v>112001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ref="J336:O336" si="175">SUMIF($A$10:$A$332,$A336,J$10:J$332)</f>
        <v>80</v>
      </c>
      <c r="K336" s="503">
        <f t="shared" si="175"/>
        <v>0</v>
      </c>
      <c r="L336" s="503">
        <f t="shared" si="175"/>
        <v>0</v>
      </c>
      <c r="M336" s="503">
        <f t="shared" si="175"/>
        <v>0</v>
      </c>
      <c r="N336" s="503">
        <f t="shared" si="175"/>
        <v>0</v>
      </c>
      <c r="O336" s="503">
        <f t="shared" si="175"/>
        <v>80</v>
      </c>
      <c r="P336" s="504">
        <f t="shared" ref="P336:R339" si="176">SUMIF($A$10:$A$327,$A336,P$10:P$327)</f>
        <v>0</v>
      </c>
      <c r="Q336" s="505">
        <f t="shared" si="176"/>
        <v>0</v>
      </c>
      <c r="R336" s="506">
        <f t="shared" si="176"/>
        <v>0</v>
      </c>
      <c r="S336" s="507"/>
      <c r="T336" s="508"/>
      <c r="U336" s="509">
        <f>SUMIF($A$10:$A$327,$A336,U$10:U$327)</f>
        <v>80</v>
      </c>
      <c r="V336" s="510"/>
      <c r="W336" s="510"/>
    </row>
    <row r="337" spans="1:23" ht="12" customHeight="1">
      <c r="A337" s="498">
        <v>112031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L359" si="177">SUMIF($A$10:$A$332,$A337,J$10:J$332)</f>
        <v>0</v>
      </c>
      <c r="K337" s="503">
        <f t="shared" si="177"/>
        <v>0</v>
      </c>
      <c r="L337" s="503">
        <f t="shared" si="177"/>
        <v>0</v>
      </c>
      <c r="M337" s="503">
        <f>SUMIF($A$10:$A$327,$A337,M$10:M$327)</f>
        <v>0</v>
      </c>
      <c r="N337" s="503">
        <f t="shared" ref="N337:O359" si="178">SUMIF($A$10:$A$332,$A337,N$10:N$332)</f>
        <v>0</v>
      </c>
      <c r="O337" s="503">
        <f t="shared" si="178"/>
        <v>0</v>
      </c>
      <c r="P337" s="504">
        <f t="shared" si="176"/>
        <v>0</v>
      </c>
      <c r="Q337" s="504">
        <f t="shared" si="176"/>
        <v>0</v>
      </c>
      <c r="R337" s="504">
        <f t="shared" si="176"/>
        <v>0</v>
      </c>
      <c r="S337" s="507"/>
      <c r="T337" s="508"/>
      <c r="U337" s="509">
        <f>SUMIF($A$10:$A$327,$A337,U$10:U$327)</f>
        <v>0</v>
      </c>
      <c r="V337" s="510"/>
      <c r="W337" s="510"/>
    </row>
    <row r="338" spans="1:23" ht="13.5" customHeight="1">
      <c r="A338" s="498">
        <v>112501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7"/>
        <v>0</v>
      </c>
      <c r="K338" s="503">
        <f t="shared" si="177"/>
        <v>0</v>
      </c>
      <c r="L338" s="503">
        <f t="shared" si="177"/>
        <v>0</v>
      </c>
      <c r="M338" s="511">
        <f>SUMIF($A$10:$A$327,$A338,M$10:M$327)</f>
        <v>0</v>
      </c>
      <c r="N338" s="503">
        <f t="shared" si="178"/>
        <v>0</v>
      </c>
      <c r="O338" s="503">
        <f t="shared" si="178"/>
        <v>0</v>
      </c>
      <c r="P338" s="504">
        <f t="shared" si="176"/>
        <v>0</v>
      </c>
      <c r="Q338" s="505">
        <f t="shared" si="176"/>
        <v>0</v>
      </c>
      <c r="R338" s="506">
        <f t="shared" si="176"/>
        <v>0</v>
      </c>
      <c r="S338" s="507"/>
      <c r="T338" s="508"/>
      <c r="U338" s="509">
        <f>SUMIF($A$10:$A$327,$A338,U$10:U$327)</f>
        <v>0</v>
      </c>
      <c r="V338" s="510"/>
      <c r="W338" s="510"/>
    </row>
    <row r="339" spans="1:23" ht="12" customHeight="1">
      <c r="A339" s="498">
        <v>112801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7"/>
        <v>0</v>
      </c>
      <c r="K339" s="503">
        <f t="shared" si="177"/>
        <v>0</v>
      </c>
      <c r="L339" s="503">
        <f t="shared" si="177"/>
        <v>0</v>
      </c>
      <c r="M339" s="503">
        <f>SUMIF($A$10:$A$332,$A339,M$10:M$332)</f>
        <v>0</v>
      </c>
      <c r="N339" s="503">
        <f t="shared" si="178"/>
        <v>0</v>
      </c>
      <c r="O339" s="503">
        <f t="shared" si="178"/>
        <v>0</v>
      </c>
      <c r="P339" s="504">
        <f t="shared" si="176"/>
        <v>0</v>
      </c>
      <c r="Q339" s="504">
        <f t="shared" si="176"/>
        <v>0</v>
      </c>
      <c r="R339" s="504">
        <f t="shared" si="176"/>
        <v>0</v>
      </c>
      <c r="S339" s="507"/>
      <c r="T339" s="512"/>
      <c r="U339" s="509">
        <f>SUMIF($A$10:$A$327,$A339,U$10:U$327)</f>
        <v>0</v>
      </c>
      <c r="V339" s="513"/>
      <c r="W339" s="510"/>
    </row>
    <row r="340" spans="1:23" ht="12" customHeight="1">
      <c r="A340" s="498">
        <v>112601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7"/>
        <v>0</v>
      </c>
      <c r="K340" s="503">
        <f t="shared" si="177"/>
        <v>0</v>
      </c>
      <c r="L340" s="503">
        <f t="shared" si="177"/>
        <v>16</v>
      </c>
      <c r="M340" s="503">
        <f>SUMIF($A$10:$A$332,$A340,M$10:M$332)</f>
        <v>0</v>
      </c>
      <c r="N340" s="503">
        <f t="shared" si="178"/>
        <v>0</v>
      </c>
      <c r="O340" s="503">
        <f t="shared" si="178"/>
        <v>16</v>
      </c>
      <c r="P340" s="503">
        <f t="shared" ref="P340:U340" si="179">SUMIF($A$10:$A$332,$A340,P$10:P$332)</f>
        <v>0</v>
      </c>
      <c r="Q340" s="503">
        <f t="shared" si="179"/>
        <v>0</v>
      </c>
      <c r="R340" s="503">
        <f t="shared" si="179"/>
        <v>0</v>
      </c>
      <c r="S340" s="503">
        <f t="shared" si="179"/>
        <v>16</v>
      </c>
      <c r="T340" s="503">
        <f t="shared" si="179"/>
        <v>0</v>
      </c>
      <c r="U340" s="503">
        <f t="shared" si="179"/>
        <v>16</v>
      </c>
      <c r="V340" s="514"/>
      <c r="W340" s="510"/>
    </row>
    <row r="341" spans="1:23" ht="12" customHeight="1">
      <c r="A341" s="498">
        <v>112521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7"/>
        <v>0</v>
      </c>
      <c r="K341" s="503">
        <f t="shared" si="177"/>
        <v>0</v>
      </c>
      <c r="L341" s="503">
        <f t="shared" si="177"/>
        <v>0</v>
      </c>
      <c r="M341" s="511"/>
      <c r="N341" s="503">
        <f t="shared" si="178"/>
        <v>0</v>
      </c>
      <c r="O341" s="503">
        <f t="shared" si="178"/>
        <v>0</v>
      </c>
      <c r="P341" s="504">
        <f t="shared" ref="P341:R360" si="180">SUMIF($A$10:$A$327,$A341,P$10:P$327)</f>
        <v>0</v>
      </c>
      <c r="Q341" s="505">
        <f t="shared" si="180"/>
        <v>0</v>
      </c>
      <c r="R341" s="506">
        <f t="shared" si="180"/>
        <v>0</v>
      </c>
      <c r="S341" s="507"/>
      <c r="T341" s="508"/>
      <c r="U341" s="509">
        <f t="shared" ref="U341:U404" si="181">SUMIF($A$10:$A$327,$A341,U$10:U$327)</f>
        <v>0</v>
      </c>
      <c r="V341" s="510"/>
      <c r="W341" s="510"/>
    </row>
    <row r="342" spans="1:23" ht="12" customHeight="1">
      <c r="A342" s="498">
        <v>113001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7"/>
        <v>0</v>
      </c>
      <c r="K342" s="503">
        <f t="shared" si="177"/>
        <v>0</v>
      </c>
      <c r="L342" s="503">
        <f t="shared" si="177"/>
        <v>0</v>
      </c>
      <c r="M342" s="511">
        <f>SUMIF($A$10:$A$327,$A342,M$10:M$327)</f>
        <v>0</v>
      </c>
      <c r="N342" s="503">
        <f t="shared" si="178"/>
        <v>0</v>
      </c>
      <c r="O342" s="503">
        <f t="shared" si="178"/>
        <v>0</v>
      </c>
      <c r="P342" s="504">
        <f t="shared" si="180"/>
        <v>0</v>
      </c>
      <c r="Q342" s="505">
        <f t="shared" si="180"/>
        <v>0</v>
      </c>
      <c r="R342" s="506">
        <f t="shared" si="180"/>
        <v>0</v>
      </c>
      <c r="S342" s="507"/>
      <c r="T342" s="508"/>
      <c r="U342" s="509">
        <f t="shared" si="181"/>
        <v>0</v>
      </c>
      <c r="V342" s="510"/>
      <c r="W342" s="510"/>
    </row>
    <row r="343" spans="1:23" ht="12" customHeight="1">
      <c r="A343" s="498">
        <v>113301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7"/>
        <v>0</v>
      </c>
      <c r="K343" s="503">
        <f t="shared" si="177"/>
        <v>0</v>
      </c>
      <c r="L343" s="503">
        <f t="shared" si="177"/>
        <v>0</v>
      </c>
      <c r="M343" s="511"/>
      <c r="N343" s="503">
        <f t="shared" si="178"/>
        <v>0</v>
      </c>
      <c r="O343" s="503">
        <f t="shared" si="178"/>
        <v>0</v>
      </c>
      <c r="P343" s="504">
        <f t="shared" si="180"/>
        <v>0</v>
      </c>
      <c r="Q343" s="505">
        <f t="shared" si="180"/>
        <v>0</v>
      </c>
      <c r="R343" s="506">
        <f t="shared" si="180"/>
        <v>0</v>
      </c>
      <c r="S343" s="507"/>
      <c r="T343" s="508"/>
      <c r="U343" s="509">
        <f t="shared" si="181"/>
        <v>0</v>
      </c>
      <c r="V343" s="510"/>
      <c r="W343" s="510"/>
    </row>
    <row r="344" spans="1:23" ht="12" customHeight="1">
      <c r="A344" s="498">
        <v>113501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7"/>
        <v>0</v>
      </c>
      <c r="K344" s="503">
        <f t="shared" si="177"/>
        <v>0</v>
      </c>
      <c r="L344" s="503">
        <f t="shared" si="177"/>
        <v>0</v>
      </c>
      <c r="M344" s="511">
        <f>SUMIF($A$10:$A$327,$A344,M$10:M$327)</f>
        <v>0</v>
      </c>
      <c r="N344" s="503">
        <f t="shared" si="178"/>
        <v>0</v>
      </c>
      <c r="O344" s="503">
        <f t="shared" si="178"/>
        <v>0</v>
      </c>
      <c r="P344" s="504">
        <f t="shared" si="180"/>
        <v>0</v>
      </c>
      <c r="Q344" s="505">
        <f t="shared" si="180"/>
        <v>0</v>
      </c>
      <c r="R344" s="506">
        <f t="shared" si="180"/>
        <v>0</v>
      </c>
      <c r="S344" s="507"/>
      <c r="T344" s="508"/>
      <c r="U344" s="509">
        <f t="shared" si="181"/>
        <v>0</v>
      </c>
      <c r="V344" s="510"/>
      <c r="W344" s="510"/>
    </row>
    <row r="345" spans="1:23" ht="12" customHeight="1">
      <c r="A345" s="498">
        <v>113521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7"/>
        <v>0</v>
      </c>
      <c r="K345" s="503">
        <f t="shared" si="177"/>
        <v>0</v>
      </c>
      <c r="L345" s="503">
        <f t="shared" si="177"/>
        <v>0</v>
      </c>
      <c r="M345" s="511">
        <f>SUMIF($A$10:$A$327,$A345,M$10:M$327)</f>
        <v>0</v>
      </c>
      <c r="N345" s="503">
        <f t="shared" si="178"/>
        <v>0</v>
      </c>
      <c r="O345" s="503">
        <f t="shared" si="178"/>
        <v>0</v>
      </c>
      <c r="P345" s="504">
        <f t="shared" si="180"/>
        <v>0</v>
      </c>
      <c r="Q345" s="505">
        <f t="shared" si="180"/>
        <v>0</v>
      </c>
      <c r="R345" s="506">
        <f t="shared" si="180"/>
        <v>0</v>
      </c>
      <c r="S345" s="507"/>
      <c r="T345" s="508"/>
      <c r="U345" s="509">
        <f t="shared" si="181"/>
        <v>0</v>
      </c>
      <c r="V345" s="510"/>
      <c r="W345" s="510"/>
    </row>
    <row r="346" spans="1:23" ht="12" customHeight="1">
      <c r="A346" s="498">
        <v>113591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7"/>
        <v>0</v>
      </c>
      <c r="K346" s="503">
        <f t="shared" si="177"/>
        <v>0</v>
      </c>
      <c r="L346" s="503">
        <f t="shared" si="177"/>
        <v>0</v>
      </c>
      <c r="M346" s="511"/>
      <c r="N346" s="503">
        <f t="shared" si="178"/>
        <v>0</v>
      </c>
      <c r="O346" s="503">
        <f t="shared" si="178"/>
        <v>0</v>
      </c>
      <c r="P346" s="504">
        <f t="shared" si="180"/>
        <v>0</v>
      </c>
      <c r="Q346" s="505">
        <f t="shared" si="180"/>
        <v>0</v>
      </c>
      <c r="R346" s="506">
        <f t="shared" si="180"/>
        <v>0</v>
      </c>
      <c r="S346" s="507"/>
      <c r="T346" s="508"/>
      <c r="U346" s="509">
        <f t="shared" si="181"/>
        <v>0</v>
      </c>
      <c r="V346" s="510"/>
      <c r="W346" s="510"/>
    </row>
    <row r="347" spans="1:23" ht="12" customHeight="1">
      <c r="A347" s="498">
        <v>113601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7"/>
        <v>0</v>
      </c>
      <c r="K347" s="503">
        <f t="shared" si="177"/>
        <v>0</v>
      </c>
      <c r="L347" s="503">
        <f t="shared" si="177"/>
        <v>16</v>
      </c>
      <c r="M347" s="511">
        <f>SUMIF($A$10:$A$327,$A347,M$10:M$327)</f>
        <v>0</v>
      </c>
      <c r="N347" s="503">
        <f t="shared" si="178"/>
        <v>0</v>
      </c>
      <c r="O347" s="503">
        <f t="shared" si="178"/>
        <v>16</v>
      </c>
      <c r="P347" s="504">
        <f t="shared" si="180"/>
        <v>0</v>
      </c>
      <c r="Q347" s="505">
        <f t="shared" si="180"/>
        <v>0</v>
      </c>
      <c r="R347" s="506">
        <f t="shared" si="180"/>
        <v>0</v>
      </c>
      <c r="S347" s="507"/>
      <c r="T347" s="508"/>
      <c r="U347" s="509">
        <f t="shared" si="181"/>
        <v>16</v>
      </c>
      <c r="V347" s="510"/>
      <c r="W347" s="510"/>
    </row>
    <row r="348" spans="1:23" ht="12" customHeight="1">
      <c r="A348" s="498">
        <v>113801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7"/>
        <v>0</v>
      </c>
      <c r="K348" s="503">
        <f t="shared" si="177"/>
        <v>0</v>
      </c>
      <c r="L348" s="503">
        <f t="shared" si="177"/>
        <v>0</v>
      </c>
      <c r="M348" s="511">
        <f>SUMIF($A$10:$A$327,$A348,M$10:M$327)</f>
        <v>0</v>
      </c>
      <c r="N348" s="503">
        <f t="shared" si="178"/>
        <v>0</v>
      </c>
      <c r="O348" s="503">
        <f t="shared" si="178"/>
        <v>0</v>
      </c>
      <c r="P348" s="504">
        <f t="shared" si="180"/>
        <v>0</v>
      </c>
      <c r="Q348" s="505">
        <f t="shared" si="180"/>
        <v>0</v>
      </c>
      <c r="R348" s="506">
        <f t="shared" si="180"/>
        <v>0</v>
      </c>
      <c r="S348" s="507"/>
      <c r="T348" s="508"/>
      <c r="U348" s="509">
        <f t="shared" si="181"/>
        <v>0</v>
      </c>
      <c r="V348" s="510"/>
      <c r="W348" s="510"/>
    </row>
    <row r="349" spans="1:23" ht="12" customHeight="1">
      <c r="A349" s="498">
        <v>114001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7"/>
        <v>8</v>
      </c>
      <c r="K349" s="503">
        <f t="shared" si="177"/>
        <v>0</v>
      </c>
      <c r="L349" s="503">
        <f t="shared" si="177"/>
        <v>0</v>
      </c>
      <c r="M349" s="511">
        <f>SUMIF($A$10:$A$327,$A349,M$10:M$327)</f>
        <v>0</v>
      </c>
      <c r="N349" s="503">
        <f t="shared" si="178"/>
        <v>0</v>
      </c>
      <c r="O349" s="503">
        <f t="shared" si="178"/>
        <v>8</v>
      </c>
      <c r="P349" s="504">
        <f t="shared" si="180"/>
        <v>0</v>
      </c>
      <c r="Q349" s="505">
        <f t="shared" si="180"/>
        <v>0</v>
      </c>
      <c r="R349" s="506">
        <f t="shared" si="180"/>
        <v>0</v>
      </c>
      <c r="S349" s="507"/>
      <c r="T349" s="508"/>
      <c r="U349" s="509">
        <f t="shared" si="181"/>
        <v>8</v>
      </c>
      <c r="V349" s="510"/>
      <c r="W349" s="510"/>
    </row>
    <row r="350" spans="1:23" ht="12" customHeight="1">
      <c r="A350" s="498" t="s">
        <v>236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7"/>
        <v>160</v>
      </c>
      <c r="K350" s="503">
        <f t="shared" si="177"/>
        <v>0</v>
      </c>
      <c r="L350" s="503">
        <f t="shared" si="177"/>
        <v>0</v>
      </c>
      <c r="M350" s="511"/>
      <c r="N350" s="503">
        <f t="shared" si="178"/>
        <v>0</v>
      </c>
      <c r="O350" s="503">
        <f t="shared" si="178"/>
        <v>160</v>
      </c>
      <c r="P350" s="504">
        <f t="shared" si="180"/>
        <v>0</v>
      </c>
      <c r="Q350" s="504">
        <f t="shared" si="180"/>
        <v>0</v>
      </c>
      <c r="R350" s="504">
        <f t="shared" si="180"/>
        <v>0</v>
      </c>
      <c r="S350" s="507"/>
      <c r="T350" s="507"/>
      <c r="U350" s="515">
        <f t="shared" si="181"/>
        <v>160</v>
      </c>
      <c r="V350" s="516"/>
      <c r="W350" s="510"/>
    </row>
    <row r="351" spans="1:23" ht="12" customHeight="1">
      <c r="A351" s="498">
        <v>114101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7"/>
        <v>0</v>
      </c>
      <c r="K351" s="503">
        <f t="shared" si="177"/>
        <v>0</v>
      </c>
      <c r="L351" s="503">
        <f t="shared" si="177"/>
        <v>0</v>
      </c>
      <c r="M351" s="511">
        <f t="shared" ref="M351:M357" si="182">SUMIF($A$10:$A$327,$A351,M$10:M$327)</f>
        <v>0</v>
      </c>
      <c r="N351" s="503">
        <f t="shared" si="178"/>
        <v>0</v>
      </c>
      <c r="O351" s="503">
        <f t="shared" si="178"/>
        <v>0</v>
      </c>
      <c r="P351" s="504">
        <f t="shared" si="180"/>
        <v>0</v>
      </c>
      <c r="Q351" s="505">
        <f t="shared" si="180"/>
        <v>0</v>
      </c>
      <c r="R351" s="506">
        <f t="shared" si="180"/>
        <v>0</v>
      </c>
      <c r="S351" s="507"/>
      <c r="T351" s="508"/>
      <c r="U351" s="509">
        <f t="shared" si="181"/>
        <v>0</v>
      </c>
      <c r="V351" s="510"/>
      <c r="W351" s="510"/>
    </row>
    <row r="352" spans="1:23" ht="12" customHeight="1">
      <c r="A352" s="498">
        <v>114301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7"/>
        <v>24</v>
      </c>
      <c r="K352" s="503">
        <f t="shared" si="177"/>
        <v>0</v>
      </c>
      <c r="L352" s="503">
        <f t="shared" si="177"/>
        <v>0</v>
      </c>
      <c r="M352" s="511">
        <f t="shared" si="182"/>
        <v>0</v>
      </c>
      <c r="N352" s="503">
        <f t="shared" si="178"/>
        <v>0</v>
      </c>
      <c r="O352" s="503">
        <f t="shared" si="178"/>
        <v>24</v>
      </c>
      <c r="P352" s="504">
        <f t="shared" si="180"/>
        <v>0</v>
      </c>
      <c r="Q352" s="505">
        <f t="shared" si="180"/>
        <v>0</v>
      </c>
      <c r="R352" s="506">
        <f t="shared" si="180"/>
        <v>0</v>
      </c>
      <c r="S352" s="507"/>
      <c r="T352" s="508"/>
      <c r="U352" s="509">
        <f t="shared" si="181"/>
        <v>24</v>
      </c>
      <c r="V352" s="510"/>
      <c r="W352" s="510"/>
    </row>
    <row r="353" spans="1:23" ht="12" customHeight="1">
      <c r="A353" s="498">
        <v>114501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7"/>
        <v>0</v>
      </c>
      <c r="K353" s="503">
        <f t="shared" si="177"/>
        <v>0</v>
      </c>
      <c r="L353" s="503">
        <f t="shared" si="177"/>
        <v>0</v>
      </c>
      <c r="M353" s="511">
        <f t="shared" si="182"/>
        <v>0</v>
      </c>
      <c r="N353" s="503">
        <f t="shared" si="178"/>
        <v>0</v>
      </c>
      <c r="O353" s="503">
        <f t="shared" si="178"/>
        <v>0</v>
      </c>
      <c r="P353" s="504">
        <f t="shared" si="180"/>
        <v>0</v>
      </c>
      <c r="Q353" s="505">
        <f t="shared" si="180"/>
        <v>0</v>
      </c>
      <c r="R353" s="506">
        <f t="shared" si="180"/>
        <v>0</v>
      </c>
      <c r="S353" s="507"/>
      <c r="T353" s="508"/>
      <c r="U353" s="509">
        <f t="shared" si="181"/>
        <v>0</v>
      </c>
      <c r="V353" s="510"/>
      <c r="W353" s="510"/>
    </row>
    <row r="354" spans="1:23" ht="12" customHeight="1">
      <c r="A354" s="498">
        <v>114521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7"/>
        <v>0</v>
      </c>
      <c r="K354" s="503">
        <f t="shared" si="177"/>
        <v>0</v>
      </c>
      <c r="L354" s="503">
        <f t="shared" si="177"/>
        <v>0</v>
      </c>
      <c r="M354" s="511">
        <f t="shared" si="182"/>
        <v>0</v>
      </c>
      <c r="N354" s="503">
        <f t="shared" si="178"/>
        <v>0</v>
      </c>
      <c r="O354" s="503">
        <f t="shared" si="178"/>
        <v>0</v>
      </c>
      <c r="P354" s="504">
        <f t="shared" si="180"/>
        <v>0</v>
      </c>
      <c r="Q354" s="505">
        <f t="shared" si="180"/>
        <v>120</v>
      </c>
      <c r="R354" s="506">
        <f t="shared" si="180"/>
        <v>120</v>
      </c>
      <c r="S354" s="507"/>
      <c r="T354" s="508"/>
      <c r="U354" s="509">
        <f t="shared" si="181"/>
        <v>120</v>
      </c>
      <c r="V354" s="510"/>
      <c r="W354" s="510"/>
    </row>
    <row r="355" spans="1:23" ht="12" customHeight="1">
      <c r="A355" s="498">
        <v>114591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7"/>
        <v>0</v>
      </c>
      <c r="K355" s="503">
        <f t="shared" si="177"/>
        <v>0</v>
      </c>
      <c r="L355" s="503">
        <f t="shared" si="177"/>
        <v>0</v>
      </c>
      <c r="M355" s="511">
        <f t="shared" si="182"/>
        <v>0</v>
      </c>
      <c r="N355" s="503">
        <f t="shared" si="178"/>
        <v>0</v>
      </c>
      <c r="O355" s="503">
        <f t="shared" si="178"/>
        <v>0</v>
      </c>
      <c r="P355" s="504">
        <f t="shared" si="180"/>
        <v>0</v>
      </c>
      <c r="Q355" s="505">
        <f t="shared" si="180"/>
        <v>0</v>
      </c>
      <c r="R355" s="506">
        <f t="shared" si="180"/>
        <v>0</v>
      </c>
      <c r="S355" s="507"/>
      <c r="T355" s="508"/>
      <c r="U355" s="509">
        <f t="shared" si="181"/>
        <v>0</v>
      </c>
      <c r="V355" s="510"/>
      <c r="W355" s="510"/>
    </row>
    <row r="356" spans="1:23" ht="12" customHeight="1">
      <c r="A356" s="498">
        <v>114601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7"/>
        <v>0</v>
      </c>
      <c r="K356" s="503">
        <f t="shared" si="177"/>
        <v>0</v>
      </c>
      <c r="L356" s="503">
        <f t="shared" si="177"/>
        <v>0</v>
      </c>
      <c r="M356" s="511">
        <f t="shared" si="182"/>
        <v>0</v>
      </c>
      <c r="N356" s="503">
        <f t="shared" si="178"/>
        <v>0</v>
      </c>
      <c r="O356" s="503">
        <f t="shared" si="178"/>
        <v>0</v>
      </c>
      <c r="P356" s="504">
        <f t="shared" si="180"/>
        <v>0</v>
      </c>
      <c r="Q356" s="505">
        <f t="shared" si="180"/>
        <v>0</v>
      </c>
      <c r="R356" s="506">
        <f t="shared" si="180"/>
        <v>0</v>
      </c>
      <c r="S356" s="507"/>
      <c r="T356" s="508"/>
      <c r="U356" s="509">
        <f t="shared" si="181"/>
        <v>0</v>
      </c>
      <c r="V356" s="510"/>
      <c r="W356" s="510"/>
    </row>
    <row r="357" spans="1:23" ht="12" customHeight="1">
      <c r="A357" s="498" t="s">
        <v>234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7"/>
        <v>0</v>
      </c>
      <c r="K357" s="503">
        <f t="shared" si="177"/>
        <v>0</v>
      </c>
      <c r="L357" s="503">
        <f t="shared" si="177"/>
        <v>8</v>
      </c>
      <c r="M357" s="511">
        <f t="shared" si="182"/>
        <v>0</v>
      </c>
      <c r="N357" s="503">
        <f t="shared" si="178"/>
        <v>0</v>
      </c>
      <c r="O357" s="503">
        <f t="shared" si="178"/>
        <v>8</v>
      </c>
      <c r="P357" s="504">
        <f t="shared" si="180"/>
        <v>0</v>
      </c>
      <c r="Q357" s="504">
        <f t="shared" si="180"/>
        <v>0</v>
      </c>
      <c r="R357" s="506">
        <f t="shared" si="180"/>
        <v>0</v>
      </c>
      <c r="S357" s="507"/>
      <c r="T357" s="508"/>
      <c r="U357" s="509">
        <f t="shared" si="181"/>
        <v>8</v>
      </c>
      <c r="V357" s="510"/>
      <c r="W357" s="510"/>
    </row>
    <row r="358" spans="1:23" ht="12" customHeight="1">
      <c r="A358" s="498">
        <v>114701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7"/>
        <v>0</v>
      </c>
      <c r="K358" s="503">
        <f t="shared" si="177"/>
        <v>0</v>
      </c>
      <c r="L358" s="503">
        <f t="shared" si="177"/>
        <v>0</v>
      </c>
      <c r="M358" s="503">
        <f>SUMIF($A$10:$A$332,$A358,M$10:M$332)</f>
        <v>0</v>
      </c>
      <c r="N358" s="503">
        <f t="shared" si="178"/>
        <v>0</v>
      </c>
      <c r="O358" s="503">
        <f t="shared" si="178"/>
        <v>0</v>
      </c>
      <c r="P358" s="504">
        <f t="shared" si="180"/>
        <v>0</v>
      </c>
      <c r="Q358" s="504">
        <f t="shared" si="180"/>
        <v>0</v>
      </c>
      <c r="R358" s="506">
        <f t="shared" si="180"/>
        <v>0</v>
      </c>
      <c r="S358" s="507"/>
      <c r="T358" s="508"/>
      <c r="U358" s="509">
        <f t="shared" si="181"/>
        <v>0</v>
      </c>
      <c r="V358" s="510"/>
      <c r="W358" s="510"/>
    </row>
    <row r="359" spans="1:23" ht="12" customHeight="1">
      <c r="A359" s="498" t="s">
        <v>232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7"/>
        <v>0</v>
      </c>
      <c r="K359" s="503">
        <f t="shared" si="177"/>
        <v>0</v>
      </c>
      <c r="L359" s="503">
        <f t="shared" si="177"/>
        <v>0</v>
      </c>
      <c r="M359" s="503">
        <f>SUMIF($A$10:$A$332,$A359,M$10:M$332)</f>
        <v>0</v>
      </c>
      <c r="N359" s="503">
        <f t="shared" si="178"/>
        <v>0</v>
      </c>
      <c r="O359" s="503">
        <f t="shared" si="178"/>
        <v>0</v>
      </c>
      <c r="P359" s="504">
        <f t="shared" si="180"/>
        <v>0</v>
      </c>
      <c r="Q359" s="504">
        <f t="shared" si="180"/>
        <v>0</v>
      </c>
      <c r="R359" s="504">
        <f t="shared" si="180"/>
        <v>0</v>
      </c>
      <c r="S359" s="507"/>
      <c r="T359" s="508"/>
      <c r="U359" s="509">
        <f t="shared" si="181"/>
        <v>0</v>
      </c>
      <c r="V359" s="510"/>
      <c r="W359" s="510"/>
    </row>
    <row r="360" spans="1:23" ht="12" customHeight="1">
      <c r="A360" s="498">
        <v>112591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ref="J360:J423" si="183">SUMIF($A$10:$A$332,$A360,J$10:J$332)</f>
        <v>0</v>
      </c>
      <c r="K360" s="503"/>
      <c r="L360" s="503"/>
      <c r="M360" s="517"/>
      <c r="N360" s="503"/>
      <c r="O360" s="503"/>
      <c r="P360" s="504">
        <f t="shared" si="180"/>
        <v>0</v>
      </c>
      <c r="Q360" s="504">
        <f t="shared" si="180"/>
        <v>0</v>
      </c>
      <c r="R360" s="504">
        <f t="shared" si="180"/>
        <v>0</v>
      </c>
      <c r="S360" s="507"/>
      <c r="T360" s="508"/>
      <c r="U360" s="509">
        <f t="shared" si="181"/>
        <v>0</v>
      </c>
      <c r="V360" s="510"/>
      <c r="W360" s="510"/>
    </row>
    <row r="361" spans="1:23" ht="12" customHeight="1">
      <c r="A361" s="498">
        <v>115001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3"/>
        <v>0</v>
      </c>
      <c r="K361" s="503">
        <f t="shared" ref="K361:L380" si="184">SUMIF($A$10:$A$332,$A361,K$10:K$332)</f>
        <v>0</v>
      </c>
      <c r="L361" s="503">
        <f t="shared" si="184"/>
        <v>0</v>
      </c>
      <c r="M361" s="511">
        <f t="shared" ref="M361:M424" si="185">SUMIF($A$10:$A$327,$A361,M$10:M$327)</f>
        <v>0</v>
      </c>
      <c r="N361" s="503">
        <f t="shared" ref="N361:O380" si="186">SUMIF($A$10:$A$332,$A361,N$10:N$332)</f>
        <v>0</v>
      </c>
      <c r="O361" s="503">
        <f t="shared" si="186"/>
        <v>0</v>
      </c>
      <c r="P361" s="504">
        <f t="shared" ref="P361:R380" si="187">SUMIF($A$10:$A$327,$A361,P$10:P$327)</f>
        <v>0</v>
      </c>
      <c r="Q361" s="505">
        <f t="shared" si="187"/>
        <v>0</v>
      </c>
      <c r="R361" s="506">
        <f t="shared" si="187"/>
        <v>0</v>
      </c>
      <c r="S361" s="507"/>
      <c r="T361" s="508"/>
      <c r="U361" s="509">
        <f t="shared" si="181"/>
        <v>0</v>
      </c>
      <c r="V361" s="510"/>
      <c r="W361" s="510"/>
    </row>
    <row r="362" spans="1:23" ht="12" customHeight="1">
      <c r="A362" s="498">
        <v>115501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3"/>
        <v>0</v>
      </c>
      <c r="K362" s="503">
        <f t="shared" si="184"/>
        <v>0</v>
      </c>
      <c r="L362" s="503">
        <f t="shared" si="184"/>
        <v>0</v>
      </c>
      <c r="M362" s="511">
        <f t="shared" si="185"/>
        <v>0</v>
      </c>
      <c r="N362" s="503">
        <f t="shared" si="186"/>
        <v>0</v>
      </c>
      <c r="O362" s="503">
        <f t="shared" si="186"/>
        <v>0</v>
      </c>
      <c r="P362" s="504">
        <f t="shared" si="187"/>
        <v>0</v>
      </c>
      <c r="Q362" s="505">
        <f t="shared" si="187"/>
        <v>230</v>
      </c>
      <c r="R362" s="506">
        <f t="shared" si="187"/>
        <v>230</v>
      </c>
      <c r="S362" s="507"/>
      <c r="T362" s="508"/>
      <c r="U362" s="509">
        <f t="shared" si="181"/>
        <v>230</v>
      </c>
      <c r="V362" s="510"/>
      <c r="W362" s="510"/>
    </row>
    <row r="363" spans="1:23" ht="12" customHeight="1">
      <c r="A363" s="498">
        <v>115591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3"/>
        <v>0</v>
      </c>
      <c r="K363" s="503">
        <f t="shared" si="184"/>
        <v>0</v>
      </c>
      <c r="L363" s="503">
        <f t="shared" si="184"/>
        <v>0</v>
      </c>
      <c r="M363" s="511">
        <f t="shared" si="185"/>
        <v>0</v>
      </c>
      <c r="N363" s="503">
        <f t="shared" si="186"/>
        <v>0</v>
      </c>
      <c r="O363" s="503">
        <f t="shared" si="186"/>
        <v>0</v>
      </c>
      <c r="P363" s="504">
        <f t="shared" si="187"/>
        <v>0</v>
      </c>
      <c r="Q363" s="505">
        <f t="shared" si="187"/>
        <v>0</v>
      </c>
      <c r="R363" s="506">
        <f t="shared" si="187"/>
        <v>0</v>
      </c>
      <c r="S363" s="507"/>
      <c r="T363" s="508"/>
      <c r="U363" s="509">
        <f t="shared" si="181"/>
        <v>0</v>
      </c>
      <c r="V363" s="510"/>
      <c r="W363" s="510"/>
    </row>
    <row r="364" spans="1:23" ht="12" customHeight="1">
      <c r="A364" s="498">
        <v>115701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3"/>
        <v>0</v>
      </c>
      <c r="K364" s="503">
        <f t="shared" si="184"/>
        <v>0</v>
      </c>
      <c r="L364" s="503">
        <f t="shared" si="184"/>
        <v>0</v>
      </c>
      <c r="M364" s="511">
        <f t="shared" si="185"/>
        <v>0</v>
      </c>
      <c r="N364" s="503">
        <f t="shared" si="186"/>
        <v>0</v>
      </c>
      <c r="O364" s="503">
        <f t="shared" si="186"/>
        <v>0</v>
      </c>
      <c r="P364" s="504">
        <f t="shared" si="187"/>
        <v>0</v>
      </c>
      <c r="Q364" s="505">
        <f t="shared" si="187"/>
        <v>0</v>
      </c>
      <c r="R364" s="506">
        <f t="shared" si="187"/>
        <v>0</v>
      </c>
      <c r="S364" s="507"/>
      <c r="T364" s="508"/>
      <c r="U364" s="509">
        <f t="shared" si="181"/>
        <v>0</v>
      </c>
      <c r="V364" s="510"/>
      <c r="W364" s="510"/>
    </row>
    <row r="365" spans="1:23" ht="12" customHeight="1">
      <c r="A365" s="498">
        <v>120000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3"/>
        <v>0</v>
      </c>
      <c r="K365" s="503">
        <f t="shared" si="184"/>
        <v>0</v>
      </c>
      <c r="L365" s="503">
        <f t="shared" si="184"/>
        <v>0</v>
      </c>
      <c r="M365" s="511">
        <f t="shared" si="185"/>
        <v>0</v>
      </c>
      <c r="N365" s="503">
        <f t="shared" si="186"/>
        <v>0</v>
      </c>
      <c r="O365" s="503">
        <f t="shared" si="186"/>
        <v>0</v>
      </c>
      <c r="P365" s="504">
        <f t="shared" si="187"/>
        <v>0</v>
      </c>
      <c r="Q365" s="505">
        <f t="shared" si="187"/>
        <v>0</v>
      </c>
      <c r="R365" s="506">
        <f t="shared" si="187"/>
        <v>0</v>
      </c>
      <c r="S365" s="507"/>
      <c r="T365" s="508"/>
      <c r="U365" s="509">
        <f t="shared" si="181"/>
        <v>0</v>
      </c>
      <c r="V365" s="510"/>
      <c r="W365" s="510"/>
    </row>
    <row r="366" spans="1:23" ht="12" customHeight="1">
      <c r="A366" s="498">
        <v>120100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3"/>
        <v>0</v>
      </c>
      <c r="K366" s="503">
        <f t="shared" si="184"/>
        <v>0</v>
      </c>
      <c r="L366" s="503">
        <f t="shared" si="184"/>
        <v>0</v>
      </c>
      <c r="M366" s="511">
        <f t="shared" si="185"/>
        <v>0</v>
      </c>
      <c r="N366" s="503">
        <f t="shared" si="186"/>
        <v>0</v>
      </c>
      <c r="O366" s="503">
        <f t="shared" si="186"/>
        <v>0</v>
      </c>
      <c r="P366" s="504">
        <f t="shared" si="187"/>
        <v>0</v>
      </c>
      <c r="Q366" s="505">
        <f t="shared" si="187"/>
        <v>0</v>
      </c>
      <c r="R366" s="506">
        <f t="shared" si="187"/>
        <v>0</v>
      </c>
      <c r="S366" s="507"/>
      <c r="T366" s="508"/>
      <c r="U366" s="509">
        <f t="shared" si="181"/>
        <v>0</v>
      </c>
      <c r="V366" s="510"/>
      <c r="W366" s="510"/>
    </row>
    <row r="367" spans="1:23" ht="12" customHeight="1">
      <c r="A367" s="498">
        <v>120110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3"/>
        <v>0</v>
      </c>
      <c r="K367" s="503">
        <f t="shared" si="184"/>
        <v>0</v>
      </c>
      <c r="L367" s="503">
        <f t="shared" si="184"/>
        <v>0</v>
      </c>
      <c r="M367" s="511">
        <f t="shared" si="185"/>
        <v>0</v>
      </c>
      <c r="N367" s="503">
        <f t="shared" si="186"/>
        <v>0</v>
      </c>
      <c r="O367" s="503">
        <f t="shared" si="186"/>
        <v>0</v>
      </c>
      <c r="P367" s="504">
        <f t="shared" si="187"/>
        <v>0</v>
      </c>
      <c r="Q367" s="505">
        <f t="shared" si="187"/>
        <v>0</v>
      </c>
      <c r="R367" s="506">
        <f t="shared" si="187"/>
        <v>0</v>
      </c>
      <c r="S367" s="507"/>
      <c r="T367" s="508"/>
      <c r="U367" s="509">
        <f t="shared" si="181"/>
        <v>0</v>
      </c>
      <c r="V367" s="510"/>
      <c r="W367" s="510"/>
    </row>
    <row r="368" spans="1:23" ht="12" customHeight="1">
      <c r="A368" s="498">
        <v>120500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3"/>
        <v>0</v>
      </c>
      <c r="K368" s="503">
        <f t="shared" si="184"/>
        <v>0</v>
      </c>
      <c r="L368" s="503">
        <f t="shared" si="184"/>
        <v>0</v>
      </c>
      <c r="M368" s="511">
        <f t="shared" si="185"/>
        <v>0</v>
      </c>
      <c r="N368" s="503">
        <f t="shared" si="186"/>
        <v>0</v>
      </c>
      <c r="O368" s="503">
        <f t="shared" si="186"/>
        <v>0</v>
      </c>
      <c r="P368" s="504">
        <f t="shared" si="187"/>
        <v>0</v>
      </c>
      <c r="Q368" s="505">
        <f t="shared" si="187"/>
        <v>0</v>
      </c>
      <c r="R368" s="506">
        <f t="shared" si="187"/>
        <v>0</v>
      </c>
      <c r="S368" s="507"/>
      <c r="T368" s="508"/>
      <c r="U368" s="509">
        <f t="shared" si="181"/>
        <v>0</v>
      </c>
      <c r="V368" s="510"/>
      <c r="W368" s="510"/>
    </row>
    <row r="369" spans="1:23" ht="12" customHeight="1">
      <c r="A369" s="498">
        <v>121701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3"/>
        <v>0</v>
      </c>
      <c r="K369" s="503">
        <f t="shared" si="184"/>
        <v>0</v>
      </c>
      <c r="L369" s="503">
        <f t="shared" si="184"/>
        <v>0</v>
      </c>
      <c r="M369" s="511">
        <f t="shared" si="185"/>
        <v>0</v>
      </c>
      <c r="N369" s="503">
        <f t="shared" si="186"/>
        <v>0</v>
      </c>
      <c r="O369" s="503">
        <f t="shared" si="186"/>
        <v>0</v>
      </c>
      <c r="P369" s="504">
        <f t="shared" si="187"/>
        <v>0</v>
      </c>
      <c r="Q369" s="505">
        <f t="shared" si="187"/>
        <v>0</v>
      </c>
      <c r="R369" s="506">
        <f t="shared" si="187"/>
        <v>0</v>
      </c>
      <c r="S369" s="507"/>
      <c r="T369" s="508"/>
      <c r="U369" s="509">
        <f t="shared" si="181"/>
        <v>0</v>
      </c>
      <c r="V369" s="510"/>
      <c r="W369" s="510"/>
    </row>
    <row r="370" spans="1:23" ht="12" customHeight="1">
      <c r="A370" s="498">
        <v>121721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3"/>
        <v>0</v>
      </c>
      <c r="K370" s="503">
        <f t="shared" si="184"/>
        <v>0</v>
      </c>
      <c r="L370" s="503">
        <f t="shared" si="184"/>
        <v>0</v>
      </c>
      <c r="M370" s="511">
        <f t="shared" si="185"/>
        <v>0</v>
      </c>
      <c r="N370" s="503">
        <f t="shared" si="186"/>
        <v>0</v>
      </c>
      <c r="O370" s="503">
        <f t="shared" si="186"/>
        <v>0</v>
      </c>
      <c r="P370" s="504">
        <f t="shared" si="187"/>
        <v>0</v>
      </c>
      <c r="Q370" s="505">
        <f t="shared" si="187"/>
        <v>0</v>
      </c>
      <c r="R370" s="506">
        <f t="shared" si="187"/>
        <v>0</v>
      </c>
      <c r="S370" s="507"/>
      <c r="T370" s="508"/>
      <c r="U370" s="509">
        <f t="shared" si="181"/>
        <v>0</v>
      </c>
      <c r="V370" s="510"/>
      <c r="W370" s="510"/>
    </row>
    <row r="371" spans="1:23" ht="12" customHeight="1">
      <c r="A371" s="498">
        <v>122001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3"/>
        <v>0</v>
      </c>
      <c r="K371" s="503">
        <f t="shared" si="184"/>
        <v>0</v>
      </c>
      <c r="L371" s="503">
        <f t="shared" si="184"/>
        <v>0</v>
      </c>
      <c r="M371" s="511">
        <f t="shared" si="185"/>
        <v>0</v>
      </c>
      <c r="N371" s="503">
        <f t="shared" si="186"/>
        <v>0</v>
      </c>
      <c r="O371" s="503">
        <f t="shared" si="186"/>
        <v>0</v>
      </c>
      <c r="P371" s="504">
        <f t="shared" si="187"/>
        <v>0</v>
      </c>
      <c r="Q371" s="505">
        <f t="shared" si="187"/>
        <v>0</v>
      </c>
      <c r="R371" s="506">
        <f t="shared" si="187"/>
        <v>0</v>
      </c>
      <c r="S371" s="507"/>
      <c r="T371" s="508"/>
      <c r="U371" s="509">
        <f t="shared" si="181"/>
        <v>0</v>
      </c>
      <c r="V371" s="510"/>
      <c r="W371" s="510"/>
    </row>
    <row r="372" spans="1:23" ht="12" customHeight="1">
      <c r="A372" s="498">
        <v>122021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3"/>
        <v>0</v>
      </c>
      <c r="K372" s="503">
        <f t="shared" si="184"/>
        <v>0</v>
      </c>
      <c r="L372" s="503">
        <f t="shared" si="184"/>
        <v>0</v>
      </c>
      <c r="M372" s="511">
        <f t="shared" si="185"/>
        <v>0</v>
      </c>
      <c r="N372" s="503">
        <f t="shared" si="186"/>
        <v>0</v>
      </c>
      <c r="O372" s="503">
        <f t="shared" si="186"/>
        <v>0</v>
      </c>
      <c r="P372" s="504">
        <f t="shared" si="187"/>
        <v>0</v>
      </c>
      <c r="Q372" s="505">
        <f t="shared" si="187"/>
        <v>0</v>
      </c>
      <c r="R372" s="506">
        <f t="shared" si="187"/>
        <v>0</v>
      </c>
      <c r="S372" s="507"/>
      <c r="T372" s="508"/>
      <c r="U372" s="509">
        <f t="shared" si="181"/>
        <v>0</v>
      </c>
      <c r="V372" s="510"/>
      <c r="W372" s="510"/>
    </row>
    <row r="373" spans="1:23" ht="12" customHeight="1">
      <c r="A373" s="498">
        <v>122031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3"/>
        <v>0</v>
      </c>
      <c r="K373" s="503">
        <f t="shared" si="184"/>
        <v>0</v>
      </c>
      <c r="L373" s="503">
        <f t="shared" si="184"/>
        <v>0</v>
      </c>
      <c r="M373" s="511">
        <f t="shared" si="185"/>
        <v>0</v>
      </c>
      <c r="N373" s="503">
        <f t="shared" si="186"/>
        <v>0</v>
      </c>
      <c r="O373" s="503">
        <f t="shared" si="186"/>
        <v>0</v>
      </c>
      <c r="P373" s="504">
        <f t="shared" si="187"/>
        <v>0</v>
      </c>
      <c r="Q373" s="505">
        <f t="shared" si="187"/>
        <v>0</v>
      </c>
      <c r="R373" s="506">
        <f t="shared" si="187"/>
        <v>0</v>
      </c>
      <c r="S373" s="507"/>
      <c r="T373" s="508"/>
      <c r="U373" s="509">
        <f t="shared" si="181"/>
        <v>0</v>
      </c>
      <c r="V373" s="510"/>
      <c r="W373" s="510"/>
    </row>
    <row r="374" spans="1:23" ht="12" customHeight="1">
      <c r="A374" s="498">
        <v>122121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3"/>
        <v>0</v>
      </c>
      <c r="K374" s="503">
        <f t="shared" si="184"/>
        <v>0</v>
      </c>
      <c r="L374" s="503">
        <f t="shared" si="184"/>
        <v>0</v>
      </c>
      <c r="M374" s="511">
        <f t="shared" si="185"/>
        <v>0</v>
      </c>
      <c r="N374" s="503">
        <f t="shared" si="186"/>
        <v>0</v>
      </c>
      <c r="O374" s="503">
        <f t="shared" si="186"/>
        <v>0</v>
      </c>
      <c r="P374" s="504">
        <f t="shared" si="187"/>
        <v>0</v>
      </c>
      <c r="Q374" s="505">
        <f t="shared" si="187"/>
        <v>0</v>
      </c>
      <c r="R374" s="506">
        <f t="shared" si="187"/>
        <v>0</v>
      </c>
      <c r="S374" s="507"/>
      <c r="T374" s="508"/>
      <c r="U374" s="509">
        <f t="shared" si="181"/>
        <v>0</v>
      </c>
      <c r="V374" s="510"/>
      <c r="W374" s="510"/>
    </row>
    <row r="375" spans="1:23" ht="12" customHeight="1">
      <c r="A375" s="498">
        <v>122131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3"/>
        <v>0</v>
      </c>
      <c r="K375" s="503">
        <f t="shared" si="184"/>
        <v>0</v>
      </c>
      <c r="L375" s="503">
        <f t="shared" si="184"/>
        <v>0</v>
      </c>
      <c r="M375" s="511">
        <f t="shared" si="185"/>
        <v>0</v>
      </c>
      <c r="N375" s="503">
        <f t="shared" si="186"/>
        <v>0</v>
      </c>
      <c r="O375" s="503">
        <f t="shared" si="186"/>
        <v>0</v>
      </c>
      <c r="P375" s="504">
        <f t="shared" si="187"/>
        <v>0</v>
      </c>
      <c r="Q375" s="505">
        <f t="shared" si="187"/>
        <v>0</v>
      </c>
      <c r="R375" s="506">
        <f t="shared" si="187"/>
        <v>0</v>
      </c>
      <c r="S375" s="507"/>
      <c r="T375" s="508"/>
      <c r="U375" s="509">
        <f t="shared" si="181"/>
        <v>0</v>
      </c>
      <c r="V375" s="510"/>
      <c r="W375" s="510"/>
    </row>
    <row r="376" spans="1:23" ht="12" customHeight="1">
      <c r="A376" s="498">
        <v>122701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3"/>
        <v>0</v>
      </c>
      <c r="K376" s="503">
        <f t="shared" si="184"/>
        <v>0</v>
      </c>
      <c r="L376" s="503">
        <f t="shared" si="184"/>
        <v>0</v>
      </c>
      <c r="M376" s="511">
        <f t="shared" si="185"/>
        <v>0</v>
      </c>
      <c r="N376" s="503">
        <f t="shared" si="186"/>
        <v>0</v>
      </c>
      <c r="O376" s="503">
        <f t="shared" si="186"/>
        <v>0</v>
      </c>
      <c r="P376" s="504">
        <f t="shared" si="187"/>
        <v>0</v>
      </c>
      <c r="Q376" s="505">
        <f t="shared" si="187"/>
        <v>0</v>
      </c>
      <c r="R376" s="506">
        <f t="shared" si="187"/>
        <v>0</v>
      </c>
      <c r="S376" s="507"/>
      <c r="T376" s="508"/>
      <c r="U376" s="509">
        <f t="shared" si="181"/>
        <v>0</v>
      </c>
      <c r="V376" s="510"/>
      <c r="W376" s="510"/>
    </row>
    <row r="377" spans="1:23" ht="12" customHeight="1">
      <c r="A377" s="498">
        <v>123001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3"/>
        <v>8</v>
      </c>
      <c r="K377" s="503">
        <f t="shared" si="184"/>
        <v>0</v>
      </c>
      <c r="L377" s="503">
        <f t="shared" si="184"/>
        <v>0</v>
      </c>
      <c r="M377" s="511">
        <f t="shared" si="185"/>
        <v>0</v>
      </c>
      <c r="N377" s="503">
        <f t="shared" si="186"/>
        <v>0</v>
      </c>
      <c r="O377" s="503">
        <f t="shared" si="186"/>
        <v>8</v>
      </c>
      <c r="P377" s="504">
        <f t="shared" si="187"/>
        <v>0</v>
      </c>
      <c r="Q377" s="505">
        <f t="shared" si="187"/>
        <v>0</v>
      </c>
      <c r="R377" s="506">
        <f t="shared" si="187"/>
        <v>0</v>
      </c>
      <c r="S377" s="507"/>
      <c r="T377" s="508"/>
      <c r="U377" s="509">
        <f t="shared" si="181"/>
        <v>8</v>
      </c>
      <c r="V377" s="510"/>
      <c r="W377" s="510"/>
    </row>
    <row r="378" spans="1:23" ht="12" customHeight="1">
      <c r="A378" s="498">
        <v>123021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3"/>
        <v>0</v>
      </c>
      <c r="K378" s="503">
        <f t="shared" si="184"/>
        <v>0</v>
      </c>
      <c r="L378" s="503">
        <f t="shared" si="184"/>
        <v>0</v>
      </c>
      <c r="M378" s="511">
        <f t="shared" si="185"/>
        <v>0</v>
      </c>
      <c r="N378" s="503">
        <f t="shared" si="186"/>
        <v>0</v>
      </c>
      <c r="O378" s="503">
        <f t="shared" si="186"/>
        <v>0</v>
      </c>
      <c r="P378" s="504">
        <f t="shared" si="187"/>
        <v>0</v>
      </c>
      <c r="Q378" s="505">
        <f t="shared" si="187"/>
        <v>0</v>
      </c>
      <c r="R378" s="506">
        <f t="shared" si="187"/>
        <v>0</v>
      </c>
      <c r="S378" s="507"/>
      <c r="T378" s="508"/>
      <c r="U378" s="509">
        <f t="shared" si="181"/>
        <v>0</v>
      </c>
      <c r="V378" s="510"/>
      <c r="W378" s="510"/>
    </row>
    <row r="379" spans="1:23" ht="12" customHeight="1">
      <c r="A379" s="498">
        <v>123030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3"/>
        <v>0</v>
      </c>
      <c r="K379" s="503">
        <f t="shared" si="184"/>
        <v>0</v>
      </c>
      <c r="L379" s="503">
        <f t="shared" si="184"/>
        <v>0</v>
      </c>
      <c r="M379" s="511">
        <f t="shared" si="185"/>
        <v>0</v>
      </c>
      <c r="N379" s="503">
        <f t="shared" si="186"/>
        <v>0</v>
      </c>
      <c r="O379" s="503">
        <f t="shared" si="186"/>
        <v>0</v>
      </c>
      <c r="P379" s="504">
        <f t="shared" si="187"/>
        <v>0</v>
      </c>
      <c r="Q379" s="505">
        <f t="shared" si="187"/>
        <v>0</v>
      </c>
      <c r="R379" s="506">
        <f t="shared" si="187"/>
        <v>0</v>
      </c>
      <c r="S379" s="507"/>
      <c r="T379" s="508"/>
      <c r="U379" s="509">
        <f t="shared" si="181"/>
        <v>0</v>
      </c>
      <c r="V379" s="510"/>
      <c r="W379" s="510"/>
    </row>
    <row r="380" spans="1:23" ht="12" customHeight="1">
      <c r="A380" s="518">
        <v>123031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3"/>
        <v>0</v>
      </c>
      <c r="K380" s="503">
        <f t="shared" si="184"/>
        <v>0</v>
      </c>
      <c r="L380" s="503">
        <f t="shared" si="184"/>
        <v>0</v>
      </c>
      <c r="M380" s="511">
        <f t="shared" si="185"/>
        <v>0</v>
      </c>
      <c r="N380" s="503">
        <f t="shared" si="186"/>
        <v>0</v>
      </c>
      <c r="O380" s="503">
        <f t="shared" si="186"/>
        <v>0</v>
      </c>
      <c r="P380" s="504">
        <f t="shared" si="187"/>
        <v>0</v>
      </c>
      <c r="Q380" s="505">
        <f t="shared" si="187"/>
        <v>0</v>
      </c>
      <c r="R380" s="505">
        <f t="shared" si="187"/>
        <v>0</v>
      </c>
      <c r="S380" s="507"/>
      <c r="T380" s="508"/>
      <c r="U380" s="509">
        <f t="shared" si="181"/>
        <v>0</v>
      </c>
      <c r="V380" s="510"/>
      <c r="W380" s="510"/>
    </row>
    <row r="381" spans="1:23" ht="12" customHeight="1">
      <c r="A381" s="498">
        <v>123701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3"/>
        <v>0</v>
      </c>
      <c r="K381" s="503">
        <f t="shared" ref="K381:L400" si="188">SUMIF($A$10:$A$332,$A381,K$10:K$332)</f>
        <v>0</v>
      </c>
      <c r="L381" s="503">
        <f t="shared" si="188"/>
        <v>0</v>
      </c>
      <c r="M381" s="511">
        <f t="shared" si="185"/>
        <v>0</v>
      </c>
      <c r="N381" s="503">
        <f t="shared" ref="N381:O400" si="189">SUMIF($A$10:$A$332,$A381,N$10:N$332)</f>
        <v>0</v>
      </c>
      <c r="O381" s="503">
        <f t="shared" si="189"/>
        <v>0</v>
      </c>
      <c r="P381" s="504">
        <f t="shared" ref="P381:R400" si="190">SUMIF($A$10:$A$327,$A381,P$10:P$327)</f>
        <v>0</v>
      </c>
      <c r="Q381" s="505">
        <f t="shared" si="190"/>
        <v>0</v>
      </c>
      <c r="R381" s="505">
        <f t="shared" si="190"/>
        <v>0</v>
      </c>
      <c r="S381" s="507"/>
      <c r="T381" s="508"/>
      <c r="U381" s="509">
        <f t="shared" si="181"/>
        <v>0</v>
      </c>
      <c r="V381" s="510"/>
      <c r="W381" s="510"/>
    </row>
    <row r="382" spans="1:23" ht="12" customHeight="1">
      <c r="A382" s="498">
        <v>125001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3"/>
        <v>0</v>
      </c>
      <c r="K382" s="503">
        <f t="shared" si="188"/>
        <v>0</v>
      </c>
      <c r="L382" s="503">
        <f t="shared" si="188"/>
        <v>0</v>
      </c>
      <c r="M382" s="511">
        <f t="shared" si="185"/>
        <v>0</v>
      </c>
      <c r="N382" s="503">
        <f t="shared" si="189"/>
        <v>0</v>
      </c>
      <c r="O382" s="503">
        <f t="shared" si="189"/>
        <v>0</v>
      </c>
      <c r="P382" s="504">
        <f t="shared" si="190"/>
        <v>0</v>
      </c>
      <c r="Q382" s="505">
        <f t="shared" si="190"/>
        <v>0</v>
      </c>
      <c r="R382" s="506">
        <f t="shared" si="190"/>
        <v>0</v>
      </c>
      <c r="S382" s="507"/>
      <c r="T382" s="508"/>
      <c r="U382" s="509">
        <f t="shared" si="181"/>
        <v>0</v>
      </c>
      <c r="V382" s="510"/>
      <c r="W382" s="510"/>
    </row>
    <row r="383" spans="1:23" ht="12" customHeight="1">
      <c r="A383" s="498">
        <v>127000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3"/>
        <v>0</v>
      </c>
      <c r="K383" s="503">
        <f t="shared" si="188"/>
        <v>0</v>
      </c>
      <c r="L383" s="503">
        <f t="shared" si="188"/>
        <v>0</v>
      </c>
      <c r="M383" s="511">
        <f t="shared" si="185"/>
        <v>0</v>
      </c>
      <c r="N383" s="503">
        <f t="shared" si="189"/>
        <v>0</v>
      </c>
      <c r="O383" s="503">
        <f t="shared" si="189"/>
        <v>0</v>
      </c>
      <c r="P383" s="504">
        <f t="shared" si="190"/>
        <v>0</v>
      </c>
      <c r="Q383" s="505">
        <f t="shared" si="190"/>
        <v>0</v>
      </c>
      <c r="R383" s="506">
        <f t="shared" si="190"/>
        <v>0</v>
      </c>
      <c r="S383" s="507"/>
      <c r="T383" s="508"/>
      <c r="U383" s="509">
        <f t="shared" si="181"/>
        <v>0</v>
      </c>
      <c r="V383" s="510"/>
      <c r="W383" s="510"/>
    </row>
    <row r="384" spans="1:23" ht="12" customHeight="1">
      <c r="A384" s="498">
        <v>127001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3"/>
        <v>140</v>
      </c>
      <c r="K384" s="503">
        <f t="shared" si="188"/>
        <v>0</v>
      </c>
      <c r="L384" s="503">
        <f t="shared" si="188"/>
        <v>84</v>
      </c>
      <c r="M384" s="511">
        <f t="shared" si="185"/>
        <v>0</v>
      </c>
      <c r="N384" s="503">
        <f t="shared" si="189"/>
        <v>0</v>
      </c>
      <c r="O384" s="503">
        <f t="shared" si="189"/>
        <v>224</v>
      </c>
      <c r="P384" s="504">
        <f t="shared" si="190"/>
        <v>0</v>
      </c>
      <c r="Q384" s="505">
        <f t="shared" si="190"/>
        <v>0</v>
      </c>
      <c r="R384" s="506">
        <f t="shared" si="190"/>
        <v>0</v>
      </c>
      <c r="S384" s="507"/>
      <c r="T384" s="508"/>
      <c r="U384" s="509">
        <f t="shared" si="181"/>
        <v>224</v>
      </c>
      <c r="V384" s="510"/>
      <c r="W384" s="510"/>
    </row>
    <row r="385" spans="1:23" ht="12" customHeight="1">
      <c r="A385" s="498">
        <v>127008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3"/>
        <v>0</v>
      </c>
      <c r="K385" s="503">
        <f t="shared" si="188"/>
        <v>0</v>
      </c>
      <c r="L385" s="503">
        <f t="shared" si="188"/>
        <v>0</v>
      </c>
      <c r="M385" s="511">
        <f t="shared" si="185"/>
        <v>0</v>
      </c>
      <c r="N385" s="503">
        <f t="shared" si="189"/>
        <v>0</v>
      </c>
      <c r="O385" s="503">
        <f t="shared" si="189"/>
        <v>0</v>
      </c>
      <c r="P385" s="504">
        <f t="shared" si="190"/>
        <v>0</v>
      </c>
      <c r="Q385" s="505">
        <f t="shared" si="190"/>
        <v>0</v>
      </c>
      <c r="R385" s="506">
        <f t="shared" si="190"/>
        <v>0</v>
      </c>
      <c r="S385" s="507"/>
      <c r="T385" s="508"/>
      <c r="U385" s="509">
        <f t="shared" si="181"/>
        <v>0</v>
      </c>
      <c r="V385" s="510"/>
      <c r="W385" s="510"/>
    </row>
    <row r="386" spans="1:23" ht="12" customHeight="1">
      <c r="A386" s="498">
        <v>127020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3"/>
        <v>0</v>
      </c>
      <c r="K386" s="503">
        <f t="shared" si="188"/>
        <v>0</v>
      </c>
      <c r="L386" s="503">
        <f t="shared" si="188"/>
        <v>0</v>
      </c>
      <c r="M386" s="511">
        <f t="shared" si="185"/>
        <v>0</v>
      </c>
      <c r="N386" s="503">
        <f t="shared" si="189"/>
        <v>0</v>
      </c>
      <c r="O386" s="503">
        <f t="shared" si="189"/>
        <v>0</v>
      </c>
      <c r="P386" s="504">
        <f t="shared" si="190"/>
        <v>0</v>
      </c>
      <c r="Q386" s="505">
        <f t="shared" si="190"/>
        <v>0</v>
      </c>
      <c r="R386" s="506">
        <f t="shared" si="190"/>
        <v>0</v>
      </c>
      <c r="S386" s="507"/>
      <c r="T386" s="508"/>
      <c r="U386" s="509">
        <f t="shared" si="181"/>
        <v>0</v>
      </c>
      <c r="V386" s="510"/>
      <c r="W386" s="510"/>
    </row>
    <row r="387" spans="1:23" ht="12" customHeight="1">
      <c r="A387" s="498">
        <v>127021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3"/>
        <v>0</v>
      </c>
      <c r="K387" s="503">
        <f t="shared" si="188"/>
        <v>0</v>
      </c>
      <c r="L387" s="503">
        <f t="shared" si="188"/>
        <v>0</v>
      </c>
      <c r="M387" s="511">
        <f t="shared" si="185"/>
        <v>0</v>
      </c>
      <c r="N387" s="503">
        <f t="shared" si="189"/>
        <v>0</v>
      </c>
      <c r="O387" s="503">
        <f t="shared" si="189"/>
        <v>0</v>
      </c>
      <c r="P387" s="504">
        <f t="shared" si="190"/>
        <v>0</v>
      </c>
      <c r="Q387" s="505">
        <f t="shared" si="190"/>
        <v>0</v>
      </c>
      <c r="R387" s="506">
        <f t="shared" si="190"/>
        <v>0</v>
      </c>
      <c r="S387" s="507"/>
      <c r="T387" s="508"/>
      <c r="U387" s="509">
        <f t="shared" si="181"/>
        <v>0</v>
      </c>
      <c r="V387" s="510"/>
      <c r="W387" s="510"/>
    </row>
    <row r="388" spans="1:23" ht="12" customHeight="1">
      <c r="A388" s="498">
        <v>127031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3"/>
        <v>0</v>
      </c>
      <c r="K388" s="503">
        <f t="shared" si="188"/>
        <v>0</v>
      </c>
      <c r="L388" s="503">
        <f t="shared" si="188"/>
        <v>0</v>
      </c>
      <c r="M388" s="511">
        <f t="shared" si="185"/>
        <v>0</v>
      </c>
      <c r="N388" s="503">
        <f t="shared" si="189"/>
        <v>0</v>
      </c>
      <c r="O388" s="503">
        <f t="shared" si="189"/>
        <v>0</v>
      </c>
      <c r="P388" s="504">
        <f t="shared" si="190"/>
        <v>0</v>
      </c>
      <c r="Q388" s="505">
        <f t="shared" si="190"/>
        <v>0</v>
      </c>
      <c r="R388" s="506">
        <f t="shared" si="190"/>
        <v>0</v>
      </c>
      <c r="S388" s="507"/>
      <c r="T388" s="508"/>
      <c r="U388" s="509">
        <f t="shared" si="181"/>
        <v>0</v>
      </c>
      <c r="V388" s="510"/>
      <c r="W388" s="510"/>
    </row>
    <row r="389" spans="1:23" ht="12" customHeight="1">
      <c r="A389" s="498">
        <v>127060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3"/>
        <v>0</v>
      </c>
      <c r="K389" s="503">
        <f t="shared" si="188"/>
        <v>0</v>
      </c>
      <c r="L389" s="503">
        <f t="shared" si="188"/>
        <v>0</v>
      </c>
      <c r="M389" s="511">
        <f t="shared" si="185"/>
        <v>0</v>
      </c>
      <c r="N389" s="503">
        <f t="shared" si="189"/>
        <v>0</v>
      </c>
      <c r="O389" s="503">
        <f t="shared" si="189"/>
        <v>0</v>
      </c>
      <c r="P389" s="504">
        <f t="shared" si="190"/>
        <v>0</v>
      </c>
      <c r="Q389" s="505">
        <f t="shared" si="190"/>
        <v>0</v>
      </c>
      <c r="R389" s="506">
        <f t="shared" si="190"/>
        <v>0</v>
      </c>
      <c r="S389" s="507"/>
      <c r="T389" s="508"/>
      <c r="U389" s="509">
        <f t="shared" si="181"/>
        <v>0</v>
      </c>
      <c r="V389" s="510"/>
      <c r="W389" s="510"/>
    </row>
    <row r="390" spans="1:23" ht="12" customHeight="1">
      <c r="A390" s="498">
        <v>127068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3"/>
        <v>0</v>
      </c>
      <c r="K390" s="503">
        <f t="shared" si="188"/>
        <v>0</v>
      </c>
      <c r="L390" s="503">
        <f t="shared" si="188"/>
        <v>75</v>
      </c>
      <c r="M390" s="511">
        <f t="shared" si="185"/>
        <v>0</v>
      </c>
      <c r="N390" s="503">
        <f t="shared" si="189"/>
        <v>0</v>
      </c>
      <c r="O390" s="503">
        <f t="shared" si="189"/>
        <v>75</v>
      </c>
      <c r="P390" s="504">
        <f t="shared" si="190"/>
        <v>0</v>
      </c>
      <c r="Q390" s="505">
        <f t="shared" si="190"/>
        <v>0</v>
      </c>
      <c r="R390" s="506">
        <f t="shared" si="190"/>
        <v>0</v>
      </c>
      <c r="S390" s="507"/>
      <c r="T390" s="508"/>
      <c r="U390" s="509">
        <f t="shared" si="181"/>
        <v>75</v>
      </c>
      <c r="V390" s="510"/>
      <c r="W390" s="510"/>
    </row>
    <row r="391" spans="1:23" ht="12" customHeight="1">
      <c r="A391" s="498">
        <v>127761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3"/>
        <v>0</v>
      </c>
      <c r="K391" s="503">
        <f t="shared" si="188"/>
        <v>0</v>
      </c>
      <c r="L391" s="503">
        <f t="shared" si="188"/>
        <v>0</v>
      </c>
      <c r="M391" s="511">
        <f t="shared" si="185"/>
        <v>0</v>
      </c>
      <c r="N391" s="503">
        <f t="shared" si="189"/>
        <v>0</v>
      </c>
      <c r="O391" s="503">
        <f t="shared" si="189"/>
        <v>0</v>
      </c>
      <c r="P391" s="504">
        <f t="shared" si="190"/>
        <v>0</v>
      </c>
      <c r="Q391" s="505">
        <f t="shared" si="190"/>
        <v>0</v>
      </c>
      <c r="R391" s="506">
        <f t="shared" si="190"/>
        <v>0</v>
      </c>
      <c r="S391" s="507"/>
      <c r="T391" s="508"/>
      <c r="U391" s="509">
        <f t="shared" si="181"/>
        <v>0</v>
      </c>
      <c r="V391" s="510"/>
      <c r="W391" s="510"/>
    </row>
    <row r="392" spans="1:23" ht="12" customHeight="1">
      <c r="A392" s="498">
        <v>127771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3"/>
        <v>0</v>
      </c>
      <c r="K392" s="503">
        <f t="shared" si="188"/>
        <v>0</v>
      </c>
      <c r="L392" s="503">
        <f t="shared" si="188"/>
        <v>0</v>
      </c>
      <c r="M392" s="511">
        <f t="shared" si="185"/>
        <v>0</v>
      </c>
      <c r="N392" s="503">
        <f t="shared" si="189"/>
        <v>0</v>
      </c>
      <c r="O392" s="503">
        <f t="shared" si="189"/>
        <v>0</v>
      </c>
      <c r="P392" s="504">
        <f t="shared" si="190"/>
        <v>0</v>
      </c>
      <c r="Q392" s="505">
        <f t="shared" si="190"/>
        <v>0</v>
      </c>
      <c r="R392" s="506">
        <f t="shared" si="190"/>
        <v>0</v>
      </c>
      <c r="S392" s="507"/>
      <c r="T392" s="508"/>
      <c r="U392" s="509">
        <f t="shared" si="181"/>
        <v>0</v>
      </c>
      <c r="V392" s="510"/>
      <c r="W392" s="510"/>
    </row>
    <row r="393" spans="1:23" ht="12" customHeight="1">
      <c r="A393" s="498">
        <v>127800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3"/>
        <v>0</v>
      </c>
      <c r="K393" s="503">
        <f t="shared" si="188"/>
        <v>0</v>
      </c>
      <c r="L393" s="503">
        <f t="shared" si="188"/>
        <v>0</v>
      </c>
      <c r="M393" s="511">
        <f t="shared" si="185"/>
        <v>0</v>
      </c>
      <c r="N393" s="503">
        <f t="shared" si="189"/>
        <v>0</v>
      </c>
      <c r="O393" s="503">
        <f t="shared" si="189"/>
        <v>0</v>
      </c>
      <c r="P393" s="504">
        <f t="shared" si="190"/>
        <v>0</v>
      </c>
      <c r="Q393" s="505">
        <f t="shared" si="190"/>
        <v>0</v>
      </c>
      <c r="R393" s="506">
        <f t="shared" si="190"/>
        <v>0</v>
      </c>
      <c r="S393" s="507"/>
      <c r="T393" s="508"/>
      <c r="U393" s="509">
        <f t="shared" si="181"/>
        <v>0</v>
      </c>
      <c r="V393" s="510"/>
      <c r="W393" s="510"/>
    </row>
    <row r="394" spans="1:23" ht="12" customHeight="1">
      <c r="A394" s="498">
        <v>127801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3"/>
        <v>0</v>
      </c>
      <c r="K394" s="503">
        <f t="shared" si="188"/>
        <v>0</v>
      </c>
      <c r="L394" s="503">
        <f t="shared" si="188"/>
        <v>0</v>
      </c>
      <c r="M394" s="511">
        <f t="shared" si="185"/>
        <v>0</v>
      </c>
      <c r="N394" s="503">
        <f t="shared" si="189"/>
        <v>8</v>
      </c>
      <c r="O394" s="503">
        <f t="shared" si="189"/>
        <v>8</v>
      </c>
      <c r="P394" s="504">
        <f t="shared" si="190"/>
        <v>0</v>
      </c>
      <c r="Q394" s="505">
        <f t="shared" si="190"/>
        <v>0</v>
      </c>
      <c r="R394" s="506">
        <f t="shared" si="190"/>
        <v>0</v>
      </c>
      <c r="S394" s="507"/>
      <c r="T394" s="508"/>
      <c r="U394" s="509">
        <f t="shared" si="181"/>
        <v>8</v>
      </c>
      <c r="V394" s="510"/>
      <c r="W394" s="510"/>
    </row>
    <row r="395" spans="1:23" ht="12" customHeight="1">
      <c r="A395" s="498">
        <v>128000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3"/>
        <v>0</v>
      </c>
      <c r="K395" s="503">
        <f t="shared" si="188"/>
        <v>0</v>
      </c>
      <c r="L395" s="503">
        <f t="shared" si="188"/>
        <v>0</v>
      </c>
      <c r="M395" s="511">
        <f t="shared" si="185"/>
        <v>0</v>
      </c>
      <c r="N395" s="503">
        <f t="shared" si="189"/>
        <v>0</v>
      </c>
      <c r="O395" s="503">
        <f t="shared" si="189"/>
        <v>0</v>
      </c>
      <c r="P395" s="504">
        <f t="shared" si="190"/>
        <v>0</v>
      </c>
      <c r="Q395" s="505">
        <f t="shared" si="190"/>
        <v>0</v>
      </c>
      <c r="R395" s="506">
        <f t="shared" si="190"/>
        <v>0</v>
      </c>
      <c r="S395" s="507"/>
      <c r="T395" s="508"/>
      <c r="U395" s="509">
        <f t="shared" si="181"/>
        <v>0</v>
      </c>
      <c r="V395" s="510"/>
      <c r="W395" s="510"/>
    </row>
    <row r="396" spans="1:23" ht="12" customHeight="1">
      <c r="A396" s="498">
        <v>128001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3"/>
        <v>0</v>
      </c>
      <c r="K396" s="503">
        <f t="shared" si="188"/>
        <v>0</v>
      </c>
      <c r="L396" s="503">
        <f t="shared" si="188"/>
        <v>0</v>
      </c>
      <c r="M396" s="511">
        <f t="shared" si="185"/>
        <v>0</v>
      </c>
      <c r="N396" s="503">
        <f t="shared" si="189"/>
        <v>0</v>
      </c>
      <c r="O396" s="503">
        <f t="shared" si="189"/>
        <v>0</v>
      </c>
      <c r="P396" s="504">
        <f t="shared" si="190"/>
        <v>0</v>
      </c>
      <c r="Q396" s="505">
        <f t="shared" si="190"/>
        <v>0</v>
      </c>
      <c r="R396" s="506">
        <f t="shared" si="190"/>
        <v>0</v>
      </c>
      <c r="S396" s="507"/>
      <c r="T396" s="508"/>
      <c r="U396" s="509">
        <f t="shared" si="181"/>
        <v>0</v>
      </c>
      <c r="V396" s="510"/>
      <c r="W396" s="510"/>
    </row>
    <row r="397" spans="1:23" ht="12" customHeight="1">
      <c r="A397" s="498">
        <v>128020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3"/>
        <v>0</v>
      </c>
      <c r="K397" s="503">
        <f t="shared" si="188"/>
        <v>0</v>
      </c>
      <c r="L397" s="503">
        <f t="shared" si="188"/>
        <v>0</v>
      </c>
      <c r="M397" s="511">
        <f t="shared" si="185"/>
        <v>0</v>
      </c>
      <c r="N397" s="503">
        <f t="shared" si="189"/>
        <v>0</v>
      </c>
      <c r="O397" s="503">
        <f t="shared" si="189"/>
        <v>0</v>
      </c>
      <c r="P397" s="504">
        <f t="shared" si="190"/>
        <v>0</v>
      </c>
      <c r="Q397" s="505">
        <f t="shared" si="190"/>
        <v>0</v>
      </c>
      <c r="R397" s="506">
        <f t="shared" si="190"/>
        <v>0</v>
      </c>
      <c r="S397" s="507"/>
      <c r="T397" s="508"/>
      <c r="U397" s="509">
        <f t="shared" si="181"/>
        <v>0</v>
      </c>
      <c r="V397" s="510"/>
      <c r="W397" s="510"/>
    </row>
    <row r="398" spans="1:23" ht="12" customHeight="1">
      <c r="A398" s="498">
        <v>129051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3"/>
        <v>0</v>
      </c>
      <c r="K398" s="503">
        <f t="shared" si="188"/>
        <v>0</v>
      </c>
      <c r="L398" s="503">
        <f t="shared" si="188"/>
        <v>0</v>
      </c>
      <c r="M398" s="511">
        <f t="shared" si="185"/>
        <v>0</v>
      </c>
      <c r="N398" s="503">
        <f t="shared" si="189"/>
        <v>0</v>
      </c>
      <c r="O398" s="503">
        <f t="shared" si="189"/>
        <v>0</v>
      </c>
      <c r="P398" s="504">
        <f t="shared" si="190"/>
        <v>0</v>
      </c>
      <c r="Q398" s="505">
        <f t="shared" si="190"/>
        <v>0</v>
      </c>
      <c r="R398" s="506">
        <f t="shared" si="190"/>
        <v>0</v>
      </c>
      <c r="S398" s="507"/>
      <c r="T398" s="508"/>
      <c r="U398" s="509">
        <f t="shared" si="181"/>
        <v>0</v>
      </c>
      <c r="V398" s="510"/>
      <c r="W398" s="510"/>
    </row>
    <row r="399" spans="1:23" ht="12" customHeight="1">
      <c r="A399" s="498">
        <v>132011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3"/>
        <v>0</v>
      </c>
      <c r="K399" s="503">
        <f t="shared" si="188"/>
        <v>0</v>
      </c>
      <c r="L399" s="503">
        <f t="shared" si="188"/>
        <v>0</v>
      </c>
      <c r="M399" s="511">
        <f t="shared" si="185"/>
        <v>0</v>
      </c>
      <c r="N399" s="503">
        <f t="shared" si="189"/>
        <v>0</v>
      </c>
      <c r="O399" s="503">
        <f t="shared" si="189"/>
        <v>0</v>
      </c>
      <c r="P399" s="504">
        <f t="shared" si="190"/>
        <v>0</v>
      </c>
      <c r="Q399" s="505">
        <f t="shared" si="190"/>
        <v>0</v>
      </c>
      <c r="R399" s="506">
        <f t="shared" si="190"/>
        <v>0</v>
      </c>
      <c r="S399" s="507"/>
      <c r="T399" s="508"/>
      <c r="U399" s="509">
        <f t="shared" si="181"/>
        <v>0</v>
      </c>
      <c r="V399" s="510"/>
      <c r="W399" s="510"/>
    </row>
    <row r="400" spans="1:23" ht="12" customHeight="1">
      <c r="A400" s="498">
        <v>132021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3"/>
        <v>0</v>
      </c>
      <c r="K400" s="503">
        <f t="shared" si="188"/>
        <v>0</v>
      </c>
      <c r="L400" s="503">
        <f t="shared" si="188"/>
        <v>0</v>
      </c>
      <c r="M400" s="511">
        <f t="shared" si="185"/>
        <v>0</v>
      </c>
      <c r="N400" s="503">
        <f t="shared" si="189"/>
        <v>0</v>
      </c>
      <c r="O400" s="503">
        <f t="shared" si="189"/>
        <v>0</v>
      </c>
      <c r="P400" s="504">
        <f t="shared" si="190"/>
        <v>0</v>
      </c>
      <c r="Q400" s="505">
        <f t="shared" si="190"/>
        <v>0</v>
      </c>
      <c r="R400" s="506">
        <f t="shared" si="190"/>
        <v>0</v>
      </c>
      <c r="S400" s="507"/>
      <c r="T400" s="508"/>
      <c r="U400" s="509">
        <f t="shared" si="181"/>
        <v>0</v>
      </c>
      <c r="V400" s="510"/>
      <c r="W400" s="510"/>
    </row>
    <row r="401" spans="1:23" ht="12" customHeight="1">
      <c r="A401" s="498">
        <v>132031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3"/>
        <v>0</v>
      </c>
      <c r="K401" s="503">
        <f t="shared" ref="K401:L420" si="191">SUMIF($A$10:$A$332,$A401,K$10:K$332)</f>
        <v>0</v>
      </c>
      <c r="L401" s="503">
        <f t="shared" si="191"/>
        <v>0</v>
      </c>
      <c r="M401" s="511">
        <f t="shared" si="185"/>
        <v>0</v>
      </c>
      <c r="N401" s="503">
        <f t="shared" ref="N401:O420" si="192">SUMIF($A$10:$A$332,$A401,N$10:N$332)</f>
        <v>0</v>
      </c>
      <c r="O401" s="503">
        <f t="shared" si="192"/>
        <v>0</v>
      </c>
      <c r="P401" s="504">
        <f t="shared" ref="P401:R420" si="193">SUMIF($A$10:$A$327,$A401,P$10:P$327)</f>
        <v>0</v>
      </c>
      <c r="Q401" s="505">
        <f t="shared" si="193"/>
        <v>0</v>
      </c>
      <c r="R401" s="506">
        <f t="shared" si="193"/>
        <v>0</v>
      </c>
      <c r="S401" s="507"/>
      <c r="T401" s="508"/>
      <c r="U401" s="509">
        <f t="shared" si="181"/>
        <v>0</v>
      </c>
      <c r="V401" s="510"/>
      <c r="W401" s="510"/>
    </row>
    <row r="402" spans="1:23" ht="12" customHeight="1">
      <c r="A402" s="498">
        <v>133011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3"/>
        <v>0</v>
      </c>
      <c r="K402" s="503">
        <f t="shared" si="191"/>
        <v>0</v>
      </c>
      <c r="L402" s="503">
        <f t="shared" si="191"/>
        <v>0</v>
      </c>
      <c r="M402" s="511">
        <f t="shared" si="185"/>
        <v>0</v>
      </c>
      <c r="N402" s="503">
        <f t="shared" si="192"/>
        <v>0</v>
      </c>
      <c r="O402" s="503">
        <f t="shared" si="192"/>
        <v>0</v>
      </c>
      <c r="P402" s="504">
        <f t="shared" si="193"/>
        <v>0</v>
      </c>
      <c r="Q402" s="505">
        <f t="shared" si="193"/>
        <v>0</v>
      </c>
      <c r="R402" s="506">
        <f t="shared" si="193"/>
        <v>0</v>
      </c>
      <c r="S402" s="507"/>
      <c r="T402" s="508"/>
      <c r="U402" s="509">
        <f t="shared" si="181"/>
        <v>0</v>
      </c>
      <c r="V402" s="510"/>
      <c r="W402" s="510"/>
    </row>
    <row r="403" spans="1:23" ht="12" customHeight="1">
      <c r="A403" s="498">
        <v>133021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3"/>
        <v>0</v>
      </c>
      <c r="K403" s="503">
        <f t="shared" si="191"/>
        <v>0</v>
      </c>
      <c r="L403" s="503">
        <f t="shared" si="191"/>
        <v>0</v>
      </c>
      <c r="M403" s="511">
        <f t="shared" si="185"/>
        <v>0</v>
      </c>
      <c r="N403" s="503">
        <f t="shared" si="192"/>
        <v>0</v>
      </c>
      <c r="O403" s="503">
        <f t="shared" si="192"/>
        <v>0</v>
      </c>
      <c r="P403" s="504">
        <f t="shared" si="193"/>
        <v>0</v>
      </c>
      <c r="Q403" s="505">
        <f t="shared" si="193"/>
        <v>0</v>
      </c>
      <c r="R403" s="506">
        <f t="shared" si="193"/>
        <v>0</v>
      </c>
      <c r="S403" s="507"/>
      <c r="T403" s="508"/>
      <c r="U403" s="509">
        <f t="shared" si="181"/>
        <v>0</v>
      </c>
      <c r="V403" s="510"/>
      <c r="W403" s="510"/>
    </row>
    <row r="404" spans="1:23" ht="12" customHeight="1">
      <c r="A404" s="498">
        <v>133031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3"/>
        <v>0</v>
      </c>
      <c r="K404" s="503">
        <f t="shared" si="191"/>
        <v>0</v>
      </c>
      <c r="L404" s="503">
        <f t="shared" si="191"/>
        <v>0</v>
      </c>
      <c r="M404" s="511">
        <f t="shared" si="185"/>
        <v>0</v>
      </c>
      <c r="N404" s="503">
        <f t="shared" si="192"/>
        <v>0</v>
      </c>
      <c r="O404" s="503">
        <f t="shared" si="192"/>
        <v>0</v>
      </c>
      <c r="P404" s="504">
        <f t="shared" si="193"/>
        <v>0</v>
      </c>
      <c r="Q404" s="505">
        <f t="shared" si="193"/>
        <v>0</v>
      </c>
      <c r="R404" s="506">
        <f t="shared" si="193"/>
        <v>0</v>
      </c>
      <c r="S404" s="507"/>
      <c r="T404" s="508"/>
      <c r="U404" s="509">
        <f t="shared" si="181"/>
        <v>0</v>
      </c>
      <c r="V404" s="510"/>
      <c r="W404" s="510"/>
    </row>
    <row r="405" spans="1:23" ht="12" customHeight="1">
      <c r="A405" s="498">
        <v>135011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3"/>
        <v>0</v>
      </c>
      <c r="K405" s="503">
        <f t="shared" si="191"/>
        <v>0</v>
      </c>
      <c r="L405" s="503">
        <f t="shared" si="191"/>
        <v>0</v>
      </c>
      <c r="M405" s="511">
        <f t="shared" si="185"/>
        <v>0</v>
      </c>
      <c r="N405" s="503">
        <f t="shared" si="192"/>
        <v>0</v>
      </c>
      <c r="O405" s="503">
        <f t="shared" si="192"/>
        <v>0</v>
      </c>
      <c r="P405" s="504">
        <f t="shared" si="193"/>
        <v>0</v>
      </c>
      <c r="Q405" s="505">
        <f t="shared" si="193"/>
        <v>0</v>
      </c>
      <c r="R405" s="506">
        <f t="shared" si="193"/>
        <v>0</v>
      </c>
      <c r="S405" s="507"/>
      <c r="T405" s="508"/>
      <c r="U405" s="509">
        <f t="shared" ref="U405:U468" si="194">SUMIF($A$10:$A$327,$A405,U$10:U$327)</f>
        <v>0</v>
      </c>
      <c r="V405" s="510"/>
      <c r="W405" s="510"/>
    </row>
    <row r="406" spans="1:23" ht="12" customHeight="1">
      <c r="A406" s="498">
        <v>136071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3"/>
        <v>0</v>
      </c>
      <c r="K406" s="503">
        <f t="shared" si="191"/>
        <v>0</v>
      </c>
      <c r="L406" s="503">
        <f t="shared" si="191"/>
        <v>0</v>
      </c>
      <c r="M406" s="511">
        <f t="shared" si="185"/>
        <v>0</v>
      </c>
      <c r="N406" s="503">
        <f t="shared" si="192"/>
        <v>0</v>
      </c>
      <c r="O406" s="503">
        <f t="shared" si="192"/>
        <v>0</v>
      </c>
      <c r="P406" s="504">
        <f t="shared" si="193"/>
        <v>0</v>
      </c>
      <c r="Q406" s="505">
        <f t="shared" si="193"/>
        <v>0</v>
      </c>
      <c r="R406" s="506">
        <f t="shared" si="193"/>
        <v>0</v>
      </c>
      <c r="S406" s="507"/>
      <c r="T406" s="508"/>
      <c r="U406" s="509">
        <f t="shared" si="194"/>
        <v>0</v>
      </c>
      <c r="V406" s="510"/>
      <c r="W406" s="510"/>
    </row>
    <row r="407" spans="1:23" ht="12" customHeight="1">
      <c r="A407" s="498">
        <v>136271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3"/>
        <v>0</v>
      </c>
      <c r="K407" s="503">
        <f t="shared" si="191"/>
        <v>0</v>
      </c>
      <c r="L407" s="503">
        <f t="shared" si="191"/>
        <v>0</v>
      </c>
      <c r="M407" s="511">
        <f t="shared" si="185"/>
        <v>0</v>
      </c>
      <c r="N407" s="503">
        <f t="shared" si="192"/>
        <v>0</v>
      </c>
      <c r="O407" s="503">
        <f t="shared" si="192"/>
        <v>0</v>
      </c>
      <c r="P407" s="504">
        <f t="shared" si="193"/>
        <v>0</v>
      </c>
      <c r="Q407" s="505">
        <f t="shared" si="193"/>
        <v>0</v>
      </c>
      <c r="R407" s="506">
        <f t="shared" si="193"/>
        <v>0</v>
      </c>
      <c r="S407" s="507"/>
      <c r="T407" s="508"/>
      <c r="U407" s="509">
        <f t="shared" si="194"/>
        <v>0</v>
      </c>
      <c r="V407" s="510"/>
      <c r="W407" s="510"/>
    </row>
    <row r="408" spans="1:23" ht="12" customHeight="1">
      <c r="A408" s="498">
        <v>138011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3"/>
        <v>0</v>
      </c>
      <c r="K408" s="503">
        <f t="shared" si="191"/>
        <v>0</v>
      </c>
      <c r="L408" s="503">
        <f t="shared" si="191"/>
        <v>0</v>
      </c>
      <c r="M408" s="511">
        <f t="shared" si="185"/>
        <v>0</v>
      </c>
      <c r="N408" s="503">
        <f t="shared" si="192"/>
        <v>0</v>
      </c>
      <c r="O408" s="503">
        <f t="shared" si="192"/>
        <v>0</v>
      </c>
      <c r="P408" s="504">
        <f t="shared" si="193"/>
        <v>0</v>
      </c>
      <c r="Q408" s="505">
        <f t="shared" si="193"/>
        <v>0</v>
      </c>
      <c r="R408" s="506">
        <f t="shared" si="193"/>
        <v>0</v>
      </c>
      <c r="S408" s="507"/>
      <c r="T408" s="508"/>
      <c r="U408" s="509">
        <f t="shared" si="194"/>
        <v>0</v>
      </c>
      <c r="V408" s="510"/>
      <c r="W408" s="510"/>
    </row>
    <row r="409" spans="1:23" ht="12" customHeight="1">
      <c r="A409" s="498">
        <v>138611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3"/>
        <v>0</v>
      </c>
      <c r="K409" s="503">
        <f t="shared" si="191"/>
        <v>0</v>
      </c>
      <c r="L409" s="503">
        <f t="shared" si="191"/>
        <v>0</v>
      </c>
      <c r="M409" s="511">
        <f t="shared" si="185"/>
        <v>0</v>
      </c>
      <c r="N409" s="503">
        <f t="shared" si="192"/>
        <v>0</v>
      </c>
      <c r="O409" s="503">
        <f t="shared" si="192"/>
        <v>0</v>
      </c>
      <c r="P409" s="504">
        <f t="shared" si="193"/>
        <v>0</v>
      </c>
      <c r="Q409" s="505">
        <f t="shared" si="193"/>
        <v>0</v>
      </c>
      <c r="R409" s="506">
        <f t="shared" si="193"/>
        <v>0</v>
      </c>
      <c r="S409" s="507"/>
      <c r="T409" s="508"/>
      <c r="U409" s="509">
        <f t="shared" si="194"/>
        <v>0</v>
      </c>
      <c r="V409" s="510"/>
      <c r="W409" s="510"/>
    </row>
    <row r="410" spans="1:23" ht="12" customHeight="1">
      <c r="A410" s="498">
        <v>139011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3"/>
        <v>0</v>
      </c>
      <c r="K410" s="503">
        <f t="shared" si="191"/>
        <v>0</v>
      </c>
      <c r="L410" s="503">
        <f t="shared" si="191"/>
        <v>0</v>
      </c>
      <c r="M410" s="511">
        <f t="shared" si="185"/>
        <v>0</v>
      </c>
      <c r="N410" s="503">
        <f t="shared" si="192"/>
        <v>0</v>
      </c>
      <c r="O410" s="503">
        <f t="shared" si="192"/>
        <v>0</v>
      </c>
      <c r="P410" s="504">
        <f t="shared" si="193"/>
        <v>0</v>
      </c>
      <c r="Q410" s="505">
        <f t="shared" si="193"/>
        <v>0</v>
      </c>
      <c r="R410" s="506">
        <f t="shared" si="193"/>
        <v>0</v>
      </c>
      <c r="S410" s="507"/>
      <c r="T410" s="508"/>
      <c r="U410" s="509">
        <f t="shared" si="194"/>
        <v>0</v>
      </c>
      <c r="V410" s="510"/>
      <c r="W410" s="510"/>
    </row>
    <row r="411" spans="1:23" ht="12" customHeight="1">
      <c r="A411" s="498">
        <v>161001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3"/>
        <v>0</v>
      </c>
      <c r="K411" s="503">
        <f t="shared" si="191"/>
        <v>0</v>
      </c>
      <c r="L411" s="503">
        <f t="shared" si="191"/>
        <v>0</v>
      </c>
      <c r="M411" s="511">
        <f t="shared" si="185"/>
        <v>0</v>
      </c>
      <c r="N411" s="503">
        <f t="shared" si="192"/>
        <v>0</v>
      </c>
      <c r="O411" s="503">
        <f t="shared" si="192"/>
        <v>0</v>
      </c>
      <c r="P411" s="504">
        <f t="shared" si="193"/>
        <v>0</v>
      </c>
      <c r="Q411" s="505">
        <f t="shared" si="193"/>
        <v>0</v>
      </c>
      <c r="R411" s="506">
        <f t="shared" si="193"/>
        <v>0</v>
      </c>
      <c r="S411" s="507"/>
      <c r="T411" s="508"/>
      <c r="U411" s="509">
        <f t="shared" si="194"/>
        <v>0</v>
      </c>
      <c r="V411" s="510"/>
      <c r="W411" s="510"/>
    </row>
    <row r="412" spans="1:23" ht="12" customHeight="1">
      <c r="A412" s="498">
        <v>161101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3"/>
        <v>0</v>
      </c>
      <c r="K412" s="503">
        <f t="shared" si="191"/>
        <v>0</v>
      </c>
      <c r="L412" s="503">
        <f t="shared" si="191"/>
        <v>0</v>
      </c>
      <c r="M412" s="511">
        <f t="shared" si="185"/>
        <v>0</v>
      </c>
      <c r="N412" s="503">
        <f t="shared" si="192"/>
        <v>0</v>
      </c>
      <c r="O412" s="503">
        <f t="shared" si="192"/>
        <v>0</v>
      </c>
      <c r="P412" s="504">
        <f t="shared" si="193"/>
        <v>0</v>
      </c>
      <c r="Q412" s="505">
        <f t="shared" si="193"/>
        <v>0</v>
      </c>
      <c r="R412" s="506">
        <f t="shared" si="193"/>
        <v>0</v>
      </c>
      <c r="S412" s="507"/>
      <c r="T412" s="508"/>
      <c r="U412" s="509">
        <f t="shared" si="194"/>
        <v>0</v>
      </c>
      <c r="V412" s="510"/>
      <c r="W412" s="510"/>
    </row>
    <row r="413" spans="1:23" ht="12" customHeight="1">
      <c r="A413" s="498">
        <v>161201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3"/>
        <v>16</v>
      </c>
      <c r="K413" s="503">
        <f t="shared" si="191"/>
        <v>0</v>
      </c>
      <c r="L413" s="503">
        <f t="shared" si="191"/>
        <v>0</v>
      </c>
      <c r="M413" s="511">
        <f t="shared" si="185"/>
        <v>0</v>
      </c>
      <c r="N413" s="503">
        <f t="shared" si="192"/>
        <v>0</v>
      </c>
      <c r="O413" s="503">
        <f t="shared" si="192"/>
        <v>16</v>
      </c>
      <c r="P413" s="504">
        <f t="shared" si="193"/>
        <v>0</v>
      </c>
      <c r="Q413" s="505">
        <f t="shared" si="193"/>
        <v>0</v>
      </c>
      <c r="R413" s="506">
        <f t="shared" si="193"/>
        <v>0</v>
      </c>
      <c r="S413" s="507"/>
      <c r="T413" s="508"/>
      <c r="U413" s="509">
        <f t="shared" si="194"/>
        <v>16</v>
      </c>
      <c r="V413" s="510"/>
      <c r="W413" s="510"/>
    </row>
    <row r="414" spans="1:23" ht="12" customHeight="1">
      <c r="A414" s="498">
        <v>161211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3"/>
        <v>0</v>
      </c>
      <c r="K414" s="503">
        <f t="shared" si="191"/>
        <v>0</v>
      </c>
      <c r="L414" s="503">
        <f t="shared" si="191"/>
        <v>0</v>
      </c>
      <c r="M414" s="511">
        <f t="shared" si="185"/>
        <v>0</v>
      </c>
      <c r="N414" s="503">
        <f t="shared" si="192"/>
        <v>0</v>
      </c>
      <c r="O414" s="503">
        <f t="shared" si="192"/>
        <v>0</v>
      </c>
      <c r="P414" s="504">
        <f t="shared" si="193"/>
        <v>0</v>
      </c>
      <c r="Q414" s="505">
        <f t="shared" si="193"/>
        <v>0</v>
      </c>
      <c r="R414" s="506">
        <f t="shared" si="193"/>
        <v>0</v>
      </c>
      <c r="S414" s="507"/>
      <c r="T414" s="508"/>
      <c r="U414" s="509">
        <f t="shared" si="194"/>
        <v>0</v>
      </c>
      <c r="V414" s="510"/>
      <c r="W414" s="510"/>
    </row>
    <row r="415" spans="1:23" ht="12" customHeight="1">
      <c r="A415" s="498">
        <v>162001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3"/>
        <v>8</v>
      </c>
      <c r="K415" s="503">
        <f t="shared" si="191"/>
        <v>0</v>
      </c>
      <c r="L415" s="503">
        <f t="shared" si="191"/>
        <v>0</v>
      </c>
      <c r="M415" s="511">
        <f t="shared" si="185"/>
        <v>0</v>
      </c>
      <c r="N415" s="503">
        <f t="shared" si="192"/>
        <v>0</v>
      </c>
      <c r="O415" s="503">
        <f t="shared" si="192"/>
        <v>8</v>
      </c>
      <c r="P415" s="504">
        <f t="shared" si="193"/>
        <v>0</v>
      </c>
      <c r="Q415" s="505">
        <f t="shared" si="193"/>
        <v>0</v>
      </c>
      <c r="R415" s="506">
        <f t="shared" si="193"/>
        <v>0</v>
      </c>
      <c r="S415" s="507"/>
      <c r="T415" s="508"/>
      <c r="U415" s="509">
        <f t="shared" si="194"/>
        <v>8</v>
      </c>
      <c r="V415" s="510"/>
      <c r="W415" s="510"/>
    </row>
    <row r="416" spans="1:23" ht="12" customHeight="1">
      <c r="A416" s="498">
        <v>162201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3"/>
        <v>40</v>
      </c>
      <c r="K416" s="503">
        <f t="shared" si="191"/>
        <v>0</v>
      </c>
      <c r="L416" s="503">
        <f t="shared" si="191"/>
        <v>0</v>
      </c>
      <c r="M416" s="511">
        <f t="shared" si="185"/>
        <v>0</v>
      </c>
      <c r="N416" s="503">
        <f t="shared" si="192"/>
        <v>0</v>
      </c>
      <c r="O416" s="503">
        <f t="shared" si="192"/>
        <v>40</v>
      </c>
      <c r="P416" s="504">
        <f t="shared" si="193"/>
        <v>0</v>
      </c>
      <c r="Q416" s="505">
        <f t="shared" si="193"/>
        <v>0</v>
      </c>
      <c r="R416" s="506">
        <f t="shared" si="193"/>
        <v>0</v>
      </c>
      <c r="S416" s="507"/>
      <c r="T416" s="508"/>
      <c r="U416" s="509">
        <f t="shared" si="194"/>
        <v>40</v>
      </c>
      <c r="V416" s="510"/>
      <c r="W416" s="510"/>
    </row>
    <row r="417" spans="1:23" ht="12" customHeight="1">
      <c r="A417" s="498">
        <v>162211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3"/>
        <v>0</v>
      </c>
      <c r="K417" s="503">
        <f t="shared" si="191"/>
        <v>0</v>
      </c>
      <c r="L417" s="503">
        <f t="shared" si="191"/>
        <v>0</v>
      </c>
      <c r="M417" s="511">
        <f t="shared" si="185"/>
        <v>0</v>
      </c>
      <c r="N417" s="503">
        <f t="shared" si="192"/>
        <v>0</v>
      </c>
      <c r="O417" s="503">
        <f t="shared" si="192"/>
        <v>0</v>
      </c>
      <c r="P417" s="504">
        <f t="shared" si="193"/>
        <v>0</v>
      </c>
      <c r="Q417" s="505">
        <f t="shared" si="193"/>
        <v>0</v>
      </c>
      <c r="R417" s="506">
        <f t="shared" si="193"/>
        <v>0</v>
      </c>
      <c r="S417" s="507"/>
      <c r="T417" s="508"/>
      <c r="U417" s="509">
        <f t="shared" si="194"/>
        <v>0</v>
      </c>
      <c r="V417" s="510"/>
      <c r="W417" s="510"/>
    </row>
    <row r="418" spans="1:23" ht="12" customHeight="1">
      <c r="A418" s="498">
        <v>162301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3"/>
        <v>0</v>
      </c>
      <c r="K418" s="503">
        <f t="shared" si="191"/>
        <v>0</v>
      </c>
      <c r="L418" s="503">
        <f t="shared" si="191"/>
        <v>0</v>
      </c>
      <c r="M418" s="511">
        <f t="shared" si="185"/>
        <v>0</v>
      </c>
      <c r="N418" s="503">
        <f t="shared" si="192"/>
        <v>0</v>
      </c>
      <c r="O418" s="503">
        <f t="shared" si="192"/>
        <v>0</v>
      </c>
      <c r="P418" s="504">
        <f t="shared" si="193"/>
        <v>0</v>
      </c>
      <c r="Q418" s="505">
        <f t="shared" si="193"/>
        <v>0</v>
      </c>
      <c r="R418" s="506">
        <f t="shared" si="193"/>
        <v>0</v>
      </c>
      <c r="S418" s="507"/>
      <c r="T418" s="508"/>
      <c r="U418" s="509">
        <f t="shared" si="194"/>
        <v>0</v>
      </c>
      <c r="V418" s="510"/>
      <c r="W418" s="510"/>
    </row>
    <row r="419" spans="1:23" ht="12" customHeight="1">
      <c r="A419" s="498">
        <v>162311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3"/>
        <v>0</v>
      </c>
      <c r="K419" s="503">
        <f t="shared" si="191"/>
        <v>0</v>
      </c>
      <c r="L419" s="503">
        <f t="shared" si="191"/>
        <v>0</v>
      </c>
      <c r="M419" s="511">
        <f t="shared" si="185"/>
        <v>0</v>
      </c>
      <c r="N419" s="503">
        <f t="shared" si="192"/>
        <v>0</v>
      </c>
      <c r="O419" s="503">
        <f t="shared" si="192"/>
        <v>0</v>
      </c>
      <c r="P419" s="504">
        <f t="shared" si="193"/>
        <v>0</v>
      </c>
      <c r="Q419" s="505">
        <f t="shared" si="193"/>
        <v>0</v>
      </c>
      <c r="R419" s="506">
        <f t="shared" si="193"/>
        <v>0</v>
      </c>
      <c r="S419" s="507"/>
      <c r="T419" s="508"/>
      <c r="U419" s="509">
        <f t="shared" si="194"/>
        <v>0</v>
      </c>
      <c r="V419" s="510"/>
      <c r="W419" s="510"/>
    </row>
    <row r="420" spans="1:23" ht="12" customHeight="1">
      <c r="A420" s="498">
        <v>163001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3"/>
        <v>0</v>
      </c>
      <c r="K420" s="503">
        <f t="shared" si="191"/>
        <v>0</v>
      </c>
      <c r="L420" s="503">
        <f t="shared" si="191"/>
        <v>0</v>
      </c>
      <c r="M420" s="511">
        <f t="shared" si="185"/>
        <v>0</v>
      </c>
      <c r="N420" s="503">
        <f t="shared" si="192"/>
        <v>0</v>
      </c>
      <c r="O420" s="503">
        <f t="shared" si="192"/>
        <v>0</v>
      </c>
      <c r="P420" s="504">
        <f t="shared" si="193"/>
        <v>0</v>
      </c>
      <c r="Q420" s="505">
        <f t="shared" si="193"/>
        <v>0</v>
      </c>
      <c r="R420" s="506">
        <f t="shared" si="193"/>
        <v>0</v>
      </c>
      <c r="S420" s="507"/>
      <c r="T420" s="508"/>
      <c r="U420" s="509">
        <f t="shared" si="194"/>
        <v>0</v>
      </c>
      <c r="V420" s="510"/>
      <c r="W420" s="510"/>
    </row>
    <row r="421" spans="1:23" ht="12" customHeight="1">
      <c r="A421" s="498">
        <v>163201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3"/>
        <v>0</v>
      </c>
      <c r="K421" s="503">
        <f t="shared" ref="K421:L440" si="195">SUMIF($A$10:$A$332,$A421,K$10:K$332)</f>
        <v>0</v>
      </c>
      <c r="L421" s="503">
        <f t="shared" si="195"/>
        <v>0</v>
      </c>
      <c r="M421" s="511">
        <f t="shared" si="185"/>
        <v>0</v>
      </c>
      <c r="N421" s="503">
        <f t="shared" ref="N421:O440" si="196">SUMIF($A$10:$A$332,$A421,N$10:N$332)</f>
        <v>0</v>
      </c>
      <c r="O421" s="503">
        <f t="shared" si="196"/>
        <v>0</v>
      </c>
      <c r="P421" s="504">
        <f t="shared" ref="P421:R440" si="197">SUMIF($A$10:$A$327,$A421,P$10:P$327)</f>
        <v>0</v>
      </c>
      <c r="Q421" s="505">
        <f t="shared" si="197"/>
        <v>0</v>
      </c>
      <c r="R421" s="506">
        <f t="shared" si="197"/>
        <v>0</v>
      </c>
      <c r="S421" s="507"/>
      <c r="T421" s="508"/>
      <c r="U421" s="509">
        <f t="shared" si="194"/>
        <v>0</v>
      </c>
      <c r="V421" s="510"/>
      <c r="W421" s="510"/>
    </row>
    <row r="422" spans="1:23" ht="12" customHeight="1">
      <c r="A422" s="498">
        <v>163211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3"/>
        <v>0</v>
      </c>
      <c r="K422" s="503">
        <f t="shared" si="195"/>
        <v>0</v>
      </c>
      <c r="L422" s="503">
        <f t="shared" si="195"/>
        <v>0</v>
      </c>
      <c r="M422" s="511">
        <f t="shared" si="185"/>
        <v>0</v>
      </c>
      <c r="N422" s="503">
        <f t="shared" si="196"/>
        <v>0</v>
      </c>
      <c r="O422" s="503">
        <f t="shared" si="196"/>
        <v>0</v>
      </c>
      <c r="P422" s="504">
        <f t="shared" si="197"/>
        <v>0</v>
      </c>
      <c r="Q422" s="505">
        <f t="shared" si="197"/>
        <v>0</v>
      </c>
      <c r="R422" s="506">
        <f t="shared" si="197"/>
        <v>0</v>
      </c>
      <c r="S422" s="507"/>
      <c r="T422" s="508"/>
      <c r="U422" s="509">
        <f t="shared" si="194"/>
        <v>0</v>
      </c>
      <c r="V422" s="510"/>
      <c r="W422" s="510"/>
    </row>
    <row r="423" spans="1:23" ht="12" customHeight="1">
      <c r="A423" s="498">
        <v>190100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3"/>
        <v>0</v>
      </c>
      <c r="K423" s="503">
        <f t="shared" si="195"/>
        <v>0</v>
      </c>
      <c r="L423" s="503">
        <f t="shared" si="195"/>
        <v>0</v>
      </c>
      <c r="M423" s="511">
        <f t="shared" si="185"/>
        <v>0</v>
      </c>
      <c r="N423" s="503">
        <f t="shared" si="196"/>
        <v>0</v>
      </c>
      <c r="O423" s="503">
        <f t="shared" si="196"/>
        <v>0</v>
      </c>
      <c r="P423" s="504">
        <f t="shared" si="197"/>
        <v>0</v>
      </c>
      <c r="Q423" s="505">
        <f t="shared" si="197"/>
        <v>0</v>
      </c>
      <c r="R423" s="506">
        <f t="shared" si="197"/>
        <v>0</v>
      </c>
      <c r="S423" s="507"/>
      <c r="T423" s="508"/>
      <c r="U423" s="509">
        <f t="shared" si="194"/>
        <v>0</v>
      </c>
      <c r="V423" s="510"/>
      <c r="W423" s="510"/>
    </row>
    <row r="424" spans="1:23" ht="12" customHeight="1">
      <c r="A424" s="498">
        <v>200100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ref="J424:J487" si="198">SUMIF($A$10:$A$332,$A424,J$10:J$332)</f>
        <v>0</v>
      </c>
      <c r="K424" s="503">
        <f t="shared" si="195"/>
        <v>0</v>
      </c>
      <c r="L424" s="503">
        <f t="shared" si="195"/>
        <v>0</v>
      </c>
      <c r="M424" s="511">
        <f t="shared" si="185"/>
        <v>0</v>
      </c>
      <c r="N424" s="503">
        <f t="shared" si="196"/>
        <v>0</v>
      </c>
      <c r="O424" s="503">
        <f t="shared" si="196"/>
        <v>0</v>
      </c>
      <c r="P424" s="504">
        <f t="shared" si="197"/>
        <v>0</v>
      </c>
      <c r="Q424" s="505">
        <f t="shared" si="197"/>
        <v>0</v>
      </c>
      <c r="R424" s="506">
        <f t="shared" si="197"/>
        <v>0</v>
      </c>
      <c r="S424" s="507"/>
      <c r="T424" s="508"/>
      <c r="U424" s="509">
        <f t="shared" si="194"/>
        <v>0</v>
      </c>
      <c r="V424" s="510"/>
      <c r="W424" s="510"/>
    </row>
    <row r="425" spans="1:23" ht="12" customHeight="1">
      <c r="A425" s="498">
        <v>201101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8"/>
        <v>9</v>
      </c>
      <c r="K425" s="503">
        <f t="shared" si="195"/>
        <v>0</v>
      </c>
      <c r="L425" s="503">
        <f t="shared" si="195"/>
        <v>15</v>
      </c>
      <c r="M425" s="511">
        <f t="shared" ref="M425:M488" si="199">SUMIF($A$10:$A$327,$A425,M$10:M$327)</f>
        <v>0</v>
      </c>
      <c r="N425" s="503">
        <f t="shared" si="196"/>
        <v>0</v>
      </c>
      <c r="O425" s="503">
        <f t="shared" si="196"/>
        <v>24</v>
      </c>
      <c r="P425" s="504">
        <f t="shared" si="197"/>
        <v>0</v>
      </c>
      <c r="Q425" s="505">
        <f t="shared" si="197"/>
        <v>0</v>
      </c>
      <c r="R425" s="506">
        <f t="shared" si="197"/>
        <v>0</v>
      </c>
      <c r="S425" s="507"/>
      <c r="T425" s="508"/>
      <c r="U425" s="509">
        <f t="shared" si="194"/>
        <v>24</v>
      </c>
      <c r="V425" s="510"/>
      <c r="W425" s="510"/>
    </row>
    <row r="426" spans="1:23" ht="12" customHeight="1">
      <c r="A426" s="498">
        <v>201201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8"/>
        <v>0</v>
      </c>
      <c r="K426" s="503">
        <f t="shared" si="195"/>
        <v>0</v>
      </c>
      <c r="L426" s="503">
        <f t="shared" si="195"/>
        <v>0</v>
      </c>
      <c r="M426" s="511">
        <f t="shared" si="199"/>
        <v>0</v>
      </c>
      <c r="N426" s="503">
        <f t="shared" si="196"/>
        <v>0</v>
      </c>
      <c r="O426" s="503">
        <f t="shared" si="196"/>
        <v>0</v>
      </c>
      <c r="P426" s="504">
        <f t="shared" si="197"/>
        <v>0</v>
      </c>
      <c r="Q426" s="505">
        <f t="shared" si="197"/>
        <v>0</v>
      </c>
      <c r="R426" s="506">
        <f t="shared" si="197"/>
        <v>0</v>
      </c>
      <c r="S426" s="507"/>
      <c r="T426" s="508"/>
      <c r="U426" s="509">
        <f t="shared" si="194"/>
        <v>0</v>
      </c>
      <c r="V426" s="510"/>
      <c r="W426" s="510"/>
    </row>
    <row r="427" spans="1:23" ht="12" customHeight="1">
      <c r="A427" s="498">
        <v>201501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8"/>
        <v>0</v>
      </c>
      <c r="K427" s="503">
        <f t="shared" si="195"/>
        <v>0</v>
      </c>
      <c r="L427" s="503">
        <f t="shared" si="195"/>
        <v>0</v>
      </c>
      <c r="M427" s="511">
        <f t="shared" si="199"/>
        <v>0</v>
      </c>
      <c r="N427" s="503">
        <f t="shared" si="196"/>
        <v>0</v>
      </c>
      <c r="O427" s="503">
        <f t="shared" si="196"/>
        <v>0</v>
      </c>
      <c r="P427" s="504">
        <f t="shared" si="197"/>
        <v>0</v>
      </c>
      <c r="Q427" s="505">
        <f t="shared" si="197"/>
        <v>16</v>
      </c>
      <c r="R427" s="506">
        <f t="shared" si="197"/>
        <v>16</v>
      </c>
      <c r="S427" s="507"/>
      <c r="T427" s="508"/>
      <c r="U427" s="509">
        <f t="shared" si="194"/>
        <v>16</v>
      </c>
      <c r="V427" s="510"/>
      <c r="W427" s="510"/>
    </row>
    <row r="428" spans="1:23" ht="12" customHeight="1">
      <c r="A428" s="498">
        <v>202101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8"/>
        <v>0</v>
      </c>
      <c r="K428" s="503">
        <f t="shared" si="195"/>
        <v>0</v>
      </c>
      <c r="L428" s="503">
        <f t="shared" si="195"/>
        <v>0</v>
      </c>
      <c r="M428" s="511">
        <f t="shared" si="199"/>
        <v>0</v>
      </c>
      <c r="N428" s="503">
        <f t="shared" si="196"/>
        <v>0</v>
      </c>
      <c r="O428" s="503">
        <f t="shared" si="196"/>
        <v>0</v>
      </c>
      <c r="P428" s="504">
        <f t="shared" si="197"/>
        <v>0</v>
      </c>
      <c r="Q428" s="505">
        <f t="shared" si="197"/>
        <v>0</v>
      </c>
      <c r="R428" s="506">
        <f t="shared" si="197"/>
        <v>0</v>
      </c>
      <c r="S428" s="507"/>
      <c r="T428" s="508"/>
      <c r="U428" s="509">
        <f t="shared" si="194"/>
        <v>0</v>
      </c>
      <c r="V428" s="510"/>
      <c r="W428" s="510"/>
    </row>
    <row r="429" spans="1:23" ht="12" customHeight="1">
      <c r="A429" s="498">
        <v>202301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8"/>
        <v>0</v>
      </c>
      <c r="K429" s="503">
        <f t="shared" si="195"/>
        <v>0</v>
      </c>
      <c r="L429" s="503">
        <f t="shared" si="195"/>
        <v>0</v>
      </c>
      <c r="M429" s="511">
        <f t="shared" si="199"/>
        <v>0</v>
      </c>
      <c r="N429" s="503">
        <f t="shared" si="196"/>
        <v>0</v>
      </c>
      <c r="O429" s="503">
        <f t="shared" si="196"/>
        <v>0</v>
      </c>
      <c r="P429" s="504">
        <f t="shared" si="197"/>
        <v>0</v>
      </c>
      <c r="Q429" s="505">
        <f t="shared" si="197"/>
        <v>0</v>
      </c>
      <c r="R429" s="506">
        <f t="shared" si="197"/>
        <v>0</v>
      </c>
      <c r="S429" s="507"/>
      <c r="T429" s="508"/>
      <c r="U429" s="509">
        <f t="shared" si="194"/>
        <v>0</v>
      </c>
      <c r="V429" s="510"/>
      <c r="W429" s="510"/>
    </row>
    <row r="430" spans="1:23" ht="12" customHeight="1">
      <c r="A430" s="498">
        <v>203101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8"/>
        <v>25</v>
      </c>
      <c r="K430" s="503">
        <f t="shared" si="195"/>
        <v>20</v>
      </c>
      <c r="L430" s="503">
        <f t="shared" si="195"/>
        <v>50</v>
      </c>
      <c r="M430" s="511">
        <f t="shared" si="199"/>
        <v>0</v>
      </c>
      <c r="N430" s="503">
        <f t="shared" si="196"/>
        <v>0</v>
      </c>
      <c r="O430" s="503">
        <f t="shared" si="196"/>
        <v>95</v>
      </c>
      <c r="P430" s="504">
        <f t="shared" si="197"/>
        <v>0</v>
      </c>
      <c r="Q430" s="505">
        <f t="shared" si="197"/>
        <v>0</v>
      </c>
      <c r="R430" s="506">
        <f t="shared" si="197"/>
        <v>0</v>
      </c>
      <c r="S430" s="507"/>
      <c r="T430" s="508"/>
      <c r="U430" s="509">
        <f t="shared" si="194"/>
        <v>95</v>
      </c>
      <c r="V430" s="510"/>
      <c r="W430" s="510"/>
    </row>
    <row r="431" spans="1:23" ht="12" customHeight="1">
      <c r="A431" s="498">
        <v>203201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8"/>
        <v>0</v>
      </c>
      <c r="K431" s="503">
        <f t="shared" si="195"/>
        <v>0</v>
      </c>
      <c r="L431" s="503">
        <f t="shared" si="195"/>
        <v>0</v>
      </c>
      <c r="M431" s="511">
        <f t="shared" si="199"/>
        <v>0</v>
      </c>
      <c r="N431" s="503">
        <f t="shared" si="196"/>
        <v>0</v>
      </c>
      <c r="O431" s="503">
        <f t="shared" si="196"/>
        <v>0</v>
      </c>
      <c r="P431" s="504">
        <f t="shared" si="197"/>
        <v>0</v>
      </c>
      <c r="Q431" s="505">
        <f t="shared" si="197"/>
        <v>0</v>
      </c>
      <c r="R431" s="506">
        <f t="shared" si="197"/>
        <v>0</v>
      </c>
      <c r="S431" s="507"/>
      <c r="T431" s="508"/>
      <c r="U431" s="509">
        <f t="shared" si="194"/>
        <v>0</v>
      </c>
      <c r="V431" s="510"/>
      <c r="W431" s="510"/>
    </row>
    <row r="432" spans="1:23" ht="12" customHeight="1">
      <c r="A432" s="498">
        <v>203501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8"/>
        <v>0</v>
      </c>
      <c r="K432" s="503">
        <f t="shared" si="195"/>
        <v>0</v>
      </c>
      <c r="L432" s="503">
        <f t="shared" si="195"/>
        <v>0</v>
      </c>
      <c r="M432" s="511">
        <f t="shared" si="199"/>
        <v>0</v>
      </c>
      <c r="N432" s="503">
        <f t="shared" si="196"/>
        <v>0</v>
      </c>
      <c r="O432" s="503">
        <f t="shared" si="196"/>
        <v>0</v>
      </c>
      <c r="P432" s="504">
        <f t="shared" si="197"/>
        <v>0</v>
      </c>
      <c r="Q432" s="505">
        <f t="shared" si="197"/>
        <v>61</v>
      </c>
      <c r="R432" s="506">
        <f t="shared" si="197"/>
        <v>61</v>
      </c>
      <c r="S432" s="507"/>
      <c r="T432" s="508"/>
      <c r="U432" s="509">
        <f t="shared" si="194"/>
        <v>61</v>
      </c>
      <c r="V432" s="510"/>
      <c r="W432" s="510"/>
    </row>
    <row r="433" spans="1:23" ht="12" customHeight="1">
      <c r="A433" s="498">
        <v>203701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8"/>
        <v>0</v>
      </c>
      <c r="K433" s="503">
        <f t="shared" si="195"/>
        <v>0</v>
      </c>
      <c r="L433" s="503">
        <f t="shared" si="195"/>
        <v>0</v>
      </c>
      <c r="M433" s="511">
        <f t="shared" si="199"/>
        <v>0</v>
      </c>
      <c r="N433" s="503">
        <f t="shared" si="196"/>
        <v>8</v>
      </c>
      <c r="O433" s="503">
        <f t="shared" si="196"/>
        <v>8</v>
      </c>
      <c r="P433" s="504">
        <f t="shared" si="197"/>
        <v>0</v>
      </c>
      <c r="Q433" s="505">
        <f t="shared" si="197"/>
        <v>0</v>
      </c>
      <c r="R433" s="506">
        <f t="shared" si="197"/>
        <v>0</v>
      </c>
      <c r="S433" s="507"/>
      <c r="T433" s="508"/>
      <c r="U433" s="509">
        <f t="shared" si="194"/>
        <v>8</v>
      </c>
      <c r="V433" s="510"/>
      <c r="W433" s="510"/>
    </row>
    <row r="434" spans="1:23" ht="12" customHeight="1">
      <c r="A434" s="498">
        <v>204101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8"/>
        <v>0</v>
      </c>
      <c r="K434" s="503">
        <f t="shared" si="195"/>
        <v>0</v>
      </c>
      <c r="L434" s="503">
        <f t="shared" si="195"/>
        <v>0</v>
      </c>
      <c r="M434" s="511">
        <f t="shared" si="199"/>
        <v>0</v>
      </c>
      <c r="N434" s="503">
        <f t="shared" si="196"/>
        <v>0</v>
      </c>
      <c r="O434" s="503">
        <f t="shared" si="196"/>
        <v>0</v>
      </c>
      <c r="P434" s="504">
        <f t="shared" si="197"/>
        <v>0</v>
      </c>
      <c r="Q434" s="505">
        <f t="shared" si="197"/>
        <v>0</v>
      </c>
      <c r="R434" s="506">
        <f t="shared" si="197"/>
        <v>0</v>
      </c>
      <c r="S434" s="507"/>
      <c r="T434" s="508"/>
      <c r="U434" s="509">
        <f t="shared" si="194"/>
        <v>0</v>
      </c>
      <c r="V434" s="510"/>
      <c r="W434" s="510"/>
    </row>
    <row r="435" spans="1:23" ht="12" customHeight="1">
      <c r="A435" s="498">
        <v>204501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8"/>
        <v>0</v>
      </c>
      <c r="K435" s="503">
        <f t="shared" si="195"/>
        <v>0</v>
      </c>
      <c r="L435" s="503">
        <f t="shared" si="195"/>
        <v>0</v>
      </c>
      <c r="M435" s="511">
        <f t="shared" si="199"/>
        <v>0</v>
      </c>
      <c r="N435" s="503">
        <f t="shared" si="196"/>
        <v>0</v>
      </c>
      <c r="O435" s="503">
        <f t="shared" si="196"/>
        <v>0</v>
      </c>
      <c r="P435" s="504">
        <f t="shared" si="197"/>
        <v>0</v>
      </c>
      <c r="Q435" s="505">
        <f t="shared" si="197"/>
        <v>114</v>
      </c>
      <c r="R435" s="506">
        <f t="shared" si="197"/>
        <v>114</v>
      </c>
      <c r="S435" s="507"/>
      <c r="T435" s="508"/>
      <c r="U435" s="509">
        <f t="shared" si="194"/>
        <v>114</v>
      </c>
      <c r="V435" s="510"/>
      <c r="W435" s="510"/>
    </row>
    <row r="436" spans="1:23" ht="12" customHeight="1">
      <c r="A436" s="498">
        <v>211001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8"/>
        <v>0</v>
      </c>
      <c r="K436" s="503">
        <f t="shared" si="195"/>
        <v>0</v>
      </c>
      <c r="L436" s="503">
        <f t="shared" si="195"/>
        <v>0</v>
      </c>
      <c r="M436" s="511">
        <f t="shared" si="199"/>
        <v>0</v>
      </c>
      <c r="N436" s="503">
        <f t="shared" si="196"/>
        <v>0</v>
      </c>
      <c r="O436" s="503">
        <f t="shared" si="196"/>
        <v>0</v>
      </c>
      <c r="P436" s="504">
        <f t="shared" si="197"/>
        <v>0</v>
      </c>
      <c r="Q436" s="505">
        <f t="shared" si="197"/>
        <v>0</v>
      </c>
      <c r="R436" s="506">
        <f t="shared" si="197"/>
        <v>0</v>
      </c>
      <c r="S436" s="507"/>
      <c r="T436" s="508"/>
      <c r="U436" s="509">
        <f t="shared" si="194"/>
        <v>0</v>
      </c>
      <c r="V436" s="510"/>
      <c r="W436" s="510"/>
    </row>
    <row r="437" spans="1:23" ht="12" customHeight="1">
      <c r="A437" s="498">
        <v>212003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8"/>
        <v>0</v>
      </c>
      <c r="K437" s="503">
        <f t="shared" si="195"/>
        <v>0</v>
      </c>
      <c r="L437" s="503">
        <f t="shared" si="195"/>
        <v>0</v>
      </c>
      <c r="M437" s="511">
        <f t="shared" si="199"/>
        <v>0</v>
      </c>
      <c r="N437" s="503">
        <f t="shared" si="196"/>
        <v>0</v>
      </c>
      <c r="O437" s="503">
        <f t="shared" si="196"/>
        <v>0</v>
      </c>
      <c r="P437" s="504">
        <f t="shared" si="197"/>
        <v>0</v>
      </c>
      <c r="Q437" s="505">
        <f t="shared" si="197"/>
        <v>0</v>
      </c>
      <c r="R437" s="506">
        <f t="shared" si="197"/>
        <v>0</v>
      </c>
      <c r="S437" s="507"/>
      <c r="T437" s="508"/>
      <c r="U437" s="509">
        <f t="shared" si="194"/>
        <v>0</v>
      </c>
      <c r="V437" s="510"/>
      <c r="W437" s="510"/>
    </row>
    <row r="438" spans="1:23" ht="12" customHeight="1">
      <c r="A438" s="498">
        <v>213001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8"/>
        <v>0</v>
      </c>
      <c r="K438" s="503">
        <f t="shared" si="195"/>
        <v>0</v>
      </c>
      <c r="L438" s="503">
        <f t="shared" si="195"/>
        <v>0</v>
      </c>
      <c r="M438" s="511">
        <f t="shared" si="199"/>
        <v>0</v>
      </c>
      <c r="N438" s="503">
        <f t="shared" si="196"/>
        <v>0</v>
      </c>
      <c r="O438" s="503">
        <f t="shared" si="196"/>
        <v>0</v>
      </c>
      <c r="P438" s="504">
        <f t="shared" si="197"/>
        <v>0</v>
      </c>
      <c r="Q438" s="505">
        <f t="shared" si="197"/>
        <v>0</v>
      </c>
      <c r="R438" s="506">
        <f t="shared" si="197"/>
        <v>0</v>
      </c>
      <c r="S438" s="507"/>
      <c r="T438" s="508"/>
      <c r="U438" s="509">
        <f t="shared" si="194"/>
        <v>0</v>
      </c>
      <c r="V438" s="510"/>
      <c r="W438" s="510"/>
    </row>
    <row r="439" spans="1:23" ht="12" customHeight="1">
      <c r="A439" s="498">
        <v>216201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8"/>
        <v>32</v>
      </c>
      <c r="K439" s="503">
        <f t="shared" si="195"/>
        <v>0</v>
      </c>
      <c r="L439" s="503">
        <f t="shared" si="195"/>
        <v>0</v>
      </c>
      <c r="M439" s="511">
        <f t="shared" si="199"/>
        <v>0</v>
      </c>
      <c r="N439" s="503">
        <f t="shared" si="196"/>
        <v>0</v>
      </c>
      <c r="O439" s="503">
        <f t="shared" si="196"/>
        <v>32</v>
      </c>
      <c r="P439" s="504">
        <f t="shared" si="197"/>
        <v>0</v>
      </c>
      <c r="Q439" s="505">
        <f t="shared" si="197"/>
        <v>0</v>
      </c>
      <c r="R439" s="506">
        <f t="shared" si="197"/>
        <v>0</v>
      </c>
      <c r="S439" s="507"/>
      <c r="T439" s="508"/>
      <c r="U439" s="509">
        <f t="shared" si="194"/>
        <v>32</v>
      </c>
      <c r="V439" s="510"/>
      <c r="W439" s="510"/>
    </row>
    <row r="440" spans="1:23" ht="12" customHeight="1">
      <c r="A440" s="498">
        <v>216251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8"/>
        <v>0</v>
      </c>
      <c r="K440" s="503">
        <f t="shared" si="195"/>
        <v>0</v>
      </c>
      <c r="L440" s="503">
        <f t="shared" si="195"/>
        <v>0</v>
      </c>
      <c r="M440" s="511">
        <f t="shared" si="199"/>
        <v>0</v>
      </c>
      <c r="N440" s="503">
        <f t="shared" si="196"/>
        <v>0</v>
      </c>
      <c r="O440" s="503">
        <f t="shared" si="196"/>
        <v>0</v>
      </c>
      <c r="P440" s="504">
        <f t="shared" si="197"/>
        <v>0</v>
      </c>
      <c r="Q440" s="505">
        <f t="shared" si="197"/>
        <v>0</v>
      </c>
      <c r="R440" s="506">
        <f t="shared" si="197"/>
        <v>0</v>
      </c>
      <c r="S440" s="507"/>
      <c r="T440" s="508"/>
      <c r="U440" s="509">
        <f t="shared" si="194"/>
        <v>0</v>
      </c>
      <c r="V440" s="510"/>
      <c r="W440" s="510"/>
    </row>
    <row r="441" spans="1:23" ht="12" customHeight="1">
      <c r="A441" s="498">
        <v>221001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8"/>
        <v>0</v>
      </c>
      <c r="K441" s="503">
        <f t="shared" ref="K441:L460" si="200">SUMIF($A$10:$A$332,$A441,K$10:K$332)</f>
        <v>0</v>
      </c>
      <c r="L441" s="503">
        <f t="shared" si="200"/>
        <v>0</v>
      </c>
      <c r="M441" s="511">
        <f t="shared" si="199"/>
        <v>0</v>
      </c>
      <c r="N441" s="503">
        <f t="shared" ref="N441:O460" si="201">SUMIF($A$10:$A$332,$A441,N$10:N$332)</f>
        <v>0</v>
      </c>
      <c r="O441" s="503">
        <f t="shared" si="201"/>
        <v>0</v>
      </c>
      <c r="P441" s="504">
        <f t="shared" ref="P441:R460" si="202">SUMIF($A$10:$A$327,$A441,P$10:P$327)</f>
        <v>0</v>
      </c>
      <c r="Q441" s="505">
        <f t="shared" si="202"/>
        <v>0</v>
      </c>
      <c r="R441" s="506">
        <f t="shared" si="202"/>
        <v>0</v>
      </c>
      <c r="S441" s="507"/>
      <c r="T441" s="508"/>
      <c r="U441" s="509">
        <f t="shared" si="194"/>
        <v>0</v>
      </c>
      <c r="V441" s="510"/>
      <c r="W441" s="510"/>
    </row>
    <row r="442" spans="1:23" ht="12" customHeight="1">
      <c r="A442" s="498">
        <v>222001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8"/>
        <v>0</v>
      </c>
      <c r="K442" s="503">
        <f t="shared" si="200"/>
        <v>0</v>
      </c>
      <c r="L442" s="503">
        <f t="shared" si="200"/>
        <v>0</v>
      </c>
      <c r="M442" s="511">
        <f t="shared" si="199"/>
        <v>0</v>
      </c>
      <c r="N442" s="503">
        <f t="shared" si="201"/>
        <v>0</v>
      </c>
      <c r="O442" s="503">
        <f t="shared" si="201"/>
        <v>0</v>
      </c>
      <c r="P442" s="504">
        <f t="shared" si="202"/>
        <v>0</v>
      </c>
      <c r="Q442" s="505">
        <f t="shared" si="202"/>
        <v>0</v>
      </c>
      <c r="R442" s="506">
        <f t="shared" si="202"/>
        <v>0</v>
      </c>
      <c r="S442" s="507"/>
      <c r="T442" s="508"/>
      <c r="U442" s="509">
        <f t="shared" si="194"/>
        <v>0</v>
      </c>
      <c r="V442" s="510"/>
      <c r="W442" s="510"/>
    </row>
    <row r="443" spans="1:23" ht="12" customHeight="1">
      <c r="A443" s="498">
        <v>226001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8"/>
        <v>0</v>
      </c>
      <c r="K443" s="503">
        <f t="shared" si="200"/>
        <v>0</v>
      </c>
      <c r="L443" s="503">
        <f t="shared" si="200"/>
        <v>0</v>
      </c>
      <c r="M443" s="511">
        <f t="shared" si="199"/>
        <v>0</v>
      </c>
      <c r="N443" s="503">
        <f t="shared" si="201"/>
        <v>0</v>
      </c>
      <c r="O443" s="503">
        <f t="shared" si="201"/>
        <v>0</v>
      </c>
      <c r="P443" s="504">
        <f t="shared" si="202"/>
        <v>0</v>
      </c>
      <c r="Q443" s="505">
        <f t="shared" si="202"/>
        <v>0</v>
      </c>
      <c r="R443" s="506">
        <f t="shared" si="202"/>
        <v>0</v>
      </c>
      <c r="S443" s="507"/>
      <c r="T443" s="508"/>
      <c r="U443" s="509">
        <f t="shared" si="194"/>
        <v>0</v>
      </c>
      <c r="V443" s="510"/>
      <c r="W443" s="510"/>
    </row>
    <row r="444" spans="1:23" ht="12" customHeight="1">
      <c r="A444" s="498">
        <v>226501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8"/>
        <v>0</v>
      </c>
      <c r="K444" s="503">
        <f t="shared" si="200"/>
        <v>0</v>
      </c>
      <c r="L444" s="503">
        <f t="shared" si="200"/>
        <v>0</v>
      </c>
      <c r="M444" s="511">
        <f t="shared" si="199"/>
        <v>0</v>
      </c>
      <c r="N444" s="503">
        <f t="shared" si="201"/>
        <v>0</v>
      </c>
      <c r="O444" s="503">
        <f t="shared" si="201"/>
        <v>0</v>
      </c>
      <c r="P444" s="504">
        <f t="shared" si="202"/>
        <v>0</v>
      </c>
      <c r="Q444" s="505">
        <f t="shared" si="202"/>
        <v>0</v>
      </c>
      <c r="R444" s="506">
        <f t="shared" si="202"/>
        <v>0</v>
      </c>
      <c r="S444" s="507"/>
      <c r="T444" s="508"/>
      <c r="U444" s="509">
        <f t="shared" si="194"/>
        <v>0</v>
      </c>
      <c r="V444" s="510"/>
      <c r="W444" s="510"/>
    </row>
    <row r="445" spans="1:23" ht="12" customHeight="1">
      <c r="A445" s="498">
        <v>300000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8"/>
        <v>0</v>
      </c>
      <c r="K445" s="503">
        <f t="shared" si="200"/>
        <v>0</v>
      </c>
      <c r="L445" s="503">
        <f t="shared" si="200"/>
        <v>0</v>
      </c>
      <c r="M445" s="511">
        <f t="shared" si="199"/>
        <v>0</v>
      </c>
      <c r="N445" s="503">
        <f t="shared" si="201"/>
        <v>0</v>
      </c>
      <c r="O445" s="503">
        <f t="shared" si="201"/>
        <v>0</v>
      </c>
      <c r="P445" s="504">
        <f t="shared" si="202"/>
        <v>0</v>
      </c>
      <c r="Q445" s="505">
        <f t="shared" si="202"/>
        <v>0</v>
      </c>
      <c r="R445" s="506">
        <f t="shared" si="202"/>
        <v>0</v>
      </c>
      <c r="S445" s="507"/>
      <c r="T445" s="508"/>
      <c r="U445" s="509">
        <f t="shared" si="194"/>
        <v>0</v>
      </c>
      <c r="V445" s="510"/>
      <c r="W445" s="510"/>
    </row>
    <row r="446" spans="1:23" ht="12" customHeight="1">
      <c r="A446" s="498">
        <v>300010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8"/>
        <v>0</v>
      </c>
      <c r="K446" s="503">
        <f t="shared" si="200"/>
        <v>0</v>
      </c>
      <c r="L446" s="503">
        <f t="shared" si="200"/>
        <v>0</v>
      </c>
      <c r="M446" s="511">
        <f t="shared" si="199"/>
        <v>0</v>
      </c>
      <c r="N446" s="503">
        <f t="shared" si="201"/>
        <v>0</v>
      </c>
      <c r="O446" s="503">
        <f t="shared" si="201"/>
        <v>0</v>
      </c>
      <c r="P446" s="504">
        <f t="shared" si="202"/>
        <v>0</v>
      </c>
      <c r="Q446" s="505">
        <f t="shared" si="202"/>
        <v>0</v>
      </c>
      <c r="R446" s="506">
        <f t="shared" si="202"/>
        <v>0</v>
      </c>
      <c r="S446" s="507"/>
      <c r="T446" s="508"/>
      <c r="U446" s="509">
        <f t="shared" si="194"/>
        <v>0</v>
      </c>
      <c r="V446" s="510"/>
      <c r="W446" s="510"/>
    </row>
    <row r="447" spans="1:23" ht="12" customHeight="1">
      <c r="A447" s="498">
        <v>300030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8"/>
        <v>0</v>
      </c>
      <c r="K447" s="503">
        <f t="shared" si="200"/>
        <v>0</v>
      </c>
      <c r="L447" s="503">
        <f t="shared" si="200"/>
        <v>0</v>
      </c>
      <c r="M447" s="511">
        <f t="shared" si="199"/>
        <v>0</v>
      </c>
      <c r="N447" s="503">
        <f t="shared" si="201"/>
        <v>0</v>
      </c>
      <c r="O447" s="503">
        <f t="shared" si="201"/>
        <v>0</v>
      </c>
      <c r="P447" s="504">
        <f t="shared" si="202"/>
        <v>0</v>
      </c>
      <c r="Q447" s="505">
        <f t="shared" si="202"/>
        <v>0</v>
      </c>
      <c r="R447" s="506">
        <f t="shared" si="202"/>
        <v>0</v>
      </c>
      <c r="S447" s="507"/>
      <c r="T447" s="508"/>
      <c r="U447" s="509">
        <f t="shared" si="194"/>
        <v>0</v>
      </c>
      <c r="V447" s="510"/>
      <c r="W447" s="510"/>
    </row>
    <row r="448" spans="1:23" ht="12" customHeight="1">
      <c r="A448" s="498">
        <v>300300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8"/>
        <v>0</v>
      </c>
      <c r="K448" s="503">
        <f t="shared" si="200"/>
        <v>0</v>
      </c>
      <c r="L448" s="503">
        <f t="shared" si="200"/>
        <v>0</v>
      </c>
      <c r="M448" s="511">
        <f t="shared" si="199"/>
        <v>0</v>
      </c>
      <c r="N448" s="503">
        <f t="shared" si="201"/>
        <v>0</v>
      </c>
      <c r="O448" s="503">
        <f t="shared" si="201"/>
        <v>0</v>
      </c>
      <c r="P448" s="504">
        <f t="shared" si="202"/>
        <v>0</v>
      </c>
      <c r="Q448" s="505">
        <f t="shared" si="202"/>
        <v>0</v>
      </c>
      <c r="R448" s="506">
        <f t="shared" si="202"/>
        <v>0</v>
      </c>
      <c r="S448" s="507"/>
      <c r="T448" s="508"/>
      <c r="U448" s="509">
        <f t="shared" si="194"/>
        <v>0</v>
      </c>
      <c r="V448" s="510"/>
      <c r="W448" s="510"/>
    </row>
    <row r="449" spans="1:23" ht="12" customHeight="1">
      <c r="A449" s="498">
        <v>300400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8"/>
        <v>0</v>
      </c>
      <c r="K449" s="503">
        <f t="shared" si="200"/>
        <v>0</v>
      </c>
      <c r="L449" s="503">
        <f t="shared" si="200"/>
        <v>0</v>
      </c>
      <c r="M449" s="511">
        <f t="shared" si="199"/>
        <v>0</v>
      </c>
      <c r="N449" s="503">
        <f t="shared" si="201"/>
        <v>0</v>
      </c>
      <c r="O449" s="503">
        <f t="shared" si="201"/>
        <v>0</v>
      </c>
      <c r="P449" s="504">
        <f t="shared" si="202"/>
        <v>0</v>
      </c>
      <c r="Q449" s="505">
        <f t="shared" si="202"/>
        <v>0</v>
      </c>
      <c r="R449" s="506">
        <f t="shared" si="202"/>
        <v>0</v>
      </c>
      <c r="S449" s="507"/>
      <c r="T449" s="508"/>
      <c r="U449" s="509">
        <f t="shared" si="194"/>
        <v>0</v>
      </c>
      <c r="V449" s="510"/>
      <c r="W449" s="510"/>
    </row>
    <row r="450" spans="1:23" ht="12" customHeight="1">
      <c r="A450" s="498">
        <v>300410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8"/>
        <v>0</v>
      </c>
      <c r="K450" s="503">
        <f t="shared" si="200"/>
        <v>0</v>
      </c>
      <c r="L450" s="503">
        <f t="shared" si="200"/>
        <v>0</v>
      </c>
      <c r="M450" s="511">
        <f t="shared" si="199"/>
        <v>0</v>
      </c>
      <c r="N450" s="503">
        <f t="shared" si="201"/>
        <v>0</v>
      </c>
      <c r="O450" s="503">
        <f t="shared" si="201"/>
        <v>0</v>
      </c>
      <c r="P450" s="504">
        <f t="shared" si="202"/>
        <v>0</v>
      </c>
      <c r="Q450" s="505">
        <f t="shared" si="202"/>
        <v>0</v>
      </c>
      <c r="R450" s="506">
        <f t="shared" si="202"/>
        <v>0</v>
      </c>
      <c r="S450" s="507"/>
      <c r="T450" s="508"/>
      <c r="U450" s="509">
        <f t="shared" si="194"/>
        <v>0</v>
      </c>
      <c r="V450" s="510"/>
      <c r="W450" s="510"/>
    </row>
    <row r="451" spans="1:23" ht="12" customHeight="1">
      <c r="A451" s="498">
        <v>300700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8"/>
        <v>0</v>
      </c>
      <c r="K451" s="503">
        <f t="shared" si="200"/>
        <v>0</v>
      </c>
      <c r="L451" s="503">
        <f t="shared" si="200"/>
        <v>0</v>
      </c>
      <c r="M451" s="511">
        <f t="shared" si="199"/>
        <v>0</v>
      </c>
      <c r="N451" s="503">
        <f t="shared" si="201"/>
        <v>0</v>
      </c>
      <c r="O451" s="503">
        <f t="shared" si="201"/>
        <v>0</v>
      </c>
      <c r="P451" s="504">
        <f t="shared" si="202"/>
        <v>0</v>
      </c>
      <c r="Q451" s="505">
        <f t="shared" si="202"/>
        <v>0</v>
      </c>
      <c r="R451" s="506">
        <f t="shared" si="202"/>
        <v>0</v>
      </c>
      <c r="S451" s="507"/>
      <c r="T451" s="508"/>
      <c r="U451" s="509">
        <f t="shared" si="194"/>
        <v>0</v>
      </c>
      <c r="V451" s="510"/>
      <c r="W451" s="510"/>
    </row>
    <row r="452" spans="1:23" ht="12" customHeight="1">
      <c r="A452" s="498">
        <v>300710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8"/>
        <v>0</v>
      </c>
      <c r="K452" s="503">
        <f t="shared" si="200"/>
        <v>0</v>
      </c>
      <c r="L452" s="503">
        <f t="shared" si="200"/>
        <v>0</v>
      </c>
      <c r="M452" s="511">
        <f t="shared" si="199"/>
        <v>0</v>
      </c>
      <c r="N452" s="503">
        <f t="shared" si="201"/>
        <v>0</v>
      </c>
      <c r="O452" s="503">
        <f t="shared" si="201"/>
        <v>0</v>
      </c>
      <c r="P452" s="504">
        <f t="shared" si="202"/>
        <v>0</v>
      </c>
      <c r="Q452" s="505">
        <f t="shared" si="202"/>
        <v>0</v>
      </c>
      <c r="R452" s="506">
        <f t="shared" si="202"/>
        <v>0</v>
      </c>
      <c r="S452" s="507"/>
      <c r="T452" s="508"/>
      <c r="U452" s="509">
        <f t="shared" si="194"/>
        <v>0</v>
      </c>
      <c r="V452" s="510"/>
      <c r="W452" s="510"/>
    </row>
    <row r="453" spans="1:23" ht="12" customHeight="1">
      <c r="A453" s="498">
        <v>311001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8"/>
        <v>0</v>
      </c>
      <c r="K453" s="503">
        <f t="shared" si="200"/>
        <v>0</v>
      </c>
      <c r="L453" s="503">
        <f t="shared" si="200"/>
        <v>0</v>
      </c>
      <c r="M453" s="511">
        <f t="shared" si="199"/>
        <v>0</v>
      </c>
      <c r="N453" s="503">
        <f t="shared" si="201"/>
        <v>0</v>
      </c>
      <c r="O453" s="503">
        <f t="shared" si="201"/>
        <v>0</v>
      </c>
      <c r="P453" s="504">
        <f t="shared" si="202"/>
        <v>0</v>
      </c>
      <c r="Q453" s="505">
        <f t="shared" si="202"/>
        <v>0</v>
      </c>
      <c r="R453" s="506">
        <f t="shared" si="202"/>
        <v>0</v>
      </c>
      <c r="S453" s="507"/>
      <c r="T453" s="508"/>
      <c r="U453" s="509">
        <f t="shared" si="194"/>
        <v>0</v>
      </c>
      <c r="V453" s="510"/>
      <c r="W453" s="510"/>
    </row>
    <row r="454" spans="1:23" ht="12" customHeight="1">
      <c r="A454" s="498">
        <v>312001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8"/>
        <v>30</v>
      </c>
      <c r="K454" s="503">
        <f t="shared" si="200"/>
        <v>0</v>
      </c>
      <c r="L454" s="503">
        <f t="shared" si="200"/>
        <v>0</v>
      </c>
      <c r="M454" s="511">
        <f t="shared" si="199"/>
        <v>0</v>
      </c>
      <c r="N454" s="503">
        <f t="shared" si="201"/>
        <v>0</v>
      </c>
      <c r="O454" s="503">
        <f t="shared" si="201"/>
        <v>30</v>
      </c>
      <c r="P454" s="504">
        <f t="shared" si="202"/>
        <v>0</v>
      </c>
      <c r="Q454" s="505">
        <f t="shared" si="202"/>
        <v>0</v>
      </c>
      <c r="R454" s="506">
        <f t="shared" si="202"/>
        <v>0</v>
      </c>
      <c r="S454" s="507"/>
      <c r="T454" s="508"/>
      <c r="U454" s="509">
        <f t="shared" si="194"/>
        <v>30</v>
      </c>
      <c r="V454" s="510"/>
      <c r="W454" s="510"/>
    </row>
    <row r="455" spans="1:23" ht="12" customHeight="1">
      <c r="A455" s="498">
        <v>312008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8"/>
        <v>21</v>
      </c>
      <c r="K455" s="503">
        <f t="shared" si="200"/>
        <v>0</v>
      </c>
      <c r="L455" s="503">
        <f t="shared" si="200"/>
        <v>0</v>
      </c>
      <c r="M455" s="511">
        <f t="shared" si="199"/>
        <v>0</v>
      </c>
      <c r="N455" s="503">
        <f t="shared" si="201"/>
        <v>0</v>
      </c>
      <c r="O455" s="503">
        <f t="shared" si="201"/>
        <v>21</v>
      </c>
      <c r="P455" s="504">
        <f t="shared" si="202"/>
        <v>0</v>
      </c>
      <c r="Q455" s="505">
        <f t="shared" si="202"/>
        <v>0</v>
      </c>
      <c r="R455" s="506">
        <f t="shared" si="202"/>
        <v>0</v>
      </c>
      <c r="S455" s="507"/>
      <c r="T455" s="508"/>
      <c r="U455" s="509">
        <f t="shared" si="194"/>
        <v>21</v>
      </c>
      <c r="V455" s="510"/>
      <c r="W455" s="510"/>
    </row>
    <row r="456" spans="1:23" ht="12" customHeight="1">
      <c r="A456" s="498">
        <v>312021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8"/>
        <v>32</v>
      </c>
      <c r="K456" s="503">
        <f t="shared" si="200"/>
        <v>0</v>
      </c>
      <c r="L456" s="503">
        <f t="shared" si="200"/>
        <v>0</v>
      </c>
      <c r="M456" s="511">
        <f t="shared" si="199"/>
        <v>0</v>
      </c>
      <c r="N456" s="503">
        <f t="shared" si="201"/>
        <v>0</v>
      </c>
      <c r="O456" s="503">
        <f t="shared" si="201"/>
        <v>32</v>
      </c>
      <c r="P456" s="504">
        <f t="shared" si="202"/>
        <v>0</v>
      </c>
      <c r="Q456" s="505">
        <f t="shared" si="202"/>
        <v>0</v>
      </c>
      <c r="R456" s="506">
        <f t="shared" si="202"/>
        <v>0</v>
      </c>
      <c r="S456" s="507"/>
      <c r="T456" s="508"/>
      <c r="U456" s="509">
        <f t="shared" si="194"/>
        <v>32</v>
      </c>
      <c r="V456" s="510"/>
      <c r="W456" s="510"/>
    </row>
    <row r="457" spans="1:23" ht="12" customHeight="1">
      <c r="A457" s="498">
        <v>312101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8"/>
        <v>0</v>
      </c>
      <c r="K457" s="503">
        <f t="shared" si="200"/>
        <v>0</v>
      </c>
      <c r="L457" s="503">
        <f t="shared" si="200"/>
        <v>0</v>
      </c>
      <c r="M457" s="511">
        <f t="shared" si="199"/>
        <v>0</v>
      </c>
      <c r="N457" s="503">
        <f t="shared" si="201"/>
        <v>0</v>
      </c>
      <c r="O457" s="503">
        <f t="shared" si="201"/>
        <v>0</v>
      </c>
      <c r="P457" s="504">
        <f t="shared" si="202"/>
        <v>0</v>
      </c>
      <c r="Q457" s="505">
        <f t="shared" si="202"/>
        <v>160</v>
      </c>
      <c r="R457" s="506">
        <f t="shared" si="202"/>
        <v>160</v>
      </c>
      <c r="S457" s="507"/>
      <c r="T457" s="508"/>
      <c r="U457" s="509">
        <f t="shared" si="194"/>
        <v>160</v>
      </c>
      <c r="V457" s="510"/>
      <c r="W457" s="510"/>
    </row>
    <row r="458" spans="1:23" ht="12" customHeight="1">
      <c r="A458" s="498">
        <v>314000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8"/>
        <v>0</v>
      </c>
      <c r="K458" s="503">
        <f t="shared" si="200"/>
        <v>0</v>
      </c>
      <c r="L458" s="503">
        <f t="shared" si="200"/>
        <v>0</v>
      </c>
      <c r="M458" s="511">
        <f t="shared" si="199"/>
        <v>0</v>
      </c>
      <c r="N458" s="503">
        <f t="shared" si="201"/>
        <v>0</v>
      </c>
      <c r="O458" s="503">
        <f t="shared" si="201"/>
        <v>0</v>
      </c>
      <c r="P458" s="504">
        <f t="shared" si="202"/>
        <v>0</v>
      </c>
      <c r="Q458" s="505">
        <f t="shared" si="202"/>
        <v>0</v>
      </c>
      <c r="R458" s="506">
        <f t="shared" si="202"/>
        <v>0</v>
      </c>
      <c r="S458" s="507"/>
      <c r="T458" s="508"/>
      <c r="U458" s="509">
        <f t="shared" si="194"/>
        <v>0</v>
      </c>
      <c r="V458" s="510"/>
      <c r="W458" s="510"/>
    </row>
    <row r="459" spans="1:23" ht="12" customHeight="1">
      <c r="A459" s="498">
        <v>314001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8"/>
        <v>77</v>
      </c>
      <c r="K459" s="503">
        <f t="shared" si="200"/>
        <v>8</v>
      </c>
      <c r="L459" s="503">
        <f t="shared" si="200"/>
        <v>2</v>
      </c>
      <c r="M459" s="511">
        <f t="shared" si="199"/>
        <v>0</v>
      </c>
      <c r="N459" s="503">
        <f t="shared" si="201"/>
        <v>0</v>
      </c>
      <c r="O459" s="503">
        <f t="shared" si="201"/>
        <v>87</v>
      </c>
      <c r="P459" s="504">
        <f t="shared" si="202"/>
        <v>0</v>
      </c>
      <c r="Q459" s="505">
        <f t="shared" si="202"/>
        <v>0</v>
      </c>
      <c r="R459" s="506">
        <f t="shared" si="202"/>
        <v>0</v>
      </c>
      <c r="S459" s="507"/>
      <c r="T459" s="508"/>
      <c r="U459" s="509">
        <f t="shared" si="194"/>
        <v>87</v>
      </c>
      <c r="V459" s="510"/>
      <c r="W459" s="510"/>
    </row>
    <row r="460" spans="1:23" ht="12" customHeight="1">
      <c r="A460" s="498">
        <v>314008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8"/>
        <v>8</v>
      </c>
      <c r="K460" s="503">
        <f t="shared" si="200"/>
        <v>0</v>
      </c>
      <c r="L460" s="503">
        <f t="shared" si="200"/>
        <v>0</v>
      </c>
      <c r="M460" s="511">
        <f t="shared" si="199"/>
        <v>0</v>
      </c>
      <c r="N460" s="503">
        <f t="shared" si="201"/>
        <v>0</v>
      </c>
      <c r="O460" s="503">
        <f t="shared" si="201"/>
        <v>8</v>
      </c>
      <c r="P460" s="504">
        <f t="shared" si="202"/>
        <v>0</v>
      </c>
      <c r="Q460" s="505">
        <f t="shared" si="202"/>
        <v>0</v>
      </c>
      <c r="R460" s="506">
        <f t="shared" si="202"/>
        <v>0</v>
      </c>
      <c r="S460" s="507"/>
      <c r="T460" s="508"/>
      <c r="U460" s="509">
        <f t="shared" si="194"/>
        <v>8</v>
      </c>
      <c r="V460" s="510"/>
      <c r="W460" s="510"/>
    </row>
    <row r="461" spans="1:23" ht="12" customHeight="1">
      <c r="A461" s="498">
        <v>314011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8"/>
        <v>30</v>
      </c>
      <c r="K461" s="503">
        <f t="shared" ref="K461:L480" si="203">SUMIF($A$10:$A$332,$A461,K$10:K$332)</f>
        <v>0</v>
      </c>
      <c r="L461" s="503">
        <f t="shared" si="203"/>
        <v>0</v>
      </c>
      <c r="M461" s="511">
        <f t="shared" si="199"/>
        <v>0</v>
      </c>
      <c r="N461" s="503">
        <f t="shared" ref="N461:O480" si="204">SUMIF($A$10:$A$332,$A461,N$10:N$332)</f>
        <v>0</v>
      </c>
      <c r="O461" s="503">
        <f t="shared" si="204"/>
        <v>30</v>
      </c>
      <c r="P461" s="504">
        <f t="shared" ref="P461:R480" si="205">SUMIF($A$10:$A$327,$A461,P$10:P$327)</f>
        <v>0</v>
      </c>
      <c r="Q461" s="505">
        <f t="shared" si="205"/>
        <v>0</v>
      </c>
      <c r="R461" s="506">
        <f t="shared" si="205"/>
        <v>0</v>
      </c>
      <c r="S461" s="507"/>
      <c r="T461" s="508"/>
      <c r="U461" s="509">
        <f t="shared" si="194"/>
        <v>30</v>
      </c>
      <c r="V461" s="510"/>
      <c r="W461" s="510"/>
    </row>
    <row r="462" spans="1:23" ht="12" customHeight="1">
      <c r="A462" s="498">
        <v>314018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8"/>
        <v>8</v>
      </c>
      <c r="K462" s="503">
        <f t="shared" si="203"/>
        <v>0</v>
      </c>
      <c r="L462" s="503">
        <f t="shared" si="203"/>
        <v>0</v>
      </c>
      <c r="M462" s="511">
        <f t="shared" si="199"/>
        <v>0</v>
      </c>
      <c r="N462" s="503">
        <f t="shared" si="204"/>
        <v>0</v>
      </c>
      <c r="O462" s="503">
        <f t="shared" si="204"/>
        <v>8</v>
      </c>
      <c r="P462" s="504">
        <f t="shared" si="205"/>
        <v>0</v>
      </c>
      <c r="Q462" s="505">
        <f t="shared" si="205"/>
        <v>0</v>
      </c>
      <c r="R462" s="506">
        <f t="shared" si="205"/>
        <v>0</v>
      </c>
      <c r="S462" s="507"/>
      <c r="T462" s="508"/>
      <c r="U462" s="509">
        <f t="shared" si="194"/>
        <v>8</v>
      </c>
      <c r="V462" s="510"/>
      <c r="W462" s="510"/>
    </row>
    <row r="463" spans="1:23" ht="12" customHeight="1">
      <c r="A463" s="498">
        <v>314021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8"/>
        <v>24</v>
      </c>
      <c r="K463" s="503">
        <f t="shared" si="203"/>
        <v>0</v>
      </c>
      <c r="L463" s="503">
        <f t="shared" si="203"/>
        <v>0</v>
      </c>
      <c r="M463" s="511">
        <f t="shared" si="199"/>
        <v>0</v>
      </c>
      <c r="N463" s="503">
        <f t="shared" si="204"/>
        <v>0</v>
      </c>
      <c r="O463" s="503">
        <f t="shared" si="204"/>
        <v>24</v>
      </c>
      <c r="P463" s="504">
        <f t="shared" si="205"/>
        <v>0</v>
      </c>
      <c r="Q463" s="505">
        <f t="shared" si="205"/>
        <v>0</v>
      </c>
      <c r="R463" s="506">
        <f t="shared" si="205"/>
        <v>0</v>
      </c>
      <c r="S463" s="507"/>
      <c r="T463" s="508"/>
      <c r="U463" s="509">
        <f t="shared" si="194"/>
        <v>24</v>
      </c>
      <c r="V463" s="510"/>
      <c r="W463" s="510"/>
    </row>
    <row r="464" spans="1:23" ht="12" customHeight="1">
      <c r="A464" s="498">
        <v>314081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8"/>
        <v>0</v>
      </c>
      <c r="K464" s="503">
        <f t="shared" si="203"/>
        <v>0</v>
      </c>
      <c r="L464" s="503">
        <f t="shared" si="203"/>
        <v>0</v>
      </c>
      <c r="M464" s="511">
        <f t="shared" si="199"/>
        <v>0</v>
      </c>
      <c r="N464" s="503">
        <f t="shared" si="204"/>
        <v>16</v>
      </c>
      <c r="O464" s="503">
        <f t="shared" si="204"/>
        <v>16</v>
      </c>
      <c r="P464" s="504">
        <f t="shared" si="205"/>
        <v>0</v>
      </c>
      <c r="Q464" s="505">
        <f t="shared" si="205"/>
        <v>0</v>
      </c>
      <c r="R464" s="506">
        <f t="shared" si="205"/>
        <v>0</v>
      </c>
      <c r="S464" s="507"/>
      <c r="T464" s="508"/>
      <c r="U464" s="509">
        <f t="shared" si="194"/>
        <v>16</v>
      </c>
      <c r="V464" s="510"/>
      <c r="W464" s="510"/>
    </row>
    <row r="465" spans="1:23" ht="12" customHeight="1">
      <c r="A465" s="498">
        <v>314101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8"/>
        <v>0</v>
      </c>
      <c r="K465" s="503">
        <f t="shared" si="203"/>
        <v>0</v>
      </c>
      <c r="L465" s="503">
        <f t="shared" si="203"/>
        <v>0</v>
      </c>
      <c r="M465" s="511">
        <f t="shared" si="199"/>
        <v>0</v>
      </c>
      <c r="N465" s="503">
        <f t="shared" si="204"/>
        <v>0</v>
      </c>
      <c r="O465" s="503">
        <f t="shared" si="204"/>
        <v>0</v>
      </c>
      <c r="P465" s="504">
        <f t="shared" si="205"/>
        <v>0</v>
      </c>
      <c r="Q465" s="505">
        <f t="shared" si="205"/>
        <v>0</v>
      </c>
      <c r="R465" s="506">
        <f t="shared" si="205"/>
        <v>0</v>
      </c>
      <c r="S465" s="507"/>
      <c r="T465" s="508"/>
      <c r="U465" s="509">
        <f t="shared" si="194"/>
        <v>0</v>
      </c>
      <c r="V465" s="510"/>
      <c r="W465" s="510"/>
    </row>
    <row r="466" spans="1:23" ht="12" customHeight="1">
      <c r="A466" s="498">
        <v>314111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8"/>
        <v>0</v>
      </c>
      <c r="K466" s="503">
        <f t="shared" si="203"/>
        <v>0</v>
      </c>
      <c r="L466" s="503">
        <f t="shared" si="203"/>
        <v>0</v>
      </c>
      <c r="M466" s="511">
        <f t="shared" si="199"/>
        <v>0</v>
      </c>
      <c r="N466" s="503">
        <f t="shared" si="204"/>
        <v>0</v>
      </c>
      <c r="O466" s="503">
        <f t="shared" si="204"/>
        <v>0</v>
      </c>
      <c r="P466" s="504">
        <f t="shared" si="205"/>
        <v>0</v>
      </c>
      <c r="Q466" s="505">
        <f t="shared" si="205"/>
        <v>0</v>
      </c>
      <c r="R466" s="506">
        <f t="shared" si="205"/>
        <v>0</v>
      </c>
      <c r="S466" s="507"/>
      <c r="T466" s="508"/>
      <c r="U466" s="509">
        <f t="shared" si="194"/>
        <v>0</v>
      </c>
      <c r="V466" s="510"/>
      <c r="W466" s="510"/>
    </row>
    <row r="467" spans="1:23" ht="12" customHeight="1">
      <c r="A467" s="498">
        <v>314301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8"/>
        <v>0</v>
      </c>
      <c r="K467" s="503">
        <f t="shared" si="203"/>
        <v>0</v>
      </c>
      <c r="L467" s="503">
        <f t="shared" si="203"/>
        <v>0</v>
      </c>
      <c r="M467" s="511">
        <f t="shared" si="199"/>
        <v>0</v>
      </c>
      <c r="N467" s="503">
        <f t="shared" si="204"/>
        <v>0</v>
      </c>
      <c r="O467" s="503">
        <f t="shared" si="204"/>
        <v>0</v>
      </c>
      <c r="P467" s="504">
        <f t="shared" si="205"/>
        <v>0</v>
      </c>
      <c r="Q467" s="505">
        <f t="shared" si="205"/>
        <v>0</v>
      </c>
      <c r="R467" s="506">
        <f t="shared" si="205"/>
        <v>0</v>
      </c>
      <c r="S467" s="507"/>
      <c r="T467" s="508"/>
      <c r="U467" s="509">
        <f t="shared" si="194"/>
        <v>0</v>
      </c>
      <c r="V467" s="510"/>
      <c r="W467" s="510"/>
    </row>
    <row r="468" spans="1:23" ht="12" customHeight="1">
      <c r="A468" s="498">
        <v>320000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8"/>
        <v>0</v>
      </c>
      <c r="K468" s="503">
        <f t="shared" si="203"/>
        <v>0</v>
      </c>
      <c r="L468" s="503">
        <f t="shared" si="203"/>
        <v>0</v>
      </c>
      <c r="M468" s="511">
        <f t="shared" si="199"/>
        <v>0</v>
      </c>
      <c r="N468" s="503">
        <f t="shared" si="204"/>
        <v>0</v>
      </c>
      <c r="O468" s="503">
        <f t="shared" si="204"/>
        <v>0</v>
      </c>
      <c r="P468" s="504">
        <f t="shared" si="205"/>
        <v>0</v>
      </c>
      <c r="Q468" s="505">
        <f t="shared" si="205"/>
        <v>0</v>
      </c>
      <c r="R468" s="506">
        <f t="shared" si="205"/>
        <v>0</v>
      </c>
      <c r="S468" s="507"/>
      <c r="T468" s="508"/>
      <c r="U468" s="509">
        <f t="shared" si="194"/>
        <v>0</v>
      </c>
      <c r="V468" s="510"/>
      <c r="W468" s="510"/>
    </row>
    <row r="469" spans="1:23" ht="12" customHeight="1">
      <c r="A469" s="498">
        <v>320001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8"/>
        <v>366</v>
      </c>
      <c r="K469" s="503">
        <f t="shared" si="203"/>
        <v>20</v>
      </c>
      <c r="L469" s="503">
        <f t="shared" si="203"/>
        <v>2</v>
      </c>
      <c r="M469" s="511">
        <f t="shared" si="199"/>
        <v>0</v>
      </c>
      <c r="N469" s="503">
        <f t="shared" si="204"/>
        <v>0</v>
      </c>
      <c r="O469" s="503">
        <f t="shared" si="204"/>
        <v>388</v>
      </c>
      <c r="P469" s="504">
        <f t="shared" si="205"/>
        <v>0</v>
      </c>
      <c r="Q469" s="505">
        <f t="shared" si="205"/>
        <v>0</v>
      </c>
      <c r="R469" s="506">
        <f t="shared" si="205"/>
        <v>0</v>
      </c>
      <c r="S469" s="507"/>
      <c r="T469" s="508"/>
      <c r="U469" s="509">
        <f t="shared" ref="U469:U532" si="206">SUMIF($A$10:$A$327,$A469,U$10:U$327)</f>
        <v>388</v>
      </c>
      <c r="V469" s="510"/>
      <c r="W469" s="510"/>
    </row>
    <row r="470" spans="1:23" ht="12" customHeight="1">
      <c r="A470" s="498">
        <v>320008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8"/>
        <v>32</v>
      </c>
      <c r="K470" s="503">
        <f t="shared" si="203"/>
        <v>0</v>
      </c>
      <c r="L470" s="503">
        <f t="shared" si="203"/>
        <v>0</v>
      </c>
      <c r="M470" s="511">
        <f t="shared" si="199"/>
        <v>0</v>
      </c>
      <c r="N470" s="503">
        <f t="shared" si="204"/>
        <v>0</v>
      </c>
      <c r="O470" s="503">
        <f t="shared" si="204"/>
        <v>32</v>
      </c>
      <c r="P470" s="504">
        <f t="shared" si="205"/>
        <v>0</v>
      </c>
      <c r="Q470" s="505">
        <f t="shared" si="205"/>
        <v>0</v>
      </c>
      <c r="R470" s="506">
        <f t="shared" si="205"/>
        <v>0</v>
      </c>
      <c r="S470" s="507"/>
      <c r="T470" s="508"/>
      <c r="U470" s="509">
        <f t="shared" si="206"/>
        <v>32</v>
      </c>
      <c r="V470" s="510"/>
      <c r="W470" s="510"/>
    </row>
    <row r="471" spans="1:23" ht="12" customHeight="1">
      <c r="A471" s="498">
        <v>320021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8"/>
        <v>84</v>
      </c>
      <c r="K471" s="503">
        <f t="shared" si="203"/>
        <v>0</v>
      </c>
      <c r="L471" s="503">
        <f t="shared" si="203"/>
        <v>0</v>
      </c>
      <c r="M471" s="511">
        <f t="shared" si="199"/>
        <v>0</v>
      </c>
      <c r="N471" s="503">
        <f t="shared" si="204"/>
        <v>0</v>
      </c>
      <c r="O471" s="503">
        <f t="shared" si="204"/>
        <v>84</v>
      </c>
      <c r="P471" s="504">
        <f t="shared" si="205"/>
        <v>0</v>
      </c>
      <c r="Q471" s="505">
        <f t="shared" si="205"/>
        <v>0</v>
      </c>
      <c r="R471" s="506">
        <f t="shared" si="205"/>
        <v>0</v>
      </c>
      <c r="S471" s="507"/>
      <c r="T471" s="508"/>
      <c r="U471" s="509">
        <f t="shared" si="206"/>
        <v>84</v>
      </c>
      <c r="V471" s="510"/>
      <c r="W471" s="510"/>
    </row>
    <row r="472" spans="1:23" ht="12" customHeight="1">
      <c r="A472" s="498">
        <v>320041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8"/>
        <v>0</v>
      </c>
      <c r="K472" s="503">
        <f t="shared" si="203"/>
        <v>0</v>
      </c>
      <c r="L472" s="503">
        <f t="shared" si="203"/>
        <v>0</v>
      </c>
      <c r="M472" s="511">
        <f t="shared" si="199"/>
        <v>0</v>
      </c>
      <c r="N472" s="503">
        <f t="shared" si="204"/>
        <v>16</v>
      </c>
      <c r="O472" s="503">
        <f t="shared" si="204"/>
        <v>16</v>
      </c>
      <c r="P472" s="504">
        <f t="shared" si="205"/>
        <v>0</v>
      </c>
      <c r="Q472" s="505">
        <f t="shared" si="205"/>
        <v>0</v>
      </c>
      <c r="R472" s="506">
        <f t="shared" si="205"/>
        <v>0</v>
      </c>
      <c r="S472" s="507"/>
      <c r="T472" s="508"/>
      <c r="U472" s="509">
        <f t="shared" si="206"/>
        <v>16</v>
      </c>
      <c r="V472" s="510"/>
      <c r="W472" s="510"/>
    </row>
    <row r="473" spans="1:23" ht="12" customHeight="1">
      <c r="A473" s="498">
        <v>320046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8"/>
        <v>0</v>
      </c>
      <c r="K473" s="503">
        <f t="shared" si="203"/>
        <v>0</v>
      </c>
      <c r="L473" s="503">
        <f t="shared" si="203"/>
        <v>0</v>
      </c>
      <c r="M473" s="511">
        <f t="shared" si="199"/>
        <v>0</v>
      </c>
      <c r="N473" s="503">
        <f t="shared" si="204"/>
        <v>0</v>
      </c>
      <c r="O473" s="503">
        <f t="shared" si="204"/>
        <v>0</v>
      </c>
      <c r="P473" s="504">
        <f t="shared" si="205"/>
        <v>0</v>
      </c>
      <c r="Q473" s="505">
        <f t="shared" si="205"/>
        <v>0</v>
      </c>
      <c r="R473" s="506">
        <f t="shared" si="205"/>
        <v>0</v>
      </c>
      <c r="S473" s="507"/>
      <c r="T473" s="508"/>
      <c r="U473" s="509">
        <f t="shared" si="206"/>
        <v>0</v>
      </c>
      <c r="V473" s="510"/>
      <c r="W473" s="510"/>
    </row>
    <row r="474" spans="1:23" ht="12" customHeight="1">
      <c r="A474" s="498">
        <v>320101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8"/>
        <v>0</v>
      </c>
      <c r="K474" s="503">
        <f t="shared" si="203"/>
        <v>0</v>
      </c>
      <c r="L474" s="503">
        <f t="shared" si="203"/>
        <v>0</v>
      </c>
      <c r="M474" s="511">
        <f t="shared" si="199"/>
        <v>0</v>
      </c>
      <c r="N474" s="503">
        <f t="shared" si="204"/>
        <v>0</v>
      </c>
      <c r="O474" s="503">
        <f t="shared" si="204"/>
        <v>0</v>
      </c>
      <c r="P474" s="504">
        <f t="shared" si="205"/>
        <v>1890</v>
      </c>
      <c r="Q474" s="505">
        <f t="shared" si="205"/>
        <v>1020</v>
      </c>
      <c r="R474" s="506">
        <f t="shared" si="205"/>
        <v>2910</v>
      </c>
      <c r="S474" s="507"/>
      <c r="T474" s="508"/>
      <c r="U474" s="509">
        <f t="shared" si="206"/>
        <v>2910</v>
      </c>
      <c r="V474" s="510"/>
      <c r="W474" s="510"/>
    </row>
    <row r="475" spans="1:23" ht="12" customHeight="1">
      <c r="A475" s="498">
        <v>321000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8"/>
        <v>0</v>
      </c>
      <c r="K475" s="503">
        <f t="shared" si="203"/>
        <v>0</v>
      </c>
      <c r="L475" s="503">
        <f t="shared" si="203"/>
        <v>0</v>
      </c>
      <c r="M475" s="511">
        <f t="shared" si="199"/>
        <v>0</v>
      </c>
      <c r="N475" s="503">
        <f t="shared" si="204"/>
        <v>0</v>
      </c>
      <c r="O475" s="503">
        <f t="shared" si="204"/>
        <v>0</v>
      </c>
      <c r="P475" s="504">
        <f t="shared" si="205"/>
        <v>0</v>
      </c>
      <c r="Q475" s="505">
        <f t="shared" si="205"/>
        <v>0</v>
      </c>
      <c r="R475" s="506">
        <f t="shared" si="205"/>
        <v>0</v>
      </c>
      <c r="S475" s="507"/>
      <c r="T475" s="508"/>
      <c r="U475" s="509">
        <f t="shared" si="206"/>
        <v>0</v>
      </c>
      <c r="V475" s="510"/>
      <c r="W475" s="510"/>
    </row>
    <row r="476" spans="1:23" ht="12" customHeight="1">
      <c r="A476" s="498">
        <v>321001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8"/>
        <v>151</v>
      </c>
      <c r="K476" s="503">
        <f t="shared" si="203"/>
        <v>20</v>
      </c>
      <c r="L476" s="503">
        <f t="shared" si="203"/>
        <v>1</v>
      </c>
      <c r="M476" s="511">
        <f t="shared" si="199"/>
        <v>0</v>
      </c>
      <c r="N476" s="503">
        <f t="shared" si="204"/>
        <v>0</v>
      </c>
      <c r="O476" s="503">
        <f t="shared" si="204"/>
        <v>172</v>
      </c>
      <c r="P476" s="504">
        <f t="shared" si="205"/>
        <v>0</v>
      </c>
      <c r="Q476" s="505">
        <f t="shared" si="205"/>
        <v>0</v>
      </c>
      <c r="R476" s="506">
        <f t="shared" si="205"/>
        <v>0</v>
      </c>
      <c r="S476" s="507"/>
      <c r="T476" s="508"/>
      <c r="U476" s="509">
        <f t="shared" si="206"/>
        <v>172</v>
      </c>
      <c r="V476" s="510"/>
      <c r="W476" s="510"/>
    </row>
    <row r="477" spans="1:23" ht="12" customHeight="1">
      <c r="A477" s="498">
        <v>321012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8"/>
        <v>64</v>
      </c>
      <c r="K477" s="503">
        <f t="shared" si="203"/>
        <v>0</v>
      </c>
      <c r="L477" s="503">
        <f t="shared" si="203"/>
        <v>0</v>
      </c>
      <c r="M477" s="511">
        <f t="shared" si="199"/>
        <v>0</v>
      </c>
      <c r="N477" s="503">
        <f t="shared" si="204"/>
        <v>0</v>
      </c>
      <c r="O477" s="503">
        <f t="shared" si="204"/>
        <v>64</v>
      </c>
      <c r="P477" s="504">
        <f t="shared" si="205"/>
        <v>0</v>
      </c>
      <c r="Q477" s="505">
        <f t="shared" si="205"/>
        <v>0</v>
      </c>
      <c r="R477" s="506">
        <f t="shared" si="205"/>
        <v>0</v>
      </c>
      <c r="S477" s="507"/>
      <c r="T477" s="508"/>
      <c r="U477" s="509">
        <f t="shared" si="206"/>
        <v>64</v>
      </c>
      <c r="V477" s="510"/>
      <c r="W477" s="510"/>
    </row>
    <row r="478" spans="1:23" ht="12" customHeight="1">
      <c r="A478" s="498">
        <v>321018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8"/>
        <v>8</v>
      </c>
      <c r="K478" s="503">
        <f t="shared" si="203"/>
        <v>0</v>
      </c>
      <c r="L478" s="503">
        <f t="shared" si="203"/>
        <v>0</v>
      </c>
      <c r="M478" s="511">
        <f t="shared" si="199"/>
        <v>0</v>
      </c>
      <c r="N478" s="503">
        <f t="shared" si="204"/>
        <v>0</v>
      </c>
      <c r="O478" s="503">
        <f t="shared" si="204"/>
        <v>8</v>
      </c>
      <c r="P478" s="504">
        <f t="shared" si="205"/>
        <v>0</v>
      </c>
      <c r="Q478" s="505">
        <f t="shared" si="205"/>
        <v>0</v>
      </c>
      <c r="R478" s="506">
        <f t="shared" si="205"/>
        <v>0</v>
      </c>
      <c r="S478" s="507"/>
      <c r="T478" s="508"/>
      <c r="U478" s="509">
        <f t="shared" si="206"/>
        <v>8</v>
      </c>
      <c r="V478" s="510"/>
      <c r="W478" s="510"/>
    </row>
    <row r="479" spans="1:23" ht="12" customHeight="1">
      <c r="A479" s="498">
        <v>321021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8"/>
        <v>16</v>
      </c>
      <c r="K479" s="503">
        <f t="shared" si="203"/>
        <v>0</v>
      </c>
      <c r="L479" s="503">
        <f t="shared" si="203"/>
        <v>0</v>
      </c>
      <c r="M479" s="511">
        <f t="shared" si="199"/>
        <v>0</v>
      </c>
      <c r="N479" s="503">
        <f t="shared" si="204"/>
        <v>0</v>
      </c>
      <c r="O479" s="503">
        <f t="shared" si="204"/>
        <v>16</v>
      </c>
      <c r="P479" s="504">
        <f t="shared" si="205"/>
        <v>0</v>
      </c>
      <c r="Q479" s="505">
        <f t="shared" si="205"/>
        <v>0</v>
      </c>
      <c r="R479" s="506">
        <f t="shared" si="205"/>
        <v>0</v>
      </c>
      <c r="S479" s="507"/>
      <c r="T479" s="508"/>
      <c r="U479" s="509">
        <f t="shared" si="206"/>
        <v>16</v>
      </c>
      <c r="V479" s="510"/>
      <c r="W479" s="510"/>
    </row>
    <row r="480" spans="1:23" ht="12" customHeight="1">
      <c r="A480" s="498">
        <v>321030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8"/>
        <v>0</v>
      </c>
      <c r="K480" s="503">
        <f t="shared" si="203"/>
        <v>0</v>
      </c>
      <c r="L480" s="503">
        <f t="shared" si="203"/>
        <v>0</v>
      </c>
      <c r="M480" s="511">
        <f t="shared" si="199"/>
        <v>0</v>
      </c>
      <c r="N480" s="503">
        <f t="shared" si="204"/>
        <v>0</v>
      </c>
      <c r="O480" s="503">
        <f t="shared" si="204"/>
        <v>0</v>
      </c>
      <c r="P480" s="504">
        <f t="shared" si="205"/>
        <v>0</v>
      </c>
      <c r="Q480" s="505">
        <f t="shared" si="205"/>
        <v>0</v>
      </c>
      <c r="R480" s="506">
        <f t="shared" si="205"/>
        <v>0</v>
      </c>
      <c r="S480" s="507"/>
      <c r="T480" s="508"/>
      <c r="U480" s="509">
        <f t="shared" si="206"/>
        <v>0</v>
      </c>
      <c r="V480" s="510"/>
      <c r="W480" s="510"/>
    </row>
    <row r="481" spans="1:23" ht="12" customHeight="1">
      <c r="A481" s="498">
        <v>321031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8"/>
        <v>0</v>
      </c>
      <c r="K481" s="503">
        <f t="shared" ref="K481:L500" si="207">SUMIF($A$10:$A$332,$A481,K$10:K$332)</f>
        <v>0</v>
      </c>
      <c r="L481" s="503">
        <f t="shared" si="207"/>
        <v>0</v>
      </c>
      <c r="M481" s="511">
        <f t="shared" si="199"/>
        <v>0</v>
      </c>
      <c r="N481" s="503">
        <f t="shared" ref="N481:O500" si="208">SUMIF($A$10:$A$332,$A481,N$10:N$332)</f>
        <v>0</v>
      </c>
      <c r="O481" s="503">
        <f t="shared" si="208"/>
        <v>0</v>
      </c>
      <c r="P481" s="504">
        <f t="shared" ref="P481:R500" si="209">SUMIF($A$10:$A$327,$A481,P$10:P$327)</f>
        <v>0</v>
      </c>
      <c r="Q481" s="505">
        <f t="shared" si="209"/>
        <v>0</v>
      </c>
      <c r="R481" s="506">
        <f t="shared" si="209"/>
        <v>0</v>
      </c>
      <c r="S481" s="507"/>
      <c r="T481" s="508"/>
      <c r="U481" s="509">
        <f t="shared" si="206"/>
        <v>0</v>
      </c>
      <c r="V481" s="510"/>
      <c r="W481" s="510"/>
    </row>
    <row r="482" spans="1:23" ht="12" customHeight="1">
      <c r="A482" s="498">
        <v>321041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8"/>
        <v>0</v>
      </c>
      <c r="K482" s="503">
        <f t="shared" si="207"/>
        <v>0</v>
      </c>
      <c r="L482" s="503">
        <f t="shared" si="207"/>
        <v>0</v>
      </c>
      <c r="M482" s="511">
        <f t="shared" si="199"/>
        <v>0</v>
      </c>
      <c r="N482" s="503">
        <f t="shared" si="208"/>
        <v>8</v>
      </c>
      <c r="O482" s="503">
        <f t="shared" si="208"/>
        <v>8</v>
      </c>
      <c r="P482" s="504">
        <f t="shared" si="209"/>
        <v>0</v>
      </c>
      <c r="Q482" s="505">
        <f t="shared" si="209"/>
        <v>0</v>
      </c>
      <c r="R482" s="506">
        <f t="shared" si="209"/>
        <v>0</v>
      </c>
      <c r="S482" s="507"/>
      <c r="T482" s="508"/>
      <c r="U482" s="509">
        <f t="shared" si="206"/>
        <v>8</v>
      </c>
      <c r="V482" s="510"/>
      <c r="W482" s="510"/>
    </row>
    <row r="483" spans="1:23" ht="12" customHeight="1">
      <c r="A483" s="498">
        <v>321072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8"/>
        <v>8</v>
      </c>
      <c r="K483" s="503">
        <f t="shared" si="207"/>
        <v>0</v>
      </c>
      <c r="L483" s="503">
        <f t="shared" si="207"/>
        <v>0</v>
      </c>
      <c r="M483" s="511">
        <f t="shared" si="199"/>
        <v>0</v>
      </c>
      <c r="N483" s="503">
        <f t="shared" si="208"/>
        <v>0</v>
      </c>
      <c r="O483" s="503">
        <f t="shared" si="208"/>
        <v>8</v>
      </c>
      <c r="P483" s="504">
        <f t="shared" si="209"/>
        <v>0</v>
      </c>
      <c r="Q483" s="505">
        <f t="shared" si="209"/>
        <v>0</v>
      </c>
      <c r="R483" s="506">
        <f t="shared" si="209"/>
        <v>0</v>
      </c>
      <c r="S483" s="507"/>
      <c r="T483" s="508"/>
      <c r="U483" s="509">
        <f t="shared" si="206"/>
        <v>8</v>
      </c>
      <c r="V483" s="510"/>
      <c r="W483" s="510"/>
    </row>
    <row r="484" spans="1:23" ht="12" customHeight="1">
      <c r="A484" s="498">
        <v>321101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8"/>
        <v>0</v>
      </c>
      <c r="K484" s="503">
        <f t="shared" si="207"/>
        <v>0</v>
      </c>
      <c r="L484" s="503">
        <f t="shared" si="207"/>
        <v>0</v>
      </c>
      <c r="M484" s="511">
        <f t="shared" si="199"/>
        <v>0</v>
      </c>
      <c r="N484" s="503">
        <f t="shared" si="208"/>
        <v>0</v>
      </c>
      <c r="O484" s="503">
        <f t="shared" si="208"/>
        <v>0</v>
      </c>
      <c r="P484" s="504">
        <f t="shared" si="209"/>
        <v>1220</v>
      </c>
      <c r="Q484" s="505">
        <f t="shared" si="209"/>
        <v>1000</v>
      </c>
      <c r="R484" s="506">
        <f t="shared" si="209"/>
        <v>2220</v>
      </c>
      <c r="S484" s="507"/>
      <c r="T484" s="508"/>
      <c r="U484" s="509">
        <f t="shared" si="206"/>
        <v>2220</v>
      </c>
      <c r="V484" s="510"/>
      <c r="W484" s="510"/>
    </row>
    <row r="485" spans="1:23" ht="12" customHeight="1">
      <c r="A485" s="498">
        <v>321501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8"/>
        <v>0</v>
      </c>
      <c r="K485" s="503">
        <f t="shared" si="207"/>
        <v>0</v>
      </c>
      <c r="L485" s="503">
        <f t="shared" si="207"/>
        <v>0</v>
      </c>
      <c r="M485" s="511">
        <f t="shared" si="199"/>
        <v>0</v>
      </c>
      <c r="N485" s="503">
        <f t="shared" si="208"/>
        <v>0</v>
      </c>
      <c r="O485" s="503">
        <f t="shared" si="208"/>
        <v>0</v>
      </c>
      <c r="P485" s="504">
        <f t="shared" si="209"/>
        <v>0</v>
      </c>
      <c r="Q485" s="505">
        <f t="shared" si="209"/>
        <v>0</v>
      </c>
      <c r="R485" s="506">
        <f t="shared" si="209"/>
        <v>0</v>
      </c>
      <c r="S485" s="507"/>
      <c r="T485" s="508"/>
      <c r="U485" s="509">
        <f t="shared" si="206"/>
        <v>0</v>
      </c>
      <c r="V485" s="510"/>
      <c r="W485" s="510"/>
    </row>
    <row r="486" spans="1:23" ht="12" customHeight="1">
      <c r="A486" s="498">
        <v>332101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8"/>
        <v>51</v>
      </c>
      <c r="K486" s="503">
        <f t="shared" si="207"/>
        <v>5</v>
      </c>
      <c r="L486" s="503">
        <f t="shared" si="207"/>
        <v>0</v>
      </c>
      <c r="M486" s="511">
        <f t="shared" si="199"/>
        <v>0</v>
      </c>
      <c r="N486" s="503">
        <f t="shared" si="208"/>
        <v>0</v>
      </c>
      <c r="O486" s="503">
        <f t="shared" si="208"/>
        <v>56</v>
      </c>
      <c r="P486" s="504">
        <f t="shared" si="209"/>
        <v>0</v>
      </c>
      <c r="Q486" s="505">
        <f t="shared" si="209"/>
        <v>0</v>
      </c>
      <c r="R486" s="506">
        <f t="shared" si="209"/>
        <v>0</v>
      </c>
      <c r="S486" s="507"/>
      <c r="T486" s="508"/>
      <c r="U486" s="509">
        <f t="shared" si="206"/>
        <v>56</v>
      </c>
      <c r="V486" s="510"/>
      <c r="W486" s="510"/>
    </row>
    <row r="487" spans="1:23" ht="12" customHeight="1">
      <c r="A487" s="498">
        <v>332121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8"/>
        <v>0</v>
      </c>
      <c r="K487" s="503">
        <f t="shared" si="207"/>
        <v>0</v>
      </c>
      <c r="L487" s="503">
        <f t="shared" si="207"/>
        <v>0</v>
      </c>
      <c r="M487" s="511">
        <f t="shared" si="199"/>
        <v>0</v>
      </c>
      <c r="N487" s="503">
        <f t="shared" si="208"/>
        <v>0</v>
      </c>
      <c r="O487" s="503">
        <f t="shared" si="208"/>
        <v>0</v>
      </c>
      <c r="P487" s="504">
        <f t="shared" si="209"/>
        <v>0</v>
      </c>
      <c r="Q487" s="505">
        <f t="shared" si="209"/>
        <v>0</v>
      </c>
      <c r="R487" s="506">
        <f t="shared" si="209"/>
        <v>0</v>
      </c>
      <c r="S487" s="507"/>
      <c r="T487" s="508"/>
      <c r="U487" s="509">
        <f t="shared" si="206"/>
        <v>0</v>
      </c>
      <c r="V487" s="510"/>
      <c r="W487" s="510"/>
    </row>
    <row r="488" spans="1:23" ht="12" customHeight="1">
      <c r="A488" s="498">
        <v>332211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ref="J488:J551" si="210">SUMIF($A$10:$A$332,$A488,J$10:J$332)</f>
        <v>0</v>
      </c>
      <c r="K488" s="503">
        <f t="shared" si="207"/>
        <v>0</v>
      </c>
      <c r="L488" s="503">
        <f t="shared" si="207"/>
        <v>0</v>
      </c>
      <c r="M488" s="511">
        <f t="shared" si="199"/>
        <v>0</v>
      </c>
      <c r="N488" s="503">
        <f t="shared" si="208"/>
        <v>0</v>
      </c>
      <c r="O488" s="503">
        <f t="shared" si="208"/>
        <v>0</v>
      </c>
      <c r="P488" s="504">
        <f t="shared" si="209"/>
        <v>0</v>
      </c>
      <c r="Q488" s="505">
        <f t="shared" si="209"/>
        <v>435</v>
      </c>
      <c r="R488" s="506">
        <f t="shared" si="209"/>
        <v>435</v>
      </c>
      <c r="S488" s="507"/>
      <c r="T488" s="508"/>
      <c r="U488" s="509">
        <f t="shared" si="206"/>
        <v>435</v>
      </c>
      <c r="V488" s="510"/>
      <c r="W488" s="510"/>
    </row>
    <row r="489" spans="1:23" ht="12" customHeight="1">
      <c r="A489" s="498">
        <v>332300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10"/>
        <v>0</v>
      </c>
      <c r="K489" s="503">
        <f t="shared" si="207"/>
        <v>0</v>
      </c>
      <c r="L489" s="503">
        <f t="shared" si="207"/>
        <v>0</v>
      </c>
      <c r="M489" s="511">
        <f t="shared" ref="M489:M552" si="211">SUMIF($A$10:$A$327,$A489,M$10:M$327)</f>
        <v>0</v>
      </c>
      <c r="N489" s="503">
        <f t="shared" si="208"/>
        <v>0</v>
      </c>
      <c r="O489" s="503">
        <f t="shared" si="208"/>
        <v>0</v>
      </c>
      <c r="P489" s="504">
        <f t="shared" si="209"/>
        <v>0</v>
      </c>
      <c r="Q489" s="505">
        <f t="shared" si="209"/>
        <v>0</v>
      </c>
      <c r="R489" s="506">
        <f t="shared" si="209"/>
        <v>0</v>
      </c>
      <c r="S489" s="507"/>
      <c r="T489" s="508"/>
      <c r="U489" s="509">
        <f t="shared" si="206"/>
        <v>0</v>
      </c>
      <c r="V489" s="510"/>
      <c r="W489" s="510"/>
    </row>
    <row r="490" spans="1:23" ht="12" customHeight="1">
      <c r="A490" s="498">
        <v>332301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10"/>
        <v>30</v>
      </c>
      <c r="K490" s="503">
        <f t="shared" si="207"/>
        <v>10</v>
      </c>
      <c r="L490" s="503">
        <f t="shared" si="207"/>
        <v>0</v>
      </c>
      <c r="M490" s="511">
        <f t="shared" si="211"/>
        <v>0</v>
      </c>
      <c r="N490" s="503">
        <f t="shared" si="208"/>
        <v>0</v>
      </c>
      <c r="O490" s="503">
        <f t="shared" si="208"/>
        <v>40</v>
      </c>
      <c r="P490" s="504">
        <f t="shared" si="209"/>
        <v>0</v>
      </c>
      <c r="Q490" s="505">
        <f t="shared" si="209"/>
        <v>0</v>
      </c>
      <c r="R490" s="506">
        <f t="shared" si="209"/>
        <v>0</v>
      </c>
      <c r="S490" s="507"/>
      <c r="T490" s="508"/>
      <c r="U490" s="509">
        <f t="shared" si="206"/>
        <v>40</v>
      </c>
      <c r="V490" s="510"/>
      <c r="W490" s="510"/>
    </row>
    <row r="491" spans="1:23" ht="12" customHeight="1">
      <c r="A491" s="498">
        <v>332330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10"/>
        <v>0</v>
      </c>
      <c r="K491" s="503">
        <f t="shared" si="207"/>
        <v>0</v>
      </c>
      <c r="L491" s="503">
        <f t="shared" si="207"/>
        <v>0</v>
      </c>
      <c r="M491" s="511">
        <f t="shared" si="211"/>
        <v>0</v>
      </c>
      <c r="N491" s="503">
        <f t="shared" si="208"/>
        <v>0</v>
      </c>
      <c r="O491" s="503">
        <f t="shared" si="208"/>
        <v>0</v>
      </c>
      <c r="P491" s="504">
        <f t="shared" si="209"/>
        <v>0</v>
      </c>
      <c r="Q491" s="505">
        <f t="shared" si="209"/>
        <v>0</v>
      </c>
      <c r="R491" s="506">
        <f t="shared" si="209"/>
        <v>0</v>
      </c>
      <c r="S491" s="507"/>
      <c r="T491" s="508"/>
      <c r="U491" s="509">
        <f t="shared" si="206"/>
        <v>0</v>
      </c>
      <c r="V491" s="510"/>
      <c r="W491" s="510"/>
    </row>
    <row r="492" spans="1:23" ht="12" customHeight="1">
      <c r="A492" s="498">
        <v>332331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10"/>
        <v>0</v>
      </c>
      <c r="K492" s="503">
        <f t="shared" si="207"/>
        <v>0</v>
      </c>
      <c r="L492" s="503">
        <f t="shared" si="207"/>
        <v>0</v>
      </c>
      <c r="M492" s="511">
        <f t="shared" si="211"/>
        <v>0</v>
      </c>
      <c r="N492" s="503">
        <f t="shared" si="208"/>
        <v>0</v>
      </c>
      <c r="O492" s="503">
        <f t="shared" si="208"/>
        <v>0</v>
      </c>
      <c r="P492" s="504">
        <f t="shared" si="209"/>
        <v>0</v>
      </c>
      <c r="Q492" s="505">
        <f t="shared" si="209"/>
        <v>0</v>
      </c>
      <c r="R492" s="506">
        <f t="shared" si="209"/>
        <v>0</v>
      </c>
      <c r="S492" s="507"/>
      <c r="T492" s="508"/>
      <c r="U492" s="509">
        <f t="shared" si="206"/>
        <v>0</v>
      </c>
      <c r="V492" s="510"/>
      <c r="W492" s="510"/>
    </row>
    <row r="493" spans="1:23" ht="12" customHeight="1">
      <c r="A493" s="498">
        <v>332341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10"/>
        <v>0</v>
      </c>
      <c r="K493" s="503">
        <f t="shared" si="207"/>
        <v>0</v>
      </c>
      <c r="L493" s="503">
        <f t="shared" si="207"/>
        <v>0</v>
      </c>
      <c r="M493" s="511">
        <f t="shared" si="211"/>
        <v>0</v>
      </c>
      <c r="N493" s="503">
        <f t="shared" si="208"/>
        <v>0</v>
      </c>
      <c r="O493" s="503">
        <f t="shared" si="208"/>
        <v>0</v>
      </c>
      <c r="P493" s="504">
        <f t="shared" si="209"/>
        <v>0</v>
      </c>
      <c r="Q493" s="505">
        <f t="shared" si="209"/>
        <v>0</v>
      </c>
      <c r="R493" s="506">
        <f t="shared" si="209"/>
        <v>0</v>
      </c>
      <c r="S493" s="507"/>
      <c r="T493" s="508"/>
      <c r="U493" s="509">
        <f t="shared" si="206"/>
        <v>0</v>
      </c>
      <c r="V493" s="510"/>
      <c r="W493" s="510"/>
    </row>
    <row r="494" spans="1:23" ht="12" customHeight="1">
      <c r="A494" s="498">
        <v>332451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10"/>
        <v>0</v>
      </c>
      <c r="K494" s="503">
        <f t="shared" si="207"/>
        <v>0</v>
      </c>
      <c r="L494" s="503">
        <f t="shared" si="207"/>
        <v>0</v>
      </c>
      <c r="M494" s="511">
        <f t="shared" si="211"/>
        <v>0</v>
      </c>
      <c r="N494" s="503">
        <f t="shared" si="208"/>
        <v>0</v>
      </c>
      <c r="O494" s="503">
        <f t="shared" si="208"/>
        <v>0</v>
      </c>
      <c r="P494" s="504">
        <f t="shared" si="209"/>
        <v>0</v>
      </c>
      <c r="Q494" s="505">
        <f t="shared" si="209"/>
        <v>0</v>
      </c>
      <c r="R494" s="506">
        <f t="shared" si="209"/>
        <v>0</v>
      </c>
      <c r="S494" s="507"/>
      <c r="T494" s="508"/>
      <c r="U494" s="509">
        <f t="shared" si="206"/>
        <v>0</v>
      </c>
      <c r="V494" s="510"/>
      <c r="W494" s="510"/>
    </row>
    <row r="495" spans="1:23" ht="12" customHeight="1">
      <c r="A495" s="498">
        <v>332481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10"/>
        <v>0</v>
      </c>
      <c r="K495" s="503">
        <f t="shared" si="207"/>
        <v>0</v>
      </c>
      <c r="L495" s="503">
        <f t="shared" si="207"/>
        <v>0</v>
      </c>
      <c r="M495" s="511">
        <f t="shared" si="211"/>
        <v>0</v>
      </c>
      <c r="N495" s="503">
        <f t="shared" si="208"/>
        <v>0</v>
      </c>
      <c r="O495" s="503">
        <f t="shared" si="208"/>
        <v>0</v>
      </c>
      <c r="P495" s="504">
        <f t="shared" si="209"/>
        <v>0</v>
      </c>
      <c r="Q495" s="505">
        <f t="shared" si="209"/>
        <v>0</v>
      </c>
      <c r="R495" s="506">
        <f t="shared" si="209"/>
        <v>0</v>
      </c>
      <c r="S495" s="507"/>
      <c r="T495" s="508"/>
      <c r="U495" s="509">
        <f t="shared" si="206"/>
        <v>0</v>
      </c>
      <c r="V495" s="510"/>
      <c r="W495" s="510"/>
    </row>
    <row r="496" spans="1:23" ht="12" customHeight="1">
      <c r="A496" s="498">
        <v>332501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10"/>
        <v>0</v>
      </c>
      <c r="K496" s="503">
        <f t="shared" si="207"/>
        <v>0</v>
      </c>
      <c r="L496" s="503">
        <f t="shared" si="207"/>
        <v>0</v>
      </c>
      <c r="M496" s="511">
        <f t="shared" si="211"/>
        <v>0</v>
      </c>
      <c r="N496" s="503">
        <f t="shared" si="208"/>
        <v>0</v>
      </c>
      <c r="O496" s="503">
        <f t="shared" si="208"/>
        <v>0</v>
      </c>
      <c r="P496" s="504">
        <f t="shared" si="209"/>
        <v>0</v>
      </c>
      <c r="Q496" s="505">
        <f t="shared" si="209"/>
        <v>0</v>
      </c>
      <c r="R496" s="506">
        <f t="shared" si="209"/>
        <v>0</v>
      </c>
      <c r="S496" s="507"/>
      <c r="T496" s="508"/>
      <c r="U496" s="509">
        <f t="shared" si="206"/>
        <v>0</v>
      </c>
      <c r="V496" s="510"/>
      <c r="W496" s="510"/>
    </row>
    <row r="497" spans="1:23" ht="12" customHeight="1">
      <c r="A497" s="498">
        <v>332511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10"/>
        <v>0</v>
      </c>
      <c r="K497" s="503">
        <f t="shared" si="207"/>
        <v>0</v>
      </c>
      <c r="L497" s="503">
        <f t="shared" si="207"/>
        <v>0</v>
      </c>
      <c r="M497" s="511">
        <f t="shared" si="211"/>
        <v>0</v>
      </c>
      <c r="N497" s="503">
        <f t="shared" si="208"/>
        <v>0</v>
      </c>
      <c r="O497" s="503">
        <f t="shared" si="208"/>
        <v>0</v>
      </c>
      <c r="P497" s="504">
        <f t="shared" si="209"/>
        <v>0</v>
      </c>
      <c r="Q497" s="505">
        <f t="shared" si="209"/>
        <v>0</v>
      </c>
      <c r="R497" s="506">
        <f t="shared" si="209"/>
        <v>0</v>
      </c>
      <c r="S497" s="507"/>
      <c r="T497" s="508"/>
      <c r="U497" s="509">
        <f t="shared" si="206"/>
        <v>0</v>
      </c>
      <c r="V497" s="510"/>
      <c r="W497" s="510"/>
    </row>
    <row r="498" spans="1:23" ht="12" customHeight="1">
      <c r="A498" s="498">
        <v>341101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10"/>
        <v>0</v>
      </c>
      <c r="K498" s="503">
        <f t="shared" si="207"/>
        <v>0</v>
      </c>
      <c r="L498" s="503">
        <f t="shared" si="207"/>
        <v>0</v>
      </c>
      <c r="M498" s="511">
        <f t="shared" si="211"/>
        <v>0</v>
      </c>
      <c r="N498" s="503">
        <f t="shared" si="208"/>
        <v>0</v>
      </c>
      <c r="O498" s="503">
        <f t="shared" si="208"/>
        <v>0</v>
      </c>
      <c r="P498" s="504">
        <f t="shared" si="209"/>
        <v>0</v>
      </c>
      <c r="Q498" s="505">
        <f t="shared" si="209"/>
        <v>0</v>
      </c>
      <c r="R498" s="506">
        <f t="shared" si="209"/>
        <v>0</v>
      </c>
      <c r="S498" s="507"/>
      <c r="T498" s="508"/>
      <c r="U498" s="509">
        <f t="shared" si="206"/>
        <v>0</v>
      </c>
      <c r="V498" s="510"/>
      <c r="W498" s="510"/>
    </row>
    <row r="499" spans="1:23" ht="12" customHeight="1">
      <c r="A499" s="498">
        <v>341130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10"/>
        <v>0</v>
      </c>
      <c r="K499" s="503">
        <f t="shared" si="207"/>
        <v>0</v>
      </c>
      <c r="L499" s="503">
        <f t="shared" si="207"/>
        <v>0</v>
      </c>
      <c r="M499" s="511">
        <f t="shared" si="211"/>
        <v>0</v>
      </c>
      <c r="N499" s="503">
        <f t="shared" si="208"/>
        <v>0</v>
      </c>
      <c r="O499" s="503">
        <f t="shared" si="208"/>
        <v>0</v>
      </c>
      <c r="P499" s="504">
        <f t="shared" si="209"/>
        <v>0</v>
      </c>
      <c r="Q499" s="505">
        <f t="shared" si="209"/>
        <v>0</v>
      </c>
      <c r="R499" s="506">
        <f t="shared" si="209"/>
        <v>0</v>
      </c>
      <c r="S499" s="507"/>
      <c r="T499" s="508"/>
      <c r="U499" s="509">
        <f t="shared" si="206"/>
        <v>0</v>
      </c>
      <c r="V499" s="510"/>
      <c r="W499" s="510"/>
    </row>
    <row r="500" spans="1:23" ht="12" customHeight="1">
      <c r="A500" s="498">
        <v>341131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10"/>
        <v>0</v>
      </c>
      <c r="K500" s="503">
        <f t="shared" si="207"/>
        <v>0</v>
      </c>
      <c r="L500" s="503">
        <f t="shared" si="207"/>
        <v>0</v>
      </c>
      <c r="M500" s="511">
        <f t="shared" si="211"/>
        <v>0</v>
      </c>
      <c r="N500" s="503">
        <f t="shared" si="208"/>
        <v>0</v>
      </c>
      <c r="O500" s="503">
        <f t="shared" si="208"/>
        <v>0</v>
      </c>
      <c r="P500" s="504">
        <f t="shared" si="209"/>
        <v>0</v>
      </c>
      <c r="Q500" s="505">
        <f t="shared" si="209"/>
        <v>0</v>
      </c>
      <c r="R500" s="506">
        <f t="shared" si="209"/>
        <v>0</v>
      </c>
      <c r="S500" s="507"/>
      <c r="T500" s="508"/>
      <c r="U500" s="509">
        <f t="shared" si="206"/>
        <v>0</v>
      </c>
      <c r="V500" s="510"/>
      <c r="W500" s="510"/>
    </row>
    <row r="501" spans="1:23" ht="12" customHeight="1">
      <c r="A501" s="498">
        <v>341141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10"/>
        <v>0</v>
      </c>
      <c r="K501" s="503">
        <f t="shared" ref="K501:L520" si="212">SUMIF($A$10:$A$332,$A501,K$10:K$332)</f>
        <v>0</v>
      </c>
      <c r="L501" s="503">
        <f t="shared" si="212"/>
        <v>0</v>
      </c>
      <c r="M501" s="511">
        <f t="shared" si="211"/>
        <v>0</v>
      </c>
      <c r="N501" s="503">
        <f t="shared" ref="N501:O520" si="213">SUMIF($A$10:$A$332,$A501,N$10:N$332)</f>
        <v>0</v>
      </c>
      <c r="O501" s="503">
        <f t="shared" si="213"/>
        <v>0</v>
      </c>
      <c r="P501" s="504">
        <f t="shared" ref="P501:R520" si="214">SUMIF($A$10:$A$327,$A501,P$10:P$327)</f>
        <v>0</v>
      </c>
      <c r="Q501" s="505">
        <f t="shared" si="214"/>
        <v>0</v>
      </c>
      <c r="R501" s="506">
        <f t="shared" si="214"/>
        <v>0</v>
      </c>
      <c r="S501" s="507"/>
      <c r="T501" s="508"/>
      <c r="U501" s="509">
        <f t="shared" si="206"/>
        <v>0</v>
      </c>
      <c r="V501" s="510"/>
      <c r="W501" s="510"/>
    </row>
    <row r="502" spans="1:23" ht="12" customHeight="1">
      <c r="A502" s="498">
        <v>342101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10"/>
        <v>0</v>
      </c>
      <c r="K502" s="503">
        <f t="shared" si="212"/>
        <v>0</v>
      </c>
      <c r="L502" s="503">
        <f t="shared" si="212"/>
        <v>0</v>
      </c>
      <c r="M502" s="511">
        <f t="shared" si="211"/>
        <v>0</v>
      </c>
      <c r="N502" s="503">
        <f t="shared" si="213"/>
        <v>0</v>
      </c>
      <c r="O502" s="503">
        <f t="shared" si="213"/>
        <v>0</v>
      </c>
      <c r="P502" s="504">
        <f t="shared" si="214"/>
        <v>0</v>
      </c>
      <c r="Q502" s="505">
        <f t="shared" si="214"/>
        <v>0</v>
      </c>
      <c r="R502" s="506">
        <f t="shared" si="214"/>
        <v>0</v>
      </c>
      <c r="S502" s="507"/>
      <c r="T502" s="508"/>
      <c r="U502" s="509">
        <f t="shared" si="206"/>
        <v>0</v>
      </c>
      <c r="V502" s="510"/>
      <c r="W502" s="510"/>
    </row>
    <row r="503" spans="1:23" ht="12" customHeight="1">
      <c r="A503" s="498">
        <v>362001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10"/>
        <v>32</v>
      </c>
      <c r="K503" s="503">
        <f t="shared" si="212"/>
        <v>0</v>
      </c>
      <c r="L503" s="503">
        <f t="shared" si="212"/>
        <v>0</v>
      </c>
      <c r="M503" s="511">
        <f t="shared" si="211"/>
        <v>0</v>
      </c>
      <c r="N503" s="503">
        <f t="shared" si="213"/>
        <v>0</v>
      </c>
      <c r="O503" s="503">
        <f t="shared" si="213"/>
        <v>32</v>
      </c>
      <c r="P503" s="504">
        <f t="shared" si="214"/>
        <v>0</v>
      </c>
      <c r="Q503" s="505">
        <f t="shared" si="214"/>
        <v>0</v>
      </c>
      <c r="R503" s="506">
        <f t="shared" si="214"/>
        <v>0</v>
      </c>
      <c r="S503" s="507"/>
      <c r="T503" s="508"/>
      <c r="U503" s="509">
        <f t="shared" si="206"/>
        <v>32</v>
      </c>
      <c r="V503" s="510"/>
      <c r="W503" s="510"/>
    </row>
    <row r="504" spans="1:23" ht="12" customHeight="1">
      <c r="A504" s="498">
        <v>362101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10"/>
        <v>0</v>
      </c>
      <c r="K504" s="503">
        <f t="shared" si="212"/>
        <v>0</v>
      </c>
      <c r="L504" s="503">
        <f t="shared" si="212"/>
        <v>0</v>
      </c>
      <c r="M504" s="511">
        <f t="shared" si="211"/>
        <v>0</v>
      </c>
      <c r="N504" s="503">
        <f t="shared" si="213"/>
        <v>0</v>
      </c>
      <c r="O504" s="503">
        <f t="shared" si="213"/>
        <v>0</v>
      </c>
      <c r="P504" s="504">
        <f t="shared" si="214"/>
        <v>0</v>
      </c>
      <c r="Q504" s="505">
        <f t="shared" si="214"/>
        <v>0</v>
      </c>
      <c r="R504" s="506">
        <f t="shared" si="214"/>
        <v>0</v>
      </c>
      <c r="S504" s="507"/>
      <c r="T504" s="508"/>
      <c r="U504" s="509">
        <f t="shared" si="206"/>
        <v>0</v>
      </c>
      <c r="V504" s="510"/>
      <c r="W504" s="510"/>
    </row>
    <row r="505" spans="1:23" ht="12" customHeight="1">
      <c r="A505" s="498">
        <v>364201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10"/>
        <v>32</v>
      </c>
      <c r="K505" s="503">
        <f t="shared" si="212"/>
        <v>0</v>
      </c>
      <c r="L505" s="503">
        <f t="shared" si="212"/>
        <v>0</v>
      </c>
      <c r="M505" s="511">
        <f t="shared" si="211"/>
        <v>0</v>
      </c>
      <c r="N505" s="503">
        <f t="shared" si="213"/>
        <v>0</v>
      </c>
      <c r="O505" s="503">
        <f t="shared" si="213"/>
        <v>32</v>
      </c>
      <c r="P505" s="504">
        <f t="shared" si="214"/>
        <v>0</v>
      </c>
      <c r="Q505" s="505">
        <f t="shared" si="214"/>
        <v>0</v>
      </c>
      <c r="R505" s="506">
        <f t="shared" si="214"/>
        <v>0</v>
      </c>
      <c r="S505" s="507"/>
      <c r="T505" s="508"/>
      <c r="U505" s="509">
        <f t="shared" si="206"/>
        <v>32</v>
      </c>
      <c r="V505" s="510"/>
      <c r="W505" s="510"/>
    </row>
    <row r="506" spans="1:23" ht="12" customHeight="1">
      <c r="A506" s="498">
        <v>364301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10"/>
        <v>0</v>
      </c>
      <c r="K506" s="503">
        <f t="shared" si="212"/>
        <v>0</v>
      </c>
      <c r="L506" s="503">
        <f t="shared" si="212"/>
        <v>0</v>
      </c>
      <c r="M506" s="511">
        <f t="shared" si="211"/>
        <v>0</v>
      </c>
      <c r="N506" s="503">
        <f t="shared" si="213"/>
        <v>0</v>
      </c>
      <c r="O506" s="503">
        <f t="shared" si="213"/>
        <v>0</v>
      </c>
      <c r="P506" s="504">
        <f t="shared" si="214"/>
        <v>160</v>
      </c>
      <c r="Q506" s="505">
        <f t="shared" si="214"/>
        <v>0</v>
      </c>
      <c r="R506" s="506">
        <f t="shared" si="214"/>
        <v>160</v>
      </c>
      <c r="S506" s="507"/>
      <c r="T506" s="508"/>
      <c r="U506" s="509">
        <f t="shared" si="206"/>
        <v>160</v>
      </c>
      <c r="V506" s="510"/>
      <c r="W506" s="510"/>
    </row>
    <row r="507" spans="1:23" ht="12" customHeight="1">
      <c r="A507" s="498">
        <v>366200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10"/>
        <v>0</v>
      </c>
      <c r="K507" s="503">
        <f t="shared" si="212"/>
        <v>0</v>
      </c>
      <c r="L507" s="503">
        <f t="shared" si="212"/>
        <v>0</v>
      </c>
      <c r="M507" s="511">
        <f t="shared" si="211"/>
        <v>0</v>
      </c>
      <c r="N507" s="503">
        <f t="shared" si="213"/>
        <v>0</v>
      </c>
      <c r="O507" s="503">
        <f t="shared" si="213"/>
        <v>0</v>
      </c>
      <c r="P507" s="504">
        <f t="shared" si="214"/>
        <v>0</v>
      </c>
      <c r="Q507" s="505">
        <f t="shared" si="214"/>
        <v>0</v>
      </c>
      <c r="R507" s="506">
        <f t="shared" si="214"/>
        <v>0</v>
      </c>
      <c r="S507" s="507"/>
      <c r="T507" s="508"/>
      <c r="U507" s="509">
        <f t="shared" si="206"/>
        <v>0</v>
      </c>
      <c r="V507" s="510"/>
      <c r="W507" s="510"/>
    </row>
    <row r="508" spans="1:23" ht="12" customHeight="1">
      <c r="A508" s="498">
        <v>366201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10"/>
        <v>188</v>
      </c>
      <c r="K508" s="503">
        <f t="shared" si="212"/>
        <v>10</v>
      </c>
      <c r="L508" s="503">
        <f t="shared" si="212"/>
        <v>8</v>
      </c>
      <c r="M508" s="511">
        <f t="shared" si="211"/>
        <v>0</v>
      </c>
      <c r="N508" s="503">
        <f t="shared" si="213"/>
        <v>0</v>
      </c>
      <c r="O508" s="503">
        <f t="shared" si="213"/>
        <v>206</v>
      </c>
      <c r="P508" s="504">
        <f t="shared" si="214"/>
        <v>0</v>
      </c>
      <c r="Q508" s="505">
        <f t="shared" si="214"/>
        <v>0</v>
      </c>
      <c r="R508" s="506">
        <f t="shared" si="214"/>
        <v>0</v>
      </c>
      <c r="S508" s="507"/>
      <c r="T508" s="508"/>
      <c r="U508" s="509">
        <f t="shared" si="206"/>
        <v>206</v>
      </c>
      <c r="V508" s="510"/>
      <c r="W508" s="510"/>
    </row>
    <row r="509" spans="1:23" ht="12" customHeight="1">
      <c r="A509" s="498">
        <v>366208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10"/>
        <v>0</v>
      </c>
      <c r="K509" s="503">
        <f t="shared" si="212"/>
        <v>0</v>
      </c>
      <c r="L509" s="503">
        <f t="shared" si="212"/>
        <v>0</v>
      </c>
      <c r="M509" s="511">
        <f t="shared" si="211"/>
        <v>0</v>
      </c>
      <c r="N509" s="503">
        <f t="shared" si="213"/>
        <v>0</v>
      </c>
      <c r="O509" s="503">
        <f t="shared" si="213"/>
        <v>0</v>
      </c>
      <c r="P509" s="504">
        <f t="shared" si="214"/>
        <v>0</v>
      </c>
      <c r="Q509" s="505">
        <f t="shared" si="214"/>
        <v>0</v>
      </c>
      <c r="R509" s="506">
        <f t="shared" si="214"/>
        <v>0</v>
      </c>
      <c r="S509" s="507"/>
      <c r="T509" s="508"/>
      <c r="U509" s="509">
        <f t="shared" si="206"/>
        <v>0</v>
      </c>
      <c r="V509" s="510"/>
      <c r="W509" s="510"/>
    </row>
    <row r="510" spans="1:23" ht="12" customHeight="1">
      <c r="A510" s="498">
        <v>366301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10"/>
        <v>0</v>
      </c>
      <c r="K510" s="503">
        <f t="shared" si="212"/>
        <v>0</v>
      </c>
      <c r="L510" s="503">
        <f t="shared" si="212"/>
        <v>0</v>
      </c>
      <c r="M510" s="511">
        <f t="shared" si="211"/>
        <v>0</v>
      </c>
      <c r="N510" s="503">
        <f t="shared" si="213"/>
        <v>0</v>
      </c>
      <c r="O510" s="503">
        <f t="shared" si="213"/>
        <v>0</v>
      </c>
      <c r="P510" s="504">
        <f t="shared" si="214"/>
        <v>398</v>
      </c>
      <c r="Q510" s="505">
        <f t="shared" si="214"/>
        <v>0</v>
      </c>
      <c r="R510" s="506">
        <f t="shared" si="214"/>
        <v>398</v>
      </c>
      <c r="S510" s="507"/>
      <c r="T510" s="508"/>
      <c r="U510" s="509">
        <f t="shared" si="206"/>
        <v>398</v>
      </c>
      <c r="V510" s="510"/>
      <c r="W510" s="510"/>
    </row>
    <row r="511" spans="1:23" ht="12" customHeight="1">
      <c r="A511" s="498">
        <v>367101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10"/>
        <v>136</v>
      </c>
      <c r="K511" s="503">
        <f t="shared" si="212"/>
        <v>5</v>
      </c>
      <c r="L511" s="503">
        <f t="shared" si="212"/>
        <v>3</v>
      </c>
      <c r="M511" s="511">
        <f t="shared" si="211"/>
        <v>0</v>
      </c>
      <c r="N511" s="503">
        <f t="shared" si="213"/>
        <v>0</v>
      </c>
      <c r="O511" s="503">
        <f t="shared" si="213"/>
        <v>144</v>
      </c>
      <c r="P511" s="504">
        <f t="shared" si="214"/>
        <v>0</v>
      </c>
      <c r="Q511" s="505">
        <f t="shared" si="214"/>
        <v>0</v>
      </c>
      <c r="R511" s="506">
        <f t="shared" si="214"/>
        <v>0</v>
      </c>
      <c r="S511" s="507"/>
      <c r="T511" s="508"/>
      <c r="U511" s="509">
        <f t="shared" si="206"/>
        <v>144</v>
      </c>
      <c r="V511" s="510"/>
      <c r="W511" s="510"/>
    </row>
    <row r="512" spans="1:23" ht="12" customHeight="1">
      <c r="A512" s="498">
        <v>367108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10"/>
        <v>0</v>
      </c>
      <c r="K512" s="503">
        <f t="shared" si="212"/>
        <v>0</v>
      </c>
      <c r="L512" s="503">
        <f t="shared" si="212"/>
        <v>0</v>
      </c>
      <c r="M512" s="511">
        <f t="shared" si="211"/>
        <v>0</v>
      </c>
      <c r="N512" s="503">
        <f t="shared" si="213"/>
        <v>0</v>
      </c>
      <c r="O512" s="503">
        <f t="shared" si="213"/>
        <v>0</v>
      </c>
      <c r="P512" s="504">
        <f t="shared" si="214"/>
        <v>0</v>
      </c>
      <c r="Q512" s="505">
        <f t="shared" si="214"/>
        <v>0</v>
      </c>
      <c r="R512" s="506">
        <f t="shared" si="214"/>
        <v>0</v>
      </c>
      <c r="S512" s="507"/>
      <c r="T512" s="508"/>
      <c r="U512" s="509">
        <f t="shared" si="206"/>
        <v>0</v>
      </c>
      <c r="V512" s="510"/>
      <c r="W512" s="510"/>
    </row>
    <row r="513" spans="1:23" ht="12" customHeight="1">
      <c r="A513" s="498">
        <v>367200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10"/>
        <v>0</v>
      </c>
      <c r="K513" s="503">
        <f t="shared" si="212"/>
        <v>0</v>
      </c>
      <c r="L513" s="503">
        <f t="shared" si="212"/>
        <v>0</v>
      </c>
      <c r="M513" s="511">
        <f t="shared" si="211"/>
        <v>0</v>
      </c>
      <c r="N513" s="503">
        <f t="shared" si="213"/>
        <v>0</v>
      </c>
      <c r="O513" s="503">
        <f t="shared" si="213"/>
        <v>0</v>
      </c>
      <c r="P513" s="504">
        <f t="shared" si="214"/>
        <v>0</v>
      </c>
      <c r="Q513" s="505">
        <f t="shared" si="214"/>
        <v>0</v>
      </c>
      <c r="R513" s="506">
        <f t="shared" si="214"/>
        <v>0</v>
      </c>
      <c r="S513" s="507"/>
      <c r="T513" s="508"/>
      <c r="U513" s="509">
        <f t="shared" si="206"/>
        <v>0</v>
      </c>
      <c r="V513" s="510"/>
      <c r="W513" s="510"/>
    </row>
    <row r="514" spans="1:23" ht="12" customHeight="1">
      <c r="A514" s="498">
        <v>367201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10"/>
        <v>36</v>
      </c>
      <c r="K514" s="503">
        <f t="shared" si="212"/>
        <v>4</v>
      </c>
      <c r="L514" s="503">
        <f t="shared" si="212"/>
        <v>0</v>
      </c>
      <c r="M514" s="511">
        <f t="shared" si="211"/>
        <v>0</v>
      </c>
      <c r="N514" s="503">
        <f t="shared" si="213"/>
        <v>0</v>
      </c>
      <c r="O514" s="503">
        <f t="shared" si="213"/>
        <v>40</v>
      </c>
      <c r="P514" s="504">
        <f t="shared" si="214"/>
        <v>0</v>
      </c>
      <c r="Q514" s="505">
        <f t="shared" si="214"/>
        <v>0</v>
      </c>
      <c r="R514" s="506">
        <f t="shared" si="214"/>
        <v>0</v>
      </c>
      <c r="S514" s="507"/>
      <c r="T514" s="508"/>
      <c r="U514" s="509">
        <f t="shared" si="206"/>
        <v>40</v>
      </c>
      <c r="V514" s="510"/>
      <c r="W514" s="510"/>
    </row>
    <row r="515" spans="1:23" ht="12" customHeight="1">
      <c r="A515" s="498">
        <v>367301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10"/>
        <v>0</v>
      </c>
      <c r="K515" s="503">
        <f t="shared" si="212"/>
        <v>0</v>
      </c>
      <c r="L515" s="503">
        <f t="shared" si="212"/>
        <v>0</v>
      </c>
      <c r="M515" s="511">
        <f t="shared" si="211"/>
        <v>0</v>
      </c>
      <c r="N515" s="503">
        <f t="shared" si="213"/>
        <v>0</v>
      </c>
      <c r="O515" s="503">
        <f t="shared" si="213"/>
        <v>0</v>
      </c>
      <c r="P515" s="504">
        <f t="shared" si="214"/>
        <v>540</v>
      </c>
      <c r="Q515" s="505">
        <f t="shared" si="214"/>
        <v>0</v>
      </c>
      <c r="R515" s="506">
        <f t="shared" si="214"/>
        <v>540</v>
      </c>
      <c r="S515" s="507"/>
      <c r="T515" s="508"/>
      <c r="U515" s="509">
        <f t="shared" si="206"/>
        <v>540</v>
      </c>
      <c r="V515" s="510"/>
      <c r="W515" s="510"/>
    </row>
    <row r="516" spans="1:23" ht="12" customHeight="1">
      <c r="A516" s="498">
        <v>400100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10"/>
        <v>0</v>
      </c>
      <c r="K516" s="503">
        <f t="shared" si="212"/>
        <v>0</v>
      </c>
      <c r="L516" s="503">
        <f t="shared" si="212"/>
        <v>0</v>
      </c>
      <c r="M516" s="511">
        <f t="shared" si="211"/>
        <v>0</v>
      </c>
      <c r="N516" s="503">
        <f t="shared" si="213"/>
        <v>0</v>
      </c>
      <c r="O516" s="503">
        <f t="shared" si="213"/>
        <v>0</v>
      </c>
      <c r="P516" s="504">
        <f t="shared" si="214"/>
        <v>0</v>
      </c>
      <c r="Q516" s="505">
        <f t="shared" si="214"/>
        <v>0</v>
      </c>
      <c r="R516" s="506">
        <f t="shared" si="214"/>
        <v>0</v>
      </c>
      <c r="S516" s="507"/>
      <c r="T516" s="508"/>
      <c r="U516" s="509">
        <f t="shared" si="206"/>
        <v>0</v>
      </c>
      <c r="V516" s="510"/>
      <c r="W516" s="510"/>
    </row>
    <row r="517" spans="1:23" ht="12" customHeight="1">
      <c r="A517" s="498">
        <v>400200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10"/>
        <v>0</v>
      </c>
      <c r="K517" s="503">
        <f t="shared" si="212"/>
        <v>0</v>
      </c>
      <c r="L517" s="503">
        <f t="shared" si="212"/>
        <v>0</v>
      </c>
      <c r="M517" s="511">
        <f t="shared" si="211"/>
        <v>0</v>
      </c>
      <c r="N517" s="503">
        <f t="shared" si="213"/>
        <v>0</v>
      </c>
      <c r="O517" s="503">
        <f t="shared" si="213"/>
        <v>0</v>
      </c>
      <c r="P517" s="504">
        <f t="shared" si="214"/>
        <v>0</v>
      </c>
      <c r="Q517" s="505">
        <f t="shared" si="214"/>
        <v>0</v>
      </c>
      <c r="R517" s="506">
        <f t="shared" si="214"/>
        <v>0</v>
      </c>
      <c r="S517" s="507"/>
      <c r="T517" s="508"/>
      <c r="U517" s="509">
        <f t="shared" si="206"/>
        <v>0</v>
      </c>
      <c r="V517" s="510"/>
      <c r="W517" s="510"/>
    </row>
    <row r="518" spans="1:23" ht="12" customHeight="1">
      <c r="A518" s="498">
        <v>400300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10"/>
        <v>0</v>
      </c>
      <c r="K518" s="503">
        <f t="shared" si="212"/>
        <v>0</v>
      </c>
      <c r="L518" s="503">
        <f t="shared" si="212"/>
        <v>0</v>
      </c>
      <c r="M518" s="511">
        <f t="shared" si="211"/>
        <v>0</v>
      </c>
      <c r="N518" s="503">
        <f t="shared" si="213"/>
        <v>0</v>
      </c>
      <c r="O518" s="503">
        <f t="shared" si="213"/>
        <v>0</v>
      </c>
      <c r="P518" s="504">
        <f t="shared" si="214"/>
        <v>0</v>
      </c>
      <c r="Q518" s="505">
        <f t="shared" si="214"/>
        <v>0</v>
      </c>
      <c r="R518" s="506">
        <f t="shared" si="214"/>
        <v>0</v>
      </c>
      <c r="S518" s="507"/>
      <c r="T518" s="508"/>
      <c r="U518" s="509">
        <f t="shared" si="206"/>
        <v>0</v>
      </c>
      <c r="V518" s="510"/>
      <c r="W518" s="510"/>
    </row>
    <row r="519" spans="1:23" ht="12" customHeight="1">
      <c r="A519" s="498">
        <v>411001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10"/>
        <v>0</v>
      </c>
      <c r="K519" s="503">
        <f t="shared" si="212"/>
        <v>0</v>
      </c>
      <c r="L519" s="503">
        <f t="shared" si="212"/>
        <v>0</v>
      </c>
      <c r="M519" s="511">
        <f t="shared" si="211"/>
        <v>0</v>
      </c>
      <c r="N519" s="503">
        <f t="shared" si="213"/>
        <v>0</v>
      </c>
      <c r="O519" s="503">
        <f t="shared" si="213"/>
        <v>0</v>
      </c>
      <c r="P519" s="504">
        <f t="shared" si="214"/>
        <v>0</v>
      </c>
      <c r="Q519" s="505">
        <f t="shared" si="214"/>
        <v>0</v>
      </c>
      <c r="R519" s="506">
        <f t="shared" si="214"/>
        <v>0</v>
      </c>
      <c r="S519" s="507"/>
      <c r="T519" s="508"/>
      <c r="U519" s="509">
        <f t="shared" si="206"/>
        <v>0</v>
      </c>
      <c r="V519" s="510"/>
      <c r="W519" s="510"/>
    </row>
    <row r="520" spans="1:23" ht="12" customHeight="1">
      <c r="A520" s="498">
        <v>411041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10"/>
        <v>0</v>
      </c>
      <c r="K520" s="503">
        <f t="shared" si="212"/>
        <v>0</v>
      </c>
      <c r="L520" s="503">
        <f t="shared" si="212"/>
        <v>0</v>
      </c>
      <c r="M520" s="511">
        <f t="shared" si="211"/>
        <v>0</v>
      </c>
      <c r="N520" s="503">
        <f t="shared" si="213"/>
        <v>0</v>
      </c>
      <c r="O520" s="503">
        <f t="shared" si="213"/>
        <v>0</v>
      </c>
      <c r="P520" s="504">
        <f t="shared" si="214"/>
        <v>0</v>
      </c>
      <c r="Q520" s="505">
        <f t="shared" si="214"/>
        <v>0</v>
      </c>
      <c r="R520" s="506">
        <f t="shared" si="214"/>
        <v>0</v>
      </c>
      <c r="S520" s="507"/>
      <c r="T520" s="508"/>
      <c r="U520" s="509">
        <f t="shared" si="206"/>
        <v>0</v>
      </c>
      <c r="V520" s="510"/>
      <c r="W520" s="510"/>
    </row>
    <row r="521" spans="1:23" ht="12" customHeight="1">
      <c r="A521" s="498">
        <v>412001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10"/>
        <v>0</v>
      </c>
      <c r="K521" s="503">
        <f t="shared" ref="K521:L540" si="215">SUMIF($A$10:$A$332,$A521,K$10:K$332)</f>
        <v>0</v>
      </c>
      <c r="L521" s="503">
        <f t="shared" si="215"/>
        <v>0</v>
      </c>
      <c r="M521" s="511">
        <f t="shared" si="211"/>
        <v>0</v>
      </c>
      <c r="N521" s="503">
        <f t="shared" ref="N521:O540" si="216">SUMIF($A$10:$A$332,$A521,N$10:N$332)</f>
        <v>0</v>
      </c>
      <c r="O521" s="503">
        <f t="shared" si="216"/>
        <v>0</v>
      </c>
      <c r="P521" s="504">
        <f t="shared" ref="P521:R540" si="217">SUMIF($A$10:$A$327,$A521,P$10:P$327)</f>
        <v>0</v>
      </c>
      <c r="Q521" s="505">
        <f t="shared" si="217"/>
        <v>0</v>
      </c>
      <c r="R521" s="506">
        <f t="shared" si="217"/>
        <v>0</v>
      </c>
      <c r="S521" s="507"/>
      <c r="T521" s="508"/>
      <c r="U521" s="509">
        <f t="shared" si="206"/>
        <v>0</v>
      </c>
      <c r="V521" s="510"/>
      <c r="W521" s="510"/>
    </row>
    <row r="522" spans="1:23" ht="12" customHeight="1">
      <c r="A522" s="498">
        <v>422001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10"/>
        <v>16</v>
      </c>
      <c r="K522" s="503">
        <f t="shared" si="215"/>
        <v>0</v>
      </c>
      <c r="L522" s="503">
        <f t="shared" si="215"/>
        <v>0</v>
      </c>
      <c r="M522" s="511">
        <f t="shared" si="211"/>
        <v>0</v>
      </c>
      <c r="N522" s="503">
        <f t="shared" si="216"/>
        <v>0</v>
      </c>
      <c r="O522" s="503">
        <f t="shared" si="216"/>
        <v>16</v>
      </c>
      <c r="P522" s="504">
        <f t="shared" si="217"/>
        <v>0</v>
      </c>
      <c r="Q522" s="505">
        <f t="shared" si="217"/>
        <v>0</v>
      </c>
      <c r="R522" s="506">
        <f t="shared" si="217"/>
        <v>0</v>
      </c>
      <c r="S522" s="507"/>
      <c r="T522" s="508"/>
      <c r="U522" s="509">
        <f t="shared" si="206"/>
        <v>16</v>
      </c>
      <c r="V522" s="510"/>
      <c r="W522" s="510"/>
    </row>
    <row r="523" spans="1:23" ht="12" customHeight="1">
      <c r="A523" s="498">
        <v>423001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10"/>
        <v>56</v>
      </c>
      <c r="K523" s="503">
        <f t="shared" si="215"/>
        <v>0</v>
      </c>
      <c r="L523" s="503">
        <f t="shared" si="215"/>
        <v>0</v>
      </c>
      <c r="M523" s="511">
        <f t="shared" si="211"/>
        <v>0</v>
      </c>
      <c r="N523" s="503">
        <f t="shared" si="216"/>
        <v>0</v>
      </c>
      <c r="O523" s="503">
        <f t="shared" si="216"/>
        <v>56</v>
      </c>
      <c r="P523" s="504">
        <f t="shared" si="217"/>
        <v>0</v>
      </c>
      <c r="Q523" s="505">
        <f t="shared" si="217"/>
        <v>0</v>
      </c>
      <c r="R523" s="506">
        <f t="shared" si="217"/>
        <v>0</v>
      </c>
      <c r="S523" s="507"/>
      <c r="T523" s="508"/>
      <c r="U523" s="509">
        <f t="shared" si="206"/>
        <v>56</v>
      </c>
      <c r="V523" s="510"/>
      <c r="W523" s="510"/>
    </row>
    <row r="524" spans="1:23" ht="12" customHeight="1">
      <c r="A524" s="498">
        <v>423700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10"/>
        <v>0</v>
      </c>
      <c r="K524" s="503">
        <f t="shared" si="215"/>
        <v>0</v>
      </c>
      <c r="L524" s="503">
        <f t="shared" si="215"/>
        <v>0</v>
      </c>
      <c r="M524" s="511">
        <f t="shared" si="211"/>
        <v>0</v>
      </c>
      <c r="N524" s="503">
        <f t="shared" si="216"/>
        <v>16</v>
      </c>
      <c r="O524" s="503">
        <f t="shared" si="216"/>
        <v>16</v>
      </c>
      <c r="P524" s="504">
        <f t="shared" si="217"/>
        <v>0</v>
      </c>
      <c r="Q524" s="505">
        <f t="shared" si="217"/>
        <v>0</v>
      </c>
      <c r="R524" s="506">
        <f t="shared" si="217"/>
        <v>0</v>
      </c>
      <c r="S524" s="507"/>
      <c r="T524" s="508"/>
      <c r="U524" s="509">
        <f t="shared" si="206"/>
        <v>16</v>
      </c>
      <c r="V524" s="510"/>
      <c r="W524" s="510"/>
    </row>
    <row r="525" spans="1:23" ht="12" customHeight="1">
      <c r="A525" s="498">
        <v>423701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10"/>
        <v>0</v>
      </c>
      <c r="K525" s="503">
        <f t="shared" si="215"/>
        <v>0</v>
      </c>
      <c r="L525" s="503">
        <f t="shared" si="215"/>
        <v>0</v>
      </c>
      <c r="M525" s="511">
        <f t="shared" si="211"/>
        <v>0</v>
      </c>
      <c r="N525" s="503">
        <f t="shared" si="216"/>
        <v>16</v>
      </c>
      <c r="O525" s="503">
        <f t="shared" si="216"/>
        <v>16</v>
      </c>
      <c r="P525" s="504">
        <f t="shared" si="217"/>
        <v>0</v>
      </c>
      <c r="Q525" s="505">
        <f t="shared" si="217"/>
        <v>0</v>
      </c>
      <c r="R525" s="506">
        <f t="shared" si="217"/>
        <v>0</v>
      </c>
      <c r="S525" s="507"/>
      <c r="T525" s="508"/>
      <c r="U525" s="509">
        <f t="shared" si="206"/>
        <v>16</v>
      </c>
      <c r="V525" s="510"/>
      <c r="W525" s="510"/>
    </row>
    <row r="526" spans="1:23" ht="12" customHeight="1">
      <c r="A526" s="498">
        <v>424001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10"/>
        <v>0</v>
      </c>
      <c r="K526" s="503">
        <f t="shared" si="215"/>
        <v>0</v>
      </c>
      <c r="L526" s="503">
        <f t="shared" si="215"/>
        <v>0</v>
      </c>
      <c r="M526" s="511">
        <f t="shared" si="211"/>
        <v>0</v>
      </c>
      <c r="N526" s="503">
        <f t="shared" si="216"/>
        <v>0</v>
      </c>
      <c r="O526" s="503">
        <f t="shared" si="216"/>
        <v>0</v>
      </c>
      <c r="P526" s="504">
        <f t="shared" si="217"/>
        <v>0</v>
      </c>
      <c r="Q526" s="505">
        <f t="shared" si="217"/>
        <v>0</v>
      </c>
      <c r="R526" s="506">
        <f t="shared" si="217"/>
        <v>0</v>
      </c>
      <c r="S526" s="507"/>
      <c r="T526" s="508"/>
      <c r="U526" s="509">
        <f t="shared" si="206"/>
        <v>0</v>
      </c>
      <c r="V526" s="510"/>
      <c r="W526" s="510"/>
    </row>
    <row r="527" spans="1:23" ht="12" customHeight="1">
      <c r="A527" s="498">
        <v>431000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10"/>
        <v>0</v>
      </c>
      <c r="K527" s="503">
        <f t="shared" si="215"/>
        <v>0</v>
      </c>
      <c r="L527" s="503">
        <f t="shared" si="215"/>
        <v>0</v>
      </c>
      <c r="M527" s="511">
        <f t="shared" si="211"/>
        <v>0</v>
      </c>
      <c r="N527" s="503">
        <f t="shared" si="216"/>
        <v>0</v>
      </c>
      <c r="O527" s="503">
        <f t="shared" si="216"/>
        <v>0</v>
      </c>
      <c r="P527" s="504">
        <f t="shared" si="217"/>
        <v>0</v>
      </c>
      <c r="Q527" s="505">
        <f t="shared" si="217"/>
        <v>0</v>
      </c>
      <c r="R527" s="506">
        <f t="shared" si="217"/>
        <v>0</v>
      </c>
      <c r="S527" s="507"/>
      <c r="T527" s="508"/>
      <c r="U527" s="509">
        <f t="shared" si="206"/>
        <v>0</v>
      </c>
      <c r="V527" s="510"/>
      <c r="W527" s="510"/>
    </row>
    <row r="528" spans="1:23" ht="12" customHeight="1">
      <c r="A528" s="498">
        <v>431001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10"/>
        <v>0</v>
      </c>
      <c r="K528" s="503">
        <f t="shared" si="215"/>
        <v>0</v>
      </c>
      <c r="L528" s="503">
        <f t="shared" si="215"/>
        <v>0</v>
      </c>
      <c r="M528" s="511">
        <f t="shared" si="211"/>
        <v>0</v>
      </c>
      <c r="N528" s="503">
        <f t="shared" si="216"/>
        <v>0</v>
      </c>
      <c r="O528" s="503">
        <f t="shared" si="216"/>
        <v>0</v>
      </c>
      <c r="P528" s="504">
        <f t="shared" si="217"/>
        <v>0</v>
      </c>
      <c r="Q528" s="505">
        <f t="shared" si="217"/>
        <v>0</v>
      </c>
      <c r="R528" s="506">
        <f t="shared" si="217"/>
        <v>0</v>
      </c>
      <c r="S528" s="507"/>
      <c r="T528" s="508"/>
      <c r="U528" s="509">
        <f t="shared" si="206"/>
        <v>0</v>
      </c>
      <c r="V528" s="510"/>
      <c r="W528" s="510"/>
    </row>
    <row r="529" spans="1:23" ht="12" customHeight="1">
      <c r="A529" s="498">
        <v>433000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10"/>
        <v>32</v>
      </c>
      <c r="K529" s="503">
        <f t="shared" si="215"/>
        <v>8</v>
      </c>
      <c r="L529" s="503">
        <f t="shared" si="215"/>
        <v>0</v>
      </c>
      <c r="M529" s="511">
        <f t="shared" si="211"/>
        <v>0</v>
      </c>
      <c r="N529" s="503">
        <f t="shared" si="216"/>
        <v>0</v>
      </c>
      <c r="O529" s="503">
        <f t="shared" si="216"/>
        <v>40</v>
      </c>
      <c r="P529" s="504">
        <f t="shared" si="217"/>
        <v>0</v>
      </c>
      <c r="Q529" s="505">
        <f t="shared" si="217"/>
        <v>0</v>
      </c>
      <c r="R529" s="506">
        <f t="shared" si="217"/>
        <v>0</v>
      </c>
      <c r="S529" s="507"/>
      <c r="T529" s="508"/>
      <c r="U529" s="509">
        <f t="shared" si="206"/>
        <v>40</v>
      </c>
      <c r="V529" s="510"/>
      <c r="W529" s="510"/>
    </row>
    <row r="530" spans="1:23" ht="12" customHeight="1">
      <c r="A530" s="498">
        <v>433001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10"/>
        <v>11</v>
      </c>
      <c r="K530" s="503">
        <f t="shared" si="215"/>
        <v>5</v>
      </c>
      <c r="L530" s="503">
        <f t="shared" si="215"/>
        <v>0</v>
      </c>
      <c r="M530" s="511">
        <f t="shared" si="211"/>
        <v>0</v>
      </c>
      <c r="N530" s="503">
        <f t="shared" si="216"/>
        <v>0</v>
      </c>
      <c r="O530" s="503">
        <f t="shared" si="216"/>
        <v>16</v>
      </c>
      <c r="P530" s="504">
        <f t="shared" si="217"/>
        <v>0</v>
      </c>
      <c r="Q530" s="505">
        <f t="shared" si="217"/>
        <v>0</v>
      </c>
      <c r="R530" s="506">
        <f t="shared" si="217"/>
        <v>0</v>
      </c>
      <c r="S530" s="507"/>
      <c r="T530" s="508"/>
      <c r="U530" s="509">
        <f t="shared" si="206"/>
        <v>16</v>
      </c>
      <c r="V530" s="510"/>
      <c r="W530" s="510"/>
    </row>
    <row r="531" spans="1:23" ht="12" customHeight="1">
      <c r="A531" s="498">
        <v>433010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10"/>
        <v>8</v>
      </c>
      <c r="K531" s="503">
        <f t="shared" si="215"/>
        <v>8</v>
      </c>
      <c r="L531" s="503">
        <f t="shared" si="215"/>
        <v>0</v>
      </c>
      <c r="M531" s="511">
        <f t="shared" si="211"/>
        <v>0</v>
      </c>
      <c r="N531" s="503">
        <f t="shared" si="216"/>
        <v>0</v>
      </c>
      <c r="O531" s="503">
        <f t="shared" si="216"/>
        <v>16</v>
      </c>
      <c r="P531" s="504">
        <f t="shared" si="217"/>
        <v>0</v>
      </c>
      <c r="Q531" s="505">
        <f t="shared" si="217"/>
        <v>0</v>
      </c>
      <c r="R531" s="506">
        <f t="shared" si="217"/>
        <v>0</v>
      </c>
      <c r="S531" s="507"/>
      <c r="T531" s="508"/>
      <c r="U531" s="509">
        <f t="shared" si="206"/>
        <v>16</v>
      </c>
      <c r="V531" s="510"/>
      <c r="W531" s="510"/>
    </row>
    <row r="532" spans="1:23" ht="12" customHeight="1">
      <c r="A532" s="498">
        <v>433011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10"/>
        <v>0</v>
      </c>
      <c r="K532" s="503">
        <f t="shared" si="215"/>
        <v>0</v>
      </c>
      <c r="L532" s="503">
        <f t="shared" si="215"/>
        <v>0</v>
      </c>
      <c r="M532" s="511">
        <f t="shared" si="211"/>
        <v>0</v>
      </c>
      <c r="N532" s="503">
        <f t="shared" si="216"/>
        <v>0</v>
      </c>
      <c r="O532" s="503">
        <f t="shared" si="216"/>
        <v>0</v>
      </c>
      <c r="P532" s="504">
        <f t="shared" si="217"/>
        <v>0</v>
      </c>
      <c r="Q532" s="505">
        <f t="shared" si="217"/>
        <v>0</v>
      </c>
      <c r="R532" s="506">
        <f t="shared" si="217"/>
        <v>0</v>
      </c>
      <c r="S532" s="507"/>
      <c r="T532" s="508"/>
      <c r="U532" s="509">
        <f t="shared" si="206"/>
        <v>0</v>
      </c>
      <c r="V532" s="510"/>
      <c r="W532" s="510"/>
    </row>
    <row r="533" spans="1:23" ht="12" customHeight="1">
      <c r="A533" s="498">
        <v>433051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10"/>
        <v>0</v>
      </c>
      <c r="K533" s="503">
        <f t="shared" si="215"/>
        <v>0</v>
      </c>
      <c r="L533" s="503">
        <f t="shared" si="215"/>
        <v>0</v>
      </c>
      <c r="M533" s="511">
        <f t="shared" si="211"/>
        <v>0</v>
      </c>
      <c r="N533" s="503">
        <f t="shared" si="216"/>
        <v>0</v>
      </c>
      <c r="O533" s="503">
        <f t="shared" si="216"/>
        <v>0</v>
      </c>
      <c r="P533" s="504">
        <f t="shared" si="217"/>
        <v>0</v>
      </c>
      <c r="Q533" s="505">
        <f t="shared" si="217"/>
        <v>0</v>
      </c>
      <c r="R533" s="506">
        <f t="shared" si="217"/>
        <v>0</v>
      </c>
      <c r="S533" s="507"/>
      <c r="T533" s="508"/>
      <c r="U533" s="509">
        <f t="shared" ref="U533:U553" si="218">SUMIF($A$10:$A$327,$A533,U$10:U$327)</f>
        <v>0</v>
      </c>
      <c r="V533" s="510"/>
      <c r="W533" s="510"/>
    </row>
    <row r="534" spans="1:23" ht="12" customHeight="1">
      <c r="A534" s="498">
        <v>433060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10"/>
        <v>0</v>
      </c>
      <c r="K534" s="503">
        <f t="shared" si="215"/>
        <v>0</v>
      </c>
      <c r="L534" s="503">
        <f t="shared" si="215"/>
        <v>8</v>
      </c>
      <c r="M534" s="511">
        <f t="shared" si="211"/>
        <v>0</v>
      </c>
      <c r="N534" s="503">
        <f t="shared" si="216"/>
        <v>0</v>
      </c>
      <c r="O534" s="503">
        <f t="shared" si="216"/>
        <v>8</v>
      </c>
      <c r="P534" s="504">
        <f t="shared" si="217"/>
        <v>0</v>
      </c>
      <c r="Q534" s="505">
        <f t="shared" si="217"/>
        <v>0</v>
      </c>
      <c r="R534" s="506">
        <f t="shared" si="217"/>
        <v>0</v>
      </c>
      <c r="S534" s="507"/>
      <c r="T534" s="508"/>
      <c r="U534" s="509">
        <f t="shared" si="218"/>
        <v>8</v>
      </c>
      <c r="V534" s="510"/>
      <c r="W534" s="510"/>
    </row>
    <row r="535" spans="1:23" ht="12" customHeight="1">
      <c r="A535" s="498">
        <v>433061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10"/>
        <v>0</v>
      </c>
      <c r="K535" s="503">
        <f t="shared" si="215"/>
        <v>0</v>
      </c>
      <c r="L535" s="503">
        <f t="shared" si="215"/>
        <v>0</v>
      </c>
      <c r="M535" s="511">
        <f t="shared" si="211"/>
        <v>0</v>
      </c>
      <c r="N535" s="503">
        <f t="shared" si="216"/>
        <v>0</v>
      </c>
      <c r="O535" s="503">
        <f t="shared" si="216"/>
        <v>0</v>
      </c>
      <c r="P535" s="504">
        <f t="shared" si="217"/>
        <v>0</v>
      </c>
      <c r="Q535" s="505">
        <f t="shared" si="217"/>
        <v>0</v>
      </c>
      <c r="R535" s="506">
        <f t="shared" si="217"/>
        <v>0</v>
      </c>
      <c r="S535" s="507"/>
      <c r="T535" s="508"/>
      <c r="U535" s="509">
        <f t="shared" si="218"/>
        <v>0</v>
      </c>
      <c r="V535" s="510"/>
      <c r="W535" s="510"/>
    </row>
    <row r="536" spans="1:23" ht="12" customHeight="1">
      <c r="A536" s="498">
        <v>433064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10"/>
        <v>0</v>
      </c>
      <c r="K536" s="503">
        <f t="shared" si="215"/>
        <v>0</v>
      </c>
      <c r="L536" s="503">
        <f t="shared" si="215"/>
        <v>0</v>
      </c>
      <c r="M536" s="511">
        <f t="shared" si="211"/>
        <v>0</v>
      </c>
      <c r="N536" s="503">
        <f t="shared" si="216"/>
        <v>0</v>
      </c>
      <c r="O536" s="503">
        <f t="shared" si="216"/>
        <v>0</v>
      </c>
      <c r="P536" s="504">
        <f t="shared" si="217"/>
        <v>0</v>
      </c>
      <c r="Q536" s="505">
        <f t="shared" si="217"/>
        <v>0</v>
      </c>
      <c r="R536" s="506">
        <f t="shared" si="217"/>
        <v>0</v>
      </c>
      <c r="S536" s="507"/>
      <c r="T536" s="508"/>
      <c r="U536" s="509">
        <f t="shared" si="218"/>
        <v>0</v>
      </c>
      <c r="V536" s="510"/>
      <c r="W536" s="510"/>
    </row>
    <row r="537" spans="1:23" ht="12" customHeight="1">
      <c r="A537" s="498">
        <v>433071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10"/>
        <v>0</v>
      </c>
      <c r="K537" s="503">
        <f t="shared" si="215"/>
        <v>0</v>
      </c>
      <c r="L537" s="503">
        <f t="shared" si="215"/>
        <v>0</v>
      </c>
      <c r="M537" s="511">
        <f t="shared" si="211"/>
        <v>0</v>
      </c>
      <c r="N537" s="503">
        <f t="shared" si="216"/>
        <v>0</v>
      </c>
      <c r="O537" s="503">
        <f t="shared" si="216"/>
        <v>0</v>
      </c>
      <c r="P537" s="504">
        <f t="shared" si="217"/>
        <v>0</v>
      </c>
      <c r="Q537" s="505">
        <f t="shared" si="217"/>
        <v>0</v>
      </c>
      <c r="R537" s="506">
        <f t="shared" si="217"/>
        <v>0</v>
      </c>
      <c r="S537" s="507"/>
      <c r="T537" s="508"/>
      <c r="U537" s="509">
        <f t="shared" si="218"/>
        <v>0</v>
      </c>
      <c r="V537" s="510"/>
      <c r="W537" s="510"/>
    </row>
    <row r="538" spans="1:23" ht="12" customHeight="1">
      <c r="A538" s="498">
        <v>433081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10"/>
        <v>0</v>
      </c>
      <c r="K538" s="503">
        <f t="shared" si="215"/>
        <v>0</v>
      </c>
      <c r="L538" s="503">
        <f t="shared" si="215"/>
        <v>0</v>
      </c>
      <c r="M538" s="511">
        <f t="shared" si="211"/>
        <v>0</v>
      </c>
      <c r="N538" s="503">
        <f t="shared" si="216"/>
        <v>0</v>
      </c>
      <c r="O538" s="503">
        <f t="shared" si="216"/>
        <v>0</v>
      </c>
      <c r="P538" s="504">
        <f t="shared" si="217"/>
        <v>0</v>
      </c>
      <c r="Q538" s="505">
        <f t="shared" si="217"/>
        <v>0</v>
      </c>
      <c r="R538" s="506">
        <f t="shared" si="217"/>
        <v>0</v>
      </c>
      <c r="S538" s="507"/>
      <c r="T538" s="508"/>
      <c r="U538" s="509">
        <f t="shared" si="218"/>
        <v>0</v>
      </c>
      <c r="V538" s="510"/>
      <c r="W538" s="510"/>
    </row>
    <row r="539" spans="1:23" ht="12" customHeight="1">
      <c r="A539" s="498">
        <v>433091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10"/>
        <v>0</v>
      </c>
      <c r="K539" s="503">
        <f t="shared" si="215"/>
        <v>0</v>
      </c>
      <c r="L539" s="503">
        <f t="shared" si="215"/>
        <v>0</v>
      </c>
      <c r="M539" s="511">
        <f t="shared" si="211"/>
        <v>0</v>
      </c>
      <c r="N539" s="503">
        <f t="shared" si="216"/>
        <v>0</v>
      </c>
      <c r="O539" s="503">
        <f t="shared" si="216"/>
        <v>0</v>
      </c>
      <c r="P539" s="504">
        <f t="shared" si="217"/>
        <v>0</v>
      </c>
      <c r="Q539" s="505">
        <f t="shared" si="217"/>
        <v>0</v>
      </c>
      <c r="R539" s="506">
        <f t="shared" si="217"/>
        <v>0</v>
      </c>
      <c r="S539" s="507"/>
      <c r="T539" s="508"/>
      <c r="U539" s="509">
        <f t="shared" si="218"/>
        <v>0</v>
      </c>
      <c r="V539" s="510"/>
      <c r="W539" s="510"/>
    </row>
    <row r="540" spans="1:23" ht="12" customHeight="1">
      <c r="A540" s="498">
        <v>433092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10"/>
        <v>0</v>
      </c>
      <c r="K540" s="503">
        <f t="shared" si="215"/>
        <v>0</v>
      </c>
      <c r="L540" s="503">
        <f t="shared" si="215"/>
        <v>0</v>
      </c>
      <c r="M540" s="511">
        <f t="shared" si="211"/>
        <v>0</v>
      </c>
      <c r="N540" s="503">
        <f t="shared" si="216"/>
        <v>0</v>
      </c>
      <c r="O540" s="503">
        <f t="shared" si="216"/>
        <v>0</v>
      </c>
      <c r="P540" s="504">
        <f t="shared" si="217"/>
        <v>0</v>
      </c>
      <c r="Q540" s="505">
        <f t="shared" si="217"/>
        <v>0</v>
      </c>
      <c r="R540" s="506">
        <f t="shared" si="217"/>
        <v>0</v>
      </c>
      <c r="S540" s="507"/>
      <c r="T540" s="508"/>
      <c r="U540" s="509">
        <f t="shared" si="218"/>
        <v>0</v>
      </c>
      <c r="V540" s="510"/>
      <c r="W540" s="510"/>
    </row>
    <row r="541" spans="1:23" ht="12" customHeight="1">
      <c r="A541" s="498">
        <v>433093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10"/>
        <v>0</v>
      </c>
      <c r="K541" s="503">
        <f t="shared" ref="K541:L560" si="219">SUMIF($A$10:$A$332,$A541,K$10:K$332)</f>
        <v>0</v>
      </c>
      <c r="L541" s="503">
        <f t="shared" si="219"/>
        <v>0</v>
      </c>
      <c r="M541" s="511">
        <f t="shared" si="211"/>
        <v>0</v>
      </c>
      <c r="N541" s="503">
        <f t="shared" ref="N541:O560" si="220">SUMIF($A$10:$A$332,$A541,N$10:N$332)</f>
        <v>0</v>
      </c>
      <c r="O541" s="503">
        <f t="shared" si="220"/>
        <v>0</v>
      </c>
      <c r="P541" s="504">
        <f t="shared" ref="P541:R560" si="221">SUMIF($A$10:$A$327,$A541,P$10:P$327)</f>
        <v>0</v>
      </c>
      <c r="Q541" s="505">
        <f t="shared" si="221"/>
        <v>0</v>
      </c>
      <c r="R541" s="506">
        <f t="shared" si="221"/>
        <v>0</v>
      </c>
      <c r="S541" s="507"/>
      <c r="T541" s="508"/>
      <c r="U541" s="509">
        <f t="shared" si="218"/>
        <v>0</v>
      </c>
      <c r="V541" s="510"/>
      <c r="W541" s="510"/>
    </row>
    <row r="542" spans="1:23" ht="12" customHeight="1">
      <c r="A542" s="498">
        <v>433094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10"/>
        <v>0</v>
      </c>
      <c r="K542" s="503">
        <f t="shared" si="219"/>
        <v>0</v>
      </c>
      <c r="L542" s="503">
        <f t="shared" si="219"/>
        <v>0</v>
      </c>
      <c r="M542" s="511">
        <f t="shared" si="211"/>
        <v>0</v>
      </c>
      <c r="N542" s="503">
        <f t="shared" si="220"/>
        <v>0</v>
      </c>
      <c r="O542" s="503">
        <f t="shared" si="220"/>
        <v>0</v>
      </c>
      <c r="P542" s="504">
        <f t="shared" si="221"/>
        <v>0</v>
      </c>
      <c r="Q542" s="505">
        <f t="shared" si="221"/>
        <v>0</v>
      </c>
      <c r="R542" s="506">
        <f t="shared" si="221"/>
        <v>0</v>
      </c>
      <c r="S542" s="507"/>
      <c r="T542" s="508"/>
      <c r="U542" s="509">
        <f t="shared" si="218"/>
        <v>0</v>
      </c>
      <c r="V542" s="510"/>
      <c r="W542" s="510"/>
    </row>
    <row r="543" spans="1:23" ht="12" customHeight="1">
      <c r="A543" s="498">
        <v>433700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10"/>
        <v>0</v>
      </c>
      <c r="K543" s="503">
        <f t="shared" si="219"/>
        <v>0</v>
      </c>
      <c r="L543" s="503">
        <f t="shared" si="219"/>
        <v>0</v>
      </c>
      <c r="M543" s="511">
        <f t="shared" si="211"/>
        <v>0</v>
      </c>
      <c r="N543" s="503">
        <f t="shared" si="220"/>
        <v>8</v>
      </c>
      <c r="O543" s="503">
        <f t="shared" si="220"/>
        <v>8</v>
      </c>
      <c r="P543" s="504">
        <f t="shared" si="221"/>
        <v>0</v>
      </c>
      <c r="Q543" s="505">
        <f t="shared" si="221"/>
        <v>0</v>
      </c>
      <c r="R543" s="506">
        <f t="shared" si="221"/>
        <v>0</v>
      </c>
      <c r="S543" s="507"/>
      <c r="T543" s="508"/>
      <c r="U543" s="509">
        <f t="shared" si="218"/>
        <v>8</v>
      </c>
      <c r="V543" s="510"/>
      <c r="W543" s="510"/>
    </row>
    <row r="544" spans="1:23" ht="12" customHeight="1">
      <c r="A544" s="498">
        <v>433701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10"/>
        <v>0</v>
      </c>
      <c r="K544" s="503">
        <f t="shared" si="219"/>
        <v>0</v>
      </c>
      <c r="L544" s="503">
        <f t="shared" si="219"/>
        <v>0</v>
      </c>
      <c r="M544" s="511">
        <f t="shared" si="211"/>
        <v>0</v>
      </c>
      <c r="N544" s="503">
        <f t="shared" si="220"/>
        <v>0</v>
      </c>
      <c r="O544" s="503">
        <f t="shared" si="220"/>
        <v>0</v>
      </c>
      <c r="P544" s="504">
        <f t="shared" si="221"/>
        <v>0</v>
      </c>
      <c r="Q544" s="505">
        <f t="shared" si="221"/>
        <v>0</v>
      </c>
      <c r="R544" s="506">
        <f t="shared" si="221"/>
        <v>0</v>
      </c>
      <c r="S544" s="507"/>
      <c r="T544" s="508"/>
      <c r="U544" s="509">
        <f t="shared" si="218"/>
        <v>0</v>
      </c>
      <c r="V544" s="510"/>
      <c r="W544" s="510"/>
    </row>
    <row r="545" spans="1:23" ht="12" customHeight="1">
      <c r="A545" s="498">
        <v>433760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10"/>
        <v>0</v>
      </c>
      <c r="K545" s="503">
        <f t="shared" si="219"/>
        <v>0</v>
      </c>
      <c r="L545" s="503">
        <f t="shared" si="219"/>
        <v>16</v>
      </c>
      <c r="M545" s="511">
        <f t="shared" si="211"/>
        <v>0</v>
      </c>
      <c r="N545" s="503">
        <f t="shared" si="220"/>
        <v>0</v>
      </c>
      <c r="O545" s="503">
        <f t="shared" si="220"/>
        <v>16</v>
      </c>
      <c r="P545" s="504">
        <f t="shared" si="221"/>
        <v>0</v>
      </c>
      <c r="Q545" s="505">
        <f t="shared" si="221"/>
        <v>0</v>
      </c>
      <c r="R545" s="506">
        <f t="shared" si="221"/>
        <v>0</v>
      </c>
      <c r="S545" s="507"/>
      <c r="T545" s="508"/>
      <c r="U545" s="509">
        <f t="shared" si="218"/>
        <v>16</v>
      </c>
      <c r="V545" s="510"/>
      <c r="W545" s="510"/>
    </row>
    <row r="546" spans="1:23" ht="12" customHeight="1">
      <c r="A546" s="498">
        <v>433774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10"/>
        <v>0</v>
      </c>
      <c r="K546" s="503">
        <f t="shared" si="219"/>
        <v>0</v>
      </c>
      <c r="L546" s="503">
        <f t="shared" si="219"/>
        <v>4</v>
      </c>
      <c r="M546" s="511">
        <f t="shared" si="211"/>
        <v>0</v>
      </c>
      <c r="N546" s="503">
        <f t="shared" si="220"/>
        <v>0</v>
      </c>
      <c r="O546" s="503">
        <f t="shared" si="220"/>
        <v>4</v>
      </c>
      <c r="P546" s="504">
        <f t="shared" si="221"/>
        <v>0</v>
      </c>
      <c r="Q546" s="505">
        <f t="shared" si="221"/>
        <v>0</v>
      </c>
      <c r="R546" s="506">
        <f t="shared" si="221"/>
        <v>0</v>
      </c>
      <c r="S546" s="507"/>
      <c r="T546" s="508"/>
      <c r="U546" s="509">
        <f t="shared" si="218"/>
        <v>4</v>
      </c>
      <c r="V546" s="510"/>
      <c r="W546" s="510"/>
    </row>
    <row r="547" spans="1:23" ht="12" customHeight="1">
      <c r="A547" s="498">
        <v>433779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10"/>
        <v>0</v>
      </c>
      <c r="K547" s="503">
        <f t="shared" si="219"/>
        <v>0</v>
      </c>
      <c r="L547" s="503">
        <f t="shared" si="219"/>
        <v>0</v>
      </c>
      <c r="M547" s="511">
        <f t="shared" si="211"/>
        <v>0</v>
      </c>
      <c r="N547" s="503">
        <f t="shared" si="220"/>
        <v>0</v>
      </c>
      <c r="O547" s="503">
        <f t="shared" si="220"/>
        <v>0</v>
      </c>
      <c r="P547" s="504">
        <f t="shared" si="221"/>
        <v>0</v>
      </c>
      <c r="Q547" s="505">
        <f t="shared" si="221"/>
        <v>0</v>
      </c>
      <c r="R547" s="506">
        <f t="shared" si="221"/>
        <v>0</v>
      </c>
      <c r="S547" s="507"/>
      <c r="T547" s="508"/>
      <c r="U547" s="509">
        <f t="shared" si="218"/>
        <v>0</v>
      </c>
      <c r="V547" s="510"/>
      <c r="W547" s="510"/>
    </row>
    <row r="548" spans="1:23" ht="12" customHeight="1">
      <c r="A548" s="498">
        <v>433780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10"/>
        <v>0</v>
      </c>
      <c r="K548" s="503">
        <f t="shared" si="219"/>
        <v>0</v>
      </c>
      <c r="L548" s="503">
        <f t="shared" si="219"/>
        <v>13</v>
      </c>
      <c r="M548" s="511">
        <f t="shared" si="211"/>
        <v>0</v>
      </c>
      <c r="N548" s="503">
        <f t="shared" si="220"/>
        <v>0</v>
      </c>
      <c r="O548" s="503">
        <f t="shared" si="220"/>
        <v>13</v>
      </c>
      <c r="P548" s="504">
        <f t="shared" si="221"/>
        <v>0</v>
      </c>
      <c r="Q548" s="505">
        <f t="shared" si="221"/>
        <v>0</v>
      </c>
      <c r="R548" s="506">
        <f t="shared" si="221"/>
        <v>0</v>
      </c>
      <c r="S548" s="507"/>
      <c r="T548" s="508"/>
      <c r="U548" s="509">
        <f t="shared" si="218"/>
        <v>13</v>
      </c>
      <c r="V548" s="510"/>
      <c r="W548" s="510"/>
    </row>
    <row r="549" spans="1:23" ht="12" customHeight="1">
      <c r="A549" s="498">
        <v>433781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10"/>
        <v>0</v>
      </c>
      <c r="K549" s="503">
        <f t="shared" si="219"/>
        <v>0</v>
      </c>
      <c r="L549" s="503">
        <f t="shared" si="219"/>
        <v>12</v>
      </c>
      <c r="M549" s="511">
        <f t="shared" si="211"/>
        <v>0</v>
      </c>
      <c r="N549" s="503">
        <f t="shared" si="220"/>
        <v>0</v>
      </c>
      <c r="O549" s="503">
        <f t="shared" si="220"/>
        <v>12</v>
      </c>
      <c r="P549" s="504">
        <f t="shared" si="221"/>
        <v>0</v>
      </c>
      <c r="Q549" s="505">
        <f t="shared" si="221"/>
        <v>0</v>
      </c>
      <c r="R549" s="506">
        <f t="shared" si="221"/>
        <v>0</v>
      </c>
      <c r="S549" s="507"/>
      <c r="T549" s="508"/>
      <c r="U549" s="509">
        <f t="shared" si="218"/>
        <v>12</v>
      </c>
      <c r="V549" s="510"/>
      <c r="W549" s="510"/>
    </row>
    <row r="550" spans="1:23" ht="12" customHeight="1">
      <c r="A550" s="498">
        <v>433782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10"/>
        <v>0</v>
      </c>
      <c r="K550" s="503">
        <f t="shared" si="219"/>
        <v>0</v>
      </c>
      <c r="L550" s="503">
        <f t="shared" si="219"/>
        <v>4</v>
      </c>
      <c r="M550" s="511">
        <f t="shared" si="211"/>
        <v>0</v>
      </c>
      <c r="N550" s="503">
        <f t="shared" si="220"/>
        <v>0</v>
      </c>
      <c r="O550" s="503">
        <f t="shared" si="220"/>
        <v>4</v>
      </c>
      <c r="P550" s="504">
        <f t="shared" si="221"/>
        <v>0</v>
      </c>
      <c r="Q550" s="505">
        <f t="shared" si="221"/>
        <v>0</v>
      </c>
      <c r="R550" s="506">
        <f t="shared" si="221"/>
        <v>0</v>
      </c>
      <c r="S550" s="507"/>
      <c r="T550" s="508"/>
      <c r="U550" s="509">
        <f t="shared" si="218"/>
        <v>4</v>
      </c>
      <c r="V550" s="510"/>
      <c r="W550" s="510"/>
    </row>
    <row r="551" spans="1:23" ht="12" customHeight="1">
      <c r="A551" s="498">
        <v>433783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10"/>
        <v>0</v>
      </c>
      <c r="K551" s="503">
        <f t="shared" si="219"/>
        <v>0</v>
      </c>
      <c r="L551" s="503">
        <f t="shared" si="219"/>
        <v>9</v>
      </c>
      <c r="M551" s="511">
        <f t="shared" si="211"/>
        <v>0</v>
      </c>
      <c r="N551" s="503">
        <f t="shared" si="220"/>
        <v>0</v>
      </c>
      <c r="O551" s="503">
        <f t="shared" si="220"/>
        <v>9</v>
      </c>
      <c r="P551" s="504">
        <f t="shared" si="221"/>
        <v>0</v>
      </c>
      <c r="Q551" s="505">
        <f t="shared" si="221"/>
        <v>0</v>
      </c>
      <c r="R551" s="506">
        <f t="shared" si="221"/>
        <v>0</v>
      </c>
      <c r="S551" s="507"/>
      <c r="T551" s="508"/>
      <c r="U551" s="509">
        <f t="shared" si="218"/>
        <v>9</v>
      </c>
      <c r="V551" s="510"/>
      <c r="W551" s="510"/>
    </row>
    <row r="552" spans="1:23" ht="12" customHeight="1">
      <c r="A552" s="498">
        <v>434000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ref="J552:J615" si="222">SUMIF($A$10:$A$332,$A552,J$10:J$332)</f>
        <v>0</v>
      </c>
      <c r="K552" s="503">
        <f t="shared" si="219"/>
        <v>0</v>
      </c>
      <c r="L552" s="503">
        <f t="shared" si="219"/>
        <v>0</v>
      </c>
      <c r="M552" s="511">
        <f t="shared" si="211"/>
        <v>0</v>
      </c>
      <c r="N552" s="503">
        <f t="shared" si="220"/>
        <v>0</v>
      </c>
      <c r="O552" s="503">
        <f t="shared" si="220"/>
        <v>0</v>
      </c>
      <c r="P552" s="504">
        <f t="shared" si="221"/>
        <v>0</v>
      </c>
      <c r="Q552" s="505">
        <f t="shared" si="221"/>
        <v>0</v>
      </c>
      <c r="R552" s="506">
        <f t="shared" si="221"/>
        <v>0</v>
      </c>
      <c r="S552" s="507"/>
      <c r="T552" s="508"/>
      <c r="U552" s="509">
        <f t="shared" si="218"/>
        <v>0</v>
      </c>
      <c r="V552" s="510"/>
      <c r="W552" s="510"/>
    </row>
    <row r="553" spans="1:23" ht="12" customHeight="1">
      <c r="A553" s="498">
        <v>434001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2"/>
        <v>0</v>
      </c>
      <c r="K553" s="503">
        <f t="shared" si="219"/>
        <v>0</v>
      </c>
      <c r="L553" s="503">
        <f t="shared" si="219"/>
        <v>0</v>
      </c>
      <c r="M553" s="511">
        <f t="shared" ref="M553:M616" si="223">SUMIF($A$10:$A$327,$A553,M$10:M$327)</f>
        <v>0</v>
      </c>
      <c r="N553" s="503">
        <f t="shared" si="220"/>
        <v>0</v>
      </c>
      <c r="O553" s="503">
        <f t="shared" si="220"/>
        <v>0</v>
      </c>
      <c r="P553" s="504">
        <f t="shared" si="221"/>
        <v>0</v>
      </c>
      <c r="Q553" s="505">
        <f t="shared" si="221"/>
        <v>0</v>
      </c>
      <c r="R553" s="506">
        <f t="shared" si="221"/>
        <v>0</v>
      </c>
      <c r="S553" s="507"/>
      <c r="T553" s="508"/>
      <c r="U553" s="509">
        <f t="shared" si="218"/>
        <v>0</v>
      </c>
      <c r="V553" s="510"/>
      <c r="W553" s="510"/>
    </row>
    <row r="554" spans="1:23" ht="12" customHeight="1">
      <c r="A554" s="498">
        <v>511001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2"/>
        <v>0</v>
      </c>
      <c r="K554" s="503">
        <f t="shared" si="219"/>
        <v>0</v>
      </c>
      <c r="L554" s="503">
        <f t="shared" si="219"/>
        <v>0</v>
      </c>
      <c r="M554" s="511">
        <f t="shared" si="223"/>
        <v>0</v>
      </c>
      <c r="N554" s="503">
        <f t="shared" si="220"/>
        <v>0</v>
      </c>
      <c r="O554" s="503">
        <f t="shared" si="220"/>
        <v>0</v>
      </c>
      <c r="P554" s="504">
        <f t="shared" si="221"/>
        <v>0</v>
      </c>
      <c r="Q554" s="505">
        <f t="shared" si="221"/>
        <v>0</v>
      </c>
      <c r="R554" s="506">
        <f t="shared" si="221"/>
        <v>0</v>
      </c>
      <c r="S554" s="507"/>
      <c r="T554" s="508"/>
      <c r="U554" s="509">
        <f>SUMIF($A$10:$A$332,$A554,U$10:U$332)</f>
        <v>0</v>
      </c>
      <c r="V554" s="510"/>
      <c r="W554" s="510"/>
    </row>
    <row r="555" spans="1:23" ht="12" customHeight="1">
      <c r="A555" s="498">
        <v>512001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2"/>
        <v>0</v>
      </c>
      <c r="K555" s="503">
        <f t="shared" si="219"/>
        <v>0</v>
      </c>
      <c r="L555" s="503">
        <f t="shared" si="219"/>
        <v>0</v>
      </c>
      <c r="M555" s="511">
        <f t="shared" si="223"/>
        <v>0</v>
      </c>
      <c r="N555" s="503">
        <f t="shared" si="220"/>
        <v>0</v>
      </c>
      <c r="O555" s="503">
        <f t="shared" si="220"/>
        <v>0</v>
      </c>
      <c r="P555" s="504">
        <f t="shared" si="221"/>
        <v>0</v>
      </c>
      <c r="Q555" s="505">
        <f t="shared" si="221"/>
        <v>0</v>
      </c>
      <c r="R555" s="506">
        <f t="shared" si="221"/>
        <v>0</v>
      </c>
      <c r="S555" s="507"/>
      <c r="T555" s="508"/>
      <c r="U555" s="509">
        <f>SUMIF($A$10:$A$332,$A555,U$10:U$332)</f>
        <v>0</v>
      </c>
      <c r="V555" s="510"/>
      <c r="W555" s="510"/>
    </row>
    <row r="556" spans="1:23" ht="12" customHeight="1">
      <c r="A556" s="498">
        <v>513001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2"/>
        <v>0</v>
      </c>
      <c r="K556" s="503">
        <f t="shared" si="219"/>
        <v>0</v>
      </c>
      <c r="L556" s="503">
        <f t="shared" si="219"/>
        <v>0</v>
      </c>
      <c r="M556" s="511">
        <f t="shared" si="223"/>
        <v>0</v>
      </c>
      <c r="N556" s="503">
        <f t="shared" si="220"/>
        <v>0</v>
      </c>
      <c r="O556" s="503">
        <f t="shared" si="220"/>
        <v>0</v>
      </c>
      <c r="P556" s="504">
        <f t="shared" si="221"/>
        <v>0</v>
      </c>
      <c r="Q556" s="505">
        <f t="shared" si="221"/>
        <v>0</v>
      </c>
      <c r="R556" s="506">
        <f t="shared" si="221"/>
        <v>0</v>
      </c>
      <c r="S556" s="507"/>
      <c r="T556" s="508"/>
      <c r="U556" s="509">
        <f>SUMIF($A$10:$A$332,$A556,U$10:U$332)</f>
        <v>0</v>
      </c>
      <c r="V556" s="510"/>
      <c r="W556" s="510"/>
    </row>
    <row r="557" spans="1:23" ht="12" customHeight="1">
      <c r="A557" s="498">
        <v>513021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2"/>
        <v>0</v>
      </c>
      <c r="K557" s="503">
        <f t="shared" si="219"/>
        <v>0</v>
      </c>
      <c r="L557" s="503">
        <f t="shared" si="219"/>
        <v>0</v>
      </c>
      <c r="M557" s="511">
        <f t="shared" si="223"/>
        <v>0</v>
      </c>
      <c r="N557" s="503">
        <f t="shared" si="220"/>
        <v>0</v>
      </c>
      <c r="O557" s="503">
        <f t="shared" si="220"/>
        <v>0</v>
      </c>
      <c r="P557" s="504">
        <f t="shared" si="221"/>
        <v>0</v>
      </c>
      <c r="Q557" s="505">
        <f t="shared" si="221"/>
        <v>0</v>
      </c>
      <c r="R557" s="506">
        <f t="shared" si="221"/>
        <v>0</v>
      </c>
      <c r="S557" s="507"/>
      <c r="T557" s="508"/>
      <c r="U557" s="509">
        <f>SUMIF($A$10:$A$332,$A557,U$10:U$332)</f>
        <v>0</v>
      </c>
      <c r="V557" s="510"/>
      <c r="W557" s="510"/>
    </row>
    <row r="558" spans="1:23" ht="12" customHeight="1">
      <c r="A558" s="498">
        <v>542000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2"/>
        <v>24</v>
      </c>
      <c r="K558" s="503">
        <f t="shared" si="219"/>
        <v>0</v>
      </c>
      <c r="L558" s="503">
        <f t="shared" si="219"/>
        <v>0</v>
      </c>
      <c r="M558" s="511">
        <f t="shared" si="223"/>
        <v>0</v>
      </c>
      <c r="N558" s="503">
        <f t="shared" si="220"/>
        <v>0</v>
      </c>
      <c r="O558" s="503">
        <f t="shared" si="220"/>
        <v>24</v>
      </c>
      <c r="P558" s="504">
        <f t="shared" si="221"/>
        <v>0</v>
      </c>
      <c r="Q558" s="505">
        <f t="shared" si="221"/>
        <v>0</v>
      </c>
      <c r="R558" s="506">
        <f t="shared" si="221"/>
        <v>0</v>
      </c>
      <c r="S558" s="507"/>
      <c r="T558" s="508"/>
      <c r="U558" s="509">
        <f t="shared" ref="U558:U602" si="224">SUMIF($A$10:$A$327,$A558,U$10:U$327)</f>
        <v>24</v>
      </c>
      <c r="V558" s="510"/>
      <c r="W558" s="510"/>
    </row>
    <row r="559" spans="1:23" ht="12" customHeight="1">
      <c r="A559" s="498">
        <v>546000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2"/>
        <v>24</v>
      </c>
      <c r="K559" s="503">
        <f t="shared" si="219"/>
        <v>0</v>
      </c>
      <c r="L559" s="503">
        <f t="shared" si="219"/>
        <v>0</v>
      </c>
      <c r="M559" s="511">
        <f t="shared" si="223"/>
        <v>0</v>
      </c>
      <c r="N559" s="503">
        <f t="shared" si="220"/>
        <v>0</v>
      </c>
      <c r="O559" s="503">
        <f t="shared" si="220"/>
        <v>24</v>
      </c>
      <c r="P559" s="504">
        <f t="shared" si="221"/>
        <v>0</v>
      </c>
      <c r="Q559" s="505">
        <f t="shared" si="221"/>
        <v>0</v>
      </c>
      <c r="R559" s="506">
        <f t="shared" si="221"/>
        <v>0</v>
      </c>
      <c r="S559" s="507"/>
      <c r="T559" s="508"/>
      <c r="U559" s="509">
        <f t="shared" si="224"/>
        <v>24</v>
      </c>
      <c r="V559" s="510"/>
      <c r="W559" s="510"/>
    </row>
    <row r="560" spans="1:23" ht="12" customHeight="1">
      <c r="A560" s="498">
        <v>546001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2"/>
        <v>24</v>
      </c>
      <c r="K560" s="503">
        <f t="shared" si="219"/>
        <v>0</v>
      </c>
      <c r="L560" s="503">
        <f t="shared" si="219"/>
        <v>0</v>
      </c>
      <c r="M560" s="511">
        <f t="shared" si="223"/>
        <v>0</v>
      </c>
      <c r="N560" s="503">
        <f t="shared" si="220"/>
        <v>0</v>
      </c>
      <c r="O560" s="503">
        <f t="shared" si="220"/>
        <v>24</v>
      </c>
      <c r="P560" s="504">
        <f t="shared" si="221"/>
        <v>0</v>
      </c>
      <c r="Q560" s="505">
        <f t="shared" si="221"/>
        <v>0</v>
      </c>
      <c r="R560" s="506">
        <f t="shared" si="221"/>
        <v>0</v>
      </c>
      <c r="S560" s="507"/>
      <c r="T560" s="508"/>
      <c r="U560" s="509">
        <f t="shared" si="224"/>
        <v>24</v>
      </c>
      <c r="V560" s="510"/>
      <c r="W560" s="510"/>
    </row>
    <row r="561" spans="1:23" ht="12" customHeight="1">
      <c r="A561" s="498">
        <v>546030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2"/>
        <v>0</v>
      </c>
      <c r="K561" s="503">
        <f t="shared" ref="K561:L580" si="225">SUMIF($A$10:$A$332,$A561,K$10:K$332)</f>
        <v>0</v>
      </c>
      <c r="L561" s="503">
        <f t="shared" si="225"/>
        <v>0</v>
      </c>
      <c r="M561" s="511">
        <f t="shared" si="223"/>
        <v>0</v>
      </c>
      <c r="N561" s="503">
        <f t="shared" ref="N561:O580" si="226">SUMIF($A$10:$A$332,$A561,N$10:N$332)</f>
        <v>0</v>
      </c>
      <c r="O561" s="503">
        <f t="shared" si="226"/>
        <v>0</v>
      </c>
      <c r="P561" s="504">
        <f t="shared" ref="P561:R580" si="227">SUMIF($A$10:$A$327,$A561,P$10:P$327)</f>
        <v>0</v>
      </c>
      <c r="Q561" s="505">
        <f t="shared" si="227"/>
        <v>0</v>
      </c>
      <c r="R561" s="506">
        <f t="shared" si="227"/>
        <v>0</v>
      </c>
      <c r="S561" s="507"/>
      <c r="T561" s="508"/>
      <c r="U561" s="509">
        <f t="shared" si="224"/>
        <v>0</v>
      </c>
      <c r="V561" s="510"/>
      <c r="W561" s="510"/>
    </row>
    <row r="562" spans="1:23" ht="12" customHeight="1">
      <c r="A562" s="498">
        <v>11250130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2"/>
        <v>0</v>
      </c>
      <c r="K562" s="503">
        <f t="shared" si="225"/>
        <v>0</v>
      </c>
      <c r="L562" s="503">
        <f t="shared" si="225"/>
        <v>0</v>
      </c>
      <c r="M562" s="511">
        <f t="shared" si="223"/>
        <v>0</v>
      </c>
      <c r="N562" s="503">
        <f t="shared" si="226"/>
        <v>0</v>
      </c>
      <c r="O562" s="503">
        <f t="shared" si="226"/>
        <v>0</v>
      </c>
      <c r="P562" s="504">
        <f t="shared" si="227"/>
        <v>0</v>
      </c>
      <c r="Q562" s="505">
        <f t="shared" si="227"/>
        <v>0</v>
      </c>
      <c r="R562" s="506">
        <f t="shared" si="227"/>
        <v>0</v>
      </c>
      <c r="S562" s="507"/>
      <c r="T562" s="508"/>
      <c r="U562" s="509">
        <f t="shared" si="224"/>
        <v>0</v>
      </c>
      <c r="V562" s="510"/>
      <c r="W562" s="510"/>
    </row>
    <row r="563" spans="1:23" ht="12" customHeight="1">
      <c r="A563" s="498">
        <v>11250133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2"/>
        <v>0</v>
      </c>
      <c r="K563" s="503">
        <f t="shared" si="225"/>
        <v>0</v>
      </c>
      <c r="L563" s="503">
        <f t="shared" si="225"/>
        <v>0</v>
      </c>
      <c r="M563" s="511">
        <f t="shared" si="223"/>
        <v>0</v>
      </c>
      <c r="N563" s="503">
        <f t="shared" si="226"/>
        <v>0</v>
      </c>
      <c r="O563" s="503">
        <f t="shared" si="226"/>
        <v>0</v>
      </c>
      <c r="P563" s="504">
        <f t="shared" si="227"/>
        <v>0</v>
      </c>
      <c r="Q563" s="505">
        <f t="shared" si="227"/>
        <v>0</v>
      </c>
      <c r="R563" s="506">
        <f t="shared" si="227"/>
        <v>0</v>
      </c>
      <c r="S563" s="507"/>
      <c r="T563" s="508"/>
      <c r="U563" s="509">
        <f t="shared" si="224"/>
        <v>0</v>
      </c>
      <c r="V563" s="510"/>
      <c r="W563" s="510"/>
    </row>
    <row r="564" spans="1:23" ht="12" customHeight="1">
      <c r="A564" s="498">
        <v>11250862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2"/>
        <v>0</v>
      </c>
      <c r="K564" s="503">
        <f t="shared" si="225"/>
        <v>0</v>
      </c>
      <c r="L564" s="503">
        <f t="shared" si="225"/>
        <v>0</v>
      </c>
      <c r="M564" s="511">
        <f t="shared" si="223"/>
        <v>0</v>
      </c>
      <c r="N564" s="503">
        <f t="shared" si="226"/>
        <v>0</v>
      </c>
      <c r="O564" s="503">
        <f t="shared" si="226"/>
        <v>0</v>
      </c>
      <c r="P564" s="504">
        <f t="shared" si="227"/>
        <v>0</v>
      </c>
      <c r="Q564" s="505">
        <f t="shared" si="227"/>
        <v>0</v>
      </c>
      <c r="R564" s="506">
        <f t="shared" si="227"/>
        <v>0</v>
      </c>
      <c r="S564" s="507"/>
      <c r="T564" s="508"/>
      <c r="U564" s="509">
        <f t="shared" si="224"/>
        <v>0</v>
      </c>
      <c r="V564" s="510"/>
      <c r="W564" s="510"/>
    </row>
    <row r="565" spans="1:23" ht="12" customHeight="1">
      <c r="A565" s="498">
        <v>11252887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2"/>
        <v>0</v>
      </c>
      <c r="K565" s="503">
        <f t="shared" si="225"/>
        <v>0</v>
      </c>
      <c r="L565" s="503">
        <f t="shared" si="225"/>
        <v>0</v>
      </c>
      <c r="M565" s="511">
        <f t="shared" si="223"/>
        <v>0</v>
      </c>
      <c r="N565" s="503">
        <f t="shared" si="226"/>
        <v>0</v>
      </c>
      <c r="O565" s="503">
        <f t="shared" si="226"/>
        <v>0</v>
      </c>
      <c r="P565" s="504">
        <f t="shared" si="227"/>
        <v>0</v>
      </c>
      <c r="Q565" s="505">
        <f t="shared" si="227"/>
        <v>0</v>
      </c>
      <c r="R565" s="506">
        <f t="shared" si="227"/>
        <v>0</v>
      </c>
      <c r="S565" s="507"/>
      <c r="T565" s="508"/>
      <c r="U565" s="509">
        <f t="shared" si="224"/>
        <v>0</v>
      </c>
      <c r="V565" s="510"/>
      <c r="W565" s="510"/>
    </row>
    <row r="566" spans="1:23" ht="12" customHeight="1">
      <c r="A566" s="498">
        <v>11252892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2"/>
        <v>0</v>
      </c>
      <c r="K566" s="503">
        <f t="shared" si="225"/>
        <v>0</v>
      </c>
      <c r="L566" s="503">
        <f t="shared" si="225"/>
        <v>0</v>
      </c>
      <c r="M566" s="511">
        <f t="shared" si="223"/>
        <v>0</v>
      </c>
      <c r="N566" s="503">
        <f t="shared" si="226"/>
        <v>0</v>
      </c>
      <c r="O566" s="503">
        <f t="shared" si="226"/>
        <v>0</v>
      </c>
      <c r="P566" s="504">
        <f t="shared" si="227"/>
        <v>0</v>
      </c>
      <c r="Q566" s="505">
        <f t="shared" si="227"/>
        <v>32</v>
      </c>
      <c r="R566" s="506">
        <f t="shared" si="227"/>
        <v>32</v>
      </c>
      <c r="S566" s="507"/>
      <c r="T566" s="508"/>
      <c r="U566" s="509">
        <f t="shared" si="224"/>
        <v>32</v>
      </c>
      <c r="V566" s="510"/>
      <c r="W566" s="510"/>
    </row>
    <row r="567" spans="1:23" ht="12" customHeight="1">
      <c r="A567" s="498">
        <v>11259812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2"/>
        <v>0</v>
      </c>
      <c r="K567" s="503">
        <f t="shared" si="225"/>
        <v>0</v>
      </c>
      <c r="L567" s="503">
        <f t="shared" si="225"/>
        <v>0</v>
      </c>
      <c r="M567" s="511">
        <f t="shared" si="223"/>
        <v>0</v>
      </c>
      <c r="N567" s="503">
        <f t="shared" si="226"/>
        <v>0</v>
      </c>
      <c r="O567" s="503">
        <f t="shared" si="226"/>
        <v>0</v>
      </c>
      <c r="P567" s="504">
        <f t="shared" si="227"/>
        <v>0</v>
      </c>
      <c r="Q567" s="505">
        <f t="shared" si="227"/>
        <v>0</v>
      </c>
      <c r="R567" s="506">
        <f t="shared" si="227"/>
        <v>0</v>
      </c>
      <c r="S567" s="507"/>
      <c r="T567" s="508"/>
      <c r="U567" s="509">
        <f t="shared" si="224"/>
        <v>0</v>
      </c>
      <c r="V567" s="510"/>
      <c r="W567" s="510"/>
    </row>
    <row r="568" spans="1:23" ht="12" customHeight="1">
      <c r="A568" s="498">
        <v>11350118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2"/>
        <v>0</v>
      </c>
      <c r="K568" s="503">
        <f t="shared" si="225"/>
        <v>0</v>
      </c>
      <c r="L568" s="503">
        <f t="shared" si="225"/>
        <v>0</v>
      </c>
      <c r="M568" s="511">
        <f t="shared" si="223"/>
        <v>0</v>
      </c>
      <c r="N568" s="503">
        <f t="shared" si="226"/>
        <v>0</v>
      </c>
      <c r="O568" s="503">
        <f t="shared" si="226"/>
        <v>0</v>
      </c>
      <c r="P568" s="504">
        <f t="shared" si="227"/>
        <v>0</v>
      </c>
      <c r="Q568" s="505">
        <f t="shared" si="227"/>
        <v>0</v>
      </c>
      <c r="R568" s="506">
        <f t="shared" si="227"/>
        <v>0</v>
      </c>
      <c r="S568" s="507"/>
      <c r="T568" s="508"/>
      <c r="U568" s="509">
        <f t="shared" si="224"/>
        <v>0</v>
      </c>
      <c r="V568" s="510"/>
      <c r="W568" s="510"/>
    </row>
    <row r="569" spans="1:23" ht="12" customHeight="1">
      <c r="A569" s="498">
        <v>11350130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2"/>
        <v>0</v>
      </c>
      <c r="K569" s="503">
        <f t="shared" si="225"/>
        <v>0</v>
      </c>
      <c r="L569" s="503">
        <f t="shared" si="225"/>
        <v>0</v>
      </c>
      <c r="M569" s="511">
        <f t="shared" si="223"/>
        <v>0</v>
      </c>
      <c r="N569" s="503">
        <f t="shared" si="226"/>
        <v>0</v>
      </c>
      <c r="O569" s="503">
        <f t="shared" si="226"/>
        <v>0</v>
      </c>
      <c r="P569" s="504">
        <f t="shared" si="227"/>
        <v>0</v>
      </c>
      <c r="Q569" s="505">
        <f t="shared" si="227"/>
        <v>0</v>
      </c>
      <c r="R569" s="506">
        <f t="shared" si="227"/>
        <v>0</v>
      </c>
      <c r="S569" s="507"/>
      <c r="T569" s="508"/>
      <c r="U569" s="509">
        <f t="shared" si="224"/>
        <v>0</v>
      </c>
      <c r="V569" s="510"/>
      <c r="W569" s="510"/>
    </row>
    <row r="570" spans="1:23" ht="12" customHeight="1">
      <c r="A570" s="498">
        <v>11350133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2"/>
        <v>0</v>
      </c>
      <c r="K570" s="503">
        <f t="shared" si="225"/>
        <v>0</v>
      </c>
      <c r="L570" s="503">
        <f t="shared" si="225"/>
        <v>0</v>
      </c>
      <c r="M570" s="511">
        <f t="shared" si="223"/>
        <v>0</v>
      </c>
      <c r="N570" s="503">
        <f t="shared" si="226"/>
        <v>0</v>
      </c>
      <c r="O570" s="503">
        <f t="shared" si="226"/>
        <v>0</v>
      </c>
      <c r="P570" s="504">
        <f t="shared" si="227"/>
        <v>0</v>
      </c>
      <c r="Q570" s="505">
        <f t="shared" si="227"/>
        <v>0</v>
      </c>
      <c r="R570" s="506">
        <f t="shared" si="227"/>
        <v>0</v>
      </c>
      <c r="S570" s="507"/>
      <c r="T570" s="508"/>
      <c r="U570" s="509">
        <f t="shared" si="224"/>
        <v>0</v>
      </c>
      <c r="V570" s="510"/>
      <c r="W570" s="510"/>
    </row>
    <row r="571" spans="1:23" ht="12" customHeight="1">
      <c r="A571" s="498">
        <v>11350862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2"/>
        <v>0</v>
      </c>
      <c r="K571" s="503">
        <f t="shared" si="225"/>
        <v>0</v>
      </c>
      <c r="L571" s="503">
        <f t="shared" si="225"/>
        <v>0</v>
      </c>
      <c r="M571" s="511">
        <f t="shared" si="223"/>
        <v>0</v>
      </c>
      <c r="N571" s="503">
        <f t="shared" si="226"/>
        <v>0</v>
      </c>
      <c r="O571" s="503">
        <f t="shared" si="226"/>
        <v>0</v>
      </c>
      <c r="P571" s="504">
        <f t="shared" si="227"/>
        <v>0</v>
      </c>
      <c r="Q571" s="505">
        <f t="shared" si="227"/>
        <v>0</v>
      </c>
      <c r="R571" s="506">
        <f t="shared" si="227"/>
        <v>0</v>
      </c>
      <c r="S571" s="507"/>
      <c r="T571" s="508"/>
      <c r="U571" s="509">
        <f t="shared" si="224"/>
        <v>0</v>
      </c>
      <c r="V571" s="510"/>
      <c r="W571" s="510"/>
    </row>
    <row r="572" spans="1:23" ht="12" customHeight="1">
      <c r="A572" s="498">
        <v>11350817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2"/>
        <v>0</v>
      </c>
      <c r="K572" s="503">
        <f t="shared" si="225"/>
        <v>0</v>
      </c>
      <c r="L572" s="503">
        <f t="shared" si="225"/>
        <v>0</v>
      </c>
      <c r="M572" s="511">
        <f t="shared" si="223"/>
        <v>0</v>
      </c>
      <c r="N572" s="503">
        <f t="shared" si="226"/>
        <v>0</v>
      </c>
      <c r="O572" s="503">
        <f t="shared" si="226"/>
        <v>0</v>
      </c>
      <c r="P572" s="504">
        <f t="shared" si="227"/>
        <v>0</v>
      </c>
      <c r="Q572" s="505">
        <f t="shared" si="227"/>
        <v>0</v>
      </c>
      <c r="R572" s="506">
        <f t="shared" si="227"/>
        <v>0</v>
      </c>
      <c r="S572" s="507"/>
      <c r="T572" s="508"/>
      <c r="U572" s="509">
        <f t="shared" si="224"/>
        <v>0</v>
      </c>
      <c r="V572" s="510"/>
      <c r="W572" s="510"/>
    </row>
    <row r="573" spans="1:23" ht="12" customHeight="1">
      <c r="A573" s="498">
        <v>11352830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2"/>
        <v>0</v>
      </c>
      <c r="K573" s="503">
        <f t="shared" si="225"/>
        <v>0</v>
      </c>
      <c r="L573" s="503">
        <f t="shared" si="225"/>
        <v>0</v>
      </c>
      <c r="M573" s="511">
        <f t="shared" si="223"/>
        <v>0</v>
      </c>
      <c r="N573" s="503">
        <f t="shared" si="226"/>
        <v>0</v>
      </c>
      <c r="O573" s="503">
        <f t="shared" si="226"/>
        <v>0</v>
      </c>
      <c r="P573" s="504">
        <f t="shared" si="227"/>
        <v>0</v>
      </c>
      <c r="Q573" s="505">
        <f t="shared" si="227"/>
        <v>0</v>
      </c>
      <c r="R573" s="506">
        <f t="shared" si="227"/>
        <v>0</v>
      </c>
      <c r="S573" s="507"/>
      <c r="T573" s="508"/>
      <c r="U573" s="509">
        <f t="shared" si="224"/>
        <v>0</v>
      </c>
      <c r="V573" s="510"/>
      <c r="W573" s="510"/>
    </row>
    <row r="574" spans="1:23" ht="12" customHeight="1">
      <c r="A574" s="498">
        <v>11352887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2"/>
        <v>0</v>
      </c>
      <c r="K574" s="503">
        <f t="shared" si="225"/>
        <v>0</v>
      </c>
      <c r="L574" s="503">
        <f t="shared" si="225"/>
        <v>0</v>
      </c>
      <c r="M574" s="511">
        <f t="shared" si="223"/>
        <v>0</v>
      </c>
      <c r="N574" s="503">
        <f t="shared" si="226"/>
        <v>0</v>
      </c>
      <c r="O574" s="503">
        <f t="shared" si="226"/>
        <v>0</v>
      </c>
      <c r="P574" s="504">
        <f t="shared" si="227"/>
        <v>0</v>
      </c>
      <c r="Q574" s="505">
        <f t="shared" si="227"/>
        <v>0</v>
      </c>
      <c r="R574" s="506">
        <f t="shared" si="227"/>
        <v>0</v>
      </c>
      <c r="S574" s="507"/>
      <c r="T574" s="508"/>
      <c r="U574" s="509">
        <f t="shared" si="224"/>
        <v>0</v>
      </c>
      <c r="V574" s="510"/>
      <c r="W574" s="510"/>
    </row>
    <row r="575" spans="1:23" ht="12" customHeight="1">
      <c r="A575" s="498">
        <v>11352892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2"/>
        <v>0</v>
      </c>
      <c r="K575" s="503">
        <f t="shared" si="225"/>
        <v>0</v>
      </c>
      <c r="L575" s="503">
        <f t="shared" si="225"/>
        <v>0</v>
      </c>
      <c r="M575" s="511">
        <f t="shared" si="223"/>
        <v>0</v>
      </c>
      <c r="N575" s="503">
        <f t="shared" si="226"/>
        <v>0</v>
      </c>
      <c r="O575" s="503">
        <f t="shared" si="226"/>
        <v>0</v>
      </c>
      <c r="P575" s="504">
        <f t="shared" si="227"/>
        <v>0</v>
      </c>
      <c r="Q575" s="505">
        <f t="shared" si="227"/>
        <v>100</v>
      </c>
      <c r="R575" s="506">
        <f t="shared" si="227"/>
        <v>100</v>
      </c>
      <c r="S575" s="507"/>
      <c r="T575" s="508"/>
      <c r="U575" s="509">
        <f t="shared" si="224"/>
        <v>100</v>
      </c>
      <c r="V575" s="510"/>
      <c r="W575" s="510"/>
    </row>
    <row r="576" spans="1:23" ht="12" customHeight="1">
      <c r="A576" s="498">
        <v>11359812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2"/>
        <v>0</v>
      </c>
      <c r="K576" s="503">
        <f t="shared" si="225"/>
        <v>0</v>
      </c>
      <c r="L576" s="503">
        <f t="shared" si="225"/>
        <v>0</v>
      </c>
      <c r="M576" s="511">
        <f t="shared" si="223"/>
        <v>0</v>
      </c>
      <c r="N576" s="503">
        <f t="shared" si="226"/>
        <v>0</v>
      </c>
      <c r="O576" s="503">
        <f t="shared" si="226"/>
        <v>0</v>
      </c>
      <c r="P576" s="504">
        <f t="shared" si="227"/>
        <v>0</v>
      </c>
      <c r="Q576" s="505">
        <f t="shared" si="227"/>
        <v>0</v>
      </c>
      <c r="R576" s="506">
        <f t="shared" si="227"/>
        <v>0</v>
      </c>
      <c r="S576" s="507"/>
      <c r="T576" s="508"/>
      <c r="U576" s="509">
        <f t="shared" si="224"/>
        <v>0</v>
      </c>
      <c r="V576" s="510"/>
      <c r="W576" s="510"/>
    </row>
    <row r="577" spans="1:23" ht="12" customHeight="1">
      <c r="A577" s="498">
        <v>11450118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2"/>
        <v>0</v>
      </c>
      <c r="K577" s="503">
        <f t="shared" si="225"/>
        <v>0</v>
      </c>
      <c r="L577" s="503">
        <f t="shared" si="225"/>
        <v>0</v>
      </c>
      <c r="M577" s="511">
        <f t="shared" si="223"/>
        <v>0</v>
      </c>
      <c r="N577" s="503">
        <f t="shared" si="226"/>
        <v>0</v>
      </c>
      <c r="O577" s="503">
        <f t="shared" si="226"/>
        <v>0</v>
      </c>
      <c r="P577" s="504">
        <f t="shared" si="227"/>
        <v>0</v>
      </c>
      <c r="Q577" s="505">
        <f t="shared" si="227"/>
        <v>0</v>
      </c>
      <c r="R577" s="506">
        <f t="shared" si="227"/>
        <v>0</v>
      </c>
      <c r="S577" s="507"/>
      <c r="T577" s="508"/>
      <c r="U577" s="509">
        <f t="shared" si="224"/>
        <v>0</v>
      </c>
      <c r="V577" s="510"/>
      <c r="W577" s="510"/>
    </row>
    <row r="578" spans="1:23" ht="12" customHeight="1">
      <c r="A578" s="498">
        <v>11450130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2"/>
        <v>0</v>
      </c>
      <c r="K578" s="503">
        <f t="shared" si="225"/>
        <v>0</v>
      </c>
      <c r="L578" s="503">
        <f t="shared" si="225"/>
        <v>0</v>
      </c>
      <c r="M578" s="511">
        <f t="shared" si="223"/>
        <v>0</v>
      </c>
      <c r="N578" s="503">
        <f t="shared" si="226"/>
        <v>0</v>
      </c>
      <c r="O578" s="503">
        <f t="shared" si="226"/>
        <v>0</v>
      </c>
      <c r="P578" s="504">
        <f t="shared" si="227"/>
        <v>0</v>
      </c>
      <c r="Q578" s="505">
        <f t="shared" si="227"/>
        <v>0</v>
      </c>
      <c r="R578" s="506">
        <f t="shared" si="227"/>
        <v>0</v>
      </c>
      <c r="S578" s="507"/>
      <c r="T578" s="508"/>
      <c r="U578" s="509">
        <f t="shared" si="224"/>
        <v>0</v>
      </c>
      <c r="V578" s="510"/>
      <c r="W578" s="510"/>
    </row>
    <row r="579" spans="1:23" ht="12" customHeight="1">
      <c r="A579" s="498">
        <v>11450817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2"/>
        <v>0</v>
      </c>
      <c r="K579" s="503">
        <f t="shared" si="225"/>
        <v>0</v>
      </c>
      <c r="L579" s="503">
        <f t="shared" si="225"/>
        <v>0</v>
      </c>
      <c r="M579" s="511">
        <f t="shared" si="223"/>
        <v>0</v>
      </c>
      <c r="N579" s="503">
        <f t="shared" si="226"/>
        <v>0</v>
      </c>
      <c r="O579" s="503">
        <f t="shared" si="226"/>
        <v>0</v>
      </c>
      <c r="P579" s="504">
        <f t="shared" si="227"/>
        <v>0</v>
      </c>
      <c r="Q579" s="505">
        <f t="shared" si="227"/>
        <v>0</v>
      </c>
      <c r="R579" s="506">
        <f t="shared" si="227"/>
        <v>0</v>
      </c>
      <c r="S579" s="507"/>
      <c r="T579" s="508"/>
      <c r="U579" s="509">
        <f t="shared" si="224"/>
        <v>0</v>
      </c>
      <c r="V579" s="510"/>
      <c r="W579" s="510"/>
    </row>
    <row r="580" spans="1:23" ht="12" customHeight="1">
      <c r="A580" s="498">
        <v>11450832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2"/>
        <v>0</v>
      </c>
      <c r="K580" s="503">
        <f t="shared" si="225"/>
        <v>0</v>
      </c>
      <c r="L580" s="503">
        <f t="shared" si="225"/>
        <v>0</v>
      </c>
      <c r="M580" s="511">
        <f t="shared" si="223"/>
        <v>0</v>
      </c>
      <c r="N580" s="503">
        <f t="shared" si="226"/>
        <v>0</v>
      </c>
      <c r="O580" s="503">
        <f t="shared" si="226"/>
        <v>0</v>
      </c>
      <c r="P580" s="504">
        <f t="shared" si="227"/>
        <v>0</v>
      </c>
      <c r="Q580" s="505">
        <f t="shared" si="227"/>
        <v>0</v>
      </c>
      <c r="R580" s="506">
        <f t="shared" si="227"/>
        <v>0</v>
      </c>
      <c r="S580" s="507"/>
      <c r="T580" s="508"/>
      <c r="U580" s="509">
        <f t="shared" si="224"/>
        <v>0</v>
      </c>
      <c r="V580" s="510"/>
      <c r="W580" s="510"/>
    </row>
    <row r="581" spans="1:23" ht="12" customHeight="1">
      <c r="A581" s="498">
        <v>11452812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2"/>
        <v>0</v>
      </c>
      <c r="K581" s="503">
        <f t="shared" ref="K581:L600" si="228">SUMIF($A$10:$A$332,$A581,K$10:K$332)</f>
        <v>0</v>
      </c>
      <c r="L581" s="503">
        <f t="shared" si="228"/>
        <v>0</v>
      </c>
      <c r="M581" s="511">
        <f t="shared" si="223"/>
        <v>0</v>
      </c>
      <c r="N581" s="503">
        <f t="shared" ref="N581:O600" si="229">SUMIF($A$10:$A$332,$A581,N$10:N$332)</f>
        <v>0</v>
      </c>
      <c r="O581" s="503">
        <f t="shared" si="229"/>
        <v>0</v>
      </c>
      <c r="P581" s="504">
        <f t="shared" ref="P581:R600" si="230">SUMIF($A$10:$A$327,$A581,P$10:P$327)</f>
        <v>0</v>
      </c>
      <c r="Q581" s="505">
        <f t="shared" si="230"/>
        <v>0</v>
      </c>
      <c r="R581" s="506">
        <f t="shared" si="230"/>
        <v>0</v>
      </c>
      <c r="S581" s="507"/>
      <c r="T581" s="508"/>
      <c r="U581" s="509">
        <f t="shared" si="224"/>
        <v>0</v>
      </c>
      <c r="V581" s="510"/>
      <c r="W581" s="510"/>
    </row>
    <row r="582" spans="1:23" ht="12" customHeight="1">
      <c r="A582" s="498">
        <v>11452833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2"/>
        <v>0</v>
      </c>
      <c r="K582" s="503">
        <f t="shared" si="228"/>
        <v>0</v>
      </c>
      <c r="L582" s="503">
        <f t="shared" si="228"/>
        <v>0</v>
      </c>
      <c r="M582" s="511">
        <f t="shared" si="223"/>
        <v>0</v>
      </c>
      <c r="N582" s="503">
        <f t="shared" si="229"/>
        <v>0</v>
      </c>
      <c r="O582" s="503">
        <f t="shared" si="229"/>
        <v>0</v>
      </c>
      <c r="P582" s="504">
        <f t="shared" si="230"/>
        <v>0</v>
      </c>
      <c r="Q582" s="505">
        <f t="shared" si="230"/>
        <v>0</v>
      </c>
      <c r="R582" s="506">
        <f t="shared" si="230"/>
        <v>0</v>
      </c>
      <c r="S582" s="507"/>
      <c r="T582" s="508"/>
      <c r="U582" s="509">
        <f t="shared" si="224"/>
        <v>0</v>
      </c>
      <c r="V582" s="510"/>
      <c r="W582" s="510"/>
    </row>
    <row r="583" spans="1:23" ht="12" customHeight="1">
      <c r="A583" s="498">
        <v>11550130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2"/>
        <v>0</v>
      </c>
      <c r="K583" s="503">
        <f t="shared" si="228"/>
        <v>0</v>
      </c>
      <c r="L583" s="503">
        <f t="shared" si="228"/>
        <v>0</v>
      </c>
      <c r="M583" s="511">
        <f t="shared" si="223"/>
        <v>0</v>
      </c>
      <c r="N583" s="503">
        <f t="shared" si="229"/>
        <v>0</v>
      </c>
      <c r="O583" s="503">
        <f t="shared" si="229"/>
        <v>0</v>
      </c>
      <c r="P583" s="504">
        <f t="shared" si="230"/>
        <v>0</v>
      </c>
      <c r="Q583" s="505">
        <f t="shared" si="230"/>
        <v>0</v>
      </c>
      <c r="R583" s="506">
        <f t="shared" si="230"/>
        <v>0</v>
      </c>
      <c r="S583" s="507"/>
      <c r="T583" s="508"/>
      <c r="U583" s="509">
        <f t="shared" si="224"/>
        <v>0</v>
      </c>
      <c r="V583" s="510"/>
      <c r="W583" s="510"/>
    </row>
    <row r="584" spans="1:23" ht="12" customHeight="1">
      <c r="A584" s="498">
        <v>12202117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2"/>
        <v>0</v>
      </c>
      <c r="K584" s="503">
        <f t="shared" si="228"/>
        <v>0</v>
      </c>
      <c r="L584" s="503">
        <f t="shared" si="228"/>
        <v>0</v>
      </c>
      <c r="M584" s="511">
        <f t="shared" si="223"/>
        <v>0</v>
      </c>
      <c r="N584" s="503">
        <f t="shared" si="229"/>
        <v>0</v>
      </c>
      <c r="O584" s="503">
        <f t="shared" si="229"/>
        <v>0</v>
      </c>
      <c r="P584" s="504">
        <f t="shared" si="230"/>
        <v>0</v>
      </c>
      <c r="Q584" s="505">
        <f t="shared" si="230"/>
        <v>0</v>
      </c>
      <c r="R584" s="506">
        <f t="shared" si="230"/>
        <v>0</v>
      </c>
      <c r="S584" s="507"/>
      <c r="T584" s="508"/>
      <c r="U584" s="509">
        <f t="shared" si="224"/>
        <v>0</v>
      </c>
      <c r="V584" s="510"/>
      <c r="W584" s="510"/>
    </row>
    <row r="585" spans="1:23" ht="12" customHeight="1">
      <c r="A585" s="498">
        <v>12202844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2"/>
        <v>0</v>
      </c>
      <c r="K585" s="503">
        <f t="shared" si="228"/>
        <v>0</v>
      </c>
      <c r="L585" s="503">
        <f t="shared" si="228"/>
        <v>0</v>
      </c>
      <c r="M585" s="511">
        <f t="shared" si="223"/>
        <v>0</v>
      </c>
      <c r="N585" s="503">
        <f t="shared" si="229"/>
        <v>0</v>
      </c>
      <c r="O585" s="503">
        <f t="shared" si="229"/>
        <v>0</v>
      </c>
      <c r="P585" s="504">
        <f t="shared" si="230"/>
        <v>0</v>
      </c>
      <c r="Q585" s="505">
        <f t="shared" si="230"/>
        <v>0</v>
      </c>
      <c r="R585" s="506">
        <f t="shared" si="230"/>
        <v>0</v>
      </c>
      <c r="S585" s="507"/>
      <c r="T585" s="508"/>
      <c r="U585" s="509">
        <f t="shared" si="224"/>
        <v>0</v>
      </c>
      <c r="V585" s="510"/>
      <c r="W585" s="510"/>
    </row>
    <row r="586" spans="1:23" ht="12" customHeight="1">
      <c r="A586" s="498">
        <v>12202885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2"/>
        <v>0</v>
      </c>
      <c r="K586" s="503">
        <f t="shared" si="228"/>
        <v>0</v>
      </c>
      <c r="L586" s="503">
        <f t="shared" si="228"/>
        <v>0</v>
      </c>
      <c r="M586" s="511">
        <f t="shared" si="223"/>
        <v>0</v>
      </c>
      <c r="N586" s="503">
        <f t="shared" si="229"/>
        <v>0</v>
      </c>
      <c r="O586" s="503">
        <f t="shared" si="229"/>
        <v>0</v>
      </c>
      <c r="P586" s="504">
        <f t="shared" si="230"/>
        <v>0</v>
      </c>
      <c r="Q586" s="505">
        <f t="shared" si="230"/>
        <v>0</v>
      </c>
      <c r="R586" s="506">
        <f t="shared" si="230"/>
        <v>0</v>
      </c>
      <c r="S586" s="507"/>
      <c r="T586" s="508"/>
      <c r="U586" s="509">
        <f t="shared" si="224"/>
        <v>0</v>
      </c>
      <c r="V586" s="510"/>
      <c r="W586" s="510"/>
    </row>
    <row r="587" spans="1:23" ht="12" customHeight="1">
      <c r="A587" s="498">
        <v>12213118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2"/>
        <v>0</v>
      </c>
      <c r="K587" s="503">
        <f t="shared" si="228"/>
        <v>0</v>
      </c>
      <c r="L587" s="503">
        <f t="shared" si="228"/>
        <v>0</v>
      </c>
      <c r="M587" s="511">
        <f t="shared" si="223"/>
        <v>0</v>
      </c>
      <c r="N587" s="503">
        <f t="shared" si="229"/>
        <v>0</v>
      </c>
      <c r="O587" s="503">
        <f t="shared" si="229"/>
        <v>0</v>
      </c>
      <c r="P587" s="504">
        <f t="shared" si="230"/>
        <v>0</v>
      </c>
      <c r="Q587" s="505">
        <f t="shared" si="230"/>
        <v>0</v>
      </c>
      <c r="R587" s="506">
        <f t="shared" si="230"/>
        <v>0</v>
      </c>
      <c r="S587" s="507"/>
      <c r="T587" s="508"/>
      <c r="U587" s="509">
        <f t="shared" si="224"/>
        <v>0</v>
      </c>
      <c r="V587" s="510"/>
      <c r="W587" s="510"/>
    </row>
    <row r="588" spans="1:23" ht="12" customHeight="1">
      <c r="A588" s="498">
        <v>12213130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2"/>
        <v>0</v>
      </c>
      <c r="K588" s="503">
        <f t="shared" si="228"/>
        <v>0</v>
      </c>
      <c r="L588" s="503">
        <f t="shared" si="228"/>
        <v>0</v>
      </c>
      <c r="M588" s="511">
        <f t="shared" si="223"/>
        <v>0</v>
      </c>
      <c r="N588" s="503">
        <f t="shared" si="229"/>
        <v>0</v>
      </c>
      <c r="O588" s="503">
        <f t="shared" si="229"/>
        <v>0</v>
      </c>
      <c r="P588" s="504">
        <f t="shared" si="230"/>
        <v>0</v>
      </c>
      <c r="Q588" s="505">
        <f t="shared" si="230"/>
        <v>0</v>
      </c>
      <c r="R588" s="506">
        <f t="shared" si="230"/>
        <v>0</v>
      </c>
      <c r="S588" s="507"/>
      <c r="T588" s="508"/>
      <c r="U588" s="509">
        <f t="shared" si="224"/>
        <v>0</v>
      </c>
      <c r="V588" s="510"/>
      <c r="W588" s="510"/>
    </row>
    <row r="589" spans="1:23" ht="12" customHeight="1">
      <c r="A589" s="498">
        <v>12302110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2"/>
        <v>0</v>
      </c>
      <c r="K589" s="503">
        <f t="shared" si="228"/>
        <v>0</v>
      </c>
      <c r="L589" s="503">
        <f t="shared" si="228"/>
        <v>0</v>
      </c>
      <c r="M589" s="511">
        <f t="shared" si="223"/>
        <v>0</v>
      </c>
      <c r="N589" s="503">
        <f t="shared" si="229"/>
        <v>0</v>
      </c>
      <c r="O589" s="503">
        <f t="shared" si="229"/>
        <v>0</v>
      </c>
      <c r="P589" s="504">
        <f t="shared" si="230"/>
        <v>0</v>
      </c>
      <c r="Q589" s="505">
        <f t="shared" si="230"/>
        <v>0</v>
      </c>
      <c r="R589" s="506">
        <f t="shared" si="230"/>
        <v>0</v>
      </c>
      <c r="S589" s="507"/>
      <c r="T589" s="508"/>
      <c r="U589" s="509">
        <f t="shared" si="224"/>
        <v>0</v>
      </c>
      <c r="V589" s="510"/>
      <c r="W589" s="510"/>
    </row>
    <row r="590" spans="1:23" ht="12" customHeight="1">
      <c r="A590" s="498">
        <v>12302118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2"/>
        <v>0</v>
      </c>
      <c r="K590" s="503">
        <f t="shared" si="228"/>
        <v>0</v>
      </c>
      <c r="L590" s="503">
        <f t="shared" si="228"/>
        <v>0</v>
      </c>
      <c r="M590" s="511">
        <f t="shared" si="223"/>
        <v>0</v>
      </c>
      <c r="N590" s="503">
        <f t="shared" si="229"/>
        <v>0</v>
      </c>
      <c r="O590" s="503">
        <f t="shared" si="229"/>
        <v>0</v>
      </c>
      <c r="P590" s="504">
        <f t="shared" si="230"/>
        <v>0</v>
      </c>
      <c r="Q590" s="505">
        <f t="shared" si="230"/>
        <v>0</v>
      </c>
      <c r="R590" s="506">
        <f t="shared" si="230"/>
        <v>0</v>
      </c>
      <c r="S590" s="507"/>
      <c r="T590" s="508"/>
      <c r="U590" s="509">
        <f t="shared" si="224"/>
        <v>0</v>
      </c>
      <c r="V590" s="510"/>
      <c r="W590" s="510"/>
    </row>
    <row r="591" spans="1:23" ht="12" customHeight="1">
      <c r="A591" s="498">
        <v>12302122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2"/>
        <v>0</v>
      </c>
      <c r="K591" s="503">
        <f t="shared" si="228"/>
        <v>0</v>
      </c>
      <c r="L591" s="503">
        <f t="shared" si="228"/>
        <v>0</v>
      </c>
      <c r="M591" s="511">
        <f t="shared" si="223"/>
        <v>0</v>
      </c>
      <c r="N591" s="503">
        <f t="shared" si="229"/>
        <v>0</v>
      </c>
      <c r="O591" s="503">
        <f t="shared" si="229"/>
        <v>0</v>
      </c>
      <c r="P591" s="504">
        <f t="shared" si="230"/>
        <v>0</v>
      </c>
      <c r="Q591" s="505">
        <f t="shared" si="230"/>
        <v>0</v>
      </c>
      <c r="R591" s="506">
        <f t="shared" si="230"/>
        <v>0</v>
      </c>
      <c r="S591" s="507"/>
      <c r="T591" s="508"/>
      <c r="U591" s="509">
        <f t="shared" si="224"/>
        <v>0</v>
      </c>
      <c r="V591" s="510"/>
      <c r="W591" s="510"/>
    </row>
    <row r="592" spans="1:23" ht="12" customHeight="1">
      <c r="A592" s="498">
        <v>12302835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2"/>
        <v>0</v>
      </c>
      <c r="K592" s="503">
        <f t="shared" si="228"/>
        <v>0</v>
      </c>
      <c r="L592" s="503">
        <f t="shared" si="228"/>
        <v>0</v>
      </c>
      <c r="M592" s="511">
        <f t="shared" si="223"/>
        <v>0</v>
      </c>
      <c r="N592" s="503">
        <f t="shared" si="229"/>
        <v>0</v>
      </c>
      <c r="O592" s="503">
        <f t="shared" si="229"/>
        <v>0</v>
      </c>
      <c r="P592" s="504">
        <f t="shared" si="230"/>
        <v>0</v>
      </c>
      <c r="Q592" s="505">
        <f t="shared" si="230"/>
        <v>0</v>
      </c>
      <c r="R592" s="506">
        <f t="shared" si="230"/>
        <v>0</v>
      </c>
      <c r="S592" s="507"/>
      <c r="T592" s="508"/>
      <c r="U592" s="509">
        <f t="shared" si="224"/>
        <v>0</v>
      </c>
      <c r="V592" s="510"/>
      <c r="W592" s="510"/>
    </row>
    <row r="593" spans="1:23" ht="12" customHeight="1">
      <c r="A593" s="498">
        <v>12303118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2"/>
        <v>0</v>
      </c>
      <c r="K593" s="503">
        <f t="shared" si="228"/>
        <v>0</v>
      </c>
      <c r="L593" s="503">
        <f t="shared" si="228"/>
        <v>0</v>
      </c>
      <c r="M593" s="511">
        <f t="shared" si="223"/>
        <v>0</v>
      </c>
      <c r="N593" s="503">
        <f t="shared" si="229"/>
        <v>0</v>
      </c>
      <c r="O593" s="503">
        <f t="shared" si="229"/>
        <v>0</v>
      </c>
      <c r="P593" s="504">
        <f t="shared" si="230"/>
        <v>0</v>
      </c>
      <c r="Q593" s="505">
        <f t="shared" si="230"/>
        <v>0</v>
      </c>
      <c r="R593" s="506">
        <f t="shared" si="230"/>
        <v>0</v>
      </c>
      <c r="S593" s="507"/>
      <c r="T593" s="508"/>
      <c r="U593" s="509">
        <f t="shared" si="224"/>
        <v>0</v>
      </c>
      <c r="V593" s="510"/>
      <c r="W593" s="510"/>
    </row>
    <row r="594" spans="1:23" ht="12" customHeight="1">
      <c r="A594" s="498">
        <v>12702009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2"/>
        <v>0</v>
      </c>
      <c r="K594" s="503">
        <f t="shared" si="228"/>
        <v>0</v>
      </c>
      <c r="L594" s="503">
        <f t="shared" si="228"/>
        <v>0</v>
      </c>
      <c r="M594" s="511">
        <f t="shared" si="223"/>
        <v>0</v>
      </c>
      <c r="N594" s="503">
        <f t="shared" si="229"/>
        <v>0</v>
      </c>
      <c r="O594" s="503">
        <f t="shared" si="229"/>
        <v>0</v>
      </c>
      <c r="P594" s="504">
        <f t="shared" si="230"/>
        <v>0</v>
      </c>
      <c r="Q594" s="505">
        <f t="shared" si="230"/>
        <v>0</v>
      </c>
      <c r="R594" s="506">
        <f t="shared" si="230"/>
        <v>0</v>
      </c>
      <c r="S594" s="507"/>
      <c r="T594" s="508"/>
      <c r="U594" s="509">
        <f t="shared" si="224"/>
        <v>0</v>
      </c>
      <c r="V594" s="510"/>
      <c r="W594" s="510"/>
    </row>
    <row r="595" spans="1:23" ht="12" customHeight="1">
      <c r="A595" s="498">
        <v>12702018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2"/>
        <v>0</v>
      </c>
      <c r="K595" s="503">
        <f t="shared" si="228"/>
        <v>0</v>
      </c>
      <c r="L595" s="503">
        <f t="shared" si="228"/>
        <v>0</v>
      </c>
      <c r="M595" s="511">
        <f t="shared" si="223"/>
        <v>0</v>
      </c>
      <c r="N595" s="503">
        <f t="shared" si="229"/>
        <v>0</v>
      </c>
      <c r="O595" s="503">
        <f t="shared" si="229"/>
        <v>0</v>
      </c>
      <c r="P595" s="504">
        <f t="shared" si="230"/>
        <v>0</v>
      </c>
      <c r="Q595" s="505">
        <f t="shared" si="230"/>
        <v>0</v>
      </c>
      <c r="R595" s="506">
        <f t="shared" si="230"/>
        <v>0</v>
      </c>
      <c r="S595" s="507"/>
      <c r="T595" s="508"/>
      <c r="U595" s="509">
        <f t="shared" si="224"/>
        <v>0</v>
      </c>
      <c r="V595" s="510"/>
      <c r="W595" s="510"/>
    </row>
    <row r="596" spans="1:23" ht="12" customHeight="1">
      <c r="A596" s="498">
        <v>12702022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2"/>
        <v>0</v>
      </c>
      <c r="K596" s="503">
        <f t="shared" si="228"/>
        <v>0</v>
      </c>
      <c r="L596" s="503">
        <f t="shared" si="228"/>
        <v>0</v>
      </c>
      <c r="M596" s="511">
        <f t="shared" si="223"/>
        <v>0</v>
      </c>
      <c r="N596" s="503">
        <f t="shared" si="229"/>
        <v>0</v>
      </c>
      <c r="O596" s="503">
        <f t="shared" si="229"/>
        <v>0</v>
      </c>
      <c r="P596" s="504">
        <f t="shared" si="230"/>
        <v>0</v>
      </c>
      <c r="Q596" s="505">
        <f t="shared" si="230"/>
        <v>0</v>
      </c>
      <c r="R596" s="506">
        <f t="shared" si="230"/>
        <v>0</v>
      </c>
      <c r="S596" s="507"/>
      <c r="T596" s="508"/>
      <c r="U596" s="509">
        <f t="shared" si="224"/>
        <v>0</v>
      </c>
      <c r="V596" s="510"/>
      <c r="W596" s="510"/>
    </row>
    <row r="597" spans="1:23" ht="12" customHeight="1">
      <c r="A597" s="498">
        <v>12702815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2"/>
        <v>0</v>
      </c>
      <c r="K597" s="503">
        <f t="shared" si="228"/>
        <v>0</v>
      </c>
      <c r="L597" s="503">
        <f t="shared" si="228"/>
        <v>0</v>
      </c>
      <c r="M597" s="511">
        <f t="shared" si="223"/>
        <v>0</v>
      </c>
      <c r="N597" s="503">
        <f t="shared" si="229"/>
        <v>0</v>
      </c>
      <c r="O597" s="503">
        <f t="shared" si="229"/>
        <v>0</v>
      </c>
      <c r="P597" s="504">
        <f t="shared" si="230"/>
        <v>0</v>
      </c>
      <c r="Q597" s="505">
        <f t="shared" si="230"/>
        <v>0</v>
      </c>
      <c r="R597" s="506">
        <f t="shared" si="230"/>
        <v>0</v>
      </c>
      <c r="S597" s="507"/>
      <c r="T597" s="508"/>
      <c r="U597" s="509">
        <f t="shared" si="224"/>
        <v>0</v>
      </c>
      <c r="V597" s="510"/>
      <c r="W597" s="510"/>
    </row>
    <row r="598" spans="1:23" ht="12" customHeight="1">
      <c r="A598" s="498">
        <v>12706832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2"/>
        <v>0</v>
      </c>
      <c r="K598" s="503">
        <f t="shared" si="228"/>
        <v>0</v>
      </c>
      <c r="L598" s="503">
        <f t="shared" si="228"/>
        <v>0</v>
      </c>
      <c r="M598" s="511">
        <f t="shared" si="223"/>
        <v>0</v>
      </c>
      <c r="N598" s="503">
        <f t="shared" si="229"/>
        <v>0</v>
      </c>
      <c r="O598" s="503">
        <f t="shared" si="229"/>
        <v>0</v>
      </c>
      <c r="P598" s="504">
        <f t="shared" si="230"/>
        <v>0</v>
      </c>
      <c r="Q598" s="505">
        <f t="shared" si="230"/>
        <v>0</v>
      </c>
      <c r="R598" s="506">
        <f t="shared" si="230"/>
        <v>0</v>
      </c>
      <c r="S598" s="507"/>
      <c r="T598" s="508"/>
      <c r="U598" s="509">
        <f t="shared" si="224"/>
        <v>0</v>
      </c>
      <c r="V598" s="510"/>
      <c r="W598" s="510"/>
    </row>
    <row r="599" spans="1:23" ht="12" customHeight="1">
      <c r="A599" s="498">
        <v>13201109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2"/>
        <v>0</v>
      </c>
      <c r="K599" s="503">
        <f t="shared" si="228"/>
        <v>0</v>
      </c>
      <c r="L599" s="503">
        <f t="shared" si="228"/>
        <v>0</v>
      </c>
      <c r="M599" s="511">
        <f t="shared" si="223"/>
        <v>0</v>
      </c>
      <c r="N599" s="503">
        <f t="shared" si="229"/>
        <v>0</v>
      </c>
      <c r="O599" s="503">
        <f t="shared" si="229"/>
        <v>0</v>
      </c>
      <c r="P599" s="504">
        <f t="shared" si="230"/>
        <v>0</v>
      </c>
      <c r="Q599" s="505">
        <f t="shared" si="230"/>
        <v>0</v>
      </c>
      <c r="R599" s="506">
        <f t="shared" si="230"/>
        <v>0</v>
      </c>
      <c r="S599" s="507"/>
      <c r="T599" s="508"/>
      <c r="U599" s="509">
        <f t="shared" si="224"/>
        <v>0</v>
      </c>
      <c r="V599" s="510"/>
      <c r="W599" s="510"/>
    </row>
    <row r="600" spans="1:23" ht="12" customHeight="1">
      <c r="A600" s="498">
        <v>13201130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2"/>
        <v>0</v>
      </c>
      <c r="K600" s="503">
        <f t="shared" si="228"/>
        <v>0</v>
      </c>
      <c r="L600" s="503">
        <f t="shared" si="228"/>
        <v>0</v>
      </c>
      <c r="M600" s="511">
        <f t="shared" si="223"/>
        <v>0</v>
      </c>
      <c r="N600" s="503">
        <f t="shared" si="229"/>
        <v>0</v>
      </c>
      <c r="O600" s="503">
        <f t="shared" si="229"/>
        <v>0</v>
      </c>
      <c r="P600" s="504">
        <f t="shared" si="230"/>
        <v>0</v>
      </c>
      <c r="Q600" s="505">
        <f t="shared" si="230"/>
        <v>0</v>
      </c>
      <c r="R600" s="506">
        <f t="shared" si="230"/>
        <v>0</v>
      </c>
      <c r="S600" s="507"/>
      <c r="T600" s="508"/>
      <c r="U600" s="509">
        <f t="shared" si="224"/>
        <v>0</v>
      </c>
      <c r="V600" s="510"/>
      <c r="W600" s="510"/>
    </row>
    <row r="601" spans="1:23" ht="12" customHeight="1">
      <c r="A601" s="498">
        <v>13202130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2"/>
        <v>0</v>
      </c>
      <c r="K601" s="503">
        <f t="shared" ref="K601:L620" si="231">SUMIF($A$10:$A$332,$A601,K$10:K$332)</f>
        <v>0</v>
      </c>
      <c r="L601" s="503">
        <f t="shared" si="231"/>
        <v>0</v>
      </c>
      <c r="M601" s="511">
        <f t="shared" si="223"/>
        <v>0</v>
      </c>
      <c r="N601" s="503">
        <f t="shared" ref="N601:O620" si="232">SUMIF($A$10:$A$332,$A601,N$10:N$332)</f>
        <v>0</v>
      </c>
      <c r="O601" s="503">
        <f t="shared" si="232"/>
        <v>0</v>
      </c>
      <c r="P601" s="504">
        <f t="shared" ref="P601:R620" si="233">SUMIF($A$10:$A$327,$A601,P$10:P$327)</f>
        <v>0</v>
      </c>
      <c r="Q601" s="505">
        <f t="shared" si="233"/>
        <v>0</v>
      </c>
      <c r="R601" s="506">
        <f t="shared" si="233"/>
        <v>0</v>
      </c>
      <c r="S601" s="507"/>
      <c r="T601" s="508"/>
      <c r="U601" s="509">
        <f t="shared" si="224"/>
        <v>0</v>
      </c>
      <c r="V601" s="510"/>
      <c r="W601" s="510"/>
    </row>
    <row r="602" spans="1:23" ht="12" customHeight="1">
      <c r="A602" s="498">
        <v>13301108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2"/>
        <v>0</v>
      </c>
      <c r="K602" s="503">
        <f t="shared" si="231"/>
        <v>0</v>
      </c>
      <c r="L602" s="503">
        <f t="shared" si="231"/>
        <v>0</v>
      </c>
      <c r="M602" s="511">
        <f t="shared" si="223"/>
        <v>0</v>
      </c>
      <c r="N602" s="503">
        <f t="shared" si="232"/>
        <v>0</v>
      </c>
      <c r="O602" s="503">
        <f t="shared" si="232"/>
        <v>0</v>
      </c>
      <c r="P602" s="504">
        <f t="shared" si="233"/>
        <v>0</v>
      </c>
      <c r="Q602" s="505">
        <f t="shared" si="233"/>
        <v>0</v>
      </c>
      <c r="R602" s="506">
        <f t="shared" si="233"/>
        <v>0</v>
      </c>
      <c r="S602" s="507"/>
      <c r="T602" s="508"/>
      <c r="U602" s="509">
        <f t="shared" si="224"/>
        <v>0</v>
      </c>
      <c r="V602" s="510"/>
      <c r="W602" s="510"/>
    </row>
    <row r="603" spans="1:23" ht="12" customHeight="1">
      <c r="A603" s="498">
        <v>13301110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2"/>
        <v>0</v>
      </c>
      <c r="K603" s="503">
        <f t="shared" si="231"/>
        <v>0</v>
      </c>
      <c r="L603" s="503">
        <f t="shared" si="231"/>
        <v>0</v>
      </c>
      <c r="M603" s="511">
        <f t="shared" si="223"/>
        <v>0</v>
      </c>
      <c r="N603" s="503">
        <f t="shared" si="232"/>
        <v>0</v>
      </c>
      <c r="O603" s="503">
        <f t="shared" si="232"/>
        <v>0</v>
      </c>
      <c r="P603" s="504">
        <f t="shared" si="233"/>
        <v>0</v>
      </c>
      <c r="Q603" s="505">
        <f t="shared" si="233"/>
        <v>0</v>
      </c>
      <c r="R603" s="506">
        <f t="shared" si="233"/>
        <v>0</v>
      </c>
      <c r="S603" s="507"/>
      <c r="T603" s="508"/>
      <c r="U603" s="509"/>
      <c r="V603" s="510"/>
      <c r="W603" s="510"/>
    </row>
    <row r="604" spans="1:23" ht="12" customHeight="1">
      <c r="A604" s="498">
        <v>13301130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2"/>
        <v>0</v>
      </c>
      <c r="K604" s="503">
        <f t="shared" si="231"/>
        <v>0</v>
      </c>
      <c r="L604" s="503">
        <f t="shared" si="231"/>
        <v>0</v>
      </c>
      <c r="M604" s="511">
        <f t="shared" si="223"/>
        <v>0</v>
      </c>
      <c r="N604" s="503">
        <f t="shared" si="232"/>
        <v>0</v>
      </c>
      <c r="O604" s="503">
        <f t="shared" si="232"/>
        <v>0</v>
      </c>
      <c r="P604" s="504">
        <f t="shared" si="233"/>
        <v>0</v>
      </c>
      <c r="Q604" s="505">
        <f t="shared" si="233"/>
        <v>0</v>
      </c>
      <c r="R604" s="506">
        <f t="shared" si="233"/>
        <v>0</v>
      </c>
      <c r="S604" s="507"/>
      <c r="T604" s="508"/>
      <c r="U604" s="509">
        <f t="shared" ref="U604:U635" si="234">SUMIF($A$10:$A$327,$A604,U$10:U$327)</f>
        <v>0</v>
      </c>
      <c r="V604" s="510"/>
      <c r="W604" s="510"/>
    </row>
    <row r="605" spans="1:23" ht="12" customHeight="1">
      <c r="A605" s="498">
        <v>13301140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2"/>
        <v>0</v>
      </c>
      <c r="K605" s="503">
        <f t="shared" si="231"/>
        <v>0</v>
      </c>
      <c r="L605" s="503">
        <f t="shared" si="231"/>
        <v>0</v>
      </c>
      <c r="M605" s="511">
        <f t="shared" si="223"/>
        <v>0</v>
      </c>
      <c r="N605" s="503">
        <f t="shared" si="232"/>
        <v>0</v>
      </c>
      <c r="O605" s="503">
        <f t="shared" si="232"/>
        <v>0</v>
      </c>
      <c r="P605" s="504">
        <f t="shared" si="233"/>
        <v>0</v>
      </c>
      <c r="Q605" s="505">
        <f t="shared" si="233"/>
        <v>0</v>
      </c>
      <c r="R605" s="506">
        <f t="shared" si="233"/>
        <v>0</v>
      </c>
      <c r="S605" s="507"/>
      <c r="T605" s="508"/>
      <c r="U605" s="509">
        <f t="shared" si="234"/>
        <v>0</v>
      </c>
      <c r="V605" s="510"/>
      <c r="W605" s="510"/>
    </row>
    <row r="606" spans="1:23" ht="12" customHeight="1">
      <c r="A606" s="498">
        <v>13301145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2"/>
        <v>0</v>
      </c>
      <c r="K606" s="503">
        <f t="shared" si="231"/>
        <v>0</v>
      </c>
      <c r="L606" s="503">
        <f t="shared" si="231"/>
        <v>0</v>
      </c>
      <c r="M606" s="511">
        <f t="shared" si="223"/>
        <v>0</v>
      </c>
      <c r="N606" s="503">
        <f t="shared" si="232"/>
        <v>0</v>
      </c>
      <c r="O606" s="503">
        <f t="shared" si="232"/>
        <v>0</v>
      </c>
      <c r="P606" s="504">
        <f t="shared" si="233"/>
        <v>0</v>
      </c>
      <c r="Q606" s="505">
        <f t="shared" si="233"/>
        <v>0</v>
      </c>
      <c r="R606" s="506">
        <f t="shared" si="233"/>
        <v>0</v>
      </c>
      <c r="S606" s="507"/>
      <c r="T606" s="508"/>
      <c r="U606" s="509">
        <f t="shared" si="234"/>
        <v>0</v>
      </c>
      <c r="V606" s="510"/>
      <c r="W606" s="510"/>
    </row>
    <row r="607" spans="1:23" ht="12" customHeight="1">
      <c r="A607" s="498">
        <v>13301808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2"/>
        <v>0</v>
      </c>
      <c r="K607" s="503">
        <f t="shared" si="231"/>
        <v>0</v>
      </c>
      <c r="L607" s="503">
        <f t="shared" si="231"/>
        <v>0</v>
      </c>
      <c r="M607" s="511">
        <f t="shared" si="223"/>
        <v>0</v>
      </c>
      <c r="N607" s="503">
        <f t="shared" si="232"/>
        <v>0</v>
      </c>
      <c r="O607" s="503">
        <f t="shared" si="232"/>
        <v>0</v>
      </c>
      <c r="P607" s="504">
        <f t="shared" si="233"/>
        <v>0</v>
      </c>
      <c r="Q607" s="505">
        <f t="shared" si="233"/>
        <v>0</v>
      </c>
      <c r="R607" s="506">
        <f t="shared" si="233"/>
        <v>0</v>
      </c>
      <c r="S607" s="507"/>
      <c r="T607" s="508"/>
      <c r="U607" s="509">
        <f t="shared" si="234"/>
        <v>0</v>
      </c>
      <c r="V607" s="510"/>
      <c r="W607" s="510"/>
    </row>
    <row r="608" spans="1:23" ht="12" customHeight="1">
      <c r="A608" s="498">
        <v>13301811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2"/>
        <v>0</v>
      </c>
      <c r="K608" s="503">
        <f t="shared" si="231"/>
        <v>0</v>
      </c>
      <c r="L608" s="503">
        <f t="shared" si="231"/>
        <v>0</v>
      </c>
      <c r="M608" s="511">
        <f t="shared" si="223"/>
        <v>0</v>
      </c>
      <c r="N608" s="503">
        <f t="shared" si="232"/>
        <v>0</v>
      </c>
      <c r="O608" s="503">
        <f t="shared" si="232"/>
        <v>0</v>
      </c>
      <c r="P608" s="504">
        <f t="shared" si="233"/>
        <v>0</v>
      </c>
      <c r="Q608" s="505">
        <f t="shared" si="233"/>
        <v>0</v>
      </c>
      <c r="R608" s="506">
        <f t="shared" si="233"/>
        <v>0</v>
      </c>
      <c r="S608" s="507"/>
      <c r="T608" s="508"/>
      <c r="U608" s="509">
        <f t="shared" si="234"/>
        <v>0</v>
      </c>
      <c r="V608" s="510"/>
      <c r="W608" s="510"/>
    </row>
    <row r="609" spans="1:23" ht="12" customHeight="1">
      <c r="A609" s="498">
        <v>13301812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2"/>
        <v>0</v>
      </c>
      <c r="K609" s="503">
        <f t="shared" si="231"/>
        <v>0</v>
      </c>
      <c r="L609" s="503">
        <f t="shared" si="231"/>
        <v>0</v>
      </c>
      <c r="M609" s="511">
        <f t="shared" si="223"/>
        <v>0</v>
      </c>
      <c r="N609" s="503">
        <f t="shared" si="232"/>
        <v>0</v>
      </c>
      <c r="O609" s="503">
        <f t="shared" si="232"/>
        <v>0</v>
      </c>
      <c r="P609" s="504">
        <f t="shared" si="233"/>
        <v>0</v>
      </c>
      <c r="Q609" s="505">
        <f t="shared" si="233"/>
        <v>0</v>
      </c>
      <c r="R609" s="506">
        <f t="shared" si="233"/>
        <v>0</v>
      </c>
      <c r="S609" s="507"/>
      <c r="T609" s="508"/>
      <c r="U609" s="509">
        <f t="shared" si="234"/>
        <v>0</v>
      </c>
      <c r="V609" s="510"/>
      <c r="W609" s="510"/>
    </row>
    <row r="610" spans="1:23" ht="12" customHeight="1">
      <c r="A610" s="498">
        <v>13301844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2"/>
        <v>0</v>
      </c>
      <c r="K610" s="503">
        <f t="shared" si="231"/>
        <v>0</v>
      </c>
      <c r="L610" s="503">
        <f t="shared" si="231"/>
        <v>0</v>
      </c>
      <c r="M610" s="511">
        <f t="shared" si="223"/>
        <v>0</v>
      </c>
      <c r="N610" s="503">
        <f t="shared" si="232"/>
        <v>0</v>
      </c>
      <c r="O610" s="503">
        <f t="shared" si="232"/>
        <v>0</v>
      </c>
      <c r="P610" s="504">
        <f t="shared" si="233"/>
        <v>0</v>
      </c>
      <c r="Q610" s="505">
        <f t="shared" si="233"/>
        <v>0</v>
      </c>
      <c r="R610" s="506">
        <f t="shared" si="233"/>
        <v>0</v>
      </c>
      <c r="S610" s="507"/>
      <c r="T610" s="508"/>
      <c r="U610" s="509">
        <f t="shared" si="234"/>
        <v>0</v>
      </c>
      <c r="V610" s="510"/>
      <c r="W610" s="510"/>
    </row>
    <row r="611" spans="1:23" ht="12" customHeight="1">
      <c r="A611" s="498">
        <v>13301885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2"/>
        <v>0</v>
      </c>
      <c r="K611" s="503">
        <f t="shared" si="231"/>
        <v>0</v>
      </c>
      <c r="L611" s="503">
        <f t="shared" si="231"/>
        <v>0</v>
      </c>
      <c r="M611" s="511">
        <f t="shared" si="223"/>
        <v>0</v>
      </c>
      <c r="N611" s="503">
        <f t="shared" si="232"/>
        <v>0</v>
      </c>
      <c r="O611" s="503">
        <f t="shared" si="232"/>
        <v>0</v>
      </c>
      <c r="P611" s="504">
        <f t="shared" si="233"/>
        <v>0</v>
      </c>
      <c r="Q611" s="505">
        <f t="shared" si="233"/>
        <v>0</v>
      </c>
      <c r="R611" s="506">
        <f t="shared" si="233"/>
        <v>0</v>
      </c>
      <c r="S611" s="507"/>
      <c r="T611" s="508"/>
      <c r="U611" s="509">
        <f t="shared" si="234"/>
        <v>0</v>
      </c>
      <c r="V611" s="510"/>
      <c r="W611" s="510"/>
    </row>
    <row r="612" spans="1:23" ht="12" customHeight="1">
      <c r="A612" s="498">
        <v>13302109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2"/>
        <v>0</v>
      </c>
      <c r="K612" s="503">
        <f t="shared" si="231"/>
        <v>0</v>
      </c>
      <c r="L612" s="503">
        <f t="shared" si="231"/>
        <v>0</v>
      </c>
      <c r="M612" s="511">
        <f t="shared" si="223"/>
        <v>0</v>
      </c>
      <c r="N612" s="503">
        <f t="shared" si="232"/>
        <v>0</v>
      </c>
      <c r="O612" s="503">
        <f t="shared" si="232"/>
        <v>0</v>
      </c>
      <c r="P612" s="504">
        <f t="shared" si="233"/>
        <v>0</v>
      </c>
      <c r="Q612" s="505">
        <f t="shared" si="233"/>
        <v>0</v>
      </c>
      <c r="R612" s="506">
        <f t="shared" si="233"/>
        <v>0</v>
      </c>
      <c r="S612" s="507"/>
      <c r="T612" s="508"/>
      <c r="U612" s="509">
        <f t="shared" si="234"/>
        <v>0</v>
      </c>
      <c r="V612" s="510"/>
      <c r="W612" s="510"/>
    </row>
    <row r="613" spans="1:23" ht="12" customHeight="1">
      <c r="A613" s="498">
        <v>13302130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2"/>
        <v>0</v>
      </c>
      <c r="K613" s="503">
        <f t="shared" si="231"/>
        <v>0</v>
      </c>
      <c r="L613" s="503">
        <f t="shared" si="231"/>
        <v>0</v>
      </c>
      <c r="M613" s="511">
        <f t="shared" si="223"/>
        <v>0</v>
      </c>
      <c r="N613" s="503">
        <f t="shared" si="232"/>
        <v>0</v>
      </c>
      <c r="O613" s="503">
        <f t="shared" si="232"/>
        <v>0</v>
      </c>
      <c r="P613" s="504">
        <f t="shared" si="233"/>
        <v>0</v>
      </c>
      <c r="Q613" s="505">
        <f t="shared" si="233"/>
        <v>0</v>
      </c>
      <c r="R613" s="506">
        <f t="shared" si="233"/>
        <v>0</v>
      </c>
      <c r="S613" s="507"/>
      <c r="T613" s="508"/>
      <c r="U613" s="509">
        <f t="shared" si="234"/>
        <v>0</v>
      </c>
      <c r="V613" s="510"/>
      <c r="W613" s="510"/>
    </row>
    <row r="614" spans="1:23" ht="12" customHeight="1">
      <c r="A614" s="498">
        <v>13607109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2"/>
        <v>0</v>
      </c>
      <c r="K614" s="503">
        <f t="shared" si="231"/>
        <v>0</v>
      </c>
      <c r="L614" s="503">
        <f t="shared" si="231"/>
        <v>0</v>
      </c>
      <c r="M614" s="511">
        <f t="shared" si="223"/>
        <v>0</v>
      </c>
      <c r="N614" s="503">
        <f t="shared" si="232"/>
        <v>0</v>
      </c>
      <c r="O614" s="503">
        <f t="shared" si="232"/>
        <v>0</v>
      </c>
      <c r="P614" s="504">
        <f t="shared" si="233"/>
        <v>0</v>
      </c>
      <c r="Q614" s="505">
        <f t="shared" si="233"/>
        <v>0</v>
      </c>
      <c r="R614" s="506">
        <f t="shared" si="233"/>
        <v>0</v>
      </c>
      <c r="S614" s="507"/>
      <c r="T614" s="508"/>
      <c r="U614" s="509">
        <f t="shared" si="234"/>
        <v>0</v>
      </c>
      <c r="V614" s="510"/>
      <c r="W614" s="510"/>
    </row>
    <row r="615" spans="1:23" ht="12" customHeight="1">
      <c r="A615" s="498">
        <v>13607127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2"/>
        <v>0</v>
      </c>
      <c r="K615" s="503">
        <f t="shared" si="231"/>
        <v>0</v>
      </c>
      <c r="L615" s="503">
        <f t="shared" si="231"/>
        <v>0</v>
      </c>
      <c r="M615" s="511">
        <f t="shared" si="223"/>
        <v>0</v>
      </c>
      <c r="N615" s="503">
        <f t="shared" si="232"/>
        <v>0</v>
      </c>
      <c r="O615" s="503">
        <f t="shared" si="232"/>
        <v>0</v>
      </c>
      <c r="P615" s="504">
        <f t="shared" si="233"/>
        <v>0</v>
      </c>
      <c r="Q615" s="505">
        <f t="shared" si="233"/>
        <v>0</v>
      </c>
      <c r="R615" s="506">
        <f t="shared" si="233"/>
        <v>0</v>
      </c>
      <c r="S615" s="507"/>
      <c r="T615" s="508"/>
      <c r="U615" s="509">
        <f t="shared" si="234"/>
        <v>0</v>
      </c>
      <c r="V615" s="510"/>
      <c r="W615" s="510"/>
    </row>
    <row r="616" spans="1:23" ht="12" customHeight="1">
      <c r="A616" s="498">
        <v>13607130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ref="J616:J679" si="235">SUMIF($A$10:$A$332,$A616,J$10:J$332)</f>
        <v>0</v>
      </c>
      <c r="K616" s="503">
        <f t="shared" si="231"/>
        <v>0</v>
      </c>
      <c r="L616" s="503">
        <f t="shared" si="231"/>
        <v>0</v>
      </c>
      <c r="M616" s="511">
        <f t="shared" si="223"/>
        <v>0</v>
      </c>
      <c r="N616" s="503">
        <f t="shared" si="232"/>
        <v>0</v>
      </c>
      <c r="O616" s="503">
        <f t="shared" si="232"/>
        <v>0</v>
      </c>
      <c r="P616" s="504">
        <f t="shared" si="233"/>
        <v>0</v>
      </c>
      <c r="Q616" s="505">
        <f t="shared" si="233"/>
        <v>0</v>
      </c>
      <c r="R616" s="506">
        <f t="shared" si="233"/>
        <v>0</v>
      </c>
      <c r="S616" s="507"/>
      <c r="T616" s="508"/>
      <c r="U616" s="509">
        <f t="shared" si="234"/>
        <v>0</v>
      </c>
      <c r="V616" s="510"/>
      <c r="W616" s="510"/>
    </row>
    <row r="617" spans="1:23" ht="12" customHeight="1">
      <c r="A617" s="498">
        <v>13607143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5"/>
        <v>0</v>
      </c>
      <c r="K617" s="503">
        <f t="shared" si="231"/>
        <v>0</v>
      </c>
      <c r="L617" s="503">
        <f t="shared" si="231"/>
        <v>0</v>
      </c>
      <c r="M617" s="511">
        <f t="shared" ref="M617:M680" si="236">SUMIF($A$10:$A$327,$A617,M$10:M$327)</f>
        <v>0</v>
      </c>
      <c r="N617" s="503">
        <f t="shared" si="232"/>
        <v>0</v>
      </c>
      <c r="O617" s="503">
        <f t="shared" si="232"/>
        <v>0</v>
      </c>
      <c r="P617" s="504">
        <f t="shared" si="233"/>
        <v>0</v>
      </c>
      <c r="Q617" s="505">
        <f t="shared" si="233"/>
        <v>0</v>
      </c>
      <c r="R617" s="506">
        <f t="shared" si="233"/>
        <v>0</v>
      </c>
      <c r="S617" s="507"/>
      <c r="T617" s="508"/>
      <c r="U617" s="509">
        <f t="shared" si="234"/>
        <v>0</v>
      </c>
      <c r="V617" s="510"/>
      <c r="W617" s="510"/>
    </row>
    <row r="618" spans="1:23" ht="12" customHeight="1">
      <c r="A618" s="498">
        <v>13607145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5"/>
        <v>0</v>
      </c>
      <c r="K618" s="503">
        <f t="shared" si="231"/>
        <v>0</v>
      </c>
      <c r="L618" s="503">
        <f t="shared" si="231"/>
        <v>0</v>
      </c>
      <c r="M618" s="511">
        <f t="shared" si="236"/>
        <v>0</v>
      </c>
      <c r="N618" s="503">
        <f t="shared" si="232"/>
        <v>0</v>
      </c>
      <c r="O618" s="503">
        <f t="shared" si="232"/>
        <v>0</v>
      </c>
      <c r="P618" s="504">
        <f t="shared" si="233"/>
        <v>0</v>
      </c>
      <c r="Q618" s="505">
        <f t="shared" si="233"/>
        <v>0</v>
      </c>
      <c r="R618" s="506">
        <f t="shared" si="233"/>
        <v>0</v>
      </c>
      <c r="S618" s="507"/>
      <c r="T618" s="508"/>
      <c r="U618" s="509">
        <f t="shared" si="234"/>
        <v>0</v>
      </c>
      <c r="V618" s="510"/>
      <c r="W618" s="510"/>
    </row>
    <row r="619" spans="1:23" ht="12" customHeight="1">
      <c r="A619" s="498">
        <v>13607808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5"/>
        <v>0</v>
      </c>
      <c r="K619" s="503">
        <f t="shared" si="231"/>
        <v>0</v>
      </c>
      <c r="L619" s="503">
        <f t="shared" si="231"/>
        <v>0</v>
      </c>
      <c r="M619" s="511">
        <f t="shared" si="236"/>
        <v>0</v>
      </c>
      <c r="N619" s="503">
        <f t="shared" si="232"/>
        <v>0</v>
      </c>
      <c r="O619" s="503">
        <f t="shared" si="232"/>
        <v>0</v>
      </c>
      <c r="P619" s="504">
        <f t="shared" si="233"/>
        <v>0</v>
      </c>
      <c r="Q619" s="505">
        <f t="shared" si="233"/>
        <v>0</v>
      </c>
      <c r="R619" s="506">
        <f t="shared" si="233"/>
        <v>0</v>
      </c>
      <c r="S619" s="507"/>
      <c r="T619" s="508"/>
      <c r="U619" s="509">
        <f t="shared" si="234"/>
        <v>0</v>
      </c>
      <c r="V619" s="510"/>
      <c r="W619" s="510"/>
    </row>
    <row r="620" spans="1:23" ht="12" customHeight="1">
      <c r="A620" s="498">
        <v>13607812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5"/>
        <v>0</v>
      </c>
      <c r="K620" s="503">
        <f t="shared" si="231"/>
        <v>0</v>
      </c>
      <c r="L620" s="503">
        <f t="shared" si="231"/>
        <v>0</v>
      </c>
      <c r="M620" s="511">
        <f t="shared" si="236"/>
        <v>0</v>
      </c>
      <c r="N620" s="503">
        <f t="shared" si="232"/>
        <v>0</v>
      </c>
      <c r="O620" s="503">
        <f t="shared" si="232"/>
        <v>0</v>
      </c>
      <c r="P620" s="504">
        <f t="shared" si="233"/>
        <v>0</v>
      </c>
      <c r="Q620" s="505">
        <f t="shared" si="233"/>
        <v>0</v>
      </c>
      <c r="R620" s="506">
        <f t="shared" si="233"/>
        <v>0</v>
      </c>
      <c r="S620" s="507"/>
      <c r="T620" s="508"/>
      <c r="U620" s="509">
        <f t="shared" si="234"/>
        <v>0</v>
      </c>
      <c r="V620" s="510"/>
      <c r="W620" s="510"/>
    </row>
    <row r="621" spans="1:23" ht="12" customHeight="1">
      <c r="A621" s="498">
        <v>13607815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5"/>
        <v>0</v>
      </c>
      <c r="K621" s="503">
        <f t="shared" ref="K621:L640" si="237">SUMIF($A$10:$A$332,$A621,K$10:K$332)</f>
        <v>0</v>
      </c>
      <c r="L621" s="503">
        <f t="shared" si="237"/>
        <v>0</v>
      </c>
      <c r="M621" s="511">
        <f t="shared" si="236"/>
        <v>0</v>
      </c>
      <c r="N621" s="503">
        <f t="shared" ref="N621:O640" si="238">SUMIF($A$10:$A$332,$A621,N$10:N$332)</f>
        <v>0</v>
      </c>
      <c r="O621" s="503">
        <f t="shared" si="238"/>
        <v>0</v>
      </c>
      <c r="P621" s="504">
        <f t="shared" ref="P621:R640" si="239">SUMIF($A$10:$A$327,$A621,P$10:P$327)</f>
        <v>0</v>
      </c>
      <c r="Q621" s="505">
        <f t="shared" si="239"/>
        <v>0</v>
      </c>
      <c r="R621" s="506">
        <f t="shared" si="239"/>
        <v>0</v>
      </c>
      <c r="S621" s="507"/>
      <c r="T621" s="508"/>
      <c r="U621" s="509">
        <f t="shared" si="234"/>
        <v>0</v>
      </c>
      <c r="V621" s="510"/>
      <c r="W621" s="510"/>
    </row>
    <row r="622" spans="1:23" ht="12" customHeight="1">
      <c r="A622" s="498">
        <v>13607844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5"/>
        <v>0</v>
      </c>
      <c r="K622" s="503">
        <f t="shared" si="237"/>
        <v>0</v>
      </c>
      <c r="L622" s="503">
        <f t="shared" si="237"/>
        <v>0</v>
      </c>
      <c r="M622" s="511">
        <f t="shared" si="236"/>
        <v>0</v>
      </c>
      <c r="N622" s="503">
        <f t="shared" si="238"/>
        <v>0</v>
      </c>
      <c r="O622" s="503">
        <f t="shared" si="238"/>
        <v>0</v>
      </c>
      <c r="P622" s="504">
        <f t="shared" si="239"/>
        <v>0</v>
      </c>
      <c r="Q622" s="505">
        <f t="shared" si="239"/>
        <v>0</v>
      </c>
      <c r="R622" s="506">
        <f t="shared" si="239"/>
        <v>0</v>
      </c>
      <c r="S622" s="507"/>
      <c r="T622" s="508"/>
      <c r="U622" s="509">
        <f t="shared" si="234"/>
        <v>0</v>
      </c>
      <c r="V622" s="510"/>
      <c r="W622" s="510"/>
    </row>
    <row r="623" spans="1:23" ht="12" customHeight="1">
      <c r="A623" s="498">
        <v>13607845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5"/>
        <v>0</v>
      </c>
      <c r="K623" s="503">
        <f t="shared" si="237"/>
        <v>0</v>
      </c>
      <c r="L623" s="503">
        <f t="shared" si="237"/>
        <v>0</v>
      </c>
      <c r="M623" s="511">
        <f t="shared" si="236"/>
        <v>0</v>
      </c>
      <c r="N623" s="503">
        <f t="shared" si="238"/>
        <v>0</v>
      </c>
      <c r="O623" s="503">
        <f t="shared" si="238"/>
        <v>0</v>
      </c>
      <c r="P623" s="504">
        <f t="shared" si="239"/>
        <v>0</v>
      </c>
      <c r="Q623" s="505">
        <f t="shared" si="239"/>
        <v>0</v>
      </c>
      <c r="R623" s="506">
        <f t="shared" si="239"/>
        <v>0</v>
      </c>
      <c r="S623" s="507"/>
      <c r="T623" s="508"/>
      <c r="U623" s="509">
        <f t="shared" si="234"/>
        <v>0</v>
      </c>
      <c r="V623" s="510"/>
      <c r="W623" s="510"/>
    </row>
    <row r="624" spans="1:23" ht="12" customHeight="1">
      <c r="A624" s="498">
        <v>13607885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5"/>
        <v>0</v>
      </c>
      <c r="K624" s="503">
        <f t="shared" si="237"/>
        <v>0</v>
      </c>
      <c r="L624" s="503">
        <f t="shared" si="237"/>
        <v>0</v>
      </c>
      <c r="M624" s="511">
        <f t="shared" si="236"/>
        <v>0</v>
      </c>
      <c r="N624" s="503">
        <f t="shared" si="238"/>
        <v>0</v>
      </c>
      <c r="O624" s="503">
        <f t="shared" si="238"/>
        <v>0</v>
      </c>
      <c r="P624" s="504">
        <f t="shared" si="239"/>
        <v>0</v>
      </c>
      <c r="Q624" s="505">
        <f t="shared" si="239"/>
        <v>0</v>
      </c>
      <c r="R624" s="506">
        <f t="shared" si="239"/>
        <v>0</v>
      </c>
      <c r="S624" s="507"/>
      <c r="T624" s="508"/>
      <c r="U624" s="509">
        <f t="shared" si="234"/>
        <v>0</v>
      </c>
      <c r="V624" s="510"/>
      <c r="W624" s="510"/>
    </row>
    <row r="625" spans="1:23" ht="12" customHeight="1">
      <c r="A625" s="498">
        <v>13607887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5"/>
        <v>0</v>
      </c>
      <c r="K625" s="503">
        <f t="shared" si="237"/>
        <v>0</v>
      </c>
      <c r="L625" s="503">
        <f t="shared" si="237"/>
        <v>0</v>
      </c>
      <c r="M625" s="511">
        <f t="shared" si="236"/>
        <v>0</v>
      </c>
      <c r="N625" s="503">
        <f t="shared" si="238"/>
        <v>0</v>
      </c>
      <c r="O625" s="503">
        <f t="shared" si="238"/>
        <v>0</v>
      </c>
      <c r="P625" s="504">
        <f t="shared" si="239"/>
        <v>0</v>
      </c>
      <c r="Q625" s="505">
        <f t="shared" si="239"/>
        <v>0</v>
      </c>
      <c r="R625" s="506">
        <f t="shared" si="239"/>
        <v>0</v>
      </c>
      <c r="S625" s="507"/>
      <c r="T625" s="508"/>
      <c r="U625" s="509">
        <f t="shared" si="234"/>
        <v>0</v>
      </c>
      <c r="V625" s="510"/>
      <c r="W625" s="510"/>
    </row>
    <row r="626" spans="1:23" ht="12" customHeight="1">
      <c r="A626" s="498">
        <v>13627109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5"/>
        <v>0</v>
      </c>
      <c r="K626" s="503">
        <f t="shared" si="237"/>
        <v>0</v>
      </c>
      <c r="L626" s="503">
        <f t="shared" si="237"/>
        <v>0</v>
      </c>
      <c r="M626" s="511">
        <f t="shared" si="236"/>
        <v>0</v>
      </c>
      <c r="N626" s="503">
        <f t="shared" si="238"/>
        <v>0</v>
      </c>
      <c r="O626" s="503">
        <f t="shared" si="238"/>
        <v>0</v>
      </c>
      <c r="P626" s="504">
        <f t="shared" si="239"/>
        <v>0</v>
      </c>
      <c r="Q626" s="505">
        <f t="shared" si="239"/>
        <v>0</v>
      </c>
      <c r="R626" s="506">
        <f t="shared" si="239"/>
        <v>0</v>
      </c>
      <c r="S626" s="507"/>
      <c r="T626" s="508"/>
      <c r="U626" s="509">
        <f t="shared" si="234"/>
        <v>0</v>
      </c>
      <c r="V626" s="510"/>
      <c r="W626" s="510"/>
    </row>
    <row r="627" spans="1:23" ht="12" customHeight="1">
      <c r="A627" s="498">
        <v>13627130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5"/>
        <v>0</v>
      </c>
      <c r="K627" s="503">
        <f t="shared" si="237"/>
        <v>0</v>
      </c>
      <c r="L627" s="503">
        <f t="shared" si="237"/>
        <v>0</v>
      </c>
      <c r="M627" s="511">
        <f t="shared" si="236"/>
        <v>0</v>
      </c>
      <c r="N627" s="503">
        <f t="shared" si="238"/>
        <v>0</v>
      </c>
      <c r="O627" s="503">
        <f t="shared" si="238"/>
        <v>0</v>
      </c>
      <c r="P627" s="504">
        <f t="shared" si="239"/>
        <v>0</v>
      </c>
      <c r="Q627" s="505">
        <f t="shared" si="239"/>
        <v>0</v>
      </c>
      <c r="R627" s="506">
        <f t="shared" si="239"/>
        <v>0</v>
      </c>
      <c r="S627" s="507"/>
      <c r="T627" s="508"/>
      <c r="U627" s="509">
        <f t="shared" si="234"/>
        <v>0</v>
      </c>
      <c r="V627" s="510"/>
      <c r="W627" s="510"/>
    </row>
    <row r="628" spans="1:23" ht="12" customHeight="1">
      <c r="A628" s="498">
        <v>13627145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5"/>
        <v>0</v>
      </c>
      <c r="K628" s="503">
        <f t="shared" si="237"/>
        <v>0</v>
      </c>
      <c r="L628" s="503">
        <f t="shared" si="237"/>
        <v>0</v>
      </c>
      <c r="M628" s="511">
        <f t="shared" si="236"/>
        <v>0</v>
      </c>
      <c r="N628" s="503">
        <f t="shared" si="238"/>
        <v>0</v>
      </c>
      <c r="O628" s="503">
        <f t="shared" si="238"/>
        <v>0</v>
      </c>
      <c r="P628" s="504">
        <f t="shared" si="239"/>
        <v>0</v>
      </c>
      <c r="Q628" s="505">
        <f t="shared" si="239"/>
        <v>0</v>
      </c>
      <c r="R628" s="506">
        <f t="shared" si="239"/>
        <v>0</v>
      </c>
      <c r="S628" s="507"/>
      <c r="T628" s="508"/>
      <c r="U628" s="509">
        <f t="shared" si="234"/>
        <v>0</v>
      </c>
      <c r="V628" s="510"/>
      <c r="W628" s="510"/>
    </row>
    <row r="629" spans="1:23" ht="12" customHeight="1">
      <c r="A629" s="498">
        <v>13801812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5"/>
        <v>0</v>
      </c>
      <c r="K629" s="503">
        <f t="shared" si="237"/>
        <v>0</v>
      </c>
      <c r="L629" s="503">
        <f t="shared" si="237"/>
        <v>0</v>
      </c>
      <c r="M629" s="511">
        <f t="shared" si="236"/>
        <v>0</v>
      </c>
      <c r="N629" s="503">
        <f t="shared" si="238"/>
        <v>0</v>
      </c>
      <c r="O629" s="503">
        <f t="shared" si="238"/>
        <v>0</v>
      </c>
      <c r="P629" s="504">
        <f t="shared" si="239"/>
        <v>0</v>
      </c>
      <c r="Q629" s="505">
        <f t="shared" si="239"/>
        <v>0</v>
      </c>
      <c r="R629" s="506">
        <f t="shared" si="239"/>
        <v>0</v>
      </c>
      <c r="S629" s="507"/>
      <c r="T629" s="508"/>
      <c r="U629" s="509">
        <f t="shared" si="234"/>
        <v>0</v>
      </c>
      <c r="V629" s="510"/>
      <c r="W629" s="510"/>
    </row>
    <row r="630" spans="1:23" ht="12" customHeight="1">
      <c r="A630" s="498">
        <v>13801815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5"/>
        <v>0</v>
      </c>
      <c r="K630" s="503">
        <f t="shared" si="237"/>
        <v>0</v>
      </c>
      <c r="L630" s="503">
        <f t="shared" si="237"/>
        <v>0</v>
      </c>
      <c r="M630" s="511">
        <f t="shared" si="236"/>
        <v>0</v>
      </c>
      <c r="N630" s="503">
        <f t="shared" si="238"/>
        <v>0</v>
      </c>
      <c r="O630" s="503">
        <f t="shared" si="238"/>
        <v>0</v>
      </c>
      <c r="P630" s="504">
        <f t="shared" si="239"/>
        <v>0</v>
      </c>
      <c r="Q630" s="505">
        <f t="shared" si="239"/>
        <v>0</v>
      </c>
      <c r="R630" s="506">
        <f t="shared" si="239"/>
        <v>0</v>
      </c>
      <c r="S630" s="507"/>
      <c r="T630" s="508"/>
      <c r="U630" s="509">
        <f t="shared" si="234"/>
        <v>0</v>
      </c>
      <c r="V630" s="510"/>
      <c r="W630" s="510"/>
    </row>
    <row r="631" spans="1:23" ht="12" customHeight="1">
      <c r="A631" s="498">
        <v>13801844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5"/>
        <v>0</v>
      </c>
      <c r="K631" s="503">
        <f t="shared" si="237"/>
        <v>0</v>
      </c>
      <c r="L631" s="503">
        <f t="shared" si="237"/>
        <v>0</v>
      </c>
      <c r="M631" s="511">
        <f t="shared" si="236"/>
        <v>0</v>
      </c>
      <c r="N631" s="503">
        <f t="shared" si="238"/>
        <v>0</v>
      </c>
      <c r="O631" s="503">
        <f t="shared" si="238"/>
        <v>0</v>
      </c>
      <c r="P631" s="504">
        <f t="shared" si="239"/>
        <v>0</v>
      </c>
      <c r="Q631" s="505">
        <f t="shared" si="239"/>
        <v>0</v>
      </c>
      <c r="R631" s="506">
        <f t="shared" si="239"/>
        <v>0</v>
      </c>
      <c r="S631" s="507"/>
      <c r="T631" s="508"/>
      <c r="U631" s="509">
        <f t="shared" si="234"/>
        <v>0</v>
      </c>
      <c r="V631" s="510"/>
      <c r="W631" s="510"/>
    </row>
    <row r="632" spans="1:23" ht="12" customHeight="1">
      <c r="A632" s="498">
        <v>13801885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5"/>
        <v>0</v>
      </c>
      <c r="K632" s="503">
        <f t="shared" si="237"/>
        <v>0</v>
      </c>
      <c r="L632" s="503">
        <f t="shared" si="237"/>
        <v>0</v>
      </c>
      <c r="M632" s="511">
        <f t="shared" si="236"/>
        <v>0</v>
      </c>
      <c r="N632" s="503">
        <f t="shared" si="238"/>
        <v>0</v>
      </c>
      <c r="O632" s="503">
        <f t="shared" si="238"/>
        <v>0</v>
      </c>
      <c r="P632" s="504">
        <f t="shared" si="239"/>
        <v>0</v>
      </c>
      <c r="Q632" s="505">
        <f t="shared" si="239"/>
        <v>0</v>
      </c>
      <c r="R632" s="506">
        <f t="shared" si="239"/>
        <v>0</v>
      </c>
      <c r="S632" s="507"/>
      <c r="T632" s="508"/>
      <c r="U632" s="509">
        <f t="shared" si="234"/>
        <v>0</v>
      </c>
      <c r="V632" s="510"/>
      <c r="W632" s="510"/>
    </row>
    <row r="633" spans="1:23" ht="12" customHeight="1">
      <c r="A633" s="498">
        <v>13861808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5"/>
        <v>0</v>
      </c>
      <c r="K633" s="503">
        <f t="shared" si="237"/>
        <v>0</v>
      </c>
      <c r="L633" s="503">
        <f t="shared" si="237"/>
        <v>0</v>
      </c>
      <c r="M633" s="511">
        <f t="shared" si="236"/>
        <v>0</v>
      </c>
      <c r="N633" s="503">
        <f t="shared" si="238"/>
        <v>0</v>
      </c>
      <c r="O633" s="503">
        <f t="shared" si="238"/>
        <v>0</v>
      </c>
      <c r="P633" s="504">
        <f t="shared" si="239"/>
        <v>0</v>
      </c>
      <c r="Q633" s="505">
        <f t="shared" si="239"/>
        <v>0</v>
      </c>
      <c r="R633" s="506">
        <f t="shared" si="239"/>
        <v>0</v>
      </c>
      <c r="S633" s="507"/>
      <c r="T633" s="508"/>
      <c r="U633" s="509">
        <f t="shared" si="234"/>
        <v>0</v>
      </c>
      <c r="V633" s="510"/>
      <c r="W633" s="510"/>
    </row>
    <row r="634" spans="1:23" ht="12" customHeight="1">
      <c r="A634" s="498">
        <v>13861815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5"/>
        <v>0</v>
      </c>
      <c r="K634" s="503">
        <f t="shared" si="237"/>
        <v>0</v>
      </c>
      <c r="L634" s="503">
        <f t="shared" si="237"/>
        <v>0</v>
      </c>
      <c r="M634" s="511">
        <f t="shared" si="236"/>
        <v>0</v>
      </c>
      <c r="N634" s="503">
        <f t="shared" si="238"/>
        <v>0</v>
      </c>
      <c r="O634" s="503">
        <f t="shared" si="238"/>
        <v>0</v>
      </c>
      <c r="P634" s="504">
        <f t="shared" si="239"/>
        <v>0</v>
      </c>
      <c r="Q634" s="505">
        <f t="shared" si="239"/>
        <v>0</v>
      </c>
      <c r="R634" s="506">
        <f t="shared" si="239"/>
        <v>0</v>
      </c>
      <c r="S634" s="507"/>
      <c r="T634" s="508"/>
      <c r="U634" s="509">
        <f t="shared" si="234"/>
        <v>0</v>
      </c>
      <c r="V634" s="510"/>
      <c r="W634" s="510"/>
    </row>
    <row r="635" spans="1:23" ht="12" customHeight="1">
      <c r="A635" s="498">
        <v>13861844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5"/>
        <v>0</v>
      </c>
      <c r="K635" s="503">
        <f t="shared" si="237"/>
        <v>0</v>
      </c>
      <c r="L635" s="503">
        <f t="shared" si="237"/>
        <v>0</v>
      </c>
      <c r="M635" s="511">
        <f t="shared" si="236"/>
        <v>0</v>
      </c>
      <c r="N635" s="503">
        <f t="shared" si="238"/>
        <v>0</v>
      </c>
      <c r="O635" s="503">
        <f t="shared" si="238"/>
        <v>0</v>
      </c>
      <c r="P635" s="504">
        <f t="shared" si="239"/>
        <v>0</v>
      </c>
      <c r="Q635" s="505">
        <f t="shared" si="239"/>
        <v>0</v>
      </c>
      <c r="R635" s="506">
        <f t="shared" si="239"/>
        <v>0</v>
      </c>
      <c r="S635" s="507"/>
      <c r="T635" s="508"/>
      <c r="U635" s="509">
        <f t="shared" si="234"/>
        <v>0</v>
      </c>
      <c r="V635" s="510"/>
      <c r="W635" s="510"/>
    </row>
    <row r="636" spans="1:23" ht="12" customHeight="1">
      <c r="A636" s="498">
        <v>13901109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5"/>
        <v>0</v>
      </c>
      <c r="K636" s="503">
        <f t="shared" si="237"/>
        <v>0</v>
      </c>
      <c r="L636" s="503">
        <f t="shared" si="237"/>
        <v>0</v>
      </c>
      <c r="M636" s="511">
        <f t="shared" si="236"/>
        <v>0</v>
      </c>
      <c r="N636" s="503">
        <f t="shared" si="238"/>
        <v>0</v>
      </c>
      <c r="O636" s="503">
        <f t="shared" si="238"/>
        <v>0</v>
      </c>
      <c r="P636" s="504">
        <f t="shared" si="239"/>
        <v>0</v>
      </c>
      <c r="Q636" s="505">
        <f t="shared" si="239"/>
        <v>0</v>
      </c>
      <c r="R636" s="506">
        <f t="shared" si="239"/>
        <v>0</v>
      </c>
      <c r="S636" s="507"/>
      <c r="T636" s="508"/>
      <c r="U636" s="509">
        <f t="shared" ref="U636:U667" si="240">SUMIF($A$10:$A$327,$A636,U$10:U$327)</f>
        <v>0</v>
      </c>
      <c r="V636" s="510"/>
      <c r="W636" s="510"/>
    </row>
    <row r="637" spans="1:23" ht="12" customHeight="1">
      <c r="A637" s="498">
        <v>13901145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5"/>
        <v>0</v>
      </c>
      <c r="K637" s="503">
        <f t="shared" si="237"/>
        <v>0</v>
      </c>
      <c r="L637" s="503">
        <f t="shared" si="237"/>
        <v>0</v>
      </c>
      <c r="M637" s="511">
        <f t="shared" si="236"/>
        <v>0</v>
      </c>
      <c r="N637" s="503">
        <f t="shared" si="238"/>
        <v>0</v>
      </c>
      <c r="O637" s="503">
        <f t="shared" si="238"/>
        <v>0</v>
      </c>
      <c r="P637" s="504">
        <f t="shared" si="239"/>
        <v>0</v>
      </c>
      <c r="Q637" s="505">
        <f t="shared" si="239"/>
        <v>0</v>
      </c>
      <c r="R637" s="506">
        <f t="shared" si="239"/>
        <v>0</v>
      </c>
      <c r="S637" s="507"/>
      <c r="T637" s="508"/>
      <c r="U637" s="509">
        <f t="shared" si="240"/>
        <v>0</v>
      </c>
      <c r="V637" s="510"/>
      <c r="W637" s="510"/>
    </row>
    <row r="638" spans="1:23" ht="12" customHeight="1">
      <c r="A638" s="498">
        <v>20150835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5"/>
        <v>0</v>
      </c>
      <c r="K638" s="503">
        <f t="shared" si="237"/>
        <v>0</v>
      </c>
      <c r="L638" s="503">
        <f t="shared" si="237"/>
        <v>0</v>
      </c>
      <c r="M638" s="511">
        <f t="shared" si="236"/>
        <v>0</v>
      </c>
      <c r="N638" s="503">
        <f t="shared" si="238"/>
        <v>0</v>
      </c>
      <c r="O638" s="503">
        <f t="shared" si="238"/>
        <v>0</v>
      </c>
      <c r="P638" s="504">
        <f t="shared" si="239"/>
        <v>0</v>
      </c>
      <c r="Q638" s="505">
        <f t="shared" si="239"/>
        <v>0</v>
      </c>
      <c r="R638" s="506">
        <f t="shared" si="239"/>
        <v>0</v>
      </c>
      <c r="S638" s="507"/>
      <c r="T638" s="508"/>
      <c r="U638" s="509">
        <f t="shared" si="240"/>
        <v>0</v>
      </c>
      <c r="V638" s="510"/>
      <c r="W638" s="510"/>
    </row>
    <row r="639" spans="1:23" ht="12" customHeight="1">
      <c r="A639" s="498">
        <v>31210808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5"/>
        <v>0</v>
      </c>
      <c r="K639" s="503">
        <f t="shared" si="237"/>
        <v>0</v>
      </c>
      <c r="L639" s="503">
        <f t="shared" si="237"/>
        <v>0</v>
      </c>
      <c r="M639" s="511">
        <f t="shared" si="236"/>
        <v>0</v>
      </c>
      <c r="N639" s="503">
        <f t="shared" si="238"/>
        <v>0</v>
      </c>
      <c r="O639" s="503">
        <f t="shared" si="238"/>
        <v>0</v>
      </c>
      <c r="P639" s="504">
        <f t="shared" si="239"/>
        <v>0</v>
      </c>
      <c r="Q639" s="505">
        <f t="shared" si="239"/>
        <v>0</v>
      </c>
      <c r="R639" s="506">
        <f t="shared" si="239"/>
        <v>0</v>
      </c>
      <c r="S639" s="507"/>
      <c r="T639" s="508"/>
      <c r="U639" s="509">
        <f t="shared" si="240"/>
        <v>0</v>
      </c>
      <c r="V639" s="510"/>
      <c r="W639" s="510"/>
    </row>
    <row r="640" spans="1:23" ht="12" customHeight="1">
      <c r="A640" s="498">
        <v>31210820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5"/>
        <v>0</v>
      </c>
      <c r="K640" s="503">
        <f t="shared" si="237"/>
        <v>0</v>
      </c>
      <c r="L640" s="503">
        <f t="shared" si="237"/>
        <v>0</v>
      </c>
      <c r="M640" s="511">
        <f t="shared" si="236"/>
        <v>0</v>
      </c>
      <c r="N640" s="503">
        <f t="shared" si="238"/>
        <v>0</v>
      </c>
      <c r="O640" s="503">
        <f t="shared" si="238"/>
        <v>0</v>
      </c>
      <c r="P640" s="504">
        <f t="shared" si="239"/>
        <v>0</v>
      </c>
      <c r="Q640" s="505">
        <f t="shared" si="239"/>
        <v>0</v>
      </c>
      <c r="R640" s="506">
        <f t="shared" si="239"/>
        <v>0</v>
      </c>
      <c r="S640" s="507"/>
      <c r="T640" s="508"/>
      <c r="U640" s="509">
        <f t="shared" si="240"/>
        <v>0</v>
      </c>
      <c r="V640" s="510"/>
      <c r="W640" s="510"/>
    </row>
    <row r="641" spans="1:23" ht="12" customHeight="1">
      <c r="A641" s="498">
        <v>31210825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5"/>
        <v>0</v>
      </c>
      <c r="K641" s="503">
        <f t="shared" ref="K641:L660" si="241">SUMIF($A$10:$A$332,$A641,K$10:K$332)</f>
        <v>0</v>
      </c>
      <c r="L641" s="503">
        <f t="shared" si="241"/>
        <v>0</v>
      </c>
      <c r="M641" s="511">
        <f t="shared" si="236"/>
        <v>0</v>
      </c>
      <c r="N641" s="503">
        <f t="shared" ref="N641:O660" si="242">SUMIF($A$10:$A$332,$A641,N$10:N$332)</f>
        <v>0</v>
      </c>
      <c r="O641" s="503">
        <f t="shared" si="242"/>
        <v>0</v>
      </c>
      <c r="P641" s="504">
        <f t="shared" ref="P641:R660" si="243">SUMIF($A$10:$A$327,$A641,P$10:P$327)</f>
        <v>100</v>
      </c>
      <c r="Q641" s="505">
        <f t="shared" si="243"/>
        <v>0</v>
      </c>
      <c r="R641" s="506">
        <f t="shared" si="243"/>
        <v>100</v>
      </c>
      <c r="S641" s="507"/>
      <c r="T641" s="508"/>
      <c r="U641" s="509">
        <f t="shared" si="240"/>
        <v>100</v>
      </c>
      <c r="V641" s="510"/>
      <c r="W641" s="510"/>
    </row>
    <row r="642" spans="1:23" ht="12" customHeight="1">
      <c r="A642" s="498">
        <v>31210831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5"/>
        <v>0</v>
      </c>
      <c r="K642" s="503">
        <f t="shared" si="241"/>
        <v>0</v>
      </c>
      <c r="L642" s="503">
        <f t="shared" si="241"/>
        <v>0</v>
      </c>
      <c r="M642" s="511">
        <f t="shared" si="236"/>
        <v>0</v>
      </c>
      <c r="N642" s="503">
        <f t="shared" si="242"/>
        <v>0</v>
      </c>
      <c r="O642" s="503">
        <f t="shared" si="242"/>
        <v>0</v>
      </c>
      <c r="P642" s="504">
        <f t="shared" si="243"/>
        <v>360</v>
      </c>
      <c r="Q642" s="505">
        <f t="shared" si="243"/>
        <v>0</v>
      </c>
      <c r="R642" s="506">
        <f t="shared" si="243"/>
        <v>360</v>
      </c>
      <c r="S642" s="507"/>
      <c r="T642" s="508"/>
      <c r="U642" s="509">
        <f t="shared" si="240"/>
        <v>360</v>
      </c>
      <c r="V642" s="510"/>
      <c r="W642" s="510"/>
    </row>
    <row r="643" spans="1:23" ht="12" customHeight="1">
      <c r="A643" s="498">
        <v>31210888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5"/>
        <v>0</v>
      </c>
      <c r="K643" s="503">
        <f t="shared" si="241"/>
        <v>0</v>
      </c>
      <c r="L643" s="503">
        <f t="shared" si="241"/>
        <v>0</v>
      </c>
      <c r="M643" s="511">
        <f t="shared" si="236"/>
        <v>0</v>
      </c>
      <c r="N643" s="503">
        <f t="shared" si="242"/>
        <v>0</v>
      </c>
      <c r="O643" s="503">
        <f t="shared" si="242"/>
        <v>0</v>
      </c>
      <c r="P643" s="504">
        <f t="shared" si="243"/>
        <v>0</v>
      </c>
      <c r="Q643" s="505">
        <f t="shared" si="243"/>
        <v>0</v>
      </c>
      <c r="R643" s="506">
        <f t="shared" si="243"/>
        <v>0</v>
      </c>
      <c r="S643" s="507"/>
      <c r="T643" s="508"/>
      <c r="U643" s="509">
        <f t="shared" si="240"/>
        <v>0</v>
      </c>
      <c r="V643" s="510"/>
      <c r="W643" s="510"/>
    </row>
    <row r="644" spans="1:23" ht="12" customHeight="1">
      <c r="A644" s="498">
        <v>31210823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5"/>
        <v>0</v>
      </c>
      <c r="K644" s="503">
        <f t="shared" si="241"/>
        <v>0</v>
      </c>
      <c r="L644" s="503">
        <f t="shared" si="241"/>
        <v>0</v>
      </c>
      <c r="M644" s="511">
        <f t="shared" si="236"/>
        <v>0</v>
      </c>
      <c r="N644" s="503">
        <f t="shared" si="242"/>
        <v>0</v>
      </c>
      <c r="O644" s="503">
        <f t="shared" si="242"/>
        <v>0</v>
      </c>
      <c r="P644" s="504">
        <f t="shared" si="243"/>
        <v>0</v>
      </c>
      <c r="Q644" s="505">
        <f t="shared" si="243"/>
        <v>0</v>
      </c>
      <c r="R644" s="506">
        <f t="shared" si="243"/>
        <v>0</v>
      </c>
      <c r="S644" s="507"/>
      <c r="T644" s="508"/>
      <c r="U644" s="509">
        <f t="shared" si="240"/>
        <v>0</v>
      </c>
      <c r="V644" s="510"/>
      <c r="W644" s="510"/>
    </row>
    <row r="645" spans="1:23" ht="12" customHeight="1">
      <c r="A645" s="498">
        <v>31400126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5"/>
        <v>0</v>
      </c>
      <c r="K645" s="503">
        <f t="shared" si="241"/>
        <v>0</v>
      </c>
      <c r="L645" s="503">
        <f t="shared" si="241"/>
        <v>0</v>
      </c>
      <c r="M645" s="511">
        <f t="shared" si="236"/>
        <v>0</v>
      </c>
      <c r="N645" s="503">
        <f t="shared" si="242"/>
        <v>0</v>
      </c>
      <c r="O645" s="503">
        <f t="shared" si="242"/>
        <v>0</v>
      </c>
      <c r="P645" s="504">
        <f t="shared" si="243"/>
        <v>0</v>
      </c>
      <c r="Q645" s="505">
        <f t="shared" si="243"/>
        <v>0</v>
      </c>
      <c r="R645" s="506">
        <f t="shared" si="243"/>
        <v>0</v>
      </c>
      <c r="S645" s="507"/>
      <c r="T645" s="508"/>
      <c r="U645" s="509">
        <f t="shared" si="240"/>
        <v>0</v>
      </c>
      <c r="V645" s="510"/>
      <c r="W645" s="510"/>
    </row>
    <row r="646" spans="1:23" ht="12" customHeight="1">
      <c r="A646" s="498">
        <v>31400872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5"/>
        <v>0</v>
      </c>
      <c r="K646" s="503">
        <f t="shared" si="241"/>
        <v>0</v>
      </c>
      <c r="L646" s="503">
        <f t="shared" si="241"/>
        <v>24</v>
      </c>
      <c r="M646" s="511">
        <f t="shared" si="236"/>
        <v>0</v>
      </c>
      <c r="N646" s="503">
        <f t="shared" si="242"/>
        <v>0</v>
      </c>
      <c r="O646" s="503">
        <f t="shared" si="242"/>
        <v>24</v>
      </c>
      <c r="P646" s="504">
        <f t="shared" si="243"/>
        <v>0</v>
      </c>
      <c r="Q646" s="505">
        <f t="shared" si="243"/>
        <v>0</v>
      </c>
      <c r="R646" s="506">
        <f t="shared" si="243"/>
        <v>0</v>
      </c>
      <c r="S646" s="507"/>
      <c r="T646" s="508"/>
      <c r="U646" s="509">
        <f t="shared" si="240"/>
        <v>24</v>
      </c>
      <c r="V646" s="510"/>
      <c r="W646" s="510"/>
    </row>
    <row r="647" spans="1:23" ht="12" customHeight="1">
      <c r="A647" s="498">
        <v>31410825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5"/>
        <v>0</v>
      </c>
      <c r="K647" s="503">
        <f t="shared" si="241"/>
        <v>0</v>
      </c>
      <c r="L647" s="503">
        <f t="shared" si="241"/>
        <v>0</v>
      </c>
      <c r="M647" s="511">
        <f t="shared" si="236"/>
        <v>0</v>
      </c>
      <c r="N647" s="503">
        <f t="shared" si="242"/>
        <v>0</v>
      </c>
      <c r="O647" s="503">
        <f t="shared" si="242"/>
        <v>0</v>
      </c>
      <c r="P647" s="504">
        <f t="shared" si="243"/>
        <v>0</v>
      </c>
      <c r="Q647" s="505">
        <f t="shared" si="243"/>
        <v>0</v>
      </c>
      <c r="R647" s="506">
        <f t="shared" si="243"/>
        <v>0</v>
      </c>
      <c r="S647" s="507"/>
      <c r="T647" s="508"/>
      <c r="U647" s="509">
        <f t="shared" si="240"/>
        <v>0</v>
      </c>
      <c r="V647" s="510"/>
      <c r="W647" s="510"/>
    </row>
    <row r="648" spans="1:23" ht="12" customHeight="1">
      <c r="A648" s="498">
        <v>31410854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5"/>
        <v>0</v>
      </c>
      <c r="K648" s="503">
        <f t="shared" si="241"/>
        <v>0</v>
      </c>
      <c r="L648" s="503">
        <f t="shared" si="241"/>
        <v>0</v>
      </c>
      <c r="M648" s="511">
        <f t="shared" si="236"/>
        <v>0</v>
      </c>
      <c r="N648" s="503">
        <f t="shared" si="242"/>
        <v>0</v>
      </c>
      <c r="O648" s="503">
        <f t="shared" si="242"/>
        <v>0</v>
      </c>
      <c r="P648" s="504">
        <f t="shared" si="243"/>
        <v>0</v>
      </c>
      <c r="Q648" s="505">
        <f t="shared" si="243"/>
        <v>320</v>
      </c>
      <c r="R648" s="506">
        <f t="shared" si="243"/>
        <v>320</v>
      </c>
      <c r="S648" s="507"/>
      <c r="T648" s="508"/>
      <c r="U648" s="509">
        <f t="shared" si="240"/>
        <v>320</v>
      </c>
      <c r="V648" s="510"/>
      <c r="W648" s="510"/>
    </row>
    <row r="649" spans="1:23" ht="12" customHeight="1">
      <c r="A649" s="498">
        <v>31411813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5"/>
        <v>0</v>
      </c>
      <c r="K649" s="503">
        <f t="shared" si="241"/>
        <v>0</v>
      </c>
      <c r="L649" s="503">
        <f t="shared" si="241"/>
        <v>0</v>
      </c>
      <c r="M649" s="511">
        <f t="shared" si="236"/>
        <v>0</v>
      </c>
      <c r="N649" s="503">
        <f t="shared" si="242"/>
        <v>0</v>
      </c>
      <c r="O649" s="503">
        <f t="shared" si="242"/>
        <v>0</v>
      </c>
      <c r="P649" s="504">
        <f t="shared" si="243"/>
        <v>20</v>
      </c>
      <c r="Q649" s="505">
        <f t="shared" si="243"/>
        <v>460</v>
      </c>
      <c r="R649" s="506">
        <f t="shared" si="243"/>
        <v>480</v>
      </c>
      <c r="S649" s="507"/>
      <c r="T649" s="508"/>
      <c r="U649" s="509">
        <f t="shared" si="240"/>
        <v>480</v>
      </c>
      <c r="V649" s="510"/>
      <c r="W649" s="510"/>
    </row>
    <row r="650" spans="1:23" ht="12" customHeight="1">
      <c r="A650" s="498">
        <v>31411825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5"/>
        <v>0</v>
      </c>
      <c r="K650" s="503">
        <f t="shared" si="241"/>
        <v>0</v>
      </c>
      <c r="L650" s="503">
        <f t="shared" si="241"/>
        <v>0</v>
      </c>
      <c r="M650" s="511">
        <f t="shared" si="236"/>
        <v>0</v>
      </c>
      <c r="N650" s="503">
        <f t="shared" si="242"/>
        <v>0</v>
      </c>
      <c r="O650" s="503">
        <f t="shared" si="242"/>
        <v>0</v>
      </c>
      <c r="P650" s="504">
        <f t="shared" si="243"/>
        <v>0</v>
      </c>
      <c r="Q650" s="505">
        <f t="shared" si="243"/>
        <v>0</v>
      </c>
      <c r="R650" s="506">
        <f t="shared" si="243"/>
        <v>0</v>
      </c>
      <c r="S650" s="507"/>
      <c r="T650" s="508"/>
      <c r="U650" s="509">
        <f t="shared" si="240"/>
        <v>0</v>
      </c>
      <c r="V650" s="510"/>
      <c r="W650" s="510"/>
    </row>
    <row r="651" spans="1:23" ht="12" customHeight="1">
      <c r="A651" s="498">
        <v>31410831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5"/>
        <v>0</v>
      </c>
      <c r="K651" s="503">
        <f t="shared" si="241"/>
        <v>0</v>
      </c>
      <c r="L651" s="503">
        <f t="shared" si="241"/>
        <v>0</v>
      </c>
      <c r="M651" s="511">
        <f t="shared" si="236"/>
        <v>0</v>
      </c>
      <c r="N651" s="503">
        <f t="shared" si="242"/>
        <v>0</v>
      </c>
      <c r="O651" s="503">
        <f t="shared" si="242"/>
        <v>0</v>
      </c>
      <c r="P651" s="504">
        <f t="shared" si="243"/>
        <v>184</v>
      </c>
      <c r="Q651" s="505">
        <f t="shared" si="243"/>
        <v>0</v>
      </c>
      <c r="R651" s="506">
        <f t="shared" si="243"/>
        <v>184</v>
      </c>
      <c r="S651" s="507"/>
      <c r="T651" s="508"/>
      <c r="U651" s="509">
        <f t="shared" si="240"/>
        <v>184</v>
      </c>
      <c r="V651" s="510"/>
      <c r="W651" s="510"/>
    </row>
    <row r="652" spans="1:23" ht="12" customHeight="1">
      <c r="A652" s="498">
        <v>31411831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5"/>
        <v>0</v>
      </c>
      <c r="K652" s="503">
        <f t="shared" si="241"/>
        <v>0</v>
      </c>
      <c r="L652" s="503">
        <f t="shared" si="241"/>
        <v>0</v>
      </c>
      <c r="M652" s="511">
        <f t="shared" si="236"/>
        <v>0</v>
      </c>
      <c r="N652" s="503">
        <f t="shared" si="242"/>
        <v>0</v>
      </c>
      <c r="O652" s="503">
        <f t="shared" si="242"/>
        <v>0</v>
      </c>
      <c r="P652" s="504">
        <f t="shared" si="243"/>
        <v>114</v>
      </c>
      <c r="Q652" s="505">
        <f t="shared" si="243"/>
        <v>0</v>
      </c>
      <c r="R652" s="506">
        <f t="shared" si="243"/>
        <v>114</v>
      </c>
      <c r="S652" s="507"/>
      <c r="T652" s="508"/>
      <c r="U652" s="509">
        <f t="shared" si="240"/>
        <v>114</v>
      </c>
      <c r="V652" s="510"/>
      <c r="W652" s="510"/>
    </row>
    <row r="653" spans="1:23" ht="12" customHeight="1">
      <c r="A653" s="498">
        <v>31411854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5"/>
        <v>0</v>
      </c>
      <c r="K653" s="503">
        <f t="shared" si="241"/>
        <v>0</v>
      </c>
      <c r="L653" s="503">
        <f t="shared" si="241"/>
        <v>0</v>
      </c>
      <c r="M653" s="511">
        <f t="shared" si="236"/>
        <v>0</v>
      </c>
      <c r="N653" s="503">
        <f t="shared" si="242"/>
        <v>0</v>
      </c>
      <c r="O653" s="503">
        <f t="shared" si="242"/>
        <v>0</v>
      </c>
      <c r="P653" s="504">
        <f t="shared" si="243"/>
        <v>0</v>
      </c>
      <c r="Q653" s="505">
        <f t="shared" si="243"/>
        <v>80</v>
      </c>
      <c r="R653" s="506">
        <f t="shared" si="243"/>
        <v>80</v>
      </c>
      <c r="S653" s="507"/>
      <c r="T653" s="508"/>
      <c r="U653" s="509">
        <f t="shared" si="240"/>
        <v>80</v>
      </c>
      <c r="V653" s="510"/>
      <c r="W653" s="510"/>
    </row>
    <row r="654" spans="1:23" ht="12" customHeight="1">
      <c r="A654" s="498">
        <v>32000890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5"/>
        <v>0</v>
      </c>
      <c r="K654" s="503">
        <f t="shared" si="241"/>
        <v>0</v>
      </c>
      <c r="L654" s="503">
        <f t="shared" si="241"/>
        <v>0</v>
      </c>
      <c r="M654" s="511">
        <f t="shared" si="236"/>
        <v>0</v>
      </c>
      <c r="N654" s="503">
        <f t="shared" si="242"/>
        <v>0</v>
      </c>
      <c r="O654" s="503">
        <f t="shared" si="242"/>
        <v>0</v>
      </c>
      <c r="P654" s="504">
        <f t="shared" si="243"/>
        <v>0</v>
      </c>
      <c r="Q654" s="505">
        <f t="shared" si="243"/>
        <v>0</v>
      </c>
      <c r="R654" s="506">
        <f t="shared" si="243"/>
        <v>0</v>
      </c>
      <c r="S654" s="507"/>
      <c r="T654" s="508"/>
      <c r="U654" s="509">
        <f t="shared" si="240"/>
        <v>0</v>
      </c>
      <c r="V654" s="510"/>
      <c r="W654" s="510"/>
    </row>
    <row r="655" spans="1:23" ht="12" customHeight="1">
      <c r="A655" s="498">
        <v>32010104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5"/>
        <v>0</v>
      </c>
      <c r="K655" s="503">
        <f t="shared" si="241"/>
        <v>0</v>
      </c>
      <c r="L655" s="503">
        <f t="shared" si="241"/>
        <v>0</v>
      </c>
      <c r="M655" s="511">
        <f t="shared" si="236"/>
        <v>0</v>
      </c>
      <c r="N655" s="503">
        <f t="shared" si="242"/>
        <v>0</v>
      </c>
      <c r="O655" s="503">
        <f t="shared" si="242"/>
        <v>0</v>
      </c>
      <c r="P655" s="504">
        <f t="shared" si="243"/>
        <v>0</v>
      </c>
      <c r="Q655" s="505">
        <f t="shared" si="243"/>
        <v>0</v>
      </c>
      <c r="R655" s="506">
        <f t="shared" si="243"/>
        <v>0</v>
      </c>
      <c r="S655" s="507"/>
      <c r="T655" s="508"/>
      <c r="U655" s="509">
        <f t="shared" si="240"/>
        <v>0</v>
      </c>
      <c r="V655" s="510"/>
      <c r="W655" s="510"/>
    </row>
    <row r="656" spans="1:23" ht="12" customHeight="1">
      <c r="A656" s="498">
        <v>32010108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5"/>
        <v>0</v>
      </c>
      <c r="K656" s="503">
        <f t="shared" si="241"/>
        <v>0</v>
      </c>
      <c r="L656" s="503">
        <f t="shared" si="241"/>
        <v>0</v>
      </c>
      <c r="M656" s="511">
        <f t="shared" si="236"/>
        <v>0</v>
      </c>
      <c r="N656" s="503">
        <f t="shared" si="242"/>
        <v>0</v>
      </c>
      <c r="O656" s="503">
        <f t="shared" si="242"/>
        <v>0</v>
      </c>
      <c r="P656" s="504">
        <f t="shared" si="243"/>
        <v>0</v>
      </c>
      <c r="Q656" s="505">
        <f t="shared" si="243"/>
        <v>0</v>
      </c>
      <c r="R656" s="506">
        <f t="shared" si="243"/>
        <v>0</v>
      </c>
      <c r="S656" s="507"/>
      <c r="T656" s="508"/>
      <c r="U656" s="509">
        <f t="shared" si="240"/>
        <v>0</v>
      </c>
      <c r="V656" s="510"/>
      <c r="W656" s="510"/>
    </row>
    <row r="657" spans="1:23" ht="12" customHeight="1">
      <c r="A657" s="498">
        <v>32010131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5"/>
        <v>0</v>
      </c>
      <c r="K657" s="503">
        <f t="shared" si="241"/>
        <v>0</v>
      </c>
      <c r="L657" s="503">
        <f t="shared" si="241"/>
        <v>0</v>
      </c>
      <c r="M657" s="511">
        <f t="shared" si="236"/>
        <v>0</v>
      </c>
      <c r="N657" s="503">
        <f t="shared" si="242"/>
        <v>0</v>
      </c>
      <c r="O657" s="503">
        <f t="shared" si="242"/>
        <v>0</v>
      </c>
      <c r="P657" s="504">
        <f t="shared" si="243"/>
        <v>0</v>
      </c>
      <c r="Q657" s="505">
        <f t="shared" si="243"/>
        <v>0</v>
      </c>
      <c r="R657" s="506">
        <f t="shared" si="243"/>
        <v>0</v>
      </c>
      <c r="S657" s="507"/>
      <c r="T657" s="508"/>
      <c r="U657" s="509">
        <f t="shared" si="240"/>
        <v>0</v>
      </c>
      <c r="V657" s="510"/>
      <c r="W657" s="510"/>
    </row>
    <row r="658" spans="1:23" ht="12" customHeight="1">
      <c r="A658" s="498">
        <v>32010834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5"/>
        <v>0</v>
      </c>
      <c r="K658" s="503">
        <f t="shared" si="241"/>
        <v>0</v>
      </c>
      <c r="L658" s="503">
        <f t="shared" si="241"/>
        <v>0</v>
      </c>
      <c r="M658" s="511">
        <f t="shared" si="236"/>
        <v>0</v>
      </c>
      <c r="N658" s="503">
        <f t="shared" si="242"/>
        <v>0</v>
      </c>
      <c r="O658" s="503">
        <f t="shared" si="242"/>
        <v>0</v>
      </c>
      <c r="P658" s="504">
        <f t="shared" si="243"/>
        <v>0</v>
      </c>
      <c r="Q658" s="505">
        <f t="shared" si="243"/>
        <v>0</v>
      </c>
      <c r="R658" s="506">
        <f t="shared" si="243"/>
        <v>0</v>
      </c>
      <c r="S658" s="507"/>
      <c r="T658" s="508"/>
      <c r="U658" s="509">
        <f t="shared" si="240"/>
        <v>0</v>
      </c>
      <c r="V658" s="510"/>
      <c r="W658" s="510"/>
    </row>
    <row r="659" spans="1:23" ht="12" customHeight="1">
      <c r="A659" s="498">
        <v>32010837</v>
      </c>
      <c r="B659" s="499"/>
      <c r="C659" s="500"/>
      <c r="D659" s="501"/>
      <c r="E659" s="501"/>
      <c r="F659" s="501"/>
      <c r="H659" s="501"/>
      <c r="I659" s="502"/>
      <c r="J659" s="503">
        <f t="shared" si="235"/>
        <v>0</v>
      </c>
      <c r="K659" s="503">
        <f t="shared" si="241"/>
        <v>0</v>
      </c>
      <c r="L659" s="503">
        <f t="shared" si="241"/>
        <v>0</v>
      </c>
      <c r="M659" s="511">
        <f t="shared" si="236"/>
        <v>0</v>
      </c>
      <c r="N659" s="503">
        <f t="shared" si="242"/>
        <v>0</v>
      </c>
      <c r="O659" s="503">
        <f t="shared" si="242"/>
        <v>0</v>
      </c>
      <c r="P659" s="504">
        <f t="shared" si="243"/>
        <v>0</v>
      </c>
      <c r="Q659" s="505">
        <f t="shared" si="243"/>
        <v>0</v>
      </c>
      <c r="R659" s="506">
        <f t="shared" si="243"/>
        <v>0</v>
      </c>
      <c r="S659" s="507"/>
      <c r="T659" s="508"/>
      <c r="U659" s="509">
        <f t="shared" si="240"/>
        <v>0</v>
      </c>
      <c r="V659" s="510"/>
      <c r="W659" s="510"/>
    </row>
    <row r="660" spans="1:23" ht="12" customHeight="1">
      <c r="A660" s="498">
        <v>32010890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5"/>
        <v>0</v>
      </c>
      <c r="K660" s="503">
        <f t="shared" si="241"/>
        <v>0</v>
      </c>
      <c r="L660" s="503">
        <f t="shared" si="241"/>
        <v>0</v>
      </c>
      <c r="M660" s="511">
        <f t="shared" si="236"/>
        <v>0</v>
      </c>
      <c r="N660" s="503">
        <f t="shared" si="242"/>
        <v>0</v>
      </c>
      <c r="O660" s="503">
        <f t="shared" si="242"/>
        <v>0</v>
      </c>
      <c r="P660" s="504">
        <f t="shared" si="243"/>
        <v>0</v>
      </c>
      <c r="Q660" s="505">
        <f t="shared" si="243"/>
        <v>0</v>
      </c>
      <c r="R660" s="506">
        <f t="shared" si="243"/>
        <v>0</v>
      </c>
      <c r="S660" s="507"/>
      <c r="T660" s="508"/>
      <c r="U660" s="509">
        <f t="shared" si="240"/>
        <v>0</v>
      </c>
      <c r="V660" s="510"/>
      <c r="W660" s="510"/>
    </row>
    <row r="661" spans="1:23" ht="12" customHeight="1">
      <c r="A661" s="498">
        <v>32101870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5"/>
        <v>0</v>
      </c>
      <c r="K661" s="503">
        <f t="shared" ref="K661:L680" si="244">SUMIF($A$10:$A$332,$A661,K$10:K$332)</f>
        <v>0</v>
      </c>
      <c r="L661" s="503">
        <f t="shared" si="244"/>
        <v>0</v>
      </c>
      <c r="M661" s="511">
        <f t="shared" si="236"/>
        <v>0</v>
      </c>
      <c r="N661" s="503">
        <f t="shared" ref="N661:O680" si="245">SUMIF($A$10:$A$332,$A661,N$10:N$332)</f>
        <v>0</v>
      </c>
      <c r="O661" s="503">
        <f t="shared" si="245"/>
        <v>0</v>
      </c>
      <c r="P661" s="504">
        <f t="shared" ref="P661:R680" si="246">SUMIF($A$10:$A$327,$A661,P$10:P$327)</f>
        <v>0</v>
      </c>
      <c r="Q661" s="505">
        <f t="shared" si="246"/>
        <v>0</v>
      </c>
      <c r="R661" s="506">
        <f t="shared" si="246"/>
        <v>0</v>
      </c>
      <c r="S661" s="507"/>
      <c r="T661" s="508"/>
      <c r="U661" s="509">
        <f t="shared" si="240"/>
        <v>0</v>
      </c>
      <c r="V661" s="510"/>
      <c r="W661" s="510"/>
    </row>
    <row r="662" spans="1:23" ht="12" customHeight="1">
      <c r="A662" s="498">
        <v>32110108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5"/>
        <v>0</v>
      </c>
      <c r="K662" s="503">
        <f t="shared" si="244"/>
        <v>0</v>
      </c>
      <c r="L662" s="503">
        <f t="shared" si="244"/>
        <v>0</v>
      </c>
      <c r="M662" s="511">
        <f t="shared" si="236"/>
        <v>0</v>
      </c>
      <c r="N662" s="503">
        <f t="shared" si="245"/>
        <v>0</v>
      </c>
      <c r="O662" s="503">
        <f t="shared" si="245"/>
        <v>0</v>
      </c>
      <c r="P662" s="504">
        <f t="shared" si="246"/>
        <v>0</v>
      </c>
      <c r="Q662" s="505">
        <f t="shared" si="246"/>
        <v>0</v>
      </c>
      <c r="R662" s="506">
        <f t="shared" si="246"/>
        <v>0</v>
      </c>
      <c r="S662" s="507"/>
      <c r="T662" s="508"/>
      <c r="U662" s="509">
        <f t="shared" si="240"/>
        <v>0</v>
      </c>
      <c r="V662" s="510"/>
      <c r="W662" s="510"/>
    </row>
    <row r="663" spans="1:23" ht="12" customHeight="1">
      <c r="A663" s="498">
        <v>32110811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5"/>
        <v>0</v>
      </c>
      <c r="K663" s="503">
        <f t="shared" si="244"/>
        <v>0</v>
      </c>
      <c r="L663" s="503">
        <f t="shared" si="244"/>
        <v>0</v>
      </c>
      <c r="M663" s="511">
        <f t="shared" si="236"/>
        <v>0</v>
      </c>
      <c r="N663" s="503">
        <f t="shared" si="245"/>
        <v>0</v>
      </c>
      <c r="O663" s="503">
        <f t="shared" si="245"/>
        <v>0</v>
      </c>
      <c r="P663" s="504">
        <f t="shared" si="246"/>
        <v>0</v>
      </c>
      <c r="Q663" s="505">
        <f t="shared" si="246"/>
        <v>0</v>
      </c>
      <c r="R663" s="506">
        <f t="shared" si="246"/>
        <v>0</v>
      </c>
      <c r="S663" s="507"/>
      <c r="T663" s="508"/>
      <c r="U663" s="509">
        <f t="shared" si="240"/>
        <v>0</v>
      </c>
      <c r="V663" s="510"/>
      <c r="W663" s="510"/>
    </row>
    <row r="664" spans="1:23" ht="12" customHeight="1">
      <c r="A664" s="498">
        <v>32110834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5"/>
        <v>0</v>
      </c>
      <c r="K664" s="503">
        <f t="shared" si="244"/>
        <v>0</v>
      </c>
      <c r="L664" s="503">
        <f t="shared" si="244"/>
        <v>0</v>
      </c>
      <c r="M664" s="511">
        <f t="shared" si="236"/>
        <v>0</v>
      </c>
      <c r="N664" s="503">
        <f t="shared" si="245"/>
        <v>0</v>
      </c>
      <c r="O664" s="503">
        <f t="shared" si="245"/>
        <v>0</v>
      </c>
      <c r="P664" s="504">
        <f t="shared" si="246"/>
        <v>0</v>
      </c>
      <c r="Q664" s="505">
        <f t="shared" si="246"/>
        <v>0</v>
      </c>
      <c r="R664" s="506">
        <f t="shared" si="246"/>
        <v>0</v>
      </c>
      <c r="S664" s="507"/>
      <c r="T664" s="508"/>
      <c r="U664" s="509">
        <f t="shared" si="240"/>
        <v>0</v>
      </c>
      <c r="V664" s="510"/>
      <c r="W664" s="510"/>
    </row>
    <row r="665" spans="1:23" ht="12" customHeight="1">
      <c r="A665" s="498">
        <v>32110837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5"/>
        <v>0</v>
      </c>
      <c r="K665" s="503">
        <f t="shared" si="244"/>
        <v>0</v>
      </c>
      <c r="L665" s="503">
        <f t="shared" si="244"/>
        <v>0</v>
      </c>
      <c r="M665" s="511">
        <f t="shared" si="236"/>
        <v>0</v>
      </c>
      <c r="N665" s="503">
        <f t="shared" si="245"/>
        <v>0</v>
      </c>
      <c r="O665" s="503">
        <f t="shared" si="245"/>
        <v>0</v>
      </c>
      <c r="P665" s="504">
        <f t="shared" si="246"/>
        <v>0</v>
      </c>
      <c r="Q665" s="505">
        <f t="shared" si="246"/>
        <v>0</v>
      </c>
      <c r="R665" s="506">
        <f t="shared" si="246"/>
        <v>0</v>
      </c>
      <c r="S665" s="507"/>
      <c r="T665" s="508"/>
      <c r="U665" s="509">
        <f t="shared" si="240"/>
        <v>0</v>
      </c>
      <c r="V665" s="510"/>
      <c r="W665" s="510"/>
    </row>
    <row r="666" spans="1:23" ht="12" customHeight="1">
      <c r="A666" s="498">
        <v>32110890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5"/>
        <v>0</v>
      </c>
      <c r="K666" s="503">
        <f t="shared" si="244"/>
        <v>0</v>
      </c>
      <c r="L666" s="503">
        <f t="shared" si="244"/>
        <v>0</v>
      </c>
      <c r="M666" s="511">
        <f t="shared" si="236"/>
        <v>0</v>
      </c>
      <c r="N666" s="503">
        <f t="shared" si="245"/>
        <v>0</v>
      </c>
      <c r="O666" s="503">
        <f t="shared" si="245"/>
        <v>0</v>
      </c>
      <c r="P666" s="504">
        <f t="shared" si="246"/>
        <v>0</v>
      </c>
      <c r="Q666" s="505">
        <f t="shared" si="246"/>
        <v>0</v>
      </c>
      <c r="R666" s="506">
        <f t="shared" si="246"/>
        <v>0</v>
      </c>
      <c r="S666" s="507"/>
      <c r="T666" s="508"/>
      <c r="U666" s="509">
        <f t="shared" si="240"/>
        <v>0</v>
      </c>
      <c r="V666" s="510"/>
      <c r="W666" s="510"/>
    </row>
    <row r="667" spans="1:23" ht="12" customHeight="1">
      <c r="A667" s="498">
        <v>33221834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5"/>
        <v>0</v>
      </c>
      <c r="K667" s="503">
        <f t="shared" si="244"/>
        <v>0</v>
      </c>
      <c r="L667" s="503">
        <f t="shared" si="244"/>
        <v>0</v>
      </c>
      <c r="M667" s="511">
        <f t="shared" si="236"/>
        <v>0</v>
      </c>
      <c r="N667" s="503">
        <f t="shared" si="245"/>
        <v>0</v>
      </c>
      <c r="O667" s="503">
        <f t="shared" si="245"/>
        <v>0</v>
      </c>
      <c r="P667" s="504">
        <f t="shared" si="246"/>
        <v>0</v>
      </c>
      <c r="Q667" s="505">
        <f t="shared" si="246"/>
        <v>0</v>
      </c>
      <c r="R667" s="506">
        <f t="shared" si="246"/>
        <v>0</v>
      </c>
      <c r="S667" s="507"/>
      <c r="T667" s="508"/>
      <c r="U667" s="509">
        <f t="shared" si="240"/>
        <v>0</v>
      </c>
      <c r="V667" s="510"/>
      <c r="W667" s="510"/>
    </row>
    <row r="668" spans="1:23" ht="12" customHeight="1">
      <c r="A668" s="498">
        <v>33221873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5"/>
        <v>0</v>
      </c>
      <c r="K668" s="503">
        <f t="shared" si="244"/>
        <v>0</v>
      </c>
      <c r="L668" s="503">
        <f t="shared" si="244"/>
        <v>0</v>
      </c>
      <c r="M668" s="511">
        <f t="shared" si="236"/>
        <v>0</v>
      </c>
      <c r="N668" s="503">
        <f t="shared" si="245"/>
        <v>0</v>
      </c>
      <c r="O668" s="503">
        <f t="shared" si="245"/>
        <v>0</v>
      </c>
      <c r="P668" s="504">
        <f t="shared" si="246"/>
        <v>0</v>
      </c>
      <c r="Q668" s="505">
        <f t="shared" si="246"/>
        <v>0</v>
      </c>
      <c r="R668" s="506">
        <f t="shared" si="246"/>
        <v>0</v>
      </c>
      <c r="S668" s="507"/>
      <c r="T668" s="508"/>
      <c r="U668" s="509">
        <f t="shared" ref="U668:U692" si="247">SUMIF($A$10:$A$327,$A668,U$10:U$327)</f>
        <v>0</v>
      </c>
      <c r="V668" s="510"/>
      <c r="W668" s="510"/>
    </row>
    <row r="669" spans="1:23" ht="12" customHeight="1">
      <c r="A669" s="498">
        <v>33245837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5"/>
        <v>0</v>
      </c>
      <c r="K669" s="503">
        <f t="shared" si="244"/>
        <v>0</v>
      </c>
      <c r="L669" s="503">
        <f t="shared" si="244"/>
        <v>0</v>
      </c>
      <c r="M669" s="511">
        <f t="shared" si="236"/>
        <v>0</v>
      </c>
      <c r="N669" s="503">
        <f t="shared" si="245"/>
        <v>0</v>
      </c>
      <c r="O669" s="503">
        <f t="shared" si="245"/>
        <v>0</v>
      </c>
      <c r="P669" s="504">
        <f t="shared" si="246"/>
        <v>0</v>
      </c>
      <c r="Q669" s="505">
        <f t="shared" si="246"/>
        <v>0</v>
      </c>
      <c r="R669" s="506">
        <f t="shared" si="246"/>
        <v>0</v>
      </c>
      <c r="S669" s="507"/>
      <c r="T669" s="508"/>
      <c r="U669" s="509">
        <f t="shared" si="247"/>
        <v>0</v>
      </c>
      <c r="V669" s="510"/>
      <c r="W669" s="510"/>
    </row>
    <row r="670" spans="1:23" ht="12" customHeight="1">
      <c r="A670" s="498">
        <v>36210108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5"/>
        <v>0</v>
      </c>
      <c r="K670" s="503">
        <f t="shared" si="244"/>
        <v>0</v>
      </c>
      <c r="L670" s="503">
        <f t="shared" si="244"/>
        <v>0</v>
      </c>
      <c r="M670" s="511">
        <f t="shared" si="236"/>
        <v>0</v>
      </c>
      <c r="N670" s="503">
        <f t="shared" si="245"/>
        <v>0</v>
      </c>
      <c r="O670" s="503">
        <f t="shared" si="245"/>
        <v>0</v>
      </c>
      <c r="P670" s="504">
        <f t="shared" si="246"/>
        <v>0</v>
      </c>
      <c r="Q670" s="505">
        <f t="shared" si="246"/>
        <v>0</v>
      </c>
      <c r="R670" s="506">
        <f t="shared" si="246"/>
        <v>0</v>
      </c>
      <c r="S670" s="507"/>
      <c r="T670" s="508"/>
      <c r="U670" s="509">
        <f t="shared" si="247"/>
        <v>0</v>
      </c>
      <c r="V670" s="510"/>
      <c r="W670" s="510"/>
    </row>
    <row r="671" spans="1:23" ht="12" customHeight="1">
      <c r="A671" s="498">
        <v>36210831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5"/>
        <v>0</v>
      </c>
      <c r="K671" s="503">
        <f t="shared" si="244"/>
        <v>0</v>
      </c>
      <c r="L671" s="503">
        <f t="shared" si="244"/>
        <v>0</v>
      </c>
      <c r="M671" s="511">
        <f t="shared" si="236"/>
        <v>0</v>
      </c>
      <c r="N671" s="503">
        <f t="shared" si="245"/>
        <v>0</v>
      </c>
      <c r="O671" s="503">
        <f t="shared" si="245"/>
        <v>0</v>
      </c>
      <c r="P671" s="504">
        <f t="shared" si="246"/>
        <v>0</v>
      </c>
      <c r="Q671" s="505">
        <f t="shared" si="246"/>
        <v>0</v>
      </c>
      <c r="R671" s="506">
        <f t="shared" si="246"/>
        <v>0</v>
      </c>
      <c r="S671" s="507"/>
      <c r="T671" s="508"/>
      <c r="U671" s="509">
        <f t="shared" si="247"/>
        <v>0</v>
      </c>
      <c r="V671" s="510"/>
      <c r="W671" s="510"/>
    </row>
    <row r="672" spans="1:23" ht="12" customHeight="1">
      <c r="A672" s="498">
        <v>36420834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5"/>
        <v>0</v>
      </c>
      <c r="K672" s="503">
        <f t="shared" si="244"/>
        <v>0</v>
      </c>
      <c r="L672" s="503">
        <f t="shared" si="244"/>
        <v>0</v>
      </c>
      <c r="M672" s="511">
        <f t="shared" si="236"/>
        <v>0</v>
      </c>
      <c r="N672" s="503">
        <f t="shared" si="245"/>
        <v>0</v>
      </c>
      <c r="O672" s="503">
        <f t="shared" si="245"/>
        <v>0</v>
      </c>
      <c r="P672" s="504">
        <f t="shared" si="246"/>
        <v>0</v>
      </c>
      <c r="Q672" s="505">
        <f t="shared" si="246"/>
        <v>0</v>
      </c>
      <c r="R672" s="506">
        <f t="shared" si="246"/>
        <v>0</v>
      </c>
      <c r="S672" s="507"/>
      <c r="T672" s="508"/>
      <c r="U672" s="509">
        <f t="shared" si="247"/>
        <v>0</v>
      </c>
      <c r="V672" s="510"/>
      <c r="W672" s="510"/>
    </row>
    <row r="673" spans="1:23" ht="12" customHeight="1">
      <c r="A673" s="498">
        <v>36420890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5"/>
        <v>0</v>
      </c>
      <c r="K673" s="503">
        <f t="shared" si="244"/>
        <v>0</v>
      </c>
      <c r="L673" s="503">
        <f t="shared" si="244"/>
        <v>0</v>
      </c>
      <c r="M673" s="511">
        <f t="shared" si="236"/>
        <v>0</v>
      </c>
      <c r="N673" s="503">
        <f t="shared" si="245"/>
        <v>0</v>
      </c>
      <c r="O673" s="503">
        <f t="shared" si="245"/>
        <v>0</v>
      </c>
      <c r="P673" s="504">
        <f t="shared" si="246"/>
        <v>0</v>
      </c>
      <c r="Q673" s="505">
        <f t="shared" si="246"/>
        <v>0</v>
      </c>
      <c r="R673" s="506">
        <f t="shared" si="246"/>
        <v>0</v>
      </c>
      <c r="S673" s="507"/>
      <c r="T673" s="508"/>
      <c r="U673" s="509">
        <f t="shared" si="247"/>
        <v>0</v>
      </c>
      <c r="V673" s="510"/>
      <c r="W673" s="510"/>
    </row>
    <row r="674" spans="1:23" ht="12" customHeight="1">
      <c r="A674" s="498">
        <v>36430104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5"/>
        <v>0</v>
      </c>
      <c r="K674" s="503">
        <f t="shared" si="244"/>
        <v>0</v>
      </c>
      <c r="L674" s="503">
        <f t="shared" si="244"/>
        <v>0</v>
      </c>
      <c r="M674" s="511">
        <f t="shared" si="236"/>
        <v>0</v>
      </c>
      <c r="N674" s="503">
        <f t="shared" si="245"/>
        <v>0</v>
      </c>
      <c r="O674" s="503">
        <f t="shared" si="245"/>
        <v>0</v>
      </c>
      <c r="P674" s="504">
        <f t="shared" si="246"/>
        <v>0</v>
      </c>
      <c r="Q674" s="505">
        <f t="shared" si="246"/>
        <v>0</v>
      </c>
      <c r="R674" s="506">
        <f t="shared" si="246"/>
        <v>0</v>
      </c>
      <c r="S674" s="507"/>
      <c r="T674" s="508"/>
      <c r="U674" s="509">
        <f t="shared" si="247"/>
        <v>0</v>
      </c>
      <c r="V674" s="510"/>
      <c r="W674" s="510"/>
    </row>
    <row r="675" spans="1:23" ht="12" customHeight="1">
      <c r="A675" s="498">
        <v>36430837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5"/>
        <v>0</v>
      </c>
      <c r="K675" s="503">
        <f t="shared" si="244"/>
        <v>0</v>
      </c>
      <c r="L675" s="503">
        <f t="shared" si="244"/>
        <v>0</v>
      </c>
      <c r="M675" s="511">
        <f t="shared" si="236"/>
        <v>0</v>
      </c>
      <c r="N675" s="503">
        <f t="shared" si="245"/>
        <v>0</v>
      </c>
      <c r="O675" s="503">
        <f t="shared" si="245"/>
        <v>0</v>
      </c>
      <c r="P675" s="504">
        <f t="shared" si="246"/>
        <v>0</v>
      </c>
      <c r="Q675" s="505">
        <f t="shared" si="246"/>
        <v>0</v>
      </c>
      <c r="R675" s="506">
        <f t="shared" si="246"/>
        <v>0</v>
      </c>
      <c r="S675" s="507"/>
      <c r="T675" s="508"/>
      <c r="U675" s="509">
        <f t="shared" si="247"/>
        <v>0</v>
      </c>
      <c r="V675" s="510"/>
      <c r="W675" s="510"/>
    </row>
    <row r="676" spans="1:23" ht="12" customHeight="1">
      <c r="A676" s="498">
        <v>36430876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5"/>
        <v>0</v>
      </c>
      <c r="K676" s="503">
        <f t="shared" si="244"/>
        <v>0</v>
      </c>
      <c r="L676" s="503">
        <f t="shared" si="244"/>
        <v>0</v>
      </c>
      <c r="M676" s="511">
        <f t="shared" si="236"/>
        <v>0</v>
      </c>
      <c r="N676" s="503">
        <f t="shared" si="245"/>
        <v>0</v>
      </c>
      <c r="O676" s="503">
        <f t="shared" si="245"/>
        <v>0</v>
      </c>
      <c r="P676" s="504">
        <f t="shared" si="246"/>
        <v>0</v>
      </c>
      <c r="Q676" s="505">
        <f t="shared" si="246"/>
        <v>0</v>
      </c>
      <c r="R676" s="506">
        <f t="shared" si="246"/>
        <v>0</v>
      </c>
      <c r="S676" s="507"/>
      <c r="T676" s="508"/>
      <c r="U676" s="509">
        <f t="shared" si="247"/>
        <v>0</v>
      </c>
      <c r="V676" s="510"/>
      <c r="W676" s="510"/>
    </row>
    <row r="677" spans="1:23" ht="12" customHeight="1">
      <c r="A677" s="498">
        <v>36620834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5"/>
        <v>0</v>
      </c>
      <c r="K677" s="503">
        <f t="shared" si="244"/>
        <v>0</v>
      </c>
      <c r="L677" s="503">
        <f t="shared" si="244"/>
        <v>0</v>
      </c>
      <c r="M677" s="511">
        <f t="shared" si="236"/>
        <v>0</v>
      </c>
      <c r="N677" s="503">
        <f t="shared" si="245"/>
        <v>0</v>
      </c>
      <c r="O677" s="503">
        <f t="shared" si="245"/>
        <v>0</v>
      </c>
      <c r="P677" s="504">
        <f t="shared" si="246"/>
        <v>0</v>
      </c>
      <c r="Q677" s="505">
        <f t="shared" si="246"/>
        <v>0</v>
      </c>
      <c r="R677" s="506">
        <f t="shared" si="246"/>
        <v>0</v>
      </c>
      <c r="S677" s="507"/>
      <c r="T677" s="508"/>
      <c r="U677" s="509">
        <f t="shared" si="247"/>
        <v>0</v>
      </c>
      <c r="V677" s="510"/>
      <c r="W677" s="510"/>
    </row>
    <row r="678" spans="1:23" ht="12" customHeight="1">
      <c r="A678" s="498">
        <v>36630104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5"/>
        <v>0</v>
      </c>
      <c r="K678" s="503">
        <f t="shared" si="244"/>
        <v>0</v>
      </c>
      <c r="L678" s="503">
        <f t="shared" si="244"/>
        <v>0</v>
      </c>
      <c r="M678" s="511">
        <f t="shared" si="236"/>
        <v>0</v>
      </c>
      <c r="N678" s="503">
        <f t="shared" si="245"/>
        <v>0</v>
      </c>
      <c r="O678" s="503">
        <f t="shared" si="245"/>
        <v>0</v>
      </c>
      <c r="P678" s="504">
        <f t="shared" si="246"/>
        <v>0</v>
      </c>
      <c r="Q678" s="505">
        <f t="shared" si="246"/>
        <v>0</v>
      </c>
      <c r="R678" s="506">
        <f t="shared" si="246"/>
        <v>0</v>
      </c>
      <c r="S678" s="507"/>
      <c r="T678" s="508"/>
      <c r="U678" s="509">
        <f t="shared" si="247"/>
        <v>0</v>
      </c>
      <c r="V678" s="510"/>
      <c r="W678" s="510"/>
    </row>
    <row r="679" spans="1:23" ht="12" customHeight="1">
      <c r="A679" s="498">
        <v>36630107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5"/>
        <v>0</v>
      </c>
      <c r="K679" s="503">
        <f t="shared" si="244"/>
        <v>0</v>
      </c>
      <c r="L679" s="503">
        <f t="shared" si="244"/>
        <v>0</v>
      </c>
      <c r="M679" s="511">
        <f t="shared" si="236"/>
        <v>0</v>
      </c>
      <c r="N679" s="503">
        <f t="shared" si="245"/>
        <v>0</v>
      </c>
      <c r="O679" s="503">
        <f t="shared" si="245"/>
        <v>0</v>
      </c>
      <c r="P679" s="504">
        <f t="shared" si="246"/>
        <v>0</v>
      </c>
      <c r="Q679" s="505">
        <f t="shared" si="246"/>
        <v>0</v>
      </c>
      <c r="R679" s="506">
        <f t="shared" si="246"/>
        <v>0</v>
      </c>
      <c r="S679" s="507"/>
      <c r="T679" s="508"/>
      <c r="U679" s="509">
        <f t="shared" si="247"/>
        <v>0</v>
      </c>
      <c r="V679" s="510"/>
      <c r="W679" s="510"/>
    </row>
    <row r="680" spans="1:23" ht="12" customHeight="1">
      <c r="A680" s="498">
        <v>36630890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ref="J680:J692" si="248">SUMIF($A$10:$A$332,$A680,J$10:J$332)</f>
        <v>0</v>
      </c>
      <c r="K680" s="503">
        <f t="shared" si="244"/>
        <v>0</v>
      </c>
      <c r="L680" s="503">
        <f t="shared" si="244"/>
        <v>0</v>
      </c>
      <c r="M680" s="511">
        <f t="shared" si="236"/>
        <v>0</v>
      </c>
      <c r="N680" s="503">
        <f t="shared" si="245"/>
        <v>0</v>
      </c>
      <c r="O680" s="503">
        <f t="shared" si="245"/>
        <v>0</v>
      </c>
      <c r="P680" s="504">
        <f t="shared" si="246"/>
        <v>0</v>
      </c>
      <c r="Q680" s="505">
        <f t="shared" si="246"/>
        <v>0</v>
      </c>
      <c r="R680" s="506">
        <f t="shared" si="246"/>
        <v>0</v>
      </c>
      <c r="S680" s="507"/>
      <c r="T680" s="508"/>
      <c r="U680" s="509">
        <f t="shared" si="247"/>
        <v>0</v>
      </c>
      <c r="V680" s="510"/>
      <c r="W680" s="510"/>
    </row>
    <row r="681" spans="1:23" ht="12" customHeight="1">
      <c r="A681" s="498">
        <v>36710834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8"/>
        <v>0</v>
      </c>
      <c r="K681" s="503">
        <f t="shared" ref="K681:L692" si="249">SUMIF($A$10:$A$332,$A681,K$10:K$332)</f>
        <v>0</v>
      </c>
      <c r="L681" s="503">
        <f t="shared" si="249"/>
        <v>0</v>
      </c>
      <c r="M681" s="511">
        <f t="shared" ref="M681:M692" si="250">SUMIF($A$10:$A$327,$A681,M$10:M$327)</f>
        <v>0</v>
      </c>
      <c r="N681" s="503">
        <f t="shared" ref="N681:O692" si="251">SUMIF($A$10:$A$332,$A681,N$10:N$332)</f>
        <v>0</v>
      </c>
      <c r="O681" s="503">
        <f t="shared" si="251"/>
        <v>0</v>
      </c>
      <c r="P681" s="504">
        <f t="shared" ref="P681:R692" si="252">SUMIF($A$10:$A$327,$A681,P$10:P$327)</f>
        <v>0</v>
      </c>
      <c r="Q681" s="505">
        <f t="shared" si="252"/>
        <v>0</v>
      </c>
      <c r="R681" s="506">
        <f t="shared" si="252"/>
        <v>0</v>
      </c>
      <c r="S681" s="507"/>
      <c r="T681" s="508"/>
      <c r="U681" s="509">
        <f t="shared" si="247"/>
        <v>0</v>
      </c>
      <c r="V681" s="510"/>
      <c r="W681" s="510"/>
    </row>
    <row r="682" spans="1:23" ht="12" customHeight="1">
      <c r="A682" s="498">
        <v>36730104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8"/>
        <v>0</v>
      </c>
      <c r="K682" s="503">
        <f t="shared" si="249"/>
        <v>0</v>
      </c>
      <c r="L682" s="503">
        <f t="shared" si="249"/>
        <v>0</v>
      </c>
      <c r="M682" s="511">
        <f t="shared" si="250"/>
        <v>0</v>
      </c>
      <c r="N682" s="503">
        <f t="shared" si="251"/>
        <v>0</v>
      </c>
      <c r="O682" s="503">
        <f t="shared" si="251"/>
        <v>0</v>
      </c>
      <c r="P682" s="504">
        <f t="shared" si="252"/>
        <v>0</v>
      </c>
      <c r="Q682" s="505">
        <f t="shared" si="252"/>
        <v>0</v>
      </c>
      <c r="R682" s="506">
        <f t="shared" si="252"/>
        <v>0</v>
      </c>
      <c r="S682" s="507"/>
      <c r="T682" s="508"/>
      <c r="U682" s="509">
        <f t="shared" si="247"/>
        <v>0</v>
      </c>
      <c r="V682" s="510"/>
      <c r="W682" s="510"/>
    </row>
    <row r="683" spans="1:23" ht="10.9" customHeight="1">
      <c r="A683" s="498">
        <v>36730107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8"/>
        <v>0</v>
      </c>
      <c r="K683" s="503">
        <f t="shared" si="249"/>
        <v>0</v>
      </c>
      <c r="L683" s="503">
        <f t="shared" si="249"/>
        <v>0</v>
      </c>
      <c r="M683" s="511">
        <f t="shared" si="250"/>
        <v>0</v>
      </c>
      <c r="N683" s="503">
        <f t="shared" si="251"/>
        <v>0</v>
      </c>
      <c r="O683" s="503">
        <f t="shared" si="251"/>
        <v>0</v>
      </c>
      <c r="P683" s="504">
        <f t="shared" si="252"/>
        <v>0</v>
      </c>
      <c r="Q683" s="505">
        <f t="shared" si="252"/>
        <v>0</v>
      </c>
      <c r="R683" s="506">
        <f t="shared" si="252"/>
        <v>0</v>
      </c>
      <c r="S683" s="507"/>
      <c r="T683" s="508"/>
      <c r="U683" s="509">
        <f t="shared" si="247"/>
        <v>0</v>
      </c>
      <c r="V683" s="510"/>
      <c r="W683" s="510"/>
    </row>
    <row r="684" spans="1:23" ht="12" customHeight="1">
      <c r="A684" s="498">
        <v>36730853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8"/>
        <v>0</v>
      </c>
      <c r="K684" s="503">
        <f t="shared" si="249"/>
        <v>0</v>
      </c>
      <c r="L684" s="503">
        <f t="shared" si="249"/>
        <v>0</v>
      </c>
      <c r="M684" s="511">
        <f t="shared" si="250"/>
        <v>0</v>
      </c>
      <c r="N684" s="503">
        <f t="shared" si="251"/>
        <v>0</v>
      </c>
      <c r="O684" s="503">
        <f t="shared" si="251"/>
        <v>0</v>
      </c>
      <c r="P684" s="504">
        <f t="shared" si="252"/>
        <v>0</v>
      </c>
      <c r="Q684" s="505">
        <f t="shared" si="252"/>
        <v>0</v>
      </c>
      <c r="R684" s="506">
        <f t="shared" si="252"/>
        <v>0</v>
      </c>
      <c r="S684" s="507"/>
      <c r="T684" s="508"/>
      <c r="U684" s="509">
        <f t="shared" si="247"/>
        <v>0</v>
      </c>
      <c r="V684" s="510"/>
      <c r="W684" s="510"/>
    </row>
    <row r="685" spans="1:23" ht="12" customHeight="1">
      <c r="A685" s="498">
        <v>36730876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8"/>
        <v>0</v>
      </c>
      <c r="K685" s="503">
        <f t="shared" si="249"/>
        <v>0</v>
      </c>
      <c r="L685" s="503">
        <f t="shared" si="249"/>
        <v>0</v>
      </c>
      <c r="M685" s="511">
        <f t="shared" si="250"/>
        <v>0</v>
      </c>
      <c r="N685" s="503">
        <f t="shared" si="251"/>
        <v>0</v>
      </c>
      <c r="O685" s="503">
        <f t="shared" si="251"/>
        <v>0</v>
      </c>
      <c r="P685" s="504">
        <f t="shared" si="252"/>
        <v>0</v>
      </c>
      <c r="Q685" s="505">
        <f t="shared" si="252"/>
        <v>0</v>
      </c>
      <c r="R685" s="506">
        <f t="shared" si="252"/>
        <v>0</v>
      </c>
      <c r="S685" s="507"/>
      <c r="T685" s="508"/>
      <c r="U685" s="509">
        <f t="shared" si="247"/>
        <v>0</v>
      </c>
      <c r="V685" s="510"/>
      <c r="W685" s="510"/>
    </row>
    <row r="686" spans="1:23" ht="12" customHeight="1">
      <c r="A686" s="498">
        <v>63330107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8"/>
        <v>0</v>
      </c>
      <c r="K686" s="503">
        <f t="shared" si="249"/>
        <v>0</v>
      </c>
      <c r="L686" s="503">
        <f t="shared" si="249"/>
        <v>0</v>
      </c>
      <c r="M686" s="511">
        <f t="shared" si="250"/>
        <v>0</v>
      </c>
      <c r="N686" s="503">
        <f t="shared" si="251"/>
        <v>0</v>
      </c>
      <c r="O686" s="503">
        <f t="shared" si="251"/>
        <v>0</v>
      </c>
      <c r="P686" s="504">
        <f t="shared" si="252"/>
        <v>0</v>
      </c>
      <c r="Q686" s="505">
        <f t="shared" si="252"/>
        <v>0</v>
      </c>
      <c r="R686" s="506">
        <f t="shared" si="252"/>
        <v>0</v>
      </c>
      <c r="S686" s="507"/>
      <c r="T686" s="508"/>
      <c r="U686" s="509">
        <f t="shared" si="247"/>
        <v>0</v>
      </c>
      <c r="V686" s="510"/>
      <c r="W686" s="510"/>
    </row>
    <row r="687" spans="1:23" ht="12" customHeight="1">
      <c r="A687" s="498"/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8"/>
        <v>0</v>
      </c>
      <c r="K687" s="503">
        <f t="shared" si="249"/>
        <v>0</v>
      </c>
      <c r="L687" s="503">
        <f t="shared" si="249"/>
        <v>0</v>
      </c>
      <c r="M687" s="511">
        <f t="shared" si="250"/>
        <v>0</v>
      </c>
      <c r="N687" s="503">
        <f t="shared" si="251"/>
        <v>0</v>
      </c>
      <c r="O687" s="503">
        <f t="shared" si="251"/>
        <v>0</v>
      </c>
      <c r="P687" s="504">
        <f t="shared" si="252"/>
        <v>0</v>
      </c>
      <c r="Q687" s="505">
        <f t="shared" si="252"/>
        <v>0</v>
      </c>
      <c r="R687" s="506">
        <f t="shared" si="252"/>
        <v>0</v>
      </c>
      <c r="S687" s="507"/>
      <c r="T687" s="508"/>
      <c r="U687" s="509">
        <f t="shared" si="247"/>
        <v>0</v>
      </c>
      <c r="V687" s="510"/>
      <c r="W687" s="510"/>
    </row>
    <row r="688" spans="1:23" ht="12" customHeight="1">
      <c r="A688" s="498"/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8"/>
        <v>0</v>
      </c>
      <c r="K688" s="503">
        <f t="shared" si="249"/>
        <v>0</v>
      </c>
      <c r="L688" s="503">
        <f t="shared" si="249"/>
        <v>0</v>
      </c>
      <c r="M688" s="511">
        <f t="shared" si="250"/>
        <v>0</v>
      </c>
      <c r="N688" s="503">
        <f t="shared" si="251"/>
        <v>0</v>
      </c>
      <c r="O688" s="503">
        <f t="shared" si="251"/>
        <v>0</v>
      </c>
      <c r="P688" s="504">
        <f t="shared" si="252"/>
        <v>0</v>
      </c>
      <c r="Q688" s="505">
        <f t="shared" si="252"/>
        <v>0</v>
      </c>
      <c r="R688" s="506">
        <f t="shared" si="252"/>
        <v>0</v>
      </c>
      <c r="S688" s="507"/>
      <c r="T688" s="508"/>
      <c r="U688" s="509">
        <f t="shared" si="247"/>
        <v>0</v>
      </c>
      <c r="V688" s="510"/>
      <c r="W688" s="510"/>
    </row>
    <row r="689" spans="1:31" ht="12" customHeight="1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8"/>
        <v>0</v>
      </c>
      <c r="K689" s="503">
        <f t="shared" si="249"/>
        <v>0</v>
      </c>
      <c r="L689" s="503">
        <f t="shared" si="249"/>
        <v>0</v>
      </c>
      <c r="M689" s="511">
        <f t="shared" si="250"/>
        <v>0</v>
      </c>
      <c r="N689" s="503">
        <f t="shared" si="251"/>
        <v>0</v>
      </c>
      <c r="O689" s="503">
        <f t="shared" si="251"/>
        <v>0</v>
      </c>
      <c r="P689" s="504">
        <f t="shared" si="252"/>
        <v>0</v>
      </c>
      <c r="Q689" s="505">
        <f t="shared" si="252"/>
        <v>0</v>
      </c>
      <c r="R689" s="506">
        <f t="shared" si="252"/>
        <v>0</v>
      </c>
      <c r="S689" s="507"/>
      <c r="T689" s="508"/>
      <c r="U689" s="509">
        <f t="shared" si="247"/>
        <v>0</v>
      </c>
      <c r="V689" s="510"/>
      <c r="W689" s="510"/>
    </row>
    <row r="690" spans="1:31" ht="12" customHeight="1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8"/>
        <v>0</v>
      </c>
      <c r="K690" s="503">
        <f t="shared" si="249"/>
        <v>0</v>
      </c>
      <c r="L690" s="503">
        <f t="shared" si="249"/>
        <v>0</v>
      </c>
      <c r="M690" s="511">
        <f t="shared" si="250"/>
        <v>0</v>
      </c>
      <c r="N690" s="503">
        <f t="shared" si="251"/>
        <v>0</v>
      </c>
      <c r="O690" s="503">
        <f t="shared" si="251"/>
        <v>0</v>
      </c>
      <c r="P690" s="504">
        <f t="shared" si="252"/>
        <v>0</v>
      </c>
      <c r="Q690" s="505">
        <f t="shared" si="252"/>
        <v>0</v>
      </c>
      <c r="R690" s="506">
        <f t="shared" si="252"/>
        <v>0</v>
      </c>
      <c r="S690" s="507"/>
      <c r="T690" s="508"/>
      <c r="U690" s="509">
        <f t="shared" si="247"/>
        <v>0</v>
      </c>
      <c r="V690" s="510"/>
      <c r="W690" s="510"/>
    </row>
    <row r="691" spans="1:31" ht="12" customHeight="1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8"/>
        <v>0</v>
      </c>
      <c r="K691" s="503">
        <f t="shared" si="249"/>
        <v>0</v>
      </c>
      <c r="L691" s="503">
        <f t="shared" si="249"/>
        <v>0</v>
      </c>
      <c r="M691" s="511">
        <f t="shared" si="250"/>
        <v>0</v>
      </c>
      <c r="N691" s="503">
        <f t="shared" si="251"/>
        <v>0</v>
      </c>
      <c r="O691" s="503">
        <f t="shared" si="251"/>
        <v>0</v>
      </c>
      <c r="P691" s="504">
        <f t="shared" si="252"/>
        <v>0</v>
      </c>
      <c r="Q691" s="505">
        <f t="shared" si="252"/>
        <v>0</v>
      </c>
      <c r="R691" s="506">
        <f t="shared" si="252"/>
        <v>0</v>
      </c>
      <c r="S691" s="507"/>
      <c r="T691" s="508"/>
      <c r="U691" s="509">
        <f t="shared" si="247"/>
        <v>0</v>
      </c>
      <c r="V691" s="510"/>
      <c r="W691" s="510"/>
    </row>
    <row r="692" spans="1:31" ht="12" customHeight="1" thickBot="1">
      <c r="A692" s="520"/>
      <c r="B692" s="521"/>
      <c r="C692" s="522"/>
      <c r="D692" s="523"/>
      <c r="E692" s="523"/>
      <c r="F692" s="523"/>
      <c r="G692" s="523"/>
      <c r="H692" s="523"/>
      <c r="I692" s="524"/>
      <c r="J692" s="503">
        <f t="shared" si="248"/>
        <v>0</v>
      </c>
      <c r="K692" s="503">
        <f t="shared" si="249"/>
        <v>0</v>
      </c>
      <c r="L692" s="503">
        <f t="shared" si="249"/>
        <v>0</v>
      </c>
      <c r="M692" s="525">
        <f t="shared" si="250"/>
        <v>0</v>
      </c>
      <c r="N692" s="503">
        <f t="shared" si="251"/>
        <v>0</v>
      </c>
      <c r="O692" s="503">
        <f t="shared" si="251"/>
        <v>0</v>
      </c>
      <c r="P692" s="526">
        <f t="shared" si="252"/>
        <v>0</v>
      </c>
      <c r="Q692" s="527">
        <f t="shared" si="252"/>
        <v>0</v>
      </c>
      <c r="R692" s="528">
        <f t="shared" si="252"/>
        <v>0</v>
      </c>
      <c r="S692" s="529"/>
      <c r="T692" s="530"/>
      <c r="U692" s="531">
        <f t="shared" si="247"/>
        <v>0</v>
      </c>
      <c r="V692" s="532"/>
      <c r="W692" s="532"/>
    </row>
    <row r="693" spans="1:31" ht="12" customHeight="1" thickBot="1">
      <c r="A693" s="533" t="s">
        <v>23</v>
      </c>
      <c r="B693" s="534"/>
      <c r="C693" s="535"/>
      <c r="D693" s="536"/>
      <c r="E693" s="536"/>
      <c r="F693" s="536"/>
      <c r="G693" s="536"/>
      <c r="H693" s="536"/>
      <c r="I693" s="537"/>
      <c r="J693" s="538">
        <f t="shared" ref="J693:R693" si="253">SUM(J336:J692)</f>
        <v>2209</v>
      </c>
      <c r="K693" s="539">
        <f t="shared" si="253"/>
        <v>123</v>
      </c>
      <c r="L693" s="539">
        <f t="shared" si="253"/>
        <v>370</v>
      </c>
      <c r="M693" s="539">
        <f t="shared" si="253"/>
        <v>0</v>
      </c>
      <c r="N693" s="539">
        <f t="shared" si="253"/>
        <v>96</v>
      </c>
      <c r="O693" s="540">
        <f t="shared" si="253"/>
        <v>2798</v>
      </c>
      <c r="P693" s="538">
        <f t="shared" si="253"/>
        <v>4986</v>
      </c>
      <c r="Q693" s="539">
        <f t="shared" si="253"/>
        <v>4148</v>
      </c>
      <c r="R693" s="528">
        <f t="shared" si="253"/>
        <v>9134</v>
      </c>
      <c r="S693" s="541"/>
      <c r="T693" s="542"/>
      <c r="U693" s="543">
        <f>SUM(U336:U692)</f>
        <v>11932</v>
      </c>
      <c r="V693" s="544"/>
      <c r="W693" s="544"/>
    </row>
    <row r="694" spans="1:31" ht="12" customHeight="1">
      <c r="U694" s="547">
        <f>U693-U334</f>
        <v>0</v>
      </c>
      <c r="V694" s="547"/>
    </row>
    <row r="695" spans="1:31" ht="12" customHeight="1">
      <c r="A695" s="965" t="s">
        <v>365</v>
      </c>
      <c r="B695" s="965"/>
    </row>
    <row r="696" spans="1:31" ht="12" customHeight="1">
      <c r="A696" s="965" t="s">
        <v>366</v>
      </c>
      <c r="B696" s="965"/>
    </row>
    <row r="697" spans="1:31" s="519" customFormat="1" ht="18" customHeight="1">
      <c r="A697" s="546" t="s">
        <v>367</v>
      </c>
      <c r="B697" s="546"/>
      <c r="C697" s="548"/>
      <c r="J697" s="345"/>
      <c r="K697" s="345"/>
      <c r="L697" s="345"/>
      <c r="M697" s="345"/>
      <c r="N697" s="345"/>
      <c r="O697" s="345"/>
      <c r="P697" s="176"/>
      <c r="Q697" s="176"/>
      <c r="R697" s="176"/>
      <c r="S697" s="546"/>
      <c r="T697" s="546"/>
      <c r="U697" s="55"/>
      <c r="V697" s="55"/>
      <c r="W697" s="55"/>
      <c r="X697" s="55"/>
      <c r="Y697" s="55"/>
      <c r="Z697" s="55"/>
      <c r="AA697" s="55"/>
      <c r="AB697" s="55"/>
      <c r="AC697" s="55"/>
      <c r="AD697" s="55"/>
      <c r="AE697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3:C333"/>
    <mergeCell ref="A695:B695"/>
    <mergeCell ref="A696:B696"/>
    <mergeCell ref="P8:R8"/>
    <mergeCell ref="S8:U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B08F-B70A-4564-BB1F-57D8BEEE79F6}">
  <dimension ref="A1:AE759"/>
  <sheetViews>
    <sheetView topLeftCell="A3" workbookViewId="0">
      <pane xSplit="9" ySplit="11" topLeftCell="J337" activePane="bottomRight" state="frozen"/>
      <selection activeCell="A3" sqref="A3"/>
      <selection pane="topRight" activeCell="J3" sqref="J3"/>
      <selection pane="bottomLeft" activeCell="A14" sqref="A14"/>
      <selection pane="bottomRight" activeCell="G340" sqref="G340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501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24</v>
      </c>
      <c r="K16" s="556"/>
      <c r="L16" s="556"/>
      <c r="M16" s="556"/>
      <c r="N16" s="557"/>
      <c r="O16" s="558">
        <f t="shared" si="0"/>
        <v>24</v>
      </c>
      <c r="P16" s="436"/>
      <c r="Q16" s="139"/>
      <c r="R16" s="554"/>
      <c r="S16" s="63">
        <f t="shared" si="8"/>
        <v>24</v>
      </c>
      <c r="T16" s="139"/>
      <c r="U16" s="46">
        <f t="shared" si="9"/>
        <v>24</v>
      </c>
      <c r="V16" s="47">
        <f t="shared" si="12"/>
        <v>0</v>
      </c>
      <c r="W16" s="48"/>
      <c r="X16" s="49">
        <f>(J16*1000)/C16</f>
        <v>960</v>
      </c>
      <c r="Y16" s="50"/>
      <c r="Z16" s="50"/>
      <c r="AA16" s="50"/>
      <c r="AB16" s="51"/>
      <c r="AC16" s="52">
        <f t="shared" si="10"/>
        <v>960</v>
      </c>
      <c r="AD16" s="53"/>
      <c r="AE16" s="54">
        <f t="shared" si="11"/>
        <v>960</v>
      </c>
    </row>
    <row r="17" spans="1:31" ht="18" customHeight="1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28</v>
      </c>
      <c r="K17" s="560"/>
      <c r="L17" s="560"/>
      <c r="M17" s="560"/>
      <c r="N17" s="561"/>
      <c r="O17" s="562">
        <f t="shared" si="0"/>
        <v>28</v>
      </c>
      <c r="P17" s="436"/>
      <c r="Q17" s="139"/>
      <c r="R17" s="554"/>
      <c r="S17" s="63"/>
      <c r="T17" s="139">
        <f>SUM(O17,R17)</f>
        <v>28</v>
      </c>
      <c r="U17" s="46">
        <f t="shared" si="9"/>
        <v>28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618">
        <v>8</v>
      </c>
      <c r="K18" s="563"/>
      <c r="L18" s="563"/>
      <c r="M18" s="563"/>
      <c r="N18" s="557"/>
      <c r="O18" s="558">
        <f t="shared" si="0"/>
        <v>8</v>
      </c>
      <c r="P18" s="436"/>
      <c r="Q18" s="139"/>
      <c r="R18" s="554"/>
      <c r="S18" s="63">
        <f t="shared" si="8"/>
        <v>8</v>
      </c>
      <c r="T18" s="139"/>
      <c r="U18" s="46">
        <f t="shared" si="9"/>
        <v>8</v>
      </c>
      <c r="V18" s="47">
        <f t="shared" si="12"/>
        <v>0</v>
      </c>
      <c r="W18" s="48" t="s">
        <v>369</v>
      </c>
      <c r="X18" s="49">
        <f>(J18*1000)/C18</f>
        <v>320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320</v>
      </c>
      <c r="AD18" s="53">
        <f t="shared" si="7"/>
        <v>0</v>
      </c>
      <c r="AE18" s="54">
        <f t="shared" si="11"/>
        <v>320</v>
      </c>
    </row>
    <row r="19" spans="1:31" ht="18" hidden="1" customHeight="1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220</v>
      </c>
      <c r="R20" s="93">
        <f t="shared" si="1"/>
        <v>220</v>
      </c>
      <c r="S20" s="140">
        <f t="shared" si="8"/>
        <v>220</v>
      </c>
      <c r="T20" s="139"/>
      <c r="U20" s="46">
        <f t="shared" si="9"/>
        <v>220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4400</v>
      </c>
      <c r="AE20" s="54">
        <f t="shared" si="11"/>
        <v>4400</v>
      </c>
    </row>
    <row r="21" spans="1:31" ht="18" customHeight="1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100</v>
      </c>
      <c r="Q21" s="70"/>
      <c r="R21" s="93">
        <f t="shared" si="1"/>
        <v>100</v>
      </c>
      <c r="S21" s="140">
        <f t="shared" si="8"/>
        <v>100</v>
      </c>
      <c r="T21" s="139"/>
      <c r="U21" s="46">
        <f t="shared" si="9"/>
        <v>100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2000</v>
      </c>
      <c r="AE21" s="54">
        <f t="shared" si="11"/>
        <v>2000</v>
      </c>
    </row>
    <row r="22" spans="1:31" ht="18" customHeight="1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540</v>
      </c>
      <c r="Q22" s="139"/>
      <c r="R22" s="554">
        <f t="shared" si="1"/>
        <v>540</v>
      </c>
      <c r="S22" s="63">
        <f t="shared" si="8"/>
        <v>540</v>
      </c>
      <c r="T22" s="139"/>
      <c r="U22" s="46">
        <f t="shared" si="9"/>
        <v>540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10800</v>
      </c>
      <c r="AE22" s="54">
        <f t="shared" si="11"/>
        <v>10800</v>
      </c>
    </row>
    <row r="23" spans="1:31" ht="18" hidden="1" customHeight="1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339">
        <v>16</v>
      </c>
      <c r="O25" s="558">
        <f t="shared" si="0"/>
        <v>16</v>
      </c>
      <c r="P25" s="436"/>
      <c r="Q25" s="139"/>
      <c r="R25" s="554"/>
      <c r="S25" s="63">
        <f t="shared" si="8"/>
        <v>16</v>
      </c>
      <c r="T25" s="139"/>
      <c r="U25" s="46">
        <f t="shared" si="9"/>
        <v>16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640</v>
      </c>
      <c r="AC25" s="52">
        <f t="shared" si="10"/>
        <v>640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/>
      <c r="K26" s="577"/>
      <c r="L26" s="577"/>
      <c r="M26" s="577"/>
      <c r="N26" s="578"/>
      <c r="O26" s="562">
        <f t="shared" si="0"/>
        <v>0</v>
      </c>
      <c r="P26" s="436"/>
      <c r="Q26" s="139"/>
      <c r="R26" s="554"/>
      <c r="S26" s="63"/>
      <c r="T26" s="139">
        <f>SUM(O26,R26)</f>
        <v>0</v>
      </c>
      <c r="U26" s="46">
        <f t="shared" si="9"/>
        <v>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55</v>
      </c>
      <c r="K27" s="563">
        <v>7</v>
      </c>
      <c r="L27" s="563">
        <v>2</v>
      </c>
      <c r="M27" s="563"/>
      <c r="N27" s="557"/>
      <c r="O27" s="558">
        <f t="shared" si="0"/>
        <v>64</v>
      </c>
      <c r="P27" s="436"/>
      <c r="Q27" s="139"/>
      <c r="R27" s="554"/>
      <c r="S27" s="63">
        <f t="shared" si="8"/>
        <v>64</v>
      </c>
      <c r="T27" s="139"/>
      <c r="U27" s="46">
        <f t="shared" si="9"/>
        <v>64</v>
      </c>
      <c r="V27" s="47">
        <f t="shared" si="12"/>
        <v>0</v>
      </c>
      <c r="W27" s="579" t="s">
        <v>374</v>
      </c>
      <c r="X27" s="49">
        <f t="shared" si="2"/>
        <v>2200</v>
      </c>
      <c r="Y27" s="50">
        <f t="shared" si="3"/>
        <v>280</v>
      </c>
      <c r="Z27" s="50">
        <f t="shared" si="4"/>
        <v>80</v>
      </c>
      <c r="AA27" s="50">
        <f t="shared" si="5"/>
        <v>0</v>
      </c>
      <c r="AB27" s="51">
        <f t="shared" si="6"/>
        <v>0</v>
      </c>
      <c r="AC27" s="52">
        <f t="shared" si="10"/>
        <v>2560</v>
      </c>
      <c r="AD27" s="53">
        <f t="shared" si="7"/>
        <v>0</v>
      </c>
      <c r="AE27" s="54">
        <f t="shared" si="11"/>
        <v>2560</v>
      </c>
    </row>
    <row r="28" spans="1:31" ht="18" customHeight="1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24</v>
      </c>
      <c r="Q30" s="139"/>
      <c r="R30" s="436">
        <f t="shared" ref="R30:R40" si="14">SUM(P30:Q30)</f>
        <v>24</v>
      </c>
      <c r="S30" s="63">
        <f t="shared" si="8"/>
        <v>24</v>
      </c>
      <c r="T30" s="436"/>
      <c r="U30" s="46">
        <f t="shared" si="9"/>
        <v>24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480</v>
      </c>
      <c r="AE30" s="54">
        <f t="shared" si="11"/>
        <v>480</v>
      </c>
    </row>
    <row r="31" spans="1:31" ht="18" customHeight="1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>
        <v>14</v>
      </c>
      <c r="R31" s="415">
        <f t="shared" si="14"/>
        <v>14</v>
      </c>
      <c r="S31" s="580"/>
      <c r="T31" s="436">
        <f>SUM(R31:S31)</f>
        <v>14</v>
      </c>
      <c r="U31" s="46">
        <f t="shared" si="9"/>
        <v>14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160</v>
      </c>
      <c r="Q33" s="581"/>
      <c r="R33" s="436">
        <f t="shared" si="14"/>
        <v>160</v>
      </c>
      <c r="S33" s="63">
        <f t="shared" si="8"/>
        <v>160</v>
      </c>
      <c r="T33" s="436"/>
      <c r="U33" s="46">
        <f t="shared" si="9"/>
        <v>160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3200</v>
      </c>
      <c r="AE33" s="54">
        <f t="shared" si="11"/>
        <v>3200</v>
      </c>
    </row>
    <row r="34" spans="1:31" ht="18" customHeight="1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280</v>
      </c>
      <c r="R34" s="436">
        <f t="shared" si="14"/>
        <v>280</v>
      </c>
      <c r="S34" s="63">
        <f t="shared" si="8"/>
        <v>280</v>
      </c>
      <c r="T34" s="139"/>
      <c r="U34" s="46">
        <f t="shared" si="9"/>
        <v>280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5600</v>
      </c>
      <c r="AE34" s="54">
        <f t="shared" si="11"/>
        <v>5600</v>
      </c>
    </row>
    <row r="35" spans="1:31" ht="18" hidden="1" customHeight="1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16</v>
      </c>
      <c r="K37" s="563"/>
      <c r="L37" s="930"/>
      <c r="M37" s="563"/>
      <c r="N37" s="557"/>
      <c r="O37" s="558">
        <f t="shared" si="0"/>
        <v>16</v>
      </c>
      <c r="P37" s="436"/>
      <c r="Q37" s="139"/>
      <c r="R37" s="554"/>
      <c r="S37" s="63">
        <f t="shared" si="8"/>
        <v>16</v>
      </c>
      <c r="T37" s="139"/>
      <c r="U37" s="46">
        <f t="shared" si="9"/>
        <v>16</v>
      </c>
      <c r="V37" s="47">
        <f t="shared" si="12"/>
        <v>0</v>
      </c>
      <c r="W37" s="579" t="s">
        <v>375</v>
      </c>
      <c r="X37" s="49">
        <f t="shared" si="2"/>
        <v>640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640</v>
      </c>
      <c r="AD37" s="53">
        <f t="shared" si="7"/>
        <v>0</v>
      </c>
      <c r="AE37" s="54">
        <f t="shared" si="11"/>
        <v>640</v>
      </c>
    </row>
    <row r="38" spans="1:31" ht="18" customHeight="1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>
        <v>8</v>
      </c>
      <c r="K38" s="563"/>
      <c r="L38" s="930"/>
      <c r="M38" s="563"/>
      <c r="N38" s="557"/>
      <c r="O38" s="558">
        <f t="shared" si="0"/>
        <v>8</v>
      </c>
      <c r="P38" s="436"/>
      <c r="Q38" s="139"/>
      <c r="R38" s="554"/>
      <c r="S38" s="63">
        <f t="shared" si="8"/>
        <v>8</v>
      </c>
      <c r="T38" s="139"/>
      <c r="U38" s="46">
        <f t="shared" si="9"/>
        <v>8</v>
      </c>
      <c r="V38" s="47">
        <f t="shared" si="12"/>
        <v>0</v>
      </c>
      <c r="W38" s="579"/>
      <c r="X38" s="49">
        <f t="shared" si="2"/>
        <v>320</v>
      </c>
      <c r="Y38" s="50"/>
      <c r="Z38" s="50"/>
      <c r="AA38" s="50"/>
      <c r="AB38" s="51"/>
      <c r="AC38" s="52">
        <f t="shared" si="10"/>
        <v>320</v>
      </c>
      <c r="AD38" s="53">
        <f t="shared" si="7"/>
        <v>0</v>
      </c>
      <c r="AE38" s="54">
        <f t="shared" si="11"/>
        <v>320</v>
      </c>
    </row>
    <row r="39" spans="1:31" ht="18" customHeight="1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28</v>
      </c>
      <c r="R39" s="415">
        <f>SUM(P39:Q39)</f>
        <v>28</v>
      </c>
      <c r="S39" s="580"/>
      <c r="T39" s="139">
        <f>SUM(O39,R39)</f>
        <v>28</v>
      </c>
      <c r="U39" s="46">
        <f t="shared" si="9"/>
        <v>28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10</v>
      </c>
      <c r="Q41" s="139">
        <v>420</v>
      </c>
      <c r="R41" s="436">
        <f>SUM(P41:Q41)</f>
        <v>430</v>
      </c>
      <c r="S41" s="63">
        <f t="shared" si="8"/>
        <v>430</v>
      </c>
      <c r="T41" s="139"/>
      <c r="U41" s="46">
        <f t="shared" si="9"/>
        <v>430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8600</v>
      </c>
      <c r="AE41" s="54">
        <f t="shared" si="11"/>
        <v>8600</v>
      </c>
    </row>
    <row r="42" spans="1:31" ht="18" customHeight="1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16</v>
      </c>
      <c r="Q42" s="139"/>
      <c r="R42" s="436">
        <f>SUM(P42:Q42)</f>
        <v>16</v>
      </c>
      <c r="S42" s="63">
        <f t="shared" si="8"/>
        <v>16</v>
      </c>
      <c r="T42" s="139"/>
      <c r="U42" s="46">
        <f t="shared" si="9"/>
        <v>16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320</v>
      </c>
      <c r="AE42" s="54">
        <f t="shared" si="11"/>
        <v>320</v>
      </c>
    </row>
    <row r="43" spans="1:31" ht="18" customHeight="1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5</v>
      </c>
      <c r="Q43" s="117"/>
      <c r="R43" s="415">
        <f>SUM(P43:Q43)</f>
        <v>5</v>
      </c>
      <c r="S43" s="63"/>
      <c r="T43" s="139">
        <f>SUM(O43,R43)</f>
        <v>5</v>
      </c>
      <c r="U43" s="46">
        <f t="shared" si="9"/>
        <v>5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120</v>
      </c>
      <c r="Q44" s="139"/>
      <c r="R44" s="436">
        <f>SUM(P44:Q44)</f>
        <v>120</v>
      </c>
      <c r="S44" s="63">
        <f t="shared" si="8"/>
        <v>120</v>
      </c>
      <c r="T44" s="139"/>
      <c r="U44" s="46">
        <f t="shared" si="9"/>
        <v>120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2400</v>
      </c>
      <c r="AE44" s="54">
        <f t="shared" si="11"/>
        <v>2400</v>
      </c>
    </row>
    <row r="45" spans="1:31" ht="18" customHeight="1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110</v>
      </c>
      <c r="R45" s="436">
        <f>SUM(P45:Q45)</f>
        <v>110</v>
      </c>
      <c r="S45" s="63">
        <f t="shared" si="8"/>
        <v>110</v>
      </c>
      <c r="T45" s="139"/>
      <c r="U45" s="46">
        <f t="shared" si="9"/>
        <v>110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2200</v>
      </c>
      <c r="AE45" s="54">
        <f t="shared" si="11"/>
        <v>2200</v>
      </c>
    </row>
    <row r="46" spans="1:31" ht="18" customHeight="1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187</v>
      </c>
      <c r="K46" s="129">
        <f t="shared" si="15"/>
        <v>7</v>
      </c>
      <c r="L46" s="129">
        <f t="shared" si="15"/>
        <v>2</v>
      </c>
      <c r="M46" s="129">
        <f t="shared" si="15"/>
        <v>0</v>
      </c>
      <c r="N46" s="129">
        <f t="shared" si="15"/>
        <v>16</v>
      </c>
      <c r="O46" s="130">
        <f t="shared" si="15"/>
        <v>212</v>
      </c>
      <c r="P46" s="133">
        <f t="shared" si="15"/>
        <v>989</v>
      </c>
      <c r="Q46" s="129">
        <f t="shared" si="15"/>
        <v>1072</v>
      </c>
      <c r="R46" s="133">
        <f t="shared" si="15"/>
        <v>2061</v>
      </c>
      <c r="S46" s="128">
        <f t="shared" si="15"/>
        <v>2184</v>
      </c>
      <c r="T46" s="129">
        <f t="shared" si="15"/>
        <v>89</v>
      </c>
      <c r="U46" s="130">
        <f t="shared" si="15"/>
        <v>2273</v>
      </c>
      <c r="V46" s="47">
        <f t="shared" si="12"/>
        <v>0</v>
      </c>
      <c r="W46" s="131"/>
      <c r="X46" s="132">
        <f t="shared" ref="X46:AE46" si="16">SUM(X10:X45)</f>
        <v>6360</v>
      </c>
      <c r="Y46" s="129">
        <f t="shared" si="16"/>
        <v>280</v>
      </c>
      <c r="Z46" s="129">
        <f t="shared" si="16"/>
        <v>80</v>
      </c>
      <c r="AA46" s="129">
        <f t="shared" si="16"/>
        <v>0</v>
      </c>
      <c r="AB46" s="133">
        <f t="shared" si="16"/>
        <v>640</v>
      </c>
      <c r="AC46" s="130">
        <f t="shared" si="16"/>
        <v>7360</v>
      </c>
      <c r="AD46" s="133">
        <f t="shared" si="16"/>
        <v>40000</v>
      </c>
      <c r="AE46" s="134">
        <f t="shared" si="16"/>
        <v>44800</v>
      </c>
    </row>
    <row r="47" spans="1:31" ht="18" hidden="1" customHeight="1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32</v>
      </c>
      <c r="K49" s="563"/>
      <c r="L49" s="563"/>
      <c r="M49" s="556"/>
      <c r="N49" s="557"/>
      <c r="O49" s="558">
        <f>SUM(J49:N49)</f>
        <v>32</v>
      </c>
      <c r="P49" s="554"/>
      <c r="Q49" s="45"/>
      <c r="R49" s="554"/>
      <c r="S49" s="63">
        <f>SUM(O49,R49)</f>
        <v>32</v>
      </c>
      <c r="T49" s="139"/>
      <c r="U49" s="46">
        <f t="shared" si="9"/>
        <v>32</v>
      </c>
      <c r="V49" s="47">
        <f t="shared" si="12"/>
        <v>0</v>
      </c>
      <c r="W49" s="48"/>
      <c r="X49" s="49">
        <f>(J49*1000)/C49</f>
        <v>1280</v>
      </c>
      <c r="Y49" s="50">
        <f>(K49*1000)/C49</f>
        <v>0</v>
      </c>
      <c r="Z49" s="50"/>
      <c r="AA49" s="50"/>
      <c r="AB49" s="51"/>
      <c r="AC49" s="52">
        <f t="shared" si="23"/>
        <v>1280</v>
      </c>
      <c r="AD49" s="53"/>
      <c r="AE49" s="54">
        <f t="shared" si="25"/>
        <v>1280</v>
      </c>
    </row>
    <row r="50" spans="1:31" ht="18" hidden="1" customHeight="1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48</v>
      </c>
      <c r="K52" s="603"/>
      <c r="L52" s="603"/>
      <c r="M52" s="603"/>
      <c r="N52" s="339"/>
      <c r="O52" s="46">
        <f t="shared" si="17"/>
        <v>48</v>
      </c>
      <c r="P52" s="554"/>
      <c r="Q52" s="45"/>
      <c r="R52" s="554"/>
      <c r="S52" s="63">
        <f>SUM(O52,R52)</f>
        <v>48</v>
      </c>
      <c r="T52" s="143"/>
      <c r="U52" s="46">
        <f t="shared" si="9"/>
        <v>48</v>
      </c>
      <c r="V52" s="47">
        <f t="shared" si="12"/>
        <v>0</v>
      </c>
      <c r="W52" s="48"/>
      <c r="X52" s="49">
        <f>(J52*1000)/C52</f>
        <v>1920</v>
      </c>
      <c r="Y52" s="50"/>
      <c r="Z52" s="50"/>
      <c r="AA52" s="50"/>
      <c r="AB52" s="51"/>
      <c r="AC52" s="52">
        <f t="shared" si="23"/>
        <v>1920</v>
      </c>
      <c r="AD52" s="53"/>
      <c r="AE52" s="54">
        <f t="shared" si="25"/>
        <v>1920</v>
      </c>
    </row>
    <row r="53" spans="1:31" ht="18" hidden="1" customHeight="1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28</v>
      </c>
      <c r="K54" s="560"/>
      <c r="L54" s="560"/>
      <c r="M54" s="560"/>
      <c r="N54" s="561"/>
      <c r="O54" s="562">
        <f t="shared" si="17"/>
        <v>28</v>
      </c>
      <c r="P54" s="554"/>
      <c r="Q54" s="45"/>
      <c r="R54" s="554"/>
      <c r="S54" s="63"/>
      <c r="T54" s="63">
        <f>SUM(O54,R54)</f>
        <v>28</v>
      </c>
      <c r="U54" s="46">
        <f>SUM(S54:T54)</f>
        <v>28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271</v>
      </c>
      <c r="K55" s="563">
        <v>18</v>
      </c>
      <c r="L55" s="563">
        <v>1</v>
      </c>
      <c r="M55" s="563"/>
      <c r="N55" s="607"/>
      <c r="O55" s="558">
        <f>SUM(J55:N55)</f>
        <v>290</v>
      </c>
      <c r="P55" s="339"/>
      <c r="Q55" s="467"/>
      <c r="R55" s="339"/>
      <c r="S55" s="63">
        <f>SUM(O55,R55)</f>
        <v>290</v>
      </c>
      <c r="T55" s="139"/>
      <c r="U55" s="608">
        <f t="shared" si="9"/>
        <v>290</v>
      </c>
      <c r="V55" s="47">
        <f t="shared" si="12"/>
        <v>0</v>
      </c>
      <c r="W55" s="48"/>
      <c r="X55" s="49">
        <f>(J55*1000)/C55</f>
        <v>10840</v>
      </c>
      <c r="Y55" s="50">
        <f t="shared" si="19"/>
        <v>720</v>
      </c>
      <c r="Z55" s="50">
        <f t="shared" si="20"/>
        <v>40</v>
      </c>
      <c r="AA55" s="50">
        <f t="shared" si="21"/>
        <v>0</v>
      </c>
      <c r="AB55" s="51">
        <f t="shared" si="22"/>
        <v>0</v>
      </c>
      <c r="AC55" s="154">
        <f t="shared" si="23"/>
        <v>11600</v>
      </c>
      <c r="AD55" s="51">
        <f t="shared" si="24"/>
        <v>0</v>
      </c>
      <c r="AE55" s="155">
        <f t="shared" si="25"/>
        <v>11600</v>
      </c>
    </row>
    <row r="56" spans="1:31" ht="18" hidden="1" customHeight="1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1570</v>
      </c>
      <c r="Q57" s="117"/>
      <c r="R57" s="415">
        <f t="shared" si="18"/>
        <v>1570</v>
      </c>
      <c r="S57" s="145"/>
      <c r="T57" s="139">
        <f>SUM(O57,R57)</f>
        <v>1570</v>
      </c>
      <c r="U57" s="608">
        <f t="shared" si="9"/>
        <v>1570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360</v>
      </c>
      <c r="Q59" s="139">
        <v>1370</v>
      </c>
      <c r="R59" s="436">
        <f t="shared" si="18"/>
        <v>1730</v>
      </c>
      <c r="S59" s="63">
        <f t="shared" si="26"/>
        <v>1730</v>
      </c>
      <c r="T59" s="139"/>
      <c r="U59" s="46">
        <f t="shared" si="9"/>
        <v>1730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34600</v>
      </c>
      <c r="AE59" s="54">
        <f t="shared" si="25"/>
        <v>34600</v>
      </c>
    </row>
    <row r="60" spans="1:31" ht="18" customHeight="1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/>
      <c r="K62" s="467"/>
      <c r="L62" s="467"/>
      <c r="M62" s="467"/>
      <c r="N62" s="339"/>
      <c r="O62" s="46">
        <f t="shared" si="17"/>
        <v>0</v>
      </c>
      <c r="P62" s="554"/>
      <c r="Q62" s="45"/>
      <c r="R62" s="554"/>
      <c r="S62" s="63">
        <f>SUM(O62,R62)</f>
        <v>0</v>
      </c>
      <c r="T62" s="139"/>
      <c r="U62" s="46">
        <f t="shared" si="9"/>
        <v>0</v>
      </c>
      <c r="V62" s="47">
        <f t="shared" si="12"/>
        <v>0</v>
      </c>
      <c r="W62" s="48"/>
      <c r="X62" s="49">
        <f t="shared" si="27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0</v>
      </c>
      <c r="AD62" s="53">
        <f t="shared" si="24"/>
        <v>0</v>
      </c>
      <c r="AE62" s="54">
        <f t="shared" si="25"/>
        <v>0</v>
      </c>
    </row>
    <row r="63" spans="1:31" ht="18" customHeight="1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14</v>
      </c>
      <c r="K64" s="467"/>
      <c r="L64" s="467"/>
      <c r="M64" s="467"/>
      <c r="N64" s="339"/>
      <c r="O64" s="46">
        <f>SUM(J64:N64)</f>
        <v>14</v>
      </c>
      <c r="P64" s="554"/>
      <c r="Q64" s="45"/>
      <c r="R64" s="554"/>
      <c r="S64" s="63"/>
      <c r="T64" s="143">
        <f>SUM(O64,R64)</f>
        <v>14</v>
      </c>
      <c r="U64" s="46">
        <f t="shared" si="9"/>
        <v>14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210</v>
      </c>
      <c r="K65" s="563">
        <v>19</v>
      </c>
      <c r="L65" s="563">
        <v>1</v>
      </c>
      <c r="M65" s="563"/>
      <c r="N65" s="607"/>
      <c r="O65" s="558">
        <f t="shared" si="17"/>
        <v>230</v>
      </c>
      <c r="P65" s="554"/>
      <c r="Q65" s="45"/>
      <c r="R65" s="554"/>
      <c r="S65" s="63">
        <f t="shared" si="26"/>
        <v>230</v>
      </c>
      <c r="T65" s="139"/>
      <c r="U65" s="46">
        <f t="shared" si="9"/>
        <v>230</v>
      </c>
      <c r="V65" s="47">
        <f t="shared" si="12"/>
        <v>0</v>
      </c>
      <c r="W65" s="48"/>
      <c r="X65" s="49">
        <f t="shared" si="27"/>
        <v>8400</v>
      </c>
      <c r="Y65" s="50">
        <f t="shared" si="19"/>
        <v>760</v>
      </c>
      <c r="Z65" s="50">
        <f t="shared" si="20"/>
        <v>40</v>
      </c>
      <c r="AA65" s="50">
        <f t="shared" si="21"/>
        <v>0</v>
      </c>
      <c r="AB65" s="51">
        <f t="shared" si="22"/>
        <v>0</v>
      </c>
      <c r="AC65" s="52">
        <f t="shared" si="23"/>
        <v>9200</v>
      </c>
      <c r="AD65" s="53">
        <f t="shared" si="24"/>
        <v>0</v>
      </c>
      <c r="AE65" s="54">
        <f t="shared" si="25"/>
        <v>9200</v>
      </c>
    </row>
    <row r="66" spans="1:31" ht="15.75" hidden="1" customHeight="1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100</v>
      </c>
      <c r="Q67" s="139"/>
      <c r="R67" s="436">
        <f t="shared" si="18"/>
        <v>100</v>
      </c>
      <c r="S67" s="63">
        <f t="shared" si="26"/>
        <v>100</v>
      </c>
      <c r="T67" s="139"/>
      <c r="U67" s="608">
        <f t="shared" si="9"/>
        <v>100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2000</v>
      </c>
      <c r="AE67" s="155">
        <f t="shared" si="25"/>
        <v>2000</v>
      </c>
    </row>
    <row r="68" spans="1:31" ht="18" customHeight="1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>
        <v>64</v>
      </c>
      <c r="Q68" s="139">
        <v>10</v>
      </c>
      <c r="R68" s="436">
        <f t="shared" si="18"/>
        <v>74</v>
      </c>
      <c r="S68" s="63">
        <f t="shared" si="26"/>
        <v>74</v>
      </c>
      <c r="T68" s="139"/>
      <c r="U68" s="608">
        <f t="shared" si="9"/>
        <v>74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1480</v>
      </c>
      <c r="AE68" s="155">
        <f t="shared" si="25"/>
        <v>1480</v>
      </c>
    </row>
    <row r="69" spans="1:31" ht="18" hidden="1" customHeight="1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456</v>
      </c>
      <c r="Q70" s="117"/>
      <c r="R70" s="415">
        <f t="shared" si="18"/>
        <v>456</v>
      </c>
      <c r="S70" s="63"/>
      <c r="T70" s="139">
        <f>SUM(O70,R70)</f>
        <v>456</v>
      </c>
      <c r="U70" s="46">
        <f t="shared" si="9"/>
        <v>456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540</v>
      </c>
      <c r="Q71" s="139">
        <v>880</v>
      </c>
      <c r="R71" s="436">
        <f t="shared" si="18"/>
        <v>1420</v>
      </c>
      <c r="S71" s="63">
        <f t="shared" si="26"/>
        <v>1420</v>
      </c>
      <c r="T71" s="139"/>
      <c r="U71" s="46">
        <f t="shared" si="9"/>
        <v>1420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28400</v>
      </c>
      <c r="AE71" s="54">
        <f t="shared" si="25"/>
        <v>28400</v>
      </c>
    </row>
    <row r="72" spans="1:31" ht="18" customHeight="1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64</v>
      </c>
      <c r="K72" s="563"/>
      <c r="L72" s="563"/>
      <c r="M72" s="563"/>
      <c r="N72" s="557"/>
      <c r="O72" s="558">
        <f t="shared" si="17"/>
        <v>64</v>
      </c>
      <c r="P72" s="554"/>
      <c r="Q72" s="45"/>
      <c r="R72" s="554"/>
      <c r="S72" s="63">
        <f t="shared" si="26"/>
        <v>64</v>
      </c>
      <c r="T72" s="139"/>
      <c r="U72" s="46">
        <f t="shared" si="9"/>
        <v>64</v>
      </c>
      <c r="V72" s="47">
        <f t="shared" si="12"/>
        <v>0</v>
      </c>
      <c r="W72" s="48"/>
      <c r="X72" s="49">
        <f t="shared" ref="X72:X76" si="28">(J72*1000)/C72</f>
        <v>2560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2560</v>
      </c>
      <c r="AD72" s="53">
        <f t="shared" si="24"/>
        <v>0</v>
      </c>
      <c r="AE72" s="54">
        <f t="shared" si="25"/>
        <v>2560</v>
      </c>
    </row>
    <row r="73" spans="1:31" ht="18" hidden="1" customHeight="1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/>
      <c r="K75" s="601"/>
      <c r="L75" s="601"/>
      <c r="M75" s="601"/>
      <c r="N75" s="561"/>
      <c r="O75" s="562">
        <f>SUM(J75:N75)</f>
        <v>0</v>
      </c>
      <c r="P75" s="554"/>
      <c r="Q75" s="45"/>
      <c r="R75" s="554"/>
      <c r="S75" s="63"/>
      <c r="T75" s="143">
        <f>SUM(O75,R75)</f>
        <v>0</v>
      </c>
      <c r="U75" s="46">
        <f>SUM(S75:T75)</f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51</v>
      </c>
      <c r="K76" s="563">
        <v>5</v>
      </c>
      <c r="L76" s="563"/>
      <c r="M76" s="563"/>
      <c r="N76" s="557"/>
      <c r="O76" s="558">
        <f t="shared" si="17"/>
        <v>56</v>
      </c>
      <c r="P76" s="554"/>
      <c r="Q76" s="45"/>
      <c r="R76" s="554"/>
      <c r="S76" s="63">
        <f t="shared" si="26"/>
        <v>56</v>
      </c>
      <c r="T76" s="139"/>
      <c r="U76" s="46">
        <f t="shared" si="9"/>
        <v>56</v>
      </c>
      <c r="V76" s="47">
        <f t="shared" si="12"/>
        <v>0</v>
      </c>
      <c r="W76" s="48"/>
      <c r="X76" s="49">
        <f t="shared" si="28"/>
        <v>2040</v>
      </c>
      <c r="Y76" s="50">
        <f t="shared" si="19"/>
        <v>200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2240</v>
      </c>
      <c r="AD76" s="53">
        <f t="shared" si="24"/>
        <v>0</v>
      </c>
      <c r="AE76" s="54">
        <f t="shared" si="25"/>
        <v>2240</v>
      </c>
    </row>
    <row r="77" spans="1:31" ht="18" customHeight="1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64</v>
      </c>
      <c r="R77" s="415">
        <f>SUM(P77:Q77)</f>
        <v>64</v>
      </c>
      <c r="S77" s="140"/>
      <c r="T77" s="139">
        <f>SUM(O77,R77)</f>
        <v>64</v>
      </c>
      <c r="U77" s="46">
        <f t="shared" si="9"/>
        <v>64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360</v>
      </c>
      <c r="R78" s="436">
        <f>SUM(P78:Q78)</f>
        <v>360</v>
      </c>
      <c r="S78" s="140">
        <f>SUM(O78,R78)</f>
        <v>360</v>
      </c>
      <c r="T78" s="139"/>
      <c r="U78" s="46">
        <f t="shared" si="9"/>
        <v>360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7200</v>
      </c>
      <c r="AE78" s="54">
        <f t="shared" si="25"/>
        <v>7200</v>
      </c>
    </row>
    <row r="79" spans="1:31" ht="18.75" customHeight="1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35</v>
      </c>
      <c r="K82" s="563">
        <v>13</v>
      </c>
      <c r="L82" s="563"/>
      <c r="M82" s="563"/>
      <c r="N82" s="557"/>
      <c r="O82" s="558">
        <f t="shared" si="17"/>
        <v>48</v>
      </c>
      <c r="P82" s="554"/>
      <c r="Q82" s="45"/>
      <c r="R82" s="554"/>
      <c r="S82" s="63">
        <f t="shared" si="26"/>
        <v>48</v>
      </c>
      <c r="T82" s="139"/>
      <c r="U82" s="46">
        <f t="shared" si="9"/>
        <v>48</v>
      </c>
      <c r="V82" s="47">
        <f t="shared" si="12"/>
        <v>0</v>
      </c>
      <c r="W82" s="48"/>
      <c r="X82" s="49">
        <f t="shared" si="29"/>
        <v>1400</v>
      </c>
      <c r="Y82" s="50">
        <f t="shared" si="19"/>
        <v>520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1920</v>
      </c>
      <c r="AD82" s="53">
        <f t="shared" si="24"/>
        <v>0</v>
      </c>
      <c r="AE82" s="54">
        <f t="shared" si="25"/>
        <v>1920</v>
      </c>
    </row>
    <row r="83" spans="1:31" ht="18" hidden="1" customHeight="1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785</v>
      </c>
      <c r="K105" s="129">
        <f t="shared" si="31"/>
        <v>55</v>
      </c>
      <c r="L105" s="129">
        <f t="shared" si="31"/>
        <v>2</v>
      </c>
      <c r="M105" s="129">
        <f t="shared" si="31"/>
        <v>0</v>
      </c>
      <c r="N105" s="129">
        <f t="shared" si="31"/>
        <v>16</v>
      </c>
      <c r="O105" s="648">
        <f t="shared" si="31"/>
        <v>858</v>
      </c>
      <c r="P105" s="129">
        <f t="shared" si="31"/>
        <v>3090</v>
      </c>
      <c r="Q105" s="129">
        <f t="shared" si="31"/>
        <v>2684</v>
      </c>
      <c r="R105" s="133">
        <f t="shared" si="31"/>
        <v>5774</v>
      </c>
      <c r="S105" s="128">
        <f t="shared" si="31"/>
        <v>4500</v>
      </c>
      <c r="T105" s="129">
        <f t="shared" si="31"/>
        <v>2132</v>
      </c>
      <c r="U105" s="130">
        <f t="shared" si="31"/>
        <v>6632</v>
      </c>
      <c r="V105" s="47">
        <f t="shared" si="30"/>
        <v>0</v>
      </c>
      <c r="W105" s="131"/>
      <c r="X105" s="132">
        <f t="shared" ref="X105:AE105" si="32">SUM(X47:X104)</f>
        <v>29720</v>
      </c>
      <c r="Y105" s="129">
        <f t="shared" si="32"/>
        <v>2200</v>
      </c>
      <c r="Z105" s="129">
        <f t="shared" si="32"/>
        <v>80</v>
      </c>
      <c r="AA105" s="129">
        <f t="shared" si="32"/>
        <v>0</v>
      </c>
      <c r="AB105" s="133">
        <f t="shared" si="32"/>
        <v>640</v>
      </c>
      <c r="AC105" s="130">
        <f t="shared" si="32"/>
        <v>32640</v>
      </c>
      <c r="AD105" s="133">
        <f t="shared" si="32"/>
        <v>73680</v>
      </c>
      <c r="AE105" s="134">
        <f t="shared" si="32"/>
        <v>105680</v>
      </c>
    </row>
    <row r="106" spans="1:31" ht="18" customHeight="1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32</v>
      </c>
      <c r="K106" s="556"/>
      <c r="L106" s="556"/>
      <c r="M106" s="556"/>
      <c r="N106" s="557"/>
      <c r="O106" s="558">
        <f t="shared" ref="O106:O130" si="33">SUM(J106:N106)</f>
        <v>32</v>
      </c>
      <c r="P106" s="554"/>
      <c r="Q106" s="45"/>
      <c r="R106" s="554"/>
      <c r="S106" s="63">
        <f t="shared" ref="S106:S129" si="34">SUM(O106,R106)</f>
        <v>32</v>
      </c>
      <c r="T106" s="139"/>
      <c r="U106" s="46">
        <f t="shared" ref="U106:U182" si="35">SUM(S106:T106)</f>
        <v>32</v>
      </c>
      <c r="V106" s="47">
        <f t="shared" si="30"/>
        <v>0</v>
      </c>
      <c r="W106" s="48"/>
      <c r="X106" s="49">
        <f t="shared" ref="X106:X134" si="36">(J106*1000)/C106</f>
        <v>1280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1280</v>
      </c>
      <c r="AD106" s="53">
        <f t="shared" ref="AD106:AD134" si="42">(R106*1000)/C106</f>
        <v>0</v>
      </c>
      <c r="AE106" s="54">
        <f t="shared" ref="AE106:AE134" si="43">SUM(AC106:AD106)</f>
        <v>1280</v>
      </c>
    </row>
    <row r="107" spans="1:31" ht="18" hidden="1" customHeight="1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14</v>
      </c>
      <c r="K112" s="616"/>
      <c r="L112" s="616"/>
      <c r="M112" s="616"/>
      <c r="N112" s="586"/>
      <c r="O112" s="65">
        <f>SUM(J112:N112)</f>
        <v>14</v>
      </c>
      <c r="P112" s="664"/>
      <c r="Q112" s="665"/>
      <c r="R112" s="664"/>
      <c r="S112" s="140"/>
      <c r="T112" s="143">
        <f>SUM(O112,R112)</f>
        <v>14</v>
      </c>
      <c r="U112" s="46">
        <f>SUM(S112:T112)</f>
        <v>14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/>
      <c r="K113" s="556"/>
      <c r="L113" s="556"/>
      <c r="M113" s="556"/>
      <c r="N113" s="557"/>
      <c r="O113" s="558">
        <f>SUM(J113:N113)</f>
        <v>0</v>
      </c>
      <c r="P113" s="554"/>
      <c r="Q113" s="45"/>
      <c r="R113" s="554"/>
      <c r="S113" s="63">
        <f t="shared" si="34"/>
        <v>0</v>
      </c>
      <c r="T113" s="139"/>
      <c r="U113" s="46">
        <f t="shared" si="35"/>
        <v>0</v>
      </c>
      <c r="V113" s="47">
        <f t="shared" si="30"/>
        <v>0</v>
      </c>
      <c r="W113" s="48"/>
      <c r="X113" s="49">
        <f>(J113*1000)/C113</f>
        <v>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0</v>
      </c>
      <c r="AD113" s="53">
        <f t="shared" si="42"/>
        <v>0</v>
      </c>
      <c r="AE113" s="54">
        <f t="shared" si="43"/>
        <v>0</v>
      </c>
    </row>
    <row r="114" spans="1:31" ht="18" hidden="1" customHeight="1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170</v>
      </c>
      <c r="Q117" s="139"/>
      <c r="R117" s="436">
        <f t="shared" si="44"/>
        <v>170</v>
      </c>
      <c r="S117" s="63">
        <f t="shared" si="34"/>
        <v>170</v>
      </c>
      <c r="T117" s="143"/>
      <c r="U117" s="46">
        <f t="shared" si="35"/>
        <v>170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3400</v>
      </c>
      <c r="AE117" s="54">
        <f t="shared" si="43"/>
        <v>3400</v>
      </c>
    </row>
    <row r="118" spans="1:31" ht="18" hidden="1" customHeight="1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12</v>
      </c>
      <c r="K119" s="560"/>
      <c r="L119" s="560"/>
      <c r="M119" s="560"/>
      <c r="N119" s="561"/>
      <c r="O119" s="562">
        <f>SUM(J119:N119)</f>
        <v>12</v>
      </c>
      <c r="P119" s="554"/>
      <c r="Q119" s="45"/>
      <c r="R119" s="436"/>
      <c r="S119" s="63"/>
      <c r="T119" s="143">
        <f>SUM(O119,R119)</f>
        <v>12</v>
      </c>
      <c r="U119" s="46">
        <f t="shared" si="35"/>
        <v>12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140</v>
      </c>
      <c r="K120" s="678">
        <v>12</v>
      </c>
      <c r="L120" s="563">
        <v>8</v>
      </c>
      <c r="M120" s="679"/>
      <c r="N120" s="680"/>
      <c r="O120" s="681">
        <f t="shared" si="33"/>
        <v>160</v>
      </c>
      <c r="P120" s="682"/>
      <c r="Q120" s="683"/>
      <c r="R120" s="682"/>
      <c r="S120" s="621">
        <f t="shared" si="34"/>
        <v>160</v>
      </c>
      <c r="T120" s="139"/>
      <c r="U120" s="46">
        <f t="shared" si="35"/>
        <v>160</v>
      </c>
      <c r="V120" s="47">
        <f t="shared" si="30"/>
        <v>0</v>
      </c>
      <c r="W120" s="48" t="s">
        <v>389</v>
      </c>
      <c r="X120" s="49">
        <f t="shared" si="36"/>
        <v>5600</v>
      </c>
      <c r="Y120" s="50">
        <f t="shared" si="37"/>
        <v>480</v>
      </c>
      <c r="Z120" s="50">
        <f t="shared" si="38"/>
        <v>320</v>
      </c>
      <c r="AA120" s="50">
        <f t="shared" si="39"/>
        <v>0</v>
      </c>
      <c r="AB120" s="51">
        <f t="shared" si="40"/>
        <v>0</v>
      </c>
      <c r="AC120" s="52">
        <f t="shared" si="41"/>
        <v>6400</v>
      </c>
      <c r="AD120" s="53">
        <f t="shared" si="42"/>
        <v>0</v>
      </c>
      <c r="AE120" s="54">
        <f t="shared" si="43"/>
        <v>6400</v>
      </c>
    </row>
    <row r="121" spans="1:31" ht="18" customHeight="1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48</v>
      </c>
      <c r="Q121" s="139"/>
      <c r="R121" s="436">
        <f t="shared" si="44"/>
        <v>48</v>
      </c>
      <c r="S121" s="63">
        <f t="shared" si="34"/>
        <v>48</v>
      </c>
      <c r="T121" s="143"/>
      <c r="U121" s="46">
        <f t="shared" si="35"/>
        <v>48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960</v>
      </c>
      <c r="AE121" s="54">
        <f t="shared" si="43"/>
        <v>960</v>
      </c>
    </row>
    <row r="122" spans="1:31" ht="18" customHeight="1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281</v>
      </c>
      <c r="Q122" s="117"/>
      <c r="R122" s="415">
        <f t="shared" si="44"/>
        <v>281</v>
      </c>
      <c r="S122" s="140"/>
      <c r="T122" s="143">
        <f>SUM(O122,R122)</f>
        <v>281</v>
      </c>
      <c r="U122" s="46">
        <f t="shared" si="35"/>
        <v>281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112</v>
      </c>
      <c r="Q123" s="117"/>
      <c r="R123" s="415">
        <f t="shared" si="44"/>
        <v>112</v>
      </c>
      <c r="S123" s="145"/>
      <c r="T123" s="63">
        <f>SUM(O123,R123)</f>
        <v>112</v>
      </c>
      <c r="U123" s="46">
        <f t="shared" si="35"/>
        <v>112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hidden="1" customHeight="1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35</v>
      </c>
      <c r="K126" s="563">
        <v>5</v>
      </c>
      <c r="L126" s="563"/>
      <c r="M126" s="563"/>
      <c r="N126" s="607"/>
      <c r="O126" s="558">
        <f t="shared" si="33"/>
        <v>40</v>
      </c>
      <c r="P126" s="554"/>
      <c r="Q126" s="45"/>
      <c r="R126" s="554"/>
      <c r="S126" s="63">
        <f t="shared" si="34"/>
        <v>40</v>
      </c>
      <c r="T126" s="139"/>
      <c r="U126" s="46">
        <f t="shared" si="35"/>
        <v>40</v>
      </c>
      <c r="V126" s="47">
        <f t="shared" si="30"/>
        <v>0</v>
      </c>
      <c r="W126" s="48"/>
      <c r="X126" s="49">
        <f t="shared" si="36"/>
        <v>1400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1600</v>
      </c>
      <c r="AD126" s="53">
        <f t="shared" si="42"/>
        <v>0</v>
      </c>
      <c r="AE126" s="54">
        <f t="shared" si="43"/>
        <v>1600</v>
      </c>
    </row>
    <row r="127" spans="1:31" ht="18" hidden="1" customHeight="1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/>
      <c r="K128" s="692"/>
      <c r="L128" s="692"/>
      <c r="M128" s="692"/>
      <c r="N128" s="693"/>
      <c r="O128" s="690">
        <f>SUM(J128:N128)</f>
        <v>0</v>
      </c>
      <c r="P128" s="554"/>
      <c r="Q128" s="45"/>
      <c r="R128" s="554"/>
      <c r="S128" s="63"/>
      <c r="T128" s="143">
        <f>SUM(O128,R128)</f>
        <v>0</v>
      </c>
      <c r="U128" s="46">
        <f t="shared" si="35"/>
        <v>0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80</v>
      </c>
      <c r="K129" s="563">
        <v>5</v>
      </c>
      <c r="L129" s="563">
        <v>3</v>
      </c>
      <c r="M129" s="563"/>
      <c r="N129" s="607"/>
      <c r="O129" s="558">
        <f t="shared" si="33"/>
        <v>88</v>
      </c>
      <c r="P129" s="554"/>
      <c r="Q129" s="45"/>
      <c r="R129" s="554"/>
      <c r="S129" s="63">
        <f t="shared" si="34"/>
        <v>88</v>
      </c>
      <c r="T129" s="139"/>
      <c r="U129" s="46">
        <f t="shared" si="35"/>
        <v>88</v>
      </c>
      <c r="V129" s="47">
        <f t="shared" si="30"/>
        <v>0</v>
      </c>
      <c r="W129" s="48" t="s">
        <v>392</v>
      </c>
      <c r="X129" s="49">
        <f t="shared" si="36"/>
        <v>3200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3520</v>
      </c>
      <c r="AD129" s="53">
        <f t="shared" si="42"/>
        <v>0</v>
      </c>
      <c r="AE129" s="54">
        <f t="shared" si="43"/>
        <v>3520</v>
      </c>
    </row>
    <row r="130" spans="1:31" ht="18" hidden="1" customHeight="1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161</v>
      </c>
      <c r="Q131" s="901"/>
      <c r="R131" s="415">
        <f t="shared" si="44"/>
        <v>161</v>
      </c>
      <c r="S131" s="63"/>
      <c r="T131" s="63">
        <f>SUM(O131,R131)</f>
        <v>161</v>
      </c>
      <c r="U131" s="46">
        <f t="shared" si="35"/>
        <v>161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321</v>
      </c>
      <c r="Q132" s="117"/>
      <c r="R132" s="415">
        <f t="shared" si="44"/>
        <v>321</v>
      </c>
      <c r="S132" s="145"/>
      <c r="T132" s="143">
        <f>SUM(O132,R132)</f>
        <v>321</v>
      </c>
      <c r="U132" s="46">
        <f t="shared" si="35"/>
        <v>321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80</v>
      </c>
      <c r="Q133" s="139"/>
      <c r="R133" s="702">
        <f t="shared" si="44"/>
        <v>80</v>
      </c>
      <c r="S133" s="702">
        <f t="shared" ref="S133:S134" si="45">SUM(O133,R133)</f>
        <v>80</v>
      </c>
      <c r="T133" s="139"/>
      <c r="U133" s="65">
        <f t="shared" si="35"/>
        <v>80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1600</v>
      </c>
      <c r="AE133" s="54">
        <f t="shared" si="43"/>
        <v>1600</v>
      </c>
    </row>
    <row r="134" spans="1:31" ht="18" customHeight="1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8</v>
      </c>
      <c r="Q134" s="70"/>
      <c r="R134" s="903">
        <f>SUM(P134:Q134)</f>
        <v>8</v>
      </c>
      <c r="S134" s="703">
        <f t="shared" si="45"/>
        <v>8</v>
      </c>
      <c r="T134" s="139"/>
      <c r="U134" s="46">
        <f t="shared" si="35"/>
        <v>8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160</v>
      </c>
      <c r="AE134" s="54">
        <f t="shared" si="43"/>
        <v>160</v>
      </c>
    </row>
    <row r="135" spans="1:31" ht="18" customHeight="1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313</v>
      </c>
      <c r="K135" s="129">
        <f t="shared" si="46"/>
        <v>22</v>
      </c>
      <c r="L135" s="129">
        <f t="shared" si="46"/>
        <v>11</v>
      </c>
      <c r="M135" s="129">
        <f t="shared" si="46"/>
        <v>0</v>
      </c>
      <c r="N135" s="129">
        <f t="shared" si="46"/>
        <v>0</v>
      </c>
      <c r="O135" s="130">
        <f t="shared" si="46"/>
        <v>346</v>
      </c>
      <c r="P135" s="133">
        <f t="shared" si="46"/>
        <v>1181</v>
      </c>
      <c r="Q135" s="129">
        <f t="shared" si="46"/>
        <v>0</v>
      </c>
      <c r="R135" s="648">
        <f t="shared" si="46"/>
        <v>1181</v>
      </c>
      <c r="S135" s="648">
        <f t="shared" si="46"/>
        <v>626</v>
      </c>
      <c r="T135" s="129">
        <f t="shared" si="46"/>
        <v>901</v>
      </c>
      <c r="U135" s="130">
        <f t="shared" si="46"/>
        <v>1527</v>
      </c>
      <c r="V135" s="47">
        <f t="shared" si="30"/>
        <v>0</v>
      </c>
      <c r="W135" s="131"/>
      <c r="X135" s="132">
        <f t="shared" ref="X135:AE135" si="47">SUM(X106:X134)</f>
        <v>11480</v>
      </c>
      <c r="Y135" s="129">
        <f t="shared" si="47"/>
        <v>880</v>
      </c>
      <c r="Z135" s="129">
        <f t="shared" si="47"/>
        <v>440</v>
      </c>
      <c r="AA135" s="129">
        <f t="shared" si="47"/>
        <v>0</v>
      </c>
      <c r="AB135" s="133">
        <f t="shared" si="47"/>
        <v>0</v>
      </c>
      <c r="AC135" s="130">
        <f t="shared" si="47"/>
        <v>12800</v>
      </c>
      <c r="AD135" s="133">
        <f t="shared" si="47"/>
        <v>6120</v>
      </c>
      <c r="AE135" s="134">
        <f t="shared" si="47"/>
        <v>18920</v>
      </c>
    </row>
    <row r="136" spans="1:31" ht="18" hidden="1" customHeight="1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1285</v>
      </c>
      <c r="K148" s="291">
        <f t="shared" si="61"/>
        <v>84</v>
      </c>
      <c r="L148" s="291">
        <f t="shared" si="61"/>
        <v>15</v>
      </c>
      <c r="M148" s="291">
        <f t="shared" si="61"/>
        <v>0</v>
      </c>
      <c r="N148" s="295">
        <f t="shared" si="61"/>
        <v>32</v>
      </c>
      <c r="O148" s="292">
        <f t="shared" si="61"/>
        <v>1416</v>
      </c>
      <c r="P148" s="295">
        <f t="shared" si="61"/>
        <v>5260</v>
      </c>
      <c r="Q148" s="295">
        <f t="shared" si="61"/>
        <v>3756</v>
      </c>
      <c r="R148" s="710">
        <f t="shared" si="61"/>
        <v>9016</v>
      </c>
      <c r="S148" s="711">
        <f t="shared" si="61"/>
        <v>7310</v>
      </c>
      <c r="T148" s="291">
        <f t="shared" si="61"/>
        <v>3122</v>
      </c>
      <c r="U148" s="292">
        <f t="shared" si="61"/>
        <v>10432</v>
      </c>
      <c r="V148" s="47">
        <f t="shared" si="30"/>
        <v>0</v>
      </c>
      <c r="W148" s="293"/>
      <c r="X148" s="294">
        <f t="shared" ref="X148:AE148" si="62">SUM(X147,X135,X105,X46)</f>
        <v>47560</v>
      </c>
      <c r="Y148" s="291">
        <f t="shared" si="62"/>
        <v>3360</v>
      </c>
      <c r="Z148" s="291">
        <f t="shared" si="62"/>
        <v>600</v>
      </c>
      <c r="AA148" s="291">
        <f t="shared" si="62"/>
        <v>0</v>
      </c>
      <c r="AB148" s="295">
        <f t="shared" si="62"/>
        <v>1280</v>
      </c>
      <c r="AC148" s="292">
        <f t="shared" si="62"/>
        <v>52800</v>
      </c>
      <c r="AD148" s="295">
        <f t="shared" si="62"/>
        <v>119800</v>
      </c>
      <c r="AE148" s="296">
        <f t="shared" si="62"/>
        <v>169400</v>
      </c>
    </row>
    <row r="149" spans="1:31" ht="18" customHeight="1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72</v>
      </c>
      <c r="K149" s="714"/>
      <c r="L149" s="714"/>
      <c r="M149" s="714"/>
      <c r="N149" s="715"/>
      <c r="O149" s="716">
        <f t="shared" ref="O149:O194" si="63">SUM(J149:N149)</f>
        <v>72</v>
      </c>
      <c r="P149" s="554"/>
      <c r="Q149" s="301"/>
      <c r="R149" s="717"/>
      <c r="S149" s="63">
        <f t="shared" ref="S149:S194" si="64">SUM(O149,R149)</f>
        <v>72</v>
      </c>
      <c r="T149" s="430"/>
      <c r="U149" s="302">
        <f t="shared" si="35"/>
        <v>72</v>
      </c>
      <c r="V149" s="47">
        <f t="shared" si="30"/>
        <v>0</v>
      </c>
      <c r="W149" s="303"/>
      <c r="X149" s="304">
        <f t="shared" ref="X149:X194" si="65">(J149*1000)/C149</f>
        <v>2880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2880</v>
      </c>
      <c r="AD149" s="308">
        <f t="shared" ref="AD149:AD194" si="71">(R149*1000)/C149</f>
        <v>0</v>
      </c>
      <c r="AE149" s="309">
        <f t="shared" ref="AE149:AE194" si="72">SUM(AC149:AD149)</f>
        <v>2880</v>
      </c>
    </row>
    <row r="150" spans="1:31" ht="18" hidden="1" customHeight="1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16</v>
      </c>
      <c r="M153" s="714"/>
      <c r="N153" s="715"/>
      <c r="O153" s="716">
        <f t="shared" si="63"/>
        <v>16</v>
      </c>
      <c r="P153" s="554"/>
      <c r="Q153" s="301"/>
      <c r="R153" s="717"/>
      <c r="S153" s="63">
        <f t="shared" si="64"/>
        <v>16</v>
      </c>
      <c r="T153" s="430"/>
      <c r="U153" s="302">
        <f t="shared" si="35"/>
        <v>16</v>
      </c>
      <c r="V153" s="47">
        <f t="shared" si="73"/>
        <v>0</v>
      </c>
      <c r="W153" s="303"/>
      <c r="X153" s="304"/>
      <c r="Y153" s="305"/>
      <c r="Z153" s="50">
        <f t="shared" si="67"/>
        <v>640</v>
      </c>
      <c r="AA153" s="305"/>
      <c r="AB153" s="306"/>
      <c r="AC153" s="52">
        <f t="shared" si="70"/>
        <v>640</v>
      </c>
      <c r="AD153" s="308"/>
      <c r="AE153" s="54">
        <f t="shared" si="72"/>
        <v>640</v>
      </c>
    </row>
    <row r="154" spans="1:31" ht="18" hidden="1" customHeight="1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24</v>
      </c>
      <c r="R158" s="436">
        <f t="shared" si="74"/>
        <v>24</v>
      </c>
      <c r="S158" s="63">
        <f t="shared" si="64"/>
        <v>24</v>
      </c>
      <c r="T158" s="139"/>
      <c r="U158" s="46">
        <f t="shared" si="35"/>
        <v>24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480</v>
      </c>
      <c r="AE158" s="54">
        <f t="shared" si="72"/>
        <v>480</v>
      </c>
    </row>
    <row r="159" spans="1:31" ht="18" hidden="1" customHeight="1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>
      <c r="A164" s="190">
        <v>114301</v>
      </c>
      <c r="B164" s="752">
        <v>3.5</v>
      </c>
      <c r="C164" s="180">
        <v>25</v>
      </c>
      <c r="D164" s="753" t="s">
        <v>502</v>
      </c>
      <c r="E164" s="103"/>
      <c r="F164" s="261"/>
      <c r="G164" s="103"/>
      <c r="H164" s="104"/>
      <c r="I164" s="738"/>
      <c r="J164" s="44">
        <v>8</v>
      </c>
      <c r="K164" s="467"/>
      <c r="L164" s="749"/>
      <c r="M164" s="467"/>
      <c r="N164" s="339"/>
      <c r="O164" s="302">
        <f t="shared" si="63"/>
        <v>8</v>
      </c>
      <c r="P164" s="554"/>
      <c r="Q164" s="739"/>
      <c r="R164" s="740"/>
      <c r="S164" s="63">
        <f t="shared" si="64"/>
        <v>8</v>
      </c>
      <c r="T164" s="143"/>
      <c r="U164" s="302">
        <f t="shared" si="35"/>
        <v>8</v>
      </c>
      <c r="V164" s="47">
        <f t="shared" si="73"/>
        <v>0</v>
      </c>
      <c r="W164" s="339"/>
      <c r="X164" s="49">
        <f t="shared" si="65"/>
        <v>320</v>
      </c>
      <c r="Y164" s="49"/>
      <c r="Z164" s="49"/>
      <c r="AA164" s="49"/>
      <c r="AB164" s="51"/>
      <c r="AC164" s="52">
        <f t="shared" si="70"/>
        <v>320</v>
      </c>
      <c r="AD164" s="53"/>
      <c r="AE164" s="54">
        <f t="shared" si="72"/>
        <v>320</v>
      </c>
    </row>
    <row r="165" spans="1:31" ht="18.75" customHeight="1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180</v>
      </c>
      <c r="R167" s="436">
        <f t="shared" si="74"/>
        <v>180</v>
      </c>
      <c r="S167" s="63">
        <f t="shared" si="64"/>
        <v>180</v>
      </c>
      <c r="T167" s="143"/>
      <c r="U167" s="46">
        <f t="shared" si="35"/>
        <v>180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3600</v>
      </c>
      <c r="AE167" s="54">
        <f t="shared" si="72"/>
        <v>3600</v>
      </c>
    </row>
    <row r="168" spans="1:31" ht="16.5" hidden="1" customHeight="1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/>
      <c r="K170" s="594"/>
      <c r="L170" s="594"/>
      <c r="M170" s="594"/>
      <c r="N170" s="572"/>
      <c r="O170" s="716">
        <f t="shared" si="63"/>
        <v>0</v>
      </c>
      <c r="P170" s="567"/>
      <c r="Q170" s="571"/>
      <c r="R170" s="567"/>
      <c r="S170" s="63">
        <f t="shared" si="64"/>
        <v>0</v>
      </c>
      <c r="T170" s="139"/>
      <c r="U170" s="302">
        <f t="shared" si="35"/>
        <v>0</v>
      </c>
      <c r="V170" s="47"/>
      <c r="W170" s="48"/>
      <c r="X170" s="49">
        <f t="shared" si="65"/>
        <v>0</v>
      </c>
      <c r="Y170" s="50"/>
      <c r="Z170" s="305"/>
      <c r="AA170" s="50"/>
      <c r="AB170" s="51"/>
      <c r="AC170" s="52">
        <f t="shared" si="70"/>
        <v>0</v>
      </c>
      <c r="AD170" s="53"/>
      <c r="AE170" s="54">
        <f t="shared" si="72"/>
        <v>0</v>
      </c>
    </row>
    <row r="171" spans="1:31" ht="18" customHeight="1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customHeight="1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hidden="1" customHeight="1">
      <c r="A173" s="779">
        <v>113601</v>
      </c>
      <c r="B173" s="249">
        <v>2.5</v>
      </c>
      <c r="C173" s="780" t="s">
        <v>27</v>
      </c>
      <c r="D173" s="630"/>
      <c r="E173" s="103"/>
      <c r="F173" s="781" t="s">
        <v>402</v>
      </c>
      <c r="G173" s="261" t="s">
        <v>224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48</v>
      </c>
      <c r="R177" s="436">
        <f t="shared" si="74"/>
        <v>48</v>
      </c>
      <c r="S177" s="63">
        <f t="shared" si="64"/>
        <v>48</v>
      </c>
      <c r="T177" s="143"/>
      <c r="U177" s="46">
        <f t="shared" si="35"/>
        <v>48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960</v>
      </c>
      <c r="AE177" s="54">
        <f t="shared" si="72"/>
        <v>960</v>
      </c>
    </row>
    <row r="178" spans="1:31" ht="20.25" hidden="1" customHeight="1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250</v>
      </c>
      <c r="R191" s="436">
        <f t="shared" si="74"/>
        <v>250</v>
      </c>
      <c r="S191" s="63">
        <f t="shared" si="64"/>
        <v>250</v>
      </c>
      <c r="T191" s="139"/>
      <c r="U191" s="46">
        <f t="shared" si="75"/>
        <v>250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5000</v>
      </c>
      <c r="AE191" s="54">
        <f t="shared" si="72"/>
        <v>5000</v>
      </c>
    </row>
    <row r="192" spans="1:31" ht="18" hidden="1" customHeight="1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238</v>
      </c>
      <c r="K195" s="128">
        <f t="shared" si="76"/>
        <v>0</v>
      </c>
      <c r="L195" s="128">
        <f t="shared" si="76"/>
        <v>24</v>
      </c>
      <c r="M195" s="128">
        <f t="shared" si="76"/>
        <v>0</v>
      </c>
      <c r="N195" s="128">
        <f t="shared" si="76"/>
        <v>0</v>
      </c>
      <c r="O195" s="130">
        <f t="shared" si="76"/>
        <v>262</v>
      </c>
      <c r="P195" s="133">
        <f t="shared" si="76"/>
        <v>0</v>
      </c>
      <c r="Q195" s="129">
        <f t="shared" si="76"/>
        <v>502</v>
      </c>
      <c r="R195" s="133">
        <f t="shared" si="76"/>
        <v>502</v>
      </c>
      <c r="S195" s="128">
        <f t="shared" si="76"/>
        <v>764</v>
      </c>
      <c r="T195" s="129">
        <f t="shared" si="76"/>
        <v>0</v>
      </c>
      <c r="U195" s="130">
        <f t="shared" si="76"/>
        <v>764</v>
      </c>
      <c r="V195" s="47">
        <f t="shared" si="73"/>
        <v>0</v>
      </c>
      <c r="W195" s="131"/>
      <c r="X195" s="132">
        <f t="shared" ref="X195:AE195" si="77">SUM(X149:X194)</f>
        <v>9520</v>
      </c>
      <c r="Y195" s="129">
        <f t="shared" si="77"/>
        <v>0</v>
      </c>
      <c r="Z195" s="129">
        <f t="shared" si="77"/>
        <v>960</v>
      </c>
      <c r="AA195" s="129">
        <f t="shared" si="77"/>
        <v>0</v>
      </c>
      <c r="AB195" s="133">
        <f t="shared" si="77"/>
        <v>0</v>
      </c>
      <c r="AC195" s="130">
        <f t="shared" si="77"/>
        <v>10480</v>
      </c>
      <c r="AD195" s="133">
        <f t="shared" si="77"/>
        <v>10040</v>
      </c>
      <c r="AE195" s="134">
        <f t="shared" si="77"/>
        <v>20520</v>
      </c>
    </row>
    <row r="196" spans="1:31" ht="18" hidden="1" customHeight="1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294</v>
      </c>
      <c r="K259" s="291">
        <f t="shared" ref="K259:U259" si="119">SUM(K258,K207,K195)</f>
        <v>0</v>
      </c>
      <c r="L259" s="291">
        <f t="shared" si="119"/>
        <v>24</v>
      </c>
      <c r="M259" s="291">
        <f t="shared" si="119"/>
        <v>0</v>
      </c>
      <c r="N259" s="295">
        <f t="shared" si="119"/>
        <v>0</v>
      </c>
      <c r="O259" s="292">
        <f t="shared" si="119"/>
        <v>318</v>
      </c>
      <c r="P259" s="295">
        <f t="shared" si="119"/>
        <v>0</v>
      </c>
      <c r="Q259" s="291">
        <f>SUM(Q258,Q207,Q195)</f>
        <v>502</v>
      </c>
      <c r="R259" s="295">
        <f t="shared" si="119"/>
        <v>502</v>
      </c>
      <c r="S259" s="290">
        <f t="shared" si="119"/>
        <v>820</v>
      </c>
      <c r="T259" s="291">
        <f t="shared" si="119"/>
        <v>0</v>
      </c>
      <c r="U259" s="292">
        <f t="shared" si="119"/>
        <v>820</v>
      </c>
      <c r="V259" s="47">
        <f t="shared" si="102"/>
        <v>0</v>
      </c>
      <c r="W259" s="382"/>
      <c r="X259" s="294">
        <f t="shared" ref="X259:AE259" si="120">SUM(X258,X207,X195)</f>
        <v>11760</v>
      </c>
      <c r="Y259" s="291">
        <f t="shared" si="120"/>
        <v>0</v>
      </c>
      <c r="Z259" s="291">
        <f t="shared" si="120"/>
        <v>960</v>
      </c>
      <c r="AA259" s="291">
        <f t="shared" si="120"/>
        <v>0</v>
      </c>
      <c r="AB259" s="295">
        <f t="shared" si="120"/>
        <v>0</v>
      </c>
      <c r="AC259" s="292">
        <f t="shared" si="120"/>
        <v>12720</v>
      </c>
      <c r="AD259" s="295">
        <f t="shared" si="120"/>
        <v>10040</v>
      </c>
      <c r="AE259" s="296">
        <f t="shared" si="120"/>
        <v>22760</v>
      </c>
    </row>
    <row r="260" spans="1:31" ht="18" hidden="1" customHeight="1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hidden="1" customHeight="1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42"/>
      <c r="O272" s="558">
        <f t="shared" si="121"/>
        <v>0</v>
      </c>
      <c r="P272" s="554"/>
      <c r="Q272" s="45"/>
      <c r="R272" s="554"/>
      <c r="S272" s="44">
        <f t="shared" si="130"/>
        <v>0</v>
      </c>
      <c r="T272" s="143"/>
      <c r="U272" s="46">
        <f t="shared" si="117"/>
        <v>0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0</v>
      </c>
      <c r="AC272" s="52">
        <f t="shared" si="127"/>
        <v>0</v>
      </c>
      <c r="AD272" s="53"/>
      <c r="AE272" s="54">
        <f t="shared" si="129"/>
        <v>0</v>
      </c>
    </row>
    <row r="273" spans="1:31" ht="18" hidden="1" customHeight="1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75</v>
      </c>
      <c r="M274" s="571"/>
      <c r="N274" s="557"/>
      <c r="O274" s="558">
        <f t="shared" si="121"/>
        <v>75</v>
      </c>
      <c r="P274" s="554"/>
      <c r="Q274" s="45"/>
      <c r="R274" s="554"/>
      <c r="S274" s="44"/>
      <c r="T274" s="808">
        <f>SUM(O274,R274)</f>
        <v>75</v>
      </c>
      <c r="U274" s="46">
        <f t="shared" si="117"/>
        <v>75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40</v>
      </c>
      <c r="K276" s="556"/>
      <c r="L276" s="571"/>
      <c r="M276" s="571"/>
      <c r="N276" s="557"/>
      <c r="O276" s="558">
        <f t="shared" si="121"/>
        <v>40</v>
      </c>
      <c r="P276" s="554"/>
      <c r="Q276" s="45"/>
      <c r="R276" s="554"/>
      <c r="S276" s="44">
        <f t="shared" si="130"/>
        <v>40</v>
      </c>
      <c r="T276" s="143"/>
      <c r="U276" s="46">
        <f t="shared" si="117"/>
        <v>40</v>
      </c>
      <c r="V276" s="47">
        <f t="shared" si="102"/>
        <v>0</v>
      </c>
      <c r="W276" s="48"/>
      <c r="X276" s="49">
        <f t="shared" si="122"/>
        <v>1600</v>
      </c>
      <c r="Y276" s="50"/>
      <c r="Z276" s="50"/>
      <c r="AA276" s="50"/>
      <c r="AB276" s="51"/>
      <c r="AC276" s="52">
        <f t="shared" si="127"/>
        <v>1600</v>
      </c>
      <c r="AD276" s="53"/>
      <c r="AE276" s="54">
        <f t="shared" si="129"/>
        <v>1600</v>
      </c>
    </row>
    <row r="277" spans="1:31" ht="18" hidden="1" customHeight="1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100</v>
      </c>
      <c r="K278" s="563"/>
      <c r="L278" s="563">
        <v>50</v>
      </c>
      <c r="M278" s="563"/>
      <c r="N278" s="607"/>
      <c r="O278" s="558">
        <f t="shared" si="121"/>
        <v>150</v>
      </c>
      <c r="P278" s="554"/>
      <c r="Q278" s="45"/>
      <c r="R278" s="554"/>
      <c r="S278" s="44">
        <f t="shared" si="130"/>
        <v>150</v>
      </c>
      <c r="T278" s="45"/>
      <c r="U278" s="46">
        <f t="shared" si="117"/>
        <v>150</v>
      </c>
      <c r="V278" s="47">
        <f t="shared" si="102"/>
        <v>0</v>
      </c>
      <c r="W278" s="48"/>
      <c r="X278" s="49">
        <f t="shared" si="122"/>
        <v>4000</v>
      </c>
      <c r="Y278" s="50">
        <f t="shared" si="123"/>
        <v>0</v>
      </c>
      <c r="Z278" s="50">
        <f t="shared" si="124"/>
        <v>2000</v>
      </c>
      <c r="AA278" s="50">
        <f t="shared" si="125"/>
        <v>0</v>
      </c>
      <c r="AB278" s="51">
        <f t="shared" si="126"/>
        <v>0</v>
      </c>
      <c r="AC278" s="52">
        <f t="shared" si="127"/>
        <v>6000</v>
      </c>
      <c r="AD278" s="53">
        <f t="shared" si="128"/>
        <v>0</v>
      </c>
      <c r="AE278" s="54">
        <f t="shared" si="129"/>
        <v>6000</v>
      </c>
    </row>
    <row r="279" spans="1:31" ht="18" hidden="1" customHeight="1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140</v>
      </c>
      <c r="K299" s="290">
        <f t="shared" si="135"/>
        <v>0</v>
      </c>
      <c r="L299" s="290">
        <f t="shared" si="135"/>
        <v>125</v>
      </c>
      <c r="M299" s="290">
        <f t="shared" si="135"/>
        <v>0</v>
      </c>
      <c r="N299" s="290">
        <f t="shared" si="135"/>
        <v>0</v>
      </c>
      <c r="O299" s="292">
        <f t="shared" si="135"/>
        <v>265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190</v>
      </c>
      <c r="T299" s="291">
        <f t="shared" si="135"/>
        <v>75</v>
      </c>
      <c r="U299" s="292">
        <f t="shared" si="135"/>
        <v>265</v>
      </c>
      <c r="V299" s="47">
        <f t="shared" si="132"/>
        <v>0</v>
      </c>
      <c r="W299" s="382"/>
      <c r="X299" s="294">
        <f t="shared" ref="X299:AE299" si="136">SUM(X260:X298)</f>
        <v>5600</v>
      </c>
      <c r="Y299" s="291">
        <f t="shared" si="136"/>
        <v>0</v>
      </c>
      <c r="Z299" s="291">
        <f t="shared" si="136"/>
        <v>2000</v>
      </c>
      <c r="AA299" s="291">
        <f t="shared" si="136"/>
        <v>0</v>
      </c>
      <c r="AB299" s="295">
        <f t="shared" si="136"/>
        <v>0</v>
      </c>
      <c r="AC299" s="292">
        <f t="shared" si="136"/>
        <v>7600</v>
      </c>
      <c r="AD299" s="295">
        <f t="shared" si="136"/>
        <v>0</v>
      </c>
      <c r="AE299" s="296">
        <f t="shared" si="136"/>
        <v>7600</v>
      </c>
    </row>
    <row r="300" spans="1:31" ht="18" customHeight="1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12</v>
      </c>
      <c r="K300" s="714"/>
      <c r="L300" s="726">
        <v>12</v>
      </c>
      <c r="M300" s="714"/>
      <c r="N300" s="715"/>
      <c r="O300" s="716">
        <f t="shared" ref="O300:O329" si="137">SUM(J300:N300)</f>
        <v>24</v>
      </c>
      <c r="P300" s="554"/>
      <c r="Q300" s="301"/>
      <c r="R300" s="717"/>
      <c r="S300" s="44">
        <f t="shared" ref="S300:S329" si="138">SUM(O300,R300)</f>
        <v>24</v>
      </c>
      <c r="T300" s="301"/>
      <c r="U300" s="302">
        <f t="shared" si="117"/>
        <v>24</v>
      </c>
      <c r="V300" s="47">
        <f t="shared" si="132"/>
        <v>0</v>
      </c>
      <c r="W300" s="303"/>
      <c r="X300" s="304">
        <f t="shared" ref="X300:X329" si="139">(J300*1000)/C300</f>
        <v>480</v>
      </c>
      <c r="Y300" s="305">
        <f t="shared" ref="Y300:Y329" si="140">(K300*1000)/C300</f>
        <v>0</v>
      </c>
      <c r="Z300" s="305">
        <f t="shared" ref="Z300:Z329" si="141">(L300*1000)/C300</f>
        <v>480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960</v>
      </c>
      <c r="AD300" s="308">
        <f t="shared" ref="AD300:AD329" si="145">(R300*1000)/C300</f>
        <v>0</v>
      </c>
      <c r="AE300" s="309">
        <f t="shared" ref="AE300:AE329" si="146">SUM(AC300:AD300)</f>
        <v>960</v>
      </c>
    </row>
    <row r="301" spans="1:31" ht="18" hidden="1" customHeight="1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>
        <v>28</v>
      </c>
      <c r="R302" s="415">
        <f>SUM(P302:Q302)</f>
        <v>28</v>
      </c>
      <c r="S302" s="44"/>
      <c r="T302" s="827">
        <f>SUM(R302:S302)</f>
        <v>28</v>
      </c>
      <c r="U302" s="46">
        <f t="shared" si="117"/>
        <v>28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38</v>
      </c>
      <c r="K306" s="563">
        <v>16</v>
      </c>
      <c r="L306" s="678">
        <v>30</v>
      </c>
      <c r="M306" s="556"/>
      <c r="N306" s="557"/>
      <c r="O306" s="619">
        <f t="shared" si="137"/>
        <v>84</v>
      </c>
      <c r="P306" s="45"/>
      <c r="Q306" s="45"/>
      <c r="R306" s="554"/>
      <c r="S306" s="63">
        <f t="shared" si="138"/>
        <v>84</v>
      </c>
      <c r="T306" s="139"/>
      <c r="U306" s="65">
        <f t="shared" si="117"/>
        <v>84</v>
      </c>
      <c r="V306" s="47">
        <f t="shared" si="132"/>
        <v>0</v>
      </c>
      <c r="W306" s="48"/>
      <c r="X306" s="49">
        <f t="shared" si="139"/>
        <v>1520</v>
      </c>
      <c r="Y306" s="50">
        <f t="shared" si="140"/>
        <v>640</v>
      </c>
      <c r="Z306" s="50">
        <f t="shared" si="141"/>
        <v>1200</v>
      </c>
      <c r="AA306" s="50">
        <f t="shared" si="142"/>
        <v>0</v>
      </c>
      <c r="AB306" s="51">
        <f t="shared" si="143"/>
        <v>0</v>
      </c>
      <c r="AC306" s="52">
        <f t="shared" si="144"/>
        <v>3360</v>
      </c>
      <c r="AD306" s="53">
        <f t="shared" si="145"/>
        <v>0</v>
      </c>
      <c r="AE306" s="54">
        <f t="shared" si="146"/>
        <v>3360</v>
      </c>
    </row>
    <row r="307" spans="1:31" ht="18" hidden="1" customHeight="1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>
        <v>45</v>
      </c>
      <c r="R308" s="415">
        <f>SUM(P308:Q308)</f>
        <v>45</v>
      </c>
      <c r="S308" s="63"/>
      <c r="T308" s="827">
        <f>SUM(R308:S308)</f>
        <v>45</v>
      </c>
      <c r="U308" s="65">
        <f t="shared" si="117"/>
        <v>45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24</v>
      </c>
      <c r="R309" s="607">
        <f t="shared" si="147"/>
        <v>24</v>
      </c>
      <c r="S309" s="63">
        <f t="shared" si="138"/>
        <v>24</v>
      </c>
      <c r="T309" s="143"/>
      <c r="U309" s="65">
        <f t="shared" si="117"/>
        <v>24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480</v>
      </c>
      <c r="AE309" s="54">
        <f t="shared" si="146"/>
        <v>480</v>
      </c>
    </row>
    <row r="310" spans="1:31" ht="18" customHeight="1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98</v>
      </c>
      <c r="R310" s="415">
        <f>SUM(P310:Q310)</f>
        <v>98</v>
      </c>
      <c r="S310" s="63"/>
      <c r="T310" s="227">
        <f>SUM(O310,R310)</f>
        <v>98</v>
      </c>
      <c r="U310" s="65">
        <f t="shared" si="117"/>
        <v>98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84</v>
      </c>
      <c r="R311" s="607">
        <f t="shared" si="147"/>
        <v>84</v>
      </c>
      <c r="S311" s="63">
        <f t="shared" si="138"/>
        <v>84</v>
      </c>
      <c r="T311" s="227"/>
      <c r="U311" s="65">
        <f t="shared" si="117"/>
        <v>84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1680</v>
      </c>
      <c r="AE311" s="54">
        <f t="shared" si="146"/>
        <v>1680</v>
      </c>
    </row>
    <row r="312" spans="1:31" ht="18" customHeight="1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24</v>
      </c>
      <c r="K322" s="563"/>
      <c r="L322" s="563"/>
      <c r="M322" s="563"/>
      <c r="N322" s="607"/>
      <c r="O322" s="558">
        <f>SUM(J322:N322)</f>
        <v>24</v>
      </c>
      <c r="P322" s="554"/>
      <c r="Q322" s="45"/>
      <c r="R322" s="554"/>
      <c r="S322" s="63">
        <f t="shared" si="138"/>
        <v>24</v>
      </c>
      <c r="T322" s="139"/>
      <c r="U322" s="65">
        <f t="shared" si="117"/>
        <v>24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6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74</v>
      </c>
      <c r="K330" s="291">
        <f t="shared" si="149"/>
        <v>16</v>
      </c>
      <c r="L330" s="291">
        <f t="shared" si="149"/>
        <v>42</v>
      </c>
      <c r="M330" s="291">
        <f t="shared" si="149"/>
        <v>0</v>
      </c>
      <c r="N330" s="291">
        <f t="shared" si="149"/>
        <v>0</v>
      </c>
      <c r="O330" s="292">
        <f>SUM(O300:O329)</f>
        <v>132</v>
      </c>
      <c r="P330" s="295">
        <f t="shared" si="149"/>
        <v>0</v>
      </c>
      <c r="Q330" s="291">
        <f>SUM(Q300:Q329)</f>
        <v>295</v>
      </c>
      <c r="R330" s="295">
        <f t="shared" si="149"/>
        <v>295</v>
      </c>
      <c r="S330" s="290">
        <f t="shared" si="149"/>
        <v>256</v>
      </c>
      <c r="T330" s="291">
        <f>SUM(T300:T329)</f>
        <v>171</v>
      </c>
      <c r="U330" s="292">
        <f t="shared" si="149"/>
        <v>427</v>
      </c>
      <c r="V330" s="47">
        <f t="shared" si="132"/>
        <v>0</v>
      </c>
      <c r="W330" s="382"/>
      <c r="X330" s="294">
        <f t="shared" ref="X330:AE330" si="150">SUM(X300:X329)</f>
        <v>2028</v>
      </c>
      <c r="Y330" s="291">
        <f t="shared" si="150"/>
        <v>640</v>
      </c>
      <c r="Z330" s="291">
        <f t="shared" si="150"/>
        <v>1680</v>
      </c>
      <c r="AA330" s="291">
        <f t="shared" si="150"/>
        <v>0</v>
      </c>
      <c r="AB330" s="295">
        <f t="shared" si="150"/>
        <v>0</v>
      </c>
      <c r="AC330" s="292">
        <f t="shared" si="150"/>
        <v>4348</v>
      </c>
      <c r="AD330" s="295">
        <f t="shared" si="150"/>
        <v>2480</v>
      </c>
      <c r="AE330" s="296">
        <f t="shared" si="150"/>
        <v>6828</v>
      </c>
    </row>
    <row r="331" spans="1:31" ht="18" customHeight="1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24</v>
      </c>
      <c r="K331" s="846"/>
      <c r="L331" s="846"/>
      <c r="M331" s="846"/>
      <c r="N331" s="847"/>
      <c r="O331" s="716">
        <f>SUM(J331:N331)</f>
        <v>24</v>
      </c>
      <c r="P331" s="554"/>
      <c r="Q331" s="301"/>
      <c r="R331" s="717"/>
      <c r="S331" s="44">
        <f>SUM(O331,R331)</f>
        <v>24</v>
      </c>
      <c r="T331" s="301"/>
      <c r="U331" s="302">
        <f t="shared" si="148"/>
        <v>24</v>
      </c>
      <c r="V331" s="47">
        <f t="shared" si="132"/>
        <v>0</v>
      </c>
      <c r="W331" s="303"/>
      <c r="X331" s="304">
        <f>(J331*1000)/C331</f>
        <v>960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960</v>
      </c>
      <c r="AD331" s="308">
        <f>(R331*1000)/C331</f>
        <v>0</v>
      </c>
      <c r="AE331" s="309">
        <f>SUM(AC331:AD331)</f>
        <v>960</v>
      </c>
    </row>
    <row r="332" spans="1:31" ht="18" customHeight="1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/>
      <c r="K332" s="846"/>
      <c r="L332" s="846"/>
      <c r="M332" s="846"/>
      <c r="N332" s="847"/>
      <c r="O332" s="849">
        <f t="shared" ref="O332:O333" si="151">SUM(J332:N332)</f>
        <v>0</v>
      </c>
      <c r="P332" s="554"/>
      <c r="Q332" s="301"/>
      <c r="R332" s="717"/>
      <c r="S332" s="44"/>
      <c r="T332" s="143">
        <f>SUM(O332,R332)</f>
        <v>0</v>
      </c>
      <c r="U332" s="302">
        <f t="shared" si="148"/>
        <v>0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851">
        <v>16</v>
      </c>
      <c r="K333" s="729"/>
      <c r="L333" s="729"/>
      <c r="M333" s="729"/>
      <c r="N333" s="730"/>
      <c r="O333" s="716">
        <f t="shared" si="151"/>
        <v>16</v>
      </c>
      <c r="P333" s="554"/>
      <c r="Q333" s="301"/>
      <c r="R333" s="717"/>
      <c r="S333" s="44">
        <f>SUM(O333,R333)</f>
        <v>16</v>
      </c>
      <c r="T333" s="301"/>
      <c r="U333" s="302">
        <f t="shared" si="148"/>
        <v>16</v>
      </c>
      <c r="V333" s="47">
        <f t="shared" si="132"/>
        <v>0</v>
      </c>
      <c r="W333" s="303"/>
      <c r="X333" s="304">
        <f>(J333*1000)/C333</f>
        <v>640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640</v>
      </c>
      <c r="AD333" s="308"/>
      <c r="AE333" s="309">
        <f>SUM(AC333:AD333)</f>
        <v>640</v>
      </c>
    </row>
    <row r="334" spans="1:31" ht="18" customHeight="1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16</v>
      </c>
      <c r="K334" s="563"/>
      <c r="L334" s="563"/>
      <c r="M334" s="563"/>
      <c r="N334" s="607"/>
      <c r="O334" s="558">
        <f>SUM(J334:N334)</f>
        <v>16</v>
      </c>
      <c r="P334" s="554"/>
      <c r="Q334" s="45"/>
      <c r="R334" s="554"/>
      <c r="S334" s="44">
        <f>SUM(O334,R334)</f>
        <v>16</v>
      </c>
      <c r="T334" s="45"/>
      <c r="U334" s="46">
        <f t="shared" si="148"/>
        <v>16</v>
      </c>
      <c r="V334" s="47">
        <f t="shared" si="132"/>
        <v>0</v>
      </c>
      <c r="W334" s="48"/>
      <c r="X334" s="49">
        <f>(J334*1000)/C334</f>
        <v>640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640</v>
      </c>
      <c r="AD334" s="53">
        <f>(R334*1000)/C334</f>
        <v>0</v>
      </c>
      <c r="AE334" s="54">
        <f>SUM(AC334:AD334)</f>
        <v>640</v>
      </c>
    </row>
    <row r="335" spans="1:31" ht="0.75" customHeight="1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56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56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56</v>
      </c>
      <c r="T336" s="291">
        <f t="shared" si="152"/>
        <v>0</v>
      </c>
      <c r="U336" s="292">
        <f t="shared" si="152"/>
        <v>56</v>
      </c>
      <c r="V336" s="47">
        <f t="shared" si="132"/>
        <v>0</v>
      </c>
      <c r="W336" s="382"/>
      <c r="X336" s="294">
        <f t="shared" ref="X336:AE336" si="153">SUM(X331:X335)</f>
        <v>2240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2240</v>
      </c>
      <c r="AD336" s="295">
        <f t="shared" si="153"/>
        <v>0</v>
      </c>
      <c r="AE336" s="296">
        <f t="shared" si="153"/>
        <v>2240</v>
      </c>
    </row>
    <row r="337" spans="1:31" ht="18" customHeight="1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6" si="154">SUM(J337:N337)</f>
        <v>24</v>
      </c>
      <c r="P337" s="554"/>
      <c r="Q337" s="301"/>
      <c r="R337" s="717"/>
      <c r="S337" s="44">
        <f t="shared" ref="S337:S373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81" si="156">(J337*1000)/C337</f>
        <v>640</v>
      </c>
      <c r="Y337" s="305">
        <f t="shared" ref="Y337:Y381" si="157">(K337*1000)/C337</f>
        <v>320</v>
      </c>
      <c r="Z337" s="305">
        <f t="shared" ref="Z337:Z381" si="158">(L337*1000)/C337</f>
        <v>0</v>
      </c>
      <c r="AA337" s="305">
        <f t="shared" ref="AA337:AA381" si="159">(M337*1000)/C337</f>
        <v>0</v>
      </c>
      <c r="AB337" s="306">
        <f t="shared" ref="AB337:AB381" si="160">(N337*1000)/C337</f>
        <v>0</v>
      </c>
      <c r="AC337" s="307">
        <f t="shared" ref="AC337:AC386" si="161">SUM(X337:AB337)</f>
        <v>960</v>
      </c>
      <c r="AD337" s="308">
        <f t="shared" ref="AD337:AD381" si="162">(R337*1000)/C337</f>
        <v>0</v>
      </c>
      <c r="AE337" s="309">
        <f t="shared" ref="AE337:AE386" si="163">SUM(AC337:AD337)</f>
        <v>960</v>
      </c>
    </row>
    <row r="338" spans="1:31" ht="18" customHeight="1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>
        <v>8</v>
      </c>
      <c r="M338" s="430"/>
      <c r="N338" s="433"/>
      <c r="O338" s="431">
        <f t="shared" si="154"/>
        <v>8</v>
      </c>
      <c r="P338" s="554"/>
      <c r="Q338" s="301"/>
      <c r="R338" s="717"/>
      <c r="S338" s="44">
        <f t="shared" si="155"/>
        <v>8</v>
      </c>
      <c r="T338" s="301"/>
      <c r="U338" s="302">
        <f>SUM(S338:T338)</f>
        <v>8</v>
      </c>
      <c r="V338" s="47">
        <f>O338+R338-U338</f>
        <v>0</v>
      </c>
      <c r="W338" s="303"/>
      <c r="X338" s="304"/>
      <c r="Y338" s="305"/>
      <c r="Z338" s="305">
        <f t="shared" si="158"/>
        <v>320</v>
      </c>
      <c r="AA338" s="305">
        <f t="shared" si="159"/>
        <v>0</v>
      </c>
      <c r="AB338" s="306">
        <f t="shared" si="160"/>
        <v>0</v>
      </c>
      <c r="AC338" s="307">
        <f t="shared" si="161"/>
        <v>320</v>
      </c>
      <c r="AD338" s="308"/>
      <c r="AE338" s="309">
        <f t="shared" si="163"/>
        <v>320</v>
      </c>
    </row>
    <row r="339" spans="1:31" ht="18" customHeight="1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/>
      <c r="M340" s="430"/>
      <c r="N340" s="433"/>
      <c r="O340" s="431">
        <f t="shared" si="154"/>
        <v>0</v>
      </c>
      <c r="P340" s="554"/>
      <c r="Q340" s="301"/>
      <c r="R340" s="717"/>
      <c r="S340" s="44">
        <f t="shared" si="155"/>
        <v>0</v>
      </c>
      <c r="T340" s="301"/>
      <c r="U340" s="302">
        <f t="shared" ref="U340:U345" si="164">SUM(S340:T340)</f>
        <v>0</v>
      </c>
      <c r="V340" s="47">
        <f t="shared" ref="V340:V345" si="165">O340+R340-U340</f>
        <v>0</v>
      </c>
      <c r="W340" s="303"/>
      <c r="X340" s="304"/>
      <c r="Y340" s="305"/>
      <c r="Z340" s="305">
        <f t="shared" si="158"/>
        <v>0</v>
      </c>
      <c r="AA340" s="305">
        <f t="shared" si="159"/>
        <v>0</v>
      </c>
      <c r="AB340" s="306">
        <f t="shared" si="160"/>
        <v>0</v>
      </c>
      <c r="AC340" s="307">
        <f t="shared" si="161"/>
        <v>0</v>
      </c>
      <c r="AD340" s="308"/>
      <c r="AE340" s="309">
        <f t="shared" si="163"/>
        <v>0</v>
      </c>
    </row>
    <row r="341" spans="1:31" ht="18" customHeight="1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45</v>
      </c>
      <c r="M341" s="430"/>
      <c r="N341" s="433"/>
      <c r="O341" s="431">
        <f t="shared" si="154"/>
        <v>45</v>
      </c>
      <c r="P341" s="554"/>
      <c r="Q341" s="301"/>
      <c r="R341" s="717"/>
      <c r="S341" s="44"/>
      <c r="T341" s="143">
        <f>SUM(O341,R341)</f>
        <v>45</v>
      </c>
      <c r="U341" s="302">
        <f t="shared" si="164"/>
        <v>45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12</v>
      </c>
      <c r="M342" s="430"/>
      <c r="N342" s="433"/>
      <c r="O342" s="431">
        <f t="shared" si="154"/>
        <v>12</v>
      </c>
      <c r="P342" s="554"/>
      <c r="Q342" s="301"/>
      <c r="R342" s="717"/>
      <c r="S342" s="44"/>
      <c r="T342" s="143">
        <f>SUM(O342,R342)</f>
        <v>12</v>
      </c>
      <c r="U342" s="302">
        <f t="shared" si="164"/>
        <v>12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ht="18" customHeight="1">
      <c r="A343" s="443">
        <v>433782</v>
      </c>
      <c r="B343" s="445" t="s">
        <v>57</v>
      </c>
      <c r="C343" s="929">
        <v>40</v>
      </c>
      <c r="D343" s="551"/>
      <c r="E343" s="34"/>
      <c r="F343" s="927" t="s">
        <v>498</v>
      </c>
      <c r="G343" s="34"/>
      <c r="H343" s="35"/>
      <c r="I343" s="712"/>
      <c r="J343" s="851"/>
      <c r="K343" s="430"/>
      <c r="L343" s="726">
        <v>4</v>
      </c>
      <c r="M343" s="430"/>
      <c r="N343" s="433"/>
      <c r="O343" s="431">
        <f t="shared" si="154"/>
        <v>4</v>
      </c>
      <c r="P343" s="554"/>
      <c r="Q343" s="301"/>
      <c r="R343" s="717"/>
      <c r="S343" s="431">
        <f t="shared" ref="S343" si="166">SUM(N343:R343)</f>
        <v>4</v>
      </c>
      <c r="T343" s="720"/>
      <c r="U343" s="302">
        <f t="shared" si="164"/>
        <v>4</v>
      </c>
      <c r="V343" s="47">
        <f t="shared" si="165"/>
        <v>0</v>
      </c>
      <c r="W343" s="303"/>
      <c r="X343" s="304"/>
      <c r="Y343" s="305"/>
      <c r="Z343" s="305">
        <f t="shared" si="158"/>
        <v>100</v>
      </c>
      <c r="AA343" s="305"/>
      <c r="AB343" s="306"/>
      <c r="AC343" s="307">
        <f t="shared" si="161"/>
        <v>100</v>
      </c>
      <c r="AD343" s="308"/>
      <c r="AE343" s="309">
        <f t="shared" si="163"/>
        <v>100</v>
      </c>
    </row>
    <row r="344" spans="1:31" ht="18" hidden="1" customHeight="1">
      <c r="A344" s="443">
        <v>433783</v>
      </c>
      <c r="B344" s="445" t="s">
        <v>57</v>
      </c>
      <c r="C344" s="928" t="s">
        <v>27</v>
      </c>
      <c r="D344" s="551"/>
      <c r="E344" s="34"/>
      <c r="F344" s="927" t="s">
        <v>499</v>
      </c>
      <c r="G344" s="34"/>
      <c r="H344" s="35"/>
      <c r="I344" s="712"/>
      <c r="J344" s="851"/>
      <c r="K344" s="430"/>
      <c r="L344" s="726"/>
      <c r="M344" s="430"/>
      <c r="N344" s="433"/>
      <c r="O344" s="431"/>
      <c r="P344" s="554"/>
      <c r="Q344" s="301"/>
      <c r="R344" s="717"/>
      <c r="S344" s="44"/>
      <c r="T344" s="720"/>
      <c r="U344" s="302">
        <f t="shared" si="164"/>
        <v>0</v>
      </c>
      <c r="V344" s="47">
        <f t="shared" si="165"/>
        <v>0</v>
      </c>
      <c r="W344" s="303"/>
      <c r="X344" s="304"/>
      <c r="Y344" s="305"/>
      <c r="Z344" s="305"/>
      <c r="AA344" s="305"/>
      <c r="AB344" s="306"/>
      <c r="AC344" s="307"/>
      <c r="AD344" s="308"/>
      <c r="AE344" s="309"/>
    </row>
    <row r="345" spans="1:31" ht="18" customHeight="1">
      <c r="A345" s="443">
        <v>433774</v>
      </c>
      <c r="B345" s="445" t="s">
        <v>57</v>
      </c>
      <c r="C345" s="929">
        <v>40</v>
      </c>
      <c r="D345" s="551"/>
      <c r="E345" s="34"/>
      <c r="F345" s="927" t="s">
        <v>500</v>
      </c>
      <c r="G345" s="34"/>
      <c r="H345" s="35"/>
      <c r="I345" s="712"/>
      <c r="J345" s="851"/>
      <c r="K345" s="430"/>
      <c r="L345" s="726">
        <v>4</v>
      </c>
      <c r="M345" s="430"/>
      <c r="N345" s="433"/>
      <c r="O345" s="431">
        <f t="shared" si="154"/>
        <v>4</v>
      </c>
      <c r="P345" s="554"/>
      <c r="Q345" s="301"/>
      <c r="R345" s="717"/>
      <c r="S345" s="431">
        <f t="shared" ref="S345" si="167">SUM(N345:R345)</f>
        <v>4</v>
      </c>
      <c r="T345" s="720"/>
      <c r="U345" s="302">
        <f t="shared" si="164"/>
        <v>4</v>
      </c>
      <c r="V345" s="47">
        <f t="shared" si="165"/>
        <v>0</v>
      </c>
      <c r="W345" s="303"/>
      <c r="X345" s="304"/>
      <c r="Y345" s="305"/>
      <c r="Z345" s="305">
        <f t="shared" si="158"/>
        <v>100</v>
      </c>
      <c r="AA345" s="305"/>
      <c r="AB345" s="306"/>
      <c r="AC345" s="307">
        <f t="shared" si="161"/>
        <v>100</v>
      </c>
      <c r="AD345" s="308"/>
      <c r="AE345" s="309">
        <f t="shared" si="163"/>
        <v>100</v>
      </c>
    </row>
    <row r="346" spans="1:31" s="865" customFormat="1" ht="18" customHeight="1">
      <c r="A346" s="443">
        <v>433700</v>
      </c>
      <c r="B346" s="852" t="s">
        <v>57</v>
      </c>
      <c r="C346" s="853">
        <v>25</v>
      </c>
      <c r="D346" s="555"/>
      <c r="E346" s="242"/>
      <c r="F346" s="242"/>
      <c r="G346" s="242"/>
      <c r="H346" s="854">
        <v>6884</v>
      </c>
      <c r="I346" s="855"/>
      <c r="J346" s="856"/>
      <c r="K346" s="857"/>
      <c r="L346" s="857"/>
      <c r="M346" s="857"/>
      <c r="N346" s="931">
        <v>8</v>
      </c>
      <c r="O346" s="431">
        <f t="shared" si="154"/>
        <v>8</v>
      </c>
      <c r="P346" s="436"/>
      <c r="Q346" s="430"/>
      <c r="R346" s="433"/>
      <c r="S346" s="44">
        <f t="shared" si="155"/>
        <v>8</v>
      </c>
      <c r="T346" s="430"/>
      <c r="U346" s="431">
        <f t="shared" si="148"/>
        <v>8</v>
      </c>
      <c r="V346" s="47">
        <f>O346+R346-U346</f>
        <v>0</v>
      </c>
      <c r="W346" s="858"/>
      <c r="X346" s="859"/>
      <c r="Y346" s="860"/>
      <c r="Z346" s="860">
        <f t="shared" si="158"/>
        <v>0</v>
      </c>
      <c r="AA346" s="860">
        <f t="shared" si="159"/>
        <v>0</v>
      </c>
      <c r="AB346" s="861">
        <f t="shared" si="160"/>
        <v>320</v>
      </c>
      <c r="AC346" s="862">
        <f t="shared" si="161"/>
        <v>320</v>
      </c>
      <c r="AD346" s="863"/>
      <c r="AE346" s="864">
        <f t="shared" si="163"/>
        <v>320</v>
      </c>
    </row>
    <row r="347" spans="1:31" s="865" customFormat="1" ht="18" hidden="1" customHeight="1">
      <c r="A347" s="443">
        <v>433701</v>
      </c>
      <c r="B347" s="852">
        <v>4</v>
      </c>
      <c r="C347" s="853">
        <v>25</v>
      </c>
      <c r="D347" s="555"/>
      <c r="E347" s="242"/>
      <c r="F347" s="242"/>
      <c r="G347" s="242"/>
      <c r="H347" s="854">
        <v>6984</v>
      </c>
      <c r="I347" s="855"/>
      <c r="J347" s="851"/>
      <c r="K347" s="430"/>
      <c r="L347" s="430"/>
      <c r="M347" s="430"/>
      <c r="N347" s="866"/>
      <c r="O347" s="431">
        <f t="shared" si="154"/>
        <v>0</v>
      </c>
      <c r="P347" s="436"/>
      <c r="Q347" s="430"/>
      <c r="R347" s="433"/>
      <c r="S347" s="44">
        <f t="shared" si="155"/>
        <v>0</v>
      </c>
      <c r="T347" s="430"/>
      <c r="U347" s="431">
        <f t="shared" si="148"/>
        <v>0</v>
      </c>
      <c r="V347" s="47">
        <f t="shared" ref="V347:V411" si="168">O347+R347-U347</f>
        <v>0</v>
      </c>
      <c r="W347" s="858"/>
      <c r="X347" s="859"/>
      <c r="Y347" s="860"/>
      <c r="Z347" s="860">
        <f t="shared" si="158"/>
        <v>0</v>
      </c>
      <c r="AA347" s="860">
        <f t="shared" si="159"/>
        <v>0</v>
      </c>
      <c r="AB347" s="861">
        <f t="shared" si="160"/>
        <v>0</v>
      </c>
      <c r="AC347" s="862">
        <f t="shared" si="161"/>
        <v>0</v>
      </c>
      <c r="AD347" s="863"/>
      <c r="AE347" s="864">
        <f t="shared" si="163"/>
        <v>0</v>
      </c>
    </row>
    <row r="348" spans="1:31" ht="18" customHeight="1">
      <c r="A348" s="443">
        <v>433001</v>
      </c>
      <c r="B348" s="445">
        <v>4</v>
      </c>
      <c r="C348" s="238">
        <v>25</v>
      </c>
      <c r="D348" s="551">
        <v>584</v>
      </c>
      <c r="E348" s="34">
        <v>984</v>
      </c>
      <c r="F348" s="34"/>
      <c r="G348" s="34"/>
      <c r="H348" s="35"/>
      <c r="I348" s="712"/>
      <c r="J348" s="44">
        <v>5</v>
      </c>
      <c r="K348" s="139">
        <v>3</v>
      </c>
      <c r="L348" s="139"/>
      <c r="M348" s="139"/>
      <c r="N348" s="436"/>
      <c r="O348" s="65">
        <f t="shared" si="154"/>
        <v>8</v>
      </c>
      <c r="P348" s="554"/>
      <c r="Q348" s="45"/>
      <c r="R348" s="554"/>
      <c r="S348" s="44">
        <f t="shared" si="155"/>
        <v>8</v>
      </c>
      <c r="T348" s="45"/>
      <c r="U348" s="46">
        <f t="shared" si="148"/>
        <v>8</v>
      </c>
      <c r="V348" s="47">
        <f t="shared" si="168"/>
        <v>0</v>
      </c>
      <c r="W348" s="48"/>
      <c r="X348" s="49">
        <f t="shared" si="156"/>
        <v>200</v>
      </c>
      <c r="Y348" s="50">
        <f t="shared" si="157"/>
        <v>120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320</v>
      </c>
      <c r="AD348" s="53">
        <f t="shared" si="162"/>
        <v>0</v>
      </c>
      <c r="AE348" s="54">
        <f t="shared" si="163"/>
        <v>320</v>
      </c>
    </row>
    <row r="349" spans="1:31" ht="18" hidden="1" customHeight="1">
      <c r="A349" s="443">
        <v>434000</v>
      </c>
      <c r="B349" s="445" t="s">
        <v>57</v>
      </c>
      <c r="C349" s="238">
        <v>25</v>
      </c>
      <c r="D349" s="551">
        <v>385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8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>
      <c r="A350" s="443">
        <v>434001</v>
      </c>
      <c r="B350" s="445">
        <v>3.5</v>
      </c>
      <c r="C350" s="238">
        <v>25</v>
      </c>
      <c r="D350" s="551">
        <v>585</v>
      </c>
      <c r="E350" s="34"/>
      <c r="F350" s="34"/>
      <c r="G350" s="34"/>
      <c r="H350" s="35"/>
      <c r="I350" s="712"/>
      <c r="J350" s="640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customHeight="1">
      <c r="A351" s="443">
        <v>433010</v>
      </c>
      <c r="B351" s="445" t="s">
        <v>57</v>
      </c>
      <c r="C351" s="238">
        <v>25</v>
      </c>
      <c r="D351" s="551" t="s">
        <v>338</v>
      </c>
      <c r="E351" s="34" t="s">
        <v>339</v>
      </c>
      <c r="F351" s="34"/>
      <c r="G351" s="34"/>
      <c r="H351" s="35"/>
      <c r="I351" s="712"/>
      <c r="J351" s="63"/>
      <c r="K351" s="139"/>
      <c r="L351" s="603"/>
      <c r="M351" s="603"/>
      <c r="N351" s="613"/>
      <c r="O351" s="65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 t="s">
        <v>459</v>
      </c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>
      <c r="A352" s="443">
        <v>433011</v>
      </c>
      <c r="B352" s="445">
        <v>4</v>
      </c>
      <c r="C352" s="238">
        <v>25</v>
      </c>
      <c r="D352" s="551" t="s">
        <v>340</v>
      </c>
      <c r="E352" s="34" t="s">
        <v>341</v>
      </c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8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>
      <c r="A353" s="443">
        <v>411001</v>
      </c>
      <c r="B353" s="445">
        <v>4</v>
      </c>
      <c r="C353" s="238">
        <v>25</v>
      </c>
      <c r="D353" s="551">
        <v>571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>
      <c r="A354" s="443">
        <v>411001</v>
      </c>
      <c r="B354" s="445">
        <v>4</v>
      </c>
      <c r="C354" s="238">
        <v>5</v>
      </c>
      <c r="D354" s="551">
        <v>571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8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hidden="1" customHeight="1">
      <c r="A355" s="443">
        <v>412001</v>
      </c>
      <c r="B355" s="445">
        <v>4</v>
      </c>
      <c r="C355" s="238">
        <v>5</v>
      </c>
      <c r="D355" s="551">
        <v>572</v>
      </c>
      <c r="E355" s="34"/>
      <c r="F355" s="34"/>
      <c r="G355" s="34"/>
      <c r="H355" s="35"/>
      <c r="I355" s="712"/>
      <c r="J355" s="553"/>
      <c r="K355" s="467"/>
      <c r="L355" s="467"/>
      <c r="M355" s="467"/>
      <c r="N355" s="339"/>
      <c r="O355" s="46">
        <f t="shared" si="154"/>
        <v>0</v>
      </c>
      <c r="P355" s="554"/>
      <c r="Q355" s="45"/>
      <c r="R355" s="554"/>
      <c r="S355" s="44">
        <f t="shared" si="155"/>
        <v>0</v>
      </c>
      <c r="T355" s="45"/>
      <c r="U355" s="46">
        <f t="shared" si="148"/>
        <v>0</v>
      </c>
      <c r="V355" s="47">
        <f t="shared" si="168"/>
        <v>0</v>
      </c>
      <c r="W355" s="48"/>
      <c r="X355" s="49">
        <f t="shared" si="156"/>
        <v>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0</v>
      </c>
      <c r="AD355" s="53">
        <f t="shared" si="162"/>
        <v>0</v>
      </c>
      <c r="AE355" s="54">
        <f t="shared" si="163"/>
        <v>0</v>
      </c>
    </row>
    <row r="356" spans="1:31" ht="18" hidden="1" customHeight="1">
      <c r="A356" s="443">
        <v>412001</v>
      </c>
      <c r="B356" s="445">
        <v>4</v>
      </c>
      <c r="C356" s="238">
        <v>25</v>
      </c>
      <c r="D356" s="551">
        <v>572</v>
      </c>
      <c r="E356" s="34"/>
      <c r="F356" s="34"/>
      <c r="G356" s="34"/>
      <c r="H356" s="35"/>
      <c r="I356" s="712"/>
      <c r="J356" s="553"/>
      <c r="K356" s="467"/>
      <c r="L356" s="467"/>
      <c r="M356" s="467"/>
      <c r="N356" s="339"/>
      <c r="O356" s="46">
        <f t="shared" si="154"/>
        <v>0</v>
      </c>
      <c r="P356" s="554"/>
      <c r="Q356" s="45"/>
      <c r="R356" s="554"/>
      <c r="S356" s="44">
        <f t="shared" si="155"/>
        <v>0</v>
      </c>
      <c r="T356" s="45"/>
      <c r="U356" s="46">
        <f t="shared" si="148"/>
        <v>0</v>
      </c>
      <c r="V356" s="47">
        <f t="shared" si="168"/>
        <v>0</v>
      </c>
      <c r="W356" s="48"/>
      <c r="X356" s="49">
        <f t="shared" si="156"/>
        <v>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0</v>
      </c>
      <c r="AD356" s="53">
        <f t="shared" si="162"/>
        <v>0</v>
      </c>
      <c r="AE356" s="54">
        <f t="shared" si="163"/>
        <v>0</v>
      </c>
    </row>
    <row r="357" spans="1:31" ht="18" hidden="1" customHeight="1">
      <c r="A357" s="443">
        <v>431001</v>
      </c>
      <c r="B357" s="445">
        <v>3.5</v>
      </c>
      <c r="C357" s="238">
        <v>25</v>
      </c>
      <c r="D357" s="551">
        <v>581</v>
      </c>
      <c r="E357" s="34"/>
      <c r="F357" s="34"/>
      <c r="G357" s="34"/>
      <c r="H357" s="35"/>
      <c r="I357" s="712"/>
      <c r="J357" s="553"/>
      <c r="K357" s="467"/>
      <c r="L357" s="467"/>
      <c r="M357" s="467"/>
      <c r="N357" s="339"/>
      <c r="O357" s="46">
        <f t="shared" si="154"/>
        <v>0</v>
      </c>
      <c r="P357" s="554"/>
      <c r="Q357" s="45"/>
      <c r="R357" s="554"/>
      <c r="S357" s="44">
        <f t="shared" si="155"/>
        <v>0</v>
      </c>
      <c r="T357" s="45"/>
      <c r="U357" s="46">
        <f t="shared" si="148"/>
        <v>0</v>
      </c>
      <c r="V357" s="47">
        <f t="shared" si="168"/>
        <v>0</v>
      </c>
      <c r="W357" s="48"/>
      <c r="X357" s="49">
        <f t="shared" si="156"/>
        <v>0</v>
      </c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0</v>
      </c>
      <c r="AC357" s="52">
        <f t="shared" si="161"/>
        <v>0</v>
      </c>
      <c r="AD357" s="53">
        <f t="shared" si="162"/>
        <v>0</v>
      </c>
      <c r="AE357" s="54">
        <f t="shared" si="163"/>
        <v>0</v>
      </c>
    </row>
    <row r="358" spans="1:31" ht="18" customHeight="1">
      <c r="A358" s="443">
        <v>422001</v>
      </c>
      <c r="B358" s="445">
        <v>4</v>
      </c>
      <c r="C358" s="238">
        <v>25</v>
      </c>
      <c r="D358" s="551">
        <v>594</v>
      </c>
      <c r="E358" s="34">
        <v>994</v>
      </c>
      <c r="F358" s="34"/>
      <c r="G358" s="34"/>
      <c r="H358" s="35"/>
      <c r="I358" s="712"/>
      <c r="J358" s="63">
        <v>16</v>
      </c>
      <c r="K358" s="467"/>
      <c r="L358" s="467"/>
      <c r="M358" s="467"/>
      <c r="N358" s="339"/>
      <c r="O358" s="46">
        <f t="shared" si="154"/>
        <v>16</v>
      </c>
      <c r="P358" s="554"/>
      <c r="Q358" s="45"/>
      <c r="R358" s="554"/>
      <c r="S358" s="44">
        <f t="shared" si="155"/>
        <v>16</v>
      </c>
      <c r="T358" s="45"/>
      <c r="U358" s="46">
        <f t="shared" si="148"/>
        <v>16</v>
      </c>
      <c r="V358" s="47">
        <f t="shared" si="168"/>
        <v>0</v>
      </c>
      <c r="W358" s="48"/>
      <c r="X358" s="49">
        <f t="shared" si="156"/>
        <v>640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640</v>
      </c>
      <c r="AD358" s="53"/>
      <c r="AE358" s="54">
        <f t="shared" si="163"/>
        <v>640</v>
      </c>
    </row>
    <row r="359" spans="1:31" ht="18" customHeight="1">
      <c r="A359" s="381">
        <v>423001</v>
      </c>
      <c r="B359" s="448">
        <v>4</v>
      </c>
      <c r="C359" s="32">
        <v>25</v>
      </c>
      <c r="D359" s="574">
        <v>595</v>
      </c>
      <c r="E359" s="73">
        <v>995</v>
      </c>
      <c r="F359" s="73"/>
      <c r="G359" s="73"/>
      <c r="H359" s="36"/>
      <c r="I359" s="552"/>
      <c r="J359" s="116">
        <v>48</v>
      </c>
      <c r="K359" s="556"/>
      <c r="L359" s="556"/>
      <c r="M359" s="556"/>
      <c r="N359" s="557"/>
      <c r="O359" s="558">
        <f>SUM(J359:N359)</f>
        <v>48</v>
      </c>
      <c r="P359" s="554"/>
      <c r="Q359" s="45"/>
      <c r="R359" s="554"/>
      <c r="S359" s="44">
        <f t="shared" si="155"/>
        <v>48</v>
      </c>
      <c r="T359" s="45"/>
      <c r="U359" s="46">
        <f t="shared" si="148"/>
        <v>48</v>
      </c>
      <c r="V359" s="47">
        <f t="shared" si="168"/>
        <v>0</v>
      </c>
      <c r="W359" s="48"/>
      <c r="X359" s="49">
        <f t="shared" si="156"/>
        <v>1920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1920</v>
      </c>
      <c r="AD359" s="53">
        <f t="shared" si="162"/>
        <v>0</v>
      </c>
      <c r="AE359" s="54">
        <f t="shared" si="163"/>
        <v>1920</v>
      </c>
    </row>
    <row r="360" spans="1:31" ht="18" customHeight="1">
      <c r="A360" s="381">
        <v>423700</v>
      </c>
      <c r="B360" s="448" t="s">
        <v>57</v>
      </c>
      <c r="C360" s="32">
        <v>25</v>
      </c>
      <c r="D360" s="574"/>
      <c r="E360" s="73"/>
      <c r="F360" s="73"/>
      <c r="G360" s="73"/>
      <c r="H360" s="89">
        <v>6895</v>
      </c>
      <c r="I360" s="569"/>
      <c r="J360" s="742"/>
      <c r="K360" s="556"/>
      <c r="L360" s="556"/>
      <c r="M360" s="556"/>
      <c r="N360" s="743">
        <v>16</v>
      </c>
      <c r="O360" s="558">
        <f>SUM(J360:N360)</f>
        <v>16</v>
      </c>
      <c r="P360" s="554"/>
      <c r="Q360" s="45"/>
      <c r="R360" s="554"/>
      <c r="S360" s="44">
        <f t="shared" si="155"/>
        <v>16</v>
      </c>
      <c r="T360" s="45"/>
      <c r="U360" s="46">
        <f t="shared" si="148"/>
        <v>16</v>
      </c>
      <c r="V360" s="47">
        <f t="shared" si="168"/>
        <v>0</v>
      </c>
      <c r="W360" s="48"/>
      <c r="X360" s="49"/>
      <c r="Y360" s="50"/>
      <c r="Z360" s="50">
        <f t="shared" si="158"/>
        <v>0</v>
      </c>
      <c r="AA360" s="50">
        <f t="shared" si="159"/>
        <v>0</v>
      </c>
      <c r="AB360" s="51">
        <f t="shared" si="160"/>
        <v>640</v>
      </c>
      <c r="AC360" s="52">
        <f t="shared" si="161"/>
        <v>640</v>
      </c>
      <c r="AD360" s="53"/>
      <c r="AE360" s="54">
        <f t="shared" si="163"/>
        <v>640</v>
      </c>
    </row>
    <row r="361" spans="1:31" ht="18" customHeight="1">
      <c r="A361" s="381">
        <v>423701</v>
      </c>
      <c r="B361" s="448">
        <v>4</v>
      </c>
      <c r="C361" s="32">
        <v>25</v>
      </c>
      <c r="D361" s="574"/>
      <c r="E361" s="73"/>
      <c r="F361" s="73"/>
      <c r="G361" s="73"/>
      <c r="H361" s="89">
        <v>6995</v>
      </c>
      <c r="I361" s="569"/>
      <c r="J361" s="742"/>
      <c r="K361" s="556"/>
      <c r="L361" s="556"/>
      <c r="M361" s="556"/>
      <c r="N361" s="607">
        <v>16</v>
      </c>
      <c r="O361" s="558">
        <f>SUM(J361:N361)</f>
        <v>16</v>
      </c>
      <c r="P361" s="554"/>
      <c r="Q361" s="45"/>
      <c r="R361" s="554"/>
      <c r="S361" s="44">
        <f t="shared" si="155"/>
        <v>16</v>
      </c>
      <c r="T361" s="45"/>
      <c r="U361" s="46">
        <f t="shared" si="148"/>
        <v>16</v>
      </c>
      <c r="V361" s="47">
        <f t="shared" si="168"/>
        <v>0</v>
      </c>
      <c r="W361" s="48"/>
      <c r="X361" s="49"/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640</v>
      </c>
      <c r="AC361" s="52">
        <f t="shared" si="161"/>
        <v>640</v>
      </c>
      <c r="AD361" s="53"/>
      <c r="AE361" s="54">
        <f t="shared" si="163"/>
        <v>640</v>
      </c>
    </row>
    <row r="362" spans="1:31" ht="18" hidden="1" customHeight="1">
      <c r="A362" s="381">
        <v>424001</v>
      </c>
      <c r="B362" s="448">
        <v>4</v>
      </c>
      <c r="C362" s="32">
        <v>25</v>
      </c>
      <c r="D362" s="617">
        <v>596</v>
      </c>
      <c r="E362" s="394">
        <v>996</v>
      </c>
      <c r="F362" s="73"/>
      <c r="G362" s="73"/>
      <c r="H362" s="36"/>
      <c r="I362" s="552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ref="R362:R381" si="169">SUM(P362:Q362)</f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8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/>
      <c r="AE362" s="54">
        <f t="shared" si="163"/>
        <v>0</v>
      </c>
    </row>
    <row r="363" spans="1:31" ht="18" hidden="1" customHeight="1">
      <c r="A363" s="381">
        <v>423001</v>
      </c>
      <c r="B363" s="448" t="s">
        <v>57</v>
      </c>
      <c r="C363" s="32">
        <v>25</v>
      </c>
      <c r="D363" s="574">
        <v>395</v>
      </c>
      <c r="E363" s="73"/>
      <c r="F363" s="73"/>
      <c r="G363" s="73"/>
      <c r="H363" s="36"/>
      <c r="I363" s="552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9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>
      <c r="A364" s="172">
        <v>433000</v>
      </c>
      <c r="B364" s="448">
        <v>4</v>
      </c>
      <c r="C364" s="96">
        <v>25</v>
      </c>
      <c r="D364" s="821" t="s">
        <v>342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>
      <c r="A365" s="172">
        <v>433000</v>
      </c>
      <c r="B365" s="448">
        <v>4</v>
      </c>
      <c r="C365" s="96">
        <v>40</v>
      </c>
      <c r="D365" s="821" t="s">
        <v>342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>
      <c r="A366" s="172">
        <v>433051</v>
      </c>
      <c r="B366" s="101" t="s">
        <v>57</v>
      </c>
      <c r="C366" s="96">
        <v>40</v>
      </c>
      <c r="D366" s="614" t="s">
        <v>343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>
      <c r="A367" s="172">
        <v>433064</v>
      </c>
      <c r="B367" s="101" t="s">
        <v>57</v>
      </c>
      <c r="C367" s="96">
        <v>40</v>
      </c>
      <c r="D367" s="614" t="s">
        <v>344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>
      <c r="A368" s="172">
        <v>433051</v>
      </c>
      <c r="B368" s="101" t="s">
        <v>57</v>
      </c>
      <c r="C368" s="96">
        <v>40</v>
      </c>
      <c r="D368" s="614" t="s">
        <v>345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>
      <c r="A369" s="172">
        <v>411041</v>
      </c>
      <c r="B369" s="101" t="s">
        <v>57</v>
      </c>
      <c r="C369" s="96">
        <v>40</v>
      </c>
      <c r="D369" s="614" t="s">
        <v>346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>
      <c r="A370" s="172">
        <v>400100</v>
      </c>
      <c r="B370" s="101" t="s">
        <v>57</v>
      </c>
      <c r="C370" s="96">
        <v>40</v>
      </c>
      <c r="D370" s="614" t="s">
        <v>347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8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>
      <c r="A371" s="172">
        <v>400200</v>
      </c>
      <c r="B371" s="101" t="s">
        <v>57</v>
      </c>
      <c r="C371" s="96">
        <v>40</v>
      </c>
      <c r="D371" s="614" t="s">
        <v>348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>
        <f t="shared" si="155"/>
        <v>0</v>
      </c>
      <c r="T371" s="45"/>
      <c r="U371" s="46">
        <f t="shared" si="148"/>
        <v>0</v>
      </c>
      <c r="V371" s="47">
        <f t="shared" si="168"/>
        <v>0</v>
      </c>
      <c r="W371" s="48"/>
      <c r="X371" s="49">
        <f t="shared" si="156"/>
        <v>0</v>
      </c>
      <c r="Y371" s="50">
        <f t="shared" si="157"/>
        <v>0</v>
      </c>
      <c r="Z371" s="50">
        <f t="shared" si="158"/>
        <v>0</v>
      </c>
      <c r="AA371" s="50">
        <f t="shared" si="159"/>
        <v>0</v>
      </c>
      <c r="AB371" s="51">
        <f t="shared" si="160"/>
        <v>0</v>
      </c>
      <c r="AC371" s="52">
        <f t="shared" si="161"/>
        <v>0</v>
      </c>
      <c r="AD371" s="53">
        <f t="shared" si="162"/>
        <v>0</v>
      </c>
      <c r="AE371" s="54">
        <f t="shared" si="163"/>
        <v>0</v>
      </c>
    </row>
    <row r="372" spans="1:31" ht="18" hidden="1" customHeight="1">
      <c r="A372" s="172">
        <v>400300</v>
      </c>
      <c r="B372" s="101" t="s">
        <v>57</v>
      </c>
      <c r="C372" s="96">
        <v>40</v>
      </c>
      <c r="D372" s="614" t="s">
        <v>349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>
        <f t="shared" si="155"/>
        <v>0</v>
      </c>
      <c r="T372" s="45"/>
      <c r="U372" s="46">
        <f t="shared" si="148"/>
        <v>0</v>
      </c>
      <c r="V372" s="47">
        <f t="shared" si="168"/>
        <v>0</v>
      </c>
      <c r="W372" s="48"/>
      <c r="X372" s="49">
        <f t="shared" si="156"/>
        <v>0</v>
      </c>
      <c r="Y372" s="50">
        <f t="shared" si="157"/>
        <v>0</v>
      </c>
      <c r="Z372" s="50">
        <f t="shared" si="158"/>
        <v>0</v>
      </c>
      <c r="AA372" s="50">
        <f t="shared" si="159"/>
        <v>0</v>
      </c>
      <c r="AB372" s="51">
        <f t="shared" si="160"/>
        <v>0</v>
      </c>
      <c r="AC372" s="52">
        <f t="shared" si="161"/>
        <v>0</v>
      </c>
      <c r="AD372" s="53">
        <f t="shared" si="162"/>
        <v>0</v>
      </c>
      <c r="AE372" s="54">
        <f t="shared" si="163"/>
        <v>0</v>
      </c>
    </row>
    <row r="373" spans="1:31" ht="18" hidden="1" customHeight="1">
      <c r="A373" s="172">
        <v>433060</v>
      </c>
      <c r="B373" s="101" t="s">
        <v>57</v>
      </c>
      <c r="C373" s="96">
        <v>40</v>
      </c>
      <c r="D373" s="614" t="s">
        <v>350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 t="shared" si="155"/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>
      <c r="A374" s="172">
        <v>433091</v>
      </c>
      <c r="B374" s="101" t="s">
        <v>57</v>
      </c>
      <c r="C374" s="96" t="s">
        <v>75</v>
      </c>
      <c r="D374" s="614" t="s">
        <v>351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/>
      <c r="T374" s="45">
        <f>SUM(O374,R374)</f>
        <v>0</v>
      </c>
      <c r="U374" s="46">
        <f t="shared" si="148"/>
        <v>0</v>
      </c>
      <c r="V374" s="47">
        <f t="shared" si="168"/>
        <v>0</v>
      </c>
      <c r="W374" s="48"/>
      <c r="X374" s="49"/>
      <c r="Y374" s="50"/>
      <c r="Z374" s="50"/>
      <c r="AA374" s="50"/>
      <c r="AB374" s="51"/>
      <c r="AC374" s="52">
        <f t="shared" si="161"/>
        <v>0</v>
      </c>
      <c r="AD374" s="53"/>
      <c r="AE374" s="54">
        <f t="shared" si="163"/>
        <v>0</v>
      </c>
    </row>
    <row r="375" spans="1:31" ht="18" hidden="1" customHeight="1">
      <c r="A375" s="172">
        <v>433092</v>
      </c>
      <c r="B375" s="101" t="s">
        <v>57</v>
      </c>
      <c r="C375" s="96" t="s">
        <v>75</v>
      </c>
      <c r="D375" s="614" t="s">
        <v>352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/>
      <c r="T375" s="45">
        <f>SUM(O375,R375)</f>
        <v>0</v>
      </c>
      <c r="U375" s="46">
        <f t="shared" si="148"/>
        <v>0</v>
      </c>
      <c r="V375" s="47">
        <f t="shared" si="168"/>
        <v>0</v>
      </c>
      <c r="W375" s="48"/>
      <c r="X375" s="49"/>
      <c r="Y375" s="50"/>
      <c r="Z375" s="50"/>
      <c r="AA375" s="50"/>
      <c r="AB375" s="51"/>
      <c r="AC375" s="52">
        <f t="shared" si="161"/>
        <v>0</v>
      </c>
      <c r="AD375" s="53"/>
      <c r="AE375" s="54">
        <f t="shared" si="163"/>
        <v>0</v>
      </c>
    </row>
    <row r="376" spans="1:31" ht="18" hidden="1" customHeight="1">
      <c r="A376" s="172">
        <v>433094</v>
      </c>
      <c r="B376" s="101" t="s">
        <v>57</v>
      </c>
      <c r="C376" s="96" t="s">
        <v>75</v>
      </c>
      <c r="D376" s="614" t="s">
        <v>353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>
      <c r="A377" s="172">
        <v>433093</v>
      </c>
      <c r="B377" s="101" t="s">
        <v>57</v>
      </c>
      <c r="C377" s="96">
        <v>40</v>
      </c>
      <c r="D377" s="614" t="s">
        <v>354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9"/>
        <v>0</v>
      </c>
      <c r="S377" s="44">
        <f>SUM(O377,R377)</f>
        <v>0</v>
      </c>
      <c r="T377" s="45"/>
      <c r="U377" s="46">
        <f t="shared" si="148"/>
        <v>0</v>
      </c>
      <c r="V377" s="47">
        <f t="shared" si="168"/>
        <v>0</v>
      </c>
      <c r="W377" s="48"/>
      <c r="X377" s="49">
        <f t="shared" si="156"/>
        <v>0</v>
      </c>
      <c r="Y377" s="50">
        <f t="shared" si="157"/>
        <v>0</v>
      </c>
      <c r="Z377" s="50">
        <f t="shared" si="158"/>
        <v>0</v>
      </c>
      <c r="AA377" s="50">
        <f t="shared" si="159"/>
        <v>0</v>
      </c>
      <c r="AB377" s="51">
        <f t="shared" si="160"/>
        <v>0</v>
      </c>
      <c r="AC377" s="52">
        <f t="shared" si="161"/>
        <v>0</v>
      </c>
      <c r="AD377" s="53">
        <f t="shared" si="162"/>
        <v>0</v>
      </c>
      <c r="AE377" s="54">
        <f t="shared" si="163"/>
        <v>0</v>
      </c>
    </row>
    <row r="378" spans="1:31" ht="18" hidden="1" customHeight="1">
      <c r="A378" s="172">
        <v>433081</v>
      </c>
      <c r="B378" s="101" t="s">
        <v>57</v>
      </c>
      <c r="C378" s="96">
        <v>40</v>
      </c>
      <c r="D378" s="614" t="s">
        <v>355</v>
      </c>
      <c r="E378" s="103"/>
      <c r="F378" s="103"/>
      <c r="G378" s="103"/>
      <c r="H378" s="103"/>
      <c r="I378" s="645"/>
      <c r="J378" s="553"/>
      <c r="K378" s="467"/>
      <c r="L378" s="467"/>
      <c r="M378" s="467"/>
      <c r="N378" s="339"/>
      <c r="O378" s="46">
        <f t="shared" si="154"/>
        <v>0</v>
      </c>
      <c r="P378" s="554"/>
      <c r="Q378" s="45"/>
      <c r="R378" s="554">
        <f t="shared" si="169"/>
        <v>0</v>
      </c>
      <c r="S378" s="44">
        <f>SUM(O378,R378)</f>
        <v>0</v>
      </c>
      <c r="T378" s="45"/>
      <c r="U378" s="46">
        <f t="shared" si="148"/>
        <v>0</v>
      </c>
      <c r="V378" s="47">
        <f t="shared" si="168"/>
        <v>0</v>
      </c>
      <c r="W378" s="48"/>
      <c r="X378" s="49">
        <f t="shared" si="156"/>
        <v>0</v>
      </c>
      <c r="Y378" s="50">
        <f t="shared" si="157"/>
        <v>0</v>
      </c>
      <c r="Z378" s="50">
        <f t="shared" si="158"/>
        <v>0</v>
      </c>
      <c r="AA378" s="50">
        <f t="shared" si="159"/>
        <v>0</v>
      </c>
      <c r="AB378" s="51">
        <f t="shared" si="160"/>
        <v>0</v>
      </c>
      <c r="AC378" s="52">
        <f t="shared" si="161"/>
        <v>0</v>
      </c>
      <c r="AD378" s="53">
        <f t="shared" si="162"/>
        <v>0</v>
      </c>
      <c r="AE378" s="54">
        <f t="shared" si="163"/>
        <v>0</v>
      </c>
    </row>
    <row r="379" spans="1:31" ht="18" hidden="1" customHeight="1">
      <c r="A379" s="172">
        <v>433071</v>
      </c>
      <c r="B379" s="101" t="s">
        <v>57</v>
      </c>
      <c r="C379" s="96">
        <v>40</v>
      </c>
      <c r="D379" s="614" t="s">
        <v>356</v>
      </c>
      <c r="E379" s="103"/>
      <c r="F379" s="103"/>
      <c r="G379" s="103"/>
      <c r="H379" s="103"/>
      <c r="I379" s="645"/>
      <c r="J379" s="553"/>
      <c r="K379" s="467"/>
      <c r="L379" s="467"/>
      <c r="M379" s="467"/>
      <c r="N379" s="339"/>
      <c r="O379" s="46">
        <f t="shared" si="154"/>
        <v>0</v>
      </c>
      <c r="P379" s="554"/>
      <c r="Q379" s="45"/>
      <c r="R379" s="554">
        <f t="shared" si="169"/>
        <v>0</v>
      </c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8"/>
      <c r="X379" s="49">
        <f t="shared" si="156"/>
        <v>0</v>
      </c>
      <c r="Y379" s="50">
        <f t="shared" si="157"/>
        <v>0</v>
      </c>
      <c r="Z379" s="50">
        <f t="shared" si="158"/>
        <v>0</v>
      </c>
      <c r="AA379" s="50">
        <f t="shared" si="159"/>
        <v>0</v>
      </c>
      <c r="AB379" s="51">
        <f t="shared" si="160"/>
        <v>0</v>
      </c>
      <c r="AC379" s="52">
        <f t="shared" si="161"/>
        <v>0</v>
      </c>
      <c r="AD379" s="53">
        <f t="shared" si="162"/>
        <v>0</v>
      </c>
      <c r="AE379" s="54">
        <f t="shared" si="163"/>
        <v>0</v>
      </c>
    </row>
    <row r="380" spans="1:31" ht="18" hidden="1" customHeight="1">
      <c r="A380" s="172">
        <v>433061</v>
      </c>
      <c r="B380" s="101" t="s">
        <v>57</v>
      </c>
      <c r="C380" s="96" t="s">
        <v>75</v>
      </c>
      <c r="D380" s="614" t="s">
        <v>357</v>
      </c>
      <c r="E380" s="103"/>
      <c r="F380" s="103"/>
      <c r="G380" s="103"/>
      <c r="H380" s="103"/>
      <c r="I380" s="645"/>
      <c r="J380" s="553"/>
      <c r="K380" s="467"/>
      <c r="L380" s="467"/>
      <c r="M380" s="467"/>
      <c r="N380" s="339"/>
      <c r="O380" s="46">
        <f t="shared" si="154"/>
        <v>0</v>
      </c>
      <c r="P380" s="554"/>
      <c r="Q380" s="45"/>
      <c r="R380" s="554">
        <f t="shared" si="169"/>
        <v>0</v>
      </c>
      <c r="S380" s="44"/>
      <c r="T380" s="45">
        <f>SUM(O380,R380)</f>
        <v>0</v>
      </c>
      <c r="U380" s="46">
        <f t="shared" si="148"/>
        <v>0</v>
      </c>
      <c r="V380" s="47">
        <f t="shared" si="168"/>
        <v>0</v>
      </c>
      <c r="W380" s="48"/>
      <c r="X380" s="49"/>
      <c r="Y380" s="50"/>
      <c r="Z380" s="50"/>
      <c r="AA380" s="50"/>
      <c r="AB380" s="51"/>
      <c r="AC380" s="52">
        <f t="shared" si="161"/>
        <v>0</v>
      </c>
      <c r="AD380" s="53"/>
      <c r="AE380" s="54">
        <f t="shared" si="163"/>
        <v>0</v>
      </c>
    </row>
    <row r="381" spans="1:31" ht="18" hidden="1" customHeight="1">
      <c r="A381" s="172">
        <v>433061</v>
      </c>
      <c r="B381" s="101" t="s">
        <v>57</v>
      </c>
      <c r="C381" s="96">
        <v>40</v>
      </c>
      <c r="D381" s="614" t="s">
        <v>358</v>
      </c>
      <c r="E381" s="103"/>
      <c r="F381" s="103"/>
      <c r="G381" s="103"/>
      <c r="H381" s="103"/>
      <c r="I381" s="645"/>
      <c r="J381" s="624"/>
      <c r="K381" s="625"/>
      <c r="L381" s="625"/>
      <c r="M381" s="625"/>
      <c r="N381" s="626"/>
      <c r="O381" s="423">
        <f t="shared" si="154"/>
        <v>0</v>
      </c>
      <c r="P381" s="554"/>
      <c r="Q381" s="422"/>
      <c r="R381" s="823">
        <f t="shared" si="169"/>
        <v>0</v>
      </c>
      <c r="S381" s="44">
        <f>SUM(O381,R381)</f>
        <v>0</v>
      </c>
      <c r="T381" s="422"/>
      <c r="U381" s="423">
        <f t="shared" si="148"/>
        <v>0</v>
      </c>
      <c r="V381" s="47">
        <f t="shared" si="168"/>
        <v>0</v>
      </c>
      <c r="W381" s="424"/>
      <c r="X381" s="425">
        <f t="shared" si="156"/>
        <v>0</v>
      </c>
      <c r="Y381" s="426">
        <f t="shared" si="157"/>
        <v>0</v>
      </c>
      <c r="Z381" s="426">
        <f t="shared" si="158"/>
        <v>0</v>
      </c>
      <c r="AA381" s="426">
        <f t="shared" si="159"/>
        <v>0</v>
      </c>
      <c r="AB381" s="427">
        <f t="shared" si="160"/>
        <v>0</v>
      </c>
      <c r="AC381" s="428">
        <f t="shared" si="161"/>
        <v>0</v>
      </c>
      <c r="AD381" s="429">
        <f t="shared" si="162"/>
        <v>0</v>
      </c>
      <c r="AE381" s="437">
        <f t="shared" si="163"/>
        <v>0</v>
      </c>
    </row>
    <row r="382" spans="1:31" ht="18" customHeight="1">
      <c r="A382" s="449" t="s">
        <v>359</v>
      </c>
      <c r="B382" s="450"/>
      <c r="C382" s="867"/>
      <c r="D382" s="868"/>
      <c r="E382" s="450"/>
      <c r="F382" s="450"/>
      <c r="G382" s="450"/>
      <c r="H382" s="450"/>
      <c r="I382" s="868"/>
      <c r="J382" s="458">
        <f>SUM(J337:J381)</f>
        <v>85</v>
      </c>
      <c r="K382" s="458">
        <f t="shared" ref="K382:N382" si="170">SUM(K337:K381)</f>
        <v>11</v>
      </c>
      <c r="L382" s="458">
        <f t="shared" si="170"/>
        <v>89</v>
      </c>
      <c r="M382" s="458">
        <f t="shared" si="170"/>
        <v>0</v>
      </c>
      <c r="N382" s="458">
        <f t="shared" si="170"/>
        <v>40</v>
      </c>
      <c r="O382" s="458">
        <f>SUM(O337:O381)</f>
        <v>225</v>
      </c>
      <c r="P382" s="463">
        <f t="shared" ref="P382:T382" si="171">SUM(P337:P381)</f>
        <v>0</v>
      </c>
      <c r="Q382" s="459">
        <f t="shared" si="171"/>
        <v>0</v>
      </c>
      <c r="R382" s="463">
        <f t="shared" si="171"/>
        <v>0</v>
      </c>
      <c r="S382" s="458">
        <f t="shared" si="171"/>
        <v>168</v>
      </c>
      <c r="T382" s="459">
        <f t="shared" si="171"/>
        <v>57</v>
      </c>
      <c r="U382" s="460">
        <f>SUM(U337:U381)</f>
        <v>225</v>
      </c>
      <c r="V382" s="47">
        <f t="shared" si="168"/>
        <v>0</v>
      </c>
      <c r="W382" s="461"/>
      <c r="X382" s="462">
        <f t="shared" ref="X382:AE382" si="172">SUM(X337:X381)</f>
        <v>3400</v>
      </c>
      <c r="Y382" s="459">
        <f t="shared" si="172"/>
        <v>440</v>
      </c>
      <c r="Z382" s="459">
        <f t="shared" si="172"/>
        <v>1160</v>
      </c>
      <c r="AA382" s="459">
        <f t="shared" si="172"/>
        <v>0</v>
      </c>
      <c r="AB382" s="463">
        <f t="shared" si="172"/>
        <v>1600</v>
      </c>
      <c r="AC382" s="460">
        <f t="shared" si="172"/>
        <v>6600</v>
      </c>
      <c r="AD382" s="463">
        <f t="shared" si="172"/>
        <v>0</v>
      </c>
      <c r="AE382" s="464">
        <f t="shared" si="172"/>
        <v>6600</v>
      </c>
    </row>
    <row r="383" spans="1:31" ht="18" customHeight="1">
      <c r="A383" s="381">
        <v>513001</v>
      </c>
      <c r="B383" s="448">
        <v>4</v>
      </c>
      <c r="C383" s="238">
        <v>25</v>
      </c>
      <c r="D383" s="769"/>
      <c r="E383" s="465" t="s">
        <v>360</v>
      </c>
      <c r="F383" s="465"/>
      <c r="G383" s="465"/>
      <c r="H383" s="465"/>
      <c r="I383" s="769"/>
      <c r="J383" s="45"/>
      <c r="K383" s="789"/>
      <c r="L383" s="45"/>
      <c r="M383" s="45"/>
      <c r="N383" s="45"/>
      <c r="O383" s="46">
        <f t="shared" si="154"/>
        <v>0</v>
      </c>
      <c r="P383" s="45"/>
      <c r="Q383" s="45"/>
      <c r="R383" s="45"/>
      <c r="S383" s="44">
        <f>SUM(O383,R383)</f>
        <v>0</v>
      </c>
      <c r="T383" s="45"/>
      <c r="U383" s="46">
        <f t="shared" si="148"/>
        <v>0</v>
      </c>
      <c r="V383" s="47">
        <f t="shared" si="168"/>
        <v>0</v>
      </c>
      <c r="W383" s="467" t="s">
        <v>102</v>
      </c>
      <c r="X383" s="45"/>
      <c r="Y383" s="50">
        <f>(K383*1000)/C383</f>
        <v>0</v>
      </c>
      <c r="Z383" s="45"/>
      <c r="AA383" s="45"/>
      <c r="AB383" s="45"/>
      <c r="AC383" s="52">
        <f t="shared" si="161"/>
        <v>0</v>
      </c>
      <c r="AD383" s="45"/>
      <c r="AE383" s="54">
        <f t="shared" si="163"/>
        <v>0</v>
      </c>
    </row>
    <row r="384" spans="1:31" ht="18" hidden="1" customHeight="1">
      <c r="A384" s="381">
        <v>512001</v>
      </c>
      <c r="B384" s="448">
        <v>3.5</v>
      </c>
      <c r="C384" s="238">
        <v>25</v>
      </c>
      <c r="D384" s="769"/>
      <c r="E384" s="465" t="s">
        <v>361</v>
      </c>
      <c r="F384" s="465"/>
      <c r="G384" s="465"/>
      <c r="H384" s="465"/>
      <c r="I384" s="769"/>
      <c r="J384" s="45"/>
      <c r="K384" s="45"/>
      <c r="L384" s="45"/>
      <c r="M384" s="45"/>
      <c r="N384" s="45"/>
      <c r="O384" s="46">
        <f t="shared" si="154"/>
        <v>0</v>
      </c>
      <c r="P384" s="45"/>
      <c r="Q384" s="45"/>
      <c r="R384" s="45"/>
      <c r="S384" s="44">
        <f>SUM(O384,R384)</f>
        <v>0</v>
      </c>
      <c r="T384" s="45"/>
      <c r="U384" s="46">
        <f t="shared" si="148"/>
        <v>0</v>
      </c>
      <c r="V384" s="47">
        <f t="shared" si="168"/>
        <v>0</v>
      </c>
      <c r="W384" s="467"/>
      <c r="X384" s="45"/>
      <c r="Y384" s="50">
        <f>(K384*1000)/C384</f>
        <v>0</v>
      </c>
      <c r="Z384" s="45"/>
      <c r="AA384" s="45"/>
      <c r="AB384" s="45"/>
      <c r="AC384" s="52">
        <f t="shared" si="161"/>
        <v>0</v>
      </c>
      <c r="AD384" s="45"/>
      <c r="AE384" s="54">
        <f t="shared" si="163"/>
        <v>0</v>
      </c>
    </row>
    <row r="385" spans="1:31" ht="18" customHeight="1">
      <c r="A385" s="381">
        <v>513021</v>
      </c>
      <c r="B385" s="448">
        <v>4</v>
      </c>
      <c r="C385" s="238">
        <v>25</v>
      </c>
      <c r="D385" s="769"/>
      <c r="E385" s="465"/>
      <c r="F385" s="465"/>
      <c r="G385" s="465"/>
      <c r="H385" s="135">
        <v>6991</v>
      </c>
      <c r="I385" s="769"/>
      <c r="J385" s="563"/>
      <c r="K385" s="563"/>
      <c r="L385" s="563"/>
      <c r="M385" s="563"/>
      <c r="N385" s="789"/>
      <c r="O385" s="558">
        <f t="shared" si="154"/>
        <v>0</v>
      </c>
      <c r="P385" s="45"/>
      <c r="Q385" s="45"/>
      <c r="R385" s="45"/>
      <c r="S385" s="44">
        <f>SUM(O385,R385)</f>
        <v>0</v>
      </c>
      <c r="T385" s="45"/>
      <c r="U385" s="46">
        <f t="shared" si="148"/>
        <v>0</v>
      </c>
      <c r="V385" s="47">
        <f t="shared" si="168"/>
        <v>0</v>
      </c>
      <c r="W385" s="467" t="s">
        <v>102</v>
      </c>
      <c r="X385" s="45"/>
      <c r="Y385" s="45"/>
      <c r="Z385" s="45"/>
      <c r="AA385" s="45"/>
      <c r="AB385" s="51">
        <f t="shared" ref="AB385" si="173">(N385*1000)/C385</f>
        <v>0</v>
      </c>
      <c r="AC385" s="52">
        <f t="shared" si="161"/>
        <v>0</v>
      </c>
      <c r="AD385" s="45"/>
      <c r="AE385" s="54">
        <f t="shared" si="163"/>
        <v>0</v>
      </c>
    </row>
    <row r="386" spans="1:31" ht="18" customHeight="1">
      <c r="A386" s="381">
        <v>511001</v>
      </c>
      <c r="B386" s="448">
        <v>4</v>
      </c>
      <c r="C386" s="238">
        <v>25</v>
      </c>
      <c r="D386" s="769"/>
      <c r="E386" s="465" t="s">
        <v>362</v>
      </c>
      <c r="F386" s="465"/>
      <c r="G386" s="465"/>
      <c r="H386" s="465"/>
      <c r="I386" s="769"/>
      <c r="J386" s="45"/>
      <c r="K386" s="563">
        <v>8</v>
      </c>
      <c r="L386" s="45"/>
      <c r="M386" s="45"/>
      <c r="N386" s="869"/>
      <c r="O386" s="46">
        <f t="shared" si="154"/>
        <v>8</v>
      </c>
      <c r="P386" s="45"/>
      <c r="Q386" s="45"/>
      <c r="R386" s="45"/>
      <c r="S386" s="44">
        <f>SUM(O386,R386)</f>
        <v>8</v>
      </c>
      <c r="T386" s="45"/>
      <c r="U386" s="46">
        <f t="shared" si="148"/>
        <v>8</v>
      </c>
      <c r="V386" s="47">
        <f t="shared" si="168"/>
        <v>0</v>
      </c>
      <c r="W386" s="467"/>
      <c r="X386" s="45"/>
      <c r="Y386" s="50">
        <f>(K386*1000)/C386</f>
        <v>320</v>
      </c>
      <c r="Z386" s="45"/>
      <c r="AA386" s="45"/>
      <c r="AB386" s="45"/>
      <c r="AC386" s="52">
        <f t="shared" si="161"/>
        <v>320</v>
      </c>
      <c r="AD386" s="45"/>
      <c r="AE386" s="54">
        <f t="shared" si="163"/>
        <v>320</v>
      </c>
    </row>
    <row r="387" spans="1:31" ht="18" customHeight="1">
      <c r="A387" s="870" t="s">
        <v>363</v>
      </c>
      <c r="B387" s="868"/>
      <c r="C387" s="871"/>
      <c r="D387" s="872"/>
      <c r="E387" s="873"/>
      <c r="F387" s="873"/>
      <c r="G387" s="873"/>
      <c r="H387" s="873"/>
      <c r="I387" s="872"/>
      <c r="J387" s="458">
        <f t="shared" ref="J387:O387" si="174">SUM(J383:J386)</f>
        <v>0</v>
      </c>
      <c r="K387" s="458">
        <f t="shared" si="174"/>
        <v>8</v>
      </c>
      <c r="L387" s="458">
        <f>SUM(L383:L386)</f>
        <v>0</v>
      </c>
      <c r="M387" s="458">
        <f t="shared" si="174"/>
        <v>0</v>
      </c>
      <c r="N387" s="458">
        <f t="shared" si="174"/>
        <v>0</v>
      </c>
      <c r="O387" s="458">
        <f t="shared" si="174"/>
        <v>8</v>
      </c>
      <c r="P387" s="459"/>
      <c r="Q387" s="459"/>
      <c r="R387" s="459"/>
      <c r="S387" s="458">
        <f>SUM(S383:S386)</f>
        <v>8</v>
      </c>
      <c r="T387" s="459"/>
      <c r="U387" s="460">
        <f>SUM(U383:U386)</f>
        <v>8</v>
      </c>
      <c r="V387" s="47">
        <f t="shared" si="168"/>
        <v>0</v>
      </c>
      <c r="W387" s="472"/>
      <c r="X387" s="471"/>
      <c r="Y387" s="459">
        <f>SUM(Y383:Y386)</f>
        <v>320</v>
      </c>
      <c r="Z387" s="471"/>
      <c r="AA387" s="471"/>
      <c r="AB387" s="471"/>
      <c r="AC387" s="460">
        <f>SUM(AC383:AC386)</f>
        <v>320</v>
      </c>
      <c r="AD387" s="471"/>
      <c r="AE387" s="460">
        <f>SUM(AE383:AE386)</f>
        <v>320</v>
      </c>
    </row>
    <row r="388" spans="1:31" ht="18" customHeight="1" thickBot="1">
      <c r="A388" s="874" t="s">
        <v>15</v>
      </c>
      <c r="B388" s="875"/>
      <c r="C388" s="876"/>
      <c r="D388" s="877"/>
      <c r="E388" s="875"/>
      <c r="F388" s="875"/>
      <c r="G388" s="875"/>
      <c r="H388" s="875"/>
      <c r="I388" s="877"/>
      <c r="J388" s="878">
        <f t="shared" ref="J388:O388" si="175">SUM(J382,J336,J330,J299,J259,J148,J387)</f>
        <v>1934</v>
      </c>
      <c r="K388" s="878">
        <f t="shared" si="175"/>
        <v>119</v>
      </c>
      <c r="L388" s="878">
        <f t="shared" si="175"/>
        <v>295</v>
      </c>
      <c r="M388" s="878">
        <f t="shared" si="175"/>
        <v>0</v>
      </c>
      <c r="N388" s="878">
        <f t="shared" si="175"/>
        <v>72</v>
      </c>
      <c r="O388" s="878">
        <f t="shared" si="175"/>
        <v>2420</v>
      </c>
      <c r="P388" s="879">
        <f>SUM(P382,P336,P330,P299,P259,P148)</f>
        <v>5260</v>
      </c>
      <c r="Q388" s="880">
        <f>SUM(Q382,Q336,Q330,Q299,Q259,Q148)</f>
        <v>4553</v>
      </c>
      <c r="R388" s="881">
        <f>SUM(R382,R336,R330,R299,R259,R148)</f>
        <v>9813</v>
      </c>
      <c r="S388" s="882">
        <f>SUM(S382,S336,S330,S299,S259,S148,S387)</f>
        <v>8808</v>
      </c>
      <c r="T388" s="878">
        <f>SUM(T382,T336,T330,T299,T259,T148)</f>
        <v>3425</v>
      </c>
      <c r="U388" s="883">
        <f>SUM(U382,U336,U330,U299,U259,U148,U387)</f>
        <v>12233</v>
      </c>
      <c r="V388" s="47">
        <f t="shared" si="168"/>
        <v>0</v>
      </c>
      <c r="W388" s="481"/>
      <c r="X388" s="482">
        <f t="shared" ref="X388:AC388" si="176">SUM(X382,X336,X330,X299,X259,X148,X387)</f>
        <v>72588</v>
      </c>
      <c r="Y388" s="482">
        <f t="shared" si="176"/>
        <v>4760</v>
      </c>
      <c r="Z388" s="482">
        <f t="shared" si="176"/>
        <v>6400</v>
      </c>
      <c r="AA388" s="482">
        <f t="shared" si="176"/>
        <v>0</v>
      </c>
      <c r="AB388" s="482">
        <f t="shared" si="176"/>
        <v>2880</v>
      </c>
      <c r="AC388" s="482">
        <f t="shared" si="176"/>
        <v>86628</v>
      </c>
      <c r="AD388" s="483">
        <f>SUM(AD382,AD336,AD330,AD299,AD259,AD148)</f>
        <v>132320</v>
      </c>
      <c r="AE388" s="484">
        <f>SUM(AE382,AE336,AE330,AE299,AE259,AE148,AE387)</f>
        <v>215748</v>
      </c>
    </row>
    <row r="389" spans="1:31" ht="18">
      <c r="A389" s="485" t="s">
        <v>364</v>
      </c>
      <c r="B389" s="486"/>
      <c r="C389" s="487"/>
      <c r="D389" s="884"/>
      <c r="E389" s="488"/>
      <c r="F389" s="488"/>
      <c r="G389" s="488"/>
      <c r="H389" s="488"/>
      <c r="I389" s="884"/>
      <c r="J389" s="885"/>
      <c r="K389" s="487"/>
      <c r="L389" s="487"/>
      <c r="M389" s="487"/>
      <c r="N389" s="487"/>
      <c r="O389" s="497"/>
      <c r="P389" s="885"/>
      <c r="Q389" s="487"/>
      <c r="R389" s="487"/>
      <c r="S389" s="494"/>
      <c r="T389" s="495"/>
      <c r="U389" s="496"/>
      <c r="V389" s="47">
        <f t="shared" si="168"/>
        <v>0</v>
      </c>
      <c r="W389" s="497"/>
    </row>
    <row r="390" spans="1:31" ht="12" customHeight="1">
      <c r="A390" s="498">
        <v>112001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ref="J390:J453" si="177">SUMIF($A$10:$A$386,$A390,J$10:J$386)</f>
        <v>72</v>
      </c>
      <c r="K390" s="888">
        <f t="shared" ref="K390:M392" si="178">SUMIF($A$10:$A$381,$A390,K$10:K$381)</f>
        <v>0</v>
      </c>
      <c r="L390" s="888">
        <f t="shared" si="178"/>
        <v>0</v>
      </c>
      <c r="M390" s="888">
        <f t="shared" si="178"/>
        <v>0</v>
      </c>
      <c r="N390" s="515">
        <f t="shared" ref="N390:O409" si="179">SUMIF($A$10:$A$386,$A390,N$10:N$386)</f>
        <v>0</v>
      </c>
      <c r="O390" s="509">
        <f t="shared" si="179"/>
        <v>72</v>
      </c>
      <c r="P390" s="515">
        <f t="shared" ref="P390:R411" si="180">SUMIF($A$10:$A$381,$A390,P$10:P$381)</f>
        <v>0</v>
      </c>
      <c r="Q390" s="888">
        <f t="shared" si="180"/>
        <v>0</v>
      </c>
      <c r="R390" s="889">
        <f t="shared" si="180"/>
        <v>0</v>
      </c>
      <c r="S390" s="507"/>
      <c r="T390" s="508"/>
      <c r="U390" s="509">
        <f t="shared" ref="U390:U453" si="181">SUMIF($A$10:$A$381,$A390,U$10:U$381)</f>
        <v>72</v>
      </c>
      <c r="V390" s="47">
        <f t="shared" si="168"/>
        <v>0</v>
      </c>
      <c r="W390" s="510"/>
    </row>
    <row r="391" spans="1:31" ht="12" customHeight="1">
      <c r="A391" s="498">
        <v>112031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7"/>
        <v>0</v>
      </c>
      <c r="K391" s="888">
        <f t="shared" si="178"/>
        <v>0</v>
      </c>
      <c r="L391" s="515">
        <f t="shared" si="178"/>
        <v>0</v>
      </c>
      <c r="M391" s="515">
        <f t="shared" si="178"/>
        <v>0</v>
      </c>
      <c r="N391" s="515">
        <f t="shared" si="179"/>
        <v>0</v>
      </c>
      <c r="O391" s="509">
        <f t="shared" si="179"/>
        <v>0</v>
      </c>
      <c r="P391" s="515">
        <f t="shared" si="180"/>
        <v>0</v>
      </c>
      <c r="Q391" s="515">
        <f t="shared" si="180"/>
        <v>0</v>
      </c>
      <c r="R391" s="515">
        <f t="shared" si="180"/>
        <v>0</v>
      </c>
      <c r="S391" s="507"/>
      <c r="T391" s="508"/>
      <c r="U391" s="509">
        <f t="shared" si="181"/>
        <v>0</v>
      </c>
      <c r="V391" s="47">
        <f t="shared" si="168"/>
        <v>0</v>
      </c>
      <c r="W391" s="510"/>
    </row>
    <row r="392" spans="1:31" ht="12" customHeight="1">
      <c r="A392" s="498">
        <v>112501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78"/>
        <v>0</v>
      </c>
      <c r="L392" s="888">
        <f t="shared" si="178"/>
        <v>0</v>
      </c>
      <c r="M392" s="888">
        <f t="shared" si="178"/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888">
        <f t="shared" si="180"/>
        <v>0</v>
      </c>
      <c r="R392" s="889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31" ht="12" customHeight="1">
      <c r="A393" s="498">
        <v>112521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ref="K393:K412" si="182">SUMIF($A$10:$A$381,$A393,K$10:K$381)</f>
        <v>0</v>
      </c>
      <c r="L393" s="888"/>
      <c r="M393" s="888"/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31" ht="12" customHeight="1">
      <c r="A394" s="498">
        <v>112591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0</v>
      </c>
      <c r="K394" s="888">
        <f t="shared" si="182"/>
        <v>0</v>
      </c>
      <c r="L394" s="888"/>
      <c r="M394" s="888"/>
      <c r="N394" s="515">
        <f t="shared" si="179"/>
        <v>0</v>
      </c>
      <c r="O394" s="509">
        <f t="shared" si="179"/>
        <v>0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0</v>
      </c>
      <c r="V394" s="47">
        <f t="shared" si="168"/>
        <v>0</v>
      </c>
      <c r="W394" s="510"/>
    </row>
    <row r="395" spans="1:31" ht="12" customHeight="1">
      <c r="A395" s="498">
        <v>112601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>
        <f>SUMIF($A$10:$A$381,$A395,L$10:L$381)</f>
        <v>16</v>
      </c>
      <c r="M395" s="888"/>
      <c r="N395" s="515">
        <f t="shared" si="179"/>
        <v>0</v>
      </c>
      <c r="O395" s="509">
        <f t="shared" si="179"/>
        <v>16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16</v>
      </c>
      <c r="V395" s="47">
        <f t="shared" si="168"/>
        <v>0</v>
      </c>
      <c r="W395" s="510"/>
    </row>
    <row r="396" spans="1:31" ht="12" customHeight="1">
      <c r="A396" s="498">
        <v>112801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SUMIF($A$10:$A$381,$A396,L$10:L$381)</f>
        <v>0</v>
      </c>
      <c r="M396" s="888">
        <f>SUMIF($A$10:$A$381,$A396,M$10:M$381)</f>
        <v>0</v>
      </c>
      <c r="N396" s="515">
        <f t="shared" si="179"/>
        <v>0</v>
      </c>
      <c r="O396" s="509">
        <f t="shared" si="179"/>
        <v>0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0</v>
      </c>
      <c r="V396" s="47">
        <f t="shared" si="168"/>
        <v>0</v>
      </c>
      <c r="W396" s="510"/>
    </row>
    <row r="397" spans="1:31" ht="12.75" customHeight="1">
      <c r="A397" s="498">
        <v>113001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>
        <f>SUMIF($A$10:$A$381,$A397,L$10:L$381)</f>
        <v>0</v>
      </c>
      <c r="M397" s="888">
        <f>SUMIF($A$10:$A$381,$A397,M$10:M$381)</f>
        <v>0</v>
      </c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31" ht="12.75" customHeight="1">
      <c r="A398" s="498">
        <v>113301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/>
      <c r="M398" s="888"/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31" ht="12" customHeight="1">
      <c r="A399" s="498">
        <v>113501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0</v>
      </c>
      <c r="K399" s="888">
        <f t="shared" si="182"/>
        <v>0</v>
      </c>
      <c r="L399" s="888">
        <f>SUMIF($A$10:$A$381,$A399,L$10:L$381)</f>
        <v>0</v>
      </c>
      <c r="M399" s="888">
        <f>SUMIF($A$10:$A$381,$A399,M$10:M$381)</f>
        <v>0</v>
      </c>
      <c r="N399" s="515">
        <f t="shared" si="179"/>
        <v>0</v>
      </c>
      <c r="O399" s="509">
        <f t="shared" si="179"/>
        <v>0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0</v>
      </c>
      <c r="V399" s="47">
        <f t="shared" si="168"/>
        <v>0</v>
      </c>
      <c r="W399" s="510"/>
    </row>
    <row r="400" spans="1:31" ht="12" customHeight="1">
      <c r="A400" s="498">
        <v>113521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0</v>
      </c>
      <c r="K400" s="888">
        <f t="shared" si="182"/>
        <v>0</v>
      </c>
      <c r="L400" s="888">
        <f>SUMIF($A$10:$A$381,$A400,L$10:L$381)</f>
        <v>0</v>
      </c>
      <c r="M400" s="888">
        <f>SUMIF($A$10:$A$381,$A400,M$10:M$381)</f>
        <v>0</v>
      </c>
      <c r="N400" s="515">
        <f t="shared" si="179"/>
        <v>0</v>
      </c>
      <c r="O400" s="509">
        <f t="shared" si="179"/>
        <v>0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0</v>
      </c>
      <c r="V400" s="47">
        <f t="shared" si="168"/>
        <v>0</v>
      </c>
      <c r="W400" s="510"/>
    </row>
    <row r="401" spans="1:23" ht="12" customHeight="1">
      <c r="A401" s="498">
        <v>113591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0</v>
      </c>
      <c r="K401" s="888">
        <f t="shared" si="182"/>
        <v>0</v>
      </c>
      <c r="L401" s="888"/>
      <c r="M401" s="888"/>
      <c r="N401" s="515">
        <f t="shared" si="179"/>
        <v>0</v>
      </c>
      <c r="O401" s="509">
        <f t="shared" si="179"/>
        <v>0</v>
      </c>
      <c r="P401" s="515">
        <f t="shared" si="180"/>
        <v>0</v>
      </c>
      <c r="Q401" s="888">
        <f t="shared" si="180"/>
        <v>0</v>
      </c>
      <c r="R401" s="889">
        <f t="shared" si="180"/>
        <v>0</v>
      </c>
      <c r="S401" s="507"/>
      <c r="T401" s="508"/>
      <c r="U401" s="509">
        <f t="shared" si="181"/>
        <v>0</v>
      </c>
      <c r="V401" s="47">
        <f t="shared" si="168"/>
        <v>0</v>
      </c>
      <c r="W401" s="510"/>
    </row>
    <row r="402" spans="1:23" ht="12" customHeight="1">
      <c r="A402" s="498">
        <v>113601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>
        <f t="shared" ref="L402:M404" si="183">SUMIF($A$10:$A$381,$A402,L$10:L$381)</f>
        <v>0</v>
      </c>
      <c r="M402" s="888">
        <f t="shared" si="183"/>
        <v>0</v>
      </c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>
      <c r="A403" s="498">
        <v>113801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>
        <f t="shared" si="183"/>
        <v>0</v>
      </c>
      <c r="M403" s="888">
        <f t="shared" si="183"/>
        <v>0</v>
      </c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>
      <c r="A404" s="498">
        <v>114001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8</v>
      </c>
      <c r="K404" s="888">
        <f t="shared" si="182"/>
        <v>0</v>
      </c>
      <c r="L404" s="888">
        <f t="shared" si="183"/>
        <v>0</v>
      </c>
      <c r="M404" s="888">
        <f t="shared" si="183"/>
        <v>0</v>
      </c>
      <c r="N404" s="515">
        <f t="shared" si="179"/>
        <v>0</v>
      </c>
      <c r="O404" s="509">
        <f t="shared" si="179"/>
        <v>8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8</v>
      </c>
      <c r="V404" s="47">
        <f t="shared" si="168"/>
        <v>0</v>
      </c>
      <c r="W404" s="510"/>
    </row>
    <row r="405" spans="1:23" ht="12" customHeight="1">
      <c r="A405" s="498" t="s">
        <v>236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150</v>
      </c>
      <c r="K405" s="888">
        <f t="shared" si="182"/>
        <v>0</v>
      </c>
      <c r="L405" s="888"/>
      <c r="M405" s="888"/>
      <c r="N405" s="515">
        <f t="shared" si="179"/>
        <v>0</v>
      </c>
      <c r="O405" s="509">
        <f t="shared" si="179"/>
        <v>150</v>
      </c>
      <c r="P405" s="515">
        <f t="shared" si="180"/>
        <v>0</v>
      </c>
      <c r="Q405" s="515">
        <f t="shared" si="180"/>
        <v>0</v>
      </c>
      <c r="R405" s="515">
        <f t="shared" si="180"/>
        <v>0</v>
      </c>
      <c r="S405" s="507"/>
      <c r="T405" s="507"/>
      <c r="U405" s="515">
        <f t="shared" si="181"/>
        <v>150</v>
      </c>
      <c r="V405" s="47">
        <f t="shared" si="168"/>
        <v>0</v>
      </c>
      <c r="W405" s="510"/>
    </row>
    <row r="406" spans="1:23" ht="12" customHeight="1">
      <c r="A406" s="498">
        <v>114101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0</v>
      </c>
      <c r="K406" s="888">
        <f t="shared" si="182"/>
        <v>0</v>
      </c>
      <c r="L406" s="888">
        <f>SUMIF($A$10:$A$381,$A406,L$10:L$381)</f>
        <v>0</v>
      </c>
      <c r="M406" s="888">
        <f>SUMIF($A$10:$A$381,$A406,M$10:M$381)</f>
        <v>0</v>
      </c>
      <c r="N406" s="515">
        <f t="shared" si="179"/>
        <v>0</v>
      </c>
      <c r="O406" s="509">
        <f t="shared" si="179"/>
        <v>0</v>
      </c>
      <c r="P406" s="515">
        <f t="shared" si="180"/>
        <v>0</v>
      </c>
      <c r="Q406" s="888">
        <f t="shared" si="180"/>
        <v>0</v>
      </c>
      <c r="R406" s="889">
        <f t="shared" si="180"/>
        <v>0</v>
      </c>
      <c r="S406" s="507"/>
      <c r="T406" s="508"/>
      <c r="U406" s="509">
        <f t="shared" si="181"/>
        <v>0</v>
      </c>
      <c r="V406" s="47">
        <f t="shared" si="168"/>
        <v>0</v>
      </c>
      <c r="W406" s="510"/>
    </row>
    <row r="407" spans="1:23" ht="12" customHeight="1">
      <c r="A407" s="498">
        <v>114301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8</v>
      </c>
      <c r="K407" s="888">
        <f t="shared" si="182"/>
        <v>0</v>
      </c>
      <c r="L407" s="888"/>
      <c r="M407" s="888"/>
      <c r="N407" s="515">
        <f t="shared" si="179"/>
        <v>0</v>
      </c>
      <c r="O407" s="509">
        <f t="shared" si="179"/>
        <v>8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8</v>
      </c>
      <c r="V407" s="47">
        <f t="shared" si="168"/>
        <v>0</v>
      </c>
      <c r="W407" s="510"/>
    </row>
    <row r="408" spans="1:23" ht="12" customHeight="1">
      <c r="A408" s="498">
        <v>114501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0</v>
      </c>
      <c r="K408" s="888">
        <f t="shared" si="182"/>
        <v>0</v>
      </c>
      <c r="L408" s="888">
        <f t="shared" ref="L408:M412" si="184">SUMIF($A$10:$A$381,$A408,L$10:L$381)</f>
        <v>0</v>
      </c>
      <c r="M408" s="888">
        <f t="shared" si="184"/>
        <v>0</v>
      </c>
      <c r="N408" s="515">
        <f t="shared" si="179"/>
        <v>0</v>
      </c>
      <c r="O408" s="509">
        <f t="shared" si="179"/>
        <v>0</v>
      </c>
      <c r="P408" s="515">
        <f t="shared" si="180"/>
        <v>0</v>
      </c>
      <c r="Q408" s="888">
        <f t="shared" si="180"/>
        <v>0</v>
      </c>
      <c r="R408" s="889">
        <f t="shared" si="180"/>
        <v>0</v>
      </c>
      <c r="S408" s="507"/>
      <c r="T408" s="508"/>
      <c r="U408" s="509">
        <f t="shared" si="181"/>
        <v>0</v>
      </c>
      <c r="V408" s="47">
        <f t="shared" si="168"/>
        <v>0</v>
      </c>
      <c r="W408" s="510"/>
    </row>
    <row r="409" spans="1:23" ht="12" customHeight="1">
      <c r="A409" s="498">
        <v>114521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888">
        <f t="shared" si="182"/>
        <v>0</v>
      </c>
      <c r="L409" s="888">
        <f t="shared" si="184"/>
        <v>0</v>
      </c>
      <c r="M409" s="888">
        <f t="shared" si="184"/>
        <v>0</v>
      </c>
      <c r="N409" s="515">
        <f t="shared" si="179"/>
        <v>0</v>
      </c>
      <c r="O409" s="509">
        <f t="shared" si="179"/>
        <v>0</v>
      </c>
      <c r="P409" s="515">
        <f t="shared" si="180"/>
        <v>0</v>
      </c>
      <c r="Q409" s="888">
        <f t="shared" si="180"/>
        <v>0</v>
      </c>
      <c r="R409" s="889">
        <f t="shared" si="180"/>
        <v>0</v>
      </c>
      <c r="S409" s="507"/>
      <c r="T409" s="508"/>
      <c r="U409" s="509">
        <f t="shared" si="181"/>
        <v>0</v>
      </c>
      <c r="V409" s="47">
        <f t="shared" si="168"/>
        <v>0</v>
      </c>
      <c r="W409" s="510"/>
    </row>
    <row r="410" spans="1:23" ht="12" customHeight="1">
      <c r="A410" s="498">
        <v>114591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888">
        <f t="shared" si="182"/>
        <v>0</v>
      </c>
      <c r="L410" s="888">
        <f t="shared" si="184"/>
        <v>0</v>
      </c>
      <c r="M410" s="888">
        <f t="shared" si="184"/>
        <v>0</v>
      </c>
      <c r="N410" s="515">
        <f t="shared" ref="N410:O429" si="185">SUMIF($A$10:$A$386,$A410,N$10:N$386)</f>
        <v>0</v>
      </c>
      <c r="O410" s="509">
        <f t="shared" si="185"/>
        <v>0</v>
      </c>
      <c r="P410" s="515">
        <f t="shared" si="180"/>
        <v>0</v>
      </c>
      <c r="Q410" s="888">
        <f t="shared" si="180"/>
        <v>0</v>
      </c>
      <c r="R410" s="889">
        <f t="shared" si="180"/>
        <v>0</v>
      </c>
      <c r="S410" s="507"/>
      <c r="T410" s="508"/>
      <c r="U410" s="509">
        <f t="shared" si="181"/>
        <v>0</v>
      </c>
      <c r="V410" s="47">
        <f t="shared" si="168"/>
        <v>0</v>
      </c>
      <c r="W410" s="510"/>
    </row>
    <row r="411" spans="1:23" ht="12" customHeight="1">
      <c r="A411" s="498">
        <v>114601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888">
        <f t="shared" si="182"/>
        <v>0</v>
      </c>
      <c r="L411" s="888">
        <f t="shared" si="184"/>
        <v>0</v>
      </c>
      <c r="M411" s="888">
        <f t="shared" si="184"/>
        <v>0</v>
      </c>
      <c r="N411" s="515">
        <f t="shared" si="185"/>
        <v>0</v>
      </c>
      <c r="O411" s="509">
        <f t="shared" si="185"/>
        <v>0</v>
      </c>
      <c r="P411" s="515">
        <f t="shared" si="180"/>
        <v>0</v>
      </c>
      <c r="Q411" s="888">
        <f t="shared" si="180"/>
        <v>0</v>
      </c>
      <c r="R411" s="889">
        <f t="shared" si="180"/>
        <v>0</v>
      </c>
      <c r="S411" s="507"/>
      <c r="T411" s="508"/>
      <c r="U411" s="509">
        <f t="shared" si="181"/>
        <v>0</v>
      </c>
      <c r="V411" s="47">
        <f t="shared" si="168"/>
        <v>0</v>
      </c>
      <c r="W411" s="510"/>
    </row>
    <row r="412" spans="1:23" ht="12" customHeight="1">
      <c r="A412" s="498" t="s">
        <v>234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si="182"/>
        <v>0</v>
      </c>
      <c r="L412" s="888">
        <f t="shared" si="184"/>
        <v>8</v>
      </c>
      <c r="M412" s="888">
        <f t="shared" si="184"/>
        <v>0</v>
      </c>
      <c r="N412" s="515">
        <f t="shared" si="185"/>
        <v>0</v>
      </c>
      <c r="O412" s="509">
        <f t="shared" si="185"/>
        <v>8</v>
      </c>
      <c r="P412" s="515"/>
      <c r="Q412" s="888"/>
      <c r="R412" s="889">
        <f t="shared" ref="R412:R475" si="186">SUMIF($A$10:$A$381,$A412,R$10:R$381)</f>
        <v>0</v>
      </c>
      <c r="S412" s="507"/>
      <c r="T412" s="508"/>
      <c r="U412" s="509">
        <f t="shared" si="181"/>
        <v>8</v>
      </c>
      <c r="V412" s="47">
        <f t="shared" ref="V412:V486" si="187">O412+R412-U412</f>
        <v>0</v>
      </c>
      <c r="W412" s="510"/>
    </row>
    <row r="413" spans="1:23" ht="12" customHeight="1">
      <c r="A413" s="498">
        <v>114701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515">
        <f t="shared" ref="K413:M415" si="188">SUMIF($A$10:$A$386,$A413,K$10:K$386)</f>
        <v>0</v>
      </c>
      <c r="L413" s="515">
        <f t="shared" si="188"/>
        <v>0</v>
      </c>
      <c r="M413" s="515">
        <f t="shared" si="188"/>
        <v>0</v>
      </c>
      <c r="N413" s="515">
        <f t="shared" si="185"/>
        <v>0</v>
      </c>
      <c r="O413" s="509">
        <f t="shared" si="185"/>
        <v>0</v>
      </c>
      <c r="P413" s="515"/>
      <c r="Q413" s="888">
        <f>SUMIF($A$10:$A$381,$A413,Q$10:Q$381)</f>
        <v>0</v>
      </c>
      <c r="R413" s="889">
        <f t="shared" si="186"/>
        <v>0</v>
      </c>
      <c r="S413" s="507"/>
      <c r="T413" s="508"/>
      <c r="U413" s="509">
        <f t="shared" si="181"/>
        <v>0</v>
      </c>
      <c r="V413" s="47">
        <f t="shared" si="187"/>
        <v>0</v>
      </c>
      <c r="W413" s="510"/>
    </row>
    <row r="414" spans="1:23" ht="12" customHeight="1">
      <c r="A414" s="498" t="s">
        <v>232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515">
        <f t="shared" si="188"/>
        <v>0</v>
      </c>
      <c r="L414" s="515">
        <f t="shared" si="188"/>
        <v>0</v>
      </c>
      <c r="M414" s="515">
        <f t="shared" si="188"/>
        <v>0</v>
      </c>
      <c r="N414" s="515">
        <f t="shared" si="185"/>
        <v>0</v>
      </c>
      <c r="O414" s="515">
        <f t="shared" si="185"/>
        <v>0</v>
      </c>
      <c r="P414" s="515"/>
      <c r="Q414" s="888"/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>
      <c r="A415" s="498" t="s">
        <v>496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515">
        <f t="shared" si="188"/>
        <v>0</v>
      </c>
      <c r="L415" s="515">
        <f t="shared" si="188"/>
        <v>0</v>
      </c>
      <c r="M415" s="515">
        <f t="shared" si="188"/>
        <v>0</v>
      </c>
      <c r="N415" s="515">
        <f t="shared" si="185"/>
        <v>0</v>
      </c>
      <c r="O415" s="516">
        <f t="shared" si="185"/>
        <v>0</v>
      </c>
      <c r="P415" s="515"/>
      <c r="Q415" s="888"/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>
      <c r="A416" s="498">
        <v>115001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888">
        <f t="shared" ref="K416:M434" si="189">SUMIF($A$10:$A$381,$A416,K$10:K$381)</f>
        <v>0</v>
      </c>
      <c r="L416" s="888">
        <f t="shared" si="189"/>
        <v>0</v>
      </c>
      <c r="M416" s="888">
        <f t="shared" si="189"/>
        <v>0</v>
      </c>
      <c r="N416" s="515">
        <f t="shared" si="185"/>
        <v>0</v>
      </c>
      <c r="O416" s="509">
        <f t="shared" si="185"/>
        <v>0</v>
      </c>
      <c r="P416" s="515">
        <f t="shared" ref="P416:Q435" si="190">SUMIF($A$10:$A$381,$A416,P$10:P$381)</f>
        <v>0</v>
      </c>
      <c r="Q416" s="888">
        <f t="shared" si="190"/>
        <v>0</v>
      </c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>
      <c r="A417" s="498">
        <v>115501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si="189"/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si="190"/>
        <v>0</v>
      </c>
      <c r="Q417" s="888">
        <f t="shared" si="190"/>
        <v>250</v>
      </c>
      <c r="R417" s="889">
        <f t="shared" si="186"/>
        <v>250</v>
      </c>
      <c r="S417" s="507"/>
      <c r="T417" s="508"/>
      <c r="U417" s="509">
        <f t="shared" si="181"/>
        <v>250</v>
      </c>
      <c r="V417" s="47">
        <f t="shared" si="187"/>
        <v>0</v>
      </c>
      <c r="W417" s="510"/>
    </row>
    <row r="418" spans="1:23" ht="12" customHeight="1">
      <c r="A418" s="498">
        <v>115591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0</v>
      </c>
      <c r="R418" s="889">
        <f t="shared" si="186"/>
        <v>0</v>
      </c>
      <c r="S418" s="507"/>
      <c r="T418" s="508"/>
      <c r="U418" s="509">
        <f t="shared" si="181"/>
        <v>0</v>
      </c>
      <c r="V418" s="47">
        <f t="shared" si="187"/>
        <v>0</v>
      </c>
      <c r="W418" s="510"/>
    </row>
    <row r="419" spans="1:23" ht="12" customHeight="1">
      <c r="A419" s="498">
        <v>115701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>
      <c r="A420" s="498">
        <v>120000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>
      <c r="A421" s="498">
        <v>120100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>
      <c r="A422" s="498">
        <v>120110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>
      <c r="A423" s="498">
        <v>120500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>
      <c r="A424" s="498">
        <v>121701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>
      <c r="A425" s="498">
        <v>122001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>
      <c r="A426" s="498">
        <v>122021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5"/>
        <v>0</v>
      </c>
      <c r="O426" s="509">
        <f t="shared" si="185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>
      <c r="A427" s="498">
        <v>122031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5"/>
        <v>0</v>
      </c>
      <c r="O427" s="509">
        <f t="shared" si="185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>
      <c r="A428" s="498">
        <v>122121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5"/>
        <v>0</v>
      </c>
      <c r="O428" s="509">
        <f t="shared" si="185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>
      <c r="A429" s="498">
        <v>122131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5"/>
        <v>0</v>
      </c>
      <c r="O429" s="509">
        <f t="shared" si="185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>
      <c r="A430" s="498">
        <v>122701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ref="N430:O449" si="191">SUMIF($A$10:$A$386,$A430,N$10:N$386)</f>
        <v>0</v>
      </c>
      <c r="O430" s="509">
        <f t="shared" si="191"/>
        <v>0</v>
      </c>
      <c r="P430" s="515">
        <f t="shared" si="190"/>
        <v>0</v>
      </c>
      <c r="Q430" s="888">
        <f t="shared" si="190"/>
        <v>0</v>
      </c>
      <c r="R430" s="889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>
      <c r="A431" s="498">
        <v>123001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si="191"/>
        <v>0</v>
      </c>
      <c r="O431" s="509">
        <f t="shared" si="191"/>
        <v>0</v>
      </c>
      <c r="P431" s="515">
        <f t="shared" si="190"/>
        <v>0</v>
      </c>
      <c r="Q431" s="888">
        <f t="shared" si="190"/>
        <v>0</v>
      </c>
      <c r="R431" s="889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>
      <c r="A432" s="498">
        <v>123021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91"/>
        <v>0</v>
      </c>
      <c r="O432" s="509">
        <f t="shared" si="191"/>
        <v>0</v>
      </c>
      <c r="P432" s="515">
        <f t="shared" si="190"/>
        <v>0</v>
      </c>
      <c r="Q432" s="888">
        <f t="shared" si="190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>
      <c r="A433" s="498">
        <v>123030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91"/>
        <v>0</v>
      </c>
      <c r="O433" s="509">
        <f t="shared" si="191"/>
        <v>0</v>
      </c>
      <c r="P433" s="515">
        <f t="shared" si="190"/>
        <v>0</v>
      </c>
      <c r="Q433" s="888">
        <f t="shared" si="190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>
      <c r="A434" s="518">
        <v>123031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91"/>
        <v>0</v>
      </c>
      <c r="O434" s="509">
        <f t="shared" si="191"/>
        <v>0</v>
      </c>
      <c r="P434" s="515">
        <f t="shared" si="190"/>
        <v>0</v>
      </c>
      <c r="Q434" s="888">
        <f t="shared" si="190"/>
        <v>0</v>
      </c>
      <c r="R434" s="888">
        <f t="shared" si="186"/>
        <v>0</v>
      </c>
      <c r="S434" s="507"/>
      <c r="T434" s="508"/>
      <c r="U434" s="509">
        <f t="shared" si="181"/>
        <v>0</v>
      </c>
      <c r="V434" s="47">
        <f t="shared" si="187"/>
        <v>0</v>
      </c>
      <c r="W434" s="510"/>
    </row>
    <row r="435" spans="1:23" ht="12" customHeight="1">
      <c r="A435" s="498">
        <v>123701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515">
        <f>SUMIF($A$10:$A$386,$A435,K$10:K$386)</f>
        <v>0</v>
      </c>
      <c r="L435" s="515">
        <f>SUMIF($A$10:$A$386,$A435,L$10:L$386)</f>
        <v>0</v>
      </c>
      <c r="M435" s="515">
        <f>SUMIF($A$10:$A$386,$A435,M$10:M$386)</f>
        <v>0</v>
      </c>
      <c r="N435" s="515">
        <f t="shared" si="191"/>
        <v>0</v>
      </c>
      <c r="O435" s="509">
        <f t="shared" si="191"/>
        <v>0</v>
      </c>
      <c r="P435" s="515">
        <f t="shared" si="190"/>
        <v>0</v>
      </c>
      <c r="Q435" s="515">
        <f t="shared" si="190"/>
        <v>0</v>
      </c>
      <c r="R435" s="515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>
      <c r="A436" s="498">
        <v>125001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888">
        <f t="shared" ref="K436:M455" si="192">SUMIF($A$10:$A$381,$A436,K$10:K$381)</f>
        <v>0</v>
      </c>
      <c r="L436" s="888">
        <f t="shared" si="192"/>
        <v>0</v>
      </c>
      <c r="M436" s="888">
        <f t="shared" si="192"/>
        <v>0</v>
      </c>
      <c r="N436" s="515">
        <f t="shared" si="191"/>
        <v>0</v>
      </c>
      <c r="O436" s="509">
        <f t="shared" si="191"/>
        <v>0</v>
      </c>
      <c r="P436" s="515">
        <f t="shared" ref="P436:Q455" si="193">SUMIF($A$10:$A$381,$A436,P$10:P$381)</f>
        <v>0</v>
      </c>
      <c r="Q436" s="888">
        <f t="shared" si="193"/>
        <v>0</v>
      </c>
      <c r="R436" s="889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>
      <c r="A437" s="498">
        <v>127000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si="192"/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si="193"/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>
      <c r="A438" s="498">
        <v>127001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140</v>
      </c>
      <c r="K438" s="888">
        <f t="shared" si="192"/>
        <v>0</v>
      </c>
      <c r="L438" s="888">
        <f t="shared" si="192"/>
        <v>50</v>
      </c>
      <c r="M438" s="888">
        <f t="shared" si="192"/>
        <v>0</v>
      </c>
      <c r="N438" s="515">
        <f t="shared" si="191"/>
        <v>0</v>
      </c>
      <c r="O438" s="509">
        <f t="shared" si="191"/>
        <v>190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190</v>
      </c>
      <c r="V438" s="47">
        <f t="shared" si="187"/>
        <v>0</v>
      </c>
      <c r="W438" s="510"/>
    </row>
    <row r="439" spans="1:23" ht="12" customHeight="1">
      <c r="A439" s="498">
        <v>127008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0</v>
      </c>
      <c r="K439" s="888">
        <f t="shared" si="192"/>
        <v>0</v>
      </c>
      <c r="L439" s="888">
        <f t="shared" si="192"/>
        <v>0</v>
      </c>
      <c r="M439" s="888">
        <f t="shared" si="192"/>
        <v>0</v>
      </c>
      <c r="N439" s="515">
        <f t="shared" si="191"/>
        <v>0</v>
      </c>
      <c r="O439" s="509">
        <f t="shared" si="191"/>
        <v>0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0</v>
      </c>
      <c r="V439" s="47">
        <f t="shared" si="187"/>
        <v>0</v>
      </c>
      <c r="W439" s="510"/>
    </row>
    <row r="440" spans="1:23" ht="12" customHeight="1">
      <c r="A440" s="498">
        <v>127020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0</v>
      </c>
      <c r="M440" s="888">
        <f t="shared" si="192"/>
        <v>0</v>
      </c>
      <c r="N440" s="515">
        <f t="shared" si="191"/>
        <v>0</v>
      </c>
      <c r="O440" s="509">
        <f t="shared" si="191"/>
        <v>0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0</v>
      </c>
      <c r="V440" s="47">
        <f t="shared" si="187"/>
        <v>0</v>
      </c>
      <c r="W440" s="510"/>
    </row>
    <row r="441" spans="1:23" ht="12" customHeight="1">
      <c r="A441" s="498">
        <v>127021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>
      <c r="A442" s="498">
        <v>127031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>
      <c r="A443" s="498">
        <v>127060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>
      <c r="A444" s="498">
        <v>127068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75</v>
      </c>
      <c r="M444" s="888">
        <f t="shared" si="192"/>
        <v>0</v>
      </c>
      <c r="N444" s="515">
        <f t="shared" si="191"/>
        <v>0</v>
      </c>
      <c r="O444" s="509">
        <f t="shared" si="191"/>
        <v>75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75</v>
      </c>
      <c r="V444" s="47">
        <f t="shared" si="187"/>
        <v>0</v>
      </c>
      <c r="W444" s="510"/>
    </row>
    <row r="445" spans="1:23" ht="12" customHeight="1">
      <c r="A445" s="498">
        <v>127761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0</v>
      </c>
      <c r="M445" s="888">
        <f t="shared" si="192"/>
        <v>0</v>
      </c>
      <c r="N445" s="515">
        <f t="shared" si="191"/>
        <v>0</v>
      </c>
      <c r="O445" s="509">
        <f t="shared" si="191"/>
        <v>0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0</v>
      </c>
      <c r="V445" s="47">
        <f t="shared" si="187"/>
        <v>0</v>
      </c>
      <c r="W445" s="510"/>
    </row>
    <row r="446" spans="1:23" ht="12" customHeight="1">
      <c r="A446" s="498">
        <v>127771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si="191"/>
        <v>0</v>
      </c>
      <c r="O446" s="509">
        <f t="shared" si="191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>
      <c r="A447" s="498">
        <v>127800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1"/>
        <v>0</v>
      </c>
      <c r="O447" s="509">
        <f t="shared" si="191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>
      <c r="A448" s="498">
        <v>127801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1"/>
        <v>0</v>
      </c>
      <c r="O448" s="509">
        <f t="shared" si="191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>
      <c r="A449" s="498">
        <v>128000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1"/>
        <v>0</v>
      </c>
      <c r="O449" s="509">
        <f t="shared" si="191"/>
        <v>0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0</v>
      </c>
      <c r="V449" s="47">
        <f t="shared" si="187"/>
        <v>0</v>
      </c>
      <c r="W449" s="510"/>
    </row>
    <row r="450" spans="1:23" ht="12" customHeight="1">
      <c r="A450" s="498">
        <v>128001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7"/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ref="N450:O469" si="194">SUMIF($A$10:$A$386,$A450,N$10:N$386)</f>
        <v>0</v>
      </c>
      <c r="O450" s="509">
        <f t="shared" si="194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si="181"/>
        <v>0</v>
      </c>
      <c r="V450" s="47">
        <f t="shared" si="187"/>
        <v>0</v>
      </c>
      <c r="W450" s="510"/>
    </row>
    <row r="451" spans="1:23" ht="12" customHeight="1">
      <c r="A451" s="498">
        <v>128020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77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si="194"/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81"/>
        <v>0</v>
      </c>
      <c r="V451" s="47">
        <f t="shared" si="187"/>
        <v>0</v>
      </c>
      <c r="W451" s="510"/>
    </row>
    <row r="452" spans="1:23" ht="12" customHeight="1">
      <c r="A452" s="498">
        <v>132011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77"/>
        <v>0</v>
      </c>
      <c r="K452" s="888">
        <f t="shared" si="192"/>
        <v>0</v>
      </c>
      <c r="L452" s="888">
        <f t="shared" si="192"/>
        <v>0</v>
      </c>
      <c r="M452" s="888">
        <f t="shared" si="192"/>
        <v>0</v>
      </c>
      <c r="N452" s="515">
        <f t="shared" si="194"/>
        <v>0</v>
      </c>
      <c r="O452" s="509">
        <f t="shared" si="194"/>
        <v>0</v>
      </c>
      <c r="P452" s="515">
        <f t="shared" si="193"/>
        <v>0</v>
      </c>
      <c r="Q452" s="888">
        <f t="shared" si="193"/>
        <v>0</v>
      </c>
      <c r="R452" s="889">
        <f t="shared" si="186"/>
        <v>0</v>
      </c>
      <c r="S452" s="507"/>
      <c r="T452" s="508"/>
      <c r="U452" s="509">
        <f t="shared" si="181"/>
        <v>0</v>
      </c>
      <c r="V452" s="47">
        <f t="shared" si="187"/>
        <v>0</v>
      </c>
      <c r="W452" s="510"/>
    </row>
    <row r="453" spans="1:23" ht="12" customHeight="1">
      <c r="A453" s="498">
        <v>132021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77"/>
        <v>0</v>
      </c>
      <c r="K453" s="888">
        <f t="shared" si="192"/>
        <v>0</v>
      </c>
      <c r="L453" s="888">
        <f t="shared" si="192"/>
        <v>0</v>
      </c>
      <c r="M453" s="888">
        <f t="shared" si="192"/>
        <v>0</v>
      </c>
      <c r="N453" s="515">
        <f t="shared" si="194"/>
        <v>0</v>
      </c>
      <c r="O453" s="509">
        <f t="shared" si="194"/>
        <v>0</v>
      </c>
      <c r="P453" s="515">
        <f t="shared" si="193"/>
        <v>0</v>
      </c>
      <c r="Q453" s="888">
        <f t="shared" si="193"/>
        <v>0</v>
      </c>
      <c r="R453" s="889">
        <f t="shared" si="186"/>
        <v>0</v>
      </c>
      <c r="S453" s="507"/>
      <c r="T453" s="508"/>
      <c r="U453" s="509">
        <f t="shared" si="181"/>
        <v>0</v>
      </c>
      <c r="V453" s="47">
        <f t="shared" si="187"/>
        <v>0</v>
      </c>
      <c r="W453" s="510"/>
    </row>
    <row r="454" spans="1:23" ht="12" customHeight="1">
      <c r="A454" s="498">
        <v>132031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ref="J454:J517" si="195">SUMIF($A$10:$A$386,$A454,J$10:J$386)</f>
        <v>0</v>
      </c>
      <c r="K454" s="888">
        <f t="shared" si="192"/>
        <v>0</v>
      </c>
      <c r="L454" s="888">
        <f t="shared" si="192"/>
        <v>0</v>
      </c>
      <c r="M454" s="888">
        <f t="shared" si="192"/>
        <v>0</v>
      </c>
      <c r="N454" s="515">
        <f t="shared" si="194"/>
        <v>0</v>
      </c>
      <c r="O454" s="509">
        <f t="shared" si="194"/>
        <v>0</v>
      </c>
      <c r="P454" s="515">
        <f t="shared" si="193"/>
        <v>0</v>
      </c>
      <c r="Q454" s="888">
        <f t="shared" si="193"/>
        <v>0</v>
      </c>
      <c r="R454" s="889">
        <f t="shared" si="186"/>
        <v>0</v>
      </c>
      <c r="S454" s="507"/>
      <c r="T454" s="508"/>
      <c r="U454" s="509">
        <f t="shared" ref="U454:U517" si="196">SUMIF($A$10:$A$381,$A454,U$10:U$381)</f>
        <v>0</v>
      </c>
      <c r="V454" s="47">
        <f t="shared" si="187"/>
        <v>0</v>
      </c>
      <c r="W454" s="510"/>
    </row>
    <row r="455" spans="1:23" ht="12" customHeight="1">
      <c r="A455" s="498">
        <v>133011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5"/>
        <v>0</v>
      </c>
      <c r="K455" s="888">
        <f t="shared" si="192"/>
        <v>0</v>
      </c>
      <c r="L455" s="888">
        <f t="shared" si="192"/>
        <v>0</v>
      </c>
      <c r="M455" s="888">
        <f t="shared" si="192"/>
        <v>0</v>
      </c>
      <c r="N455" s="515">
        <f t="shared" si="194"/>
        <v>0</v>
      </c>
      <c r="O455" s="509">
        <f t="shared" si="194"/>
        <v>0</v>
      </c>
      <c r="P455" s="515">
        <f t="shared" si="193"/>
        <v>0</v>
      </c>
      <c r="Q455" s="888">
        <f t="shared" si="193"/>
        <v>0</v>
      </c>
      <c r="R455" s="889">
        <f t="shared" si="186"/>
        <v>0</v>
      </c>
      <c r="S455" s="507"/>
      <c r="T455" s="508"/>
      <c r="U455" s="509">
        <f t="shared" si="196"/>
        <v>0</v>
      </c>
      <c r="V455" s="47">
        <f t="shared" si="187"/>
        <v>0</v>
      </c>
      <c r="W455" s="510"/>
    </row>
    <row r="456" spans="1:23" ht="12" customHeight="1">
      <c r="A456" s="498">
        <v>133021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ref="K456:M475" si="197">SUMIF($A$10:$A$381,$A456,K$10:K$381)</f>
        <v>0</v>
      </c>
      <c r="L456" s="888">
        <f t="shared" si="197"/>
        <v>0</v>
      </c>
      <c r="M456" s="888">
        <f t="shared" si="197"/>
        <v>0</v>
      </c>
      <c r="N456" s="515">
        <f t="shared" si="194"/>
        <v>0</v>
      </c>
      <c r="O456" s="509">
        <f t="shared" si="194"/>
        <v>0</v>
      </c>
      <c r="P456" s="515">
        <f t="shared" ref="P456:Q475" si="198">SUMIF($A$10:$A$381,$A456,P$10:P$381)</f>
        <v>0</v>
      </c>
      <c r="Q456" s="888">
        <f t="shared" si="198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>
      <c r="A457" s="498">
        <v>133031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si="197"/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si="198"/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>
      <c r="A458" s="498">
        <v>135011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>
      <c r="A459" s="498">
        <v>136071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>
      <c r="A460" s="498">
        <v>136271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>
      <c r="A461" s="498">
        <v>138011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>
      <c r="A462" s="498">
        <v>138611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0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0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0</v>
      </c>
      <c r="V462" s="47">
        <f t="shared" si="187"/>
        <v>0</v>
      </c>
      <c r="W462" s="510"/>
    </row>
    <row r="463" spans="1:23" ht="12" customHeight="1">
      <c r="A463" s="498">
        <v>139011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>
      <c r="A464" s="498">
        <v>161001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0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0</v>
      </c>
      <c r="V464" s="47">
        <f t="shared" si="187"/>
        <v>0</v>
      </c>
      <c r="W464" s="510"/>
    </row>
    <row r="465" spans="1:23" ht="12" customHeight="1">
      <c r="A465" s="498">
        <v>161101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0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0</v>
      </c>
      <c r="V465" s="47">
        <f t="shared" si="187"/>
        <v>0</v>
      </c>
      <c r="W465" s="510"/>
    </row>
    <row r="466" spans="1:23" ht="12" customHeight="1">
      <c r="A466" s="498">
        <v>161201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16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4"/>
        <v>0</v>
      </c>
      <c r="O466" s="509">
        <f t="shared" si="194"/>
        <v>16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16</v>
      </c>
      <c r="V466" s="47">
        <f t="shared" si="187"/>
        <v>0</v>
      </c>
      <c r="W466" s="510"/>
    </row>
    <row r="467" spans="1:23" ht="12" customHeight="1">
      <c r="A467" s="498">
        <v>161211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4"/>
        <v>0</v>
      </c>
      <c r="O467" s="509">
        <f t="shared" si="194"/>
        <v>0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0</v>
      </c>
      <c r="V467" s="47">
        <f t="shared" si="187"/>
        <v>0</v>
      </c>
      <c r="W467" s="510"/>
    </row>
    <row r="468" spans="1:23" ht="12" customHeight="1">
      <c r="A468" s="498">
        <v>162001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8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4"/>
        <v>0</v>
      </c>
      <c r="O468" s="509">
        <f t="shared" si="194"/>
        <v>8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8</v>
      </c>
      <c r="V468" s="47">
        <f t="shared" si="187"/>
        <v>0</v>
      </c>
      <c r="W468" s="510"/>
    </row>
    <row r="469" spans="1:23" ht="12" customHeight="1">
      <c r="A469" s="498">
        <v>162201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32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4"/>
        <v>0</v>
      </c>
      <c r="O469" s="509">
        <f t="shared" si="194"/>
        <v>32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32</v>
      </c>
      <c r="V469" s="47">
        <f t="shared" si="187"/>
        <v>0</v>
      </c>
      <c r="W469" s="510"/>
    </row>
    <row r="470" spans="1:23" ht="12" customHeight="1">
      <c r="A470" s="498">
        <v>162211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ref="N470:O489" si="199">SUMIF($A$10:$A$386,$A470,N$10:N$386)</f>
        <v>0</v>
      </c>
      <c r="O470" s="509">
        <f t="shared" si="199"/>
        <v>0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0</v>
      </c>
      <c r="V470" s="47">
        <f t="shared" si="187"/>
        <v>0</v>
      </c>
      <c r="W470" s="510"/>
    </row>
    <row r="471" spans="1:23" ht="12" customHeight="1">
      <c r="A471" s="498">
        <v>162301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9"/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>
      <c r="A472" s="498">
        <v>162311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9"/>
        <v>0</v>
      </c>
      <c r="O472" s="509">
        <f t="shared" si="199"/>
        <v>0</v>
      </c>
      <c r="P472" s="515">
        <f t="shared" si="198"/>
        <v>0</v>
      </c>
      <c r="Q472" s="888">
        <f t="shared" si="198"/>
        <v>0</v>
      </c>
      <c r="R472" s="889">
        <f t="shared" si="186"/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>
      <c r="A473" s="498">
        <v>163001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9"/>
        <v>0</v>
      </c>
      <c r="O473" s="509">
        <f t="shared" si="199"/>
        <v>0</v>
      </c>
      <c r="P473" s="515">
        <f t="shared" si="198"/>
        <v>0</v>
      </c>
      <c r="Q473" s="888">
        <f t="shared" si="198"/>
        <v>0</v>
      </c>
      <c r="R473" s="889">
        <f t="shared" si="186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>
      <c r="A474" s="498">
        <v>163201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9"/>
        <v>0</v>
      </c>
      <c r="O474" s="509">
        <f t="shared" si="199"/>
        <v>0</v>
      </c>
      <c r="P474" s="515">
        <f t="shared" si="198"/>
        <v>0</v>
      </c>
      <c r="Q474" s="888">
        <f t="shared" si="198"/>
        <v>0</v>
      </c>
      <c r="R474" s="889">
        <f t="shared" si="186"/>
        <v>0</v>
      </c>
      <c r="S474" s="507"/>
      <c r="T474" s="508"/>
      <c r="U474" s="509">
        <f t="shared" si="196"/>
        <v>0</v>
      </c>
      <c r="V474" s="47">
        <f t="shared" si="187"/>
        <v>0</v>
      </c>
      <c r="W474" s="510"/>
    </row>
    <row r="475" spans="1:23" ht="12" customHeight="1">
      <c r="A475" s="498">
        <v>163211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9"/>
        <v>0</v>
      </c>
      <c r="O475" s="509">
        <f t="shared" si="199"/>
        <v>0</v>
      </c>
      <c r="P475" s="515">
        <f t="shared" si="198"/>
        <v>0</v>
      </c>
      <c r="Q475" s="888">
        <f t="shared" si="198"/>
        <v>0</v>
      </c>
      <c r="R475" s="889">
        <f t="shared" si="186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>
      <c r="A476" s="498">
        <v>190100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ref="K476:M495" si="200">SUMIF($A$10:$A$381,$A476,K$10:K$381)</f>
        <v>0</v>
      </c>
      <c r="L476" s="888">
        <f t="shared" si="200"/>
        <v>0</v>
      </c>
      <c r="M476" s="888">
        <f t="shared" si="200"/>
        <v>0</v>
      </c>
      <c r="N476" s="515">
        <f t="shared" si="199"/>
        <v>0</v>
      </c>
      <c r="O476" s="509">
        <f t="shared" si="199"/>
        <v>0</v>
      </c>
      <c r="P476" s="515">
        <f t="shared" ref="P476:Q495" si="201">SUMIF($A$10:$A$381,$A476,P$10:P$381)</f>
        <v>0</v>
      </c>
      <c r="Q476" s="888">
        <f t="shared" si="201"/>
        <v>0</v>
      </c>
      <c r="R476" s="889">
        <f t="shared" ref="R476:R539" si="202">SUMIF($A$10:$A$381,$A476,R$10:R$381)</f>
        <v>0</v>
      </c>
      <c r="S476" s="507"/>
      <c r="T476" s="508"/>
      <c r="U476" s="509">
        <f t="shared" si="196"/>
        <v>0</v>
      </c>
      <c r="V476" s="47">
        <f t="shared" si="187"/>
        <v>0</v>
      </c>
      <c r="W476" s="510"/>
    </row>
    <row r="477" spans="1:23" ht="12" customHeight="1">
      <c r="A477" s="498">
        <v>200100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si="200"/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si="201"/>
        <v>0</v>
      </c>
      <c r="Q477" s="888">
        <f t="shared" si="201"/>
        <v>0</v>
      </c>
      <c r="R477" s="889">
        <f t="shared" si="202"/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>
      <c r="A478" s="498">
        <v>201101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12</v>
      </c>
      <c r="K478" s="888">
        <f t="shared" si="200"/>
        <v>0</v>
      </c>
      <c r="L478" s="888">
        <f t="shared" si="200"/>
        <v>12</v>
      </c>
      <c r="M478" s="888">
        <f t="shared" si="200"/>
        <v>0</v>
      </c>
      <c r="N478" s="515">
        <f t="shared" si="199"/>
        <v>0</v>
      </c>
      <c r="O478" s="509">
        <f t="shared" si="199"/>
        <v>24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24</v>
      </c>
      <c r="V478" s="47">
        <f t="shared" si="187"/>
        <v>0</v>
      </c>
      <c r="W478" s="510"/>
    </row>
    <row r="479" spans="1:23" ht="12" customHeight="1">
      <c r="A479" s="498">
        <v>201201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0</v>
      </c>
      <c r="K479" s="888">
        <f t="shared" si="200"/>
        <v>0</v>
      </c>
      <c r="L479" s="888">
        <f t="shared" si="200"/>
        <v>0</v>
      </c>
      <c r="M479" s="888">
        <f t="shared" si="200"/>
        <v>0</v>
      </c>
      <c r="N479" s="515">
        <f t="shared" si="199"/>
        <v>0</v>
      </c>
      <c r="O479" s="509">
        <f t="shared" si="199"/>
        <v>0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0</v>
      </c>
      <c r="V479" s="47">
        <f t="shared" si="187"/>
        <v>0</v>
      </c>
      <c r="W479" s="510"/>
    </row>
    <row r="480" spans="1:23" ht="12" customHeight="1">
      <c r="A480" s="498">
        <v>201501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44</v>
      </c>
      <c r="R480" s="889">
        <f t="shared" si="202"/>
        <v>44</v>
      </c>
      <c r="S480" s="507"/>
      <c r="T480" s="508"/>
      <c r="U480" s="509">
        <f t="shared" si="196"/>
        <v>44</v>
      </c>
      <c r="V480" s="47">
        <f t="shared" si="187"/>
        <v>0</v>
      </c>
      <c r="W480" s="510"/>
    </row>
    <row r="481" spans="1:23" ht="12" customHeight="1">
      <c r="A481" s="498">
        <v>202101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0</v>
      </c>
      <c r="R481" s="889">
        <f t="shared" si="202"/>
        <v>0</v>
      </c>
      <c r="S481" s="507"/>
      <c r="T481" s="508"/>
      <c r="U481" s="509">
        <f t="shared" si="196"/>
        <v>0</v>
      </c>
      <c r="V481" s="47">
        <f t="shared" si="187"/>
        <v>0</v>
      </c>
      <c r="W481" s="510"/>
    </row>
    <row r="482" spans="1:23" ht="12" customHeight="1">
      <c r="A482" s="498">
        <v>202301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>
      <c r="A483" s="498">
        <v>203101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38</v>
      </c>
      <c r="K483" s="888">
        <f t="shared" si="200"/>
        <v>16</v>
      </c>
      <c r="L483" s="888">
        <f t="shared" si="200"/>
        <v>30</v>
      </c>
      <c r="M483" s="888">
        <f t="shared" si="200"/>
        <v>0</v>
      </c>
      <c r="N483" s="515">
        <f t="shared" si="199"/>
        <v>0</v>
      </c>
      <c r="O483" s="509">
        <f t="shared" si="199"/>
        <v>84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84</v>
      </c>
      <c r="V483" s="47">
        <f t="shared" si="187"/>
        <v>0</v>
      </c>
      <c r="W483" s="510"/>
    </row>
    <row r="484" spans="1:23" ht="12" customHeight="1">
      <c r="A484" s="498">
        <v>203201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0</v>
      </c>
      <c r="K484" s="888">
        <f t="shared" si="200"/>
        <v>0</v>
      </c>
      <c r="L484" s="888">
        <f t="shared" si="200"/>
        <v>0</v>
      </c>
      <c r="M484" s="888">
        <f t="shared" si="200"/>
        <v>0</v>
      </c>
      <c r="N484" s="515">
        <f t="shared" si="199"/>
        <v>0</v>
      </c>
      <c r="O484" s="509">
        <f t="shared" si="199"/>
        <v>0</v>
      </c>
      <c r="P484" s="515">
        <f t="shared" si="201"/>
        <v>0</v>
      </c>
      <c r="Q484" s="888">
        <f t="shared" si="201"/>
        <v>0</v>
      </c>
      <c r="R484" s="889">
        <f t="shared" si="202"/>
        <v>0</v>
      </c>
      <c r="S484" s="507"/>
      <c r="T484" s="508"/>
      <c r="U484" s="509">
        <f t="shared" si="196"/>
        <v>0</v>
      </c>
      <c r="V484" s="47">
        <f t="shared" si="187"/>
        <v>0</v>
      </c>
      <c r="W484" s="510"/>
    </row>
    <row r="485" spans="1:23" ht="12" customHeight="1">
      <c r="A485" s="498">
        <v>203501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69</v>
      </c>
      <c r="R485" s="889">
        <f t="shared" si="202"/>
        <v>69</v>
      </c>
      <c r="S485" s="507"/>
      <c r="T485" s="508"/>
      <c r="U485" s="509">
        <f t="shared" si="196"/>
        <v>69</v>
      </c>
      <c r="V485" s="47">
        <f t="shared" si="187"/>
        <v>0</v>
      </c>
      <c r="W485" s="510"/>
    </row>
    <row r="486" spans="1:23" ht="12" customHeight="1">
      <c r="A486" s="498">
        <v>203701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si="199"/>
        <v>0</v>
      </c>
      <c r="O486" s="509">
        <f t="shared" si="199"/>
        <v>0</v>
      </c>
      <c r="P486" s="515">
        <f t="shared" si="201"/>
        <v>0</v>
      </c>
      <c r="Q486" s="888">
        <f t="shared" si="201"/>
        <v>0</v>
      </c>
      <c r="R486" s="889">
        <f t="shared" si="202"/>
        <v>0</v>
      </c>
      <c r="S486" s="507"/>
      <c r="T486" s="508"/>
      <c r="U486" s="509">
        <f t="shared" si="196"/>
        <v>0</v>
      </c>
      <c r="V486" s="47">
        <f t="shared" si="187"/>
        <v>0</v>
      </c>
      <c r="W486" s="510"/>
    </row>
    <row r="487" spans="1:23" ht="12" customHeight="1">
      <c r="A487" s="498">
        <v>204101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199"/>
        <v>0</v>
      </c>
      <c r="O487" s="509">
        <f t="shared" si="199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ref="V487:V557" si="203">O487+R487-U487</f>
        <v>0</v>
      </c>
      <c r="W487" s="510"/>
    </row>
    <row r="488" spans="1:23" ht="12" customHeight="1">
      <c r="A488" s="498">
        <v>204501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0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199"/>
        <v>0</v>
      </c>
      <c r="O488" s="509">
        <f t="shared" si="199"/>
        <v>0</v>
      </c>
      <c r="P488" s="515">
        <f t="shared" si="201"/>
        <v>0</v>
      </c>
      <c r="Q488" s="888">
        <f t="shared" si="201"/>
        <v>182</v>
      </c>
      <c r="R488" s="889">
        <f t="shared" si="202"/>
        <v>182</v>
      </c>
      <c r="S488" s="507"/>
      <c r="T488" s="508"/>
      <c r="U488" s="509">
        <f t="shared" si="196"/>
        <v>182</v>
      </c>
      <c r="V488" s="47">
        <f t="shared" si="203"/>
        <v>0</v>
      </c>
      <c r="W488" s="510"/>
    </row>
    <row r="489" spans="1:23" ht="12" customHeight="1">
      <c r="A489" s="498">
        <v>211001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199"/>
        <v>0</v>
      </c>
      <c r="O489" s="509">
        <f t="shared" si="199"/>
        <v>0</v>
      </c>
      <c r="P489" s="515">
        <f t="shared" si="201"/>
        <v>0</v>
      </c>
      <c r="Q489" s="888">
        <f t="shared" si="201"/>
        <v>0</v>
      </c>
      <c r="R489" s="889">
        <f t="shared" si="202"/>
        <v>0</v>
      </c>
      <c r="S489" s="507"/>
      <c r="T489" s="508"/>
      <c r="U489" s="509">
        <f t="shared" si="196"/>
        <v>0</v>
      </c>
      <c r="V489" s="47">
        <f t="shared" si="203"/>
        <v>0</v>
      </c>
      <c r="W489" s="510"/>
    </row>
    <row r="490" spans="1:23" ht="12" customHeight="1">
      <c r="A490" s="498">
        <v>212003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ref="N490:O509" si="204">SUMIF($A$10:$A$386,$A490,N$10:N$386)</f>
        <v>0</v>
      </c>
      <c r="O490" s="509">
        <f t="shared" si="204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>
      <c r="A491" s="498">
        <v>213001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si="204"/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>
      <c r="A492" s="498">
        <v>216201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24</v>
      </c>
      <c r="K492" s="888">
        <f t="shared" si="200"/>
        <v>0</v>
      </c>
      <c r="L492" s="888">
        <f t="shared" si="200"/>
        <v>0</v>
      </c>
      <c r="M492" s="888">
        <f t="shared" si="200"/>
        <v>0</v>
      </c>
      <c r="N492" s="515">
        <f t="shared" si="204"/>
        <v>0</v>
      </c>
      <c r="O492" s="509">
        <f t="shared" si="204"/>
        <v>24</v>
      </c>
      <c r="P492" s="515">
        <f t="shared" si="201"/>
        <v>0</v>
      </c>
      <c r="Q492" s="888">
        <f t="shared" si="201"/>
        <v>0</v>
      </c>
      <c r="R492" s="889">
        <f t="shared" si="202"/>
        <v>0</v>
      </c>
      <c r="S492" s="507"/>
      <c r="T492" s="508"/>
      <c r="U492" s="509">
        <f t="shared" si="196"/>
        <v>24</v>
      </c>
      <c r="V492" s="47">
        <f t="shared" si="203"/>
        <v>0</v>
      </c>
      <c r="W492" s="510"/>
    </row>
    <row r="493" spans="1:23" ht="12" customHeight="1">
      <c r="A493" s="498">
        <v>216251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0</v>
      </c>
      <c r="K493" s="888">
        <f t="shared" si="200"/>
        <v>0</v>
      </c>
      <c r="L493" s="888">
        <f t="shared" si="200"/>
        <v>0</v>
      </c>
      <c r="M493" s="888">
        <f t="shared" si="200"/>
        <v>0</v>
      </c>
      <c r="N493" s="515">
        <f t="shared" si="204"/>
        <v>0</v>
      </c>
      <c r="O493" s="509">
        <f t="shared" si="204"/>
        <v>0</v>
      </c>
      <c r="P493" s="515">
        <f t="shared" si="201"/>
        <v>0</v>
      </c>
      <c r="Q493" s="888">
        <f t="shared" si="201"/>
        <v>0</v>
      </c>
      <c r="R493" s="889">
        <f t="shared" si="202"/>
        <v>0</v>
      </c>
      <c r="S493" s="507"/>
      <c r="T493" s="508"/>
      <c r="U493" s="509">
        <f t="shared" si="196"/>
        <v>0</v>
      </c>
      <c r="V493" s="47">
        <f t="shared" si="203"/>
        <v>0</v>
      </c>
      <c r="W493" s="510"/>
    </row>
    <row r="494" spans="1:23" ht="12" customHeight="1">
      <c r="A494" s="498">
        <v>221001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0"/>
        <v>0</v>
      </c>
      <c r="L494" s="888">
        <f t="shared" si="200"/>
        <v>0</v>
      </c>
      <c r="M494" s="888">
        <f t="shared" si="200"/>
        <v>0</v>
      </c>
      <c r="N494" s="515">
        <f t="shared" si="204"/>
        <v>0</v>
      </c>
      <c r="O494" s="509">
        <f t="shared" si="204"/>
        <v>0</v>
      </c>
      <c r="P494" s="515">
        <f t="shared" si="201"/>
        <v>0</v>
      </c>
      <c r="Q494" s="888">
        <f t="shared" si="201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>
      <c r="A495" s="498">
        <v>222001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0"/>
        <v>0</v>
      </c>
      <c r="L495" s="888">
        <f t="shared" si="200"/>
        <v>0</v>
      </c>
      <c r="M495" s="888">
        <f t="shared" si="200"/>
        <v>0</v>
      </c>
      <c r="N495" s="515">
        <f t="shared" si="204"/>
        <v>0</v>
      </c>
      <c r="O495" s="509">
        <f t="shared" si="204"/>
        <v>0</v>
      </c>
      <c r="P495" s="515">
        <f t="shared" si="201"/>
        <v>0</v>
      </c>
      <c r="Q495" s="888">
        <f t="shared" si="201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>
      <c r="A496" s="498">
        <v>226001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ref="K496:M515" si="205">SUMIF($A$10:$A$381,$A496,K$10:K$381)</f>
        <v>0</v>
      </c>
      <c r="L496" s="888">
        <f t="shared" si="205"/>
        <v>0</v>
      </c>
      <c r="M496" s="888">
        <f t="shared" si="205"/>
        <v>0</v>
      </c>
      <c r="N496" s="515">
        <f t="shared" si="204"/>
        <v>0</v>
      </c>
      <c r="O496" s="509">
        <f t="shared" si="204"/>
        <v>0</v>
      </c>
      <c r="P496" s="515">
        <f t="shared" ref="P496:Q515" si="206">SUMIF($A$10:$A$381,$A496,P$10:P$381)</f>
        <v>0</v>
      </c>
      <c r="Q496" s="888">
        <f t="shared" si="206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>
      <c r="A497" s="498">
        <v>226501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si="205"/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si="206"/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>
      <c r="A498" s="498">
        <v>300000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>
      <c r="A499" s="498">
        <v>300010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>
      <c r="A500" s="498">
        <v>300030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>
      <c r="A501" s="498">
        <v>300300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>
      <c r="A502" s="498">
        <v>300400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>
      <c r="A503" s="498">
        <v>300410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0</v>
      </c>
      <c r="V503" s="47">
        <f t="shared" si="203"/>
        <v>0</v>
      </c>
      <c r="W503" s="510"/>
    </row>
    <row r="504" spans="1:23" ht="12" customHeight="1">
      <c r="A504" s="498">
        <v>300700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0</v>
      </c>
      <c r="V504" s="47">
        <f t="shared" si="203"/>
        <v>0</v>
      </c>
      <c r="W504" s="510"/>
    </row>
    <row r="505" spans="1:23" ht="12" customHeight="1">
      <c r="A505" s="498">
        <v>300710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0</v>
      </c>
      <c r="V505" s="47">
        <f t="shared" si="203"/>
        <v>0</v>
      </c>
      <c r="W505" s="510"/>
    </row>
    <row r="506" spans="1:23" ht="12" customHeight="1">
      <c r="A506" s="498">
        <v>311001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>
      <c r="A507" s="498">
        <v>312001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36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36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36</v>
      </c>
      <c r="V507" s="47">
        <f t="shared" si="203"/>
        <v>0</v>
      </c>
      <c r="W507" s="510"/>
    </row>
    <row r="508" spans="1:23" ht="12" customHeight="1">
      <c r="A508" s="498">
        <v>312008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24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24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24</v>
      </c>
      <c r="V508" s="47">
        <f t="shared" si="203"/>
        <v>0</v>
      </c>
      <c r="W508" s="510"/>
    </row>
    <row r="509" spans="1:23" ht="12" customHeight="1">
      <c r="A509" s="498">
        <v>312021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32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32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32</v>
      </c>
      <c r="V509" s="47">
        <f t="shared" si="203"/>
        <v>0</v>
      </c>
      <c r="W509" s="510"/>
    </row>
    <row r="510" spans="1:23" ht="12" customHeight="1">
      <c r="A510" s="498">
        <v>312101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0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ref="N510:O529" si="207">SUMIF($A$10:$A$386,$A510,N$10:N$386)</f>
        <v>0</v>
      </c>
      <c r="O510" s="509">
        <f t="shared" si="207"/>
        <v>0</v>
      </c>
      <c r="P510" s="515">
        <f t="shared" si="206"/>
        <v>0</v>
      </c>
      <c r="Q510" s="888">
        <f t="shared" si="206"/>
        <v>220</v>
      </c>
      <c r="R510" s="889">
        <f t="shared" si="202"/>
        <v>220</v>
      </c>
      <c r="S510" s="507"/>
      <c r="T510" s="508"/>
      <c r="U510" s="509">
        <f t="shared" si="196"/>
        <v>220</v>
      </c>
      <c r="V510" s="47">
        <f t="shared" si="203"/>
        <v>0</v>
      </c>
      <c r="W510" s="510"/>
    </row>
    <row r="511" spans="1:23" ht="12" customHeight="1">
      <c r="A511" s="498">
        <v>314000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7"/>
        <v>0</v>
      </c>
      <c r="O511" s="509">
        <f t="shared" si="207"/>
        <v>0</v>
      </c>
      <c r="P511" s="515">
        <f t="shared" si="206"/>
        <v>0</v>
      </c>
      <c r="Q511" s="888">
        <f t="shared" si="206"/>
        <v>0</v>
      </c>
      <c r="R511" s="889">
        <f t="shared" si="202"/>
        <v>0</v>
      </c>
      <c r="S511" s="507"/>
      <c r="T511" s="508"/>
      <c r="U511" s="509">
        <f t="shared" si="196"/>
        <v>0</v>
      </c>
      <c r="V511" s="47">
        <f t="shared" si="203"/>
        <v>0</v>
      </c>
      <c r="W511" s="510"/>
    </row>
    <row r="512" spans="1:23" ht="12" customHeight="1">
      <c r="A512" s="498">
        <v>314001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55</v>
      </c>
      <c r="K512" s="888">
        <f t="shared" si="205"/>
        <v>7</v>
      </c>
      <c r="L512" s="888">
        <f t="shared" si="205"/>
        <v>2</v>
      </c>
      <c r="M512" s="888">
        <f t="shared" si="205"/>
        <v>0</v>
      </c>
      <c r="N512" s="515">
        <f t="shared" si="207"/>
        <v>0</v>
      </c>
      <c r="O512" s="509">
        <f t="shared" si="207"/>
        <v>64</v>
      </c>
      <c r="P512" s="515">
        <f t="shared" si="206"/>
        <v>0</v>
      </c>
      <c r="Q512" s="888">
        <f t="shared" si="206"/>
        <v>0</v>
      </c>
      <c r="R512" s="889">
        <f t="shared" si="202"/>
        <v>0</v>
      </c>
      <c r="S512" s="507"/>
      <c r="T512" s="508"/>
      <c r="U512" s="509">
        <f t="shared" si="196"/>
        <v>64</v>
      </c>
      <c r="V512" s="47">
        <f t="shared" si="203"/>
        <v>0</v>
      </c>
      <c r="W512" s="510"/>
    </row>
    <row r="513" spans="1:23" ht="12" customHeight="1">
      <c r="A513" s="498">
        <v>314008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0</v>
      </c>
      <c r="K513" s="888">
        <f t="shared" si="205"/>
        <v>0</v>
      </c>
      <c r="L513" s="888">
        <f t="shared" si="205"/>
        <v>0</v>
      </c>
      <c r="M513" s="888">
        <f t="shared" si="205"/>
        <v>0</v>
      </c>
      <c r="N513" s="515">
        <f t="shared" si="207"/>
        <v>0</v>
      </c>
      <c r="O513" s="509">
        <f t="shared" si="207"/>
        <v>0</v>
      </c>
      <c r="P513" s="515">
        <f t="shared" si="206"/>
        <v>0</v>
      </c>
      <c r="Q513" s="888">
        <f t="shared" si="206"/>
        <v>0</v>
      </c>
      <c r="R513" s="889">
        <f t="shared" si="202"/>
        <v>0</v>
      </c>
      <c r="S513" s="507"/>
      <c r="T513" s="508"/>
      <c r="U513" s="509">
        <f t="shared" si="196"/>
        <v>0</v>
      </c>
      <c r="V513" s="47">
        <f t="shared" si="203"/>
        <v>0</v>
      </c>
      <c r="W513" s="510"/>
    </row>
    <row r="514" spans="1:23" ht="12" customHeight="1">
      <c r="A514" s="498">
        <v>314011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5"/>
        <v>16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7"/>
        <v>0</v>
      </c>
      <c r="O514" s="509">
        <f t="shared" si="207"/>
        <v>16</v>
      </c>
      <c r="P514" s="515">
        <f t="shared" si="206"/>
        <v>0</v>
      </c>
      <c r="Q514" s="888">
        <f t="shared" si="206"/>
        <v>0</v>
      </c>
      <c r="R514" s="889">
        <f t="shared" si="202"/>
        <v>0</v>
      </c>
      <c r="S514" s="507"/>
      <c r="T514" s="508"/>
      <c r="U514" s="509">
        <f t="shared" si="196"/>
        <v>16</v>
      </c>
      <c r="V514" s="47">
        <f t="shared" si="203"/>
        <v>0</v>
      </c>
      <c r="W514" s="510"/>
    </row>
    <row r="515" spans="1:23" ht="12" customHeight="1">
      <c r="A515" s="498">
        <v>314018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195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7"/>
        <v>0</v>
      </c>
      <c r="O515" s="509">
        <f t="shared" si="207"/>
        <v>8</v>
      </c>
      <c r="P515" s="515">
        <f t="shared" si="206"/>
        <v>0</v>
      </c>
      <c r="Q515" s="888">
        <f t="shared" si="206"/>
        <v>0</v>
      </c>
      <c r="R515" s="889">
        <f t="shared" si="202"/>
        <v>0</v>
      </c>
      <c r="S515" s="507"/>
      <c r="T515" s="508"/>
      <c r="U515" s="509">
        <f t="shared" si="196"/>
        <v>8</v>
      </c>
      <c r="V515" s="47">
        <f t="shared" si="203"/>
        <v>0</v>
      </c>
      <c r="W515" s="510"/>
    </row>
    <row r="516" spans="1:23" ht="12" customHeight="1">
      <c r="A516" s="498">
        <v>314021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195"/>
        <v>16</v>
      </c>
      <c r="K516" s="888">
        <f t="shared" ref="K516:M535" si="208">SUMIF($A$10:$A$381,$A516,K$10:K$381)</f>
        <v>0</v>
      </c>
      <c r="L516" s="888">
        <f t="shared" si="208"/>
        <v>0</v>
      </c>
      <c r="M516" s="888">
        <f t="shared" si="208"/>
        <v>0</v>
      </c>
      <c r="N516" s="515">
        <f t="shared" si="207"/>
        <v>0</v>
      </c>
      <c r="O516" s="509">
        <f t="shared" si="207"/>
        <v>16</v>
      </c>
      <c r="P516" s="515">
        <f t="shared" ref="P516:Q535" si="209">SUMIF($A$10:$A$381,$A516,P$10:P$381)</f>
        <v>0</v>
      </c>
      <c r="Q516" s="888">
        <f t="shared" si="209"/>
        <v>0</v>
      </c>
      <c r="R516" s="889">
        <f t="shared" si="202"/>
        <v>0</v>
      </c>
      <c r="S516" s="507"/>
      <c r="T516" s="508"/>
      <c r="U516" s="509">
        <f t="shared" si="196"/>
        <v>16</v>
      </c>
      <c r="V516" s="47">
        <f t="shared" si="203"/>
        <v>0</v>
      </c>
      <c r="W516" s="510"/>
    </row>
    <row r="517" spans="1:23" ht="12" customHeight="1">
      <c r="A517" s="498">
        <v>314028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195"/>
        <v>0</v>
      </c>
      <c r="K517" s="888">
        <f t="shared" si="208"/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0</v>
      </c>
      <c r="P517" s="515">
        <f t="shared" si="209"/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196"/>
        <v>0</v>
      </c>
      <c r="V517" s="47">
        <f t="shared" si="203"/>
        <v>0</v>
      </c>
      <c r="W517" s="510"/>
    </row>
    <row r="518" spans="1:23" ht="12" customHeight="1">
      <c r="A518" s="498">
        <v>314081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ref="J518:J581" si="210">SUMIF($A$10:$A$386,$A518,J$10:J$386)</f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16</v>
      </c>
      <c r="O518" s="509">
        <f t="shared" si="207"/>
        <v>16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ref="U518:U581" si="211">SUMIF($A$10:$A$381,$A518,U$10:U$381)</f>
        <v>16</v>
      </c>
      <c r="V518" s="47">
        <f t="shared" si="203"/>
        <v>0</v>
      </c>
      <c r="W518" s="510"/>
    </row>
    <row r="519" spans="1:23" ht="12" customHeight="1">
      <c r="A519" s="498">
        <v>314101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10"/>
        <v>0</v>
      </c>
      <c r="K519" s="888">
        <f t="shared" si="208"/>
        <v>0</v>
      </c>
      <c r="L519" s="888">
        <f t="shared" si="208"/>
        <v>0</v>
      </c>
      <c r="M519" s="888">
        <f t="shared" si="208"/>
        <v>0</v>
      </c>
      <c r="N519" s="515">
        <f t="shared" si="207"/>
        <v>0</v>
      </c>
      <c r="O519" s="509">
        <f t="shared" si="207"/>
        <v>0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si="211"/>
        <v>0</v>
      </c>
      <c r="V519" s="47">
        <f t="shared" si="203"/>
        <v>0</v>
      </c>
      <c r="W519" s="510"/>
    </row>
    <row r="520" spans="1:23" ht="12" customHeight="1">
      <c r="A520" s="498">
        <v>314111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0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0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0</v>
      </c>
      <c r="V520" s="47">
        <f t="shared" si="203"/>
        <v>0</v>
      </c>
      <c r="W520" s="510"/>
    </row>
    <row r="521" spans="1:23" ht="12" customHeight="1">
      <c r="A521" s="498">
        <v>314301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0</v>
      </c>
      <c r="V521" s="47">
        <f t="shared" si="203"/>
        <v>0</v>
      </c>
      <c r="W521" s="510"/>
    </row>
    <row r="522" spans="1:23" ht="12" customHeight="1">
      <c r="A522" s="498">
        <v>320000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0</v>
      </c>
      <c r="O522" s="509">
        <f t="shared" si="207"/>
        <v>0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0</v>
      </c>
      <c r="V522" s="47">
        <f t="shared" si="203"/>
        <v>0</v>
      </c>
      <c r="W522" s="510"/>
    </row>
    <row r="523" spans="1:23" ht="12" customHeight="1">
      <c r="A523" s="498">
        <v>320001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299</v>
      </c>
      <c r="K523" s="888">
        <f t="shared" si="208"/>
        <v>18</v>
      </c>
      <c r="L523" s="888">
        <f t="shared" si="208"/>
        <v>1</v>
      </c>
      <c r="M523" s="888">
        <f t="shared" si="208"/>
        <v>0</v>
      </c>
      <c r="N523" s="515">
        <f t="shared" si="207"/>
        <v>0</v>
      </c>
      <c r="O523" s="509">
        <f t="shared" si="207"/>
        <v>318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318</v>
      </c>
      <c r="V523" s="47">
        <f t="shared" si="203"/>
        <v>0</v>
      </c>
      <c r="W523" s="510"/>
    </row>
    <row r="524" spans="1:23" ht="12" customHeight="1">
      <c r="A524" s="498">
        <v>320008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32</v>
      </c>
      <c r="K524" s="888">
        <f t="shared" si="208"/>
        <v>0</v>
      </c>
      <c r="L524" s="888">
        <f t="shared" si="208"/>
        <v>0</v>
      </c>
      <c r="M524" s="888">
        <f t="shared" si="208"/>
        <v>0</v>
      </c>
      <c r="N524" s="515">
        <f t="shared" si="207"/>
        <v>0</v>
      </c>
      <c r="O524" s="509">
        <f t="shared" si="207"/>
        <v>32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32</v>
      </c>
      <c r="V524" s="47">
        <f t="shared" si="203"/>
        <v>0</v>
      </c>
      <c r="W524" s="510"/>
    </row>
    <row r="525" spans="1:23" ht="12" customHeight="1">
      <c r="A525" s="498">
        <v>320021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48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48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48</v>
      </c>
      <c r="V525" s="47">
        <f t="shared" si="203"/>
        <v>0</v>
      </c>
      <c r="W525" s="510"/>
    </row>
    <row r="526" spans="1:23" ht="12" customHeight="1">
      <c r="A526" s="498">
        <v>320041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0</v>
      </c>
      <c r="K526" s="888">
        <f t="shared" si="208"/>
        <v>0</v>
      </c>
      <c r="L526" s="888">
        <f t="shared" si="208"/>
        <v>0</v>
      </c>
      <c r="M526" s="888">
        <f t="shared" si="208"/>
        <v>0</v>
      </c>
      <c r="N526" s="515">
        <f t="shared" si="207"/>
        <v>16</v>
      </c>
      <c r="O526" s="509">
        <f t="shared" si="207"/>
        <v>16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16</v>
      </c>
      <c r="V526" s="47">
        <f t="shared" si="203"/>
        <v>0</v>
      </c>
      <c r="W526" s="510"/>
    </row>
    <row r="527" spans="1:23" ht="12" customHeight="1">
      <c r="A527" s="498">
        <v>320046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0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07"/>
        <v>0</v>
      </c>
      <c r="O527" s="509">
        <f t="shared" si="207"/>
        <v>0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0</v>
      </c>
      <c r="V527" s="47">
        <f t="shared" si="203"/>
        <v>0</v>
      </c>
      <c r="W527" s="510"/>
    </row>
    <row r="528" spans="1:23" ht="12" customHeight="1">
      <c r="A528" s="498">
        <v>320101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0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07"/>
        <v>0</v>
      </c>
      <c r="O528" s="509">
        <f t="shared" si="207"/>
        <v>0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0</v>
      </c>
      <c r="V528" s="47">
        <f t="shared" si="203"/>
        <v>0</v>
      </c>
      <c r="W528" s="510"/>
    </row>
    <row r="529" spans="1:23" ht="12" customHeight="1">
      <c r="A529" s="498">
        <v>321000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0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07"/>
        <v>0</v>
      </c>
      <c r="O529" s="509">
        <f t="shared" si="207"/>
        <v>0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0</v>
      </c>
      <c r="V529" s="47">
        <f t="shared" si="203"/>
        <v>0</v>
      </c>
      <c r="W529" s="510"/>
    </row>
    <row r="530" spans="1:23" ht="12" customHeight="1">
      <c r="A530" s="498">
        <v>321001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224</v>
      </c>
      <c r="K530" s="888">
        <f t="shared" si="208"/>
        <v>19</v>
      </c>
      <c r="L530" s="888">
        <f t="shared" si="208"/>
        <v>1</v>
      </c>
      <c r="M530" s="888">
        <f t="shared" si="208"/>
        <v>0</v>
      </c>
      <c r="N530" s="515">
        <f t="shared" ref="N530:O549" si="212">SUMIF($A$10:$A$386,$A530,N$10:N$386)</f>
        <v>0</v>
      </c>
      <c r="O530" s="509">
        <f t="shared" si="212"/>
        <v>244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244</v>
      </c>
      <c r="V530" s="47">
        <f t="shared" si="203"/>
        <v>0</v>
      </c>
      <c r="W530" s="510"/>
    </row>
    <row r="531" spans="1:23" ht="12" customHeight="1">
      <c r="A531" s="498">
        <v>321012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64</v>
      </c>
      <c r="K531" s="888">
        <f t="shared" si="208"/>
        <v>0</v>
      </c>
      <c r="L531" s="888">
        <f t="shared" si="208"/>
        <v>0</v>
      </c>
      <c r="M531" s="888">
        <f t="shared" si="208"/>
        <v>0</v>
      </c>
      <c r="N531" s="515">
        <f t="shared" si="212"/>
        <v>0</v>
      </c>
      <c r="O531" s="509">
        <f t="shared" si="212"/>
        <v>64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64</v>
      </c>
      <c r="V531" s="47">
        <f t="shared" si="203"/>
        <v>0</v>
      </c>
      <c r="W531" s="510"/>
    </row>
    <row r="532" spans="1:23" ht="12" customHeight="1">
      <c r="A532" s="498">
        <v>321018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8</v>
      </c>
      <c r="K532" s="888">
        <f t="shared" si="208"/>
        <v>0</v>
      </c>
      <c r="L532" s="888">
        <f t="shared" si="208"/>
        <v>0</v>
      </c>
      <c r="M532" s="888">
        <f t="shared" si="208"/>
        <v>0</v>
      </c>
      <c r="N532" s="515">
        <f t="shared" si="212"/>
        <v>0</v>
      </c>
      <c r="O532" s="509">
        <f t="shared" si="212"/>
        <v>8</v>
      </c>
      <c r="P532" s="515">
        <f t="shared" si="209"/>
        <v>0</v>
      </c>
      <c r="Q532" s="888">
        <f t="shared" si="209"/>
        <v>0</v>
      </c>
      <c r="R532" s="889">
        <f t="shared" si="202"/>
        <v>0</v>
      </c>
      <c r="S532" s="507"/>
      <c r="T532" s="508"/>
      <c r="U532" s="509">
        <f t="shared" si="211"/>
        <v>8</v>
      </c>
      <c r="V532" s="47">
        <f t="shared" si="203"/>
        <v>0</v>
      </c>
      <c r="W532" s="510"/>
    </row>
    <row r="533" spans="1:23" ht="12" customHeight="1">
      <c r="A533" s="498">
        <v>321021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16</v>
      </c>
      <c r="K533" s="888">
        <f t="shared" si="208"/>
        <v>0</v>
      </c>
      <c r="L533" s="888">
        <f t="shared" si="208"/>
        <v>0</v>
      </c>
      <c r="M533" s="888">
        <f t="shared" si="208"/>
        <v>0</v>
      </c>
      <c r="N533" s="515">
        <f t="shared" si="212"/>
        <v>0</v>
      </c>
      <c r="O533" s="509">
        <f t="shared" si="212"/>
        <v>16</v>
      </c>
      <c r="P533" s="515">
        <f t="shared" si="209"/>
        <v>0</v>
      </c>
      <c r="Q533" s="888">
        <f t="shared" si="209"/>
        <v>0</v>
      </c>
      <c r="R533" s="889">
        <f t="shared" si="202"/>
        <v>0</v>
      </c>
      <c r="S533" s="507"/>
      <c r="T533" s="508"/>
      <c r="U533" s="509">
        <f t="shared" si="211"/>
        <v>16</v>
      </c>
      <c r="V533" s="47">
        <f t="shared" si="203"/>
        <v>0</v>
      </c>
      <c r="W533" s="510"/>
    </row>
    <row r="534" spans="1:23" ht="12" customHeight="1">
      <c r="A534" s="498">
        <v>321030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0</v>
      </c>
      <c r="K534" s="888">
        <f t="shared" si="208"/>
        <v>0</v>
      </c>
      <c r="L534" s="888">
        <f t="shared" si="208"/>
        <v>0</v>
      </c>
      <c r="M534" s="888">
        <f t="shared" si="208"/>
        <v>0</v>
      </c>
      <c r="N534" s="515">
        <f t="shared" si="212"/>
        <v>0</v>
      </c>
      <c r="O534" s="509">
        <f t="shared" si="212"/>
        <v>0</v>
      </c>
      <c r="P534" s="515">
        <f t="shared" si="209"/>
        <v>0</v>
      </c>
      <c r="Q534" s="888">
        <f t="shared" si="209"/>
        <v>0</v>
      </c>
      <c r="R534" s="889">
        <f t="shared" si="202"/>
        <v>0</v>
      </c>
      <c r="S534" s="507"/>
      <c r="T534" s="508"/>
      <c r="U534" s="509">
        <f t="shared" si="211"/>
        <v>0</v>
      </c>
      <c r="V534" s="47">
        <f t="shared" si="203"/>
        <v>0</v>
      </c>
      <c r="W534" s="510"/>
    </row>
    <row r="535" spans="1:23" ht="12" customHeight="1">
      <c r="A535" s="498">
        <v>321031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08"/>
        <v>0</v>
      </c>
      <c r="L535" s="888">
        <f t="shared" si="208"/>
        <v>0</v>
      </c>
      <c r="M535" s="888">
        <f t="shared" si="208"/>
        <v>0</v>
      </c>
      <c r="N535" s="515">
        <f t="shared" si="212"/>
        <v>0</v>
      </c>
      <c r="O535" s="509">
        <f t="shared" si="212"/>
        <v>0</v>
      </c>
      <c r="P535" s="515">
        <f t="shared" si="209"/>
        <v>0</v>
      </c>
      <c r="Q535" s="888">
        <f t="shared" si="209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>
      <c r="A536" s="498">
        <v>321041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0</v>
      </c>
      <c r="K536" s="888">
        <f t="shared" ref="K536:M555" si="213">SUMIF($A$10:$A$381,$A536,K$10:K$381)</f>
        <v>0</v>
      </c>
      <c r="L536" s="888">
        <f t="shared" si="213"/>
        <v>0</v>
      </c>
      <c r="M536" s="888">
        <f t="shared" si="213"/>
        <v>0</v>
      </c>
      <c r="N536" s="515">
        <f t="shared" si="212"/>
        <v>0</v>
      </c>
      <c r="O536" s="509">
        <f t="shared" si="212"/>
        <v>0</v>
      </c>
      <c r="P536" s="515">
        <f t="shared" ref="P536:Q555" si="214">SUMIF($A$10:$A$381,$A536,P$10:P$381)</f>
        <v>0</v>
      </c>
      <c r="Q536" s="888">
        <f t="shared" si="214"/>
        <v>0</v>
      </c>
      <c r="R536" s="889">
        <f t="shared" si="202"/>
        <v>0</v>
      </c>
      <c r="S536" s="507"/>
      <c r="T536" s="508"/>
      <c r="U536" s="509">
        <f t="shared" si="211"/>
        <v>0</v>
      </c>
      <c r="V536" s="47">
        <f t="shared" si="203"/>
        <v>0</v>
      </c>
      <c r="W536" s="510"/>
    </row>
    <row r="537" spans="1:23" ht="12" customHeight="1">
      <c r="A537" s="498">
        <v>321072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8</v>
      </c>
      <c r="K537" s="888">
        <f t="shared" si="213"/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8</v>
      </c>
      <c r="P537" s="515">
        <f t="shared" si="214"/>
        <v>0</v>
      </c>
      <c r="Q537" s="888">
        <f t="shared" si="214"/>
        <v>0</v>
      </c>
      <c r="R537" s="889">
        <f t="shared" si="202"/>
        <v>0</v>
      </c>
      <c r="S537" s="507"/>
      <c r="T537" s="508"/>
      <c r="U537" s="509">
        <f t="shared" si="211"/>
        <v>8</v>
      </c>
      <c r="V537" s="47">
        <f t="shared" si="203"/>
        <v>0</v>
      </c>
      <c r="W537" s="510"/>
    </row>
    <row r="538" spans="1:23" ht="12" customHeight="1">
      <c r="A538" s="498">
        <v>321101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0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0</v>
      </c>
      <c r="P538" s="515">
        <f t="shared" si="214"/>
        <v>64</v>
      </c>
      <c r="Q538" s="888">
        <f t="shared" si="214"/>
        <v>10</v>
      </c>
      <c r="R538" s="889">
        <f t="shared" si="202"/>
        <v>74</v>
      </c>
      <c r="S538" s="507"/>
      <c r="T538" s="508"/>
      <c r="U538" s="509">
        <f t="shared" si="211"/>
        <v>74</v>
      </c>
      <c r="V538" s="47">
        <f t="shared" si="203"/>
        <v>0</v>
      </c>
      <c r="W538" s="510"/>
    </row>
    <row r="539" spans="1:23" ht="12" customHeight="1">
      <c r="A539" s="498">
        <v>321501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02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>
      <c r="A540" s="498">
        <v>332101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51</v>
      </c>
      <c r="K540" s="888">
        <f t="shared" si="213"/>
        <v>5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56</v>
      </c>
      <c r="P540" s="515">
        <f t="shared" si="214"/>
        <v>0</v>
      </c>
      <c r="Q540" s="888">
        <f t="shared" si="214"/>
        <v>0</v>
      </c>
      <c r="R540" s="889">
        <f t="shared" ref="R540:R603" si="215">SUMIF($A$10:$A$381,$A540,R$10:R$381)</f>
        <v>0</v>
      </c>
      <c r="S540" s="507"/>
      <c r="T540" s="508"/>
      <c r="U540" s="509">
        <f t="shared" si="211"/>
        <v>56</v>
      </c>
      <c r="V540" s="47">
        <f t="shared" si="203"/>
        <v>0</v>
      </c>
      <c r="W540" s="510"/>
    </row>
    <row r="541" spans="1:23" ht="12" customHeight="1">
      <c r="A541" s="498">
        <v>332121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0</v>
      </c>
      <c r="K541" s="888">
        <f t="shared" si="213"/>
        <v>0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0</v>
      </c>
      <c r="P541" s="515">
        <f t="shared" si="214"/>
        <v>0</v>
      </c>
      <c r="Q541" s="888">
        <f t="shared" si="214"/>
        <v>0</v>
      </c>
      <c r="R541" s="889">
        <f t="shared" si="215"/>
        <v>0</v>
      </c>
      <c r="S541" s="507"/>
      <c r="T541" s="508"/>
      <c r="U541" s="509">
        <f t="shared" si="211"/>
        <v>0</v>
      </c>
      <c r="V541" s="47">
        <f t="shared" si="203"/>
        <v>0</v>
      </c>
      <c r="W541" s="510"/>
    </row>
    <row r="542" spans="1:23" ht="12" customHeight="1">
      <c r="A542" s="498">
        <v>332211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424</v>
      </c>
      <c r="R542" s="889">
        <f t="shared" si="215"/>
        <v>424</v>
      </c>
      <c r="S542" s="507"/>
      <c r="T542" s="508"/>
      <c r="U542" s="509">
        <f t="shared" si="211"/>
        <v>424</v>
      </c>
      <c r="V542" s="47">
        <f t="shared" si="203"/>
        <v>0</v>
      </c>
      <c r="W542" s="510"/>
    </row>
    <row r="543" spans="1:23" ht="12" customHeight="1">
      <c r="A543" s="498">
        <v>332300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0</v>
      </c>
      <c r="R543" s="889">
        <f t="shared" si="215"/>
        <v>0</v>
      </c>
      <c r="S543" s="507"/>
      <c r="T543" s="508"/>
      <c r="U543" s="509">
        <f t="shared" si="211"/>
        <v>0</v>
      </c>
      <c r="V543" s="47">
        <f t="shared" si="203"/>
        <v>0</v>
      </c>
      <c r="W543" s="510"/>
    </row>
    <row r="544" spans="1:23" ht="12" customHeight="1">
      <c r="A544" s="498">
        <v>332301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35</v>
      </c>
      <c r="K544" s="888">
        <f t="shared" si="213"/>
        <v>13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48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48</v>
      </c>
      <c r="V544" s="47">
        <f t="shared" si="203"/>
        <v>0</v>
      </c>
      <c r="W544" s="510"/>
    </row>
    <row r="545" spans="1:23" ht="12" customHeight="1">
      <c r="A545" s="498">
        <v>332330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0</v>
      </c>
      <c r="K545" s="888">
        <f t="shared" si="213"/>
        <v>0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0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0</v>
      </c>
      <c r="V545" s="47">
        <f t="shared" si="203"/>
        <v>0</v>
      </c>
      <c r="W545" s="510"/>
    </row>
    <row r="546" spans="1:23" ht="12" customHeight="1">
      <c r="A546" s="498">
        <v>332331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si="212"/>
        <v>0</v>
      </c>
      <c r="O546" s="509">
        <f t="shared" si="212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>
      <c r="A547" s="498">
        <v>332341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2"/>
        <v>0</v>
      </c>
      <c r="O547" s="509">
        <f t="shared" si="212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>
      <c r="A548" s="498">
        <v>332451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2"/>
        <v>0</v>
      </c>
      <c r="O548" s="509">
        <f t="shared" si="212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>
      <c r="A549" s="498">
        <v>332481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2"/>
        <v>0</v>
      </c>
      <c r="O549" s="509">
        <f t="shared" si="212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>
      <c r="A550" s="498">
        <v>332501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ref="N550:O569" si="216">SUMIF($A$10:$A$386,$A550,N$10:N$386)</f>
        <v>0</v>
      </c>
      <c r="O550" s="509">
        <f t="shared" si="216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>
      <c r="A551" s="498">
        <v>332511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si="216"/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>
      <c r="A552" s="498">
        <v>336208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si="213"/>
        <v>0</v>
      </c>
      <c r="L552" s="888">
        <f t="shared" si="213"/>
        <v>0</v>
      </c>
      <c r="M552" s="888">
        <f t="shared" si="213"/>
        <v>0</v>
      </c>
      <c r="N552" s="515">
        <f t="shared" si="216"/>
        <v>0</v>
      </c>
      <c r="O552" s="509">
        <f t="shared" si="216"/>
        <v>0</v>
      </c>
      <c r="P552" s="515">
        <f t="shared" si="214"/>
        <v>0</v>
      </c>
      <c r="Q552" s="888">
        <f t="shared" si="214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>
      <c r="A553" s="498">
        <v>341101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3"/>
        <v>0</v>
      </c>
      <c r="L553" s="888">
        <f t="shared" si="213"/>
        <v>0</v>
      </c>
      <c r="M553" s="888">
        <f t="shared" si="213"/>
        <v>0</v>
      </c>
      <c r="N553" s="515">
        <f t="shared" si="216"/>
        <v>0</v>
      </c>
      <c r="O553" s="509">
        <f t="shared" si="216"/>
        <v>0</v>
      </c>
      <c r="P553" s="515">
        <f t="shared" si="214"/>
        <v>0</v>
      </c>
      <c r="Q553" s="888">
        <f t="shared" si="214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>
      <c r="A554" s="498">
        <v>341130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0</v>
      </c>
      <c r="K554" s="888">
        <f t="shared" si="213"/>
        <v>0</v>
      </c>
      <c r="L554" s="888">
        <f t="shared" si="213"/>
        <v>0</v>
      </c>
      <c r="M554" s="888">
        <f t="shared" si="213"/>
        <v>0</v>
      </c>
      <c r="N554" s="515">
        <f t="shared" si="216"/>
        <v>0</v>
      </c>
      <c r="O554" s="509">
        <f t="shared" si="216"/>
        <v>0</v>
      </c>
      <c r="P554" s="515">
        <f t="shared" si="214"/>
        <v>0</v>
      </c>
      <c r="Q554" s="888">
        <f t="shared" si="214"/>
        <v>0</v>
      </c>
      <c r="R554" s="889">
        <f t="shared" si="215"/>
        <v>0</v>
      </c>
      <c r="S554" s="507"/>
      <c r="T554" s="508"/>
      <c r="U554" s="509">
        <f t="shared" si="211"/>
        <v>0</v>
      </c>
      <c r="V554" s="47">
        <f t="shared" si="203"/>
        <v>0</v>
      </c>
      <c r="W554" s="510"/>
    </row>
    <row r="555" spans="1:23" ht="12" customHeight="1">
      <c r="A555" s="498">
        <v>341131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3"/>
        <v>0</v>
      </c>
      <c r="L555" s="888">
        <f t="shared" si="213"/>
        <v>0</v>
      </c>
      <c r="M555" s="888">
        <f t="shared" si="213"/>
        <v>0</v>
      </c>
      <c r="N555" s="515">
        <f t="shared" si="216"/>
        <v>0</v>
      </c>
      <c r="O555" s="509">
        <f t="shared" si="216"/>
        <v>0</v>
      </c>
      <c r="P555" s="515">
        <f t="shared" si="214"/>
        <v>0</v>
      </c>
      <c r="Q555" s="888">
        <f t="shared" si="214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03"/>
        <v>0</v>
      </c>
      <c r="W555" s="510"/>
    </row>
    <row r="556" spans="1:23" ht="12" customHeight="1">
      <c r="A556" s="498">
        <v>341141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0</v>
      </c>
      <c r="K556" s="888">
        <f t="shared" ref="K556:M579" si="217">SUMIF($A$10:$A$381,$A556,K$10:K$381)</f>
        <v>0</v>
      </c>
      <c r="L556" s="888">
        <f t="shared" si="217"/>
        <v>0</v>
      </c>
      <c r="M556" s="888">
        <f t="shared" si="217"/>
        <v>0</v>
      </c>
      <c r="N556" s="515">
        <f t="shared" si="216"/>
        <v>0</v>
      </c>
      <c r="O556" s="509">
        <f t="shared" si="216"/>
        <v>0</v>
      </c>
      <c r="P556" s="515">
        <f t="shared" ref="P556:Q575" si="218">SUMIF($A$10:$A$381,$A556,P$10:P$381)</f>
        <v>0</v>
      </c>
      <c r="Q556" s="888">
        <f t="shared" si="218"/>
        <v>0</v>
      </c>
      <c r="R556" s="889">
        <f t="shared" si="215"/>
        <v>0</v>
      </c>
      <c r="S556" s="507"/>
      <c r="T556" s="508"/>
      <c r="U556" s="509">
        <f t="shared" si="211"/>
        <v>0</v>
      </c>
      <c r="V556" s="47">
        <f t="shared" si="203"/>
        <v>0</v>
      </c>
      <c r="W556" s="510"/>
    </row>
    <row r="557" spans="1:23" ht="12" customHeight="1">
      <c r="A557" s="498">
        <v>342101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si="217"/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si="218"/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03"/>
        <v>0</v>
      </c>
      <c r="W557" s="510"/>
    </row>
    <row r="558" spans="1:23" ht="12" customHeight="1">
      <c r="A558" s="498">
        <v>362001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32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32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32</v>
      </c>
      <c r="V558" s="47">
        <f t="shared" ref="V558:V630" si="219">O558+R558-U558</f>
        <v>0</v>
      </c>
      <c r="W558" s="510"/>
    </row>
    <row r="559" spans="1:23" ht="12" customHeight="1">
      <c r="A559" s="498">
        <v>362101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0</v>
      </c>
      <c r="K559" s="888">
        <f t="shared" si="217"/>
        <v>0</v>
      </c>
      <c r="L559" s="888">
        <f t="shared" si="217"/>
        <v>0</v>
      </c>
      <c r="M559" s="888">
        <f t="shared" si="217"/>
        <v>0</v>
      </c>
      <c r="N559" s="515">
        <f t="shared" si="216"/>
        <v>0</v>
      </c>
      <c r="O559" s="509">
        <f t="shared" si="216"/>
        <v>0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0</v>
      </c>
      <c r="V559" s="47">
        <f t="shared" si="219"/>
        <v>0</v>
      </c>
      <c r="W559" s="510"/>
    </row>
    <row r="560" spans="1:23" ht="12" customHeight="1">
      <c r="A560" s="498">
        <v>364201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14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14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14</v>
      </c>
      <c r="V560" s="47">
        <f t="shared" si="219"/>
        <v>0</v>
      </c>
      <c r="W560" s="510"/>
    </row>
    <row r="561" spans="1:23" ht="12" customHeight="1">
      <c r="A561" s="498">
        <v>364301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0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0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0</v>
      </c>
      <c r="V561" s="47">
        <f t="shared" si="219"/>
        <v>0</v>
      </c>
      <c r="W561" s="510"/>
    </row>
    <row r="562" spans="1:23" ht="12" customHeight="1">
      <c r="A562" s="498">
        <v>366200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0</v>
      </c>
      <c r="K562" s="888">
        <f t="shared" si="217"/>
        <v>0</v>
      </c>
      <c r="L562" s="888">
        <f t="shared" si="217"/>
        <v>0</v>
      </c>
      <c r="M562" s="888">
        <f t="shared" si="217"/>
        <v>0</v>
      </c>
      <c r="N562" s="515">
        <f t="shared" si="216"/>
        <v>0</v>
      </c>
      <c r="O562" s="509">
        <f t="shared" si="216"/>
        <v>0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0</v>
      </c>
      <c r="V562" s="47">
        <f t="shared" si="219"/>
        <v>0</v>
      </c>
      <c r="W562" s="510"/>
    </row>
    <row r="563" spans="1:23" ht="12" customHeight="1">
      <c r="A563" s="498">
        <v>366201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152</v>
      </c>
      <c r="K563" s="888">
        <f t="shared" si="217"/>
        <v>12</v>
      </c>
      <c r="L563" s="888">
        <f t="shared" si="217"/>
        <v>8</v>
      </c>
      <c r="M563" s="888">
        <f t="shared" si="217"/>
        <v>0</v>
      </c>
      <c r="N563" s="515">
        <f t="shared" si="216"/>
        <v>0</v>
      </c>
      <c r="O563" s="509">
        <f t="shared" si="216"/>
        <v>172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172</v>
      </c>
      <c r="V563" s="47">
        <f t="shared" si="219"/>
        <v>0</v>
      </c>
      <c r="W563" s="510"/>
    </row>
    <row r="564" spans="1:23" ht="12" customHeight="1">
      <c r="A564" s="498">
        <v>366208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0</v>
      </c>
      <c r="K564" s="888">
        <f t="shared" si="217"/>
        <v>0</v>
      </c>
      <c r="L564" s="888">
        <f t="shared" si="217"/>
        <v>0</v>
      </c>
      <c r="M564" s="888">
        <f t="shared" si="217"/>
        <v>0</v>
      </c>
      <c r="N564" s="515">
        <f t="shared" si="216"/>
        <v>0</v>
      </c>
      <c r="O564" s="509">
        <f t="shared" si="216"/>
        <v>0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0</v>
      </c>
      <c r="V564" s="47">
        <f t="shared" si="219"/>
        <v>0</v>
      </c>
      <c r="W564" s="510"/>
    </row>
    <row r="565" spans="1:23" ht="12" customHeight="1">
      <c r="A565" s="498">
        <v>366301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0</v>
      </c>
      <c r="K565" s="888">
        <f t="shared" si="217"/>
        <v>0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0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0</v>
      </c>
      <c r="V565" s="47">
        <f t="shared" si="219"/>
        <v>0</v>
      </c>
      <c r="W565" s="510"/>
    </row>
    <row r="566" spans="1:23" ht="12" customHeight="1">
      <c r="A566" s="498">
        <v>367101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80</v>
      </c>
      <c r="K566" s="888">
        <f t="shared" si="217"/>
        <v>5</v>
      </c>
      <c r="L566" s="888">
        <f t="shared" si="217"/>
        <v>3</v>
      </c>
      <c r="M566" s="888">
        <f t="shared" si="217"/>
        <v>0</v>
      </c>
      <c r="N566" s="515">
        <f t="shared" si="216"/>
        <v>0</v>
      </c>
      <c r="O566" s="509">
        <f t="shared" si="216"/>
        <v>88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88</v>
      </c>
      <c r="V566" s="47">
        <f t="shared" si="219"/>
        <v>0</v>
      </c>
      <c r="W566" s="510"/>
    </row>
    <row r="567" spans="1:23" ht="12" customHeight="1">
      <c r="A567" s="498">
        <v>367108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0</v>
      </c>
      <c r="K567" s="888">
        <f t="shared" si="217"/>
        <v>0</v>
      </c>
      <c r="L567" s="888">
        <f t="shared" si="217"/>
        <v>0</v>
      </c>
      <c r="M567" s="888">
        <f t="shared" si="217"/>
        <v>0</v>
      </c>
      <c r="N567" s="515">
        <f t="shared" si="216"/>
        <v>0</v>
      </c>
      <c r="O567" s="509">
        <f t="shared" si="216"/>
        <v>0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0</v>
      </c>
      <c r="V567" s="47">
        <f t="shared" si="219"/>
        <v>0</v>
      </c>
      <c r="W567" s="510"/>
    </row>
    <row r="568" spans="1:23" ht="12" customHeight="1">
      <c r="A568" s="498">
        <v>367200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16"/>
        <v>0</v>
      </c>
      <c r="O568" s="509">
        <f t="shared" si="216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>
      <c r="A569" s="498">
        <v>367201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35</v>
      </c>
      <c r="K569" s="888">
        <f t="shared" si="217"/>
        <v>5</v>
      </c>
      <c r="L569" s="888">
        <f t="shared" si="217"/>
        <v>0</v>
      </c>
      <c r="M569" s="888">
        <f t="shared" si="217"/>
        <v>0</v>
      </c>
      <c r="N569" s="515">
        <f t="shared" si="216"/>
        <v>0</v>
      </c>
      <c r="O569" s="509">
        <f t="shared" si="216"/>
        <v>40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40</v>
      </c>
      <c r="V569" s="47">
        <f t="shared" si="219"/>
        <v>0</v>
      </c>
      <c r="W569" s="510"/>
    </row>
    <row r="570" spans="1:23" ht="12" customHeight="1">
      <c r="A570" s="498">
        <v>367301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0</v>
      </c>
      <c r="K570" s="888">
        <f t="shared" si="217"/>
        <v>0</v>
      </c>
      <c r="L570" s="888">
        <f t="shared" si="217"/>
        <v>0</v>
      </c>
      <c r="M570" s="888">
        <f t="shared" si="217"/>
        <v>0</v>
      </c>
      <c r="N570" s="515">
        <f t="shared" ref="N570:O589" si="220">SUMIF($A$10:$A$386,$A570,N$10:N$386)</f>
        <v>0</v>
      </c>
      <c r="O570" s="509">
        <f t="shared" si="220"/>
        <v>0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0</v>
      </c>
      <c r="V570" s="47">
        <f t="shared" si="219"/>
        <v>0</v>
      </c>
      <c r="W570" s="510"/>
    </row>
    <row r="571" spans="1:23" ht="12" customHeight="1">
      <c r="A571" s="498">
        <v>400100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si="220"/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>
      <c r="A572" s="498">
        <v>400200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si="218"/>
        <v>0</v>
      </c>
      <c r="Q572" s="888">
        <f t="shared" si="218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>
      <c r="A573" s="498">
        <v>400300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0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0</v>
      </c>
      <c r="P573" s="515">
        <f t="shared" si="218"/>
        <v>0</v>
      </c>
      <c r="Q573" s="888">
        <f t="shared" si="218"/>
        <v>0</v>
      </c>
      <c r="R573" s="889">
        <f t="shared" si="215"/>
        <v>0</v>
      </c>
      <c r="S573" s="507"/>
      <c r="T573" s="508"/>
      <c r="U573" s="509">
        <f t="shared" si="211"/>
        <v>0</v>
      </c>
      <c r="V573" s="47">
        <f t="shared" si="219"/>
        <v>0</v>
      </c>
      <c r="W573" s="510"/>
    </row>
    <row r="574" spans="1:23" ht="12" customHeight="1">
      <c r="A574" s="498">
        <v>411001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0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0</v>
      </c>
      <c r="P574" s="515">
        <f t="shared" si="218"/>
        <v>0</v>
      </c>
      <c r="Q574" s="888">
        <f t="shared" si="218"/>
        <v>0</v>
      </c>
      <c r="R574" s="889">
        <f t="shared" si="215"/>
        <v>0</v>
      </c>
      <c r="S574" s="507"/>
      <c r="T574" s="508"/>
      <c r="U574" s="509">
        <f t="shared" si="211"/>
        <v>0</v>
      </c>
      <c r="V574" s="47">
        <f t="shared" si="219"/>
        <v>0</v>
      </c>
      <c r="W574" s="510"/>
    </row>
    <row r="575" spans="1:23" ht="12" customHeight="1">
      <c r="A575" s="498">
        <v>411041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0</v>
      </c>
      <c r="O575" s="509">
        <f t="shared" si="220"/>
        <v>0</v>
      </c>
      <c r="P575" s="515">
        <f t="shared" si="218"/>
        <v>0</v>
      </c>
      <c r="Q575" s="888">
        <f t="shared" si="218"/>
        <v>0</v>
      </c>
      <c r="R575" s="889">
        <f t="shared" si="215"/>
        <v>0</v>
      </c>
      <c r="S575" s="507"/>
      <c r="T575" s="508"/>
      <c r="U575" s="509">
        <f t="shared" si="211"/>
        <v>0</v>
      </c>
      <c r="V575" s="47">
        <f t="shared" si="219"/>
        <v>0</v>
      </c>
      <c r="W575" s="510"/>
    </row>
    <row r="576" spans="1:23" ht="12" customHeight="1">
      <c r="A576" s="498">
        <v>412001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888">
        <f t="shared" si="217"/>
        <v>0</v>
      </c>
      <c r="L576" s="888">
        <f t="shared" si="217"/>
        <v>0</v>
      </c>
      <c r="M576" s="888">
        <f t="shared" si="217"/>
        <v>0</v>
      </c>
      <c r="N576" s="515">
        <f t="shared" si="220"/>
        <v>0</v>
      </c>
      <c r="O576" s="509">
        <f t="shared" si="220"/>
        <v>0</v>
      </c>
      <c r="P576" s="515">
        <f t="shared" ref="P576:Q595" si="221">SUMIF($A$10:$A$381,$A576,P$10:P$381)</f>
        <v>0</v>
      </c>
      <c r="Q576" s="888">
        <f t="shared" si="221"/>
        <v>0</v>
      </c>
      <c r="R576" s="889">
        <f t="shared" si="215"/>
        <v>0</v>
      </c>
      <c r="S576" s="507"/>
      <c r="T576" s="508"/>
      <c r="U576" s="509">
        <f t="shared" si="211"/>
        <v>0</v>
      </c>
      <c r="V576" s="47">
        <f t="shared" si="219"/>
        <v>0</v>
      </c>
      <c r="W576" s="510"/>
    </row>
    <row r="577" spans="1:23" ht="12" customHeight="1">
      <c r="A577" s="498">
        <v>422001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16</v>
      </c>
      <c r="K577" s="888">
        <f t="shared" si="217"/>
        <v>0</v>
      </c>
      <c r="L577" s="888">
        <f t="shared" si="217"/>
        <v>0</v>
      </c>
      <c r="M577" s="888">
        <f t="shared" si="217"/>
        <v>0</v>
      </c>
      <c r="N577" s="515">
        <f t="shared" si="220"/>
        <v>0</v>
      </c>
      <c r="O577" s="509">
        <f t="shared" si="220"/>
        <v>16</v>
      </c>
      <c r="P577" s="515">
        <f t="shared" si="221"/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16</v>
      </c>
      <c r="V577" s="47">
        <f t="shared" si="219"/>
        <v>0</v>
      </c>
      <c r="W577" s="510"/>
    </row>
    <row r="578" spans="1:23" ht="12" customHeight="1">
      <c r="A578" s="498">
        <v>423001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0"/>
        <v>48</v>
      </c>
      <c r="K578" s="888">
        <f t="shared" si="217"/>
        <v>0</v>
      </c>
      <c r="L578" s="888">
        <f t="shared" si="217"/>
        <v>0</v>
      </c>
      <c r="M578" s="888">
        <f t="shared" si="217"/>
        <v>0</v>
      </c>
      <c r="N578" s="515">
        <f t="shared" si="220"/>
        <v>0</v>
      </c>
      <c r="O578" s="509">
        <f t="shared" si="220"/>
        <v>48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si="211"/>
        <v>48</v>
      </c>
      <c r="V578" s="47">
        <f t="shared" si="219"/>
        <v>0</v>
      </c>
      <c r="W578" s="510"/>
    </row>
    <row r="579" spans="1:23" ht="12" customHeight="1">
      <c r="A579" s="498">
        <v>423700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0"/>
        <v>0</v>
      </c>
      <c r="K579" s="888">
        <f t="shared" si="217"/>
        <v>0</v>
      </c>
      <c r="L579" s="888">
        <f t="shared" si="217"/>
        <v>0</v>
      </c>
      <c r="M579" s="888">
        <f t="shared" si="217"/>
        <v>0</v>
      </c>
      <c r="N579" s="515">
        <f t="shared" si="220"/>
        <v>16</v>
      </c>
      <c r="O579" s="509">
        <f t="shared" si="220"/>
        <v>16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11"/>
        <v>16</v>
      </c>
      <c r="V579" s="47">
        <f t="shared" si="219"/>
        <v>0</v>
      </c>
      <c r="W579" s="510"/>
    </row>
    <row r="580" spans="1:23" ht="12" customHeight="1">
      <c r="A580" s="498">
        <v>423701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0"/>
        <v>0</v>
      </c>
      <c r="K580" s="515">
        <f>SUMIF($A$10:$A$386,$A580,K$10:K$386)</f>
        <v>0</v>
      </c>
      <c r="L580" s="515">
        <f>SUMIF($A$10:$A$386,$A580,L$10:L$386)</f>
        <v>0</v>
      </c>
      <c r="M580" s="515">
        <f>SUMIF($A$10:$A$386,$A580,M$10:M$386)</f>
        <v>0</v>
      </c>
      <c r="N580" s="515">
        <f t="shared" si="220"/>
        <v>16</v>
      </c>
      <c r="O580" s="509">
        <f t="shared" si="220"/>
        <v>16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11"/>
        <v>16</v>
      </c>
      <c r="V580" s="47">
        <f t="shared" si="219"/>
        <v>0</v>
      </c>
      <c r="W580" s="510"/>
    </row>
    <row r="581" spans="1:23" ht="12" customHeight="1">
      <c r="A581" s="498">
        <v>424001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0"/>
        <v>0</v>
      </c>
      <c r="K581" s="888">
        <f t="shared" ref="K581:M608" si="222">SUMIF($A$10:$A$381,$A581,K$10:K$381)</f>
        <v>0</v>
      </c>
      <c r="L581" s="888">
        <f t="shared" si="222"/>
        <v>0</v>
      </c>
      <c r="M581" s="888">
        <f t="shared" si="222"/>
        <v>0</v>
      </c>
      <c r="N581" s="515">
        <f t="shared" si="220"/>
        <v>0</v>
      </c>
      <c r="O581" s="509">
        <f t="shared" si="220"/>
        <v>0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11"/>
        <v>0</v>
      </c>
      <c r="V581" s="47">
        <f t="shared" si="219"/>
        <v>0</v>
      </c>
      <c r="W581" s="510"/>
    </row>
    <row r="582" spans="1:23" ht="12" customHeight="1">
      <c r="A582" s="498">
        <v>431000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ref="J582:J645" si="223">SUMIF($A$10:$A$386,$A582,J$10:J$386)</f>
        <v>0</v>
      </c>
      <c r="K582" s="888">
        <f t="shared" si="222"/>
        <v>0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0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ref="U582:U608" si="224">SUMIF($A$10:$A$381,$A582,U$10:U$381)</f>
        <v>0</v>
      </c>
      <c r="V582" s="47">
        <f t="shared" si="219"/>
        <v>0</v>
      </c>
      <c r="W582" s="510"/>
    </row>
    <row r="583" spans="1:23" ht="12" customHeight="1">
      <c r="A583" s="498">
        <v>431001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3"/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si="224"/>
        <v>0</v>
      </c>
      <c r="V583" s="47">
        <f t="shared" si="219"/>
        <v>0</v>
      </c>
      <c r="W583" s="510"/>
    </row>
    <row r="584" spans="1:23" ht="12" customHeight="1">
      <c r="A584" s="498">
        <v>433000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16</v>
      </c>
      <c r="K584" s="888">
        <f t="shared" si="222"/>
        <v>8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24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24</v>
      </c>
      <c r="V584" s="47">
        <f t="shared" si="219"/>
        <v>0</v>
      </c>
      <c r="W584" s="510"/>
    </row>
    <row r="585" spans="1:23" ht="12" customHeight="1">
      <c r="A585" s="498">
        <v>433001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5</v>
      </c>
      <c r="K585" s="888">
        <f t="shared" si="222"/>
        <v>3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8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8</v>
      </c>
      <c r="V585" s="47">
        <f t="shared" si="219"/>
        <v>0</v>
      </c>
      <c r="W585" s="510"/>
    </row>
    <row r="586" spans="1:23" ht="12" customHeight="1">
      <c r="A586" s="498">
        <v>433010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0</v>
      </c>
      <c r="K586" s="888">
        <f t="shared" si="222"/>
        <v>0</v>
      </c>
      <c r="L586" s="888">
        <f t="shared" si="222"/>
        <v>0</v>
      </c>
      <c r="M586" s="888">
        <f t="shared" si="222"/>
        <v>0</v>
      </c>
      <c r="N586" s="515">
        <f t="shared" si="220"/>
        <v>0</v>
      </c>
      <c r="O586" s="509">
        <f t="shared" si="220"/>
        <v>0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0</v>
      </c>
      <c r="V586" s="47">
        <f t="shared" si="219"/>
        <v>0</v>
      </c>
      <c r="W586" s="510"/>
    </row>
    <row r="587" spans="1:23" ht="12" customHeight="1">
      <c r="A587" s="498">
        <v>433011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0</v>
      </c>
      <c r="K587" s="888">
        <f t="shared" si="222"/>
        <v>0</v>
      </c>
      <c r="L587" s="888">
        <f t="shared" si="222"/>
        <v>0</v>
      </c>
      <c r="M587" s="888">
        <f t="shared" si="222"/>
        <v>0</v>
      </c>
      <c r="N587" s="515">
        <f t="shared" si="220"/>
        <v>0</v>
      </c>
      <c r="O587" s="509">
        <f t="shared" si="220"/>
        <v>0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0</v>
      </c>
      <c r="V587" s="47">
        <f t="shared" si="219"/>
        <v>0</v>
      </c>
      <c r="W587" s="510"/>
    </row>
    <row r="588" spans="1:23" ht="12" customHeight="1">
      <c r="A588" s="498">
        <v>433051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0"/>
        <v>0</v>
      </c>
      <c r="O588" s="509">
        <f t="shared" si="220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>
      <c r="A589" s="498">
        <v>433060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8</v>
      </c>
      <c r="M589" s="888">
        <f t="shared" si="222"/>
        <v>0</v>
      </c>
      <c r="N589" s="515">
        <f t="shared" si="220"/>
        <v>0</v>
      </c>
      <c r="O589" s="509">
        <f t="shared" si="220"/>
        <v>8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8</v>
      </c>
      <c r="V589" s="47">
        <f t="shared" si="219"/>
        <v>0</v>
      </c>
      <c r="W589" s="510"/>
    </row>
    <row r="590" spans="1:23" ht="12" customHeight="1">
      <c r="A590" s="498">
        <v>433061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0</v>
      </c>
      <c r="M590" s="888">
        <f t="shared" si="222"/>
        <v>0</v>
      </c>
      <c r="N590" s="515">
        <f t="shared" ref="N590:O609" si="225">SUMIF($A$10:$A$386,$A590,N$10:N$386)</f>
        <v>0</v>
      </c>
      <c r="O590" s="509">
        <f t="shared" si="225"/>
        <v>0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0</v>
      </c>
      <c r="V590" s="47">
        <f t="shared" si="219"/>
        <v>0</v>
      </c>
      <c r="W590" s="510"/>
    </row>
    <row r="591" spans="1:23" ht="12" customHeight="1">
      <c r="A591" s="498">
        <v>433064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si="225"/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>
      <c r="A592" s="498">
        <v>433071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si="221"/>
        <v>0</v>
      </c>
      <c r="Q592" s="888">
        <f t="shared" si="221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>
      <c r="A593" s="498">
        <v>433081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1"/>
        <v>0</v>
      </c>
      <c r="Q593" s="888">
        <f t="shared" si="221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>
      <c r="A594" s="498">
        <v>433091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1"/>
        <v>0</v>
      </c>
      <c r="Q594" s="888">
        <f t="shared" si="221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>
      <c r="A595" s="498">
        <v>433092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1"/>
        <v>0</v>
      </c>
      <c r="Q595" s="888">
        <f t="shared" si="221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>
      <c r="A596" s="498">
        <v>433093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ref="P596:Q615" si="226">SUMIF($A$10:$A$381,$A596,P$10:P$381)</f>
        <v>0</v>
      </c>
      <c r="Q596" s="888">
        <f t="shared" si="226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>
      <c r="A597" s="498">
        <v>433094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si="226"/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>
      <c r="A598" s="498">
        <v>433700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0</v>
      </c>
      <c r="M598" s="888">
        <f t="shared" si="222"/>
        <v>0</v>
      </c>
      <c r="N598" s="515">
        <f t="shared" si="225"/>
        <v>8</v>
      </c>
      <c r="O598" s="509">
        <f t="shared" si="225"/>
        <v>8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8</v>
      </c>
      <c r="V598" s="47">
        <f t="shared" si="219"/>
        <v>0</v>
      </c>
      <c r="W598" s="510"/>
    </row>
    <row r="599" spans="1:23" ht="12" customHeight="1">
      <c r="A599" s="498">
        <v>433701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0</v>
      </c>
      <c r="M599" s="888">
        <f t="shared" si="222"/>
        <v>0</v>
      </c>
      <c r="N599" s="515">
        <f t="shared" si="225"/>
        <v>0</v>
      </c>
      <c r="O599" s="509">
        <f t="shared" si="225"/>
        <v>0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0</v>
      </c>
      <c r="V599" s="47">
        <f t="shared" si="219"/>
        <v>0</v>
      </c>
      <c r="W599" s="510"/>
    </row>
    <row r="600" spans="1:23" ht="12" customHeight="1">
      <c r="A600" s="498">
        <v>433760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16</v>
      </c>
      <c r="M600" s="888">
        <f t="shared" si="222"/>
        <v>0</v>
      </c>
      <c r="N600" s="515">
        <f t="shared" si="225"/>
        <v>0</v>
      </c>
      <c r="O600" s="509">
        <f t="shared" si="225"/>
        <v>16</v>
      </c>
      <c r="P600" s="515">
        <f t="shared" si="226"/>
        <v>0</v>
      </c>
      <c r="Q600" s="888">
        <f t="shared" si="226"/>
        <v>0</v>
      </c>
      <c r="R600" s="889">
        <f t="shared" si="215"/>
        <v>0</v>
      </c>
      <c r="S600" s="507"/>
      <c r="T600" s="508"/>
      <c r="U600" s="509">
        <f t="shared" si="224"/>
        <v>16</v>
      </c>
      <c r="V600" s="47">
        <f t="shared" si="219"/>
        <v>0</v>
      </c>
      <c r="W600" s="510"/>
    </row>
    <row r="601" spans="1:23" ht="12" customHeight="1">
      <c r="A601" s="498">
        <v>433774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4</v>
      </c>
      <c r="M601" s="888">
        <f t="shared" si="222"/>
        <v>0</v>
      </c>
      <c r="N601" s="515">
        <f t="shared" si="225"/>
        <v>0</v>
      </c>
      <c r="O601" s="509">
        <f t="shared" si="225"/>
        <v>4</v>
      </c>
      <c r="P601" s="515">
        <f t="shared" si="226"/>
        <v>0</v>
      </c>
      <c r="Q601" s="888">
        <f t="shared" si="226"/>
        <v>0</v>
      </c>
      <c r="R601" s="889">
        <f t="shared" si="215"/>
        <v>0</v>
      </c>
      <c r="S601" s="507"/>
      <c r="T601" s="508"/>
      <c r="U601" s="509">
        <f t="shared" si="224"/>
        <v>4</v>
      </c>
      <c r="V601" s="47">
        <f t="shared" si="219"/>
        <v>0</v>
      </c>
      <c r="W601" s="510"/>
    </row>
    <row r="602" spans="1:23" ht="12" customHeight="1">
      <c r="A602" s="498">
        <v>433778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15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>
      <c r="A603" s="498">
        <v>433779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45</v>
      </c>
      <c r="M603" s="888">
        <f t="shared" si="222"/>
        <v>0</v>
      </c>
      <c r="N603" s="515">
        <f t="shared" si="225"/>
        <v>0</v>
      </c>
      <c r="O603" s="509">
        <f t="shared" si="225"/>
        <v>45</v>
      </c>
      <c r="P603" s="515">
        <f t="shared" si="226"/>
        <v>0</v>
      </c>
      <c r="Q603" s="888">
        <f t="shared" si="226"/>
        <v>0</v>
      </c>
      <c r="R603" s="889">
        <f t="shared" si="215"/>
        <v>0</v>
      </c>
      <c r="S603" s="507"/>
      <c r="T603" s="508"/>
      <c r="U603" s="509">
        <f t="shared" si="224"/>
        <v>45</v>
      </c>
      <c r="V603" s="47">
        <f t="shared" si="219"/>
        <v>0</v>
      </c>
      <c r="W603" s="510"/>
    </row>
    <row r="604" spans="1:23" ht="12" customHeight="1">
      <c r="A604" s="498">
        <v>433780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12</v>
      </c>
      <c r="M604" s="888">
        <f t="shared" si="222"/>
        <v>0</v>
      </c>
      <c r="N604" s="515">
        <f t="shared" si="225"/>
        <v>0</v>
      </c>
      <c r="O604" s="509">
        <f t="shared" si="225"/>
        <v>12</v>
      </c>
      <c r="P604" s="515">
        <f t="shared" si="226"/>
        <v>0</v>
      </c>
      <c r="Q604" s="888">
        <f t="shared" si="226"/>
        <v>0</v>
      </c>
      <c r="R604" s="889">
        <f t="shared" ref="R604:R667" si="227">SUMIF($A$10:$A$381,$A604,R$10:R$381)</f>
        <v>0</v>
      </c>
      <c r="S604" s="507"/>
      <c r="T604" s="508"/>
      <c r="U604" s="509">
        <f t="shared" si="224"/>
        <v>12</v>
      </c>
      <c r="V604" s="47">
        <f t="shared" si="219"/>
        <v>0</v>
      </c>
      <c r="W604" s="510"/>
    </row>
    <row r="605" spans="1:23" ht="12" customHeight="1">
      <c r="A605" s="498">
        <v>433782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4</v>
      </c>
      <c r="M605" s="888">
        <f t="shared" si="222"/>
        <v>0</v>
      </c>
      <c r="N605" s="515">
        <f t="shared" si="225"/>
        <v>0</v>
      </c>
      <c r="O605" s="509">
        <f t="shared" si="225"/>
        <v>4</v>
      </c>
      <c r="P605" s="515">
        <f t="shared" si="226"/>
        <v>0</v>
      </c>
      <c r="Q605" s="888">
        <f t="shared" si="226"/>
        <v>0</v>
      </c>
      <c r="R605" s="889">
        <f t="shared" si="227"/>
        <v>0</v>
      </c>
      <c r="S605" s="507"/>
      <c r="T605" s="508"/>
      <c r="U605" s="509">
        <f t="shared" si="224"/>
        <v>4</v>
      </c>
      <c r="V605" s="47">
        <f t="shared" si="219"/>
        <v>0</v>
      </c>
      <c r="W605" s="510"/>
    </row>
    <row r="606" spans="1:23" ht="12" customHeight="1">
      <c r="A606" s="498">
        <v>433783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 t="shared" si="222"/>
        <v>0</v>
      </c>
      <c r="L606" s="888">
        <f t="shared" si="222"/>
        <v>0</v>
      </c>
      <c r="M606" s="888">
        <f t="shared" si="222"/>
        <v>0</v>
      </c>
      <c r="N606" s="515">
        <f t="shared" si="225"/>
        <v>0</v>
      </c>
      <c r="O606" s="509">
        <f t="shared" si="225"/>
        <v>0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 t="shared" si="224"/>
        <v>0</v>
      </c>
      <c r="V606" s="47">
        <f t="shared" si="219"/>
        <v>0</v>
      </c>
      <c r="W606" s="510"/>
    </row>
    <row r="607" spans="1:23" ht="12" customHeight="1">
      <c r="A607" s="498">
        <v>434000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 t="shared" si="222"/>
        <v>0</v>
      </c>
      <c r="L607" s="888">
        <f t="shared" si="222"/>
        <v>0</v>
      </c>
      <c r="M607" s="888">
        <f t="shared" si="222"/>
        <v>0</v>
      </c>
      <c r="N607" s="515">
        <f t="shared" si="225"/>
        <v>0</v>
      </c>
      <c r="O607" s="509">
        <f t="shared" si="225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 t="shared" si="224"/>
        <v>0</v>
      </c>
      <c r="V607" s="47">
        <f t="shared" si="219"/>
        <v>0</v>
      </c>
      <c r="W607" s="510"/>
    </row>
    <row r="608" spans="1:23" ht="12" customHeight="1">
      <c r="A608" s="498">
        <v>434001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 t="shared" si="222"/>
        <v>0</v>
      </c>
      <c r="L608" s="888">
        <f t="shared" si="222"/>
        <v>0</v>
      </c>
      <c r="M608" s="888">
        <f t="shared" si="222"/>
        <v>0</v>
      </c>
      <c r="N608" s="515">
        <f t="shared" si="225"/>
        <v>0</v>
      </c>
      <c r="O608" s="509">
        <f t="shared" si="225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 t="shared" si="224"/>
        <v>0</v>
      </c>
      <c r="V608" s="47">
        <f t="shared" si="219"/>
        <v>0</v>
      </c>
      <c r="W608" s="510"/>
    </row>
    <row r="609" spans="1:23" ht="12" customHeight="1">
      <c r="A609" s="498">
        <v>511001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888">
        <f>SUMIF($A$10:$A$386,$A609,K$10:K$387)</f>
        <v>8</v>
      </c>
      <c r="L609" s="515">
        <f t="shared" ref="L609:M611" si="228">SUMIF($A$10:$A$381,$A609,L$10:L$381)</f>
        <v>0</v>
      </c>
      <c r="M609" s="515">
        <f t="shared" si="228"/>
        <v>0</v>
      </c>
      <c r="N609" s="515">
        <f t="shared" si="225"/>
        <v>0</v>
      </c>
      <c r="O609" s="509">
        <f t="shared" si="225"/>
        <v>8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>SUMIF($A$10:$A$386,$A609,U$10:U$386)</f>
        <v>8</v>
      </c>
      <c r="V609" s="47">
        <f t="shared" si="219"/>
        <v>0</v>
      </c>
      <c r="W609" s="510"/>
    </row>
    <row r="610" spans="1:23" ht="12" customHeight="1">
      <c r="A610" s="498">
        <v>512001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0</v>
      </c>
      <c r="K610" s="888">
        <f>SUMIF($A$10:$A$381,$A610,K$10:K$381)</f>
        <v>0</v>
      </c>
      <c r="L610" s="515">
        <f t="shared" si="228"/>
        <v>0</v>
      </c>
      <c r="M610" s="515">
        <f t="shared" si="228"/>
        <v>0</v>
      </c>
      <c r="N610" s="515">
        <f t="shared" ref="N610:O629" si="229">SUMIF($A$10:$A$386,$A610,N$10:N$386)</f>
        <v>0</v>
      </c>
      <c r="O610" s="509">
        <f t="shared" si="229"/>
        <v>0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>SUMIF($A$10:$A$386,$A610,U$10:U$386)</f>
        <v>0</v>
      </c>
      <c r="V610" s="47">
        <f t="shared" si="219"/>
        <v>0</v>
      </c>
      <c r="W610" s="510"/>
    </row>
    <row r="611" spans="1:23" ht="12" customHeight="1">
      <c r="A611" s="498">
        <v>513001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0</v>
      </c>
      <c r="K611" s="888">
        <f>SUMIF($A$10:$A$381,$A611,K$10:K$381)</f>
        <v>0</v>
      </c>
      <c r="L611" s="515">
        <f t="shared" si="228"/>
        <v>0</v>
      </c>
      <c r="M611" s="515">
        <f t="shared" si="228"/>
        <v>0</v>
      </c>
      <c r="N611" s="515">
        <f t="shared" si="229"/>
        <v>0</v>
      </c>
      <c r="O611" s="509">
        <f t="shared" si="229"/>
        <v>0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>SUMIF($A$10:$A$386,$A611,U$10:U$386)</f>
        <v>0</v>
      </c>
      <c r="V611" s="47">
        <f t="shared" si="219"/>
        <v>0</v>
      </c>
      <c r="W611" s="510"/>
    </row>
    <row r="612" spans="1:23" ht="12" customHeight="1">
      <c r="A612" s="498">
        <v>513021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0</v>
      </c>
      <c r="K612" s="515">
        <f>SUMIF($A$10:$A$386,$A612,K$10:K$386)</f>
        <v>0</v>
      </c>
      <c r="L612" s="515">
        <f>SUMIF($A$10:$A$386,$A612,L$10:L$386)</f>
        <v>0</v>
      </c>
      <c r="M612" s="515">
        <f>SUMIF($A$10:$A$386,$A612,M$10:M$386)</f>
        <v>0</v>
      </c>
      <c r="N612" s="515">
        <f t="shared" si="229"/>
        <v>0</v>
      </c>
      <c r="O612" s="509">
        <f t="shared" si="229"/>
        <v>0</v>
      </c>
      <c r="P612" s="515">
        <f t="shared" si="226"/>
        <v>0</v>
      </c>
      <c r="Q612" s="888">
        <f t="shared" si="226"/>
        <v>0</v>
      </c>
      <c r="R612" s="889">
        <f t="shared" si="227"/>
        <v>0</v>
      </c>
      <c r="S612" s="507"/>
      <c r="T612" s="508"/>
      <c r="U612" s="509">
        <f>SUMIF($A$10:$A$386,$A612,U$10:U$386)</f>
        <v>0</v>
      </c>
      <c r="V612" s="47">
        <f t="shared" si="219"/>
        <v>0</v>
      </c>
      <c r="W612" s="510"/>
    </row>
    <row r="613" spans="1:23" ht="12" customHeight="1">
      <c r="A613" s="498">
        <v>542000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24</v>
      </c>
      <c r="K613" s="888">
        <f t="shared" ref="K613:M632" si="230">SUMIF($A$10:$A$381,$A613,K$10:K$381)</f>
        <v>0</v>
      </c>
      <c r="L613" s="515">
        <f t="shared" si="230"/>
        <v>0</v>
      </c>
      <c r="M613" s="515">
        <f t="shared" si="230"/>
        <v>0</v>
      </c>
      <c r="N613" s="515">
        <f t="shared" si="229"/>
        <v>0</v>
      </c>
      <c r="O613" s="509">
        <f t="shared" si="229"/>
        <v>24</v>
      </c>
      <c r="P613" s="515">
        <f t="shared" si="226"/>
        <v>0</v>
      </c>
      <c r="Q613" s="888">
        <f t="shared" si="226"/>
        <v>0</v>
      </c>
      <c r="R613" s="889">
        <f t="shared" si="227"/>
        <v>0</v>
      </c>
      <c r="S613" s="507"/>
      <c r="T613" s="508"/>
      <c r="U613" s="509">
        <f t="shared" ref="U613:U655" si="231">SUMIF($A$10:$A$381,$A613,U$10:U$381)</f>
        <v>24</v>
      </c>
      <c r="V613" s="47">
        <f t="shared" si="219"/>
        <v>0</v>
      </c>
      <c r="W613" s="510"/>
    </row>
    <row r="614" spans="1:23" ht="12" customHeight="1">
      <c r="A614" s="498">
        <v>546000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16</v>
      </c>
      <c r="K614" s="888">
        <f t="shared" si="230"/>
        <v>0</v>
      </c>
      <c r="L614" s="888">
        <f t="shared" si="230"/>
        <v>0</v>
      </c>
      <c r="M614" s="888">
        <f t="shared" si="230"/>
        <v>0</v>
      </c>
      <c r="N614" s="515">
        <f t="shared" si="229"/>
        <v>0</v>
      </c>
      <c r="O614" s="509">
        <f t="shared" si="229"/>
        <v>16</v>
      </c>
      <c r="P614" s="515">
        <f t="shared" si="226"/>
        <v>0</v>
      </c>
      <c r="Q614" s="888">
        <f t="shared" si="226"/>
        <v>0</v>
      </c>
      <c r="R614" s="889">
        <f t="shared" si="227"/>
        <v>0</v>
      </c>
      <c r="S614" s="507"/>
      <c r="T614" s="508"/>
      <c r="U614" s="509">
        <f t="shared" si="231"/>
        <v>16</v>
      </c>
      <c r="V614" s="47">
        <f t="shared" si="219"/>
        <v>0</v>
      </c>
      <c r="W614" s="510"/>
    </row>
    <row r="615" spans="1:23" ht="12" customHeight="1">
      <c r="A615" s="498">
        <v>546001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16</v>
      </c>
      <c r="K615" s="888">
        <f t="shared" si="230"/>
        <v>0</v>
      </c>
      <c r="L615" s="888">
        <f t="shared" si="230"/>
        <v>0</v>
      </c>
      <c r="M615" s="888">
        <f t="shared" si="230"/>
        <v>0</v>
      </c>
      <c r="N615" s="515">
        <f t="shared" si="229"/>
        <v>0</v>
      </c>
      <c r="O615" s="509">
        <f t="shared" si="229"/>
        <v>16</v>
      </c>
      <c r="P615" s="515">
        <f t="shared" si="226"/>
        <v>0</v>
      </c>
      <c r="Q615" s="888">
        <f t="shared" si="226"/>
        <v>0</v>
      </c>
      <c r="R615" s="889">
        <f t="shared" si="227"/>
        <v>0</v>
      </c>
      <c r="S615" s="507"/>
      <c r="T615" s="508"/>
      <c r="U615" s="509">
        <f t="shared" si="231"/>
        <v>16</v>
      </c>
      <c r="V615" s="47">
        <f t="shared" si="219"/>
        <v>0</v>
      </c>
      <c r="W615" s="510"/>
    </row>
    <row r="616" spans="1:23" ht="12" customHeight="1">
      <c r="A616" s="498">
        <v>546030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0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0</v>
      </c>
      <c r="P616" s="515">
        <f t="shared" ref="P616:Q635" si="232">SUMIF($A$10:$A$381,$A616,P$10:P$381)</f>
        <v>0</v>
      </c>
      <c r="Q616" s="888">
        <f t="shared" si="232"/>
        <v>0</v>
      </c>
      <c r="R616" s="889">
        <f t="shared" si="227"/>
        <v>0</v>
      </c>
      <c r="S616" s="507"/>
      <c r="T616" s="508"/>
      <c r="U616" s="509">
        <f t="shared" si="231"/>
        <v>0</v>
      </c>
      <c r="V616" s="47">
        <f t="shared" si="219"/>
        <v>0</v>
      </c>
      <c r="W616" s="510"/>
    </row>
    <row r="617" spans="1:23" ht="12" customHeight="1">
      <c r="A617" s="498">
        <v>11250130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0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0</v>
      </c>
      <c r="P617" s="515">
        <f t="shared" si="232"/>
        <v>0</v>
      </c>
      <c r="Q617" s="888">
        <f t="shared" si="232"/>
        <v>0</v>
      </c>
      <c r="R617" s="889">
        <f t="shared" si="227"/>
        <v>0</v>
      </c>
      <c r="S617" s="507"/>
      <c r="T617" s="508"/>
      <c r="U617" s="509">
        <f t="shared" si="231"/>
        <v>0</v>
      </c>
      <c r="V617" s="47">
        <f t="shared" si="219"/>
        <v>0</v>
      </c>
      <c r="W617" s="510"/>
    </row>
    <row r="618" spans="1:23" ht="12" customHeight="1">
      <c r="A618" s="498">
        <v>11250133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>
      <c r="A619" s="498">
        <v>11250862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>
      <c r="A620" s="498">
        <v>11252892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24</v>
      </c>
      <c r="R620" s="889">
        <f t="shared" si="227"/>
        <v>24</v>
      </c>
      <c r="S620" s="507"/>
      <c r="T620" s="508"/>
      <c r="U620" s="509">
        <f t="shared" si="231"/>
        <v>24</v>
      </c>
      <c r="V620" s="47">
        <f t="shared" si="219"/>
        <v>0</v>
      </c>
      <c r="W620" s="510"/>
    </row>
    <row r="621" spans="1:23" ht="12" customHeight="1">
      <c r="A621" s="498">
        <v>11259812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>
      <c r="A622" s="498">
        <v>11350118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0</v>
      </c>
      <c r="R622" s="889">
        <f t="shared" si="227"/>
        <v>0</v>
      </c>
      <c r="S622" s="507"/>
      <c r="T622" s="508"/>
      <c r="U622" s="509">
        <f t="shared" si="231"/>
        <v>0</v>
      </c>
      <c r="V622" s="47">
        <f t="shared" si="219"/>
        <v>0</v>
      </c>
      <c r="W622" s="510"/>
    </row>
    <row r="623" spans="1:23" ht="12" customHeight="1">
      <c r="A623" s="498">
        <v>11350130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>
      <c r="A624" s="498">
        <v>11350133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>
      <c r="A625" s="498">
        <v>11350862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0</v>
      </c>
      <c r="R625" s="889">
        <f t="shared" si="227"/>
        <v>0</v>
      </c>
      <c r="S625" s="507"/>
      <c r="T625" s="508"/>
      <c r="U625" s="509">
        <f t="shared" si="231"/>
        <v>0</v>
      </c>
      <c r="V625" s="47">
        <f t="shared" si="219"/>
        <v>0</v>
      </c>
      <c r="W625" s="510"/>
    </row>
    <row r="626" spans="1:23" ht="12" customHeight="1">
      <c r="A626" s="498">
        <v>11350817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si="229"/>
        <v>0</v>
      </c>
      <c r="O626" s="509">
        <f t="shared" si="229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>
      <c r="A627" s="498">
        <v>11352830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29"/>
        <v>0</v>
      </c>
      <c r="O627" s="509">
        <f t="shared" si="229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>
      <c r="A628" s="498">
        <v>11352892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29"/>
        <v>0</v>
      </c>
      <c r="O628" s="509">
        <f t="shared" si="229"/>
        <v>0</v>
      </c>
      <c r="P628" s="515">
        <f t="shared" si="232"/>
        <v>0</v>
      </c>
      <c r="Q628" s="888">
        <f t="shared" si="232"/>
        <v>48</v>
      </c>
      <c r="R628" s="889">
        <f t="shared" si="227"/>
        <v>48</v>
      </c>
      <c r="S628" s="507"/>
      <c r="T628" s="508"/>
      <c r="U628" s="509">
        <f t="shared" si="231"/>
        <v>48</v>
      </c>
      <c r="V628" s="47">
        <f t="shared" si="219"/>
        <v>0</v>
      </c>
      <c r="W628" s="510"/>
    </row>
    <row r="629" spans="1:23" ht="12" customHeight="1">
      <c r="A629" s="498">
        <v>11359812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29"/>
        <v>0</v>
      </c>
      <c r="O629" s="509">
        <f t="shared" si="229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19"/>
        <v>0</v>
      </c>
      <c r="W629" s="510"/>
    </row>
    <row r="630" spans="1:23" ht="12" customHeight="1">
      <c r="A630" s="498">
        <v>11450118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si="230"/>
        <v>0</v>
      </c>
      <c r="L630" s="888">
        <f t="shared" si="230"/>
        <v>0</v>
      </c>
      <c r="M630" s="888">
        <f t="shared" si="230"/>
        <v>0</v>
      </c>
      <c r="N630" s="515">
        <f t="shared" ref="N630:O649" si="233">SUMIF($A$10:$A$386,$A630,N$10:N$386)</f>
        <v>0</v>
      </c>
      <c r="O630" s="509">
        <f t="shared" si="233"/>
        <v>0</v>
      </c>
      <c r="P630" s="515">
        <f t="shared" si="232"/>
        <v>0</v>
      </c>
      <c r="Q630" s="888">
        <f t="shared" si="232"/>
        <v>0</v>
      </c>
      <c r="R630" s="889">
        <f t="shared" si="227"/>
        <v>0</v>
      </c>
      <c r="S630" s="507"/>
      <c r="T630" s="508"/>
      <c r="U630" s="509">
        <f t="shared" si="231"/>
        <v>0</v>
      </c>
      <c r="V630" s="47">
        <f t="shared" si="219"/>
        <v>0</v>
      </c>
      <c r="W630" s="510"/>
    </row>
    <row r="631" spans="1:23" ht="12" customHeight="1">
      <c r="A631" s="498">
        <v>11450130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0"/>
        <v>0</v>
      </c>
      <c r="L631" s="888">
        <f t="shared" si="230"/>
        <v>0</v>
      </c>
      <c r="M631" s="888">
        <f t="shared" si="230"/>
        <v>0</v>
      </c>
      <c r="N631" s="515">
        <f t="shared" si="233"/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ref="V631:V696" si="234">O631+R631-U631</f>
        <v>0</v>
      </c>
      <c r="W631" s="510"/>
    </row>
    <row r="632" spans="1:23" ht="12" customHeight="1">
      <c r="A632" s="498">
        <v>11450817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0"/>
        <v>0</v>
      </c>
      <c r="L632" s="888">
        <f t="shared" si="230"/>
        <v>0</v>
      </c>
      <c r="M632" s="888">
        <f t="shared" si="230"/>
        <v>0</v>
      </c>
      <c r="N632" s="515">
        <f t="shared" si="233"/>
        <v>0</v>
      </c>
      <c r="O632" s="509">
        <f t="shared" si="233"/>
        <v>0</v>
      </c>
      <c r="P632" s="515">
        <f t="shared" si="232"/>
        <v>0</v>
      </c>
      <c r="Q632" s="888">
        <f t="shared" si="232"/>
        <v>0</v>
      </c>
      <c r="R632" s="889">
        <f t="shared" si="227"/>
        <v>0</v>
      </c>
      <c r="S632" s="507"/>
      <c r="T632" s="508"/>
      <c r="U632" s="509">
        <f t="shared" si="231"/>
        <v>0</v>
      </c>
      <c r="V632" s="47">
        <f t="shared" si="234"/>
        <v>0</v>
      </c>
      <c r="W632" s="510"/>
    </row>
    <row r="633" spans="1:23" ht="12" customHeight="1">
      <c r="A633" s="498">
        <v>11450862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ref="K633:M652" si="235">SUMIF($A$10:$A$381,$A633,K$10:K$381)</f>
        <v>0</v>
      </c>
      <c r="L633" s="888">
        <f t="shared" si="235"/>
        <v>0</v>
      </c>
      <c r="M633" s="888">
        <f t="shared" si="235"/>
        <v>0</v>
      </c>
      <c r="N633" s="515">
        <f t="shared" si="233"/>
        <v>0</v>
      </c>
      <c r="O633" s="509">
        <f t="shared" si="233"/>
        <v>0</v>
      </c>
      <c r="P633" s="515">
        <f t="shared" si="232"/>
        <v>0</v>
      </c>
      <c r="Q633" s="888">
        <f t="shared" si="232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si="234"/>
        <v>0</v>
      </c>
      <c r="W633" s="510"/>
    </row>
    <row r="634" spans="1:23" ht="12" customHeight="1">
      <c r="A634" s="498">
        <v>11452812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5"/>
        <v>0</v>
      </c>
      <c r="L634" s="888">
        <f t="shared" si="235"/>
        <v>0</v>
      </c>
      <c r="M634" s="888">
        <f t="shared" si="235"/>
        <v>0</v>
      </c>
      <c r="N634" s="515">
        <f t="shared" si="233"/>
        <v>0</v>
      </c>
      <c r="O634" s="509">
        <f t="shared" si="233"/>
        <v>0</v>
      </c>
      <c r="P634" s="515">
        <f t="shared" si="232"/>
        <v>0</v>
      </c>
      <c r="Q634" s="888">
        <f t="shared" si="232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>
      <c r="A635" s="498">
        <v>11452835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si="235"/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2"/>
        <v>0</v>
      </c>
      <c r="Q635" s="888">
        <f t="shared" si="232"/>
        <v>180</v>
      </c>
      <c r="R635" s="889">
        <f t="shared" si="227"/>
        <v>180</v>
      </c>
      <c r="S635" s="507"/>
      <c r="T635" s="508"/>
      <c r="U635" s="509">
        <f t="shared" si="231"/>
        <v>180</v>
      </c>
      <c r="V635" s="47">
        <f t="shared" si="234"/>
        <v>0</v>
      </c>
      <c r="W635" s="510"/>
    </row>
    <row r="636" spans="1:23" ht="12" customHeight="1">
      <c r="A636" s="498">
        <v>11550130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ref="P636:Q655" si="236">SUMIF($A$10:$A$381,$A636,P$10:P$381)</f>
        <v>0</v>
      </c>
      <c r="Q636" s="888">
        <f t="shared" si="236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>
      <c r="A637" s="498">
        <v>12202117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si="236"/>
        <v>0</v>
      </c>
      <c r="Q637" s="888">
        <f t="shared" si="236"/>
        <v>0</v>
      </c>
      <c r="R637" s="889">
        <f t="shared" si="227"/>
        <v>0</v>
      </c>
      <c r="S637" s="507"/>
      <c r="T637" s="508"/>
      <c r="U637" s="509">
        <f t="shared" si="231"/>
        <v>0</v>
      </c>
      <c r="V637" s="47">
        <f t="shared" si="234"/>
        <v>0</v>
      </c>
      <c r="W637" s="510"/>
    </row>
    <row r="638" spans="1:23" ht="12" customHeight="1">
      <c r="A638" s="498">
        <v>12202844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>
      <c r="A639" s="498">
        <v>12202885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>
      <c r="A640" s="498">
        <v>12213118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>
      <c r="A641" s="498">
        <v>12213130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>
      <c r="A642" s="498">
        <v>12302110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3"/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>
      <c r="A643" s="498">
        <v>12302118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3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>
      <c r="A644" s="498">
        <v>12302122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3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>
      <c r="A645" s="498">
        <v>12302835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3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>
      <c r="A646" s="498">
        <v>12303118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ref="J646:J709" si="237">SUMIF($A$10:$A$386,$A646,J$10:J$386)</f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si="233"/>
        <v>0</v>
      </c>
      <c r="O646" s="509">
        <f t="shared" si="233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>
      <c r="A647" s="498">
        <v>12702009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7"/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3"/>
        <v>0</v>
      </c>
      <c r="O647" s="509">
        <f t="shared" si="233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>
      <c r="A648" s="498">
        <v>12702018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3"/>
        <v>0</v>
      </c>
      <c r="O648" s="509">
        <f t="shared" si="233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>
      <c r="A649" s="498">
        <v>12702022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3"/>
        <v>0</v>
      </c>
      <c r="O649" s="509">
        <f t="shared" si="233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>
      <c r="A650" s="498">
        <v>12702815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si="235"/>
        <v>0</v>
      </c>
      <c r="L650" s="888">
        <f t="shared" si="235"/>
        <v>0</v>
      </c>
      <c r="M650" s="888">
        <f t="shared" si="235"/>
        <v>0</v>
      </c>
      <c r="N650" s="515">
        <f t="shared" ref="N650:O669" si="238">SUMIF($A$10:$A$386,$A650,N$10:N$386)</f>
        <v>0</v>
      </c>
      <c r="O650" s="509">
        <f t="shared" si="238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>
      <c r="A651" s="498">
        <v>12706832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5"/>
        <v>0</v>
      </c>
      <c r="L651" s="888">
        <f t="shared" si="235"/>
        <v>0</v>
      </c>
      <c r="M651" s="888">
        <f t="shared" si="235"/>
        <v>0</v>
      </c>
      <c r="N651" s="515">
        <f t="shared" si="238"/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>
      <c r="A652" s="498">
        <v>13201109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5"/>
        <v>0</v>
      </c>
      <c r="L652" s="888">
        <f t="shared" si="235"/>
        <v>0</v>
      </c>
      <c r="M652" s="888">
        <f t="shared" si="235"/>
        <v>0</v>
      </c>
      <c r="N652" s="515">
        <f t="shared" si="238"/>
        <v>0</v>
      </c>
      <c r="O652" s="509">
        <f t="shared" si="238"/>
        <v>0</v>
      </c>
      <c r="P652" s="515">
        <f t="shared" si="236"/>
        <v>0</v>
      </c>
      <c r="Q652" s="888">
        <f t="shared" si="236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>
      <c r="A653" s="498">
        <v>13201130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ref="K653:M672" si="239">SUMIF($A$10:$A$381,$A653,K$10:K$381)</f>
        <v>0</v>
      </c>
      <c r="L653" s="888">
        <f t="shared" si="239"/>
        <v>0</v>
      </c>
      <c r="M653" s="888">
        <f t="shared" si="239"/>
        <v>0</v>
      </c>
      <c r="N653" s="515">
        <f t="shared" si="238"/>
        <v>0</v>
      </c>
      <c r="O653" s="509">
        <f t="shared" si="238"/>
        <v>0</v>
      </c>
      <c r="P653" s="515">
        <f t="shared" si="236"/>
        <v>0</v>
      </c>
      <c r="Q653" s="888">
        <f t="shared" si="236"/>
        <v>0</v>
      </c>
      <c r="R653" s="889">
        <f t="shared" si="227"/>
        <v>0</v>
      </c>
      <c r="S653" s="507"/>
      <c r="T653" s="508"/>
      <c r="U653" s="509">
        <f t="shared" si="231"/>
        <v>0</v>
      </c>
      <c r="V653" s="47">
        <f t="shared" si="234"/>
        <v>0</v>
      </c>
      <c r="W653" s="510"/>
    </row>
    <row r="654" spans="1:23" ht="12" customHeight="1">
      <c r="A654" s="498">
        <v>13202130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8"/>
        <v>0</v>
      </c>
      <c r="O654" s="509">
        <f t="shared" si="238"/>
        <v>0</v>
      </c>
      <c r="P654" s="515">
        <f t="shared" si="236"/>
        <v>0</v>
      </c>
      <c r="Q654" s="888">
        <f t="shared" si="236"/>
        <v>0</v>
      </c>
      <c r="R654" s="889">
        <f t="shared" si="227"/>
        <v>0</v>
      </c>
      <c r="S654" s="507"/>
      <c r="T654" s="508"/>
      <c r="U654" s="509">
        <f t="shared" si="231"/>
        <v>0</v>
      </c>
      <c r="V654" s="47">
        <f t="shared" si="234"/>
        <v>0</v>
      </c>
      <c r="W654" s="510"/>
    </row>
    <row r="655" spans="1:23" ht="12" customHeight="1">
      <c r="A655" s="498">
        <v>13301108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36"/>
        <v>0</v>
      </c>
      <c r="Q655" s="888">
        <f t="shared" si="236"/>
        <v>0</v>
      </c>
      <c r="R655" s="889">
        <f t="shared" si="227"/>
        <v>0</v>
      </c>
      <c r="S655" s="507"/>
      <c r="T655" s="508"/>
      <c r="U655" s="509">
        <f t="shared" si="231"/>
        <v>0</v>
      </c>
      <c r="V655" s="47">
        <f t="shared" si="234"/>
        <v>0</v>
      </c>
      <c r="W655" s="510"/>
    </row>
    <row r="656" spans="1:23" ht="12" customHeight="1">
      <c r="A656" s="498">
        <v>13301110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ref="P656:Q675" si="240">SUMIF($A$10:$A$381,$A656,P$10:P$381)</f>
        <v>0</v>
      </c>
      <c r="Q656" s="888">
        <f t="shared" si="240"/>
        <v>0</v>
      </c>
      <c r="R656" s="889">
        <f t="shared" si="227"/>
        <v>0</v>
      </c>
      <c r="S656" s="507"/>
      <c r="T656" s="508"/>
      <c r="U656" s="509"/>
      <c r="V656" s="47">
        <f t="shared" si="234"/>
        <v>0</v>
      </c>
      <c r="W656" s="510"/>
    </row>
    <row r="657" spans="1:23" ht="12" customHeight="1">
      <c r="A657" s="498">
        <v>13301130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si="240"/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ref="U657:U688" si="241">SUMIF($A$10:$A$381,$A657,U$10:U$381)</f>
        <v>0</v>
      </c>
      <c r="V657" s="47">
        <f t="shared" si="234"/>
        <v>0</v>
      </c>
      <c r="W657" s="510"/>
    </row>
    <row r="658" spans="1:23" ht="12" customHeight="1">
      <c r="A658" s="498">
        <v>13301140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>
        <f t="shared" si="241"/>
        <v>0</v>
      </c>
      <c r="V658" s="47">
        <f t="shared" si="234"/>
        <v>0</v>
      </c>
      <c r="W658" s="510"/>
    </row>
    <row r="659" spans="1:23" ht="12" customHeight="1">
      <c r="A659" s="498">
        <v>13301145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si="241"/>
        <v>0</v>
      </c>
      <c r="V659" s="47">
        <f t="shared" si="234"/>
        <v>0</v>
      </c>
      <c r="W659" s="510"/>
    </row>
    <row r="660" spans="1:23" ht="12" customHeight="1">
      <c r="A660" s="498">
        <v>13301808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>
      <c r="A661" s="498">
        <v>13301811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>
      <c r="A662" s="498">
        <v>13301812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>
      <c r="A663" s="498">
        <v>13301844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>
      <c r="A664" s="498">
        <v>13301885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si="227"/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>
      <c r="A665" s="498">
        <v>13302109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27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>
      <c r="A666" s="498">
        <v>13302130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38"/>
        <v>0</v>
      </c>
      <c r="O666" s="509">
        <f t="shared" si="238"/>
        <v>0</v>
      </c>
      <c r="P666" s="515">
        <f t="shared" si="240"/>
        <v>0</v>
      </c>
      <c r="Q666" s="888">
        <f t="shared" si="240"/>
        <v>0</v>
      </c>
      <c r="R666" s="889">
        <f t="shared" si="227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>
      <c r="A667" s="498">
        <v>13607109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38"/>
        <v>0</v>
      </c>
      <c r="O667" s="509">
        <f t="shared" si="238"/>
        <v>0</v>
      </c>
      <c r="P667" s="515">
        <f t="shared" si="240"/>
        <v>0</v>
      </c>
      <c r="Q667" s="888">
        <f t="shared" si="240"/>
        <v>0</v>
      </c>
      <c r="R667" s="889">
        <f t="shared" si="227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>
      <c r="A668" s="498">
        <v>13607127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38"/>
        <v>0</v>
      </c>
      <c r="O668" s="509">
        <f t="shared" si="238"/>
        <v>0</v>
      </c>
      <c r="P668" s="515">
        <f t="shared" si="240"/>
        <v>0</v>
      </c>
      <c r="Q668" s="888">
        <f t="shared" si="240"/>
        <v>0</v>
      </c>
      <c r="R668" s="889">
        <f t="shared" ref="R668:R731" si="242">SUMIF($A$10:$A$381,$A668,R$10:R$381)</f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>
      <c r="A669" s="498">
        <v>13607130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38"/>
        <v>0</v>
      </c>
      <c r="O669" s="509">
        <f t="shared" si="238"/>
        <v>0</v>
      </c>
      <c r="P669" s="515">
        <f t="shared" si="240"/>
        <v>0</v>
      </c>
      <c r="Q669" s="888">
        <f t="shared" si="240"/>
        <v>0</v>
      </c>
      <c r="R669" s="889">
        <f t="shared" si="242"/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>
      <c r="A670" s="498">
        <v>13607143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ref="N670:O689" si="243">SUMIF($A$10:$A$386,$A670,N$10:N$386)</f>
        <v>0</v>
      </c>
      <c r="O670" s="509">
        <f t="shared" si="243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>
      <c r="A671" s="498">
        <v>13607145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si="243"/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>
      <c r="A672" s="498">
        <v>13607808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3"/>
        <v>0</v>
      </c>
      <c r="O672" s="509">
        <f t="shared" si="243"/>
        <v>0</v>
      </c>
      <c r="P672" s="515">
        <f t="shared" si="240"/>
        <v>0</v>
      </c>
      <c r="Q672" s="888">
        <f t="shared" si="240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>
      <c r="A673" s="498">
        <v>13607812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ref="K673:M692" si="244">SUMIF($A$10:$A$381,$A673,K$10:K$381)</f>
        <v>0</v>
      </c>
      <c r="L673" s="888">
        <f t="shared" si="244"/>
        <v>0</v>
      </c>
      <c r="M673" s="888">
        <f t="shared" si="244"/>
        <v>0</v>
      </c>
      <c r="N673" s="515">
        <f t="shared" si="243"/>
        <v>0</v>
      </c>
      <c r="O673" s="509">
        <f t="shared" si="243"/>
        <v>0</v>
      </c>
      <c r="P673" s="515">
        <f t="shared" si="240"/>
        <v>0</v>
      </c>
      <c r="Q673" s="888">
        <f t="shared" si="240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>
      <c r="A674" s="498">
        <v>13607815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3"/>
        <v>0</v>
      </c>
      <c r="O674" s="509">
        <f t="shared" si="243"/>
        <v>0</v>
      </c>
      <c r="P674" s="515">
        <f t="shared" si="240"/>
        <v>0</v>
      </c>
      <c r="Q674" s="888">
        <f t="shared" si="240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>
      <c r="A675" s="498">
        <v>13607844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0"/>
        <v>0</v>
      </c>
      <c r="Q675" s="888">
        <f t="shared" si="240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>
      <c r="A676" s="498">
        <v>13607845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ref="P676:Q695" si="245">SUMIF($A$10:$A$381,$A676,P$10:P$381)</f>
        <v>0</v>
      </c>
      <c r="Q676" s="888">
        <f t="shared" si="245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>
      <c r="A677" s="498">
        <v>13607885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si="245"/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>
      <c r="A678" s="498">
        <v>13607887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>
      <c r="A679" s="498">
        <v>13627109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>
      <c r="A680" s="498">
        <v>13627130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>
      <c r="A681" s="498">
        <v>13627145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>
      <c r="A682" s="498">
        <v>13801812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>
      <c r="A683" s="498">
        <v>13801815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>
      <c r="A684" s="498">
        <v>13801844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>
      <c r="A685" s="498">
        <v>13801885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>
      <c r="A686" s="498">
        <v>13861808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3"/>
        <v>0</v>
      </c>
      <c r="O686" s="509">
        <f t="shared" si="243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si="241"/>
        <v>0</v>
      </c>
      <c r="V686" s="47">
        <f t="shared" si="234"/>
        <v>0</v>
      </c>
      <c r="W686" s="510"/>
    </row>
    <row r="687" spans="1:23" ht="12" customHeight="1">
      <c r="A687" s="498">
        <v>13861815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3"/>
        <v>0</v>
      </c>
      <c r="O687" s="509">
        <f t="shared" si="243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1"/>
        <v>0</v>
      </c>
      <c r="V687" s="47">
        <f t="shared" si="234"/>
        <v>0</v>
      </c>
      <c r="W687" s="510"/>
    </row>
    <row r="688" spans="1:23" ht="12" customHeight="1">
      <c r="A688" s="498">
        <v>13861844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3"/>
        <v>0</v>
      </c>
      <c r="O688" s="509">
        <f t="shared" si="243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1"/>
        <v>0</v>
      </c>
      <c r="V688" s="47">
        <f t="shared" si="234"/>
        <v>0</v>
      </c>
      <c r="W688" s="510"/>
    </row>
    <row r="689" spans="1:23" ht="12" customHeight="1">
      <c r="A689" s="498">
        <v>13901109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3"/>
        <v>0</v>
      </c>
      <c r="O689" s="509">
        <f t="shared" si="243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ref="U689:U720" si="246">SUMIF($A$10:$A$381,$A689,U$10:U$381)</f>
        <v>0</v>
      </c>
      <c r="V689" s="47">
        <f t="shared" si="234"/>
        <v>0</v>
      </c>
      <c r="W689" s="510"/>
    </row>
    <row r="690" spans="1:23" ht="12" customHeight="1">
      <c r="A690" s="498">
        <v>13901145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ref="N690:O709" si="247">SUMIF($A$10:$A$386,$A690,N$10:N$386)</f>
        <v>0</v>
      </c>
      <c r="O690" s="509">
        <f t="shared" si="247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6"/>
        <v>0</v>
      </c>
      <c r="V690" s="47">
        <f t="shared" si="234"/>
        <v>0</v>
      </c>
      <c r="W690" s="510"/>
    </row>
    <row r="691" spans="1:23" ht="12" customHeight="1">
      <c r="A691" s="498">
        <v>20150835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si="247"/>
        <v>0</v>
      </c>
      <c r="O691" s="509">
        <f t="shared" si="247"/>
        <v>0</v>
      </c>
      <c r="P691" s="515">
        <f t="shared" si="245"/>
        <v>0</v>
      </c>
      <c r="Q691" s="888">
        <f t="shared" si="245"/>
        <v>0</v>
      </c>
      <c r="R691" s="889">
        <f t="shared" si="242"/>
        <v>0</v>
      </c>
      <c r="S691" s="507"/>
      <c r="T691" s="508"/>
      <c r="U691" s="509">
        <f t="shared" si="246"/>
        <v>0</v>
      </c>
      <c r="V691" s="47">
        <f t="shared" si="234"/>
        <v>0</v>
      </c>
      <c r="W691" s="510"/>
    </row>
    <row r="692" spans="1:23" ht="12" customHeight="1">
      <c r="A692" s="498">
        <v>31210808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7"/>
        <v>0</v>
      </c>
      <c r="O692" s="509">
        <f t="shared" si="247"/>
        <v>0</v>
      </c>
      <c r="P692" s="515">
        <f t="shared" si="245"/>
        <v>0</v>
      </c>
      <c r="Q692" s="888">
        <f t="shared" si="245"/>
        <v>0</v>
      </c>
      <c r="R692" s="889">
        <f t="shared" si="242"/>
        <v>0</v>
      </c>
      <c r="S692" s="507"/>
      <c r="T692" s="508"/>
      <c r="U692" s="509">
        <f t="shared" si="246"/>
        <v>0</v>
      </c>
      <c r="V692" s="47">
        <f t="shared" si="234"/>
        <v>0</v>
      </c>
      <c r="W692" s="510"/>
    </row>
    <row r="693" spans="1:23" ht="12" customHeight="1">
      <c r="A693" s="498">
        <v>31210820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ref="K693:M712" si="248">SUMIF($A$10:$A$381,$A693,K$10:K$381)</f>
        <v>0</v>
      </c>
      <c r="L693" s="888">
        <f t="shared" si="248"/>
        <v>0</v>
      </c>
      <c r="M693" s="888">
        <f t="shared" si="248"/>
        <v>0</v>
      </c>
      <c r="N693" s="515">
        <f t="shared" si="247"/>
        <v>0</v>
      </c>
      <c r="O693" s="509">
        <f t="shared" si="247"/>
        <v>0</v>
      </c>
      <c r="P693" s="515">
        <f t="shared" si="245"/>
        <v>0</v>
      </c>
      <c r="Q693" s="888">
        <f t="shared" si="245"/>
        <v>0</v>
      </c>
      <c r="R693" s="889">
        <f t="shared" si="242"/>
        <v>0</v>
      </c>
      <c r="S693" s="507"/>
      <c r="T693" s="508"/>
      <c r="U693" s="509">
        <f t="shared" si="246"/>
        <v>0</v>
      </c>
      <c r="V693" s="47">
        <f t="shared" si="234"/>
        <v>0</v>
      </c>
      <c r="W693" s="510"/>
    </row>
    <row r="694" spans="1:23" ht="12" customHeight="1">
      <c r="A694" s="498">
        <v>31210825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7"/>
        <v>0</v>
      </c>
      <c r="O694" s="509">
        <f t="shared" si="247"/>
        <v>0</v>
      </c>
      <c r="P694" s="515">
        <f t="shared" si="245"/>
        <v>100</v>
      </c>
      <c r="Q694" s="888">
        <f t="shared" si="245"/>
        <v>0</v>
      </c>
      <c r="R694" s="889">
        <f t="shared" si="242"/>
        <v>100</v>
      </c>
      <c r="S694" s="507"/>
      <c r="T694" s="508"/>
      <c r="U694" s="509">
        <f t="shared" si="246"/>
        <v>100</v>
      </c>
      <c r="V694" s="47">
        <f t="shared" si="234"/>
        <v>0</v>
      </c>
      <c r="W694" s="510"/>
    </row>
    <row r="695" spans="1:23" ht="12" customHeight="1">
      <c r="A695" s="498">
        <v>31210831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7"/>
        <v>0</v>
      </c>
      <c r="O695" s="509">
        <f t="shared" si="247"/>
        <v>0</v>
      </c>
      <c r="P695" s="515">
        <f t="shared" si="245"/>
        <v>540</v>
      </c>
      <c r="Q695" s="888">
        <f t="shared" si="245"/>
        <v>0</v>
      </c>
      <c r="R695" s="889">
        <f t="shared" si="242"/>
        <v>540</v>
      </c>
      <c r="S695" s="507"/>
      <c r="T695" s="508"/>
      <c r="U695" s="509">
        <f t="shared" si="246"/>
        <v>540</v>
      </c>
      <c r="V695" s="47">
        <f t="shared" si="234"/>
        <v>0</v>
      </c>
      <c r="W695" s="510"/>
    </row>
    <row r="696" spans="1:23" ht="12" customHeight="1">
      <c r="A696" s="498">
        <v>31210888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7"/>
        <v>0</v>
      </c>
      <c r="O696" s="509">
        <f t="shared" si="247"/>
        <v>0</v>
      </c>
      <c r="P696" s="515">
        <f t="shared" ref="P696:Q715" si="249">SUMIF($A$10:$A$381,$A696,P$10:P$381)</f>
        <v>0</v>
      </c>
      <c r="Q696" s="888">
        <f t="shared" si="249"/>
        <v>0</v>
      </c>
      <c r="R696" s="889">
        <f t="shared" si="242"/>
        <v>0</v>
      </c>
      <c r="S696" s="507"/>
      <c r="T696" s="508"/>
      <c r="U696" s="509">
        <f t="shared" si="246"/>
        <v>0</v>
      </c>
      <c r="V696" s="47">
        <f t="shared" si="234"/>
        <v>0</v>
      </c>
      <c r="W696" s="510"/>
    </row>
    <row r="697" spans="1:23" ht="12" customHeight="1">
      <c r="A697" s="498">
        <v>31210823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7"/>
        <v>0</v>
      </c>
      <c r="O697" s="509">
        <f t="shared" si="247"/>
        <v>0</v>
      </c>
      <c r="P697" s="515">
        <f t="shared" si="249"/>
        <v>0</v>
      </c>
      <c r="Q697" s="888">
        <f t="shared" si="249"/>
        <v>0</v>
      </c>
      <c r="R697" s="889">
        <f t="shared" si="242"/>
        <v>0</v>
      </c>
      <c r="S697" s="507"/>
      <c r="T697" s="508"/>
      <c r="U697" s="509">
        <f t="shared" si="246"/>
        <v>0</v>
      </c>
      <c r="V697" s="47">
        <f t="shared" ref="V697:V759" si="250">O697+R697-U697</f>
        <v>0</v>
      </c>
      <c r="W697" s="510"/>
    </row>
    <row r="698" spans="1:23" ht="12" customHeight="1">
      <c r="A698" s="498">
        <v>31400126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7"/>
        <v>0</v>
      </c>
      <c r="O698" s="509">
        <f t="shared" si="247"/>
        <v>0</v>
      </c>
      <c r="P698" s="515">
        <f t="shared" si="249"/>
        <v>0</v>
      </c>
      <c r="Q698" s="888">
        <f t="shared" si="249"/>
        <v>0</v>
      </c>
      <c r="R698" s="889">
        <f t="shared" si="242"/>
        <v>0</v>
      </c>
      <c r="S698" s="507"/>
      <c r="T698" s="508"/>
      <c r="U698" s="509">
        <f t="shared" si="246"/>
        <v>0</v>
      </c>
      <c r="V698" s="47">
        <f t="shared" si="250"/>
        <v>0</v>
      </c>
      <c r="W698" s="510"/>
    </row>
    <row r="699" spans="1:23" ht="12" customHeight="1">
      <c r="A699" s="498">
        <v>31400872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7"/>
        <v>0</v>
      </c>
      <c r="O699" s="509">
        <f t="shared" si="247"/>
        <v>0</v>
      </c>
      <c r="P699" s="515">
        <f t="shared" si="249"/>
        <v>0</v>
      </c>
      <c r="Q699" s="888">
        <f t="shared" si="249"/>
        <v>0</v>
      </c>
      <c r="R699" s="889">
        <f t="shared" si="242"/>
        <v>0</v>
      </c>
      <c r="S699" s="507"/>
      <c r="T699" s="508"/>
      <c r="U699" s="509">
        <f t="shared" si="246"/>
        <v>0</v>
      </c>
      <c r="V699" s="47">
        <f t="shared" si="250"/>
        <v>0</v>
      </c>
      <c r="W699" s="510"/>
    </row>
    <row r="700" spans="1:23" ht="12" customHeight="1">
      <c r="A700" s="498">
        <v>31410825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7"/>
        <v>0</v>
      </c>
      <c r="O700" s="509">
        <f t="shared" si="247"/>
        <v>0</v>
      </c>
      <c r="P700" s="515">
        <f t="shared" si="249"/>
        <v>24</v>
      </c>
      <c r="Q700" s="888">
        <f t="shared" si="249"/>
        <v>0</v>
      </c>
      <c r="R700" s="889">
        <f t="shared" si="242"/>
        <v>24</v>
      </c>
      <c r="S700" s="507"/>
      <c r="T700" s="508"/>
      <c r="U700" s="509">
        <f t="shared" si="246"/>
        <v>24</v>
      </c>
      <c r="V700" s="47">
        <f t="shared" si="250"/>
        <v>0</v>
      </c>
      <c r="W700" s="510"/>
    </row>
    <row r="701" spans="1:23" ht="12" customHeight="1">
      <c r="A701" s="498">
        <v>31410831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7"/>
        <v>0</v>
      </c>
      <c r="O701" s="509">
        <f t="shared" si="247"/>
        <v>0</v>
      </c>
      <c r="P701" s="515">
        <f t="shared" si="249"/>
        <v>174</v>
      </c>
      <c r="Q701" s="888">
        <f t="shared" si="249"/>
        <v>0</v>
      </c>
      <c r="R701" s="889">
        <f t="shared" si="242"/>
        <v>174</v>
      </c>
      <c r="S701" s="507"/>
      <c r="T701" s="508"/>
      <c r="U701" s="509">
        <f t="shared" si="246"/>
        <v>174</v>
      </c>
      <c r="V701" s="47">
        <f t="shared" si="250"/>
        <v>0</v>
      </c>
      <c r="W701" s="510"/>
    </row>
    <row r="702" spans="1:23" ht="12" customHeight="1">
      <c r="A702" s="498">
        <v>31410854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7"/>
        <v>0</v>
      </c>
      <c r="O702" s="509">
        <f t="shared" si="247"/>
        <v>0</v>
      </c>
      <c r="P702" s="515">
        <f t="shared" si="249"/>
        <v>0</v>
      </c>
      <c r="Q702" s="888">
        <f t="shared" si="249"/>
        <v>294</v>
      </c>
      <c r="R702" s="889">
        <f t="shared" si="242"/>
        <v>294</v>
      </c>
      <c r="S702" s="507"/>
      <c r="T702" s="508"/>
      <c r="U702" s="509">
        <f t="shared" si="246"/>
        <v>294</v>
      </c>
      <c r="V702" s="47">
        <f t="shared" si="250"/>
        <v>0</v>
      </c>
      <c r="W702" s="510"/>
    </row>
    <row r="703" spans="1:23" ht="12" customHeight="1">
      <c r="A703" s="498">
        <v>31411813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7"/>
        <v>0</v>
      </c>
      <c r="O703" s="509">
        <f t="shared" si="247"/>
        <v>0</v>
      </c>
      <c r="P703" s="515">
        <f t="shared" si="249"/>
        <v>10</v>
      </c>
      <c r="Q703" s="888">
        <f t="shared" si="249"/>
        <v>420</v>
      </c>
      <c r="R703" s="889">
        <f t="shared" si="242"/>
        <v>430</v>
      </c>
      <c r="S703" s="507"/>
      <c r="T703" s="508"/>
      <c r="U703" s="509">
        <f t="shared" si="246"/>
        <v>430</v>
      </c>
      <c r="V703" s="47">
        <f t="shared" si="250"/>
        <v>0</v>
      </c>
      <c r="W703" s="510"/>
    </row>
    <row r="704" spans="1:23" ht="12" customHeight="1">
      <c r="A704" s="498">
        <v>31411825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7"/>
        <v>0</v>
      </c>
      <c r="O704" s="509">
        <f t="shared" si="247"/>
        <v>0</v>
      </c>
      <c r="P704" s="515">
        <f t="shared" si="249"/>
        <v>16</v>
      </c>
      <c r="Q704" s="888">
        <f t="shared" si="249"/>
        <v>0</v>
      </c>
      <c r="R704" s="889">
        <f t="shared" si="242"/>
        <v>16</v>
      </c>
      <c r="S704" s="507"/>
      <c r="T704" s="508"/>
      <c r="U704" s="509">
        <f t="shared" si="246"/>
        <v>16</v>
      </c>
      <c r="V704" s="47">
        <f t="shared" si="250"/>
        <v>0</v>
      </c>
      <c r="W704" s="510"/>
    </row>
    <row r="705" spans="1:23" ht="12" customHeight="1">
      <c r="A705" s="498">
        <v>31411831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7"/>
        <v>0</v>
      </c>
      <c r="O705" s="509">
        <f t="shared" si="247"/>
        <v>0</v>
      </c>
      <c r="P705" s="515">
        <f t="shared" si="249"/>
        <v>125</v>
      </c>
      <c r="Q705" s="888">
        <f t="shared" si="249"/>
        <v>0</v>
      </c>
      <c r="R705" s="889">
        <f t="shared" si="242"/>
        <v>125</v>
      </c>
      <c r="S705" s="507"/>
      <c r="T705" s="508"/>
      <c r="U705" s="509">
        <f t="shared" si="246"/>
        <v>125</v>
      </c>
      <c r="V705" s="47">
        <f t="shared" si="250"/>
        <v>0</v>
      </c>
      <c r="W705" s="510"/>
    </row>
    <row r="706" spans="1:23" ht="12" customHeight="1">
      <c r="A706" s="498">
        <v>31411854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7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47"/>
        <v>0</v>
      </c>
      <c r="O706" s="509">
        <f t="shared" si="247"/>
        <v>0</v>
      </c>
      <c r="P706" s="515">
        <f t="shared" si="249"/>
        <v>0</v>
      </c>
      <c r="Q706" s="888">
        <f t="shared" si="249"/>
        <v>138</v>
      </c>
      <c r="R706" s="889">
        <f t="shared" si="242"/>
        <v>138</v>
      </c>
      <c r="S706" s="507"/>
      <c r="T706" s="508"/>
      <c r="U706" s="509">
        <f t="shared" si="246"/>
        <v>138</v>
      </c>
      <c r="V706" s="47">
        <f t="shared" si="250"/>
        <v>0</v>
      </c>
      <c r="W706" s="510"/>
    </row>
    <row r="707" spans="1:23" ht="12" customHeight="1">
      <c r="A707" s="498">
        <v>32000846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37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47"/>
        <v>0</v>
      </c>
      <c r="O707" s="509">
        <f t="shared" si="247"/>
        <v>0</v>
      </c>
      <c r="P707" s="515">
        <f t="shared" si="249"/>
        <v>0</v>
      </c>
      <c r="Q707" s="888">
        <f t="shared" si="249"/>
        <v>0</v>
      </c>
      <c r="R707" s="889">
        <f t="shared" si="242"/>
        <v>0</v>
      </c>
      <c r="S707" s="507"/>
      <c r="T707" s="508"/>
      <c r="U707" s="509">
        <f t="shared" si="246"/>
        <v>0</v>
      </c>
      <c r="V707" s="47">
        <f t="shared" si="250"/>
        <v>0</v>
      </c>
      <c r="W707" s="510"/>
    </row>
    <row r="708" spans="1:23" ht="12" customHeight="1">
      <c r="A708" s="498">
        <v>32000890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37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47"/>
        <v>0</v>
      </c>
      <c r="O708" s="509">
        <f t="shared" si="247"/>
        <v>0</v>
      </c>
      <c r="P708" s="515">
        <f t="shared" si="249"/>
        <v>0</v>
      </c>
      <c r="Q708" s="888">
        <f t="shared" si="249"/>
        <v>0</v>
      </c>
      <c r="R708" s="889">
        <f t="shared" si="242"/>
        <v>0</v>
      </c>
      <c r="S708" s="507"/>
      <c r="T708" s="508"/>
      <c r="U708" s="509">
        <f t="shared" si="246"/>
        <v>0</v>
      </c>
      <c r="V708" s="47">
        <f t="shared" si="250"/>
        <v>0</v>
      </c>
      <c r="W708" s="510"/>
    </row>
    <row r="709" spans="1:23" ht="12" customHeight="1">
      <c r="A709" s="498">
        <v>32010104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37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47"/>
        <v>0</v>
      </c>
      <c r="O709" s="509">
        <f t="shared" si="247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6"/>
        <v>0</v>
      </c>
      <c r="V709" s="47">
        <f t="shared" si="250"/>
        <v>0</v>
      </c>
      <c r="W709" s="510"/>
    </row>
    <row r="710" spans="1:23" ht="12" customHeight="1">
      <c r="A710" s="498">
        <v>32010108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ref="J710:J754" si="251">SUMIF($A$10:$A$386,$A710,J$10:J$386)</f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ref="N710:O729" si="252">SUMIF($A$10:$A$386,$A710,N$10:N$386)</f>
        <v>0</v>
      </c>
      <c r="O710" s="509">
        <f t="shared" si="252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6"/>
        <v>0</v>
      </c>
      <c r="V710" s="47">
        <f t="shared" si="250"/>
        <v>0</v>
      </c>
      <c r="W710" s="510"/>
    </row>
    <row r="711" spans="1:23" ht="12" customHeight="1">
      <c r="A711" s="498">
        <v>32010131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1"/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si="252"/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6"/>
        <v>0</v>
      </c>
      <c r="V711" s="47">
        <f t="shared" si="250"/>
        <v>0</v>
      </c>
      <c r="W711" s="510"/>
    </row>
    <row r="712" spans="1:23" ht="12" customHeight="1">
      <c r="A712" s="498">
        <v>32010813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2"/>
        <v>0</v>
      </c>
      <c r="O712" s="509">
        <f t="shared" si="252"/>
        <v>0</v>
      </c>
      <c r="P712" s="515">
        <f t="shared" si="249"/>
        <v>0</v>
      </c>
      <c r="Q712" s="888">
        <f t="shared" si="249"/>
        <v>0</v>
      </c>
      <c r="R712" s="889">
        <f t="shared" si="242"/>
        <v>0</v>
      </c>
      <c r="S712" s="507"/>
      <c r="T712" s="508"/>
      <c r="U712" s="509">
        <f t="shared" si="246"/>
        <v>0</v>
      </c>
      <c r="V712" s="47">
        <f t="shared" si="250"/>
        <v>0</v>
      </c>
      <c r="W712" s="510"/>
    </row>
    <row r="713" spans="1:23" ht="12" customHeight="1">
      <c r="A713" s="498">
        <v>32010834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ref="K713:M732" si="253">SUMIF($A$10:$A$381,$A713,K$10:K$381)</f>
        <v>0</v>
      </c>
      <c r="L713" s="888">
        <f t="shared" si="253"/>
        <v>0</v>
      </c>
      <c r="M713" s="888">
        <f t="shared" si="253"/>
        <v>0</v>
      </c>
      <c r="N713" s="515">
        <f t="shared" si="252"/>
        <v>0</v>
      </c>
      <c r="O713" s="509">
        <f t="shared" si="252"/>
        <v>0</v>
      </c>
      <c r="P713" s="515">
        <f t="shared" si="249"/>
        <v>0</v>
      </c>
      <c r="Q713" s="888">
        <f t="shared" si="249"/>
        <v>0</v>
      </c>
      <c r="R713" s="889">
        <f t="shared" si="242"/>
        <v>0</v>
      </c>
      <c r="S713" s="507"/>
      <c r="T713" s="508"/>
      <c r="U713" s="509">
        <f t="shared" si="246"/>
        <v>0</v>
      </c>
      <c r="V713" s="47">
        <f t="shared" si="250"/>
        <v>0</v>
      </c>
      <c r="W713" s="510"/>
    </row>
    <row r="714" spans="1:23" ht="13.5" customHeight="1">
      <c r="A714" s="498">
        <v>32010837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2"/>
        <v>0</v>
      </c>
      <c r="O714" s="509">
        <f t="shared" si="252"/>
        <v>0</v>
      </c>
      <c r="P714" s="515">
        <f t="shared" si="249"/>
        <v>0</v>
      </c>
      <c r="Q714" s="888">
        <f t="shared" si="249"/>
        <v>0</v>
      </c>
      <c r="R714" s="889">
        <f t="shared" si="242"/>
        <v>0</v>
      </c>
      <c r="S714" s="507"/>
      <c r="T714" s="508"/>
      <c r="U714" s="509">
        <f t="shared" si="246"/>
        <v>0</v>
      </c>
      <c r="V714" s="47">
        <f t="shared" si="250"/>
        <v>0</v>
      </c>
      <c r="W714" s="510"/>
    </row>
    <row r="715" spans="1:23" ht="13.5" customHeight="1">
      <c r="A715" s="498">
        <v>32010873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49"/>
        <v>0</v>
      </c>
      <c r="Q715" s="888">
        <f t="shared" si="249"/>
        <v>0</v>
      </c>
      <c r="R715" s="889">
        <f t="shared" si="242"/>
        <v>0</v>
      </c>
      <c r="S715" s="507"/>
      <c r="T715" s="508"/>
      <c r="U715" s="509">
        <f t="shared" si="246"/>
        <v>0</v>
      </c>
      <c r="V715" s="47">
        <f t="shared" si="250"/>
        <v>0</v>
      </c>
      <c r="W715" s="510"/>
    </row>
    <row r="716" spans="1:23" ht="12" customHeight="1">
      <c r="A716" s="498">
        <v>32010890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ref="P716:Q735" si="254">SUMIF($A$10:$A$381,$A716,P$10:P$381)</f>
        <v>1930</v>
      </c>
      <c r="Q716" s="888">
        <f t="shared" si="254"/>
        <v>1370</v>
      </c>
      <c r="R716" s="889">
        <f t="shared" si="242"/>
        <v>3300</v>
      </c>
      <c r="S716" s="507"/>
      <c r="T716" s="508"/>
      <c r="U716" s="509">
        <f t="shared" si="246"/>
        <v>3300</v>
      </c>
      <c r="V716" s="47">
        <f t="shared" si="250"/>
        <v>0</v>
      </c>
      <c r="W716" s="510"/>
    </row>
    <row r="717" spans="1:23" ht="12" customHeight="1">
      <c r="A717" s="498">
        <v>32101870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si="254"/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6"/>
        <v>0</v>
      </c>
      <c r="V717" s="47">
        <f t="shared" si="250"/>
        <v>0</v>
      </c>
      <c r="W717" s="510"/>
    </row>
    <row r="718" spans="1:23" ht="12" customHeight="1">
      <c r="A718" s="498">
        <v>32110108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0</v>
      </c>
      <c r="Q718" s="888">
        <f t="shared" si="254"/>
        <v>0</v>
      </c>
      <c r="R718" s="889">
        <f t="shared" si="242"/>
        <v>0</v>
      </c>
      <c r="S718" s="507"/>
      <c r="T718" s="508"/>
      <c r="U718" s="509">
        <f t="shared" si="246"/>
        <v>0</v>
      </c>
      <c r="V718" s="47">
        <f t="shared" si="250"/>
        <v>0</v>
      </c>
      <c r="W718" s="510"/>
    </row>
    <row r="719" spans="1:23" ht="12" customHeight="1">
      <c r="A719" s="498">
        <v>32110813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100</v>
      </c>
      <c r="Q719" s="888">
        <f t="shared" si="254"/>
        <v>0</v>
      </c>
      <c r="R719" s="889">
        <f t="shared" si="242"/>
        <v>100</v>
      </c>
      <c r="S719" s="507"/>
      <c r="T719" s="508"/>
      <c r="U719" s="509">
        <f t="shared" si="246"/>
        <v>100</v>
      </c>
      <c r="V719" s="47">
        <f t="shared" si="250"/>
        <v>0</v>
      </c>
      <c r="W719" s="510"/>
    </row>
    <row r="720" spans="1:23" ht="12" customHeight="1">
      <c r="A720" s="498">
        <v>32110834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0</v>
      </c>
      <c r="Q720" s="888">
        <f t="shared" si="254"/>
        <v>0</v>
      </c>
      <c r="R720" s="889">
        <f t="shared" si="242"/>
        <v>0</v>
      </c>
      <c r="S720" s="507"/>
      <c r="T720" s="508"/>
      <c r="U720" s="509">
        <f t="shared" si="246"/>
        <v>0</v>
      </c>
      <c r="V720" s="47">
        <f t="shared" si="250"/>
        <v>0</v>
      </c>
      <c r="W720" s="510"/>
    </row>
    <row r="721" spans="1:23" ht="12" customHeight="1">
      <c r="A721" s="498">
        <v>32110837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0</v>
      </c>
      <c r="Q721" s="888">
        <f t="shared" si="254"/>
        <v>0</v>
      </c>
      <c r="R721" s="889">
        <f t="shared" si="242"/>
        <v>0</v>
      </c>
      <c r="S721" s="507"/>
      <c r="T721" s="508"/>
      <c r="U721" s="509">
        <f t="shared" ref="U721:U754" si="255">SUMIF($A$10:$A$381,$A721,U$10:U$381)</f>
        <v>0</v>
      </c>
      <c r="V721" s="47">
        <f t="shared" si="250"/>
        <v>0</v>
      </c>
      <c r="W721" s="510"/>
    </row>
    <row r="722" spans="1:23" ht="12" customHeight="1">
      <c r="A722" s="498">
        <v>32110873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55"/>
        <v>0</v>
      </c>
      <c r="V722" s="47">
        <f t="shared" si="250"/>
        <v>0</v>
      </c>
      <c r="W722" s="510"/>
    </row>
    <row r="723" spans="1:23" ht="12" customHeight="1">
      <c r="A723" s="498">
        <v>32110890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996</v>
      </c>
      <c r="Q723" s="888">
        <f t="shared" si="254"/>
        <v>880</v>
      </c>
      <c r="R723" s="889">
        <f t="shared" si="242"/>
        <v>1876</v>
      </c>
      <c r="S723" s="507"/>
      <c r="T723" s="508"/>
      <c r="U723" s="509">
        <f t="shared" si="255"/>
        <v>1876</v>
      </c>
      <c r="V723" s="47">
        <f t="shared" si="250"/>
        <v>0</v>
      </c>
      <c r="W723" s="510"/>
    </row>
    <row r="724" spans="1:23" ht="12" customHeight="1">
      <c r="A724" s="498">
        <v>33221834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>
      <c r="A725" s="498">
        <v>33221890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0</v>
      </c>
      <c r="Q725" s="888">
        <f t="shared" si="254"/>
        <v>0</v>
      </c>
      <c r="R725" s="889">
        <f t="shared" si="242"/>
        <v>0</v>
      </c>
      <c r="S725" s="507"/>
      <c r="T725" s="508"/>
      <c r="U725" s="509">
        <f t="shared" si="255"/>
        <v>0</v>
      </c>
      <c r="V725" s="47">
        <f t="shared" si="250"/>
        <v>0</v>
      </c>
      <c r="W725" s="510"/>
    </row>
    <row r="726" spans="1:23" ht="12" customHeight="1">
      <c r="A726" s="498">
        <v>33245837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2"/>
        <v>0</v>
      </c>
      <c r="O726" s="509">
        <f t="shared" si="252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>
      <c r="A727" s="498">
        <v>36210108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2"/>
        <v>0</v>
      </c>
      <c r="O727" s="509">
        <f t="shared" si="252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>
      <c r="A728" s="498">
        <v>36210890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2"/>
        <v>0</v>
      </c>
      <c r="O728" s="509">
        <f t="shared" si="252"/>
        <v>0</v>
      </c>
      <c r="P728" s="515">
        <f t="shared" si="254"/>
        <v>0</v>
      </c>
      <c r="Q728" s="888">
        <f t="shared" si="254"/>
        <v>0</v>
      </c>
      <c r="R728" s="889">
        <f t="shared" si="242"/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>
      <c r="A729" s="498">
        <v>36420837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2"/>
        <v>0</v>
      </c>
      <c r="O729" s="509">
        <f t="shared" si="252"/>
        <v>0</v>
      </c>
      <c r="P729" s="515">
        <f t="shared" si="254"/>
        <v>0</v>
      </c>
      <c r="Q729" s="888">
        <f t="shared" si="254"/>
        <v>0</v>
      </c>
      <c r="R729" s="889">
        <f t="shared" si="242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>
      <c r="A730" s="498">
        <v>36420834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ref="N730:O754" si="256">SUMIF($A$10:$A$386,$A730,N$10:N$386)</f>
        <v>0</v>
      </c>
      <c r="O730" s="509">
        <f t="shared" si="256"/>
        <v>0</v>
      </c>
      <c r="P730" s="515">
        <f t="shared" si="254"/>
        <v>0</v>
      </c>
      <c r="Q730" s="888">
        <f t="shared" si="254"/>
        <v>0</v>
      </c>
      <c r="R730" s="889">
        <f t="shared" si="242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>
      <c r="A731" s="498">
        <v>36420890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si="256"/>
        <v>0</v>
      </c>
      <c r="O731" s="509">
        <f t="shared" si="256"/>
        <v>0</v>
      </c>
      <c r="P731" s="515">
        <f t="shared" si="254"/>
        <v>0</v>
      </c>
      <c r="Q731" s="888">
        <f t="shared" si="254"/>
        <v>0</v>
      </c>
      <c r="R731" s="889">
        <f t="shared" si="242"/>
        <v>0</v>
      </c>
      <c r="S731" s="507"/>
      <c r="T731" s="508"/>
      <c r="U731" s="509">
        <f t="shared" si="255"/>
        <v>0</v>
      </c>
      <c r="V731" s="47">
        <f t="shared" si="250"/>
        <v>0</v>
      </c>
      <c r="W731" s="510"/>
    </row>
    <row r="732" spans="1:23" ht="12" customHeight="1">
      <c r="A732" s="498">
        <v>36430104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6"/>
        <v>0</v>
      </c>
      <c r="O732" s="509">
        <f t="shared" si="256"/>
        <v>0</v>
      </c>
      <c r="P732" s="515">
        <f t="shared" si="254"/>
        <v>0</v>
      </c>
      <c r="Q732" s="888">
        <f t="shared" si="254"/>
        <v>0</v>
      </c>
      <c r="R732" s="889">
        <f t="shared" ref="R732:R754" si="257">SUMIF($A$10:$A$381,$A732,R$10:R$381)</f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>
      <c r="A733" s="498">
        <v>36430876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ref="K733:M754" si="258">SUMIF($A$10:$A$381,$A733,K$10:K$381)</f>
        <v>0</v>
      </c>
      <c r="L733" s="888">
        <f t="shared" si="258"/>
        <v>0</v>
      </c>
      <c r="M733" s="888">
        <f t="shared" si="258"/>
        <v>0</v>
      </c>
      <c r="N733" s="515">
        <f t="shared" si="256"/>
        <v>0</v>
      </c>
      <c r="O733" s="509">
        <f t="shared" si="256"/>
        <v>0</v>
      </c>
      <c r="P733" s="515">
        <f t="shared" si="254"/>
        <v>0</v>
      </c>
      <c r="Q733" s="888">
        <f t="shared" si="254"/>
        <v>0</v>
      </c>
      <c r="R733" s="889">
        <f t="shared" si="257"/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>
      <c r="A734" s="498">
        <v>36430890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8"/>
        <v>0</v>
      </c>
      <c r="L734" s="888">
        <f t="shared" si="258"/>
        <v>0</v>
      </c>
      <c r="M734" s="888">
        <f t="shared" si="258"/>
        <v>0</v>
      </c>
      <c r="N734" s="515">
        <f t="shared" si="256"/>
        <v>0</v>
      </c>
      <c r="O734" s="509">
        <f t="shared" si="256"/>
        <v>0</v>
      </c>
      <c r="P734" s="515">
        <f t="shared" si="254"/>
        <v>170</v>
      </c>
      <c r="Q734" s="888">
        <f t="shared" si="254"/>
        <v>0</v>
      </c>
      <c r="R734" s="889">
        <f t="shared" si="257"/>
        <v>170</v>
      </c>
      <c r="S734" s="507"/>
      <c r="T734" s="508"/>
      <c r="U734" s="509">
        <f t="shared" si="255"/>
        <v>170</v>
      </c>
      <c r="V734" s="47">
        <f t="shared" si="250"/>
        <v>0</v>
      </c>
      <c r="W734" s="510"/>
    </row>
    <row r="735" spans="1:23" ht="12" customHeight="1">
      <c r="A735" s="498">
        <v>36620834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si="258"/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4"/>
        <v>0</v>
      </c>
      <c r="Q735" s="888">
        <f t="shared" si="254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>
      <c r="A736" s="498">
        <v>36630104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ref="P736:Q754" si="259">SUMIF($A$10:$A$381,$A736,P$10:P$381)</f>
        <v>0</v>
      </c>
      <c r="Q736" s="888">
        <f t="shared" si="259"/>
        <v>0</v>
      </c>
      <c r="R736" s="889">
        <f t="shared" si="257"/>
        <v>0</v>
      </c>
      <c r="S736" s="507"/>
      <c r="T736" s="508"/>
      <c r="U736" s="509">
        <f t="shared" si="255"/>
        <v>0</v>
      </c>
      <c r="V736" s="47">
        <f t="shared" si="250"/>
        <v>0</v>
      </c>
      <c r="W736" s="510"/>
    </row>
    <row r="737" spans="1:23" ht="12" customHeight="1">
      <c r="A737" s="498">
        <v>36630107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si="259"/>
        <v>0</v>
      </c>
      <c r="Q737" s="888">
        <f t="shared" si="259"/>
        <v>0</v>
      </c>
      <c r="R737" s="889">
        <f t="shared" si="257"/>
        <v>0</v>
      </c>
      <c r="S737" s="507"/>
      <c r="T737" s="508"/>
      <c r="U737" s="509">
        <f t="shared" si="255"/>
        <v>0</v>
      </c>
      <c r="V737" s="47">
        <f t="shared" si="250"/>
        <v>0</v>
      </c>
      <c r="W737" s="510"/>
    </row>
    <row r="738" spans="1:23" ht="12" customHeight="1">
      <c r="A738" s="498">
        <v>36630825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112</v>
      </c>
      <c r="Q738" s="888">
        <f t="shared" si="259"/>
        <v>0</v>
      </c>
      <c r="R738" s="889">
        <f t="shared" si="257"/>
        <v>112</v>
      </c>
      <c r="S738" s="507"/>
      <c r="T738" s="508"/>
      <c r="U738" s="509">
        <f t="shared" si="255"/>
        <v>112</v>
      </c>
      <c r="V738" s="47">
        <f t="shared" si="250"/>
        <v>0</v>
      </c>
      <c r="W738" s="510"/>
    </row>
    <row r="739" spans="1:23" ht="12" customHeight="1">
      <c r="A739" s="498">
        <v>36630837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2" customHeight="1">
      <c r="A740" s="498">
        <v>36630831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329</v>
      </c>
      <c r="Q740" s="888">
        <f t="shared" si="259"/>
        <v>0</v>
      </c>
      <c r="R740" s="889">
        <f t="shared" si="257"/>
        <v>329</v>
      </c>
      <c r="S740" s="507"/>
      <c r="T740" s="508"/>
      <c r="U740" s="509">
        <f t="shared" si="255"/>
        <v>329</v>
      </c>
      <c r="V740" s="47">
        <f t="shared" si="250"/>
        <v>0</v>
      </c>
      <c r="W740" s="510"/>
    </row>
    <row r="741" spans="1:23" ht="12" customHeight="1">
      <c r="A741" s="498">
        <v>36710834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0</v>
      </c>
      <c r="Q741" s="888">
        <f t="shared" si="259"/>
        <v>0</v>
      </c>
      <c r="R741" s="889">
        <f t="shared" si="257"/>
        <v>0</v>
      </c>
      <c r="S741" s="507"/>
      <c r="T741" s="508"/>
      <c r="U741" s="509">
        <f t="shared" si="255"/>
        <v>0</v>
      </c>
      <c r="V741" s="47">
        <f t="shared" si="250"/>
        <v>0</v>
      </c>
      <c r="W741" s="510"/>
    </row>
    <row r="742" spans="1:23" ht="12" customHeight="1">
      <c r="A742" s="498">
        <v>36730104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0</v>
      </c>
      <c r="Q742" s="888">
        <f t="shared" si="259"/>
        <v>0</v>
      </c>
      <c r="R742" s="889">
        <f t="shared" si="257"/>
        <v>0</v>
      </c>
      <c r="S742" s="507"/>
      <c r="T742" s="508"/>
      <c r="U742" s="509">
        <f t="shared" si="255"/>
        <v>0</v>
      </c>
      <c r="V742" s="47">
        <f t="shared" si="250"/>
        <v>0</v>
      </c>
      <c r="W742" s="510"/>
    </row>
    <row r="743" spans="1:23" ht="10.9" customHeight="1">
      <c r="A743" s="498">
        <v>36730107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0.9" customHeight="1">
      <c r="A744" s="498">
        <v>36730825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169</v>
      </c>
      <c r="Q744" s="888">
        <f t="shared" si="259"/>
        <v>0</v>
      </c>
      <c r="R744" s="889">
        <f t="shared" si="257"/>
        <v>169</v>
      </c>
      <c r="S744" s="507"/>
      <c r="T744" s="508"/>
      <c r="U744" s="509">
        <f t="shared" si="255"/>
        <v>169</v>
      </c>
      <c r="V744" s="47">
        <f t="shared" si="250"/>
        <v>0</v>
      </c>
      <c r="W744" s="510"/>
    </row>
    <row r="745" spans="1:23" ht="10.9" customHeight="1">
      <c r="A745" s="498">
        <v>36730831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401</v>
      </c>
      <c r="Q745" s="888">
        <f t="shared" si="259"/>
        <v>0</v>
      </c>
      <c r="R745" s="889">
        <f t="shared" si="257"/>
        <v>401</v>
      </c>
      <c r="S745" s="507"/>
      <c r="T745" s="508"/>
      <c r="U745" s="509">
        <f t="shared" si="255"/>
        <v>401</v>
      </c>
      <c r="V745" s="47">
        <f t="shared" si="250"/>
        <v>0</v>
      </c>
      <c r="W745" s="510"/>
    </row>
    <row r="746" spans="1:23" ht="10.9" customHeight="1">
      <c r="A746" s="498">
        <v>36730876</v>
      </c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si="256"/>
        <v>0</v>
      </c>
      <c r="O746" s="509">
        <f t="shared" si="256"/>
        <v>0</v>
      </c>
      <c r="P746" s="515">
        <f t="shared" si="259"/>
        <v>0</v>
      </c>
      <c r="Q746" s="888">
        <f t="shared" si="259"/>
        <v>0</v>
      </c>
      <c r="R746" s="889">
        <f t="shared" si="257"/>
        <v>0</v>
      </c>
      <c r="S746" s="507"/>
      <c r="T746" s="508"/>
      <c r="U746" s="509">
        <f t="shared" si="255"/>
        <v>0</v>
      </c>
      <c r="V746" s="47">
        <f t="shared" si="250"/>
        <v>0</v>
      </c>
      <c r="W746" s="510"/>
    </row>
    <row r="747" spans="1:23" ht="12" customHeight="1">
      <c r="A747" s="498">
        <v>36730890</v>
      </c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56"/>
        <v>0</v>
      </c>
      <c r="O747" s="509">
        <f t="shared" si="256"/>
        <v>0</v>
      </c>
      <c r="P747" s="515">
        <f t="shared" si="259"/>
        <v>0</v>
      </c>
      <c r="Q747" s="888">
        <f t="shared" si="259"/>
        <v>0</v>
      </c>
      <c r="R747" s="889">
        <f t="shared" si="257"/>
        <v>0</v>
      </c>
      <c r="S747" s="507"/>
      <c r="T747" s="508"/>
      <c r="U747" s="509">
        <f t="shared" si="255"/>
        <v>0</v>
      </c>
      <c r="V747" s="47">
        <f t="shared" si="250"/>
        <v>0</v>
      </c>
      <c r="W747" s="510"/>
    </row>
    <row r="748" spans="1:23" ht="12" customHeight="1">
      <c r="A748" s="498">
        <v>63330107</v>
      </c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56"/>
        <v>0</v>
      </c>
      <c r="O748" s="509">
        <f t="shared" si="256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>
      <c r="A749" s="498"/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56"/>
        <v>0</v>
      </c>
      <c r="O749" s="509">
        <f t="shared" si="256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>
      <c r="A750" s="498"/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56"/>
        <v>0</v>
      </c>
      <c r="O750" s="509">
        <f t="shared" si="256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>
      <c r="A751" s="498"/>
      <c r="B751" s="499"/>
      <c r="C751" s="500"/>
      <c r="D751" s="886"/>
      <c r="E751" s="501"/>
      <c r="F751" s="501"/>
      <c r="G751" s="501"/>
      <c r="H751" s="501"/>
      <c r="I751" s="887"/>
      <c r="J751" s="515">
        <f t="shared" si="251"/>
        <v>0</v>
      </c>
      <c r="K751" s="888">
        <f t="shared" si="258"/>
        <v>0</v>
      </c>
      <c r="L751" s="888">
        <f t="shared" si="258"/>
        <v>0</v>
      </c>
      <c r="M751" s="888">
        <f t="shared" si="258"/>
        <v>0</v>
      </c>
      <c r="N751" s="515">
        <f t="shared" si="256"/>
        <v>0</v>
      </c>
      <c r="O751" s="509">
        <f t="shared" si="256"/>
        <v>0</v>
      </c>
      <c r="P751" s="515">
        <f t="shared" si="259"/>
        <v>0</v>
      </c>
      <c r="Q751" s="888">
        <f t="shared" si="259"/>
        <v>0</v>
      </c>
      <c r="R751" s="889">
        <f t="shared" si="257"/>
        <v>0</v>
      </c>
      <c r="S751" s="507"/>
      <c r="T751" s="508"/>
      <c r="U751" s="509">
        <f t="shared" si="255"/>
        <v>0</v>
      </c>
      <c r="V751" s="47">
        <f t="shared" si="250"/>
        <v>0</v>
      </c>
      <c r="W751" s="510"/>
    </row>
    <row r="752" spans="1:23" ht="12" customHeight="1">
      <c r="A752" s="498"/>
      <c r="B752" s="499"/>
      <c r="C752" s="500"/>
      <c r="D752" s="886"/>
      <c r="E752" s="501"/>
      <c r="F752" s="501"/>
      <c r="G752" s="501"/>
      <c r="H752" s="501"/>
      <c r="I752" s="887"/>
      <c r="J752" s="515">
        <f t="shared" si="251"/>
        <v>0</v>
      </c>
      <c r="K752" s="888">
        <f t="shared" si="258"/>
        <v>0</v>
      </c>
      <c r="L752" s="888">
        <f t="shared" si="258"/>
        <v>0</v>
      </c>
      <c r="M752" s="888">
        <f t="shared" si="258"/>
        <v>0</v>
      </c>
      <c r="N752" s="515">
        <f t="shared" si="256"/>
        <v>0</v>
      </c>
      <c r="O752" s="509">
        <f t="shared" si="256"/>
        <v>0</v>
      </c>
      <c r="P752" s="515">
        <f t="shared" si="259"/>
        <v>0</v>
      </c>
      <c r="Q752" s="888">
        <f t="shared" si="259"/>
        <v>0</v>
      </c>
      <c r="R752" s="889">
        <f t="shared" si="257"/>
        <v>0</v>
      </c>
      <c r="S752" s="507"/>
      <c r="T752" s="508"/>
      <c r="U752" s="509">
        <f t="shared" si="255"/>
        <v>0</v>
      </c>
      <c r="V752" s="47">
        <f t="shared" si="250"/>
        <v>0</v>
      </c>
      <c r="W752" s="510"/>
    </row>
    <row r="753" spans="1:31" ht="12" customHeight="1">
      <c r="A753" s="498"/>
      <c r="B753" s="499"/>
      <c r="C753" s="500"/>
      <c r="D753" s="886"/>
      <c r="E753" s="501"/>
      <c r="F753" s="501"/>
      <c r="G753" s="501"/>
      <c r="H753" s="501"/>
      <c r="I753" s="887"/>
      <c r="J753" s="515">
        <f t="shared" si="251"/>
        <v>0</v>
      </c>
      <c r="K753" s="888">
        <f t="shared" si="258"/>
        <v>0</v>
      </c>
      <c r="L753" s="888">
        <f t="shared" si="258"/>
        <v>0</v>
      </c>
      <c r="M753" s="888">
        <f t="shared" si="258"/>
        <v>0</v>
      </c>
      <c r="N753" s="515">
        <f t="shared" si="256"/>
        <v>0</v>
      </c>
      <c r="O753" s="509">
        <f t="shared" si="256"/>
        <v>0</v>
      </c>
      <c r="P753" s="515">
        <f t="shared" si="259"/>
        <v>0</v>
      </c>
      <c r="Q753" s="888">
        <f t="shared" si="259"/>
        <v>0</v>
      </c>
      <c r="R753" s="889">
        <f t="shared" si="257"/>
        <v>0</v>
      </c>
      <c r="S753" s="507"/>
      <c r="T753" s="508"/>
      <c r="U753" s="509">
        <f t="shared" si="255"/>
        <v>0</v>
      </c>
      <c r="V753" s="47">
        <f t="shared" si="250"/>
        <v>0</v>
      </c>
      <c r="W753" s="510"/>
    </row>
    <row r="754" spans="1:31" ht="12" customHeight="1" thickBot="1">
      <c r="A754" s="520"/>
      <c r="B754" s="521"/>
      <c r="C754" s="522"/>
      <c r="D754" s="890"/>
      <c r="E754" s="523"/>
      <c r="F754" s="523"/>
      <c r="G754" s="523"/>
      <c r="H754" s="523"/>
      <c r="I754" s="891"/>
      <c r="J754" s="515">
        <f t="shared" si="251"/>
        <v>0</v>
      </c>
      <c r="K754" s="888">
        <f t="shared" si="258"/>
        <v>0</v>
      </c>
      <c r="L754" s="892">
        <f t="shared" si="258"/>
        <v>0</v>
      </c>
      <c r="M754" s="892">
        <f t="shared" si="258"/>
        <v>0</v>
      </c>
      <c r="N754" s="515">
        <f t="shared" si="256"/>
        <v>0</v>
      </c>
      <c r="O754" s="509">
        <f t="shared" si="256"/>
        <v>0</v>
      </c>
      <c r="P754" s="893">
        <f t="shared" si="259"/>
        <v>0</v>
      </c>
      <c r="Q754" s="892">
        <f t="shared" si="259"/>
        <v>0</v>
      </c>
      <c r="R754" s="894">
        <f t="shared" si="257"/>
        <v>0</v>
      </c>
      <c r="S754" s="529"/>
      <c r="T754" s="530"/>
      <c r="U754" s="531">
        <f t="shared" si="255"/>
        <v>0</v>
      </c>
      <c r="V754" s="47">
        <f t="shared" si="250"/>
        <v>0</v>
      </c>
      <c r="W754" s="532"/>
    </row>
    <row r="755" spans="1:31" ht="12" customHeight="1" thickBot="1">
      <c r="A755" s="533" t="s">
        <v>23</v>
      </c>
      <c r="B755" s="534"/>
      <c r="C755" s="535"/>
      <c r="D755" s="895"/>
      <c r="E755" s="536"/>
      <c r="F755" s="536"/>
      <c r="G755" s="536"/>
      <c r="H755" s="536"/>
      <c r="I755" s="896"/>
      <c r="J755" s="897">
        <f>SUM(J390:J754)</f>
        <v>1934</v>
      </c>
      <c r="K755" s="897">
        <f t="shared" ref="K755:U755" si="260">SUM(K390:K754)</f>
        <v>119</v>
      </c>
      <c r="L755" s="897">
        <f t="shared" si="260"/>
        <v>295</v>
      </c>
      <c r="M755" s="897">
        <f t="shared" si="260"/>
        <v>0</v>
      </c>
      <c r="N755" s="542">
        <f t="shared" si="260"/>
        <v>72</v>
      </c>
      <c r="O755" s="543">
        <f t="shared" si="260"/>
        <v>2420</v>
      </c>
      <c r="P755" s="897">
        <f t="shared" si="260"/>
        <v>5260</v>
      </c>
      <c r="Q755" s="542">
        <f t="shared" si="260"/>
        <v>4553</v>
      </c>
      <c r="R755" s="898">
        <f t="shared" si="260"/>
        <v>9813</v>
      </c>
      <c r="S755" s="897"/>
      <c r="T755" s="542"/>
      <c r="U755" s="543">
        <f t="shared" si="260"/>
        <v>12233</v>
      </c>
      <c r="V755" s="47">
        <f t="shared" si="250"/>
        <v>0</v>
      </c>
      <c r="W755" s="544"/>
    </row>
    <row r="756" spans="1:31" ht="12" customHeight="1">
      <c r="U756" s="547">
        <f>U755-U388</f>
        <v>0</v>
      </c>
      <c r="V756" s="47">
        <f t="shared" si="250"/>
        <v>0</v>
      </c>
    </row>
    <row r="757" spans="1:31" ht="12" customHeight="1">
      <c r="A757" s="965" t="s">
        <v>365</v>
      </c>
      <c r="B757" s="965"/>
      <c r="C757" s="546"/>
      <c r="V757" s="47">
        <f t="shared" si="250"/>
        <v>0</v>
      </c>
    </row>
    <row r="758" spans="1:31" ht="12" customHeight="1">
      <c r="A758" s="965" t="s">
        <v>366</v>
      </c>
      <c r="B758" s="965"/>
      <c r="C758" s="546"/>
      <c r="V758" s="47">
        <f t="shared" si="250"/>
        <v>0</v>
      </c>
    </row>
    <row r="759" spans="1:31" s="519" customFormat="1" ht="18" customHeight="1">
      <c r="A759" s="546" t="s">
        <v>367</v>
      </c>
      <c r="B759" s="546"/>
      <c r="C759" s="899"/>
      <c r="D759" s="638"/>
      <c r="I759" s="638"/>
      <c r="J759" s="55"/>
      <c r="K759" s="55"/>
      <c r="L759" s="55"/>
      <c r="M759" s="55"/>
      <c r="N759" s="55"/>
      <c r="O759" s="55"/>
      <c r="P759" s="55"/>
      <c r="Q759" s="55"/>
      <c r="R759" s="55"/>
      <c r="S759" s="546"/>
      <c r="T759" s="546"/>
      <c r="U759" s="55"/>
      <c r="V759" s="47">
        <f t="shared" si="250"/>
        <v>0</v>
      </c>
      <c r="W759" s="55"/>
      <c r="X759" s="55"/>
      <c r="Y759" s="55"/>
      <c r="Z759" s="55"/>
      <c r="AA759" s="55"/>
      <c r="AB759" s="55"/>
      <c r="AC759" s="55"/>
      <c r="AD759" s="55"/>
      <c r="AE759" s="55"/>
    </row>
  </sheetData>
  <mergeCells count="17">
    <mergeCell ref="AE8:AE9"/>
    <mergeCell ref="A757:B757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758:B758"/>
    <mergeCell ref="P8:R8"/>
    <mergeCell ref="S8:U8"/>
    <mergeCell ref="W8:W9"/>
    <mergeCell ref="X8:AC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7F14-24C4-4D80-AC7F-B95E42DCC0ED}">
  <dimension ref="A1:AE699"/>
  <sheetViews>
    <sheetView zoomScaleNormal="100" workbookViewId="0">
      <pane xSplit="9" ySplit="13" topLeftCell="J21" activePane="bottomRight" state="frozen"/>
      <selection pane="topRight" activeCell="J1" sqref="J1"/>
      <selection pane="bottomLeft" activeCell="A14" sqref="A14"/>
      <selection pane="bottomRight" activeCell="J15" sqref="J15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503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40</v>
      </c>
      <c r="K14" s="58"/>
      <c r="L14" s="58"/>
      <c r="M14" s="58"/>
      <c r="N14" s="59"/>
      <c r="O14" s="60">
        <f>SUM(J14:N14)</f>
        <v>40</v>
      </c>
      <c r="P14" s="61"/>
      <c r="Q14" s="62"/>
      <c r="R14" s="61"/>
      <c r="S14" s="63">
        <f>SUM(O14,R14)</f>
        <v>40</v>
      </c>
      <c r="T14" s="64"/>
      <c r="U14" s="65">
        <f t="shared" si="2"/>
        <v>40</v>
      </c>
      <c r="V14" s="66">
        <f>O14+R14-U14</f>
        <v>0</v>
      </c>
      <c r="W14" s="48"/>
      <c r="X14" s="49">
        <f>(J14*1000)/C14</f>
        <v>1600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1600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8</v>
      </c>
      <c r="K18" s="58"/>
      <c r="L18" s="58"/>
      <c r="M18" s="58"/>
      <c r="N18" s="59"/>
      <c r="O18" s="60">
        <f t="shared" si="5"/>
        <v>8</v>
      </c>
      <c r="P18" s="61"/>
      <c r="Q18" s="62"/>
      <c r="R18" s="61"/>
      <c r="S18" s="63"/>
      <c r="T18" s="70">
        <f>SUM(O18,R18)</f>
        <v>8</v>
      </c>
      <c r="U18" s="65">
        <f t="shared" si="2"/>
        <v>8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180</v>
      </c>
      <c r="R21" s="61">
        <f t="shared" si="1"/>
        <v>180</v>
      </c>
      <c r="S21" s="63">
        <f t="shared" ref="S21:S25" si="7">SUM(O21,R21)</f>
        <v>180</v>
      </c>
      <c r="T21" s="64"/>
      <c r="U21" s="65">
        <f t="shared" si="2"/>
        <v>180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3600</v>
      </c>
      <c r="AE21" s="54">
        <f t="shared" si="4"/>
        <v>3600</v>
      </c>
    </row>
    <row r="22" spans="1:31" ht="18" customHeight="1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110</v>
      </c>
      <c r="Q22" s="62"/>
      <c r="R22" s="61">
        <f t="shared" si="1"/>
        <v>110</v>
      </c>
      <c r="S22" s="63">
        <f t="shared" si="7"/>
        <v>110</v>
      </c>
      <c r="T22" s="64"/>
      <c r="U22" s="65">
        <f t="shared" si="2"/>
        <v>110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2200</v>
      </c>
      <c r="AE22" s="54">
        <f t="shared" si="4"/>
        <v>2200</v>
      </c>
    </row>
    <row r="23" spans="1:31" ht="18" customHeight="1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580</v>
      </c>
      <c r="Q23" s="62"/>
      <c r="R23" s="61">
        <f t="shared" si="1"/>
        <v>580</v>
      </c>
      <c r="S23" s="63">
        <f t="shared" si="7"/>
        <v>580</v>
      </c>
      <c r="T23" s="64"/>
      <c r="U23" s="65">
        <f t="shared" si="2"/>
        <v>580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11600</v>
      </c>
      <c r="AE23" s="54">
        <f t="shared" si="4"/>
        <v>11600</v>
      </c>
    </row>
    <row r="24" spans="1:31" ht="18" hidden="1" customHeight="1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/>
      <c r="K26" s="58"/>
      <c r="L26" s="58"/>
      <c r="M26" s="58"/>
      <c r="N26" s="59"/>
      <c r="O26" s="60">
        <f t="shared" si="5"/>
        <v>0</v>
      </c>
      <c r="P26" s="61"/>
      <c r="Q26" s="62"/>
      <c r="R26" s="61"/>
      <c r="S26" s="63"/>
      <c r="T26" s="70">
        <f>SUM(O26,R26)</f>
        <v>0</v>
      </c>
      <c r="U26" s="65">
        <f t="shared" si="2"/>
        <v>0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3</v>
      </c>
      <c r="K27" s="58"/>
      <c r="L27" s="920"/>
      <c r="M27" s="58"/>
      <c r="N27" s="59"/>
      <c r="O27" s="60">
        <f t="shared" si="5"/>
        <v>3</v>
      </c>
      <c r="P27" s="61"/>
      <c r="Q27" s="62"/>
      <c r="R27" s="61"/>
      <c r="S27" s="63">
        <f>SUM(O27,R27)</f>
        <v>3</v>
      </c>
      <c r="T27" s="70"/>
      <c r="U27" s="65">
        <f t="shared" si="2"/>
        <v>3</v>
      </c>
      <c r="V27" s="66">
        <f t="shared" si="6"/>
        <v>0</v>
      </c>
      <c r="W27" s="48"/>
      <c r="X27" s="49">
        <f>(J27*1000)/C27</f>
        <v>600</v>
      </c>
      <c r="Y27" s="50"/>
      <c r="Z27" s="50"/>
      <c r="AA27" s="50"/>
      <c r="AB27" s="51"/>
      <c r="AC27" s="52">
        <f t="shared" si="3"/>
        <v>600</v>
      </c>
      <c r="AD27" s="53"/>
      <c r="AE27" s="54">
        <f t="shared" si="4"/>
        <v>600</v>
      </c>
    </row>
    <row r="28" spans="1:31" ht="18" customHeight="1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40</v>
      </c>
      <c r="K28" s="58">
        <v>8</v>
      </c>
      <c r="L28" s="76">
        <v>2</v>
      </c>
      <c r="M28" s="58"/>
      <c r="N28" s="59"/>
      <c r="O28" s="60">
        <f t="shared" si="5"/>
        <v>50</v>
      </c>
      <c r="P28" s="61"/>
      <c r="Q28" s="62"/>
      <c r="R28" s="61"/>
      <c r="S28" s="63">
        <f>SUM(O28,R28)</f>
        <v>50</v>
      </c>
      <c r="T28" s="64"/>
      <c r="U28" s="65">
        <f t="shared" si="2"/>
        <v>50</v>
      </c>
      <c r="V28" s="66">
        <f t="shared" si="6"/>
        <v>0</v>
      </c>
      <c r="W28" s="48" t="s">
        <v>40</v>
      </c>
      <c r="X28" s="49">
        <f>(J28*1000)/C28</f>
        <v>1600</v>
      </c>
      <c r="Y28" s="50">
        <f>(K28*1000)/C28</f>
        <v>320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1920</v>
      </c>
      <c r="AD28" s="53">
        <f>(R28*1000)/C28</f>
        <v>0</v>
      </c>
      <c r="AE28" s="54">
        <f t="shared" si="4"/>
        <v>1920</v>
      </c>
    </row>
    <row r="29" spans="1:31" ht="18" customHeight="1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8</v>
      </c>
      <c r="K29" s="58"/>
      <c r="L29" s="76"/>
      <c r="M29" s="58"/>
      <c r="N29" s="59"/>
      <c r="O29" s="60">
        <f t="shared" si="5"/>
        <v>8</v>
      </c>
      <c r="P29" s="61"/>
      <c r="Q29" s="62"/>
      <c r="R29" s="61"/>
      <c r="S29" s="63">
        <f>SUM(O29,R29)</f>
        <v>8</v>
      </c>
      <c r="T29" s="64"/>
      <c r="U29" s="65">
        <f t="shared" si="2"/>
        <v>8</v>
      </c>
      <c r="V29" s="66">
        <f t="shared" si="6"/>
        <v>0</v>
      </c>
      <c r="W29" s="48"/>
      <c r="X29" s="49">
        <f>(J29*1000)/C29</f>
        <v>320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320</v>
      </c>
      <c r="AD29" s="53"/>
      <c r="AE29" s="54">
        <f t="shared" si="4"/>
        <v>320</v>
      </c>
    </row>
    <row r="30" spans="1:31" ht="18" hidden="1" customHeight="1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24</v>
      </c>
      <c r="O32" s="60">
        <f t="shared" si="5"/>
        <v>24</v>
      </c>
      <c r="P32" s="61"/>
      <c r="Q32" s="62"/>
      <c r="R32" s="61">
        <f>SUM(P32:Q32)</f>
        <v>0</v>
      </c>
      <c r="S32" s="63">
        <f>SUM(O32,R32)</f>
        <v>24</v>
      </c>
      <c r="T32" s="64"/>
      <c r="U32" s="65">
        <f t="shared" si="2"/>
        <v>24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960</v>
      </c>
      <c r="AC32" s="52">
        <f t="shared" si="3"/>
        <v>960</v>
      </c>
      <c r="AD32" s="53">
        <f>(R32*1000)/C32</f>
        <v>0</v>
      </c>
      <c r="AE32" s="54">
        <f t="shared" si="4"/>
        <v>960</v>
      </c>
    </row>
    <row r="33" spans="1:31" ht="18" customHeight="1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32</v>
      </c>
      <c r="R34" s="61">
        <f>SUM(P34:Q34)</f>
        <v>32</v>
      </c>
      <c r="S34" s="63">
        <f>SUM(O34,R34)</f>
        <v>32</v>
      </c>
      <c r="T34" s="93"/>
      <c r="U34" s="65">
        <f t="shared" si="2"/>
        <v>32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640</v>
      </c>
      <c r="AE34" s="54">
        <f t="shared" si="4"/>
        <v>640</v>
      </c>
    </row>
    <row r="35" spans="1:31" ht="18" customHeight="1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200</v>
      </c>
      <c r="Q35" s="62"/>
      <c r="R35" s="61">
        <f t="shared" ref="R35:R50" si="12">SUM(P35:Q35)</f>
        <v>200</v>
      </c>
      <c r="S35" s="63">
        <f>SUM(O35,R35)</f>
        <v>200</v>
      </c>
      <c r="T35" s="93"/>
      <c r="U35" s="65">
        <f t="shared" si="2"/>
        <v>200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4000</v>
      </c>
      <c r="AE35" s="54">
        <f t="shared" si="4"/>
        <v>4000</v>
      </c>
    </row>
    <row r="36" spans="1:31" ht="18" customHeight="1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280</v>
      </c>
      <c r="R36" s="61">
        <f t="shared" si="12"/>
        <v>280</v>
      </c>
      <c r="S36" s="63">
        <f>SUM(O36,R36)</f>
        <v>280</v>
      </c>
      <c r="T36" s="64"/>
      <c r="U36" s="65">
        <f t="shared" si="2"/>
        <v>280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5600</v>
      </c>
      <c r="AE36" s="54">
        <f t="shared" si="4"/>
        <v>5600</v>
      </c>
    </row>
    <row r="37" spans="1:31" ht="18" hidden="1" customHeight="1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16</v>
      </c>
      <c r="K40" s="58"/>
      <c r="L40" s="107"/>
      <c r="M40" s="58"/>
      <c r="N40" s="59"/>
      <c r="O40" s="60">
        <f t="shared" si="5"/>
        <v>16</v>
      </c>
      <c r="P40" s="61"/>
      <c r="Q40" s="62"/>
      <c r="R40" s="61"/>
      <c r="S40" s="63">
        <f>SUM(O40,R40)</f>
        <v>16</v>
      </c>
      <c r="T40" s="64"/>
      <c r="U40" s="65">
        <f t="shared" si="2"/>
        <v>16</v>
      </c>
      <c r="V40" s="66">
        <f t="shared" si="6"/>
        <v>0</v>
      </c>
      <c r="W40" s="47" t="s">
        <v>49</v>
      </c>
      <c r="X40" s="49">
        <f>(J40*1000)/C40</f>
        <v>640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640</v>
      </c>
      <c r="AD40" s="53">
        <f>(R40*1000)/C40</f>
        <v>0</v>
      </c>
      <c r="AE40" s="54">
        <f t="shared" si="4"/>
        <v>640</v>
      </c>
    </row>
    <row r="41" spans="1:31" ht="18" customHeight="1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>
        <v>8</v>
      </c>
      <c r="K41" s="58"/>
      <c r="L41" s="924"/>
      <c r="M41" s="58"/>
      <c r="N41" s="59"/>
      <c r="O41" s="60">
        <f t="shared" si="5"/>
        <v>8</v>
      </c>
      <c r="P41" s="61"/>
      <c r="Q41" s="62"/>
      <c r="R41" s="61"/>
      <c r="S41" s="63">
        <f>SUM(O41,R41)</f>
        <v>8</v>
      </c>
      <c r="T41" s="64"/>
      <c r="U41" s="65">
        <f t="shared" si="2"/>
        <v>8</v>
      </c>
      <c r="V41" s="66">
        <f t="shared" si="6"/>
        <v>0</v>
      </c>
      <c r="W41" s="47"/>
      <c r="X41" s="49">
        <f>(J41*1000)/C41</f>
        <v>320</v>
      </c>
      <c r="Y41" s="50"/>
      <c r="Z41" s="50"/>
      <c r="AA41" s="50"/>
      <c r="AB41" s="51"/>
      <c r="AC41" s="52">
        <f t="shared" si="3"/>
        <v>320</v>
      </c>
      <c r="AD41" s="53"/>
      <c r="AE41" s="54">
        <f t="shared" si="4"/>
        <v>320</v>
      </c>
    </row>
    <row r="42" spans="1:31" ht="18" customHeight="1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>
        <v>40</v>
      </c>
      <c r="R42" s="92">
        <f t="shared" si="12"/>
        <v>40</v>
      </c>
      <c r="S42" s="63"/>
      <c r="T42" s="70">
        <f>SUM(O42,R42)</f>
        <v>40</v>
      </c>
      <c r="U42" s="65">
        <f t="shared" si="2"/>
        <v>40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70</v>
      </c>
      <c r="Q44" s="62">
        <v>330</v>
      </c>
      <c r="R44" s="61">
        <f t="shared" si="12"/>
        <v>400</v>
      </c>
      <c r="S44" s="63">
        <f>SUM(O44,R44)</f>
        <v>400</v>
      </c>
      <c r="T44" s="64"/>
      <c r="U44" s="65">
        <f t="shared" si="2"/>
        <v>400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8000</v>
      </c>
      <c r="AE44" s="54">
        <f t="shared" si="4"/>
        <v>8000</v>
      </c>
    </row>
    <row r="45" spans="1:31" ht="18" customHeight="1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10</v>
      </c>
      <c r="Q46" s="62"/>
      <c r="R46" s="92">
        <f t="shared" si="12"/>
        <v>10</v>
      </c>
      <c r="S46" s="63"/>
      <c r="T46" s="70">
        <f>SUM(O46,R46)</f>
        <v>10</v>
      </c>
      <c r="U46" s="65">
        <f t="shared" si="2"/>
        <v>10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160</v>
      </c>
      <c r="Q47" s="62"/>
      <c r="R47" s="61">
        <f t="shared" si="12"/>
        <v>160</v>
      </c>
      <c r="S47" s="63">
        <f>SUM(O47,R47)</f>
        <v>160</v>
      </c>
      <c r="T47" s="64"/>
      <c r="U47" s="65">
        <f t="shared" si="2"/>
        <v>160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3200</v>
      </c>
      <c r="AE47" s="54">
        <f t="shared" si="4"/>
        <v>3200</v>
      </c>
    </row>
    <row r="48" spans="1:31" ht="18" customHeight="1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64</v>
      </c>
      <c r="R48" s="61">
        <f t="shared" si="12"/>
        <v>64</v>
      </c>
      <c r="S48" s="63">
        <f>SUM(O48,R48)</f>
        <v>64</v>
      </c>
      <c r="T48" s="64"/>
      <c r="U48" s="65">
        <f t="shared" si="2"/>
        <v>64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1280</v>
      </c>
      <c r="AE48" s="54">
        <f t="shared" si="4"/>
        <v>1280</v>
      </c>
    </row>
    <row r="49" spans="1:31" ht="18" hidden="1" customHeight="1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182</v>
      </c>
      <c r="K51" s="123">
        <f t="shared" si="13"/>
        <v>8</v>
      </c>
      <c r="L51" s="123">
        <f t="shared" si="13"/>
        <v>2</v>
      </c>
      <c r="M51" s="123">
        <f t="shared" si="13"/>
        <v>0</v>
      </c>
      <c r="N51" s="124">
        <f t="shared" si="13"/>
        <v>24</v>
      </c>
      <c r="O51" s="125">
        <f t="shared" si="13"/>
        <v>216</v>
      </c>
      <c r="P51" s="126">
        <f t="shared" si="13"/>
        <v>1176</v>
      </c>
      <c r="Q51" s="127">
        <f t="shared" si="13"/>
        <v>894</v>
      </c>
      <c r="R51" s="126">
        <f t="shared" si="13"/>
        <v>2070</v>
      </c>
      <c r="S51" s="128">
        <f t="shared" si="13"/>
        <v>2186</v>
      </c>
      <c r="T51" s="129">
        <f t="shared" si="13"/>
        <v>100</v>
      </c>
      <c r="U51" s="130">
        <f t="shared" si="13"/>
        <v>2286</v>
      </c>
      <c r="V51" s="66">
        <f t="shared" si="6"/>
        <v>0</v>
      </c>
      <c r="W51" s="131"/>
      <c r="X51" s="132">
        <f t="shared" ref="X51:AE51" si="14">SUM(X10:X50)</f>
        <v>6640</v>
      </c>
      <c r="Y51" s="129">
        <f t="shared" si="14"/>
        <v>320</v>
      </c>
      <c r="Z51" s="129">
        <f t="shared" si="14"/>
        <v>0</v>
      </c>
      <c r="AA51" s="129">
        <f t="shared" si="14"/>
        <v>0</v>
      </c>
      <c r="AB51" s="133">
        <f t="shared" si="14"/>
        <v>960</v>
      </c>
      <c r="AC51" s="130">
        <f t="shared" si="14"/>
        <v>7920</v>
      </c>
      <c r="AD51" s="133">
        <f t="shared" si="14"/>
        <v>40120</v>
      </c>
      <c r="AE51" s="134">
        <f t="shared" si="14"/>
        <v>45480</v>
      </c>
    </row>
    <row r="52" spans="1:31" ht="18" hidden="1" customHeight="1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28</v>
      </c>
      <c r="K59" s="58"/>
      <c r="L59" s="58"/>
      <c r="M59" s="58"/>
      <c r="N59" s="59"/>
      <c r="O59" s="60">
        <f t="shared" si="19"/>
        <v>28</v>
      </c>
      <c r="P59" s="61"/>
      <c r="Q59" s="62"/>
      <c r="R59" s="61"/>
      <c r="S59" s="63"/>
      <c r="T59" s="140">
        <f>SUM(O59,R59)</f>
        <v>28</v>
      </c>
      <c r="U59" s="65">
        <f>SUM(S59:T59)</f>
        <v>28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200</v>
      </c>
      <c r="K60" s="58">
        <v>20</v>
      </c>
      <c r="L60" s="150"/>
      <c r="M60" s="58"/>
      <c r="N60" s="59"/>
      <c r="O60" s="60">
        <f t="shared" si="19"/>
        <v>220</v>
      </c>
      <c r="P60" s="151"/>
      <c r="Q60" s="152"/>
      <c r="R60" s="151"/>
      <c r="S60" s="63">
        <f>SUM(O60,R60)</f>
        <v>220</v>
      </c>
      <c r="T60" s="139"/>
      <c r="U60" s="153">
        <f t="shared" si="2"/>
        <v>220</v>
      </c>
      <c r="V60" s="66">
        <f t="shared" si="6"/>
        <v>0</v>
      </c>
      <c r="W60" s="47" t="s">
        <v>74</v>
      </c>
      <c r="X60" s="49">
        <f>(J60*1000)/C60</f>
        <v>8000</v>
      </c>
      <c r="Y60" s="50">
        <f>(K60*1000)/C60</f>
        <v>800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8800</v>
      </c>
      <c r="AD60" s="51">
        <f>(R60*1000)/C60</f>
        <v>0</v>
      </c>
      <c r="AE60" s="155">
        <f t="shared" si="18"/>
        <v>8800</v>
      </c>
    </row>
    <row r="61" spans="1:31" ht="18" hidden="1" customHeight="1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1640</v>
      </c>
      <c r="Q64" s="109"/>
      <c r="R64" s="92">
        <f>SUM(P64:Q64)</f>
        <v>1640</v>
      </c>
      <c r="S64" s="63"/>
      <c r="T64" s="70">
        <f>SUM(O64,R64)</f>
        <v>1640</v>
      </c>
      <c r="U64" s="65">
        <f t="shared" si="2"/>
        <v>1640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430</v>
      </c>
      <c r="Q65" s="62">
        <v>1000</v>
      </c>
      <c r="R65" s="61">
        <f t="shared" si="16"/>
        <v>1430</v>
      </c>
      <c r="S65" s="63">
        <f t="shared" ref="S65:S73" si="20">SUM(O65,R65)</f>
        <v>1430</v>
      </c>
      <c r="T65" s="139"/>
      <c r="U65" s="65">
        <f t="shared" si="2"/>
        <v>1430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28600</v>
      </c>
      <c r="AE65" s="54">
        <f t="shared" si="18"/>
        <v>28600</v>
      </c>
    </row>
    <row r="66" spans="1:31" ht="18" hidden="1" customHeight="1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24</v>
      </c>
      <c r="O70" s="60">
        <f>SUM(J70:N70)</f>
        <v>24</v>
      </c>
      <c r="P70" s="61"/>
      <c r="Q70" s="62"/>
      <c r="R70" s="61"/>
      <c r="S70" s="63">
        <f t="shared" si="20"/>
        <v>24</v>
      </c>
      <c r="T70" s="139"/>
      <c r="U70" s="65">
        <f t="shared" si="2"/>
        <v>24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960</v>
      </c>
      <c r="AC70" s="52" t="e">
        <f t="shared" si="17"/>
        <v>#REF!</v>
      </c>
      <c r="AD70" s="53"/>
      <c r="AE70" s="54"/>
    </row>
    <row r="71" spans="1:31" ht="18" customHeight="1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>
        <v>8</v>
      </c>
      <c r="K72" s="58"/>
      <c r="L72" s="58"/>
      <c r="M72" s="58"/>
      <c r="N72" s="59"/>
      <c r="O72" s="60">
        <f t="shared" si="19"/>
        <v>8</v>
      </c>
      <c r="Q72" s="62"/>
      <c r="R72" s="61">
        <f>SUM(P72:Q72)</f>
        <v>0</v>
      </c>
      <c r="S72" s="63">
        <f t="shared" si="20"/>
        <v>8</v>
      </c>
      <c r="T72" s="139"/>
      <c r="U72" s="65">
        <f t="shared" si="2"/>
        <v>8</v>
      </c>
      <c r="V72" s="66">
        <f t="shared" si="6"/>
        <v>0</v>
      </c>
      <c r="W72" s="48" t="s">
        <v>85</v>
      </c>
      <c r="X72" s="49">
        <f t="shared" si="21"/>
        <v>320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320</v>
      </c>
      <c r="AD72" s="53">
        <f>(R72*1000)/C72</f>
        <v>0</v>
      </c>
      <c r="AE72" s="54">
        <f t="shared" si="18"/>
        <v>320</v>
      </c>
    </row>
    <row r="73" spans="1:31" ht="18" customHeight="1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/>
      <c r="K74" s="58"/>
      <c r="L74" s="58"/>
      <c r="M74" s="58"/>
      <c r="N74" s="59"/>
      <c r="O74" s="60">
        <f t="shared" si="19"/>
        <v>0</v>
      </c>
      <c r="P74" s="61"/>
      <c r="Q74" s="62"/>
      <c r="R74" s="61"/>
      <c r="S74" s="63"/>
      <c r="T74" s="140">
        <f>SUM(O74,R74)</f>
        <v>0</v>
      </c>
      <c r="U74" s="65">
        <f t="shared" si="2"/>
        <v>0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231</v>
      </c>
      <c r="K75" s="58">
        <v>20</v>
      </c>
      <c r="L75" s="58">
        <v>1</v>
      </c>
      <c r="M75" s="58"/>
      <c r="N75" s="59"/>
      <c r="O75" s="60">
        <f t="shared" si="19"/>
        <v>252</v>
      </c>
      <c r="P75" s="61"/>
      <c r="Q75" s="62"/>
      <c r="R75" s="61">
        <f t="shared" si="16"/>
        <v>0</v>
      </c>
      <c r="S75" s="63">
        <f>SUM(O75,R75)</f>
        <v>252</v>
      </c>
      <c r="T75" s="139"/>
      <c r="U75" s="65">
        <f t="shared" si="2"/>
        <v>252</v>
      </c>
      <c r="V75" s="66">
        <f t="shared" si="6"/>
        <v>0</v>
      </c>
      <c r="W75" s="48"/>
      <c r="X75" s="49">
        <f>(J75*1000)/C75</f>
        <v>9240</v>
      </c>
      <c r="Y75" s="50">
        <f>(K75*1000)/C75</f>
        <v>800</v>
      </c>
      <c r="Z75" s="50">
        <f>(L75*1000)/C75</f>
        <v>40</v>
      </c>
      <c r="AA75" s="50">
        <f>(M75*1000)/C75</f>
        <v>0</v>
      </c>
      <c r="AB75" s="51">
        <f>(N75*1000)/C75</f>
        <v>0</v>
      </c>
      <c r="AC75" s="52">
        <f t="shared" si="17"/>
        <v>10080</v>
      </c>
      <c r="AD75" s="53">
        <f>(R75*1000)/C75</f>
        <v>0</v>
      </c>
      <c r="AE75" s="54">
        <f t="shared" si="18"/>
        <v>10080</v>
      </c>
    </row>
    <row r="76" spans="1:31" ht="15.75" hidden="1" customHeight="1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557</v>
      </c>
      <c r="Q82" s="109"/>
      <c r="R82" s="92">
        <f>SUM(P82:Q82)</f>
        <v>557</v>
      </c>
      <c r="S82" s="208"/>
      <c r="T82" s="70">
        <f>SUM(O82,R82)</f>
        <v>557</v>
      </c>
      <c r="U82" s="209">
        <f t="shared" si="2"/>
        <v>557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590</v>
      </c>
      <c r="Q83" s="62">
        <v>730</v>
      </c>
      <c r="R83" s="61">
        <f t="shared" si="16"/>
        <v>1320</v>
      </c>
      <c r="S83" s="63">
        <f t="shared" ref="S83:S87" si="26">SUM(O83,R83)</f>
        <v>1320</v>
      </c>
      <c r="T83" s="139"/>
      <c r="U83" s="65">
        <f t="shared" si="2"/>
        <v>1320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26400</v>
      </c>
      <c r="AE83" s="54">
        <f t="shared" si="18"/>
        <v>26400</v>
      </c>
    </row>
    <row r="84" spans="1:31" ht="18" customHeight="1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>
        <v>132</v>
      </c>
      <c r="Q84" s="62"/>
      <c r="R84" s="61">
        <f t="shared" si="16"/>
        <v>132</v>
      </c>
      <c r="S84" s="63">
        <f t="shared" si="26"/>
        <v>132</v>
      </c>
      <c r="T84" s="139"/>
      <c r="U84" s="65">
        <f t="shared" si="2"/>
        <v>132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2640</v>
      </c>
      <c r="AE84" s="54">
        <f t="shared" si="18"/>
        <v>2640</v>
      </c>
    </row>
    <row r="85" spans="1:31" ht="18" customHeight="1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/>
      <c r="K88" s="58"/>
      <c r="L88" s="58"/>
      <c r="M88" s="58"/>
      <c r="N88" s="59"/>
      <c r="O88" s="60">
        <f t="shared" si="32"/>
        <v>0</v>
      </c>
      <c r="P88" s="61"/>
      <c r="Q88" s="62"/>
      <c r="R88" s="61"/>
      <c r="S88" s="63"/>
      <c r="T88" s="140">
        <f>SUM(O88,R88)</f>
        <v>0</v>
      </c>
      <c r="U88" s="65">
        <f>SUM(S88:T88)</f>
        <v>0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56</v>
      </c>
      <c r="K89" s="58"/>
      <c r="L89" s="58"/>
      <c r="M89" s="58"/>
      <c r="N89" s="59"/>
      <c r="O89" s="60">
        <f t="shared" si="32"/>
        <v>56</v>
      </c>
      <c r="P89" s="61"/>
      <c r="Q89" s="62"/>
      <c r="R89" s="61">
        <f t="shared" si="16"/>
        <v>0</v>
      </c>
      <c r="S89" s="63">
        <f>SUM(O89,R89)</f>
        <v>56</v>
      </c>
      <c r="T89" s="139"/>
      <c r="U89" s="65">
        <f t="shared" si="2"/>
        <v>56</v>
      </c>
      <c r="V89" s="66">
        <f t="shared" si="6"/>
        <v>0</v>
      </c>
      <c r="W89" s="48"/>
      <c r="X89" s="49">
        <f>(J89*1000)/C89</f>
        <v>2240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2240</v>
      </c>
      <c r="AD89" s="53">
        <f>(R89*1000)/C89</f>
        <v>0</v>
      </c>
      <c r="AE89" s="54">
        <f t="shared" si="18"/>
        <v>2240</v>
      </c>
    </row>
    <row r="90" spans="1:31" ht="18" customHeight="1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55</v>
      </c>
      <c r="R90" s="92">
        <f>SUM(P90:Q90)</f>
        <v>55</v>
      </c>
      <c r="S90" s="63"/>
      <c r="T90" s="70">
        <f>SUM(O90,R90)</f>
        <v>55</v>
      </c>
      <c r="U90" s="65">
        <f t="shared" si="2"/>
        <v>55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330</v>
      </c>
      <c r="R91" s="61">
        <f>SUM(P91:Q91)</f>
        <v>330</v>
      </c>
      <c r="S91" s="63">
        <f>SUM(O91,R91)</f>
        <v>330</v>
      </c>
      <c r="T91" s="139"/>
      <c r="U91" s="65">
        <f t="shared" si="2"/>
        <v>330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6600</v>
      </c>
      <c r="AE91" s="54">
        <f t="shared" si="18"/>
        <v>6600</v>
      </c>
    </row>
    <row r="92" spans="1:31" ht="18" hidden="1" customHeight="1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46</v>
      </c>
      <c r="K96" s="58">
        <v>10</v>
      </c>
      <c r="L96" s="58"/>
      <c r="M96" s="58"/>
      <c r="N96" s="59"/>
      <c r="O96" s="60">
        <f>SUM(J96:N96)</f>
        <v>56</v>
      </c>
      <c r="P96" s="61"/>
      <c r="Q96" s="226"/>
      <c r="R96" s="61">
        <f t="shared" si="16"/>
        <v>0</v>
      </c>
      <c r="S96" s="63">
        <f t="shared" si="34"/>
        <v>56</v>
      </c>
      <c r="T96" s="139"/>
      <c r="U96" s="65">
        <f t="shared" si="2"/>
        <v>56</v>
      </c>
      <c r="V96" s="66">
        <f t="shared" si="33"/>
        <v>0</v>
      </c>
      <c r="W96" s="48"/>
      <c r="X96" s="49">
        <f>(J96*1000)/C96</f>
        <v>1840</v>
      </c>
      <c r="Y96" s="50">
        <f t="shared" ref="Y96:Y117" si="36">(K96*1000)/C96</f>
        <v>400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2240</v>
      </c>
      <c r="AD96" s="53">
        <f t="shared" ref="AD96:AD117" si="40">(R96*1000)/C96</f>
        <v>0</v>
      </c>
      <c r="AE96" s="54">
        <f t="shared" si="18"/>
        <v>2240</v>
      </c>
    </row>
    <row r="97" spans="1:31" ht="18" customHeight="1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761</v>
      </c>
      <c r="K118" s="123">
        <f t="shared" si="41"/>
        <v>50</v>
      </c>
      <c r="L118" s="123">
        <f t="shared" si="41"/>
        <v>1</v>
      </c>
      <c r="M118" s="123">
        <f t="shared" si="41"/>
        <v>0</v>
      </c>
      <c r="N118" s="124">
        <f t="shared" si="41"/>
        <v>32</v>
      </c>
      <c r="O118" s="125">
        <f t="shared" si="41"/>
        <v>844</v>
      </c>
      <c r="P118" s="126">
        <f t="shared" si="41"/>
        <v>3349</v>
      </c>
      <c r="Q118" s="127">
        <f t="shared" si="41"/>
        <v>2115</v>
      </c>
      <c r="R118" s="126">
        <f t="shared" si="41"/>
        <v>5464</v>
      </c>
      <c r="S118" s="128">
        <f t="shared" si="41"/>
        <v>4028</v>
      </c>
      <c r="T118" s="129">
        <f t="shared" si="41"/>
        <v>2280</v>
      </c>
      <c r="U118" s="130">
        <f t="shared" si="41"/>
        <v>6308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2000</v>
      </c>
      <c r="Z118" s="129">
        <f t="shared" si="42"/>
        <v>40</v>
      </c>
      <c r="AA118" s="129">
        <f t="shared" si="42"/>
        <v>0</v>
      </c>
      <c r="AB118" s="133">
        <f t="shared" si="42"/>
        <v>1280</v>
      </c>
      <c r="AC118" s="130" t="e">
        <f t="shared" si="42"/>
        <v>#REF!</v>
      </c>
      <c r="AD118" s="133">
        <f t="shared" si="42"/>
        <v>64240</v>
      </c>
      <c r="AE118" s="134">
        <f t="shared" si="42"/>
        <v>95600</v>
      </c>
    </row>
    <row r="119" spans="1:31" ht="18" customHeight="1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2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/>
      <c r="K122" s="58"/>
      <c r="L122" s="58"/>
      <c r="M122" s="58"/>
      <c r="N122" s="59"/>
      <c r="O122" s="60">
        <f t="shared" si="48"/>
        <v>0</v>
      </c>
      <c r="P122" s="61"/>
      <c r="Q122" s="62"/>
      <c r="R122" s="61"/>
      <c r="S122" s="63"/>
      <c r="T122" s="140">
        <f>SUM(O122,R122)</f>
        <v>0</v>
      </c>
      <c r="U122" s="65">
        <f t="shared" si="45"/>
        <v>0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200</v>
      </c>
      <c r="Q127" s="62"/>
      <c r="R127" s="61">
        <f t="shared" si="44"/>
        <v>200</v>
      </c>
      <c r="S127" s="63">
        <f>SUM(O127,R127)</f>
        <v>200</v>
      </c>
      <c r="T127" s="143"/>
      <c r="U127" s="65">
        <f t="shared" si="45"/>
        <v>200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4000</v>
      </c>
      <c r="AE127" s="54">
        <f t="shared" si="47"/>
        <v>4000</v>
      </c>
    </row>
    <row r="128" spans="1:31" ht="18" hidden="1" customHeight="1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5</v>
      </c>
      <c r="K130" s="58"/>
      <c r="L130" s="58"/>
      <c r="M130" s="58"/>
      <c r="N130" s="59"/>
      <c r="O130" s="60">
        <f t="shared" si="49"/>
        <v>5</v>
      </c>
      <c r="Q130" s="62"/>
      <c r="R130" s="61"/>
      <c r="S130" s="63"/>
      <c r="T130" s="140">
        <f>SUM(O130,R130)</f>
        <v>5</v>
      </c>
      <c r="U130" s="65">
        <f>SUM(S130:T130)</f>
        <v>5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140</v>
      </c>
      <c r="K131" s="58">
        <v>10</v>
      </c>
      <c r="L131" s="58">
        <v>8</v>
      </c>
      <c r="M131" s="58"/>
      <c r="N131" s="59"/>
      <c r="O131" s="60">
        <f t="shared" si="49"/>
        <v>158</v>
      </c>
      <c r="P131" s="61"/>
      <c r="Q131" s="62"/>
      <c r="R131" s="61">
        <f>SUM(P131:Q131)</f>
        <v>0</v>
      </c>
      <c r="S131" s="63">
        <f>SUM(O131,R131)</f>
        <v>158</v>
      </c>
      <c r="T131" s="139"/>
      <c r="U131" s="65">
        <f t="shared" si="45"/>
        <v>158</v>
      </c>
      <c r="V131" s="66">
        <f t="shared" si="33"/>
        <v>0</v>
      </c>
      <c r="W131" s="247" t="s">
        <v>142</v>
      </c>
      <c r="X131" s="49">
        <f>(J131*1000)/C131</f>
        <v>5600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6320</v>
      </c>
      <c r="AD131" s="53">
        <f>(R131*1000)/C131</f>
        <v>0</v>
      </c>
      <c r="AE131" s="54">
        <f t="shared" si="47"/>
        <v>6320</v>
      </c>
    </row>
    <row r="132" spans="1:31" ht="18" hidden="1" customHeight="1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420</v>
      </c>
      <c r="Q135" s="62"/>
      <c r="R135" s="92">
        <f t="shared" si="44"/>
        <v>420</v>
      </c>
      <c r="S135" s="63"/>
      <c r="T135" s="140">
        <f>SUM(O135,R135)</f>
        <v>420</v>
      </c>
      <c r="U135" s="65">
        <f t="shared" si="45"/>
        <v>420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64</v>
      </c>
      <c r="Q136" s="62"/>
      <c r="R136" s="61">
        <f t="shared" si="44"/>
        <v>64</v>
      </c>
      <c r="S136" s="63">
        <f>SUM(O136,R136)</f>
        <v>64</v>
      </c>
      <c r="T136" s="139"/>
      <c r="U136" s="65">
        <f t="shared" si="45"/>
        <v>64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1280</v>
      </c>
      <c r="AE136" s="54">
        <f t="shared" si="47"/>
        <v>1280</v>
      </c>
    </row>
    <row r="137" spans="1:31" ht="18" hidden="1" customHeight="1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20</v>
      </c>
      <c r="K140" s="58"/>
      <c r="L140" s="58"/>
      <c r="M140" s="58"/>
      <c r="N140" s="59"/>
      <c r="O140" s="60">
        <f t="shared" si="49"/>
        <v>20</v>
      </c>
      <c r="P140" s="61"/>
      <c r="Q140" s="62"/>
      <c r="R140" s="61"/>
      <c r="S140" s="63"/>
      <c r="T140" s="140">
        <f>SUM(O140,R140)</f>
        <v>20</v>
      </c>
      <c r="U140" s="65">
        <f t="shared" si="45"/>
        <v>20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112</v>
      </c>
      <c r="K141" s="58">
        <v>5</v>
      </c>
      <c r="L141" s="258">
        <v>3</v>
      </c>
      <c r="M141" s="58"/>
      <c r="N141" s="59"/>
      <c r="O141" s="60">
        <f t="shared" si="49"/>
        <v>120</v>
      </c>
      <c r="P141" s="61"/>
      <c r="Q141" s="62"/>
      <c r="R141" s="61">
        <f t="shared" si="44"/>
        <v>0</v>
      </c>
      <c r="S141" s="63">
        <f>SUM(O141,R141)</f>
        <v>120</v>
      </c>
      <c r="T141" s="139"/>
      <c r="U141" s="65">
        <f t="shared" si="45"/>
        <v>120</v>
      </c>
      <c r="V141" s="66">
        <f t="shared" si="33"/>
        <v>0</v>
      </c>
      <c r="W141" s="247" t="s">
        <v>155</v>
      </c>
      <c r="X141" s="49">
        <f>(J141*1000)/C141</f>
        <v>4480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4800</v>
      </c>
      <c r="AD141" s="53">
        <f>(R141*1000)/C141</f>
        <v>0</v>
      </c>
      <c r="AE141" s="54">
        <f t="shared" si="47"/>
        <v>4800</v>
      </c>
    </row>
    <row r="142" spans="1:31" ht="18" hidden="1" customHeight="1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390</v>
      </c>
      <c r="Q143" s="62"/>
      <c r="R143" s="92">
        <f t="shared" si="44"/>
        <v>390</v>
      </c>
      <c r="S143" s="63"/>
      <c r="T143" s="140">
        <f>SUM(O143,R143)</f>
        <v>390</v>
      </c>
      <c r="U143" s="65">
        <f t="shared" si="45"/>
        <v>390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170</v>
      </c>
      <c r="Q144" s="62"/>
      <c r="R144" s="61">
        <f t="shared" si="44"/>
        <v>170</v>
      </c>
      <c r="S144" s="63">
        <f>SUM(O144,R144)</f>
        <v>170</v>
      </c>
      <c r="T144" s="139"/>
      <c r="U144" s="65">
        <f t="shared" si="45"/>
        <v>170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3400</v>
      </c>
      <c r="AE144" s="54">
        <f t="shared" si="47"/>
        <v>3400</v>
      </c>
    </row>
    <row r="145" spans="1:31" ht="18" hidden="1" customHeight="1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361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391</v>
      </c>
      <c r="P149" s="126">
        <f t="shared" si="50"/>
        <v>1244</v>
      </c>
      <c r="Q149" s="127">
        <f t="shared" si="50"/>
        <v>0</v>
      </c>
      <c r="R149" s="126">
        <f t="shared" si="50"/>
        <v>1244</v>
      </c>
      <c r="S149" s="128">
        <f t="shared" si="50"/>
        <v>800</v>
      </c>
      <c r="T149" s="129">
        <f t="shared" si="50"/>
        <v>835</v>
      </c>
      <c r="U149" s="130">
        <f t="shared" si="50"/>
        <v>1635</v>
      </c>
      <c r="V149" s="66">
        <f t="shared" si="33"/>
        <v>0</v>
      </c>
      <c r="W149" s="131"/>
      <c r="X149" s="132">
        <f t="shared" ref="X149:AE149" si="51">SUM(X119:X148)</f>
        <v>13440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14640</v>
      </c>
      <c r="AD149" s="133">
        <f t="shared" si="51"/>
        <v>8680</v>
      </c>
      <c r="AE149" s="134">
        <f t="shared" si="51"/>
        <v>23320</v>
      </c>
    </row>
    <row r="150" spans="1:31" ht="18" hidden="1" customHeight="1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0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1304</v>
      </c>
      <c r="K162" s="285">
        <f t="shared" si="66"/>
        <v>77</v>
      </c>
      <c r="L162" s="285">
        <f t="shared" si="66"/>
        <v>14</v>
      </c>
      <c r="M162" s="285">
        <f t="shared" si="66"/>
        <v>0</v>
      </c>
      <c r="N162" s="286">
        <f t="shared" si="66"/>
        <v>56</v>
      </c>
      <c r="O162" s="287">
        <f t="shared" si="66"/>
        <v>1451</v>
      </c>
      <c r="P162" s="288">
        <f t="shared" si="66"/>
        <v>5769</v>
      </c>
      <c r="Q162" s="289">
        <f t="shared" si="66"/>
        <v>3009</v>
      </c>
      <c r="R162" s="288">
        <f t="shared" si="66"/>
        <v>8778</v>
      </c>
      <c r="S162" s="290">
        <f t="shared" si="66"/>
        <v>7014</v>
      </c>
      <c r="T162" s="291">
        <f t="shared" si="66"/>
        <v>3215</v>
      </c>
      <c r="U162" s="292">
        <f t="shared" si="66"/>
        <v>10229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3080</v>
      </c>
      <c r="Z162" s="291">
        <f t="shared" si="67"/>
        <v>480</v>
      </c>
      <c r="AA162" s="291">
        <f t="shared" si="67"/>
        <v>0</v>
      </c>
      <c r="AB162" s="295">
        <f t="shared" si="67"/>
        <v>2240</v>
      </c>
      <c r="AC162" s="292" t="e">
        <f t="shared" si="67"/>
        <v>#REF!</v>
      </c>
      <c r="AD162" s="295">
        <f t="shared" si="67"/>
        <v>113040</v>
      </c>
      <c r="AE162" s="296">
        <f t="shared" si="67"/>
        <v>164400</v>
      </c>
    </row>
    <row r="163" spans="1:31" ht="18" customHeight="1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72</v>
      </c>
      <c r="K163" s="198"/>
      <c r="L163" s="198"/>
      <c r="M163" s="198"/>
      <c r="N163" s="199"/>
      <c r="O163" s="298">
        <f t="shared" ref="O163:O169" si="68">SUM(J163:N163)</f>
        <v>72</v>
      </c>
      <c r="P163" s="61"/>
      <c r="Q163" s="299"/>
      <c r="R163" s="300">
        <f t="shared" ref="R163:R196" si="69">SUM(P163:Q163)</f>
        <v>0</v>
      </c>
      <c r="S163" s="63">
        <f>SUM(O163,R163)</f>
        <v>72</v>
      </c>
      <c r="T163" s="301"/>
      <c r="U163" s="302">
        <f t="shared" si="45"/>
        <v>72</v>
      </c>
      <c r="V163" s="66">
        <f t="shared" si="63"/>
        <v>0</v>
      </c>
      <c r="W163" s="303"/>
      <c r="X163" s="304">
        <f>(J163*1000)/C163</f>
        <v>2880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6" si="70">SUM(X163:AB163)</f>
        <v>2880</v>
      </c>
      <c r="AD163" s="308">
        <f>(R163*1000)/C163</f>
        <v>0</v>
      </c>
      <c r="AE163" s="309">
        <f t="shared" ref="AE163:AE196" si="71">SUM(AC163:AD163)</f>
        <v>2880</v>
      </c>
    </row>
    <row r="164" spans="1:31" ht="18" customHeight="1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>
        <v>24</v>
      </c>
      <c r="M164" s="198"/>
      <c r="N164" s="199"/>
      <c r="O164" s="312">
        <f t="shared" si="68"/>
        <v>24</v>
      </c>
      <c r="P164" s="61"/>
      <c r="Q164" s="299"/>
      <c r="R164" s="300"/>
      <c r="S164" s="63">
        <f t="shared" ref="S164:S186" si="72">SUM(O164,R164)</f>
        <v>24</v>
      </c>
      <c r="T164" s="301"/>
      <c r="U164" s="302">
        <f t="shared" si="45"/>
        <v>24</v>
      </c>
      <c r="V164" s="66">
        <f t="shared" si="63"/>
        <v>0</v>
      </c>
      <c r="W164" s="303"/>
      <c r="X164" s="304"/>
      <c r="Y164" s="305"/>
      <c r="Z164" s="50">
        <f>(L164*1000)/C164</f>
        <v>960</v>
      </c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hidden="1" customHeight="1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>
        <v>8</v>
      </c>
      <c r="K168" s="198"/>
      <c r="L168" s="317"/>
      <c r="M168" s="198"/>
      <c r="N168" s="199"/>
      <c r="O168" s="320">
        <f t="shared" si="68"/>
        <v>8</v>
      </c>
      <c r="P168" s="61"/>
      <c r="Q168" s="299"/>
      <c r="R168" s="300"/>
      <c r="S168" s="63">
        <f t="shared" si="72"/>
        <v>8</v>
      </c>
      <c r="T168" s="319"/>
      <c r="U168" s="302">
        <f t="shared" si="45"/>
        <v>8</v>
      </c>
      <c r="V168" s="66"/>
      <c r="W168" s="303"/>
      <c r="X168" s="304">
        <f>(J168*1000)/C168</f>
        <v>320</v>
      </c>
      <c r="Y168" s="305"/>
      <c r="Z168" s="305"/>
      <c r="AA168" s="305"/>
      <c r="AB168" s="306"/>
      <c r="AC168" s="52">
        <f t="shared" si="70"/>
        <v>320</v>
      </c>
      <c r="AD168" s="308"/>
      <c r="AE168" s="54">
        <f t="shared" si="71"/>
        <v>320</v>
      </c>
    </row>
    <row r="169" spans="1:31" ht="18" customHeight="1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/>
      <c r="K169" s="198"/>
      <c r="L169" s="198"/>
      <c r="M169" s="198"/>
      <c r="N169" s="199"/>
      <c r="O169" s="323">
        <f t="shared" si="68"/>
        <v>0</v>
      </c>
      <c r="P169" s="61"/>
      <c r="Q169" s="299"/>
      <c r="R169" s="300"/>
      <c r="S169" s="63">
        <f t="shared" si="72"/>
        <v>0</v>
      </c>
      <c r="T169" s="140"/>
      <c r="U169" s="302">
        <f t="shared" si="45"/>
        <v>0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56</v>
      </c>
      <c r="R171" s="61">
        <f t="shared" si="69"/>
        <v>56</v>
      </c>
      <c r="S171" s="63">
        <f t="shared" si="72"/>
        <v>56</v>
      </c>
      <c r="T171" s="45"/>
      <c r="U171" s="46">
        <f t="shared" si="45"/>
        <v>56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1120</v>
      </c>
      <c r="AE171" s="54">
        <f t="shared" si="71"/>
        <v>1120</v>
      </c>
    </row>
    <row r="172" spans="1:31" ht="18" customHeight="1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4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7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>
      <c r="A176" s="190">
        <v>114601</v>
      </c>
      <c r="B176" s="340">
        <v>3.5</v>
      </c>
      <c r="C176" s="225" t="s">
        <v>27</v>
      </c>
      <c r="D176" s="260"/>
      <c r="E176" s="103"/>
      <c r="F176" s="261" t="s">
        <v>215</v>
      </c>
      <c r="G176" s="103"/>
      <c r="H176" s="103"/>
      <c r="I176" s="243"/>
      <c r="J176" s="71"/>
      <c r="K176" s="58"/>
      <c r="L176" s="258"/>
      <c r="M176" s="58"/>
      <c r="N176" s="59"/>
      <c r="O176" s="298">
        <f t="shared" si="75"/>
        <v>0</v>
      </c>
      <c r="P176" s="61"/>
      <c r="Q176" s="62"/>
      <c r="R176" s="61"/>
      <c r="S176" s="63"/>
      <c r="T176" s="336">
        <f>SUM(O176,R176)</f>
        <v>0</v>
      </c>
      <c r="U176" s="302">
        <f t="shared" si="45"/>
        <v>0</v>
      </c>
      <c r="V176" s="66">
        <f t="shared" si="63"/>
        <v>0</v>
      </c>
      <c r="W176" s="339"/>
      <c r="X176" s="50"/>
      <c r="Y176" s="50"/>
      <c r="Z176" s="50"/>
      <c r="AA176" s="50"/>
      <c r="AB176" s="50"/>
      <c r="AC176" s="52">
        <f t="shared" si="70"/>
        <v>0</v>
      </c>
      <c r="AD176" s="53"/>
      <c r="AE176" s="54">
        <f t="shared" si="71"/>
        <v>0</v>
      </c>
    </row>
    <row r="177" spans="1:31" ht="18.75" customHeight="1">
      <c r="A177" s="30">
        <v>114001</v>
      </c>
      <c r="B177" s="341">
        <v>3.5</v>
      </c>
      <c r="C177" s="32">
        <v>25</v>
      </c>
      <c r="D177" s="72">
        <v>511</v>
      </c>
      <c r="E177" s="73">
        <v>911</v>
      </c>
      <c r="F177" s="138"/>
      <c r="G177" s="73"/>
      <c r="H177" s="36"/>
      <c r="I177" s="97"/>
      <c r="J177" s="71">
        <v>8</v>
      </c>
      <c r="K177" s="58"/>
      <c r="L177" s="58"/>
      <c r="M177" s="58"/>
      <c r="N177" s="59"/>
      <c r="O177" s="298">
        <f t="shared" si="75"/>
        <v>8</v>
      </c>
      <c r="P177" s="61"/>
      <c r="Q177" s="62"/>
      <c r="R177" s="61"/>
      <c r="S177" s="63">
        <f t="shared" si="72"/>
        <v>8</v>
      </c>
      <c r="T177" s="45"/>
      <c r="U177" s="46">
        <f t="shared" si="45"/>
        <v>8</v>
      </c>
      <c r="V177" s="66">
        <f t="shared" si="63"/>
        <v>0</v>
      </c>
      <c r="W177" s="48"/>
      <c r="X177" s="49">
        <f>(J177*1000)/C177</f>
        <v>320</v>
      </c>
      <c r="Y177" s="50">
        <f>(K177*1000)/C177</f>
        <v>0</v>
      </c>
      <c r="Z177" s="50">
        <f t="shared" si="76"/>
        <v>0</v>
      </c>
      <c r="AA177" s="50">
        <f>(M177*1000)/C177</f>
        <v>0</v>
      </c>
      <c r="AB177" s="51">
        <f>(N177*1000)/C177</f>
        <v>0</v>
      </c>
      <c r="AC177" s="52">
        <f t="shared" si="70"/>
        <v>320</v>
      </c>
      <c r="AD177" s="53">
        <f>(R177*1000)/C177</f>
        <v>0</v>
      </c>
      <c r="AE177" s="54">
        <f t="shared" si="71"/>
        <v>320</v>
      </c>
    </row>
    <row r="178" spans="1:31" ht="16.5" hidden="1" customHeight="1">
      <c r="A178" s="30">
        <v>114591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89" t="s">
        <v>216</v>
      </c>
      <c r="K178" s="58"/>
      <c r="L178" s="58"/>
      <c r="M178" s="58"/>
      <c r="N178" s="59"/>
      <c r="O178" s="298"/>
      <c r="P178" s="114"/>
      <c r="Q178" s="326"/>
      <c r="R178" s="327">
        <f t="shared" si="69"/>
        <v>0</v>
      </c>
      <c r="S178" s="63">
        <f t="shared" si="72"/>
        <v>0</v>
      </c>
      <c r="T178" s="346"/>
      <c r="U178" s="46">
        <f>SUM(S178:T178)</f>
        <v>0</v>
      </c>
      <c r="V178" s="66">
        <f>O178+R178-U178</f>
        <v>0</v>
      </c>
      <c r="W178" s="48"/>
      <c r="X178" s="49"/>
      <c r="Y178" s="50"/>
      <c r="Z178" s="305"/>
      <c r="AA178" s="50"/>
      <c r="AB178" s="51"/>
      <c r="AC178" s="52"/>
      <c r="AD178" s="53">
        <f>(R178*1000)/C178</f>
        <v>0</v>
      </c>
      <c r="AE178" s="54">
        <f t="shared" si="71"/>
        <v>0</v>
      </c>
    </row>
    <row r="179" spans="1:31" ht="16.5" customHeight="1">
      <c r="A179" s="30">
        <v>114521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909" t="s">
        <v>217</v>
      </c>
      <c r="K179" s="58"/>
      <c r="L179" s="58"/>
      <c r="M179" s="58"/>
      <c r="N179" s="59"/>
      <c r="O179" s="298"/>
      <c r="P179" s="61"/>
      <c r="Q179" s="62">
        <v>150</v>
      </c>
      <c r="R179" s="61">
        <f t="shared" si="69"/>
        <v>150</v>
      </c>
      <c r="S179" s="63">
        <f t="shared" si="72"/>
        <v>150</v>
      </c>
      <c r="T179" s="336"/>
      <c r="U179" s="46">
        <f>SUM(S179:T179)</f>
        <v>150</v>
      </c>
      <c r="V179" s="66">
        <f t="shared" ref="V179:V183" si="77">O179+R179-U179</f>
        <v>0</v>
      </c>
      <c r="W179" s="48"/>
      <c r="X179" s="51"/>
      <c r="Y179" s="50"/>
      <c r="Z179" s="305"/>
      <c r="AA179" s="50"/>
      <c r="AB179" s="51"/>
      <c r="AC179" s="53"/>
      <c r="AD179" s="53">
        <f>(R179*1000)/C179</f>
        <v>3000</v>
      </c>
      <c r="AE179" s="54">
        <f t="shared" si="71"/>
        <v>3000</v>
      </c>
    </row>
    <row r="180" spans="1:31" ht="18" hidden="1" customHeight="1">
      <c r="A180" s="30">
        <v>11450832</v>
      </c>
      <c r="B180" s="341">
        <v>3.5</v>
      </c>
      <c r="C180" s="32">
        <v>50</v>
      </c>
      <c r="D180" s="72"/>
      <c r="E180" s="73"/>
      <c r="F180" s="138"/>
      <c r="G180" s="73"/>
      <c r="H180" s="36"/>
      <c r="I180" s="97" t="s">
        <v>218</v>
      </c>
      <c r="J180" s="71"/>
      <c r="K180" s="58"/>
      <c r="L180" s="58"/>
      <c r="M180" s="58"/>
      <c r="N180" s="59"/>
      <c r="O180" s="298"/>
      <c r="P180" s="61"/>
      <c r="Q180" s="62"/>
      <c r="R180" s="61">
        <f t="shared" si="69"/>
        <v>0</v>
      </c>
      <c r="S180" s="63">
        <f t="shared" si="72"/>
        <v>0</v>
      </c>
      <c r="T180" s="45"/>
      <c r="U180" s="46">
        <f t="shared" si="45"/>
        <v>0</v>
      </c>
      <c r="V180" s="66">
        <f t="shared" si="77"/>
        <v>0</v>
      </c>
      <c r="W180" s="48"/>
      <c r="X180" s="50">
        <f t="shared" ref="X180:Y186" si="78">(J180*1000)/B180</f>
        <v>0</v>
      </c>
      <c r="Y180" s="50">
        <f t="shared" si="78"/>
        <v>0</v>
      </c>
      <c r="Z180" s="305">
        <f t="shared" ref="Z180:Z186" si="79">(L180*1000)/C180</f>
        <v>0</v>
      </c>
      <c r="AA180" s="50">
        <f t="shared" ref="AA180:AA186" si="80">(M180*1000)/C180</f>
        <v>0</v>
      </c>
      <c r="AB180" s="51">
        <f t="shared" ref="AB180:AB186" si="81">(N180*1000)/C180</f>
        <v>0</v>
      </c>
      <c r="AC180" s="51"/>
      <c r="AD180" s="53">
        <f>(R180*1000)/C180</f>
        <v>0</v>
      </c>
      <c r="AE180" s="54">
        <f t="shared" si="71"/>
        <v>0</v>
      </c>
    </row>
    <row r="181" spans="1:31" ht="18" hidden="1" customHeight="1">
      <c r="A181" s="348">
        <v>113301</v>
      </c>
      <c r="B181" s="349">
        <v>2.5</v>
      </c>
      <c r="C181" s="244" t="s">
        <v>75</v>
      </c>
      <c r="D181" s="350" t="s">
        <v>219</v>
      </c>
      <c r="E181" s="73"/>
      <c r="F181" s="138"/>
      <c r="G181" s="73"/>
      <c r="H181" s="73"/>
      <c r="I181" s="138"/>
      <c r="J181" s="224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/>
      <c r="T181" s="336">
        <f>SUM(O181,R181)</f>
        <v>0</v>
      </c>
      <c r="U181" s="46">
        <f t="shared" si="45"/>
        <v>0</v>
      </c>
      <c r="V181" s="66">
        <f t="shared" si="77"/>
        <v>0</v>
      </c>
      <c r="W181" s="48"/>
      <c r="X181" s="51"/>
      <c r="Y181" s="50"/>
      <c r="Z181" s="305"/>
      <c r="AA181" s="50"/>
      <c r="AB181" s="51"/>
      <c r="AC181" s="51"/>
      <c r="AD181" s="53"/>
      <c r="AE181" s="54">
        <f t="shared" si="71"/>
        <v>0</v>
      </c>
    </row>
    <row r="182" spans="1:31" ht="18" customHeight="1">
      <c r="A182" s="348">
        <v>113301</v>
      </c>
      <c r="B182" s="349">
        <v>2.5</v>
      </c>
      <c r="C182" s="180">
        <v>25</v>
      </c>
      <c r="D182" s="351" t="s">
        <v>219</v>
      </c>
      <c r="E182" s="73"/>
      <c r="F182" s="138"/>
      <c r="G182" s="73"/>
      <c r="H182" s="73"/>
      <c r="I182" s="138"/>
      <c r="J182" s="352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>
        <f t="shared" si="72"/>
        <v>0</v>
      </c>
      <c r="T182" s="334"/>
      <c r="U182" s="46">
        <f t="shared" si="45"/>
        <v>0</v>
      </c>
      <c r="V182" s="66">
        <f t="shared" si="77"/>
        <v>0</v>
      </c>
      <c r="W182" s="48"/>
      <c r="X182" s="49">
        <f>(J182*1000)/C182</f>
        <v>0</v>
      </c>
      <c r="Y182" s="50"/>
      <c r="Z182" s="305">
        <f t="shared" si="79"/>
        <v>0</v>
      </c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8" customHeight="1">
      <c r="A183" s="348">
        <v>113801</v>
      </c>
      <c r="B183" s="349" t="s">
        <v>505</v>
      </c>
      <c r="C183" s="353" t="s">
        <v>27</v>
      </c>
      <c r="D183" s="354"/>
      <c r="E183" s="355"/>
      <c r="F183" s="135" t="s">
        <v>221</v>
      </c>
      <c r="G183" s="73" t="s">
        <v>224</v>
      </c>
      <c r="H183" s="73"/>
      <c r="I183" s="138"/>
      <c r="J183" s="224"/>
      <c r="K183" s="58"/>
      <c r="L183" s="258">
        <v>28</v>
      </c>
      <c r="M183" s="58"/>
      <c r="N183" s="59"/>
      <c r="O183" s="356">
        <f t="shared" si="75"/>
        <v>28</v>
      </c>
      <c r="P183" s="61"/>
      <c r="Q183" s="62"/>
      <c r="R183" s="61"/>
      <c r="S183" s="63"/>
      <c r="T183" s="336">
        <f>SUM(O183,R183)</f>
        <v>28</v>
      </c>
      <c r="U183" s="302">
        <f t="shared" si="45"/>
        <v>28</v>
      </c>
      <c r="V183" s="66">
        <f t="shared" si="77"/>
        <v>0</v>
      </c>
      <c r="W183" s="48"/>
      <c r="X183" s="306"/>
      <c r="Y183" s="50"/>
      <c r="Z183" s="50"/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>
      <c r="A184" s="190">
        <v>113601</v>
      </c>
      <c r="B184" s="191" t="s">
        <v>220</v>
      </c>
      <c r="C184" s="353">
        <v>25</v>
      </c>
      <c r="D184" s="357"/>
      <c r="E184" s="170"/>
      <c r="F184" s="358" t="s">
        <v>223</v>
      </c>
      <c r="G184" s="359" t="s">
        <v>222</v>
      </c>
      <c r="H184" s="103"/>
      <c r="I184" s="324"/>
      <c r="J184" s="224"/>
      <c r="K184" s="58"/>
      <c r="L184" s="360"/>
      <c r="M184" s="58"/>
      <c r="N184" s="59"/>
      <c r="O184" s="356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>(L184*1000)/C184</f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>
      <c r="A185" s="361">
        <v>113601</v>
      </c>
      <c r="B185" s="362">
        <v>2.5</v>
      </c>
      <c r="C185" s="363">
        <v>25</v>
      </c>
      <c r="D185" s="364"/>
      <c r="E185" s="365"/>
      <c r="F185" s="366" t="s">
        <v>223</v>
      </c>
      <c r="G185" s="367" t="s">
        <v>224</v>
      </c>
      <c r="H185" s="365"/>
      <c r="I185" s="368"/>
      <c r="J185" s="369"/>
      <c r="K185" s="370"/>
      <c r="L185" s="371"/>
      <c r="M185" s="370"/>
      <c r="N185" s="372"/>
      <c r="O185" s="373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 t="shared" si="79"/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hidden="1" customHeight="1">
      <c r="A186" s="30">
        <v>113001</v>
      </c>
      <c r="B186" s="108" t="s">
        <v>220</v>
      </c>
      <c r="C186" s="32">
        <v>25</v>
      </c>
      <c r="D186" s="72" t="s">
        <v>225</v>
      </c>
      <c r="E186" s="73" t="s">
        <v>226</v>
      </c>
      <c r="F186" s="138" t="s">
        <v>227</v>
      </c>
      <c r="G186" s="36" t="s">
        <v>228</v>
      </c>
      <c r="H186" s="73" t="s">
        <v>229</v>
      </c>
      <c r="I186" s="97"/>
      <c r="J186" s="71"/>
      <c r="K186" s="58"/>
      <c r="L186" s="58"/>
      <c r="M186" s="58"/>
      <c r="N186" s="59"/>
      <c r="O186" s="298"/>
      <c r="P186" s="61"/>
      <c r="Q186" s="62"/>
      <c r="R186" s="61">
        <f t="shared" si="69"/>
        <v>0</v>
      </c>
      <c r="S186" s="63">
        <f t="shared" si="72"/>
        <v>0</v>
      </c>
      <c r="T186" s="45"/>
      <c r="U186" s="46">
        <f t="shared" si="45"/>
        <v>0</v>
      </c>
      <c r="V186" s="66">
        <f t="shared" si="63"/>
        <v>0</v>
      </c>
      <c r="W186" s="48"/>
      <c r="X186" s="49">
        <f t="shared" ref="X186" si="82">(J186*1000)/C186</f>
        <v>0</v>
      </c>
      <c r="Y186" s="50">
        <f t="shared" si="78"/>
        <v>0</v>
      </c>
      <c r="Z186" s="50">
        <f t="shared" si="79"/>
        <v>0</v>
      </c>
      <c r="AA186" s="50">
        <f t="shared" si="80"/>
        <v>0</v>
      </c>
      <c r="AB186" s="51">
        <f t="shared" si="81"/>
        <v>0</v>
      </c>
      <c r="AC186" s="52">
        <f t="shared" si="70"/>
        <v>0</v>
      </c>
      <c r="AD186" s="53">
        <f>(R186*1000)/C186</f>
        <v>0</v>
      </c>
      <c r="AE186" s="54">
        <f t="shared" si="71"/>
        <v>0</v>
      </c>
    </row>
    <row r="187" spans="1:31" ht="18" hidden="1" customHeight="1">
      <c r="A187" s="100">
        <v>11359812</v>
      </c>
      <c r="B187" s="31" t="s">
        <v>220</v>
      </c>
      <c r="C187" s="96">
        <v>50</v>
      </c>
      <c r="D187" s="165"/>
      <c r="E187" s="103"/>
      <c r="F187" s="324"/>
      <c r="G187" s="223"/>
      <c r="H187" s="104"/>
      <c r="I187" s="89" t="s">
        <v>230</v>
      </c>
      <c r="J187" s="71"/>
      <c r="K187" s="58"/>
      <c r="L187" s="58"/>
      <c r="M187" s="58"/>
      <c r="N187" s="59"/>
      <c r="O187" s="298"/>
      <c r="P187" s="61"/>
      <c r="Q187" s="326"/>
      <c r="R187" s="327">
        <f t="shared" si="69"/>
        <v>0</v>
      </c>
      <c r="S187" s="328">
        <f>SUM(O187,R187)</f>
        <v>0</v>
      </c>
      <c r="T187" s="334"/>
      <c r="U187" s="46">
        <f t="shared" si="45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>
      <c r="A188" s="30">
        <v>11352892</v>
      </c>
      <c r="B188" s="31" t="s">
        <v>220</v>
      </c>
      <c r="C188" s="32">
        <v>50</v>
      </c>
      <c r="D188" s="72"/>
      <c r="E188" s="73"/>
      <c r="F188" s="138"/>
      <c r="G188" s="374"/>
      <c r="H188" s="36"/>
      <c r="I188" s="909" t="s">
        <v>471</v>
      </c>
      <c r="J188" s="71"/>
      <c r="K188" s="58"/>
      <c r="L188" s="58"/>
      <c r="M188" s="58"/>
      <c r="N188" s="59"/>
      <c r="O188" s="298"/>
      <c r="P188" s="61"/>
      <c r="Q188" s="62">
        <v>32</v>
      </c>
      <c r="R188" s="61">
        <f t="shared" si="69"/>
        <v>32</v>
      </c>
      <c r="S188" s="63">
        <f t="shared" ref="S188:S194" si="83">SUM(O188,R188)</f>
        <v>32</v>
      </c>
      <c r="T188" s="375"/>
      <c r="U188" s="46">
        <f t="shared" si="45"/>
        <v>32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 t="shared" ref="AD188" si="84">(R188*1000)/C188</f>
        <v>640</v>
      </c>
      <c r="AE188" s="54">
        <f t="shared" si="71"/>
        <v>640</v>
      </c>
    </row>
    <row r="189" spans="1:31" ht="18" customHeight="1">
      <c r="A189" s="30" t="s">
        <v>232</v>
      </c>
      <c r="B189" s="31">
        <v>2.5</v>
      </c>
      <c r="C189" s="32">
        <v>25</v>
      </c>
      <c r="D189" s="72"/>
      <c r="E189" s="73"/>
      <c r="F189" s="376" t="s">
        <v>233</v>
      </c>
      <c r="G189" s="374"/>
      <c r="H189" s="36"/>
      <c r="I189" s="97"/>
      <c r="J189" s="71"/>
      <c r="K189" s="58"/>
      <c r="L189" s="5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375"/>
      <c r="U189" s="302">
        <f t="shared" si="45"/>
        <v>0</v>
      </c>
      <c r="V189" s="66"/>
      <c r="W189" s="48"/>
      <c r="X189" s="49"/>
      <c r="Y189" s="50"/>
      <c r="Z189" s="50">
        <f t="shared" ref="Z189:Z194" si="85">(L189*1000)/C189</f>
        <v>0</v>
      </c>
      <c r="AA189" s="50"/>
      <c r="AB189" s="51"/>
      <c r="AC189" s="52">
        <f t="shared" si="70"/>
        <v>0</v>
      </c>
      <c r="AD189" s="53"/>
      <c r="AE189" s="54">
        <f t="shared" si="71"/>
        <v>0</v>
      </c>
    </row>
    <row r="190" spans="1:31" ht="18" customHeight="1">
      <c r="A190" s="30" t="s">
        <v>234</v>
      </c>
      <c r="B190" s="31">
        <v>2.5</v>
      </c>
      <c r="C190" s="32">
        <v>25</v>
      </c>
      <c r="D190" s="72"/>
      <c r="E190" s="73"/>
      <c r="F190" s="337" t="s">
        <v>235</v>
      </c>
      <c r="G190" s="73"/>
      <c r="H190" s="36"/>
      <c r="I190" s="97"/>
      <c r="J190" s="71"/>
      <c r="K190" s="58"/>
      <c r="L190" s="338"/>
      <c r="M190" s="58"/>
      <c r="N190" s="59"/>
      <c r="O190" s="298">
        <f>SUM(J190:N190)</f>
        <v>0</v>
      </c>
      <c r="P190" s="61"/>
      <c r="Q190" s="62"/>
      <c r="R190" s="61"/>
      <c r="S190" s="63">
        <f>SUM(O190,R190)</f>
        <v>0</v>
      </c>
      <c r="T190" s="45"/>
      <c r="U190" s="302">
        <f t="shared" si="45"/>
        <v>0</v>
      </c>
      <c r="V190" s="66">
        <f>O190+R190-U190</f>
        <v>0</v>
      </c>
      <c r="W190" s="48"/>
      <c r="X190" s="49">
        <f t="shared" ref="X190:X194" si="86">(J190*1000)/C190</f>
        <v>0</v>
      </c>
      <c r="Y190" s="50">
        <f t="shared" ref="Y190:Y194" si="87">(K190*1000)/C190</f>
        <v>0</v>
      </c>
      <c r="Z190" s="50">
        <f t="shared" si="85"/>
        <v>0</v>
      </c>
      <c r="AA190" s="50">
        <f t="shared" ref="AA190:AA194" si="88">(M190*1000)/C190</f>
        <v>0</v>
      </c>
      <c r="AB190" s="51">
        <f t="shared" ref="AB190:AB194" si="89">(N190*1000)/C190</f>
        <v>0</v>
      </c>
      <c r="AC190" s="52">
        <f t="shared" si="70"/>
        <v>0</v>
      </c>
      <c r="AD190" s="53"/>
      <c r="AE190" s="54">
        <f t="shared" si="71"/>
        <v>0</v>
      </c>
    </row>
    <row r="191" spans="1:31" ht="18" customHeight="1">
      <c r="A191" s="30" t="s">
        <v>236</v>
      </c>
      <c r="B191" s="31">
        <v>2.5</v>
      </c>
      <c r="C191" s="106">
        <v>25</v>
      </c>
      <c r="D191" s="72" t="s">
        <v>237</v>
      </c>
      <c r="E191" s="73" t="s">
        <v>238</v>
      </c>
      <c r="F191" s="138"/>
      <c r="G191" s="73"/>
      <c r="H191" s="36"/>
      <c r="I191" s="97"/>
      <c r="J191" s="71">
        <v>160</v>
      </c>
      <c r="K191" s="58"/>
      <c r="L191" s="58"/>
      <c r="M191" s="58"/>
      <c r="N191" s="59"/>
      <c r="O191" s="298">
        <f t="shared" si="75"/>
        <v>160</v>
      </c>
      <c r="P191" s="61"/>
      <c r="Q191" s="62"/>
      <c r="R191" s="61"/>
      <c r="S191" s="63">
        <f t="shared" si="83"/>
        <v>160</v>
      </c>
      <c r="T191" s="45"/>
      <c r="U191" s="46">
        <f t="shared" si="45"/>
        <v>160</v>
      </c>
      <c r="V191" s="66">
        <f t="shared" si="63"/>
        <v>0</v>
      </c>
      <c r="W191" s="48"/>
      <c r="X191" s="49">
        <f t="shared" si="86"/>
        <v>6400</v>
      </c>
      <c r="Y191" s="49">
        <f t="shared" si="87"/>
        <v>0</v>
      </c>
      <c r="Z191" s="49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6400</v>
      </c>
      <c r="AD191" s="53"/>
      <c r="AE191" s="54">
        <f t="shared" si="71"/>
        <v>6400</v>
      </c>
    </row>
    <row r="192" spans="1:31" ht="18" hidden="1" customHeight="1">
      <c r="A192" s="30">
        <v>114001</v>
      </c>
      <c r="B192" s="31" t="s">
        <v>239</v>
      </c>
      <c r="C192" s="32">
        <v>25</v>
      </c>
      <c r="D192" s="72" t="s">
        <v>240</v>
      </c>
      <c r="E192" s="73" t="s">
        <v>241</v>
      </c>
      <c r="F192" s="138" t="s">
        <v>242</v>
      </c>
      <c r="G192" s="36" t="s">
        <v>243</v>
      </c>
      <c r="H192" s="73" t="s">
        <v>244</v>
      </c>
      <c r="I192" s="97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si="45"/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ref="AD192:AD194" si="90">(R192*1000)/C192</f>
        <v>0</v>
      </c>
      <c r="AE192" s="54">
        <f t="shared" si="71"/>
        <v>0</v>
      </c>
    </row>
    <row r="193" spans="1:31" ht="18" hidden="1" customHeight="1">
      <c r="A193" s="100">
        <v>114101</v>
      </c>
      <c r="B193" s="101">
        <v>3.5</v>
      </c>
      <c r="C193" s="96">
        <v>25</v>
      </c>
      <c r="D193" s="165">
        <v>512</v>
      </c>
      <c r="E193" s="103">
        <v>912</v>
      </c>
      <c r="F193" s="324"/>
      <c r="G193" s="103"/>
      <c r="H193" s="103"/>
      <c r="I193" s="105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ref="U193:U208" si="91">SUM(S193:T193)</f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>
      <c r="A194" s="30">
        <v>115001</v>
      </c>
      <c r="B194" s="108">
        <v>3.5</v>
      </c>
      <c r="C194" s="32">
        <v>25</v>
      </c>
      <c r="D194" s="72">
        <v>513</v>
      </c>
      <c r="E194" s="73">
        <v>913</v>
      </c>
      <c r="F194" s="138" t="s">
        <v>245</v>
      </c>
      <c r="G194" s="73">
        <v>9613</v>
      </c>
      <c r="H194" s="36">
        <v>8613</v>
      </c>
      <c r="I194" s="97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>
      <c r="A195" s="30">
        <v>115591</v>
      </c>
      <c r="B195" s="108">
        <v>4</v>
      </c>
      <c r="C195" s="94">
        <v>50</v>
      </c>
      <c r="D195" s="377"/>
      <c r="E195" s="324"/>
      <c r="F195" s="324"/>
      <c r="G195" s="324"/>
      <c r="H195" s="105"/>
      <c r="I195" s="89" t="s">
        <v>246</v>
      </c>
      <c r="J195" s="71"/>
      <c r="K195" s="58"/>
      <c r="L195" s="58"/>
      <c r="M195" s="58"/>
      <c r="N195" s="59"/>
      <c r="O195" s="298"/>
      <c r="P195" s="114"/>
      <c r="Q195" s="326"/>
      <c r="R195" s="114">
        <f t="shared" si="69"/>
        <v>0</v>
      </c>
      <c r="S195" s="63">
        <f>SUM(O195,R195)</f>
        <v>0</v>
      </c>
      <c r="T195" s="227"/>
      <c r="U195" s="46">
        <f t="shared" si="91"/>
        <v>0</v>
      </c>
      <c r="V195" s="66">
        <f t="shared" si="63"/>
        <v>0</v>
      </c>
      <c r="W195" s="48"/>
      <c r="X195" s="49"/>
      <c r="Y195" s="50"/>
      <c r="Z195" s="50"/>
      <c r="AA195" s="50"/>
      <c r="AB195" s="51"/>
      <c r="AC195" s="52"/>
      <c r="AD195" s="53">
        <f>(R195*1000)/C195</f>
        <v>0</v>
      </c>
      <c r="AE195" s="54">
        <f t="shared" si="71"/>
        <v>0</v>
      </c>
    </row>
    <row r="196" spans="1:31" ht="18" customHeight="1">
      <c r="A196" s="30">
        <v>115501</v>
      </c>
      <c r="B196" s="108">
        <v>4</v>
      </c>
      <c r="C196" s="32">
        <v>50</v>
      </c>
      <c r="D196" s="72"/>
      <c r="E196" s="73"/>
      <c r="F196" s="138"/>
      <c r="G196" s="73"/>
      <c r="H196" s="36"/>
      <c r="I196" s="909" t="s">
        <v>247</v>
      </c>
      <c r="J196" s="71"/>
      <c r="K196" s="58"/>
      <c r="L196" s="58"/>
      <c r="M196" s="58"/>
      <c r="N196" s="59"/>
      <c r="O196" s="298"/>
      <c r="P196" s="61"/>
      <c r="Q196" s="62">
        <v>260</v>
      </c>
      <c r="R196" s="61">
        <f t="shared" si="69"/>
        <v>260</v>
      </c>
      <c r="S196" s="63">
        <f>SUM(O196,R196)</f>
        <v>260</v>
      </c>
      <c r="T196" s="45"/>
      <c r="U196" s="46">
        <f t="shared" si="91"/>
        <v>260</v>
      </c>
      <c r="V196" s="66">
        <f t="shared" si="63"/>
        <v>0</v>
      </c>
      <c r="W196" s="48"/>
      <c r="X196" s="49">
        <f>(J196*1000)/C196</f>
        <v>0</v>
      </c>
      <c r="Y196" s="50">
        <f>(K196*1000)/C196</f>
        <v>0</v>
      </c>
      <c r="Z196" s="50">
        <f>(L196*1000)/C196</f>
        <v>0</v>
      </c>
      <c r="AA196" s="50">
        <f>(M196*1000)/C196</f>
        <v>0</v>
      </c>
      <c r="AB196" s="51">
        <f>(N196*1000)/C196</f>
        <v>0</v>
      </c>
      <c r="AC196" s="52">
        <f t="shared" si="70"/>
        <v>0</v>
      </c>
      <c r="AD196" s="53">
        <f>(R196*1000)/C196</f>
        <v>5200</v>
      </c>
      <c r="AE196" s="54">
        <f t="shared" si="71"/>
        <v>5200</v>
      </c>
    </row>
    <row r="197" spans="1:31" ht="18" customHeight="1">
      <c r="A197" s="119" t="s">
        <v>248</v>
      </c>
      <c r="B197" s="120"/>
      <c r="C197" s="121"/>
      <c r="D197" s="120"/>
      <c r="E197" s="120"/>
      <c r="F197" s="120"/>
      <c r="G197" s="120"/>
      <c r="H197" s="120"/>
      <c r="I197" s="120"/>
      <c r="J197" s="122">
        <f t="shared" ref="J197:U197" si="92">SUM(J163:J196)</f>
        <v>248</v>
      </c>
      <c r="K197" s="123">
        <f t="shared" si="92"/>
        <v>0</v>
      </c>
      <c r="L197" s="123">
        <f t="shared" si="92"/>
        <v>52</v>
      </c>
      <c r="M197" s="123">
        <f t="shared" si="92"/>
        <v>0</v>
      </c>
      <c r="N197" s="124">
        <f t="shared" si="92"/>
        <v>0</v>
      </c>
      <c r="O197" s="125">
        <f t="shared" si="92"/>
        <v>300</v>
      </c>
      <c r="P197" s="126">
        <f t="shared" si="92"/>
        <v>0</v>
      </c>
      <c r="Q197" s="127">
        <f t="shared" si="92"/>
        <v>498</v>
      </c>
      <c r="R197" s="126">
        <f t="shared" si="92"/>
        <v>498</v>
      </c>
      <c r="S197" s="128">
        <f t="shared" si="92"/>
        <v>770</v>
      </c>
      <c r="T197" s="129">
        <f t="shared" si="92"/>
        <v>28</v>
      </c>
      <c r="U197" s="130">
        <f t="shared" si="92"/>
        <v>798</v>
      </c>
      <c r="V197" s="66">
        <f t="shared" si="63"/>
        <v>0</v>
      </c>
      <c r="W197" s="131"/>
      <c r="X197" s="132">
        <f t="shared" ref="X197:AE197" si="93">SUM(X163:X196)</f>
        <v>9920</v>
      </c>
      <c r="Y197" s="129">
        <f t="shared" si="93"/>
        <v>0</v>
      </c>
      <c r="Z197" s="129">
        <f t="shared" si="93"/>
        <v>960</v>
      </c>
      <c r="AA197" s="129">
        <f t="shared" si="93"/>
        <v>0</v>
      </c>
      <c r="AB197" s="133">
        <f t="shared" si="93"/>
        <v>0</v>
      </c>
      <c r="AC197" s="130">
        <f t="shared" si="93"/>
        <v>10880</v>
      </c>
      <c r="AD197" s="133">
        <f t="shared" si="93"/>
        <v>9960</v>
      </c>
      <c r="AE197" s="134">
        <f t="shared" si="93"/>
        <v>20840</v>
      </c>
    </row>
    <row r="198" spans="1:31" ht="18" hidden="1" customHeight="1">
      <c r="A198" s="77">
        <v>161001</v>
      </c>
      <c r="B198" s="31" t="s">
        <v>206</v>
      </c>
      <c r="C198" s="78">
        <v>25</v>
      </c>
      <c r="D198" s="79" t="s">
        <v>249</v>
      </c>
      <c r="E198" s="80" t="s">
        <v>250</v>
      </c>
      <c r="F198" s="80" t="s">
        <v>251</v>
      </c>
      <c r="G198" s="80" t="s">
        <v>252</v>
      </c>
      <c r="H198" s="81" t="s">
        <v>253</v>
      </c>
      <c r="I198" s="81"/>
      <c r="J198" s="37"/>
      <c r="K198" s="38"/>
      <c r="L198" s="38"/>
      <c r="M198" s="38"/>
      <c r="N198" s="39"/>
      <c r="O198" s="40">
        <f t="shared" ref="O198:O208" si="94">SUM(J198:N198)</f>
        <v>0</v>
      </c>
      <c r="P198" s="41"/>
      <c r="Q198" s="42"/>
      <c r="R198" s="41">
        <f t="shared" ref="R198:R208" si="95">SUM(P198:Q198)</f>
        <v>0</v>
      </c>
      <c r="S198" s="44">
        <f t="shared" ref="S198:S208" si="96">SUM(O198,R198)</f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ref="X198:X208" si="97">(J198*1000)/C198</f>
        <v>0</v>
      </c>
      <c r="Y198" s="50">
        <f t="shared" ref="Y198:Y208" si="98">(K198*1000)/C198</f>
        <v>0</v>
      </c>
      <c r="Z198" s="50">
        <f t="shared" ref="Z198:Z208" si="99">(L198*1000)/C198</f>
        <v>0</v>
      </c>
      <c r="AA198" s="50">
        <f t="shared" ref="AA198:AA208" si="100">(M198*1000)/C198</f>
        <v>0</v>
      </c>
      <c r="AB198" s="51">
        <f t="shared" ref="AB198:AB208" si="101">(N198*1000)/C198</f>
        <v>0</v>
      </c>
      <c r="AC198" s="52">
        <f t="shared" ref="AC198:AC208" si="102">SUM(X198:AB198)</f>
        <v>0</v>
      </c>
      <c r="AD198" s="53">
        <f t="shared" ref="AD198:AD208" si="103">(R198*1000)/C198</f>
        <v>0</v>
      </c>
      <c r="AE198" s="54">
        <f t="shared" ref="AE198:AE208" si="104">SUM(AC198:AD198)</f>
        <v>0</v>
      </c>
    </row>
    <row r="199" spans="1:31" ht="18" customHeight="1">
      <c r="A199" s="30">
        <v>162001</v>
      </c>
      <c r="B199" s="31">
        <v>2.5</v>
      </c>
      <c r="C199" s="32">
        <v>25</v>
      </c>
      <c r="D199" s="72" t="s">
        <v>254</v>
      </c>
      <c r="E199" s="73"/>
      <c r="F199" s="73"/>
      <c r="G199" s="73"/>
      <c r="H199" s="36"/>
      <c r="I199" s="36"/>
      <c r="J199" s="71">
        <v>8</v>
      </c>
      <c r="K199" s="58"/>
      <c r="L199" s="58"/>
      <c r="M199" s="58"/>
      <c r="N199" s="59"/>
      <c r="O199" s="60">
        <f>SUM(J199:N199)</f>
        <v>8</v>
      </c>
      <c r="P199" s="41"/>
      <c r="Q199" s="42"/>
      <c r="R199" s="41">
        <f t="shared" si="95"/>
        <v>0</v>
      </c>
      <c r="S199" s="44">
        <f t="shared" si="96"/>
        <v>8</v>
      </c>
      <c r="T199" s="45"/>
      <c r="U199" s="46">
        <f t="shared" si="91"/>
        <v>8</v>
      </c>
      <c r="V199" s="66">
        <f t="shared" si="63"/>
        <v>0</v>
      </c>
      <c r="W199" s="48"/>
      <c r="X199" s="49">
        <f t="shared" si="97"/>
        <v>320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320</v>
      </c>
      <c r="AD199" s="53">
        <f t="shared" si="103"/>
        <v>0</v>
      </c>
      <c r="AE199" s="54">
        <f t="shared" si="104"/>
        <v>320</v>
      </c>
    </row>
    <row r="200" spans="1:31" ht="18" hidden="1" customHeight="1">
      <c r="A200" s="30">
        <v>162001</v>
      </c>
      <c r="B200" s="31">
        <v>2.5</v>
      </c>
      <c r="C200" s="32">
        <v>40</v>
      </c>
      <c r="D200" s="72" t="s">
        <v>254</v>
      </c>
      <c r="E200" s="73" t="s">
        <v>255</v>
      </c>
      <c r="F200" s="73" t="s">
        <v>256</v>
      </c>
      <c r="G200" s="73" t="s">
        <v>257</v>
      </c>
      <c r="H200" s="36" t="s">
        <v>258</v>
      </c>
      <c r="I200" s="36" t="s">
        <v>259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>
      <c r="A201" s="30">
        <v>163001</v>
      </c>
      <c r="B201" s="31">
        <v>3.5</v>
      </c>
      <c r="C201" s="32">
        <v>25</v>
      </c>
      <c r="D201" s="72" t="s">
        <v>260</v>
      </c>
      <c r="E201" s="73" t="s">
        <v>261</v>
      </c>
      <c r="F201" s="73" t="s">
        <v>262</v>
      </c>
      <c r="G201" s="73" t="s">
        <v>263</v>
      </c>
      <c r="H201" s="36" t="s">
        <v>264</v>
      </c>
      <c r="I201" s="36" t="s">
        <v>265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161201</v>
      </c>
      <c r="B202" s="31" t="s">
        <v>206</v>
      </c>
      <c r="C202" s="32">
        <v>5</v>
      </c>
      <c r="D202" s="72" t="s">
        <v>266</v>
      </c>
      <c r="E202" s="73" t="s">
        <v>267</v>
      </c>
      <c r="F202" s="73"/>
      <c r="G202" s="73"/>
      <c r="H202" s="36"/>
      <c r="I202" s="36"/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customHeight="1">
      <c r="A203" s="30">
        <v>161201</v>
      </c>
      <c r="B203" s="31" t="s">
        <v>206</v>
      </c>
      <c r="C203" s="32">
        <v>25</v>
      </c>
      <c r="D203" s="72" t="s">
        <v>266</v>
      </c>
      <c r="E203" s="73" t="s">
        <v>267</v>
      </c>
      <c r="F203" s="73"/>
      <c r="G203" s="73"/>
      <c r="H203" s="36"/>
      <c r="I203" s="36"/>
      <c r="J203" s="71">
        <v>16</v>
      </c>
      <c r="K203" s="58"/>
      <c r="L203" s="58"/>
      <c r="M203" s="58"/>
      <c r="N203" s="59"/>
      <c r="O203" s="60">
        <f t="shared" si="94"/>
        <v>16</v>
      </c>
      <c r="P203" s="41"/>
      <c r="Q203" s="42"/>
      <c r="R203" s="41">
        <f t="shared" si="95"/>
        <v>0</v>
      </c>
      <c r="S203" s="44">
        <f t="shared" si="96"/>
        <v>16</v>
      </c>
      <c r="T203" s="45"/>
      <c r="U203" s="46">
        <f t="shared" si="91"/>
        <v>16</v>
      </c>
      <c r="V203" s="66">
        <f t="shared" si="63"/>
        <v>0</v>
      </c>
      <c r="W203" s="48"/>
      <c r="X203" s="49">
        <f t="shared" si="97"/>
        <v>640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640</v>
      </c>
      <c r="AD203" s="53">
        <f t="shared" si="103"/>
        <v>0</v>
      </c>
      <c r="AE203" s="54">
        <f t="shared" si="104"/>
        <v>640</v>
      </c>
    </row>
    <row r="204" spans="1:31" ht="18" customHeight="1">
      <c r="A204" s="30">
        <v>162201</v>
      </c>
      <c r="B204" s="31">
        <v>2.5</v>
      </c>
      <c r="C204" s="32">
        <v>25</v>
      </c>
      <c r="D204" s="72" t="s">
        <v>268</v>
      </c>
      <c r="E204" s="73" t="s">
        <v>269</v>
      </c>
      <c r="F204" s="73"/>
      <c r="G204" s="73"/>
      <c r="H204" s="36"/>
      <c r="I204" s="36"/>
      <c r="J204" s="71">
        <v>32</v>
      </c>
      <c r="K204" s="58"/>
      <c r="L204" s="58"/>
      <c r="M204" s="58"/>
      <c r="N204" s="59"/>
      <c r="O204" s="60">
        <f t="shared" si="94"/>
        <v>32</v>
      </c>
      <c r="P204" s="41" t="s">
        <v>5</v>
      </c>
      <c r="Q204" s="42"/>
      <c r="R204" s="41">
        <f t="shared" si="95"/>
        <v>0</v>
      </c>
      <c r="S204" s="44">
        <f t="shared" si="96"/>
        <v>32</v>
      </c>
      <c r="T204" s="45"/>
      <c r="U204" s="46">
        <f t="shared" si="91"/>
        <v>32</v>
      </c>
      <c r="V204" s="66">
        <f t="shared" si="63"/>
        <v>0</v>
      </c>
      <c r="W204" s="48"/>
      <c r="X204" s="49">
        <f t="shared" si="97"/>
        <v>1280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1280</v>
      </c>
      <c r="AD204" s="53">
        <f t="shared" si="103"/>
        <v>0</v>
      </c>
      <c r="AE204" s="54">
        <f t="shared" si="104"/>
        <v>1280</v>
      </c>
    </row>
    <row r="205" spans="1:31" ht="18" hidden="1" customHeight="1">
      <c r="A205" s="30">
        <v>162301</v>
      </c>
      <c r="B205" s="108">
        <v>4</v>
      </c>
      <c r="C205" s="32">
        <v>25</v>
      </c>
      <c r="D205" s="72" t="s">
        <v>270</v>
      </c>
      <c r="E205" s="73" t="s">
        <v>271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>
      <c r="A206" s="30">
        <v>163201</v>
      </c>
      <c r="B206" s="108">
        <v>4</v>
      </c>
      <c r="C206" s="32">
        <v>25</v>
      </c>
      <c r="D206" s="72" t="s">
        <v>272</v>
      </c>
      <c r="E206" s="73" t="s">
        <v>273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>
      <c r="A207" s="30">
        <v>161101</v>
      </c>
      <c r="B207" s="31" t="s">
        <v>220</v>
      </c>
      <c r="C207" s="32">
        <v>5</v>
      </c>
      <c r="D207" s="72">
        <v>6514</v>
      </c>
      <c r="E207" s="73">
        <v>8914</v>
      </c>
      <c r="F207" s="73" t="s">
        <v>274</v>
      </c>
      <c r="G207" s="73">
        <v>9614</v>
      </c>
      <c r="H207" s="36">
        <v>8614</v>
      </c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>
      <c r="A208" s="77">
        <v>161101</v>
      </c>
      <c r="B208" s="229" t="s">
        <v>220</v>
      </c>
      <c r="C208" s="78">
        <v>25</v>
      </c>
      <c r="D208" s="79">
        <v>6514</v>
      </c>
      <c r="E208" s="80">
        <v>8914</v>
      </c>
      <c r="F208" s="80" t="s">
        <v>274</v>
      </c>
      <c r="G208" s="80">
        <v>9614</v>
      </c>
      <c r="H208" s="81">
        <v>8614</v>
      </c>
      <c r="I208" s="81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6.5" customHeight="1">
      <c r="A209" s="119" t="s">
        <v>275</v>
      </c>
      <c r="B209" s="378"/>
      <c r="C209" s="379"/>
      <c r="D209" s="122"/>
      <c r="E209" s="123"/>
      <c r="F209" s="123"/>
      <c r="G209" s="123"/>
      <c r="H209" s="380"/>
      <c r="I209" s="380"/>
      <c r="J209" s="123">
        <f t="shared" ref="J209:U209" si="105">SUM(J198:J208)</f>
        <v>56</v>
      </c>
      <c r="K209" s="123">
        <f t="shared" si="105"/>
        <v>0</v>
      </c>
      <c r="L209" s="123">
        <f t="shared" si="105"/>
        <v>0</v>
      </c>
      <c r="M209" s="123">
        <f t="shared" si="105"/>
        <v>0</v>
      </c>
      <c r="N209" s="124">
        <f t="shared" si="105"/>
        <v>0</v>
      </c>
      <c r="O209" s="125">
        <f t="shared" si="105"/>
        <v>56</v>
      </c>
      <c r="P209" s="126">
        <f t="shared" si="105"/>
        <v>0</v>
      </c>
      <c r="Q209" s="127">
        <f t="shared" si="105"/>
        <v>0</v>
      </c>
      <c r="R209" s="126">
        <f t="shared" si="105"/>
        <v>0</v>
      </c>
      <c r="S209" s="128">
        <f t="shared" si="105"/>
        <v>56</v>
      </c>
      <c r="T209" s="129">
        <f t="shared" si="105"/>
        <v>0</v>
      </c>
      <c r="U209" s="130">
        <f t="shared" si="105"/>
        <v>56</v>
      </c>
      <c r="V209" s="66">
        <f t="shared" si="63"/>
        <v>0</v>
      </c>
      <c r="W209" s="131"/>
      <c r="X209" s="132">
        <f t="shared" ref="X209:AE209" si="106">SUM(X198:X208)</f>
        <v>2240</v>
      </c>
      <c r="Y209" s="129">
        <f t="shared" si="106"/>
        <v>0</v>
      </c>
      <c r="Z209" s="129">
        <f t="shared" si="106"/>
        <v>0</v>
      </c>
      <c r="AA209" s="129">
        <f t="shared" si="106"/>
        <v>0</v>
      </c>
      <c r="AB209" s="133">
        <f t="shared" si="106"/>
        <v>0</v>
      </c>
      <c r="AC209" s="130">
        <f t="shared" si="106"/>
        <v>2240</v>
      </c>
      <c r="AD209" s="133">
        <f t="shared" si="106"/>
        <v>0</v>
      </c>
      <c r="AE209" s="134">
        <f t="shared" si="106"/>
        <v>2240</v>
      </c>
    </row>
    <row r="210" spans="1:31" ht="18" hidden="1" customHeight="1">
      <c r="A210" s="381">
        <v>13901109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276</v>
      </c>
      <c r="J210" s="37"/>
      <c r="K210" s="38"/>
      <c r="L210" s="38"/>
      <c r="M210" s="38"/>
      <c r="N210" s="39"/>
      <c r="O210" s="40">
        <f t="shared" ref="O210:O211" si="107">SUM(J210:N210)</f>
        <v>0</v>
      </c>
      <c r="P210" s="41"/>
      <c r="Q210" s="42"/>
      <c r="R210" s="41">
        <f t="shared" ref="R210:R211" si="108">SUM(P210:Q210)</f>
        <v>0</v>
      </c>
      <c r="S210" s="44">
        <f>SUM(O210,R210)</f>
        <v>0</v>
      </c>
      <c r="T210" s="45"/>
      <c r="U210" s="46">
        <f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ref="AC210:AC211" si="109">SUM(X210:AB210)</f>
        <v>0</v>
      </c>
      <c r="AD210" s="53">
        <f>(R210*1000)/C210</f>
        <v>0</v>
      </c>
      <c r="AE210" s="54">
        <f t="shared" ref="AE210:AE211" si="110">SUM(AC210:AD210)</f>
        <v>0</v>
      </c>
    </row>
    <row r="211" spans="1:31" ht="18" hidden="1" customHeight="1">
      <c r="A211" s="381">
        <v>13901145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277</v>
      </c>
      <c r="J211" s="37"/>
      <c r="K211" s="38"/>
      <c r="L211" s="38"/>
      <c r="M211" s="38"/>
      <c r="N211" s="39"/>
      <c r="O211" s="40">
        <f t="shared" si="107"/>
        <v>0</v>
      </c>
      <c r="P211" s="41"/>
      <c r="Q211" s="42"/>
      <c r="R211" s="41">
        <f t="shared" si="108"/>
        <v>0</v>
      </c>
      <c r="S211" s="44">
        <f>SUM(O211,R211)</f>
        <v>0</v>
      </c>
      <c r="T211" s="45"/>
      <c r="U211" s="46">
        <f t="shared" ref="U211:U274" si="111"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si="109"/>
        <v>0</v>
      </c>
      <c r="AD211" s="53">
        <f>(R211*1000)/C211</f>
        <v>0</v>
      </c>
      <c r="AE211" s="54">
        <f t="shared" si="110"/>
        <v>0</v>
      </c>
    </row>
    <row r="212" spans="1:31" ht="1.5" hidden="1" customHeight="1">
      <c r="A212" s="119" t="s">
        <v>278</v>
      </c>
      <c r="B212" s="120"/>
      <c r="C212" s="121"/>
      <c r="D212" s="120"/>
      <c r="E212" s="120"/>
      <c r="F212" s="120"/>
      <c r="G212" s="120"/>
      <c r="H212" s="120"/>
      <c r="I212" s="120"/>
      <c r="J212" s="268">
        <f t="shared" ref="J212:U212" si="112">SUM(J210:J211)</f>
        <v>0</v>
      </c>
      <c r="K212" s="269">
        <f t="shared" si="112"/>
        <v>0</v>
      </c>
      <c r="L212" s="269">
        <f t="shared" si="112"/>
        <v>0</v>
      </c>
      <c r="M212" s="269">
        <f t="shared" si="112"/>
        <v>0</v>
      </c>
      <c r="N212" s="270">
        <f t="shared" si="112"/>
        <v>0</v>
      </c>
      <c r="O212" s="271">
        <f t="shared" si="112"/>
        <v>0</v>
      </c>
      <c r="P212" s="272">
        <f t="shared" si="112"/>
        <v>0</v>
      </c>
      <c r="Q212" s="273">
        <f t="shared" si="112"/>
        <v>0</v>
      </c>
      <c r="R212" s="272">
        <f t="shared" si="112"/>
        <v>0</v>
      </c>
      <c r="S212" s="274">
        <f t="shared" si="112"/>
        <v>0</v>
      </c>
      <c r="T212" s="275">
        <f t="shared" si="112"/>
        <v>0</v>
      </c>
      <c r="U212" s="276">
        <f t="shared" si="112"/>
        <v>0</v>
      </c>
      <c r="V212" s="66">
        <f t="shared" si="63"/>
        <v>0</v>
      </c>
      <c r="W212" s="277"/>
      <c r="X212" s="278"/>
      <c r="Y212" s="275"/>
      <c r="Z212" s="275"/>
      <c r="AA212" s="275"/>
      <c r="AB212" s="279"/>
      <c r="AC212" s="276"/>
      <c r="AD212" s="279"/>
      <c r="AE212" s="280"/>
    </row>
    <row r="213" spans="1:31" ht="18" customHeight="1" thickBot="1">
      <c r="A213" s="281" t="s">
        <v>279</v>
      </c>
      <c r="B213" s="282"/>
      <c r="C213" s="283"/>
      <c r="D213" s="282"/>
      <c r="E213" s="282"/>
      <c r="F213" s="282"/>
      <c r="G213" s="282"/>
      <c r="H213" s="282"/>
      <c r="I213" s="282"/>
      <c r="J213" s="284">
        <f t="shared" ref="J213:U213" si="113">SUM(J212,J209,J197)</f>
        <v>304</v>
      </c>
      <c r="K213" s="285">
        <f t="shared" si="113"/>
        <v>0</v>
      </c>
      <c r="L213" s="285">
        <f t="shared" si="113"/>
        <v>52</v>
      </c>
      <c r="M213" s="285">
        <f t="shared" si="113"/>
        <v>0</v>
      </c>
      <c r="N213" s="286">
        <f t="shared" si="113"/>
        <v>0</v>
      </c>
      <c r="O213" s="287">
        <f t="shared" si="113"/>
        <v>356</v>
      </c>
      <c r="P213" s="288">
        <f t="shared" si="113"/>
        <v>0</v>
      </c>
      <c r="Q213" s="289">
        <f t="shared" si="113"/>
        <v>498</v>
      </c>
      <c r="R213" s="288">
        <f t="shared" si="113"/>
        <v>498</v>
      </c>
      <c r="S213" s="290">
        <f t="shared" si="113"/>
        <v>826</v>
      </c>
      <c r="T213" s="291">
        <f t="shared" si="113"/>
        <v>28</v>
      </c>
      <c r="U213" s="292">
        <f t="shared" si="113"/>
        <v>854</v>
      </c>
      <c r="V213" s="66">
        <f t="shared" si="63"/>
        <v>0</v>
      </c>
      <c r="W213" s="382"/>
      <c r="X213" s="294">
        <f t="shared" ref="X213:AE213" si="114">SUM(X212,X209,X197)</f>
        <v>12160</v>
      </c>
      <c r="Y213" s="291">
        <f t="shared" si="114"/>
        <v>0</v>
      </c>
      <c r="Z213" s="291">
        <f t="shared" si="114"/>
        <v>960</v>
      </c>
      <c r="AA213" s="291">
        <f t="shared" si="114"/>
        <v>0</v>
      </c>
      <c r="AB213" s="295">
        <f t="shared" si="114"/>
        <v>0</v>
      </c>
      <c r="AC213" s="292">
        <f t="shared" si="114"/>
        <v>13120</v>
      </c>
      <c r="AD213" s="295">
        <f t="shared" si="114"/>
        <v>9960</v>
      </c>
      <c r="AE213" s="296">
        <f t="shared" si="114"/>
        <v>23080</v>
      </c>
    </row>
    <row r="214" spans="1:31" ht="18" hidden="1" customHeight="1">
      <c r="A214" s="192">
        <v>122001</v>
      </c>
      <c r="B214" s="297" t="s">
        <v>206</v>
      </c>
      <c r="C214" s="238">
        <v>25</v>
      </c>
      <c r="D214" s="33">
        <v>521</v>
      </c>
      <c r="E214" s="34"/>
      <c r="F214" s="34" t="s">
        <v>280</v>
      </c>
      <c r="G214" s="34"/>
      <c r="H214" s="35"/>
      <c r="I214" s="35"/>
      <c r="J214" s="383"/>
      <c r="K214" s="384"/>
      <c r="L214" s="384"/>
      <c r="M214" s="384"/>
      <c r="N214" s="385"/>
      <c r="O214" s="386">
        <f t="shared" ref="O214:O244" si="115">SUM(J214:N214)</f>
        <v>0</v>
      </c>
      <c r="P214" s="41"/>
      <c r="Q214" s="387"/>
      <c r="R214" s="388">
        <f>SUM(P214:Q214)</f>
        <v>0</v>
      </c>
      <c r="S214" s="44">
        <f>SUM(O214,R214)</f>
        <v>0</v>
      </c>
      <c r="T214" s="301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>
        <f>(K214*1000)/C214</f>
        <v>0</v>
      </c>
      <c r="Z214" s="305">
        <f>(L214*1000)/C214</f>
        <v>0</v>
      </c>
      <c r="AA214" s="305">
        <f>(M214*1000)/C214</f>
        <v>0</v>
      </c>
      <c r="AB214" s="306">
        <f>(N214*1000)/C214</f>
        <v>0</v>
      </c>
      <c r="AC214" s="307">
        <f t="shared" ref="AC214:AC244" si="116">SUM(X214:AB214)</f>
        <v>0</v>
      </c>
      <c r="AD214" s="308">
        <f>(R214*1000)/C214</f>
        <v>0</v>
      </c>
      <c r="AE214" s="309">
        <f t="shared" ref="AE214:AE244" si="117">SUM(AC214:AD214)</f>
        <v>0</v>
      </c>
    </row>
    <row r="215" spans="1:31" ht="18" hidden="1" customHeight="1">
      <c r="A215" s="192">
        <v>122701</v>
      </c>
      <c r="B215" s="297" t="s">
        <v>206</v>
      </c>
      <c r="C215" s="238">
        <v>25</v>
      </c>
      <c r="D215" s="33" t="s">
        <v>281</v>
      </c>
      <c r="E215" s="34"/>
      <c r="F215" s="34"/>
      <c r="G215" s="34"/>
      <c r="H215" s="35"/>
      <c r="I215" s="35"/>
      <c r="J215" s="197"/>
      <c r="K215" s="384"/>
      <c r="L215" s="384"/>
      <c r="M215" s="384"/>
      <c r="N215" s="385"/>
      <c r="O215" s="386">
        <f t="shared" si="115"/>
        <v>0</v>
      </c>
      <c r="P215" s="41"/>
      <c r="Q215" s="387"/>
      <c r="R215" s="388"/>
      <c r="S215" s="44">
        <f>SUM(O215,R215)</f>
        <v>0</v>
      </c>
      <c r="T215" s="319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/>
      <c r="Z215" s="305">
        <f>(L215*1000)/C215</f>
        <v>0</v>
      </c>
      <c r="AA215" s="305"/>
      <c r="AB215" s="306"/>
      <c r="AC215" s="307">
        <f t="shared" si="116"/>
        <v>0</v>
      </c>
      <c r="AD215" s="308"/>
      <c r="AE215" s="309">
        <f t="shared" si="117"/>
        <v>0</v>
      </c>
    </row>
    <row r="216" spans="1:31" ht="18" hidden="1" customHeight="1">
      <c r="A216" s="192">
        <v>121701</v>
      </c>
      <c r="B216" s="297" t="s">
        <v>206</v>
      </c>
      <c r="C216" s="238">
        <v>25</v>
      </c>
      <c r="D216" s="33" t="s">
        <v>282</v>
      </c>
      <c r="E216" s="34"/>
      <c r="F216" s="34"/>
      <c r="G216" s="34"/>
      <c r="H216" s="35"/>
      <c r="I216" s="35"/>
      <c r="J216" s="389"/>
      <c r="K216" s="384"/>
      <c r="L216" s="384"/>
      <c r="M216" s="384"/>
      <c r="N216" s="385"/>
      <c r="O216" s="386"/>
      <c r="P216" s="41"/>
      <c r="Q216" s="387"/>
      <c r="R216" s="388"/>
      <c r="S216" s="44"/>
      <c r="T216" s="319"/>
      <c r="U216" s="302"/>
      <c r="V216" s="66"/>
      <c r="W216" s="303"/>
      <c r="X216" s="304"/>
      <c r="Y216" s="305"/>
      <c r="Z216" s="305"/>
      <c r="AA216" s="305"/>
      <c r="AB216" s="306"/>
      <c r="AC216" s="307"/>
      <c r="AD216" s="308"/>
      <c r="AE216" s="309"/>
    </row>
    <row r="217" spans="1:31" ht="18" hidden="1" customHeight="1">
      <c r="A217" s="192">
        <v>121721</v>
      </c>
      <c r="B217" s="297" t="s">
        <v>206</v>
      </c>
      <c r="C217" s="238">
        <v>25</v>
      </c>
      <c r="D217" s="321" t="s">
        <v>283</v>
      </c>
      <c r="E217" s="34"/>
      <c r="F217" s="34"/>
      <c r="G217" s="34"/>
      <c r="H217" s="35"/>
      <c r="I217" s="35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63">
        <f>SUM(O217,R217)</f>
        <v>0</v>
      </c>
      <c r="T217" s="319"/>
      <c r="U217" s="65">
        <f t="shared" si="111"/>
        <v>0</v>
      </c>
      <c r="V217" s="66">
        <f t="shared" si="63"/>
        <v>0</v>
      </c>
      <c r="W217" s="303"/>
      <c r="X217" s="49">
        <f>(J216*1000)/C217</f>
        <v>0</v>
      </c>
      <c r="Y217" s="305"/>
      <c r="Z217" s="305"/>
      <c r="AA217" s="305"/>
      <c r="AB217" s="306"/>
      <c r="AC217" s="52">
        <f t="shared" si="116"/>
        <v>0</v>
      </c>
      <c r="AD217" s="308"/>
      <c r="AE217" s="54">
        <f t="shared" si="117"/>
        <v>0</v>
      </c>
    </row>
    <row r="218" spans="1:31" ht="18" hidden="1" customHeight="1">
      <c r="A218" s="192">
        <v>122001</v>
      </c>
      <c r="B218" s="297" t="s">
        <v>206</v>
      </c>
      <c r="C218" s="390" t="s">
        <v>75</v>
      </c>
      <c r="D218" s="68" t="s">
        <v>284</v>
      </c>
      <c r="E218" s="34"/>
      <c r="F218" s="34"/>
      <c r="G218" s="34"/>
      <c r="H218" s="35"/>
      <c r="I218" s="35"/>
      <c r="J218" s="391"/>
      <c r="K218" s="384"/>
      <c r="L218" s="384"/>
      <c r="M218" s="384"/>
      <c r="N218" s="385"/>
      <c r="O218" s="40">
        <f t="shared" si="115"/>
        <v>0</v>
      </c>
      <c r="P218" s="41"/>
      <c r="Q218" s="387"/>
      <c r="R218" s="388"/>
      <c r="S218" s="44"/>
      <c r="T218" s="266">
        <f>SUM(O218,R218)</f>
        <v>0</v>
      </c>
      <c r="U218" s="65">
        <f t="shared" si="111"/>
        <v>0</v>
      </c>
      <c r="V218" s="66">
        <f t="shared" si="63"/>
        <v>0</v>
      </c>
      <c r="W218" s="303"/>
      <c r="X218" s="304"/>
      <c r="Y218" s="305"/>
      <c r="Z218" s="305"/>
      <c r="AA218" s="305"/>
      <c r="AB218" s="306"/>
      <c r="AC218" s="307"/>
      <c r="AD218" s="308"/>
      <c r="AE218" s="309"/>
    </row>
    <row r="219" spans="1:31" ht="15.75" hidden="1" customHeight="1">
      <c r="A219" s="30">
        <v>123701</v>
      </c>
      <c r="B219" s="31">
        <v>2.5</v>
      </c>
      <c r="C219" s="32">
        <v>25</v>
      </c>
      <c r="D219" s="74" t="s">
        <v>285</v>
      </c>
      <c r="E219" s="73"/>
      <c r="F219" s="73"/>
      <c r="G219" s="73"/>
      <c r="H219" s="36"/>
      <c r="I219" s="36"/>
      <c r="J219" s="913"/>
      <c r="K219" s="38"/>
      <c r="L219" s="38"/>
      <c r="M219" s="38"/>
      <c r="N219" s="39"/>
      <c r="O219" s="40">
        <f t="shared" si="115"/>
        <v>0</v>
      </c>
      <c r="P219" s="41"/>
      <c r="Q219" s="42"/>
      <c r="R219" s="41"/>
      <c r="S219" s="63">
        <f t="shared" ref="S219:S224" si="118">SUM(O219,R219)</f>
        <v>0</v>
      </c>
      <c r="T219" s="334"/>
      <c r="U219" s="65">
        <f t="shared" si="111"/>
        <v>0</v>
      </c>
      <c r="V219" s="66">
        <f t="shared" si="63"/>
        <v>0</v>
      </c>
      <c r="W219" s="48"/>
      <c r="X219" s="49">
        <f t="shared" ref="X219" si="119">(J219*1000)/C219</f>
        <v>0</v>
      </c>
      <c r="Y219" s="50"/>
      <c r="Z219" s="50"/>
      <c r="AA219" s="50"/>
      <c r="AB219" s="51"/>
      <c r="AC219" s="52">
        <f t="shared" si="116"/>
        <v>0</v>
      </c>
      <c r="AD219" s="53"/>
      <c r="AE219" s="54">
        <f t="shared" si="117"/>
        <v>0</v>
      </c>
    </row>
    <row r="220" spans="1:31" ht="18" hidden="1" customHeight="1">
      <c r="A220" s="30">
        <v>123001</v>
      </c>
      <c r="B220" s="31" t="s">
        <v>220</v>
      </c>
      <c r="C220" s="390" t="s">
        <v>27</v>
      </c>
      <c r="D220" s="393"/>
      <c r="E220" s="73"/>
      <c r="F220" s="394" t="s">
        <v>286</v>
      </c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5"/>
      <c r="U220" s="65">
        <f t="shared" si="111"/>
        <v>0</v>
      </c>
      <c r="V220" s="66">
        <f t="shared" si="63"/>
        <v>0</v>
      </c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hidden="1" customHeight="1">
      <c r="A221" s="395">
        <v>123701</v>
      </c>
      <c r="B221" s="31">
        <v>2.5</v>
      </c>
      <c r="C221" s="233" t="s">
        <v>27</v>
      </c>
      <c r="D221" s="393" t="s">
        <v>287</v>
      </c>
      <c r="E221" s="73"/>
      <c r="F221" s="394"/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/>
      <c r="T221" s="145">
        <f>SUM(O221,R221)</f>
        <v>0</v>
      </c>
      <c r="U221" s="65">
        <f t="shared" si="111"/>
        <v>0</v>
      </c>
      <c r="V221" s="66"/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customHeight="1">
      <c r="A222" s="30">
        <v>123001</v>
      </c>
      <c r="B222" s="31">
        <v>2.5</v>
      </c>
      <c r="C222" s="32">
        <v>25</v>
      </c>
      <c r="D222" s="72">
        <v>522</v>
      </c>
      <c r="E222" s="73"/>
      <c r="F222" s="73" t="s">
        <v>286</v>
      </c>
      <c r="G222" s="73"/>
      <c r="H222" s="36"/>
      <c r="I222" s="36"/>
      <c r="J222" s="396">
        <v>8</v>
      </c>
      <c r="K222" s="38"/>
      <c r="L222" s="38"/>
      <c r="M222" s="38"/>
      <c r="N222" s="39"/>
      <c r="O222" s="40">
        <f t="shared" si="115"/>
        <v>8</v>
      </c>
      <c r="P222" s="41"/>
      <c r="Q222" s="42"/>
      <c r="R222" s="41">
        <f t="shared" ref="R222:R232" si="120">SUM(P222:Q222)</f>
        <v>0</v>
      </c>
      <c r="S222" s="63">
        <f t="shared" si="118"/>
        <v>8</v>
      </c>
      <c r="T222" s="45"/>
      <c r="U222" s="46">
        <f t="shared" si="111"/>
        <v>8</v>
      </c>
      <c r="V222" s="66">
        <f t="shared" ref="V222:V285" si="121">O222+R222-U222</f>
        <v>0</v>
      </c>
      <c r="W222" s="48" t="s">
        <v>288</v>
      </c>
      <c r="X222" s="49">
        <f>(J222*1000)/C222</f>
        <v>320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320</v>
      </c>
      <c r="AD222" s="53">
        <f>(R222*1000)/C222</f>
        <v>0</v>
      </c>
      <c r="AE222" s="54">
        <f t="shared" si="117"/>
        <v>320</v>
      </c>
    </row>
    <row r="223" spans="1:31" ht="18" hidden="1" customHeight="1">
      <c r="A223" s="30">
        <v>127000</v>
      </c>
      <c r="B223" s="31" t="s">
        <v>57</v>
      </c>
      <c r="C223" s="32">
        <v>25</v>
      </c>
      <c r="D223" s="72" t="s">
        <v>289</v>
      </c>
      <c r="E223" s="73"/>
      <c r="F223" s="73" t="s">
        <v>290</v>
      </c>
      <c r="G223" s="73"/>
      <c r="H223" s="36"/>
      <c r="I223" s="36"/>
      <c r="J223" s="396"/>
      <c r="K223" s="58"/>
      <c r="L223" s="107"/>
      <c r="M223" s="58"/>
      <c r="N223" s="59"/>
      <c r="O223" s="40">
        <f t="shared" si="115"/>
        <v>0</v>
      </c>
      <c r="P223" s="41"/>
      <c r="Q223" s="42"/>
      <c r="R223" s="41">
        <f t="shared" si="120"/>
        <v>0</v>
      </c>
      <c r="S223" s="63">
        <f t="shared" si="118"/>
        <v>0</v>
      </c>
      <c r="T223" s="139"/>
      <c r="U223" s="65">
        <f t="shared" si="111"/>
        <v>0</v>
      </c>
      <c r="V223" s="66">
        <f t="shared" si="121"/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>
      <c r="A224" s="30">
        <v>127800</v>
      </c>
      <c r="B224" s="31" t="s">
        <v>57</v>
      </c>
      <c r="C224" s="32">
        <v>25</v>
      </c>
      <c r="D224" s="72"/>
      <c r="E224" s="73"/>
      <c r="F224" s="374"/>
      <c r="G224" s="73"/>
      <c r="H224" s="3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>
        <f t="shared" si="118"/>
        <v>0</v>
      </c>
      <c r="T224" s="143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>
        <f>(N224*1000)/C224</f>
        <v>0</v>
      </c>
      <c r="AC224" s="52">
        <f t="shared" si="116"/>
        <v>0</v>
      </c>
      <c r="AD224" s="53"/>
      <c r="AE224" s="54">
        <f t="shared" si="117"/>
        <v>0</v>
      </c>
    </row>
    <row r="225" spans="1:31" ht="18" hidden="1" customHeight="1">
      <c r="A225" s="30">
        <v>127800</v>
      </c>
      <c r="B225" s="31" t="s">
        <v>57</v>
      </c>
      <c r="C225" s="390" t="s">
        <v>75</v>
      </c>
      <c r="D225" s="72"/>
      <c r="E225" s="73"/>
      <c r="F225" s="374"/>
      <c r="G225" s="73"/>
      <c r="H225" s="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/>
      <c r="T225" s="145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/>
      <c r="AD225" s="53"/>
      <c r="AE225" s="54"/>
    </row>
    <row r="226" spans="1:31" ht="18" hidden="1" customHeight="1">
      <c r="A226" s="30">
        <v>127060</v>
      </c>
      <c r="B226" s="31" t="s">
        <v>57</v>
      </c>
      <c r="C226" s="390" t="s">
        <v>75</v>
      </c>
      <c r="D226" s="398"/>
      <c r="E226" s="73"/>
      <c r="F226" s="399" t="s">
        <v>291</v>
      </c>
      <c r="G226" s="73"/>
      <c r="H226" s="36"/>
      <c r="I226" s="36"/>
      <c r="J226" s="71"/>
      <c r="K226" s="58"/>
      <c r="L226" s="90"/>
      <c r="M226" s="58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>
        <f t="shared" si="116"/>
        <v>0</v>
      </c>
      <c r="AD226" s="53"/>
      <c r="AE226" s="54">
        <f t="shared" si="117"/>
        <v>0</v>
      </c>
    </row>
    <row r="227" spans="1:31" ht="18" hidden="1" customHeight="1">
      <c r="A227" s="30">
        <v>127001</v>
      </c>
      <c r="B227" s="31" t="s">
        <v>220</v>
      </c>
      <c r="C227" s="233" t="s">
        <v>27</v>
      </c>
      <c r="D227" s="399"/>
      <c r="E227" s="394"/>
      <c r="F227" s="400" t="s">
        <v>292</v>
      </c>
      <c r="G227" s="401"/>
      <c r="H227" s="98"/>
      <c r="I227" s="98"/>
      <c r="J227" s="69"/>
      <c r="K227" s="136"/>
      <c r="L227" s="402"/>
      <c r="M227" s="402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/>
      <c r="AD227" s="53"/>
      <c r="AE227" s="54"/>
    </row>
    <row r="228" spans="1:31" ht="18" hidden="1" customHeight="1">
      <c r="A228" s="30">
        <v>127001</v>
      </c>
      <c r="B228" s="31" t="s">
        <v>220</v>
      </c>
      <c r="C228" s="403">
        <v>25</v>
      </c>
      <c r="D228" s="398"/>
      <c r="E228" s="73"/>
      <c r="F228" s="404"/>
      <c r="G228" s="405">
        <v>9624</v>
      </c>
      <c r="H228" s="36"/>
      <c r="I228" s="36"/>
      <c r="J228" s="71"/>
      <c r="K228" s="58"/>
      <c r="L228" s="90"/>
      <c r="M228" s="406"/>
      <c r="N228" s="59"/>
      <c r="O228" s="40">
        <f t="shared" si="115"/>
        <v>0</v>
      </c>
      <c r="P228" s="41"/>
      <c r="Q228" s="42"/>
      <c r="R228" s="41"/>
      <c r="S228" s="63">
        <f>SUM(O228,R228)</f>
        <v>0</v>
      </c>
      <c r="T228" s="227"/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>
        <f>(M228*1000)/C228</f>
        <v>0</v>
      </c>
      <c r="AB228" s="51"/>
      <c r="AC228" s="52">
        <f t="shared" si="116"/>
        <v>0</v>
      </c>
      <c r="AD228" s="53"/>
      <c r="AE228" s="54">
        <f t="shared" si="117"/>
        <v>0</v>
      </c>
    </row>
    <row r="229" spans="1:31" ht="18" customHeight="1">
      <c r="A229" s="30">
        <v>127001</v>
      </c>
      <c r="B229" s="407" t="s">
        <v>220</v>
      </c>
      <c r="C229" s="403">
        <v>25</v>
      </c>
      <c r="D229" s="393">
        <v>524</v>
      </c>
      <c r="E229" s="73"/>
      <c r="F229" s="408" t="s">
        <v>292</v>
      </c>
      <c r="G229" s="409"/>
      <c r="H229" s="36"/>
      <c r="I229" s="36"/>
      <c r="J229" s="71">
        <v>24</v>
      </c>
      <c r="K229" s="58"/>
      <c r="L229" s="90">
        <v>16</v>
      </c>
      <c r="M229" s="58"/>
      <c r="N229" s="59"/>
      <c r="O229" s="40">
        <f t="shared" si="115"/>
        <v>40</v>
      </c>
      <c r="P229" s="41"/>
      <c r="Q229" s="42"/>
      <c r="R229" s="41"/>
      <c r="S229" s="63">
        <f>SUM(O229,R229)</f>
        <v>40</v>
      </c>
      <c r="T229" s="227"/>
      <c r="U229" s="65">
        <f t="shared" si="111"/>
        <v>40</v>
      </c>
      <c r="V229" s="66">
        <f t="shared" si="121"/>
        <v>0</v>
      </c>
      <c r="W229" s="247" t="s">
        <v>293</v>
      </c>
      <c r="X229" s="49">
        <f>(J229*1000)/C229</f>
        <v>960</v>
      </c>
      <c r="Y229" s="50"/>
      <c r="Z229" s="50"/>
      <c r="AA229" s="50"/>
      <c r="AB229" s="51"/>
      <c r="AC229" s="52">
        <f t="shared" si="116"/>
        <v>960</v>
      </c>
      <c r="AD229" s="53"/>
      <c r="AE229" s="54">
        <f t="shared" si="117"/>
        <v>960</v>
      </c>
    </row>
    <row r="230" spans="1:31" ht="18" customHeight="1">
      <c r="A230" s="30">
        <v>127068</v>
      </c>
      <c r="B230" s="410">
        <v>4</v>
      </c>
      <c r="C230" s="233" t="s">
        <v>27</v>
      </c>
      <c r="D230" s="393"/>
      <c r="E230" s="73"/>
      <c r="F230" s="408" t="s">
        <v>491</v>
      </c>
      <c r="G230" s="411"/>
      <c r="H230" s="36"/>
      <c r="I230" s="36"/>
      <c r="J230" s="71"/>
      <c r="K230" s="58"/>
      <c r="L230" s="90">
        <v>75</v>
      </c>
      <c r="M230" s="412"/>
      <c r="N230" s="59"/>
      <c r="O230" s="40">
        <f t="shared" si="115"/>
        <v>75</v>
      </c>
      <c r="P230" s="41"/>
      <c r="Q230" s="42"/>
      <c r="R230" s="41"/>
      <c r="S230" s="63"/>
      <c r="T230" s="145">
        <f>SUM(O230,R230)</f>
        <v>75</v>
      </c>
      <c r="U230" s="65">
        <f t="shared" si="111"/>
        <v>75</v>
      </c>
      <c r="V230" s="66">
        <f t="shared" si="121"/>
        <v>0</v>
      </c>
      <c r="W230" s="48"/>
      <c r="X230" s="49"/>
      <c r="Y230" s="50"/>
      <c r="Z230" s="50"/>
      <c r="AA230" s="50"/>
      <c r="AB230" s="51"/>
      <c r="AC230" s="52"/>
      <c r="AD230" s="53"/>
      <c r="AE230" s="54"/>
    </row>
    <row r="231" spans="1:31" ht="18" hidden="1" customHeight="1">
      <c r="A231" s="30">
        <v>127008</v>
      </c>
      <c r="B231" s="410">
        <v>3.5</v>
      </c>
      <c r="C231" s="413">
        <v>25</v>
      </c>
      <c r="D231" s="393"/>
      <c r="E231" s="73"/>
      <c r="F231" s="408" t="s">
        <v>295</v>
      </c>
      <c r="G231" s="414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>
        <f t="shared" ref="S231:S238" si="122">SUM(O231,R231)</f>
        <v>0</v>
      </c>
      <c r="T231" s="227"/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customHeight="1">
      <c r="A232" s="30">
        <v>127001</v>
      </c>
      <c r="B232" s="108">
        <v>3.5</v>
      </c>
      <c r="C232" s="32">
        <v>25</v>
      </c>
      <c r="D232" s="72">
        <v>524</v>
      </c>
      <c r="E232" s="73"/>
      <c r="F232" s="73" t="s">
        <v>292</v>
      </c>
      <c r="G232" s="55"/>
      <c r="H232" s="36"/>
      <c r="I232" s="36"/>
      <c r="J232" s="71">
        <v>100</v>
      </c>
      <c r="K232" s="58"/>
      <c r="L232" s="58">
        <v>100</v>
      </c>
      <c r="M232" s="73"/>
      <c r="N232" s="224"/>
      <c r="O232" s="40">
        <f t="shared" si="115"/>
        <v>200</v>
      </c>
      <c r="P232" s="41"/>
      <c r="Q232" s="42"/>
      <c r="R232" s="41">
        <f t="shared" si="120"/>
        <v>0</v>
      </c>
      <c r="S232" s="63">
        <f t="shared" si="122"/>
        <v>200</v>
      </c>
      <c r="T232" s="139"/>
      <c r="U232" s="65">
        <f t="shared" si="111"/>
        <v>200</v>
      </c>
      <c r="V232" s="66">
        <f t="shared" si="121"/>
        <v>0</v>
      </c>
      <c r="W232" s="48" t="s">
        <v>288</v>
      </c>
      <c r="X232" s="49">
        <f>(J232*1000)/C232</f>
        <v>4000</v>
      </c>
      <c r="Y232" s="50">
        <f>(K232*1000)/C232</f>
        <v>0</v>
      </c>
      <c r="Z232" s="50">
        <f>(L232*1000)/C232</f>
        <v>4000</v>
      </c>
      <c r="AA232" s="50">
        <f>(M229*1000)/C232</f>
        <v>0</v>
      </c>
      <c r="AB232" s="51">
        <f>(N232*1000)/C232</f>
        <v>0</v>
      </c>
      <c r="AC232" s="52">
        <f t="shared" si="116"/>
        <v>8000</v>
      </c>
      <c r="AD232" s="53">
        <f>(R232*1000)/C232</f>
        <v>0</v>
      </c>
      <c r="AE232" s="54">
        <f t="shared" si="117"/>
        <v>8000</v>
      </c>
    </row>
    <row r="233" spans="1:31" ht="18" customHeight="1">
      <c r="A233" s="30">
        <v>127801</v>
      </c>
      <c r="B233" s="108">
        <v>3.5</v>
      </c>
      <c r="C233" s="32">
        <v>25</v>
      </c>
      <c r="D233" s="72"/>
      <c r="E233" s="73"/>
      <c r="F233" s="73"/>
      <c r="G233" s="73"/>
      <c r="H233" s="89">
        <v>6924</v>
      </c>
      <c r="I233" s="36"/>
      <c r="J233" s="37"/>
      <c r="K233" s="38"/>
      <c r="M233" s="38"/>
      <c r="N233" s="912">
        <v>8</v>
      </c>
      <c r="O233" s="40">
        <f t="shared" si="115"/>
        <v>8</v>
      </c>
      <c r="P233" s="41"/>
      <c r="Q233" s="42"/>
      <c r="R233" s="41"/>
      <c r="S233" s="63">
        <f t="shared" si="122"/>
        <v>8</v>
      </c>
      <c r="T233" s="45"/>
      <c r="U233" s="65">
        <f t="shared" si="111"/>
        <v>8</v>
      </c>
      <c r="V233" s="66">
        <f t="shared" si="121"/>
        <v>0</v>
      </c>
      <c r="W233" s="48"/>
      <c r="X233" s="49">
        <f>(J233*1000)/C233</f>
        <v>0</v>
      </c>
      <c r="Y233" s="50"/>
      <c r="Z233" s="50"/>
      <c r="AA233" s="50"/>
      <c r="AB233" s="51">
        <f>(N233*1000)/C233</f>
        <v>320</v>
      </c>
      <c r="AC233" s="52">
        <f t="shared" si="116"/>
        <v>320</v>
      </c>
      <c r="AD233" s="53"/>
      <c r="AE233" s="54">
        <f t="shared" si="117"/>
        <v>320</v>
      </c>
    </row>
    <row r="234" spans="1:31" ht="18" hidden="1" customHeight="1">
      <c r="A234" s="30">
        <v>127001</v>
      </c>
      <c r="B234" s="108">
        <v>3.5</v>
      </c>
      <c r="C234" s="390" t="s">
        <v>75</v>
      </c>
      <c r="D234" s="68" t="s">
        <v>296</v>
      </c>
      <c r="E234" s="73"/>
      <c r="F234" s="73"/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44">
        <f t="shared" si="122"/>
        <v>0</v>
      </c>
      <c r="T234" s="45"/>
      <c r="U234" s="46">
        <f t="shared" si="111"/>
        <v>0</v>
      </c>
      <c r="V234" s="66">
        <f t="shared" si="121"/>
        <v>0</v>
      </c>
      <c r="W234" s="48"/>
      <c r="X234" s="49"/>
      <c r="Y234" s="50"/>
      <c r="Z234" s="50"/>
      <c r="AA234" s="50"/>
      <c r="AB234" s="51"/>
      <c r="AC234" s="52"/>
      <c r="AD234" s="53"/>
      <c r="AE234" s="54">
        <f t="shared" si="117"/>
        <v>0</v>
      </c>
    </row>
    <row r="235" spans="1:31" ht="18" hidden="1" customHeight="1">
      <c r="A235" s="30">
        <v>128001</v>
      </c>
      <c r="B235" s="108">
        <v>3.5</v>
      </c>
      <c r="C235" s="32">
        <v>25</v>
      </c>
      <c r="D235" s="68"/>
      <c r="E235" s="73"/>
      <c r="F235" s="73" t="s">
        <v>297</v>
      </c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63">
        <f t="shared" si="122"/>
        <v>0</v>
      </c>
      <c r="T235" s="45"/>
      <c r="U235" s="65">
        <f t="shared" si="111"/>
        <v>0</v>
      </c>
      <c r="V235" s="66">
        <f t="shared" si="121"/>
        <v>0</v>
      </c>
      <c r="W235" s="48"/>
      <c r="X235" s="49"/>
      <c r="Y235" s="50"/>
      <c r="Z235" s="50">
        <f>(L235*1000)/C235</f>
        <v>0</v>
      </c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30">
        <v>127001</v>
      </c>
      <c r="B236" s="108" t="s">
        <v>239</v>
      </c>
      <c r="C236" s="32">
        <v>25</v>
      </c>
      <c r="D236" s="72"/>
      <c r="E236" s="73"/>
      <c r="F236" s="73"/>
      <c r="G236" s="73"/>
      <c r="H236" s="36"/>
      <c r="I236" s="36" t="s">
        <v>298</v>
      </c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ref="R236:R244" si="123">SUM(P236:Q236)</f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ref="X236:X238" si="124">(J236*1000)/C236</f>
        <v>0</v>
      </c>
      <c r="Y236" s="50">
        <f t="shared" ref="Y236:Y238" si="125">(K236*1000)/C236</f>
        <v>0</v>
      </c>
      <c r="Z236" s="50">
        <f t="shared" ref="Z236:Z238" si="126">(L236*1000)/C236</f>
        <v>0</v>
      </c>
      <c r="AA236" s="50">
        <f t="shared" ref="AA236:AA238" si="127">(M236*1000)/C236</f>
        <v>0</v>
      </c>
      <c r="AB236" s="51">
        <f t="shared" ref="AB236:AB238" si="128">(N236*1000)/C236</f>
        <v>0</v>
      </c>
      <c r="AC236" s="52">
        <f t="shared" si="116"/>
        <v>0</v>
      </c>
      <c r="AD236" s="53">
        <f t="shared" ref="AD236:AD238" si="129">(R236*1000)/C236</f>
        <v>0</v>
      </c>
      <c r="AE236" s="54">
        <f t="shared" si="117"/>
        <v>0</v>
      </c>
    </row>
    <row r="237" spans="1:31" ht="18" hidden="1" customHeight="1">
      <c r="A237" s="30">
        <v>127031</v>
      </c>
      <c r="B237" s="31" t="s">
        <v>220</v>
      </c>
      <c r="C237" s="106">
        <v>25</v>
      </c>
      <c r="D237" s="72" t="s">
        <v>299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>
      <c r="A238" s="30">
        <v>128000</v>
      </c>
      <c r="B238" s="108" t="s">
        <v>57</v>
      </c>
      <c r="C238" s="32">
        <v>25</v>
      </c>
      <c r="D238" s="72">
        <v>325</v>
      </c>
      <c r="E238" s="73"/>
      <c r="F238" s="73" t="s">
        <v>300</v>
      </c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>
      <c r="A239" s="172">
        <v>123030</v>
      </c>
      <c r="B239" s="108" t="s">
        <v>57</v>
      </c>
      <c r="C239" s="390" t="s">
        <v>75</v>
      </c>
      <c r="D239" s="165"/>
      <c r="E239" s="103"/>
      <c r="F239" s="103"/>
      <c r="G239" s="103"/>
      <c r="H239" s="103"/>
      <c r="I239" s="98" t="s">
        <v>301</v>
      </c>
      <c r="J239" s="37"/>
      <c r="K239" s="38"/>
      <c r="L239" s="38"/>
      <c r="M239" s="38"/>
      <c r="N239" s="39"/>
      <c r="O239" s="40">
        <f t="shared" si="115"/>
        <v>0</v>
      </c>
      <c r="P239" s="41"/>
      <c r="Q239" s="264"/>
      <c r="R239" s="114">
        <f t="shared" si="123"/>
        <v>0</v>
      </c>
      <c r="S239" s="44"/>
      <c r="T239" s="415"/>
      <c r="U239" s="46">
        <f t="shared" si="111"/>
        <v>0</v>
      </c>
      <c r="V239" s="66">
        <f t="shared" si="121"/>
        <v>0</v>
      </c>
      <c r="W239" s="48"/>
      <c r="X239" s="49"/>
      <c r="Y239" s="50"/>
      <c r="Z239" s="50"/>
      <c r="AA239" s="50"/>
      <c r="AB239" s="51"/>
      <c r="AC239" s="52">
        <f t="shared" si="116"/>
        <v>0</v>
      </c>
      <c r="AD239" s="53"/>
      <c r="AE239" s="54">
        <f t="shared" si="117"/>
        <v>0</v>
      </c>
    </row>
    <row r="240" spans="1:31" ht="18" hidden="1" customHeight="1">
      <c r="A240" s="172">
        <v>129051</v>
      </c>
      <c r="B240" s="108" t="s">
        <v>239</v>
      </c>
      <c r="C240" s="96">
        <v>25</v>
      </c>
      <c r="D240" s="416" t="s">
        <v>302</v>
      </c>
      <c r="E240" s="103"/>
      <c r="F240" s="103"/>
      <c r="G240" s="103"/>
      <c r="H240" s="103"/>
      <c r="I240" s="104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>
      <c r="A241" s="30">
        <v>120000</v>
      </c>
      <c r="B241" s="31" t="s">
        <v>114</v>
      </c>
      <c r="C241" s="106">
        <v>25</v>
      </c>
      <c r="D241" s="72">
        <v>121</v>
      </c>
      <c r="E241" s="73"/>
      <c r="F241" s="73"/>
      <c r="G241" s="73"/>
      <c r="H241" s="36"/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>
      <c r="A242" s="30">
        <v>120100</v>
      </c>
      <c r="B242" s="31" t="s">
        <v>114</v>
      </c>
      <c r="C242" s="32">
        <v>25</v>
      </c>
      <c r="D242" s="72">
        <v>124</v>
      </c>
      <c r="E242" s="73">
        <v>724</v>
      </c>
      <c r="F242" s="73" t="s">
        <v>303</v>
      </c>
      <c r="G242" s="73">
        <v>9224</v>
      </c>
      <c r="H242" s="36">
        <v>8224</v>
      </c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>
      <c r="A243" s="30">
        <v>120110</v>
      </c>
      <c r="B243" s="31" t="s">
        <v>114</v>
      </c>
      <c r="C243" s="32">
        <v>25</v>
      </c>
      <c r="D243" s="72">
        <v>125</v>
      </c>
      <c r="E243" s="73"/>
      <c r="F243" s="73"/>
      <c r="G243" s="73"/>
      <c r="H243" s="36"/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>
      <c r="A244" s="77">
        <v>120500</v>
      </c>
      <c r="B244" s="229" t="s">
        <v>114</v>
      </c>
      <c r="C244" s="78">
        <v>25</v>
      </c>
      <c r="D244" s="79">
        <v>126</v>
      </c>
      <c r="E244" s="80">
        <v>726</v>
      </c>
      <c r="F244" s="80" t="s">
        <v>304</v>
      </c>
      <c r="G244" s="80">
        <v>9226</v>
      </c>
      <c r="H244" s="81">
        <v>8226</v>
      </c>
      <c r="I244" s="81"/>
      <c r="J244" s="417"/>
      <c r="K244" s="418"/>
      <c r="L244" s="418"/>
      <c r="M244" s="418"/>
      <c r="N244" s="419"/>
      <c r="O244" s="40">
        <f t="shared" si="115"/>
        <v>0</v>
      </c>
      <c r="P244" s="41"/>
      <c r="Q244" s="420"/>
      <c r="R244" s="421">
        <f t="shared" si="123"/>
        <v>0</v>
      </c>
      <c r="S244" s="44">
        <f>SUM(O244,R244)</f>
        <v>0</v>
      </c>
      <c r="T244" s="422"/>
      <c r="U244" s="423">
        <f t="shared" si="111"/>
        <v>0</v>
      </c>
      <c r="V244" s="66">
        <f t="shared" si="121"/>
        <v>0</v>
      </c>
      <c r="W244" s="424"/>
      <c r="X244" s="425">
        <f>(J244*1000)/C244</f>
        <v>0</v>
      </c>
      <c r="Y244" s="426">
        <f>(K244*1000)/C244</f>
        <v>0</v>
      </c>
      <c r="Z244" s="426">
        <f>(L244*1000)/C244</f>
        <v>0</v>
      </c>
      <c r="AA244" s="426">
        <f>(M244*1000)/C244</f>
        <v>0</v>
      </c>
      <c r="AB244" s="427">
        <f>(N244*1000)/C244</f>
        <v>0</v>
      </c>
      <c r="AC244" s="428">
        <f t="shared" si="116"/>
        <v>0</v>
      </c>
      <c r="AD244" s="429">
        <f>(R244*1000)/C244</f>
        <v>0</v>
      </c>
      <c r="AE244" s="54">
        <f t="shared" si="117"/>
        <v>0</v>
      </c>
    </row>
    <row r="245" spans="1:31" ht="18" customHeight="1" thickBot="1">
      <c r="A245" s="281" t="s">
        <v>305</v>
      </c>
      <c r="B245" s="282"/>
      <c r="C245" s="283"/>
      <c r="D245" s="282"/>
      <c r="E245" s="282"/>
      <c r="F245" s="282"/>
      <c r="G245" s="282"/>
      <c r="H245" s="282"/>
      <c r="I245" s="282"/>
      <c r="J245" s="284">
        <f t="shared" ref="J245:U245" si="130">SUM(J214:J244)</f>
        <v>132</v>
      </c>
      <c r="K245" s="285">
        <f t="shared" si="130"/>
        <v>0</v>
      </c>
      <c r="L245" s="285">
        <f t="shared" si="130"/>
        <v>191</v>
      </c>
      <c r="M245" s="285">
        <f t="shared" si="130"/>
        <v>0</v>
      </c>
      <c r="N245" s="286">
        <f t="shared" si="130"/>
        <v>8</v>
      </c>
      <c r="O245" s="287">
        <f t="shared" si="130"/>
        <v>331</v>
      </c>
      <c r="P245" s="288">
        <f t="shared" si="130"/>
        <v>0</v>
      </c>
      <c r="Q245" s="289">
        <f t="shared" si="130"/>
        <v>0</v>
      </c>
      <c r="R245" s="289">
        <f t="shared" si="130"/>
        <v>0</v>
      </c>
      <c r="S245" s="290">
        <f t="shared" si="130"/>
        <v>256</v>
      </c>
      <c r="T245" s="291">
        <f t="shared" si="130"/>
        <v>75</v>
      </c>
      <c r="U245" s="292">
        <f t="shared" si="130"/>
        <v>331</v>
      </c>
      <c r="V245" s="66">
        <f t="shared" si="121"/>
        <v>0</v>
      </c>
      <c r="W245" s="382"/>
      <c r="X245" s="294">
        <f t="shared" ref="X245:AE245" si="131">SUM(X214:X244)</f>
        <v>5280</v>
      </c>
      <c r="Y245" s="291">
        <f t="shared" si="131"/>
        <v>0</v>
      </c>
      <c r="Z245" s="291">
        <f t="shared" si="131"/>
        <v>4000</v>
      </c>
      <c r="AA245" s="291">
        <f t="shared" si="131"/>
        <v>0</v>
      </c>
      <c r="AB245" s="295">
        <f t="shared" si="131"/>
        <v>320</v>
      </c>
      <c r="AC245" s="292">
        <f t="shared" si="131"/>
        <v>9600</v>
      </c>
      <c r="AD245" s="295">
        <f t="shared" si="131"/>
        <v>0</v>
      </c>
      <c r="AE245" s="296">
        <f t="shared" si="131"/>
        <v>9600</v>
      </c>
    </row>
    <row r="246" spans="1:31" ht="18" customHeight="1">
      <c r="A246" s="192">
        <v>201101</v>
      </c>
      <c r="B246" s="193">
        <v>2.5</v>
      </c>
      <c r="C246" s="238">
        <v>25</v>
      </c>
      <c r="D246" s="33">
        <v>548</v>
      </c>
      <c r="E246" s="34">
        <v>948</v>
      </c>
      <c r="F246" s="34" t="s">
        <v>306</v>
      </c>
      <c r="G246" s="34">
        <v>9648</v>
      </c>
      <c r="H246" s="35"/>
      <c r="I246" s="35"/>
      <c r="J246" s="197">
        <v>11</v>
      </c>
      <c r="K246" s="198"/>
      <c r="L246" s="198">
        <v>5</v>
      </c>
      <c r="M246" s="198"/>
      <c r="N246" s="199"/>
      <c r="O246" s="386">
        <f>SUM(J246:N246)</f>
        <v>16</v>
      </c>
      <c r="P246" s="41"/>
      <c r="Q246" s="299"/>
      <c r="R246" s="300">
        <f t="shared" ref="R246:R275" si="132">SUM(P246:Q246)</f>
        <v>0</v>
      </c>
      <c r="S246" s="63">
        <f>SUM(O246,R246)</f>
        <v>16</v>
      </c>
      <c r="T246" s="430"/>
      <c r="U246" s="431">
        <f t="shared" si="111"/>
        <v>16</v>
      </c>
      <c r="V246" s="66">
        <f t="shared" si="121"/>
        <v>0</v>
      </c>
      <c r="W246" s="303"/>
      <c r="X246" s="304">
        <f>(J246*1000)/C246</f>
        <v>440</v>
      </c>
      <c r="Y246" s="305">
        <f>(K246*1000)/C246</f>
        <v>0</v>
      </c>
      <c r="Z246" s="305">
        <f>(L246*1000)/C246</f>
        <v>200</v>
      </c>
      <c r="AA246" s="305">
        <f>(M246*1000)/C246</f>
        <v>0</v>
      </c>
      <c r="AB246" s="306">
        <f>(N246*1000)/C246</f>
        <v>0</v>
      </c>
      <c r="AC246" s="307">
        <f t="shared" ref="AC246:AC275" si="133">SUM(X246:AB246)</f>
        <v>640</v>
      </c>
      <c r="AD246" s="308">
        <f>(R246*1000)/C246</f>
        <v>0</v>
      </c>
      <c r="AE246" s="309">
        <f t="shared" ref="AE246:AE275" si="134">SUM(AC246:AD246)</f>
        <v>640</v>
      </c>
    </row>
    <row r="247" spans="1:31" ht="18" hidden="1" customHeight="1">
      <c r="A247" s="192">
        <v>201201</v>
      </c>
      <c r="B247" s="193">
        <v>2.5</v>
      </c>
      <c r="C247" s="238">
        <v>25</v>
      </c>
      <c r="D247" s="432" t="s">
        <v>307</v>
      </c>
      <c r="E247" s="34"/>
      <c r="F247" s="34"/>
      <c r="G247" s="34"/>
      <c r="H247" s="35"/>
      <c r="I247" s="35"/>
      <c r="J247" s="197"/>
      <c r="K247" s="198"/>
      <c r="L247" s="198"/>
      <c r="M247" s="198"/>
      <c r="N247" s="199"/>
      <c r="O247" s="386">
        <f t="shared" ref="O247:O275" si="135">SUM(J247:N247)</f>
        <v>0</v>
      </c>
      <c r="P247" s="41"/>
      <c r="Q247" s="299"/>
      <c r="R247" s="300"/>
      <c r="S247" s="63">
        <f>SUM(O247,R247)</f>
        <v>0</v>
      </c>
      <c r="T247" s="433"/>
      <c r="U247" s="431">
        <f t="shared" si="111"/>
        <v>0</v>
      </c>
      <c r="V247" s="66">
        <f t="shared" si="121"/>
        <v>0</v>
      </c>
      <c r="W247" s="303"/>
      <c r="X247" s="304">
        <f>(J247*1000)/C247</f>
        <v>0</v>
      </c>
      <c r="Y247" s="304"/>
      <c r="Z247" s="304"/>
      <c r="AA247" s="304"/>
      <c r="AB247" s="304"/>
      <c r="AC247" s="307">
        <f t="shared" si="133"/>
        <v>0</v>
      </c>
      <c r="AD247" s="308"/>
      <c r="AE247" s="309">
        <f t="shared" si="134"/>
        <v>0</v>
      </c>
    </row>
    <row r="248" spans="1:31" ht="18" customHeight="1">
      <c r="A248" s="192">
        <v>201501</v>
      </c>
      <c r="B248" s="193">
        <v>2.5</v>
      </c>
      <c r="C248" s="233" t="s">
        <v>27</v>
      </c>
      <c r="D248" s="432"/>
      <c r="E248" s="34"/>
      <c r="F248" s="34"/>
      <c r="G248" s="34"/>
      <c r="H248" s="35"/>
      <c r="I248" s="434" t="s">
        <v>308</v>
      </c>
      <c r="J248" s="197"/>
      <c r="K248" s="198"/>
      <c r="L248" s="198"/>
      <c r="M248" s="198"/>
      <c r="N248" s="199"/>
      <c r="O248" s="386">
        <f t="shared" si="135"/>
        <v>0</v>
      </c>
      <c r="P248" s="41"/>
      <c r="Q248" s="435">
        <v>42</v>
      </c>
      <c r="R248" s="61">
        <f>SUM(P248:Q248)</f>
        <v>42</v>
      </c>
      <c r="S248" s="63"/>
      <c r="T248" s="93">
        <f>SUM(R248:S248)</f>
        <v>42</v>
      </c>
      <c r="U248" s="65">
        <f t="shared" si="111"/>
        <v>42</v>
      </c>
      <c r="V248" s="66">
        <f t="shared" si="121"/>
        <v>0</v>
      </c>
      <c r="W248" s="303"/>
      <c r="X248" s="304"/>
      <c r="Y248" s="306"/>
      <c r="Z248" s="306"/>
      <c r="AA248" s="306"/>
      <c r="AB248" s="306"/>
      <c r="AC248" s="307"/>
      <c r="AD248" s="308"/>
      <c r="AE248" s="309"/>
    </row>
    <row r="249" spans="1:31" ht="18" hidden="1" customHeight="1">
      <c r="A249" s="192">
        <v>20150835</v>
      </c>
      <c r="B249" s="193">
        <v>2.5</v>
      </c>
      <c r="C249" s="390" t="s">
        <v>75</v>
      </c>
      <c r="D249" s="33"/>
      <c r="E249" s="34"/>
      <c r="F249" s="34"/>
      <c r="G249" s="34"/>
      <c r="H249" s="35"/>
      <c r="I249" s="89" t="s">
        <v>309</v>
      </c>
      <c r="J249" s="197"/>
      <c r="K249" s="198"/>
      <c r="L249" s="198"/>
      <c r="M249" s="198"/>
      <c r="N249" s="199"/>
      <c r="O249" s="386"/>
      <c r="P249" s="61"/>
      <c r="Q249" s="109"/>
      <c r="R249" s="92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5"/>
      <c r="Z249" s="305"/>
      <c r="AA249" s="305"/>
      <c r="AB249" s="306"/>
      <c r="AC249" s="307"/>
      <c r="AD249" s="308"/>
      <c r="AE249" s="309"/>
    </row>
    <row r="250" spans="1:31" ht="18" customHeight="1">
      <c r="A250" s="30">
        <v>201501</v>
      </c>
      <c r="B250" s="31">
        <v>2.5</v>
      </c>
      <c r="C250" s="32">
        <v>50</v>
      </c>
      <c r="D250" s="72"/>
      <c r="E250" s="73"/>
      <c r="F250" s="73"/>
      <c r="G250" s="73"/>
      <c r="H250" s="36"/>
      <c r="I250" s="909" t="s">
        <v>308</v>
      </c>
      <c r="J250" s="71"/>
      <c r="K250" s="58"/>
      <c r="L250" s="58"/>
      <c r="M250" s="58"/>
      <c r="N250" s="59"/>
      <c r="O250" s="386"/>
      <c r="P250" s="61"/>
      <c r="Q250" s="62">
        <v>24</v>
      </c>
      <c r="R250" s="61">
        <f t="shared" si="132"/>
        <v>24</v>
      </c>
      <c r="S250" s="63">
        <f>SUM(O250,R250)</f>
        <v>24</v>
      </c>
      <c r="T250" s="139"/>
      <c r="U250" s="65">
        <f t="shared" si="111"/>
        <v>24</v>
      </c>
      <c r="V250" s="66">
        <f t="shared" si="121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33"/>
        <v>0</v>
      </c>
      <c r="AD250" s="53">
        <f>(R250*1000)/C250</f>
        <v>480</v>
      </c>
      <c r="AE250" s="54">
        <f t="shared" si="134"/>
        <v>480</v>
      </c>
    </row>
    <row r="251" spans="1:31" ht="18" customHeight="1">
      <c r="A251" s="30">
        <v>203701</v>
      </c>
      <c r="B251" s="31">
        <v>2.5</v>
      </c>
      <c r="C251" s="32">
        <v>25</v>
      </c>
      <c r="D251" s="72"/>
      <c r="E251" s="73"/>
      <c r="F251" s="73"/>
      <c r="G251" s="73"/>
      <c r="H251" s="89">
        <v>6949</v>
      </c>
      <c r="I251" s="97"/>
      <c r="J251" s="71"/>
      <c r="K251" s="58"/>
      <c r="L251" s="58"/>
      <c r="M251" s="58"/>
      <c r="N251" s="345">
        <v>8</v>
      </c>
      <c r="O251" s="386">
        <f t="shared" si="135"/>
        <v>8</v>
      </c>
      <c r="P251" s="61"/>
      <c r="Q251" s="62"/>
      <c r="R251" s="61"/>
      <c r="S251" s="63">
        <f>SUM(O251,R251)</f>
        <v>8</v>
      </c>
      <c r="T251" s="139"/>
      <c r="U251" s="65">
        <f t="shared" si="111"/>
        <v>8</v>
      </c>
      <c r="V251" s="66">
        <f t="shared" si="121"/>
        <v>0</v>
      </c>
      <c r="W251" s="48"/>
      <c r="X251" s="49"/>
      <c r="Y251" s="50"/>
      <c r="Z251" s="50"/>
      <c r="AA251" s="50"/>
      <c r="AB251" s="306">
        <f>(N251*1000)/C251</f>
        <v>320</v>
      </c>
      <c r="AC251" s="52">
        <f t="shared" si="133"/>
        <v>320</v>
      </c>
      <c r="AD251" s="53"/>
      <c r="AE251" s="54">
        <f t="shared" si="134"/>
        <v>320</v>
      </c>
    </row>
    <row r="252" spans="1:31" ht="18" customHeight="1">
      <c r="A252" s="30">
        <v>203101</v>
      </c>
      <c r="B252" s="108">
        <v>4</v>
      </c>
      <c r="C252" s="32">
        <v>25</v>
      </c>
      <c r="D252" s="72">
        <v>549</v>
      </c>
      <c r="E252" s="73">
        <v>949</v>
      </c>
      <c r="F252" s="73" t="s">
        <v>310</v>
      </c>
      <c r="G252" s="73">
        <v>9649</v>
      </c>
      <c r="H252" s="36"/>
      <c r="I252" s="36"/>
      <c r="J252" s="71">
        <v>30</v>
      </c>
      <c r="K252" s="58">
        <v>20</v>
      </c>
      <c r="L252" s="150">
        <v>25</v>
      </c>
      <c r="M252" s="58"/>
      <c r="N252" s="59"/>
      <c r="O252" s="386">
        <f>SUM(J252:N252)</f>
        <v>75</v>
      </c>
      <c r="P252" s="41"/>
      <c r="Q252" s="62"/>
      <c r="R252" s="61"/>
      <c r="S252" s="63">
        <f>SUM(O252,R252)</f>
        <v>75</v>
      </c>
      <c r="T252" s="139"/>
      <c r="U252" s="65">
        <f t="shared" si="111"/>
        <v>75</v>
      </c>
      <c r="V252" s="66">
        <f t="shared" si="121"/>
        <v>0</v>
      </c>
      <c r="W252" s="48"/>
      <c r="X252" s="304">
        <f>(J252*1000)/C252</f>
        <v>1200</v>
      </c>
      <c r="Y252" s="305">
        <f>(K252*1000)/C252</f>
        <v>800</v>
      </c>
      <c r="Z252" s="305">
        <f>(L252*1000)/C252</f>
        <v>1000</v>
      </c>
      <c r="AA252" s="305">
        <f>(M252*1000)/C252</f>
        <v>0</v>
      </c>
      <c r="AB252" s="306">
        <f>(N252*1000)/C252</f>
        <v>0</v>
      </c>
      <c r="AC252" s="52">
        <f t="shared" si="133"/>
        <v>3000</v>
      </c>
      <c r="AD252" s="53">
        <f>(R252*1000)/C252</f>
        <v>0</v>
      </c>
      <c r="AE252" s="54">
        <f t="shared" si="134"/>
        <v>3000</v>
      </c>
    </row>
    <row r="253" spans="1:31" ht="18" hidden="1" customHeight="1">
      <c r="A253" s="30">
        <v>203201</v>
      </c>
      <c r="B253" s="108">
        <v>4</v>
      </c>
      <c r="C253" s="32">
        <v>25</v>
      </c>
      <c r="D253" s="72" t="s">
        <v>311</v>
      </c>
      <c r="E253" s="73"/>
      <c r="F253" s="73"/>
      <c r="G253" s="73"/>
      <c r="H253" s="36"/>
      <c r="I253" s="36"/>
      <c r="J253" s="396"/>
      <c r="K253" s="58"/>
      <c r="L253" s="58"/>
      <c r="M253" s="58"/>
      <c r="N253" s="59"/>
      <c r="O253" s="386">
        <f t="shared" si="135"/>
        <v>0</v>
      </c>
      <c r="P253" s="41"/>
      <c r="Q253" s="62"/>
      <c r="R253" s="61"/>
      <c r="S253" s="63">
        <f>SUM(O253,R253)</f>
        <v>0</v>
      </c>
      <c r="T253" s="436"/>
      <c r="U253" s="65">
        <f t="shared" si="111"/>
        <v>0</v>
      </c>
      <c r="V253" s="66">
        <f t="shared" si="121"/>
        <v>0</v>
      </c>
      <c r="W253" s="48"/>
      <c r="X253" s="49">
        <f>(J253*1000)/C253</f>
        <v>0</v>
      </c>
      <c r="Y253" s="50"/>
      <c r="Z253" s="50"/>
      <c r="AA253" s="50"/>
      <c r="AB253" s="51"/>
      <c r="AC253" s="52">
        <f t="shared" si="133"/>
        <v>0</v>
      </c>
      <c r="AD253" s="53"/>
      <c r="AE253" s="54">
        <f t="shared" si="134"/>
        <v>0</v>
      </c>
    </row>
    <row r="254" spans="1:31" ht="18" customHeight="1">
      <c r="A254" s="30">
        <v>203501</v>
      </c>
      <c r="B254" s="108">
        <v>4</v>
      </c>
      <c r="C254" s="233" t="s">
        <v>27</v>
      </c>
      <c r="D254" s="72"/>
      <c r="E254" s="73"/>
      <c r="F254" s="73"/>
      <c r="G254" s="73"/>
      <c r="H254" s="36"/>
      <c r="I254" s="89" t="s">
        <v>312</v>
      </c>
      <c r="J254" s="71"/>
      <c r="K254" s="58"/>
      <c r="L254" s="58"/>
      <c r="M254" s="58"/>
      <c r="N254" s="59"/>
      <c r="O254" s="386"/>
      <c r="P254" s="61"/>
      <c r="Q254" s="109">
        <v>45</v>
      </c>
      <c r="R254" s="92">
        <f>SUM(P254:Q254)</f>
        <v>45</v>
      </c>
      <c r="S254" s="63"/>
      <c r="T254" s="93">
        <f>SUM(R254:S254)</f>
        <v>45</v>
      </c>
      <c r="U254" s="65">
        <f t="shared" si="111"/>
        <v>45</v>
      </c>
      <c r="V254" s="66">
        <f t="shared" si="121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customHeight="1">
      <c r="A255" s="30">
        <v>203501</v>
      </c>
      <c r="B255" s="108">
        <v>4</v>
      </c>
      <c r="C255" s="32">
        <v>50</v>
      </c>
      <c r="D255" s="72"/>
      <c r="E255" s="73"/>
      <c r="F255" s="73"/>
      <c r="G255" s="73"/>
      <c r="H255" s="36"/>
      <c r="I255" s="909" t="s">
        <v>312</v>
      </c>
      <c r="J255" s="71"/>
      <c r="K255" s="58"/>
      <c r="L255" s="58"/>
      <c r="M255" s="58"/>
      <c r="N255" s="59"/>
      <c r="O255" s="386"/>
      <c r="P255" s="61"/>
      <c r="Q255" s="62">
        <v>56</v>
      </c>
      <c r="R255" s="61">
        <f>SUM(P255:Q255)</f>
        <v>56</v>
      </c>
      <c r="S255" s="63">
        <f>SUM(O255,R255)</f>
        <v>56</v>
      </c>
      <c r="T255" s="139"/>
      <c r="U255" s="65">
        <f t="shared" si="111"/>
        <v>56</v>
      </c>
      <c r="V255" s="66">
        <f t="shared" si="121"/>
        <v>0</v>
      </c>
      <c r="W255" s="48"/>
      <c r="X255" s="49">
        <f>(J255*1000)/C255</f>
        <v>0</v>
      </c>
      <c r="Y255" s="50">
        <f>(K255*1000)/C255</f>
        <v>0</v>
      </c>
      <c r="Z255" s="50"/>
      <c r="AA255" s="50">
        <f>(M255*1000)/C255</f>
        <v>0</v>
      </c>
      <c r="AB255" s="51">
        <f>(N255*1000)/C255</f>
        <v>0</v>
      </c>
      <c r="AC255" s="52">
        <f t="shared" si="133"/>
        <v>0</v>
      </c>
      <c r="AD255" s="53">
        <f>(R255*1000)/C255</f>
        <v>1120</v>
      </c>
      <c r="AE255" s="54">
        <f t="shared" si="134"/>
        <v>1120</v>
      </c>
    </row>
    <row r="256" spans="1:31" ht="18" customHeight="1">
      <c r="A256" s="30">
        <v>204501</v>
      </c>
      <c r="B256" s="108">
        <v>4</v>
      </c>
      <c r="C256" s="233" t="s">
        <v>27</v>
      </c>
      <c r="D256" s="72"/>
      <c r="E256" s="73"/>
      <c r="F256" s="73"/>
      <c r="G256" s="73"/>
      <c r="H256" s="36"/>
      <c r="I256" s="89" t="s">
        <v>313</v>
      </c>
      <c r="J256" s="71"/>
      <c r="K256" s="58"/>
      <c r="M256" s="58"/>
      <c r="N256" s="59"/>
      <c r="O256" s="386"/>
      <c r="P256" s="61"/>
      <c r="Q256" s="109"/>
      <c r="R256" s="92">
        <f>SUM(P256:Q256)</f>
        <v>0</v>
      </c>
      <c r="S256" s="63"/>
      <c r="T256" s="140">
        <f>SUM(O256,R256)</f>
        <v>0</v>
      </c>
      <c r="U256" s="65">
        <f t="shared" si="111"/>
        <v>0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/>
      <c r="AE256" s="54"/>
    </row>
    <row r="257" spans="1:31" ht="18" customHeight="1">
      <c r="A257" s="30">
        <v>204501</v>
      </c>
      <c r="B257" s="108">
        <v>4</v>
      </c>
      <c r="C257" s="32">
        <v>50</v>
      </c>
      <c r="D257" s="72"/>
      <c r="E257" s="73"/>
      <c r="F257" s="73"/>
      <c r="G257" s="73"/>
      <c r="H257" s="36"/>
      <c r="I257" s="909" t="s">
        <v>313</v>
      </c>
      <c r="J257" s="71"/>
      <c r="K257" s="58"/>
      <c r="L257" s="58"/>
      <c r="M257" s="58"/>
      <c r="N257" s="59"/>
      <c r="O257" s="386"/>
      <c r="P257" s="61"/>
      <c r="Q257" s="62">
        <v>110</v>
      </c>
      <c r="R257" s="61">
        <f t="shared" si="132"/>
        <v>110</v>
      </c>
      <c r="S257" s="63">
        <f t="shared" ref="S257:S275" si="136">SUM(O257,R257)</f>
        <v>110</v>
      </c>
      <c r="T257" s="227"/>
      <c r="U257" s="65">
        <f t="shared" si="111"/>
        <v>110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>
        <f t="shared" ref="AD257:AD275" si="137">(R257*1000)/C257</f>
        <v>2200</v>
      </c>
      <c r="AE257" s="54">
        <f t="shared" si="134"/>
        <v>2200</v>
      </c>
    </row>
    <row r="258" spans="1:31" ht="18" customHeight="1">
      <c r="A258" s="30">
        <v>204101</v>
      </c>
      <c r="B258" s="108">
        <v>4</v>
      </c>
      <c r="C258" s="32">
        <v>25</v>
      </c>
      <c r="D258" s="72">
        <v>540</v>
      </c>
      <c r="E258" s="73"/>
      <c r="F258" s="73" t="s">
        <v>314</v>
      </c>
      <c r="G258" s="73"/>
      <c r="H258" s="36"/>
      <c r="I258" s="97"/>
      <c r="J258" s="396"/>
      <c r="K258" s="58"/>
      <c r="L258" s="58"/>
      <c r="M258" s="58"/>
      <c r="N258" s="59"/>
      <c r="O258" s="386">
        <f>SUM(J258:N258)</f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>(J258*1000)/C258</f>
        <v>0</v>
      </c>
      <c r="Y258" s="50">
        <f>(K258*1000)/C258</f>
        <v>0</v>
      </c>
      <c r="Z258" s="50">
        <f t="shared" ref="Z258:Z275" si="138">(L258*1000)/C258</f>
        <v>0</v>
      </c>
      <c r="AA258" s="50">
        <f t="shared" ref="AA258:AA275" si="139">(M258*1000)/C258</f>
        <v>0</v>
      </c>
      <c r="AB258" s="51">
        <f t="shared" ref="AB258:AB275" si="140">(N258*1000)/C258</f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204501</v>
      </c>
      <c r="B259" s="108">
        <v>4</v>
      </c>
      <c r="C259" s="32">
        <v>50</v>
      </c>
      <c r="D259" s="72" t="s">
        <v>313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ref="X259:X275" si="141">(J259*1000)/C259</f>
        <v>0</v>
      </c>
      <c r="Y259" s="50">
        <f t="shared" ref="Y259:Y275" si="142">(K259*1000)/C259</f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172">
        <v>202301</v>
      </c>
      <c r="B260" s="101">
        <v>2.5</v>
      </c>
      <c r="C260" s="96">
        <v>25</v>
      </c>
      <c r="D260" s="165" t="s">
        <v>315</v>
      </c>
      <c r="E260" s="103"/>
      <c r="F260" s="103"/>
      <c r="G260" s="103"/>
      <c r="H260" s="103"/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204101</v>
      </c>
      <c r="B261" s="101">
        <v>3.5</v>
      </c>
      <c r="C261" s="96">
        <v>25</v>
      </c>
      <c r="D261" s="165" t="s">
        <v>316</v>
      </c>
      <c r="E261" s="103" t="s">
        <v>317</v>
      </c>
      <c r="F261" s="103" t="s">
        <v>318</v>
      </c>
      <c r="G261" s="103" t="s">
        <v>319</v>
      </c>
      <c r="H261" s="103" t="s">
        <v>320</v>
      </c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202101</v>
      </c>
      <c r="B262" s="31">
        <v>2.5</v>
      </c>
      <c r="C262" s="32">
        <v>25</v>
      </c>
      <c r="D262" s="72">
        <v>6548</v>
      </c>
      <c r="E262" s="73">
        <v>8948</v>
      </c>
      <c r="F262" s="73" t="s">
        <v>321</v>
      </c>
      <c r="G262" s="73" t="s">
        <v>322</v>
      </c>
      <c r="H262" s="36" t="s">
        <v>323</v>
      </c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211001</v>
      </c>
      <c r="B263" s="108">
        <v>2.5</v>
      </c>
      <c r="C263" s="32">
        <v>25</v>
      </c>
      <c r="D263" s="72">
        <v>541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30">
        <v>212003</v>
      </c>
      <c r="B264" s="108">
        <v>4</v>
      </c>
      <c r="C264" s="32">
        <v>25</v>
      </c>
      <c r="D264" s="72">
        <v>542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172">
        <v>213001</v>
      </c>
      <c r="B265" s="108">
        <v>4</v>
      </c>
      <c r="C265" s="96">
        <v>25</v>
      </c>
      <c r="D265" s="165" t="s">
        <v>324</v>
      </c>
      <c r="E265" s="103"/>
      <c r="F265" s="103"/>
      <c r="G265" s="103"/>
      <c r="H265" s="103"/>
      <c r="I265" s="104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226001</v>
      </c>
      <c r="B266" s="108">
        <v>3.5</v>
      </c>
      <c r="C266" s="32">
        <v>25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226001</v>
      </c>
      <c r="B267" s="108">
        <v>4</v>
      </c>
      <c r="C267" s="32">
        <v>40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customHeight="1">
      <c r="A268" s="30">
        <v>216201</v>
      </c>
      <c r="B268" s="108">
        <v>4</v>
      </c>
      <c r="C268" s="32">
        <v>25</v>
      </c>
      <c r="D268" s="72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>
        <v>24</v>
      </c>
      <c r="K268" s="58"/>
      <c r="L268" s="58"/>
      <c r="M268" s="58"/>
      <c r="N268" s="59"/>
      <c r="O268" s="386">
        <f t="shared" si="135"/>
        <v>24</v>
      </c>
      <c r="P268" s="41"/>
      <c r="Q268" s="62"/>
      <c r="R268" s="61">
        <f t="shared" si="132"/>
        <v>0</v>
      </c>
      <c r="S268" s="63">
        <f t="shared" si="136"/>
        <v>24</v>
      </c>
      <c r="T268" s="139"/>
      <c r="U268" s="65">
        <f t="shared" si="111"/>
        <v>24</v>
      </c>
      <c r="V268" s="66">
        <f t="shared" si="121"/>
        <v>0</v>
      </c>
      <c r="W268" s="48"/>
      <c r="X268" s="49">
        <f t="shared" si="141"/>
        <v>960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960</v>
      </c>
      <c r="AD268" s="53">
        <f t="shared" si="137"/>
        <v>0</v>
      </c>
      <c r="AE268" s="54">
        <f t="shared" si="134"/>
        <v>960</v>
      </c>
    </row>
    <row r="269" spans="1:31" ht="18" hidden="1" customHeight="1">
      <c r="A269" s="30">
        <v>216201</v>
      </c>
      <c r="B269" s="108">
        <v>4</v>
      </c>
      <c r="C269" s="32">
        <v>40</v>
      </c>
      <c r="D269" s="33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/>
      <c r="K269" s="58"/>
      <c r="L269" s="58"/>
      <c r="M269" s="58"/>
      <c r="N269" s="59"/>
      <c r="O269" s="386">
        <f t="shared" si="135"/>
        <v>0</v>
      </c>
      <c r="P269" s="41"/>
      <c r="Q269" s="62"/>
      <c r="R269" s="61">
        <f t="shared" si="132"/>
        <v>0</v>
      </c>
      <c r="S269" s="63">
        <f t="shared" si="136"/>
        <v>0</v>
      </c>
      <c r="T269" s="139"/>
      <c r="U269" s="65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216251</v>
      </c>
      <c r="B270" s="108">
        <v>4</v>
      </c>
      <c r="C270" s="32">
        <v>25</v>
      </c>
      <c r="D270" s="33">
        <v>545</v>
      </c>
      <c r="E270" s="73"/>
      <c r="F270" s="73"/>
      <c r="G270" s="73"/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30">
        <v>216251</v>
      </c>
      <c r="B271" s="108">
        <v>4</v>
      </c>
      <c r="C271" s="32">
        <v>40</v>
      </c>
      <c r="D271" s="33">
        <v>545</v>
      </c>
      <c r="E271" s="73">
        <v>945</v>
      </c>
      <c r="F271" s="73" t="s">
        <v>326</v>
      </c>
      <c r="G271" s="73">
        <v>9645</v>
      </c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>
      <c r="A272" s="30">
        <v>221001</v>
      </c>
      <c r="B272" s="108">
        <v>2.5</v>
      </c>
      <c r="C272" s="32">
        <v>40</v>
      </c>
      <c r="D272" s="72" t="s">
        <v>327</v>
      </c>
      <c r="E272" s="73"/>
      <c r="F272" s="73"/>
      <c r="G272" s="73"/>
      <c r="H272" s="36"/>
      <c r="I272" s="36" t="s">
        <v>327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>
      <c r="A273" s="30">
        <v>222001</v>
      </c>
      <c r="B273" s="108">
        <v>4</v>
      </c>
      <c r="C273" s="32">
        <v>40</v>
      </c>
      <c r="D273" s="72" t="s">
        <v>328</v>
      </c>
      <c r="E273" s="73"/>
      <c r="F273" s="73"/>
      <c r="G273" s="73"/>
      <c r="H273" s="36"/>
      <c r="I273" s="36" t="s">
        <v>328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>
      <c r="A274" s="30">
        <v>226501</v>
      </c>
      <c r="B274" s="108">
        <v>4</v>
      </c>
      <c r="C274" s="32">
        <v>40</v>
      </c>
      <c r="D274" s="72" t="s">
        <v>329</v>
      </c>
      <c r="E274" s="73"/>
      <c r="F274" s="73"/>
      <c r="G274" s="73"/>
      <c r="H274" s="36"/>
      <c r="I274" s="36"/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>
      <c r="A275" s="82">
        <v>200100</v>
      </c>
      <c r="B275" s="157">
        <v>2.5</v>
      </c>
      <c r="C275" s="168">
        <v>25</v>
      </c>
      <c r="D275" s="84">
        <v>144</v>
      </c>
      <c r="E275" s="85">
        <v>744</v>
      </c>
      <c r="F275" s="85" t="s">
        <v>330</v>
      </c>
      <c r="G275" s="85">
        <v>8244</v>
      </c>
      <c r="H275" s="85"/>
      <c r="I275" s="171"/>
      <c r="J275" s="417"/>
      <c r="K275" s="418"/>
      <c r="L275" s="418"/>
      <c r="M275" s="418"/>
      <c r="N275" s="419"/>
      <c r="O275" s="386">
        <f t="shared" si="135"/>
        <v>0</v>
      </c>
      <c r="P275" s="41"/>
      <c r="Q275" s="420"/>
      <c r="R275" s="421">
        <f t="shared" si="132"/>
        <v>0</v>
      </c>
      <c r="S275" s="44">
        <f t="shared" si="136"/>
        <v>0</v>
      </c>
      <c r="T275" s="422"/>
      <c r="U275" s="423">
        <f t="shared" ref="U275:U333" si="143">SUM(S275:T275)</f>
        <v>0</v>
      </c>
      <c r="V275" s="66">
        <f t="shared" si="121"/>
        <v>0</v>
      </c>
      <c r="W275" s="424"/>
      <c r="X275" s="425">
        <f t="shared" si="141"/>
        <v>0</v>
      </c>
      <c r="Y275" s="426">
        <f t="shared" si="142"/>
        <v>0</v>
      </c>
      <c r="Z275" s="426">
        <f t="shared" si="138"/>
        <v>0</v>
      </c>
      <c r="AA275" s="426">
        <f t="shared" si="139"/>
        <v>0</v>
      </c>
      <c r="AB275" s="427">
        <f t="shared" si="140"/>
        <v>0</v>
      </c>
      <c r="AC275" s="428">
        <f t="shared" si="133"/>
        <v>0</v>
      </c>
      <c r="AD275" s="429">
        <f t="shared" si="137"/>
        <v>0</v>
      </c>
      <c r="AE275" s="437">
        <f t="shared" si="134"/>
        <v>0</v>
      </c>
    </row>
    <row r="276" spans="1:31" ht="18" customHeight="1" thickBot="1">
      <c r="A276" s="281" t="s">
        <v>331</v>
      </c>
      <c r="B276" s="282"/>
      <c r="C276" s="283"/>
      <c r="D276" s="282"/>
      <c r="E276" s="282"/>
      <c r="F276" s="282"/>
      <c r="G276" s="282"/>
      <c r="H276" s="282"/>
      <c r="I276" s="282"/>
      <c r="J276" s="285">
        <f t="shared" ref="J276:U276" si="144">SUM(J246:J275)</f>
        <v>65</v>
      </c>
      <c r="K276" s="285">
        <f t="shared" si="144"/>
        <v>20</v>
      </c>
      <c r="L276" s="285">
        <f t="shared" si="144"/>
        <v>30</v>
      </c>
      <c r="M276" s="285">
        <f t="shared" si="144"/>
        <v>0</v>
      </c>
      <c r="N276" s="286">
        <f t="shared" si="144"/>
        <v>8</v>
      </c>
      <c r="O276" s="287">
        <f t="shared" si="144"/>
        <v>123</v>
      </c>
      <c r="P276" s="288">
        <f t="shared" si="144"/>
        <v>0</v>
      </c>
      <c r="Q276" s="289">
        <f>SUM(Q246:Q275)</f>
        <v>277</v>
      </c>
      <c r="R276" s="288">
        <f t="shared" si="144"/>
        <v>277</v>
      </c>
      <c r="S276" s="290">
        <f t="shared" si="144"/>
        <v>313</v>
      </c>
      <c r="T276" s="291">
        <f t="shared" si="144"/>
        <v>87</v>
      </c>
      <c r="U276" s="292">
        <f t="shared" si="144"/>
        <v>400</v>
      </c>
      <c r="V276" s="66">
        <f t="shared" si="121"/>
        <v>0</v>
      </c>
      <c r="W276" s="382"/>
      <c r="X276" s="294">
        <f t="shared" ref="X276:AE276" si="145">SUM(X246:X275)</f>
        <v>2600</v>
      </c>
      <c r="Y276" s="291">
        <f t="shared" si="145"/>
        <v>800</v>
      </c>
      <c r="Z276" s="291">
        <f t="shared" si="145"/>
        <v>1200</v>
      </c>
      <c r="AA276" s="291">
        <f t="shared" si="145"/>
        <v>0</v>
      </c>
      <c r="AB276" s="295">
        <f t="shared" si="145"/>
        <v>320</v>
      </c>
      <c r="AC276" s="292">
        <f t="shared" si="145"/>
        <v>4920</v>
      </c>
      <c r="AD276" s="295">
        <f t="shared" si="145"/>
        <v>3800</v>
      </c>
      <c r="AE276" s="296">
        <f t="shared" si="145"/>
        <v>8720</v>
      </c>
    </row>
    <row r="277" spans="1:31" ht="18" customHeight="1">
      <c r="A277" s="77">
        <v>542000</v>
      </c>
      <c r="B277" s="229" t="s">
        <v>57</v>
      </c>
      <c r="C277" s="78">
        <v>25</v>
      </c>
      <c r="D277" s="79">
        <v>301</v>
      </c>
      <c r="E277" s="80">
        <v>801</v>
      </c>
      <c r="F277" s="80" t="s">
        <v>332</v>
      </c>
      <c r="G277" s="80">
        <v>9401</v>
      </c>
      <c r="H277" s="81"/>
      <c r="I277" s="81"/>
      <c r="J277" s="197">
        <v>24</v>
      </c>
      <c r="K277" s="384"/>
      <c r="L277" s="384"/>
      <c r="M277" s="384"/>
      <c r="N277" s="385"/>
      <c r="O277" s="386">
        <f t="shared" ref="O277:O282" si="146">SUM(J277:N277)</f>
        <v>24</v>
      </c>
      <c r="P277" s="41"/>
      <c r="Q277" s="387"/>
      <c r="R277" s="388">
        <f>SUM(P277:Q277)</f>
        <v>0</v>
      </c>
      <c r="S277" s="44">
        <f>SUM(O277,R277)</f>
        <v>24</v>
      </c>
      <c r="T277" s="301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>
        <f>(R277*1000)/C277</f>
        <v>0</v>
      </c>
      <c r="AE277" s="309">
        <f>SUM(AC277:AD277)</f>
        <v>960</v>
      </c>
    </row>
    <row r="278" spans="1:31" ht="18" customHeight="1">
      <c r="A278" s="77">
        <v>546001</v>
      </c>
      <c r="B278" s="229" t="s">
        <v>206</v>
      </c>
      <c r="C278" s="78">
        <v>25</v>
      </c>
      <c r="D278" s="79">
        <v>502</v>
      </c>
      <c r="E278" s="80"/>
      <c r="F278" s="80"/>
      <c r="G278" s="80"/>
      <c r="H278" s="81"/>
      <c r="I278" s="81"/>
      <c r="J278" s="197">
        <v>16</v>
      </c>
      <c r="K278" s="384"/>
      <c r="L278" s="384"/>
      <c r="M278" s="384"/>
      <c r="N278" s="385"/>
      <c r="O278" s="386">
        <f t="shared" si="146"/>
        <v>16</v>
      </c>
      <c r="P278" s="41"/>
      <c r="Q278" s="387"/>
      <c r="R278" s="388"/>
      <c r="S278" s="44">
        <f>SUM(O278,R278)</f>
        <v>16</v>
      </c>
      <c r="T278" s="319"/>
      <c r="U278" s="302">
        <f t="shared" si="143"/>
        <v>16</v>
      </c>
      <c r="V278" s="66">
        <f t="shared" si="121"/>
        <v>0</v>
      </c>
      <c r="W278" s="303"/>
      <c r="X278" s="304">
        <f>(J278*1000)/C278</f>
        <v>640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640</v>
      </c>
      <c r="AD278" s="308"/>
      <c r="AE278" s="309">
        <f>SUM(AC278:AD278)</f>
        <v>640</v>
      </c>
    </row>
    <row r="279" spans="1:31" ht="18" customHeight="1">
      <c r="A279" s="77">
        <v>546001</v>
      </c>
      <c r="B279" s="229" t="s">
        <v>206</v>
      </c>
      <c r="C279" s="233" t="s">
        <v>27</v>
      </c>
      <c r="D279" s="438">
        <v>502</v>
      </c>
      <c r="E279" s="80"/>
      <c r="F279" s="80"/>
      <c r="G279" s="80"/>
      <c r="H279" s="81"/>
      <c r="I279" s="81"/>
      <c r="J279" s="197"/>
      <c r="K279" s="384"/>
      <c r="L279" s="384"/>
      <c r="M279" s="384"/>
      <c r="N279" s="385"/>
      <c r="O279" s="386">
        <f t="shared" si="146"/>
        <v>0</v>
      </c>
      <c r="P279" s="41"/>
      <c r="Q279" s="387"/>
      <c r="R279" s="388"/>
      <c r="S279" s="44"/>
      <c r="T279" s="145">
        <f>SUM(O279,R279)</f>
        <v>0</v>
      </c>
      <c r="U279" s="302">
        <f t="shared" si="143"/>
        <v>0</v>
      </c>
      <c r="V279" s="66">
        <f t="shared" si="121"/>
        <v>0</v>
      </c>
      <c r="W279" s="303"/>
      <c r="X279" s="304"/>
      <c r="Y279" s="305"/>
      <c r="Z279" s="305"/>
      <c r="AA279" s="305"/>
      <c r="AB279" s="306"/>
      <c r="AC279" s="307"/>
      <c r="AD279" s="308"/>
      <c r="AE279" s="309"/>
    </row>
    <row r="280" spans="1:31" ht="18" customHeight="1">
      <c r="A280" s="77">
        <v>546001</v>
      </c>
      <c r="B280" s="229" t="s">
        <v>206</v>
      </c>
      <c r="C280" s="78">
        <v>25</v>
      </c>
      <c r="D280" s="79">
        <v>502</v>
      </c>
      <c r="E280" s="80"/>
      <c r="F280" s="80"/>
      <c r="G280" s="80"/>
      <c r="H280" s="81"/>
      <c r="I280" s="81"/>
      <c r="J280" s="439">
        <v>16</v>
      </c>
      <c r="K280" s="384"/>
      <c r="L280" s="384"/>
      <c r="M280" s="384"/>
      <c r="N280" s="385"/>
      <c r="O280" s="386">
        <f t="shared" si="146"/>
        <v>16</v>
      </c>
      <c r="P280" s="41"/>
      <c r="Q280" s="387"/>
      <c r="R280" s="388"/>
      <c r="S280" s="44">
        <f>SUM(O280,R280)</f>
        <v>16</v>
      </c>
      <c r="T280" s="301"/>
      <c r="U280" s="302">
        <f t="shared" si="143"/>
        <v>16</v>
      </c>
      <c r="V280" s="66">
        <f t="shared" si="121"/>
        <v>0</v>
      </c>
      <c r="W280" s="303"/>
      <c r="X280" s="304">
        <f>(J280*1000)/C280</f>
        <v>640</v>
      </c>
      <c r="Y280" s="305">
        <f>(K280*1000)/C280</f>
        <v>0</v>
      </c>
      <c r="Z280" s="305">
        <f>(L280*1000)/C280</f>
        <v>0</v>
      </c>
      <c r="AA280" s="305">
        <f>(M280*1000)/C280</f>
        <v>0</v>
      </c>
      <c r="AB280" s="306">
        <f>(N280*1000)/C280</f>
        <v>0</v>
      </c>
      <c r="AC280" s="307">
        <f>SUM(X280:AB280)</f>
        <v>640</v>
      </c>
      <c r="AD280" s="308"/>
      <c r="AE280" s="309">
        <f>SUM(AC280:AD280)</f>
        <v>640</v>
      </c>
    </row>
    <row r="281" spans="1:31" ht="18" customHeight="1">
      <c r="A281" s="30">
        <v>546000</v>
      </c>
      <c r="B281" s="31" t="s">
        <v>57</v>
      </c>
      <c r="C281" s="32">
        <v>25</v>
      </c>
      <c r="D281" s="72">
        <v>302</v>
      </c>
      <c r="E281" s="73">
        <v>802</v>
      </c>
      <c r="F281" s="73" t="s">
        <v>333</v>
      </c>
      <c r="G281" s="73">
        <v>9402</v>
      </c>
      <c r="H281" s="36"/>
      <c r="I281" s="36"/>
      <c r="J281" s="71">
        <v>16</v>
      </c>
      <c r="K281" s="38"/>
      <c r="L281" s="38"/>
      <c r="M281" s="38"/>
      <c r="N281" s="39"/>
      <c r="O281" s="40">
        <f t="shared" si="146"/>
        <v>16</v>
      </c>
      <c r="P281" s="41"/>
      <c r="Q281" s="42"/>
      <c r="R281" s="41">
        <f>SUM(P281:Q281)</f>
        <v>0</v>
      </c>
      <c r="S281" s="44">
        <f>SUM(O281,R281)</f>
        <v>16</v>
      </c>
      <c r="T281" s="45"/>
      <c r="U281" s="46">
        <f t="shared" si="143"/>
        <v>16</v>
      </c>
      <c r="V281" s="66">
        <f t="shared" si="121"/>
        <v>0</v>
      </c>
      <c r="W281" s="48"/>
      <c r="X281" s="49">
        <f>(J281*1000)/C281</f>
        <v>640</v>
      </c>
      <c r="Y281" s="50">
        <f>(K281*1000)/C281</f>
        <v>0</v>
      </c>
      <c r="Z281" s="50">
        <f>(L281*1000)/C281</f>
        <v>0</v>
      </c>
      <c r="AA281" s="50">
        <f>(M281*1000)/C281</f>
        <v>0</v>
      </c>
      <c r="AB281" s="51">
        <f>(N281*1000)/C281</f>
        <v>0</v>
      </c>
      <c r="AC281" s="52">
        <f>SUM(X281:AB281)</f>
        <v>640</v>
      </c>
      <c r="AD281" s="53">
        <f>(R281*1000)/C281</f>
        <v>0</v>
      </c>
      <c r="AE281" s="54">
        <f>SUM(AC281:AD281)</f>
        <v>640</v>
      </c>
    </row>
    <row r="282" spans="1:31" ht="18" hidden="1" customHeight="1">
      <c r="A282" s="440">
        <v>546030</v>
      </c>
      <c r="B282" s="441" t="s">
        <v>57</v>
      </c>
      <c r="C282" s="168">
        <v>25</v>
      </c>
      <c r="D282" s="169" t="s">
        <v>334</v>
      </c>
      <c r="E282" s="170"/>
      <c r="F282" s="170"/>
      <c r="G282" s="170"/>
      <c r="H282" s="170"/>
      <c r="I282" s="171"/>
      <c r="J282" s="417"/>
      <c r="K282" s="418"/>
      <c r="L282" s="418"/>
      <c r="M282" s="418"/>
      <c r="N282" s="419"/>
      <c r="O282" s="442">
        <f t="shared" si="146"/>
        <v>0</v>
      </c>
      <c r="P282" s="41"/>
      <c r="Q282" s="420"/>
      <c r="R282" s="421">
        <f>SUM(P282:Q282)</f>
        <v>0</v>
      </c>
      <c r="S282" s="44">
        <f>SUM(O282,R282)</f>
        <v>0</v>
      </c>
      <c r="T282" s="422"/>
      <c r="U282" s="423">
        <f t="shared" si="143"/>
        <v>0</v>
      </c>
      <c r="V282" s="66">
        <f t="shared" si="121"/>
        <v>0</v>
      </c>
      <c r="W282" s="424"/>
      <c r="X282" s="425">
        <f>(J282*1000)/C282</f>
        <v>0</v>
      </c>
      <c r="Y282" s="426">
        <f>(K282*1000)/C282</f>
        <v>0</v>
      </c>
      <c r="Z282" s="426">
        <f>(L282*1000)/C282</f>
        <v>0</v>
      </c>
      <c r="AA282" s="426">
        <f>(M282*1000)/C282</f>
        <v>0</v>
      </c>
      <c r="AB282" s="427">
        <f>(N282*1000)/C282</f>
        <v>0</v>
      </c>
      <c r="AC282" s="428">
        <f>SUM(X282:AB282)</f>
        <v>0</v>
      </c>
      <c r="AD282" s="429">
        <f>(R282*1000)/C282</f>
        <v>0</v>
      </c>
      <c r="AE282" s="437">
        <f>SUM(AC282:AD282)</f>
        <v>0</v>
      </c>
    </row>
    <row r="283" spans="1:31" ht="18" customHeight="1" thickBot="1">
      <c r="A283" s="281" t="s">
        <v>335</v>
      </c>
      <c r="B283" s="282"/>
      <c r="C283" s="283"/>
      <c r="D283" s="282"/>
      <c r="E283" s="282"/>
      <c r="F283" s="282"/>
      <c r="G283" s="282"/>
      <c r="H283" s="282"/>
      <c r="I283" s="282"/>
      <c r="J283" s="284">
        <f>SUM(J277:J282)</f>
        <v>72</v>
      </c>
      <c r="K283" s="285">
        <f t="shared" ref="K283:U283" si="147">SUM(K277:K282)</f>
        <v>0</v>
      </c>
      <c r="L283" s="285">
        <f t="shared" si="147"/>
        <v>0</v>
      </c>
      <c r="M283" s="285">
        <f t="shared" si="147"/>
        <v>0</v>
      </c>
      <c r="N283" s="286">
        <f t="shared" si="147"/>
        <v>0</v>
      </c>
      <c r="O283" s="287">
        <f t="shared" si="147"/>
        <v>72</v>
      </c>
      <c r="P283" s="288">
        <f t="shared" si="147"/>
        <v>0</v>
      </c>
      <c r="Q283" s="289">
        <f t="shared" si="147"/>
        <v>0</v>
      </c>
      <c r="R283" s="288">
        <f t="shared" si="147"/>
        <v>0</v>
      </c>
      <c r="S283" s="290">
        <f t="shared" si="147"/>
        <v>72</v>
      </c>
      <c r="T283" s="291">
        <f t="shared" si="147"/>
        <v>0</v>
      </c>
      <c r="U283" s="292">
        <f t="shared" si="147"/>
        <v>72</v>
      </c>
      <c r="V283" s="66">
        <f t="shared" si="121"/>
        <v>0</v>
      </c>
      <c r="W283" s="382"/>
      <c r="X283" s="294">
        <f t="shared" ref="X283:AE283" si="148">SUM(X277:X282)</f>
        <v>2880</v>
      </c>
      <c r="Y283" s="291">
        <f t="shared" si="148"/>
        <v>0</v>
      </c>
      <c r="Z283" s="291">
        <f t="shared" si="148"/>
        <v>0</v>
      </c>
      <c r="AA283" s="291">
        <f t="shared" si="148"/>
        <v>0</v>
      </c>
      <c r="AB283" s="295">
        <f t="shared" si="148"/>
        <v>0</v>
      </c>
      <c r="AC283" s="292">
        <f t="shared" si="148"/>
        <v>2880</v>
      </c>
      <c r="AD283" s="295">
        <f t="shared" si="148"/>
        <v>0</v>
      </c>
      <c r="AE283" s="296">
        <f t="shared" si="148"/>
        <v>2880</v>
      </c>
    </row>
    <row r="284" spans="1:31" ht="18" customHeight="1">
      <c r="A284" s="443">
        <v>433000</v>
      </c>
      <c r="B284" s="193" t="s">
        <v>57</v>
      </c>
      <c r="C284" s="238">
        <v>25</v>
      </c>
      <c r="D284" s="33">
        <v>384</v>
      </c>
      <c r="E284" s="34">
        <v>884</v>
      </c>
      <c r="F284" s="314"/>
      <c r="G284" s="34"/>
      <c r="H284" s="35"/>
      <c r="I284" s="35"/>
      <c r="J284" s="197">
        <v>24</v>
      </c>
      <c r="K284" s="198">
        <v>8</v>
      </c>
      <c r="L284" s="444"/>
      <c r="M284" s="198"/>
      <c r="N284" s="199"/>
      <c r="O284" s="386">
        <f t="shared" ref="O284:O333" si="149">SUM(J284:N284)</f>
        <v>32</v>
      </c>
      <c r="P284" s="41"/>
      <c r="Q284" s="387"/>
      <c r="R284" s="388">
        <f t="shared" ref="R284:R328" si="150">SUM(P284:Q284)</f>
        <v>0</v>
      </c>
      <c r="S284" s="44">
        <f t="shared" ref="S284:S320" si="151">SUM(O284,R284)</f>
        <v>32</v>
      </c>
      <c r="T284" s="301"/>
      <c r="U284" s="302">
        <f t="shared" si="143"/>
        <v>32</v>
      </c>
      <c r="V284" s="66">
        <f t="shared" si="121"/>
        <v>0</v>
      </c>
      <c r="W284" s="303"/>
      <c r="X284" s="304">
        <f>(J284*1000)/C284</f>
        <v>960</v>
      </c>
      <c r="Y284" s="305">
        <f>(K284*1000)/C284</f>
        <v>320</v>
      </c>
      <c r="Z284" s="305">
        <f>(L284*1000)/C284</f>
        <v>0</v>
      </c>
      <c r="AA284" s="305">
        <f>(M284*1000)/C284</f>
        <v>0</v>
      </c>
      <c r="AB284" s="306">
        <f>(N284*1000)/C284</f>
        <v>0</v>
      </c>
      <c r="AC284" s="307">
        <f t="shared" ref="AC284:AC333" si="152">SUM(X284:AB284)</f>
        <v>1280</v>
      </c>
      <c r="AD284" s="308">
        <f>(R284*1000)/C284</f>
        <v>0</v>
      </c>
      <c r="AE284" s="309">
        <f t="shared" ref="AE284:AE333" si="153">SUM(AC284:AD284)</f>
        <v>1280</v>
      </c>
    </row>
    <row r="285" spans="1:31" ht="18" customHeight="1">
      <c r="A285" s="443">
        <v>433060</v>
      </c>
      <c r="B285" s="445" t="s">
        <v>57</v>
      </c>
      <c r="C285" s="238">
        <v>25</v>
      </c>
      <c r="D285" s="33"/>
      <c r="E285" s="34"/>
      <c r="F285" s="314" t="s">
        <v>336</v>
      </c>
      <c r="G285" s="34"/>
      <c r="H285" s="35"/>
      <c r="I285" s="35"/>
      <c r="J285" s="197"/>
      <c r="K285" s="198"/>
      <c r="L285" s="315">
        <v>8</v>
      </c>
      <c r="M285" s="198"/>
      <c r="N285" s="199"/>
      <c r="O285" s="386">
        <f t="shared" si="149"/>
        <v>8</v>
      </c>
      <c r="P285" s="41"/>
      <c r="Q285" s="387"/>
      <c r="R285" s="388"/>
      <c r="S285" s="44">
        <f t="shared" si="151"/>
        <v>8</v>
      </c>
      <c r="T285" s="301"/>
      <c r="U285" s="302">
        <f t="shared" si="143"/>
        <v>8</v>
      </c>
      <c r="V285" s="66">
        <f t="shared" si="121"/>
        <v>0</v>
      </c>
      <c r="W285" s="303"/>
      <c r="X285" s="304"/>
      <c r="Y285" s="305"/>
      <c r="Z285" s="305">
        <f>(L285*1000)/C285</f>
        <v>320</v>
      </c>
      <c r="AA285" s="305">
        <f>(M285*1000)/C285</f>
        <v>0</v>
      </c>
      <c r="AB285" s="306">
        <f>(N285*1000)/C285</f>
        <v>0</v>
      </c>
      <c r="AC285" s="307">
        <f t="shared" si="152"/>
        <v>320</v>
      </c>
      <c r="AD285" s="308"/>
      <c r="AE285" s="309">
        <f t="shared" si="153"/>
        <v>320</v>
      </c>
    </row>
    <row r="286" spans="1:31" ht="18" customHeight="1">
      <c r="A286" s="443">
        <v>433760</v>
      </c>
      <c r="B286" s="445" t="s">
        <v>57</v>
      </c>
      <c r="C286" s="238">
        <v>25</v>
      </c>
      <c r="D286" s="33"/>
      <c r="E286" s="34"/>
      <c r="F286" s="314" t="s">
        <v>337</v>
      </c>
      <c r="G286" s="34"/>
      <c r="H286" s="35"/>
      <c r="I286" s="35"/>
      <c r="J286" s="197"/>
      <c r="K286" s="198"/>
      <c r="L286" s="315">
        <v>16</v>
      </c>
      <c r="M286" s="198"/>
      <c r="N286" s="447"/>
      <c r="O286" s="386">
        <f>SUM(J286:N286)</f>
        <v>16</v>
      </c>
      <c r="P286" s="41"/>
      <c r="Q286" s="387"/>
      <c r="R286" s="388"/>
      <c r="S286" s="44">
        <f>SUM(O286,R286)</f>
        <v>16</v>
      </c>
      <c r="T286" s="301"/>
      <c r="U286" s="302">
        <f>SUM(S286:T286)</f>
        <v>16</v>
      </c>
      <c r="V286" s="66">
        <f>O286+R286-U286</f>
        <v>0</v>
      </c>
      <c r="W286" s="303"/>
      <c r="X286" s="304"/>
      <c r="Y286" s="305"/>
      <c r="Z286" s="305">
        <f>(L286*1000)/C286</f>
        <v>640</v>
      </c>
      <c r="AA286" s="305"/>
      <c r="AB286" s="306"/>
      <c r="AC286" s="307">
        <f>SUM(X286:AB286)</f>
        <v>640</v>
      </c>
      <c r="AD286" s="308"/>
      <c r="AE286" s="309">
        <f>SUM(AC286:AD286)</f>
        <v>640</v>
      </c>
    </row>
    <row r="287" spans="1:31" ht="18" customHeight="1">
      <c r="A287" s="443">
        <v>433782</v>
      </c>
      <c r="B287" s="445" t="s">
        <v>57</v>
      </c>
      <c r="C287" s="238">
        <v>40</v>
      </c>
      <c r="D287" s="33"/>
      <c r="E287" s="34"/>
      <c r="F287" s="926" t="s">
        <v>498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ref="O287:O289" si="154">SUM(J287:N287)</f>
        <v>0</v>
      </c>
      <c r="P287" s="41"/>
      <c r="Q287" s="387"/>
      <c r="R287" s="388"/>
      <c r="S287" s="44">
        <f>SUM(O287,R287)</f>
        <v>0</v>
      </c>
      <c r="T287" s="319"/>
      <c r="U287" s="302">
        <f t="shared" ref="U287:U291" si="155">SUM(S287:T287)</f>
        <v>0</v>
      </c>
      <c r="V287" s="66">
        <f t="shared" ref="V287:V335" si="156">O287+R287-U287</f>
        <v>0</v>
      </c>
      <c r="W287" s="303"/>
      <c r="X287" s="304"/>
      <c r="Y287" s="305"/>
      <c r="Z287" s="305">
        <f t="shared" ref="Z287:Z320" si="157">(L287*1000)/C287</f>
        <v>0</v>
      </c>
      <c r="AA287" s="305"/>
      <c r="AB287" s="306"/>
      <c r="AC287" s="307">
        <f t="shared" ref="AC287:AC292" si="158">SUM(X287:AB287)</f>
        <v>0</v>
      </c>
      <c r="AD287" s="308"/>
      <c r="AE287" s="309">
        <f t="shared" ref="AE287:AE291" si="159">SUM(AC287:AD287)</f>
        <v>0</v>
      </c>
    </row>
    <row r="288" spans="1:31" ht="18" customHeight="1">
      <c r="A288" s="443">
        <v>433783</v>
      </c>
      <c r="B288" s="445" t="s">
        <v>57</v>
      </c>
      <c r="C288" s="238" t="s">
        <v>27</v>
      </c>
      <c r="D288" s="33"/>
      <c r="E288" s="34"/>
      <c r="F288" s="926" t="s">
        <v>499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/>
      <c r="T288" s="145">
        <f>SUM(O288,R288)</f>
        <v>0</v>
      </c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/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8" customHeight="1">
      <c r="A289" s="443">
        <v>433774</v>
      </c>
      <c r="B289" s="445" t="s">
        <v>57</v>
      </c>
      <c r="C289" s="238">
        <v>40</v>
      </c>
      <c r="D289" s="33"/>
      <c r="E289" s="34"/>
      <c r="F289" s="926" t="s">
        <v>500</v>
      </c>
      <c r="G289" s="34"/>
      <c r="H289" s="35"/>
      <c r="I289" s="35"/>
      <c r="J289" s="197"/>
      <c r="K289" s="198"/>
      <c r="L289" s="315"/>
      <c r="M289" s="198"/>
      <c r="N289" s="447"/>
      <c r="O289" s="386">
        <f t="shared" si="154"/>
        <v>0</v>
      </c>
      <c r="P289" s="41"/>
      <c r="Q289" s="387"/>
      <c r="R289" s="388"/>
      <c r="S289" s="44">
        <f>SUM(O289,R289)</f>
        <v>0</v>
      </c>
      <c r="T289" s="319"/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>
        <f t="shared" si="157"/>
        <v>0</v>
      </c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7.25" customHeight="1">
      <c r="A290" s="443">
        <v>433779</v>
      </c>
      <c r="B290" s="445" t="s">
        <v>57</v>
      </c>
      <c r="C290" s="238" t="s">
        <v>27</v>
      </c>
      <c r="D290" s="33"/>
      <c r="E290" s="34"/>
      <c r="F290" s="314" t="s">
        <v>484</v>
      </c>
      <c r="G290" s="34"/>
      <c r="H290" s="35"/>
      <c r="I290" s="35"/>
      <c r="J290" s="197"/>
      <c r="K290" s="198"/>
      <c r="L290" s="315">
        <v>45</v>
      </c>
      <c r="M290" s="198"/>
      <c r="N290" s="199"/>
      <c r="O290" s="386">
        <f t="shared" si="149"/>
        <v>45</v>
      </c>
      <c r="P290" s="41"/>
      <c r="Q290" s="387"/>
      <c r="R290" s="388"/>
      <c r="S290" s="44"/>
      <c r="T290" s="145">
        <f>SUM(O290,R290)</f>
        <v>45</v>
      </c>
      <c r="U290" s="302">
        <f t="shared" si="155"/>
        <v>45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5.75">
      <c r="A291" s="443">
        <v>433780</v>
      </c>
      <c r="B291" s="445" t="s">
        <v>57</v>
      </c>
      <c r="C291" s="238" t="s">
        <v>27</v>
      </c>
      <c r="D291" s="33"/>
      <c r="E291" s="34"/>
      <c r="F291" s="314" t="s">
        <v>485</v>
      </c>
      <c r="G291" s="34"/>
      <c r="H291" s="35"/>
      <c r="I291" s="35"/>
      <c r="J291" s="197"/>
      <c r="K291" s="198"/>
      <c r="L291" s="315">
        <v>12</v>
      </c>
      <c r="M291" s="198"/>
      <c r="N291" s="446"/>
      <c r="O291" s="386">
        <f t="shared" si="149"/>
        <v>12</v>
      </c>
      <c r="P291" s="41"/>
      <c r="Q291" s="387"/>
      <c r="R291" s="388"/>
      <c r="S291" s="44"/>
      <c r="T291" s="145">
        <f>SUM(O291,R291)</f>
        <v>12</v>
      </c>
      <c r="U291" s="302">
        <f t="shared" si="155"/>
        <v>12</v>
      </c>
      <c r="V291" s="66">
        <f t="shared" si="156"/>
        <v>0</v>
      </c>
      <c r="W291" s="303"/>
      <c r="X291" s="304"/>
      <c r="Y291" s="305"/>
      <c r="Z291" s="305"/>
      <c r="AA291" s="305"/>
      <c r="AB291" s="306"/>
      <c r="AC291" s="307">
        <f t="shared" si="158"/>
        <v>0</v>
      </c>
      <c r="AD291" s="308"/>
      <c r="AE291" s="309">
        <f t="shared" si="159"/>
        <v>0</v>
      </c>
    </row>
    <row r="292" spans="1:31" ht="18" customHeight="1">
      <c r="A292" s="348">
        <v>433781</v>
      </c>
      <c r="B292" s="191" t="s">
        <v>57</v>
      </c>
      <c r="C292" s="180">
        <v>40</v>
      </c>
      <c r="D292" s="73"/>
      <c r="E292" s="73"/>
      <c r="F292" s="135" t="s">
        <v>486</v>
      </c>
      <c r="G292" s="73"/>
      <c r="H292" s="73"/>
      <c r="I292" s="73"/>
      <c r="J292" s="58"/>
      <c r="K292" s="58"/>
      <c r="L292" s="338"/>
      <c r="M292" s="58"/>
      <c r="N292" s="258"/>
      <c r="O292" s="386">
        <f t="shared" si="149"/>
        <v>0</v>
      </c>
      <c r="P292" s="42"/>
      <c r="Q292" s="42"/>
      <c r="R292" s="42"/>
      <c r="S292" s="44">
        <f>SUM(O292,R292)</f>
        <v>0</v>
      </c>
      <c r="T292" s="45"/>
      <c r="U292" s="302">
        <f t="shared" si="143"/>
        <v>0</v>
      </c>
      <c r="V292" s="66">
        <f t="shared" si="156"/>
        <v>0</v>
      </c>
      <c r="W292" s="467"/>
      <c r="X292" s="304"/>
      <c r="Y292" s="304"/>
      <c r="Z292" s="305">
        <f t="shared" si="157"/>
        <v>0</v>
      </c>
      <c r="AA292" s="304"/>
      <c r="AB292" s="304"/>
      <c r="AC292" s="307">
        <f t="shared" si="158"/>
        <v>0</v>
      </c>
      <c r="AD292" s="918"/>
      <c r="AE292" s="308">
        <f t="shared" si="153"/>
        <v>0</v>
      </c>
    </row>
    <row r="293" spans="1:31" ht="18" customHeight="1">
      <c r="A293" s="443">
        <v>433700</v>
      </c>
      <c r="B293" s="445" t="s">
        <v>57</v>
      </c>
      <c r="C293" s="238">
        <v>25</v>
      </c>
      <c r="D293" s="33"/>
      <c r="E293" s="34"/>
      <c r="F293" s="34"/>
      <c r="G293" s="34"/>
      <c r="H293" s="35">
        <v>6884</v>
      </c>
      <c r="I293" s="35"/>
      <c r="J293" s="197"/>
      <c r="K293" s="198"/>
      <c r="L293" s="198"/>
      <c r="M293" s="198"/>
      <c r="N293" s="925"/>
      <c r="O293" s="386">
        <f t="shared" si="149"/>
        <v>0</v>
      </c>
      <c r="P293" s="41"/>
      <c r="Q293" s="387"/>
      <c r="R293" s="388"/>
      <c r="S293" s="44">
        <f t="shared" ref="S293:S294" si="160">SUM(O293,R293)</f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hidden="1" customHeight="1">
      <c r="A294" s="443">
        <v>433701</v>
      </c>
      <c r="B294" s="445">
        <v>4</v>
      </c>
      <c r="C294" s="238">
        <v>25</v>
      </c>
      <c r="D294" s="33"/>
      <c r="E294" s="34"/>
      <c r="F294" s="34"/>
      <c r="G294" s="34"/>
      <c r="H294" s="35">
        <v>6984</v>
      </c>
      <c r="I294" s="35"/>
      <c r="J294" s="197"/>
      <c r="K294" s="198"/>
      <c r="L294" s="198"/>
      <c r="M294" s="198"/>
      <c r="N294" s="446"/>
      <c r="O294" s="386">
        <f t="shared" si="149"/>
        <v>0</v>
      </c>
      <c r="P294" s="41"/>
      <c r="Q294" s="387"/>
      <c r="R294" s="388"/>
      <c r="S294" s="44">
        <f t="shared" si="160"/>
        <v>0</v>
      </c>
      <c r="T294" s="301"/>
      <c r="U294" s="302">
        <f t="shared" si="143"/>
        <v>0</v>
      </c>
      <c r="V294" s="66">
        <f t="shared" si="156"/>
        <v>0</v>
      </c>
      <c r="W294" s="303"/>
      <c r="X294" s="304"/>
      <c r="Y294" s="305"/>
      <c r="Z294" s="305">
        <f t="shared" si="157"/>
        <v>0</v>
      </c>
      <c r="AA294" s="305"/>
      <c r="AB294" s="306">
        <f>(N294*1000)/C294</f>
        <v>0</v>
      </c>
      <c r="AC294" s="307">
        <f t="shared" si="152"/>
        <v>0</v>
      </c>
      <c r="AD294" s="308"/>
      <c r="AE294" s="309">
        <f t="shared" si="153"/>
        <v>0</v>
      </c>
    </row>
    <row r="295" spans="1:31" ht="18" customHeight="1">
      <c r="A295" s="443">
        <v>433001</v>
      </c>
      <c r="B295" s="445">
        <v>4</v>
      </c>
      <c r="C295" s="238">
        <v>25</v>
      </c>
      <c r="D295" s="33">
        <v>584</v>
      </c>
      <c r="E295" s="34">
        <v>984</v>
      </c>
      <c r="F295" s="34"/>
      <c r="G295" s="34"/>
      <c r="H295" s="35"/>
      <c r="I295" s="35"/>
      <c r="J295" s="197">
        <v>9</v>
      </c>
      <c r="K295" s="198">
        <v>7</v>
      </c>
      <c r="L295" s="198"/>
      <c r="M295" s="198"/>
      <c r="N295" s="199"/>
      <c r="O295" s="386">
        <f t="shared" si="149"/>
        <v>16</v>
      </c>
      <c r="P295" s="388"/>
      <c r="Q295" s="387"/>
      <c r="R295" s="388">
        <f t="shared" si="150"/>
        <v>0</v>
      </c>
      <c r="S295" s="824">
        <f t="shared" si="151"/>
        <v>16</v>
      </c>
      <c r="T295" s="301"/>
      <c r="U295" s="302">
        <f t="shared" si="143"/>
        <v>16</v>
      </c>
      <c r="V295" s="916">
        <f t="shared" si="156"/>
        <v>0</v>
      </c>
      <c r="W295" s="303"/>
      <c r="X295" s="304">
        <f t="shared" ref="X295:X306" si="161">(J295*1000)/C295</f>
        <v>360</v>
      </c>
      <c r="Y295" s="305">
        <f t="shared" ref="Y295:Y320" si="162">(K295*1000)/C295</f>
        <v>280</v>
      </c>
      <c r="Z295" s="305">
        <f t="shared" si="157"/>
        <v>0</v>
      </c>
      <c r="AA295" s="305">
        <f t="shared" ref="AA295:AA320" si="163">(M295*1000)/C295</f>
        <v>0</v>
      </c>
      <c r="AB295" s="306">
        <f t="shared" ref="AB295:AB320" si="164">(N295*1000)/C295</f>
        <v>0</v>
      </c>
      <c r="AC295" s="307">
        <f t="shared" si="152"/>
        <v>640</v>
      </c>
      <c r="AD295" s="308">
        <f t="shared" ref="AD295:AD304" si="165">(R295*1000)/C295</f>
        <v>0</v>
      </c>
      <c r="AE295" s="309">
        <f t="shared" si="153"/>
        <v>640</v>
      </c>
    </row>
    <row r="296" spans="1:31" ht="18" hidden="1" customHeight="1">
      <c r="A296" s="443">
        <v>434000</v>
      </c>
      <c r="B296" s="445" t="s">
        <v>57</v>
      </c>
      <c r="C296" s="238">
        <v>25</v>
      </c>
      <c r="D296" s="33">
        <v>385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hidden="1" customHeight="1">
      <c r="A297" s="443">
        <v>434001</v>
      </c>
      <c r="B297" s="445">
        <v>3.5</v>
      </c>
      <c r="C297" s="238">
        <v>25</v>
      </c>
      <c r="D297" s="33">
        <v>585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6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0</v>
      </c>
      <c r="AD297" s="53">
        <f t="shared" si="165"/>
        <v>0</v>
      </c>
      <c r="AE297" s="54">
        <f t="shared" si="153"/>
        <v>0</v>
      </c>
    </row>
    <row r="298" spans="1:31" ht="18" customHeight="1">
      <c r="A298" s="443">
        <v>433010</v>
      </c>
      <c r="B298" s="445" t="s">
        <v>57</v>
      </c>
      <c r="C298" s="238">
        <v>25</v>
      </c>
      <c r="D298" s="33" t="s">
        <v>338</v>
      </c>
      <c r="E298" s="34" t="s">
        <v>339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6"/>
        <v>0</v>
      </c>
      <c r="W298" s="48" t="s">
        <v>288</v>
      </c>
      <c r="X298" s="49">
        <f t="shared" si="161"/>
        <v>0</v>
      </c>
      <c r="Y298" s="50">
        <f t="shared" si="162"/>
        <v>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0</v>
      </c>
      <c r="AD298" s="53">
        <f t="shared" si="165"/>
        <v>0</v>
      </c>
      <c r="AE298" s="54">
        <f t="shared" si="153"/>
        <v>0</v>
      </c>
    </row>
    <row r="299" spans="1:31" ht="18" hidden="1" customHeight="1">
      <c r="A299" s="443">
        <v>433011</v>
      </c>
      <c r="B299" s="445">
        <v>4</v>
      </c>
      <c r="C299" s="238">
        <v>25</v>
      </c>
      <c r="D299" s="33" t="s">
        <v>340</v>
      </c>
      <c r="E299" s="34" t="s">
        <v>341</v>
      </c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>
      <c r="A300" s="443">
        <v>411001</v>
      </c>
      <c r="B300" s="445">
        <v>4</v>
      </c>
      <c r="C300" s="238">
        <v>25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>
      <c r="A301" s="443">
        <v>411001</v>
      </c>
      <c r="B301" s="445">
        <v>4</v>
      </c>
      <c r="C301" s="238">
        <v>5</v>
      </c>
      <c r="D301" s="33">
        <v>571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>
      <c r="A302" s="443">
        <v>412001</v>
      </c>
      <c r="B302" s="445">
        <v>4</v>
      </c>
      <c r="C302" s="238">
        <v>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>
      <c r="A303" s="443">
        <v>412001</v>
      </c>
      <c r="B303" s="445">
        <v>4</v>
      </c>
      <c r="C303" s="238">
        <v>25</v>
      </c>
      <c r="D303" s="33">
        <v>572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hidden="1" customHeight="1">
      <c r="A304" s="443">
        <v>431001</v>
      </c>
      <c r="B304" s="445">
        <v>3.5</v>
      </c>
      <c r="C304" s="238">
        <v>25</v>
      </c>
      <c r="D304" s="33">
        <v>581</v>
      </c>
      <c r="E304" s="34"/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>
        <f t="shared" si="165"/>
        <v>0</v>
      </c>
      <c r="AE304" s="54">
        <f t="shared" si="153"/>
        <v>0</v>
      </c>
    </row>
    <row r="305" spans="1:31" ht="18" customHeight="1">
      <c r="A305" s="443">
        <v>422001</v>
      </c>
      <c r="B305" s="445">
        <v>4</v>
      </c>
      <c r="C305" s="238">
        <v>25</v>
      </c>
      <c r="D305" s="33">
        <v>594</v>
      </c>
      <c r="E305" s="34">
        <v>994</v>
      </c>
      <c r="F305" s="34"/>
      <c r="G305" s="34"/>
      <c r="H305" s="35"/>
      <c r="I305" s="35"/>
      <c r="J305" s="71">
        <v>16</v>
      </c>
      <c r="K305" s="58"/>
      <c r="L305" s="58"/>
      <c r="M305" s="58"/>
      <c r="N305" s="59"/>
      <c r="O305" s="386">
        <f t="shared" si="149"/>
        <v>16</v>
      </c>
      <c r="P305" s="41"/>
      <c r="Q305" s="42"/>
      <c r="R305" s="41">
        <f t="shared" si="150"/>
        <v>0</v>
      </c>
      <c r="S305" s="44">
        <f t="shared" si="151"/>
        <v>16</v>
      </c>
      <c r="T305" s="45"/>
      <c r="U305" s="46">
        <f t="shared" si="143"/>
        <v>16</v>
      </c>
      <c r="V305" s="66">
        <f t="shared" si="156"/>
        <v>0</v>
      </c>
      <c r="W305" s="48"/>
      <c r="X305" s="49">
        <f t="shared" si="161"/>
        <v>640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640</v>
      </c>
      <c r="AD305" s="53"/>
      <c r="AE305" s="54">
        <f t="shared" si="153"/>
        <v>640</v>
      </c>
    </row>
    <row r="306" spans="1:31" ht="18" customHeight="1">
      <c r="A306" s="381">
        <v>423001</v>
      </c>
      <c r="B306" s="448">
        <v>4</v>
      </c>
      <c r="C306" s="32">
        <v>25</v>
      </c>
      <c r="D306" s="72">
        <v>595</v>
      </c>
      <c r="E306" s="73">
        <v>995</v>
      </c>
      <c r="F306" s="73"/>
      <c r="G306" s="73"/>
      <c r="H306" s="36"/>
      <c r="I306" s="36"/>
      <c r="J306" s="71">
        <v>56</v>
      </c>
      <c r="K306" s="58"/>
      <c r="L306" s="58"/>
      <c r="M306" s="58"/>
      <c r="N306" s="59"/>
      <c r="O306" s="386">
        <f t="shared" si="149"/>
        <v>56</v>
      </c>
      <c r="P306" s="41"/>
      <c r="Q306" s="42"/>
      <c r="R306" s="41">
        <f t="shared" si="150"/>
        <v>0</v>
      </c>
      <c r="S306" s="44">
        <f t="shared" si="151"/>
        <v>56</v>
      </c>
      <c r="T306" s="45"/>
      <c r="U306" s="46">
        <f t="shared" si="143"/>
        <v>56</v>
      </c>
      <c r="V306" s="66">
        <f t="shared" si="156"/>
        <v>0</v>
      </c>
      <c r="W306" s="48"/>
      <c r="X306" s="49">
        <f t="shared" si="161"/>
        <v>2240</v>
      </c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0</v>
      </c>
      <c r="AC306" s="52">
        <f t="shared" si="152"/>
        <v>2240</v>
      </c>
      <c r="AD306" s="53">
        <f>(R306*1000)/C306</f>
        <v>0</v>
      </c>
      <c r="AE306" s="54">
        <f t="shared" si="153"/>
        <v>2240</v>
      </c>
    </row>
    <row r="307" spans="1:31" ht="18" customHeight="1">
      <c r="A307" s="381">
        <v>423700</v>
      </c>
      <c r="B307" s="448" t="s">
        <v>57</v>
      </c>
      <c r="C307" s="32">
        <v>25</v>
      </c>
      <c r="D307" s="72"/>
      <c r="E307" s="73"/>
      <c r="F307" s="73"/>
      <c r="G307" s="73"/>
      <c r="H307" s="36">
        <v>6895</v>
      </c>
      <c r="I307" s="36"/>
      <c r="J307" s="71"/>
      <c r="K307" s="58"/>
      <c r="L307" s="58"/>
      <c r="M307" s="58"/>
      <c r="N307" s="173">
        <v>8</v>
      </c>
      <c r="O307" s="386">
        <f t="shared" si="149"/>
        <v>8</v>
      </c>
      <c r="P307" s="41"/>
      <c r="Q307" s="42"/>
      <c r="R307" s="41"/>
      <c r="S307" s="44">
        <f t="shared" si="151"/>
        <v>8</v>
      </c>
      <c r="T307" s="45"/>
      <c r="U307" s="46">
        <f t="shared" si="143"/>
        <v>8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320</v>
      </c>
      <c r="AC307" s="52">
        <f t="shared" si="152"/>
        <v>320</v>
      </c>
      <c r="AD307" s="53"/>
      <c r="AE307" s="54">
        <f t="shared" si="153"/>
        <v>320</v>
      </c>
    </row>
    <row r="308" spans="1:31" ht="18" customHeight="1">
      <c r="A308" s="381">
        <v>423701</v>
      </c>
      <c r="B308" s="448">
        <v>4</v>
      </c>
      <c r="C308" s="32">
        <v>25</v>
      </c>
      <c r="D308" s="72"/>
      <c r="E308" s="73"/>
      <c r="F308" s="73"/>
      <c r="G308" s="73"/>
      <c r="H308" s="36">
        <v>6995</v>
      </c>
      <c r="I308" s="97"/>
      <c r="J308" s="71"/>
      <c r="K308" s="58"/>
      <c r="L308" s="58"/>
      <c r="M308" s="58"/>
      <c r="N308" s="150">
        <v>16</v>
      </c>
      <c r="O308" s="386">
        <f t="shared" si="149"/>
        <v>16</v>
      </c>
      <c r="P308" s="41"/>
      <c r="Q308" s="42"/>
      <c r="R308" s="41"/>
      <c r="S308" s="44">
        <f t="shared" si="151"/>
        <v>16</v>
      </c>
      <c r="T308" s="45"/>
      <c r="U308" s="46">
        <f t="shared" si="143"/>
        <v>16</v>
      </c>
      <c r="V308" s="66">
        <f t="shared" si="156"/>
        <v>0</v>
      </c>
      <c r="W308" s="48"/>
      <c r="X308" s="49"/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640</v>
      </c>
      <c r="AC308" s="52">
        <f t="shared" si="152"/>
        <v>640</v>
      </c>
      <c r="AD308" s="53"/>
      <c r="AE308" s="54">
        <f t="shared" si="153"/>
        <v>640</v>
      </c>
    </row>
    <row r="309" spans="1:31" ht="18" hidden="1" customHeight="1">
      <c r="A309" s="381">
        <v>424001</v>
      </c>
      <c r="B309" s="448">
        <v>4</v>
      </c>
      <c r="C309" s="32">
        <v>25</v>
      </c>
      <c r="D309" s="137">
        <v>596</v>
      </c>
      <c r="E309" s="138">
        <v>996</v>
      </c>
      <c r="F309" s="73"/>
      <c r="G309" s="73"/>
      <c r="H309" s="36"/>
      <c r="I309" s="36"/>
      <c r="J309" s="71"/>
      <c r="K309" s="58"/>
      <c r="L309" s="58"/>
      <c r="M309" s="58"/>
      <c r="N309" s="5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ref="X309:X320" si="166">(J309*1000)/C309</f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/>
      <c r="AE309" s="54">
        <f t="shared" si="153"/>
        <v>0</v>
      </c>
    </row>
    <row r="310" spans="1:31" ht="18" hidden="1" customHeight="1">
      <c r="A310" s="381">
        <v>423001</v>
      </c>
      <c r="B310" s="448" t="s">
        <v>57</v>
      </c>
      <c r="C310" s="32">
        <v>25</v>
      </c>
      <c r="D310" s="72">
        <v>395</v>
      </c>
      <c r="E310" s="73"/>
      <c r="F310" s="73"/>
      <c r="G310" s="73"/>
      <c r="H310" s="36"/>
      <c r="I310" s="36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ref="AD310:AD320" si="167">(R310*1000)/C310</f>
        <v>0</v>
      </c>
      <c r="AE310" s="54">
        <f t="shared" si="153"/>
        <v>0</v>
      </c>
    </row>
    <row r="311" spans="1:31" ht="18" hidden="1" customHeight="1">
      <c r="A311" s="172">
        <v>433000</v>
      </c>
      <c r="B311" s="448">
        <v>4</v>
      </c>
      <c r="C311" s="96">
        <v>25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>
      <c r="A312" s="172">
        <v>433000</v>
      </c>
      <c r="B312" s="448">
        <v>4</v>
      </c>
      <c r="C312" s="96">
        <v>40</v>
      </c>
      <c r="D312" s="416" t="s">
        <v>342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>
      <c r="A313" s="172">
        <v>433051</v>
      </c>
      <c r="B313" s="101" t="s">
        <v>57</v>
      </c>
      <c r="C313" s="96">
        <v>40</v>
      </c>
      <c r="D313" s="165" t="s">
        <v>343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>
      <c r="A314" s="172">
        <v>433064</v>
      </c>
      <c r="B314" s="101" t="s">
        <v>57</v>
      </c>
      <c r="C314" s="96">
        <v>40</v>
      </c>
      <c r="D314" s="165" t="s">
        <v>344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>
      <c r="A315" s="172">
        <v>433051</v>
      </c>
      <c r="B315" s="101" t="s">
        <v>57</v>
      </c>
      <c r="C315" s="96">
        <v>40</v>
      </c>
      <c r="D315" s="165" t="s">
        <v>345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>
      <c r="A316" s="172">
        <v>411041</v>
      </c>
      <c r="B316" s="101" t="s">
        <v>57</v>
      </c>
      <c r="C316" s="96">
        <v>40</v>
      </c>
      <c r="D316" s="165" t="s">
        <v>346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>
      <c r="A317" s="172">
        <v>400100</v>
      </c>
      <c r="B317" s="101" t="s">
        <v>57</v>
      </c>
      <c r="C317" s="96">
        <v>40</v>
      </c>
      <c r="D317" s="165" t="s">
        <v>347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>
      <c r="A318" s="172">
        <v>400200</v>
      </c>
      <c r="B318" s="101" t="s">
        <v>57</v>
      </c>
      <c r="C318" s="96">
        <v>40</v>
      </c>
      <c r="D318" s="165" t="s">
        <v>348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>
      <c r="A319" s="172">
        <v>400300</v>
      </c>
      <c r="B319" s="101" t="s">
        <v>57</v>
      </c>
      <c r="C319" s="96">
        <v>40</v>
      </c>
      <c r="D319" s="165" t="s">
        <v>349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>
      <c r="A320" s="172">
        <v>433060</v>
      </c>
      <c r="B320" s="101" t="s">
        <v>57</v>
      </c>
      <c r="C320" s="96">
        <v>40</v>
      </c>
      <c r="D320" s="165" t="s">
        <v>350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 t="shared" si="151"/>
        <v>0</v>
      </c>
      <c r="T320" s="45"/>
      <c r="U320" s="46">
        <f t="shared" si="143"/>
        <v>0</v>
      </c>
      <c r="V320" s="66">
        <f t="shared" si="156"/>
        <v>0</v>
      </c>
      <c r="W320" s="48"/>
      <c r="X320" s="49">
        <f t="shared" si="166"/>
        <v>0</v>
      </c>
      <c r="Y320" s="50">
        <f t="shared" si="162"/>
        <v>0</v>
      </c>
      <c r="Z320" s="50">
        <f t="shared" si="157"/>
        <v>0</v>
      </c>
      <c r="AA320" s="50">
        <f t="shared" si="163"/>
        <v>0</v>
      </c>
      <c r="AB320" s="51">
        <f t="shared" si="164"/>
        <v>0</v>
      </c>
      <c r="AC320" s="52">
        <f t="shared" si="152"/>
        <v>0</v>
      </c>
      <c r="AD320" s="53">
        <f t="shared" si="167"/>
        <v>0</v>
      </c>
      <c r="AE320" s="54">
        <f t="shared" si="153"/>
        <v>0</v>
      </c>
    </row>
    <row r="321" spans="1:31" ht="18" hidden="1" customHeight="1">
      <c r="A321" s="172">
        <v>433091</v>
      </c>
      <c r="B321" s="101" t="s">
        <v>57</v>
      </c>
      <c r="C321" s="96" t="s">
        <v>75</v>
      </c>
      <c r="D321" s="165" t="s">
        <v>351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>
      <c r="A322" s="172">
        <v>433092</v>
      </c>
      <c r="B322" s="101" t="s">
        <v>57</v>
      </c>
      <c r="C322" s="96" t="s">
        <v>75</v>
      </c>
      <c r="D322" s="165" t="s">
        <v>352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>
      <c r="A323" s="172">
        <v>433094</v>
      </c>
      <c r="B323" s="101" t="s">
        <v>57</v>
      </c>
      <c r="C323" s="96" t="s">
        <v>75</v>
      </c>
      <c r="D323" s="165" t="s">
        <v>353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6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>
      <c r="A324" s="172">
        <v>433093</v>
      </c>
      <c r="B324" s="101" t="s">
        <v>57</v>
      </c>
      <c r="C324" s="96">
        <v>40</v>
      </c>
      <c r="D324" s="165" t="s">
        <v>354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>
      <c r="A325" s="172">
        <v>433081</v>
      </c>
      <c r="B325" s="101" t="s">
        <v>57</v>
      </c>
      <c r="C325" s="96">
        <v>40</v>
      </c>
      <c r="D325" s="165" t="s">
        <v>355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>
      <c r="A326" s="172">
        <v>433071</v>
      </c>
      <c r="B326" s="101" t="s">
        <v>57</v>
      </c>
      <c r="C326" s="96">
        <v>40</v>
      </c>
      <c r="D326" s="165" t="s">
        <v>356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>
        <f>SUM(O326,R326)</f>
        <v>0</v>
      </c>
      <c r="T326" s="45"/>
      <c r="U326" s="46">
        <f t="shared" si="143"/>
        <v>0</v>
      </c>
      <c r="V326" s="66">
        <f t="shared" si="156"/>
        <v>0</v>
      </c>
      <c r="W326" s="48"/>
      <c r="X326" s="49">
        <f>(J326*1000)/C326</f>
        <v>0</v>
      </c>
      <c r="Y326" s="50">
        <f>(K326*1000)/C326</f>
        <v>0</v>
      </c>
      <c r="Z326" s="50">
        <f>(L326*1000)/C326</f>
        <v>0</v>
      </c>
      <c r="AA326" s="50">
        <f>(M326*1000)/C326</f>
        <v>0</v>
      </c>
      <c r="AB326" s="51">
        <f>(N326*1000)/C326</f>
        <v>0</v>
      </c>
      <c r="AC326" s="52">
        <f t="shared" si="152"/>
        <v>0</v>
      </c>
      <c r="AD326" s="53">
        <f>(R326*1000)/C326</f>
        <v>0</v>
      </c>
      <c r="AE326" s="54">
        <f t="shared" si="153"/>
        <v>0</v>
      </c>
    </row>
    <row r="327" spans="1:31" ht="18" hidden="1" customHeight="1">
      <c r="A327" s="172">
        <v>433061</v>
      </c>
      <c r="B327" s="101" t="s">
        <v>57</v>
      </c>
      <c r="C327" s="96" t="s">
        <v>75</v>
      </c>
      <c r="D327" s="165" t="s">
        <v>357</v>
      </c>
      <c r="E327" s="103"/>
      <c r="F327" s="103"/>
      <c r="G327" s="103"/>
      <c r="H327" s="103"/>
      <c r="I327" s="104"/>
      <c r="J327" s="37"/>
      <c r="K327" s="38"/>
      <c r="L327" s="38"/>
      <c r="M327" s="38"/>
      <c r="N327" s="39"/>
      <c r="O327" s="386">
        <f t="shared" si="149"/>
        <v>0</v>
      </c>
      <c r="P327" s="41"/>
      <c r="Q327" s="42"/>
      <c r="R327" s="41">
        <f t="shared" si="150"/>
        <v>0</v>
      </c>
      <c r="S327" s="44"/>
      <c r="T327" s="45">
        <f>SUM(O327,R327)</f>
        <v>0</v>
      </c>
      <c r="U327" s="46">
        <f t="shared" si="143"/>
        <v>0</v>
      </c>
      <c r="V327" s="66">
        <f t="shared" si="156"/>
        <v>0</v>
      </c>
      <c r="W327" s="48"/>
      <c r="X327" s="49"/>
      <c r="Y327" s="50"/>
      <c r="Z327" s="50"/>
      <c r="AA327" s="50"/>
      <c r="AB327" s="51"/>
      <c r="AC327" s="52">
        <f t="shared" si="152"/>
        <v>0</v>
      </c>
      <c r="AD327" s="53"/>
      <c r="AE327" s="54">
        <f t="shared" si="153"/>
        <v>0</v>
      </c>
    </row>
    <row r="328" spans="1:31" ht="18" hidden="1" customHeight="1">
      <c r="A328" s="172">
        <v>433061</v>
      </c>
      <c r="B328" s="101" t="s">
        <v>57</v>
      </c>
      <c r="C328" s="96">
        <v>40</v>
      </c>
      <c r="D328" s="165" t="s">
        <v>358</v>
      </c>
      <c r="E328" s="103"/>
      <c r="F328" s="103"/>
      <c r="G328" s="103"/>
      <c r="H328" s="103"/>
      <c r="I328" s="104"/>
      <c r="J328" s="417"/>
      <c r="K328" s="418"/>
      <c r="L328" s="418"/>
      <c r="M328" s="418"/>
      <c r="N328" s="419"/>
      <c r="O328" s="386">
        <f t="shared" si="149"/>
        <v>0</v>
      </c>
      <c r="P328" s="41"/>
      <c r="Q328" s="420"/>
      <c r="R328" s="421">
        <f t="shared" si="150"/>
        <v>0</v>
      </c>
      <c r="S328" s="44">
        <f>SUM(O328,R328)</f>
        <v>0</v>
      </c>
      <c r="T328" s="422"/>
      <c r="U328" s="423">
        <f t="shared" si="143"/>
        <v>0</v>
      </c>
      <c r="V328" s="66">
        <f t="shared" si="156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 t="shared" si="152"/>
        <v>0</v>
      </c>
      <c r="AD328" s="429">
        <f>(R328*1000)/C328</f>
        <v>0</v>
      </c>
      <c r="AE328" s="437">
        <f t="shared" si="153"/>
        <v>0</v>
      </c>
    </row>
    <row r="329" spans="1:31" ht="18" customHeight="1">
      <c r="A329" s="449" t="s">
        <v>359</v>
      </c>
      <c r="B329" s="450"/>
      <c r="C329" s="451"/>
      <c r="D329" s="450"/>
      <c r="E329" s="450"/>
      <c r="F329" s="450"/>
      <c r="G329" s="450"/>
      <c r="H329" s="450"/>
      <c r="I329" s="450"/>
      <c r="J329" s="452">
        <f t="shared" ref="J329:U329" si="168">SUM(J284:J328)</f>
        <v>105</v>
      </c>
      <c r="K329" s="453">
        <f t="shared" si="168"/>
        <v>15</v>
      </c>
      <c r="L329" s="453">
        <f t="shared" si="168"/>
        <v>81</v>
      </c>
      <c r="M329" s="453">
        <f t="shared" si="168"/>
        <v>0</v>
      </c>
      <c r="N329" s="454">
        <f t="shared" si="168"/>
        <v>24</v>
      </c>
      <c r="O329" s="455">
        <f t="shared" si="168"/>
        <v>225</v>
      </c>
      <c r="P329" s="456">
        <f t="shared" si="168"/>
        <v>0</v>
      </c>
      <c r="Q329" s="457">
        <f t="shared" si="168"/>
        <v>0</v>
      </c>
      <c r="R329" s="456">
        <f t="shared" si="168"/>
        <v>0</v>
      </c>
      <c r="S329" s="458">
        <f t="shared" si="168"/>
        <v>168</v>
      </c>
      <c r="T329" s="459">
        <f t="shared" si="168"/>
        <v>57</v>
      </c>
      <c r="U329" s="460">
        <f t="shared" si="168"/>
        <v>225</v>
      </c>
      <c r="V329" s="66">
        <f t="shared" si="156"/>
        <v>0</v>
      </c>
      <c r="W329" s="461"/>
      <c r="X329" s="462">
        <f t="shared" ref="X329:AE329" si="169">SUM(X284:X328)</f>
        <v>4200</v>
      </c>
      <c r="Y329" s="459">
        <f t="shared" si="169"/>
        <v>600</v>
      </c>
      <c r="Z329" s="459">
        <f t="shared" si="169"/>
        <v>960</v>
      </c>
      <c r="AA329" s="459">
        <f t="shared" si="169"/>
        <v>0</v>
      </c>
      <c r="AB329" s="463">
        <f t="shared" si="169"/>
        <v>960</v>
      </c>
      <c r="AC329" s="460">
        <f t="shared" si="169"/>
        <v>6720</v>
      </c>
      <c r="AD329" s="463">
        <f t="shared" si="169"/>
        <v>0</v>
      </c>
      <c r="AE329" s="464">
        <f t="shared" si="169"/>
        <v>6720</v>
      </c>
    </row>
    <row r="330" spans="1:31" ht="18" customHeight="1">
      <c r="A330" s="381">
        <v>513001</v>
      </c>
      <c r="B330" s="448">
        <v>4</v>
      </c>
      <c r="C330" s="238">
        <v>25</v>
      </c>
      <c r="D330" s="465"/>
      <c r="E330" s="465" t="s">
        <v>360</v>
      </c>
      <c r="F330" s="465"/>
      <c r="G330" s="465"/>
      <c r="H330" s="465"/>
      <c r="I330" s="465"/>
      <c r="J330" s="38"/>
      <c r="K330" s="466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hidden="1" customHeight="1">
      <c r="A331" s="381">
        <v>512001</v>
      </c>
      <c r="B331" s="448">
        <v>3.5</v>
      </c>
      <c r="C331" s="238">
        <v>25</v>
      </c>
      <c r="D331" s="465"/>
      <c r="E331" s="465" t="s">
        <v>361</v>
      </c>
      <c r="F331" s="465"/>
      <c r="G331" s="465"/>
      <c r="H331" s="465"/>
      <c r="I331" s="465"/>
      <c r="J331" s="38"/>
      <c r="K331" s="58"/>
      <c r="L331" s="58"/>
      <c r="M331" s="58"/>
      <c r="N331" s="58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/>
      <c r="X331" s="45"/>
      <c r="Y331" s="50">
        <f>(K331*1000)/C331</f>
        <v>0</v>
      </c>
      <c r="Z331" s="45"/>
      <c r="AA331" s="45"/>
      <c r="AB331" s="45"/>
      <c r="AC331" s="52">
        <f t="shared" si="152"/>
        <v>0</v>
      </c>
      <c r="AD331" s="45"/>
      <c r="AE331" s="54">
        <f t="shared" si="153"/>
        <v>0</v>
      </c>
    </row>
    <row r="332" spans="1:31" ht="18" customHeight="1">
      <c r="A332" s="381">
        <v>513021</v>
      </c>
      <c r="B332" s="448">
        <v>4</v>
      </c>
      <c r="C332" s="238">
        <v>25</v>
      </c>
      <c r="D332" s="465"/>
      <c r="E332" s="465"/>
      <c r="F332" s="465"/>
      <c r="G332" s="465"/>
      <c r="H332" s="465">
        <v>6991</v>
      </c>
      <c r="I332" s="465"/>
      <c r="J332" s="38"/>
      <c r="K332" s="58"/>
      <c r="L332" s="58"/>
      <c r="M332" s="58"/>
      <c r="N332" s="107">
        <v>8</v>
      </c>
      <c r="O332" s="40">
        <f t="shared" si="149"/>
        <v>8</v>
      </c>
      <c r="P332" s="42"/>
      <c r="Q332" s="42"/>
      <c r="R332" s="42"/>
      <c r="S332" s="44">
        <f>SUM(O332,R332)</f>
        <v>8</v>
      </c>
      <c r="T332" s="45"/>
      <c r="U332" s="46">
        <f t="shared" si="143"/>
        <v>8</v>
      </c>
      <c r="V332" s="66">
        <f t="shared" si="156"/>
        <v>0</v>
      </c>
      <c r="W332" s="467" t="s">
        <v>288</v>
      </c>
      <c r="X332" s="45"/>
      <c r="Y332" s="45"/>
      <c r="Z332" s="45"/>
      <c r="AA332" s="45"/>
      <c r="AB332" s="51">
        <f>(N332*1000)/C332</f>
        <v>320</v>
      </c>
      <c r="AC332" s="52">
        <f t="shared" si="152"/>
        <v>320</v>
      </c>
      <c r="AD332" s="45"/>
      <c r="AE332" s="54">
        <f t="shared" si="153"/>
        <v>320</v>
      </c>
    </row>
    <row r="333" spans="1:31" ht="18" customHeight="1">
      <c r="A333" s="381">
        <v>511001</v>
      </c>
      <c r="B333" s="448">
        <v>4</v>
      </c>
      <c r="C333" s="238">
        <v>25</v>
      </c>
      <c r="D333" s="465"/>
      <c r="E333" s="465" t="s">
        <v>362</v>
      </c>
      <c r="F333" s="465"/>
      <c r="G333" s="465"/>
      <c r="H333" s="465"/>
      <c r="I333" s="465"/>
      <c r="J333" s="38"/>
      <c r="K333" s="468"/>
      <c r="L333" s="58"/>
      <c r="M333" s="58"/>
      <c r="N333" s="58"/>
      <c r="O333" s="40">
        <f t="shared" si="149"/>
        <v>0</v>
      </c>
      <c r="P333" s="42"/>
      <c r="Q333" s="42"/>
      <c r="R333" s="42"/>
      <c r="S333" s="44">
        <f>SUM(O333,R333)</f>
        <v>0</v>
      </c>
      <c r="T333" s="45"/>
      <c r="U333" s="46">
        <f t="shared" si="143"/>
        <v>0</v>
      </c>
      <c r="V333" s="66">
        <f t="shared" si="156"/>
        <v>0</v>
      </c>
      <c r="W333" s="467" t="s">
        <v>288</v>
      </c>
      <c r="X333" s="45"/>
      <c r="Y333" s="50">
        <f>(K333*1000)/C333</f>
        <v>0</v>
      </c>
      <c r="Z333" s="45"/>
      <c r="AA333" s="45"/>
      <c r="AB333" s="45"/>
      <c r="AC333" s="52">
        <f t="shared" si="152"/>
        <v>0</v>
      </c>
      <c r="AD333" s="45"/>
      <c r="AE333" s="54">
        <f t="shared" si="153"/>
        <v>0</v>
      </c>
    </row>
    <row r="334" spans="1:31" ht="18" customHeight="1">
      <c r="A334" s="962" t="s">
        <v>363</v>
      </c>
      <c r="B334" s="963"/>
      <c r="C334" s="964"/>
      <c r="D334" s="469"/>
      <c r="E334" s="469"/>
      <c r="F334" s="469"/>
      <c r="G334" s="469"/>
      <c r="H334" s="469"/>
      <c r="I334" s="469"/>
      <c r="J334" s="452">
        <f t="shared" ref="J334:N334" si="170">SUM(J330:J333)</f>
        <v>0</v>
      </c>
      <c r="K334" s="452">
        <f t="shared" si="170"/>
        <v>0</v>
      </c>
      <c r="L334" s="452">
        <f t="shared" si="170"/>
        <v>0</v>
      </c>
      <c r="M334" s="452">
        <f t="shared" si="170"/>
        <v>0</v>
      </c>
      <c r="N334" s="452">
        <f t="shared" si="170"/>
        <v>8</v>
      </c>
      <c r="O334" s="452">
        <f>SUM(O330:O333)</f>
        <v>8</v>
      </c>
      <c r="P334" s="470"/>
      <c r="Q334" s="470"/>
      <c r="R334" s="470"/>
      <c r="S334" s="458">
        <f>SUM(S330:S333)</f>
        <v>8</v>
      </c>
      <c r="T334" s="471"/>
      <c r="U334" s="460">
        <f>SUM(U330:U333)</f>
        <v>8</v>
      </c>
      <c r="V334" s="66">
        <f t="shared" si="156"/>
        <v>0</v>
      </c>
      <c r="W334" s="472"/>
      <c r="X334" s="471"/>
      <c r="Y334" s="459">
        <f>SUM(Y330:Y333)</f>
        <v>0</v>
      </c>
      <c r="Z334" s="471"/>
      <c r="AA334" s="471"/>
      <c r="AB334" s="471"/>
      <c r="AC334" s="460">
        <f>SUM(AC330:AC333)</f>
        <v>320</v>
      </c>
      <c r="AD334" s="471"/>
      <c r="AE334" s="460">
        <f>SUM(AE330:AE333)</f>
        <v>320</v>
      </c>
    </row>
    <row r="335" spans="1:31" ht="18" customHeight="1" thickBot="1">
      <c r="A335" s="473" t="s">
        <v>15</v>
      </c>
      <c r="B335" s="474"/>
      <c r="C335" s="475"/>
      <c r="D335" s="474"/>
      <c r="E335" s="474"/>
      <c r="F335" s="474"/>
      <c r="G335" s="474"/>
      <c r="H335" s="474"/>
      <c r="I335" s="474"/>
      <c r="J335" s="476">
        <f t="shared" ref="J335:O335" si="171">SUM(J329,J283,J276,J245,J213,J162,J334)</f>
        <v>1982</v>
      </c>
      <c r="K335" s="476">
        <f t="shared" si="171"/>
        <v>112</v>
      </c>
      <c r="L335" s="476">
        <f t="shared" si="171"/>
        <v>368</v>
      </c>
      <c r="M335" s="476">
        <f t="shared" si="171"/>
        <v>0</v>
      </c>
      <c r="N335" s="476">
        <f t="shared" si="171"/>
        <v>104</v>
      </c>
      <c r="O335" s="476">
        <f t="shared" si="171"/>
        <v>2566</v>
      </c>
      <c r="P335" s="477">
        <f>SUM(P329,P283,P276,P245,P213,P162)</f>
        <v>5769</v>
      </c>
      <c r="Q335" s="476">
        <f>SUM(Q329,Q283,Q276,Q245,Q213,Q162)</f>
        <v>3784</v>
      </c>
      <c r="R335" s="477">
        <f>SUM(R329,R283,R276,R245,R213,R162)</f>
        <v>9553</v>
      </c>
      <c r="S335" s="478">
        <f>SUM(S329,S283,S276,S245,S213,S162,S334)</f>
        <v>8657</v>
      </c>
      <c r="T335" s="479">
        <f>SUM(T329,T283,T276,T245,T213,T162)</f>
        <v>3462</v>
      </c>
      <c r="U335" s="480">
        <f>SUM(U329,U283,U276,U245,U213,U162,U334)</f>
        <v>12119</v>
      </c>
      <c r="V335" s="66">
        <f t="shared" si="156"/>
        <v>0</v>
      </c>
      <c r="W335" s="481"/>
      <c r="X335" s="482" t="e">
        <f t="shared" ref="X335:AC335" si="172">SUM(X329,X283,X276,X245,X213,X162,X334)</f>
        <v>#REF!</v>
      </c>
      <c r="Y335" s="482">
        <f t="shared" si="172"/>
        <v>4480</v>
      </c>
      <c r="Z335" s="482">
        <f t="shared" si="172"/>
        <v>7600</v>
      </c>
      <c r="AA335" s="482">
        <f t="shared" si="172"/>
        <v>0</v>
      </c>
      <c r="AB335" s="482">
        <f t="shared" si="172"/>
        <v>3840</v>
      </c>
      <c r="AC335" s="482" t="e">
        <f t="shared" si="172"/>
        <v>#REF!</v>
      </c>
      <c r="AD335" s="483">
        <f>SUM(AD329,AD283,AD276,AD245,AD213,AD162)</f>
        <v>126800</v>
      </c>
      <c r="AE335" s="484">
        <f>SUM(AE329,AE283,AE276,AE245,AE213,AE162,AE334)</f>
        <v>215720</v>
      </c>
    </row>
    <row r="336" spans="1:31" ht="18">
      <c r="A336" s="485" t="s">
        <v>364</v>
      </c>
      <c r="B336" s="486"/>
      <c r="C336" s="487"/>
      <c r="D336" s="488"/>
      <c r="E336" s="488"/>
      <c r="F336" s="488"/>
      <c r="G336" s="488"/>
      <c r="H336" s="488"/>
      <c r="I336" s="488"/>
      <c r="J336" s="489"/>
      <c r="K336" s="490"/>
      <c r="L336" s="490"/>
      <c r="M336" s="490"/>
      <c r="N336" s="490"/>
      <c r="O336" s="491"/>
      <c r="P336" s="492"/>
      <c r="Q336" s="493"/>
      <c r="R336" s="493"/>
      <c r="S336" s="494"/>
      <c r="T336" s="495"/>
      <c r="U336" s="496"/>
      <c r="V336" s="497"/>
      <c r="W336" s="497"/>
    </row>
    <row r="337" spans="1:23" ht="12" customHeight="1">
      <c r="A337" s="498">
        <v>112001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O337" si="173">SUMIF($A$10:$A$333,$A337,J$10:J$333)</f>
        <v>72</v>
      </c>
      <c r="K337" s="503">
        <f t="shared" si="173"/>
        <v>0</v>
      </c>
      <c r="L337" s="503">
        <f t="shared" si="173"/>
        <v>0</v>
      </c>
      <c r="M337" s="503">
        <f t="shared" si="173"/>
        <v>0</v>
      </c>
      <c r="N337" s="503">
        <f t="shared" si="173"/>
        <v>0</v>
      </c>
      <c r="O337" s="503">
        <f t="shared" si="173"/>
        <v>72</v>
      </c>
      <c r="P337" s="504">
        <f t="shared" ref="P337:R340" si="174">SUMIF($A$10:$A$328,$A337,P$10:P$328)</f>
        <v>0</v>
      </c>
      <c r="Q337" s="505">
        <f t="shared" si="174"/>
        <v>0</v>
      </c>
      <c r="R337" s="506">
        <f t="shared" si="174"/>
        <v>0</v>
      </c>
      <c r="S337" s="507"/>
      <c r="T337" s="508"/>
      <c r="U337" s="509">
        <f>SUMIF($A$10:$A$328,$A337,U$10:U$328)</f>
        <v>72</v>
      </c>
      <c r="V337" s="510"/>
      <c r="W337" s="510"/>
    </row>
    <row r="338" spans="1:23" ht="12" customHeight="1">
      <c r="A338" s="498">
        <v>112031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ref="J338:L360" si="175">SUMIF($A$10:$A$333,$A338,J$10:J$333)</f>
        <v>8</v>
      </c>
      <c r="K338" s="503">
        <f t="shared" si="175"/>
        <v>0</v>
      </c>
      <c r="L338" s="503">
        <f t="shared" si="175"/>
        <v>0</v>
      </c>
      <c r="M338" s="503">
        <f>SUMIF($A$10:$A$328,$A338,M$10:M$328)</f>
        <v>0</v>
      </c>
      <c r="N338" s="503">
        <f t="shared" ref="N338:O360" si="176">SUMIF($A$10:$A$333,$A338,N$10:N$333)</f>
        <v>0</v>
      </c>
      <c r="O338" s="503">
        <f t="shared" si="176"/>
        <v>8</v>
      </c>
      <c r="P338" s="504">
        <f t="shared" si="174"/>
        <v>0</v>
      </c>
      <c r="Q338" s="504">
        <f t="shared" si="174"/>
        <v>0</v>
      </c>
      <c r="R338" s="504">
        <f t="shared" si="174"/>
        <v>0</v>
      </c>
      <c r="S338" s="507"/>
      <c r="T338" s="508"/>
      <c r="U338" s="509">
        <f>SUMIF($A$10:$A$328,$A338,U$10:U$328)</f>
        <v>8</v>
      </c>
      <c r="V338" s="510"/>
      <c r="W338" s="510"/>
    </row>
    <row r="339" spans="1:23" ht="13.5" customHeight="1">
      <c r="A339" s="498">
        <v>112501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5"/>
        <v>0</v>
      </c>
      <c r="K339" s="503">
        <f t="shared" si="175"/>
        <v>0</v>
      </c>
      <c r="L339" s="503">
        <f t="shared" si="175"/>
        <v>0</v>
      </c>
      <c r="M339" s="511">
        <f>SUMIF($A$10:$A$328,$A339,M$10:M$328)</f>
        <v>0</v>
      </c>
      <c r="N339" s="503">
        <f t="shared" si="176"/>
        <v>0</v>
      </c>
      <c r="O339" s="503">
        <f t="shared" si="176"/>
        <v>0</v>
      </c>
      <c r="P339" s="504">
        <f t="shared" si="174"/>
        <v>0</v>
      </c>
      <c r="Q339" s="505">
        <f t="shared" si="174"/>
        <v>0</v>
      </c>
      <c r="R339" s="506">
        <f t="shared" si="174"/>
        <v>0</v>
      </c>
      <c r="S339" s="507"/>
      <c r="T339" s="508"/>
      <c r="U339" s="509">
        <f>SUMIF($A$10:$A$328,$A339,U$10:U$328)</f>
        <v>0</v>
      </c>
      <c r="V339" s="510"/>
      <c r="W339" s="510"/>
    </row>
    <row r="340" spans="1:23" ht="12" customHeight="1">
      <c r="A340" s="498">
        <v>112801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0</v>
      </c>
      <c r="M340" s="503">
        <f>SUMIF($A$10:$A$333,$A340,M$10:M$333)</f>
        <v>0</v>
      </c>
      <c r="N340" s="503">
        <f t="shared" si="176"/>
        <v>0</v>
      </c>
      <c r="O340" s="503">
        <f t="shared" si="176"/>
        <v>0</v>
      </c>
      <c r="P340" s="504">
        <f t="shared" si="174"/>
        <v>0</v>
      </c>
      <c r="Q340" s="504">
        <f t="shared" si="174"/>
        <v>0</v>
      </c>
      <c r="R340" s="504">
        <f t="shared" si="174"/>
        <v>0</v>
      </c>
      <c r="S340" s="507"/>
      <c r="T340" s="512"/>
      <c r="U340" s="509">
        <f>SUMIF($A$10:$A$328,$A340,U$10:U$328)</f>
        <v>0</v>
      </c>
      <c r="V340" s="513"/>
      <c r="W340" s="510"/>
    </row>
    <row r="341" spans="1:23" ht="12" customHeight="1">
      <c r="A341" s="498">
        <v>112601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24</v>
      </c>
      <c r="M341" s="503">
        <f>SUMIF($A$10:$A$333,$A341,M$10:M$333)</f>
        <v>0</v>
      </c>
      <c r="N341" s="503">
        <f t="shared" si="176"/>
        <v>0</v>
      </c>
      <c r="O341" s="503">
        <f t="shared" si="176"/>
        <v>24</v>
      </c>
      <c r="P341" s="503">
        <f t="shared" ref="P341:U341" si="177">SUMIF($A$10:$A$333,$A341,P$10:P$333)</f>
        <v>0</v>
      </c>
      <c r="Q341" s="503">
        <f t="shared" si="177"/>
        <v>0</v>
      </c>
      <c r="R341" s="503">
        <f t="shared" si="177"/>
        <v>0</v>
      </c>
      <c r="S341" s="503">
        <f t="shared" si="177"/>
        <v>24</v>
      </c>
      <c r="T341" s="503">
        <f t="shared" si="177"/>
        <v>0</v>
      </c>
      <c r="U341" s="503">
        <f t="shared" si="177"/>
        <v>24</v>
      </c>
      <c r="V341" s="514"/>
      <c r="W341" s="510"/>
    </row>
    <row r="342" spans="1:23" ht="12" customHeight="1">
      <c r="A342" s="498">
        <v>112521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11"/>
      <c r="N342" s="503">
        <f t="shared" si="176"/>
        <v>0</v>
      </c>
      <c r="O342" s="503">
        <f t="shared" si="176"/>
        <v>0</v>
      </c>
      <c r="P342" s="504">
        <f t="shared" ref="P342:R361" si="178">SUMIF($A$10:$A$328,$A342,P$10:P$328)</f>
        <v>0</v>
      </c>
      <c r="Q342" s="505">
        <f t="shared" si="178"/>
        <v>0</v>
      </c>
      <c r="R342" s="506">
        <f t="shared" si="178"/>
        <v>0</v>
      </c>
      <c r="S342" s="507"/>
      <c r="T342" s="508"/>
      <c r="U342" s="509">
        <f t="shared" ref="U342:U405" si="179">SUMIF($A$10:$A$328,$A342,U$10:U$328)</f>
        <v>0</v>
      </c>
      <c r="V342" s="510"/>
      <c r="W342" s="510"/>
    </row>
    <row r="343" spans="1:23" ht="12" customHeight="1">
      <c r="A343" s="498">
        <v>113001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>
        <f>SUMIF($A$10:$A$328,$A343,M$10:M$328)</f>
        <v>0</v>
      </c>
      <c r="N343" s="503">
        <f t="shared" si="176"/>
        <v>0</v>
      </c>
      <c r="O343" s="503">
        <f t="shared" si="176"/>
        <v>0</v>
      </c>
      <c r="P343" s="504">
        <f t="shared" si="178"/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si="179"/>
        <v>0</v>
      </c>
      <c r="V343" s="510"/>
      <c r="W343" s="510"/>
    </row>
    <row r="344" spans="1:23" ht="12" customHeight="1">
      <c r="A344" s="498">
        <v>113301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0</v>
      </c>
      <c r="K344" s="503">
        <f t="shared" si="175"/>
        <v>0</v>
      </c>
      <c r="L344" s="503">
        <f t="shared" si="175"/>
        <v>0</v>
      </c>
      <c r="M344" s="511"/>
      <c r="N344" s="503">
        <f t="shared" si="176"/>
        <v>0</v>
      </c>
      <c r="O344" s="503">
        <f t="shared" si="176"/>
        <v>0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0</v>
      </c>
      <c r="V344" s="510"/>
      <c r="W344" s="510"/>
    </row>
    <row r="345" spans="1:23" ht="12" customHeight="1">
      <c r="A345" s="498">
        <v>113501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>
        <f>SUMIF($A$10:$A$328,$A345,M$10:M$328)</f>
        <v>0</v>
      </c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>
      <c r="A346" s="498">
        <v>113521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>
        <f>SUMIF($A$10:$A$328,$A346,M$10:M$328)</f>
        <v>0</v>
      </c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>
      <c r="A347" s="498">
        <v>113591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/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>
      <c r="A348" s="498">
        <v>113601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0</v>
      </c>
      <c r="M348" s="511">
        <f>SUMIF($A$10:$A$328,$A348,M$10:M$328)</f>
        <v>0</v>
      </c>
      <c r="N348" s="503">
        <f t="shared" si="176"/>
        <v>0</v>
      </c>
      <c r="O348" s="503">
        <f t="shared" si="176"/>
        <v>0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0</v>
      </c>
      <c r="V348" s="510"/>
      <c r="W348" s="510"/>
    </row>
    <row r="349" spans="1:23" ht="12" customHeight="1">
      <c r="A349" s="498">
        <v>113801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0</v>
      </c>
      <c r="K349" s="503">
        <f t="shared" si="175"/>
        <v>0</v>
      </c>
      <c r="L349" s="503">
        <f t="shared" si="175"/>
        <v>28</v>
      </c>
      <c r="M349" s="511">
        <f>SUMIF($A$10:$A$328,$A349,M$10:M$328)</f>
        <v>0</v>
      </c>
      <c r="N349" s="503">
        <f t="shared" si="176"/>
        <v>0</v>
      </c>
      <c r="O349" s="503">
        <f t="shared" si="176"/>
        <v>28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28</v>
      </c>
      <c r="V349" s="510"/>
      <c r="W349" s="510"/>
    </row>
    <row r="350" spans="1:23" ht="12" customHeight="1">
      <c r="A350" s="498">
        <v>114001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8</v>
      </c>
      <c r="K350" s="503">
        <f t="shared" si="175"/>
        <v>0</v>
      </c>
      <c r="L350" s="503">
        <f t="shared" si="175"/>
        <v>0</v>
      </c>
      <c r="M350" s="511">
        <f>SUMIF($A$10:$A$328,$A350,M$10:M$328)</f>
        <v>0</v>
      </c>
      <c r="N350" s="503">
        <f t="shared" si="176"/>
        <v>0</v>
      </c>
      <c r="O350" s="503">
        <f t="shared" si="176"/>
        <v>8</v>
      </c>
      <c r="P350" s="504">
        <f t="shared" si="178"/>
        <v>0</v>
      </c>
      <c r="Q350" s="505">
        <f t="shared" si="178"/>
        <v>0</v>
      </c>
      <c r="R350" s="506">
        <f t="shared" si="178"/>
        <v>0</v>
      </c>
      <c r="S350" s="507"/>
      <c r="T350" s="508"/>
      <c r="U350" s="509">
        <f t="shared" si="179"/>
        <v>8</v>
      </c>
      <c r="V350" s="510"/>
      <c r="W350" s="510"/>
    </row>
    <row r="351" spans="1:23" ht="12" customHeight="1">
      <c r="A351" s="498" t="s">
        <v>236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160</v>
      </c>
      <c r="K351" s="503">
        <f t="shared" si="175"/>
        <v>0</v>
      </c>
      <c r="L351" s="503">
        <f t="shared" si="175"/>
        <v>0</v>
      </c>
      <c r="M351" s="511"/>
      <c r="N351" s="503">
        <f t="shared" si="176"/>
        <v>0</v>
      </c>
      <c r="O351" s="503">
        <f t="shared" si="176"/>
        <v>160</v>
      </c>
      <c r="P351" s="504">
        <f t="shared" si="178"/>
        <v>0</v>
      </c>
      <c r="Q351" s="504">
        <f t="shared" si="178"/>
        <v>0</v>
      </c>
      <c r="R351" s="504">
        <f t="shared" si="178"/>
        <v>0</v>
      </c>
      <c r="S351" s="507"/>
      <c r="T351" s="507"/>
      <c r="U351" s="515">
        <f t="shared" si="179"/>
        <v>160</v>
      </c>
      <c r="V351" s="516"/>
      <c r="W351" s="510"/>
    </row>
    <row r="352" spans="1:23" ht="12" customHeight="1">
      <c r="A352" s="498">
        <v>114101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5"/>
        <v>0</v>
      </c>
      <c r="L352" s="503">
        <f t="shared" si="175"/>
        <v>0</v>
      </c>
      <c r="M352" s="511">
        <f t="shared" ref="M352:M358" si="180">SUMIF($A$10:$A$328,$A352,M$10:M$328)</f>
        <v>0</v>
      </c>
      <c r="N352" s="503">
        <f t="shared" si="176"/>
        <v>0</v>
      </c>
      <c r="O352" s="503">
        <f t="shared" si="176"/>
        <v>0</v>
      </c>
      <c r="P352" s="504">
        <f t="shared" si="178"/>
        <v>0</v>
      </c>
      <c r="Q352" s="505">
        <f t="shared" si="178"/>
        <v>0</v>
      </c>
      <c r="R352" s="506">
        <f t="shared" si="178"/>
        <v>0</v>
      </c>
      <c r="S352" s="507"/>
      <c r="T352" s="508"/>
      <c r="U352" s="509">
        <f t="shared" si="179"/>
        <v>0</v>
      </c>
      <c r="V352" s="510"/>
      <c r="W352" s="510"/>
    </row>
    <row r="353" spans="1:23" ht="12" customHeight="1">
      <c r="A353" s="498">
        <v>114301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si="180"/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>
      <c r="A354" s="498">
        <v>114501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0</v>
      </c>
      <c r="P354" s="504">
        <f t="shared" si="178"/>
        <v>0</v>
      </c>
      <c r="Q354" s="505">
        <f t="shared" si="178"/>
        <v>0</v>
      </c>
      <c r="R354" s="506">
        <f t="shared" si="178"/>
        <v>0</v>
      </c>
      <c r="S354" s="507"/>
      <c r="T354" s="508"/>
      <c r="U354" s="509">
        <f t="shared" si="179"/>
        <v>0</v>
      </c>
      <c r="V354" s="510"/>
      <c r="W354" s="510"/>
    </row>
    <row r="355" spans="1:23" ht="12" customHeight="1">
      <c r="A355" s="498">
        <v>114521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150</v>
      </c>
      <c r="R355" s="506">
        <f t="shared" si="178"/>
        <v>150</v>
      </c>
      <c r="S355" s="507"/>
      <c r="T355" s="508"/>
      <c r="U355" s="509">
        <f t="shared" si="179"/>
        <v>150</v>
      </c>
      <c r="V355" s="510"/>
      <c r="W355" s="510"/>
    </row>
    <row r="356" spans="1:23" ht="12" customHeight="1">
      <c r="A356" s="498">
        <v>114591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0</v>
      </c>
      <c r="R356" s="506">
        <f t="shared" si="178"/>
        <v>0</v>
      </c>
      <c r="S356" s="507"/>
      <c r="T356" s="508"/>
      <c r="U356" s="509">
        <f t="shared" si="179"/>
        <v>0</v>
      </c>
      <c r="V356" s="510"/>
      <c r="W356" s="510"/>
    </row>
    <row r="357" spans="1:23" ht="12" customHeight="1">
      <c r="A357" s="498">
        <v>114601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0</v>
      </c>
      <c r="M357" s="511">
        <f t="shared" si="180"/>
        <v>0</v>
      </c>
      <c r="N357" s="503">
        <f t="shared" si="176"/>
        <v>0</v>
      </c>
      <c r="O357" s="503">
        <f t="shared" si="176"/>
        <v>0</v>
      </c>
      <c r="P357" s="504">
        <f t="shared" si="178"/>
        <v>0</v>
      </c>
      <c r="Q357" s="505">
        <f t="shared" si="178"/>
        <v>0</v>
      </c>
      <c r="R357" s="506">
        <f t="shared" si="178"/>
        <v>0</v>
      </c>
      <c r="S357" s="507"/>
      <c r="T357" s="508"/>
      <c r="U357" s="509">
        <f t="shared" si="179"/>
        <v>0</v>
      </c>
      <c r="V357" s="510"/>
      <c r="W357" s="510"/>
    </row>
    <row r="358" spans="1:23" ht="12" customHeight="1">
      <c r="A358" s="498" t="s">
        <v>234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0</v>
      </c>
      <c r="M358" s="511">
        <f t="shared" si="180"/>
        <v>0</v>
      </c>
      <c r="N358" s="503">
        <f t="shared" si="176"/>
        <v>0</v>
      </c>
      <c r="O358" s="503">
        <f t="shared" si="176"/>
        <v>0</v>
      </c>
      <c r="P358" s="504">
        <f t="shared" si="178"/>
        <v>0</v>
      </c>
      <c r="Q358" s="504">
        <f t="shared" si="178"/>
        <v>0</v>
      </c>
      <c r="R358" s="506">
        <f t="shared" si="178"/>
        <v>0</v>
      </c>
      <c r="S358" s="507"/>
      <c r="T358" s="508"/>
      <c r="U358" s="509">
        <f t="shared" si="179"/>
        <v>0</v>
      </c>
      <c r="V358" s="510"/>
      <c r="W358" s="510"/>
    </row>
    <row r="359" spans="1:23" ht="12" customHeight="1">
      <c r="A359" s="498">
        <v>114701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03">
        <f>SUMIF($A$10:$A$333,$A359,M$10:M$333)</f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6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>
      <c r="A360" s="498" t="s">
        <v>232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si="175"/>
        <v>0</v>
      </c>
      <c r="K360" s="503">
        <f t="shared" si="175"/>
        <v>0</v>
      </c>
      <c r="L360" s="503">
        <f t="shared" si="175"/>
        <v>0</v>
      </c>
      <c r="M360" s="503">
        <f>SUMIF($A$10:$A$333,$A360,M$10:M$333)</f>
        <v>0</v>
      </c>
      <c r="N360" s="503">
        <f t="shared" si="176"/>
        <v>0</v>
      </c>
      <c r="O360" s="503">
        <f t="shared" si="176"/>
        <v>0</v>
      </c>
      <c r="P360" s="504">
        <f t="shared" si="178"/>
        <v>0</v>
      </c>
      <c r="Q360" s="504">
        <f t="shared" si="178"/>
        <v>0</v>
      </c>
      <c r="R360" s="504">
        <f t="shared" si="178"/>
        <v>0</v>
      </c>
      <c r="S360" s="507"/>
      <c r="T360" s="508"/>
      <c r="U360" s="509">
        <f t="shared" si="179"/>
        <v>0</v>
      </c>
      <c r="V360" s="510"/>
      <c r="W360" s="510"/>
    </row>
    <row r="361" spans="1:23" ht="12" customHeight="1">
      <c r="A361" s="498">
        <v>112591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ref="J361:J424" si="181">SUMIF($A$10:$A$333,$A361,J$10:J$333)</f>
        <v>0</v>
      </c>
      <c r="K361" s="503"/>
      <c r="L361" s="503"/>
      <c r="M361" s="517"/>
      <c r="N361" s="503"/>
      <c r="O361" s="503"/>
      <c r="P361" s="504">
        <f t="shared" si="178"/>
        <v>0</v>
      </c>
      <c r="Q361" s="504">
        <f t="shared" si="178"/>
        <v>0</v>
      </c>
      <c r="R361" s="504">
        <f t="shared" si="178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>
      <c r="A362" s="498">
        <v>115001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1"/>
        <v>0</v>
      </c>
      <c r="K362" s="503">
        <f t="shared" ref="K362:L381" si="182">SUMIF($A$10:$A$333,$A362,K$10:K$333)</f>
        <v>0</v>
      </c>
      <c r="L362" s="503">
        <f t="shared" si="182"/>
        <v>0</v>
      </c>
      <c r="M362" s="511">
        <f t="shared" ref="M362:M425" si="183">SUMIF($A$10:$A$328,$A362,M$10:M$328)</f>
        <v>0</v>
      </c>
      <c r="N362" s="503">
        <f t="shared" ref="N362:O381" si="184">SUMIF($A$10:$A$333,$A362,N$10:N$333)</f>
        <v>0</v>
      </c>
      <c r="O362" s="503">
        <f t="shared" si="184"/>
        <v>0</v>
      </c>
      <c r="P362" s="504">
        <f t="shared" ref="P362:R381" si="185">SUMIF($A$10:$A$328,$A362,P$10:P$328)</f>
        <v>0</v>
      </c>
      <c r="Q362" s="505">
        <f t="shared" si="185"/>
        <v>0</v>
      </c>
      <c r="R362" s="506">
        <f t="shared" si="185"/>
        <v>0</v>
      </c>
      <c r="S362" s="507"/>
      <c r="T362" s="508"/>
      <c r="U362" s="509">
        <f t="shared" si="179"/>
        <v>0</v>
      </c>
      <c r="V362" s="510"/>
      <c r="W362" s="510"/>
    </row>
    <row r="363" spans="1:23" ht="12" customHeight="1">
      <c r="A363" s="498">
        <v>115501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si="182"/>
        <v>0</v>
      </c>
      <c r="L363" s="503">
        <f t="shared" si="182"/>
        <v>0</v>
      </c>
      <c r="M363" s="511">
        <f t="shared" si="183"/>
        <v>0</v>
      </c>
      <c r="N363" s="503">
        <f t="shared" si="184"/>
        <v>0</v>
      </c>
      <c r="O363" s="503">
        <f t="shared" si="184"/>
        <v>0</v>
      </c>
      <c r="P363" s="504">
        <f t="shared" si="185"/>
        <v>0</v>
      </c>
      <c r="Q363" s="505">
        <f t="shared" si="185"/>
        <v>260</v>
      </c>
      <c r="R363" s="506">
        <f t="shared" si="185"/>
        <v>260</v>
      </c>
      <c r="S363" s="507"/>
      <c r="T363" s="508"/>
      <c r="U363" s="509">
        <f t="shared" si="179"/>
        <v>260</v>
      </c>
      <c r="V363" s="510"/>
      <c r="W363" s="510"/>
    </row>
    <row r="364" spans="1:23" ht="12" customHeight="1">
      <c r="A364" s="498">
        <v>115591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0</v>
      </c>
      <c r="R364" s="506">
        <f t="shared" si="185"/>
        <v>0</v>
      </c>
      <c r="S364" s="507"/>
      <c r="T364" s="508"/>
      <c r="U364" s="509">
        <f t="shared" si="179"/>
        <v>0</v>
      </c>
      <c r="V364" s="510"/>
      <c r="W364" s="510"/>
    </row>
    <row r="365" spans="1:23" ht="12" customHeight="1">
      <c r="A365" s="498">
        <v>115701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>
      <c r="A366" s="498">
        <v>120000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>
      <c r="A367" s="498">
        <v>120100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>
      <c r="A368" s="498">
        <v>120110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>
      <c r="A369" s="498">
        <v>120500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>
      <c r="A370" s="498">
        <v>121701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>
      <c r="A371" s="498">
        <v>121721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0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0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0</v>
      </c>
      <c r="V371" s="510"/>
      <c r="W371" s="510"/>
    </row>
    <row r="372" spans="1:23" ht="12" customHeight="1">
      <c r="A372" s="498">
        <v>122001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>
      <c r="A373" s="498">
        <v>122021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>
      <c r="A374" s="498">
        <v>122031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>
      <c r="A375" s="498">
        <v>122121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>
      <c r="A376" s="498">
        <v>122131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>
      <c r="A377" s="498">
        <v>122701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>
      <c r="A378" s="498">
        <v>123001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8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8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8</v>
      </c>
      <c r="V378" s="510"/>
      <c r="W378" s="510"/>
    </row>
    <row r="379" spans="1:23" ht="12" customHeight="1">
      <c r="A379" s="498">
        <v>123021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>
      <c r="A380" s="498">
        <v>123030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6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>
      <c r="A381" s="518">
        <v>123031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si="182"/>
        <v>0</v>
      </c>
      <c r="L381" s="503">
        <f t="shared" si="182"/>
        <v>0</v>
      </c>
      <c r="M381" s="511">
        <f t="shared" si="183"/>
        <v>0</v>
      </c>
      <c r="N381" s="503">
        <f t="shared" si="184"/>
        <v>0</v>
      </c>
      <c r="O381" s="503">
        <f t="shared" si="184"/>
        <v>0</v>
      </c>
      <c r="P381" s="504">
        <f t="shared" si="185"/>
        <v>0</v>
      </c>
      <c r="Q381" s="505">
        <f t="shared" si="185"/>
        <v>0</v>
      </c>
      <c r="R381" s="505">
        <f t="shared" si="185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>
      <c r="A382" s="498">
        <v>123701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ref="K382:L401" si="186">SUMIF($A$10:$A$333,$A382,K$10:K$333)</f>
        <v>0</v>
      </c>
      <c r="L382" s="503">
        <f t="shared" si="186"/>
        <v>0</v>
      </c>
      <c r="M382" s="511">
        <f t="shared" si="183"/>
        <v>0</v>
      </c>
      <c r="N382" s="503">
        <f t="shared" ref="N382:O401" si="187">SUMIF($A$10:$A$333,$A382,N$10:N$333)</f>
        <v>0</v>
      </c>
      <c r="O382" s="503">
        <f t="shared" si="187"/>
        <v>0</v>
      </c>
      <c r="P382" s="504">
        <f t="shared" ref="P382:R401" si="188">SUMIF($A$10:$A$328,$A382,P$10:P$328)</f>
        <v>0</v>
      </c>
      <c r="Q382" s="505">
        <f t="shared" si="188"/>
        <v>0</v>
      </c>
      <c r="R382" s="505">
        <f t="shared" si="188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>
      <c r="A383" s="498">
        <v>125001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si="186"/>
        <v>0</v>
      </c>
      <c r="L383" s="503">
        <f t="shared" si="186"/>
        <v>0</v>
      </c>
      <c r="M383" s="511">
        <f t="shared" si="183"/>
        <v>0</v>
      </c>
      <c r="N383" s="503">
        <f t="shared" si="187"/>
        <v>0</v>
      </c>
      <c r="O383" s="503">
        <f t="shared" si="187"/>
        <v>0</v>
      </c>
      <c r="P383" s="504">
        <f t="shared" si="188"/>
        <v>0</v>
      </c>
      <c r="Q383" s="505">
        <f t="shared" si="188"/>
        <v>0</v>
      </c>
      <c r="R383" s="506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>
      <c r="A384" s="498">
        <v>127000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0</v>
      </c>
      <c r="K384" s="503">
        <f t="shared" si="186"/>
        <v>0</v>
      </c>
      <c r="L384" s="503">
        <f t="shared" si="186"/>
        <v>0</v>
      </c>
      <c r="M384" s="511">
        <f t="shared" si="183"/>
        <v>0</v>
      </c>
      <c r="N384" s="503">
        <f t="shared" si="187"/>
        <v>0</v>
      </c>
      <c r="O384" s="503">
        <f t="shared" si="187"/>
        <v>0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0</v>
      </c>
      <c r="V384" s="510"/>
      <c r="W384" s="510"/>
    </row>
    <row r="385" spans="1:23" ht="12" customHeight="1">
      <c r="A385" s="498">
        <v>127001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124</v>
      </c>
      <c r="K385" s="503">
        <f t="shared" si="186"/>
        <v>0</v>
      </c>
      <c r="L385" s="503">
        <f t="shared" si="186"/>
        <v>116</v>
      </c>
      <c r="M385" s="511">
        <f t="shared" si="183"/>
        <v>0</v>
      </c>
      <c r="N385" s="503">
        <f t="shared" si="187"/>
        <v>0</v>
      </c>
      <c r="O385" s="503">
        <f t="shared" si="187"/>
        <v>240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240</v>
      </c>
      <c r="V385" s="510"/>
      <c r="W385" s="510"/>
    </row>
    <row r="386" spans="1:23" ht="12" customHeight="1">
      <c r="A386" s="498">
        <v>127008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0</v>
      </c>
      <c r="K386" s="503">
        <f t="shared" si="186"/>
        <v>0</v>
      </c>
      <c r="L386" s="503">
        <f t="shared" si="186"/>
        <v>0</v>
      </c>
      <c r="M386" s="511">
        <f t="shared" si="183"/>
        <v>0</v>
      </c>
      <c r="N386" s="503">
        <f t="shared" si="187"/>
        <v>0</v>
      </c>
      <c r="O386" s="503">
        <f t="shared" si="187"/>
        <v>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0</v>
      </c>
      <c r="V386" s="510"/>
      <c r="W386" s="510"/>
    </row>
    <row r="387" spans="1:23" ht="12" customHeight="1">
      <c r="A387" s="498">
        <v>127020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>
      <c r="A388" s="498">
        <v>127021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>
      <c r="A389" s="498">
        <v>127031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>
      <c r="A390" s="498">
        <v>127060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0</v>
      </c>
      <c r="M390" s="511">
        <f t="shared" si="183"/>
        <v>0</v>
      </c>
      <c r="N390" s="503">
        <f t="shared" si="187"/>
        <v>0</v>
      </c>
      <c r="O390" s="503">
        <f t="shared" si="187"/>
        <v>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0</v>
      </c>
      <c r="V390" s="510"/>
      <c r="W390" s="510"/>
    </row>
    <row r="391" spans="1:23" ht="12" customHeight="1">
      <c r="A391" s="498">
        <v>127068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75</v>
      </c>
      <c r="M391" s="511">
        <f t="shared" si="183"/>
        <v>0</v>
      </c>
      <c r="N391" s="503">
        <f t="shared" si="187"/>
        <v>0</v>
      </c>
      <c r="O391" s="503">
        <f t="shared" si="187"/>
        <v>75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75</v>
      </c>
      <c r="V391" s="510"/>
      <c r="W391" s="510"/>
    </row>
    <row r="392" spans="1:23" ht="12" customHeight="1">
      <c r="A392" s="498">
        <v>127761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>
      <c r="A393" s="498">
        <v>127771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>
      <c r="A394" s="498">
        <v>127800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0</v>
      </c>
      <c r="O394" s="503">
        <f t="shared" si="187"/>
        <v>0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0</v>
      </c>
      <c r="V394" s="510"/>
      <c r="W394" s="510"/>
    </row>
    <row r="395" spans="1:23" ht="12" customHeight="1">
      <c r="A395" s="498">
        <v>127801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8</v>
      </c>
      <c r="O395" s="503">
        <f t="shared" si="187"/>
        <v>8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8</v>
      </c>
      <c r="V395" s="510"/>
      <c r="W395" s="510"/>
    </row>
    <row r="396" spans="1:23" ht="12" customHeight="1">
      <c r="A396" s="498">
        <v>128000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0</v>
      </c>
      <c r="O396" s="503">
        <f t="shared" si="187"/>
        <v>0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0</v>
      </c>
      <c r="V396" s="510"/>
      <c r="W396" s="510"/>
    </row>
    <row r="397" spans="1:23" ht="12" customHeight="1">
      <c r="A397" s="498">
        <v>128001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>
      <c r="A398" s="498">
        <v>128020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>
      <c r="A399" s="498">
        <v>129051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>
      <c r="A400" s="498">
        <v>132011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>
      <c r="A401" s="498">
        <v>132021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si="186"/>
        <v>0</v>
      </c>
      <c r="L401" s="503">
        <f t="shared" si="186"/>
        <v>0</v>
      </c>
      <c r="M401" s="511">
        <f t="shared" si="183"/>
        <v>0</v>
      </c>
      <c r="N401" s="503">
        <f t="shared" si="187"/>
        <v>0</v>
      </c>
      <c r="O401" s="503">
        <f t="shared" si="187"/>
        <v>0</v>
      </c>
      <c r="P401" s="504">
        <f t="shared" si="188"/>
        <v>0</v>
      </c>
      <c r="Q401" s="505">
        <f t="shared" si="188"/>
        <v>0</v>
      </c>
      <c r="R401" s="506">
        <f t="shared" si="188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>
      <c r="A402" s="498">
        <v>132031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ref="K402:L421" si="189">SUMIF($A$10:$A$333,$A402,K$10:K$333)</f>
        <v>0</v>
      </c>
      <c r="L402" s="503">
        <f t="shared" si="189"/>
        <v>0</v>
      </c>
      <c r="M402" s="511">
        <f t="shared" si="183"/>
        <v>0</v>
      </c>
      <c r="N402" s="503">
        <f t="shared" ref="N402:O421" si="190">SUMIF($A$10:$A$333,$A402,N$10:N$333)</f>
        <v>0</v>
      </c>
      <c r="O402" s="503">
        <f t="shared" si="190"/>
        <v>0</v>
      </c>
      <c r="P402" s="504">
        <f t="shared" ref="P402:R421" si="191">SUMIF($A$10:$A$328,$A402,P$10:P$328)</f>
        <v>0</v>
      </c>
      <c r="Q402" s="505">
        <f t="shared" si="191"/>
        <v>0</v>
      </c>
      <c r="R402" s="506">
        <f t="shared" si="191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>
      <c r="A403" s="498">
        <v>133011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si="189"/>
        <v>0</v>
      </c>
      <c r="L403" s="503">
        <f t="shared" si="189"/>
        <v>0</v>
      </c>
      <c r="M403" s="511">
        <f t="shared" si="183"/>
        <v>0</v>
      </c>
      <c r="N403" s="503">
        <f t="shared" si="190"/>
        <v>0</v>
      </c>
      <c r="O403" s="503">
        <f t="shared" si="190"/>
        <v>0</v>
      </c>
      <c r="P403" s="504">
        <f t="shared" si="191"/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>
      <c r="A404" s="498">
        <v>133021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>
      <c r="A405" s="498">
        <v>133031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si="179"/>
        <v>0</v>
      </c>
      <c r="V405" s="510"/>
      <c r="W405" s="510"/>
    </row>
    <row r="406" spans="1:23" ht="12" customHeight="1">
      <c r="A406" s="498">
        <v>135011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ref="U406:U469" si="192">SUMIF($A$10:$A$328,$A406,U$10:U$328)</f>
        <v>0</v>
      </c>
      <c r="V406" s="510"/>
      <c r="W406" s="510"/>
    </row>
    <row r="407" spans="1:23" ht="12" customHeight="1">
      <c r="A407" s="498">
        <v>136071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si="192"/>
        <v>0</v>
      </c>
      <c r="V407" s="510"/>
      <c r="W407" s="510"/>
    </row>
    <row r="408" spans="1:23" ht="12" customHeight="1">
      <c r="A408" s="498">
        <v>136271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>
      <c r="A409" s="498">
        <v>138011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>
      <c r="A410" s="498">
        <v>138611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>
      <c r="A411" s="498">
        <v>139011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>
      <c r="A412" s="498">
        <v>161001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>
      <c r="A413" s="498">
        <v>161101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0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0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0</v>
      </c>
      <c r="V413" s="510"/>
      <c r="W413" s="510"/>
    </row>
    <row r="414" spans="1:23" ht="12" customHeight="1">
      <c r="A414" s="498">
        <v>161201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16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16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16</v>
      </c>
      <c r="V414" s="510"/>
      <c r="W414" s="510"/>
    </row>
    <row r="415" spans="1:23" ht="12" customHeight="1">
      <c r="A415" s="498">
        <v>161211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0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0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0</v>
      </c>
      <c r="V415" s="510"/>
      <c r="W415" s="510"/>
    </row>
    <row r="416" spans="1:23" ht="12" customHeight="1">
      <c r="A416" s="498">
        <v>162001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8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8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8</v>
      </c>
      <c r="V416" s="510"/>
      <c r="W416" s="510"/>
    </row>
    <row r="417" spans="1:23" ht="12" customHeight="1">
      <c r="A417" s="498">
        <v>162201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32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32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32</v>
      </c>
      <c r="V417" s="510"/>
      <c r="W417" s="510"/>
    </row>
    <row r="418" spans="1:23" ht="12" customHeight="1">
      <c r="A418" s="498">
        <v>162211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0</v>
      </c>
      <c r="V418" s="510"/>
      <c r="W418" s="510"/>
    </row>
    <row r="419" spans="1:23" ht="12" customHeight="1">
      <c r="A419" s="498">
        <v>162301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>
      <c r="A420" s="498">
        <v>162311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>
      <c r="A421" s="498">
        <v>163001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si="189"/>
        <v>0</v>
      </c>
      <c r="L421" s="503">
        <f t="shared" si="189"/>
        <v>0</v>
      </c>
      <c r="M421" s="511">
        <f t="shared" si="183"/>
        <v>0</v>
      </c>
      <c r="N421" s="503">
        <f t="shared" si="190"/>
        <v>0</v>
      </c>
      <c r="O421" s="503">
        <f t="shared" si="190"/>
        <v>0</v>
      </c>
      <c r="P421" s="504">
        <f t="shared" si="191"/>
        <v>0</v>
      </c>
      <c r="Q421" s="505">
        <f t="shared" si="191"/>
        <v>0</v>
      </c>
      <c r="R421" s="506">
        <f t="shared" si="191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>
      <c r="A422" s="498">
        <v>163201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ref="K422:L441" si="193">SUMIF($A$10:$A$333,$A422,K$10:K$333)</f>
        <v>0</v>
      </c>
      <c r="L422" s="503">
        <f t="shared" si="193"/>
        <v>0</v>
      </c>
      <c r="M422" s="511">
        <f t="shared" si="183"/>
        <v>0</v>
      </c>
      <c r="N422" s="503">
        <f t="shared" ref="N422:O441" si="194">SUMIF($A$10:$A$333,$A422,N$10:N$333)</f>
        <v>0</v>
      </c>
      <c r="O422" s="503">
        <f t="shared" si="194"/>
        <v>0</v>
      </c>
      <c r="P422" s="504">
        <f t="shared" ref="P422:R441" si="195">SUMIF($A$10:$A$328,$A422,P$10:P$328)</f>
        <v>0</v>
      </c>
      <c r="Q422" s="505">
        <f t="shared" si="195"/>
        <v>0</v>
      </c>
      <c r="R422" s="506">
        <f t="shared" si="195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>
      <c r="A423" s="498">
        <v>163211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si="193"/>
        <v>0</v>
      </c>
      <c r="L423" s="503">
        <f t="shared" si="193"/>
        <v>0</v>
      </c>
      <c r="M423" s="511">
        <f t="shared" si="183"/>
        <v>0</v>
      </c>
      <c r="N423" s="503">
        <f t="shared" si="194"/>
        <v>0</v>
      </c>
      <c r="O423" s="503">
        <f t="shared" si="194"/>
        <v>0</v>
      </c>
      <c r="P423" s="504">
        <f t="shared" si="195"/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>
      <c r="A424" s="498">
        <v>190100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si="181"/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>
      <c r="A425" s="498">
        <v>200100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ref="J425:J488" si="196">SUMIF($A$10:$A$333,$A425,J$10:J$333)</f>
        <v>0</v>
      </c>
      <c r="K425" s="503">
        <f t="shared" si="193"/>
        <v>0</v>
      </c>
      <c r="L425" s="503">
        <f t="shared" si="193"/>
        <v>0</v>
      </c>
      <c r="M425" s="511">
        <f t="shared" si="183"/>
        <v>0</v>
      </c>
      <c r="N425" s="503">
        <f t="shared" si="194"/>
        <v>0</v>
      </c>
      <c r="O425" s="503">
        <f t="shared" si="194"/>
        <v>0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0</v>
      </c>
      <c r="V425" s="510"/>
      <c r="W425" s="510"/>
    </row>
    <row r="426" spans="1:23" ht="12" customHeight="1">
      <c r="A426" s="498">
        <v>201101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6"/>
        <v>11</v>
      </c>
      <c r="K426" s="503">
        <f t="shared" si="193"/>
        <v>0</v>
      </c>
      <c r="L426" s="503">
        <f t="shared" si="193"/>
        <v>5</v>
      </c>
      <c r="M426" s="511">
        <f t="shared" ref="M426:M489" si="197">SUMIF($A$10:$A$328,$A426,M$10:M$328)</f>
        <v>0</v>
      </c>
      <c r="N426" s="503">
        <f t="shared" si="194"/>
        <v>0</v>
      </c>
      <c r="O426" s="503">
        <f t="shared" si="194"/>
        <v>16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16</v>
      </c>
      <c r="V426" s="510"/>
      <c r="W426" s="510"/>
    </row>
    <row r="427" spans="1:23" ht="12" customHeight="1">
      <c r="A427" s="498">
        <v>201201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0</v>
      </c>
      <c r="K427" s="503">
        <f t="shared" si="193"/>
        <v>0</v>
      </c>
      <c r="L427" s="503">
        <f t="shared" si="193"/>
        <v>0</v>
      </c>
      <c r="M427" s="511">
        <f t="shared" si="197"/>
        <v>0</v>
      </c>
      <c r="N427" s="503">
        <f t="shared" si="194"/>
        <v>0</v>
      </c>
      <c r="O427" s="503">
        <f t="shared" si="194"/>
        <v>0</v>
      </c>
      <c r="P427" s="504">
        <f t="shared" si="195"/>
        <v>0</v>
      </c>
      <c r="Q427" s="505">
        <f t="shared" si="195"/>
        <v>0</v>
      </c>
      <c r="R427" s="506">
        <f t="shared" si="195"/>
        <v>0</v>
      </c>
      <c r="S427" s="507"/>
      <c r="T427" s="508"/>
      <c r="U427" s="509">
        <f t="shared" si="192"/>
        <v>0</v>
      </c>
      <c r="V427" s="510"/>
      <c r="W427" s="510"/>
    </row>
    <row r="428" spans="1:23" ht="12" customHeight="1">
      <c r="A428" s="498">
        <v>201501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66</v>
      </c>
      <c r="R428" s="506">
        <f t="shared" si="195"/>
        <v>66</v>
      </c>
      <c r="S428" s="507"/>
      <c r="T428" s="508"/>
      <c r="U428" s="509">
        <f t="shared" si="192"/>
        <v>66</v>
      </c>
      <c r="V428" s="510"/>
      <c r="W428" s="510"/>
    </row>
    <row r="429" spans="1:23" ht="12" customHeight="1">
      <c r="A429" s="498">
        <v>202101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0</v>
      </c>
      <c r="R429" s="506">
        <f t="shared" si="195"/>
        <v>0</v>
      </c>
      <c r="S429" s="507"/>
      <c r="T429" s="508"/>
      <c r="U429" s="509">
        <f t="shared" si="192"/>
        <v>0</v>
      </c>
      <c r="V429" s="510"/>
      <c r="W429" s="510"/>
    </row>
    <row r="430" spans="1:23" ht="12" customHeight="1">
      <c r="A430" s="498">
        <v>202301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0</v>
      </c>
      <c r="K430" s="503">
        <f t="shared" si="193"/>
        <v>0</v>
      </c>
      <c r="L430" s="503">
        <f t="shared" si="193"/>
        <v>0</v>
      </c>
      <c r="M430" s="511">
        <f t="shared" si="197"/>
        <v>0</v>
      </c>
      <c r="N430" s="503">
        <f t="shared" si="194"/>
        <v>0</v>
      </c>
      <c r="O430" s="503">
        <f t="shared" si="194"/>
        <v>0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0</v>
      </c>
      <c r="V430" s="510"/>
      <c r="W430" s="510"/>
    </row>
    <row r="431" spans="1:23" ht="12" customHeight="1">
      <c r="A431" s="498">
        <v>203101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30</v>
      </c>
      <c r="K431" s="503">
        <f t="shared" si="193"/>
        <v>20</v>
      </c>
      <c r="L431" s="503">
        <f t="shared" si="193"/>
        <v>25</v>
      </c>
      <c r="M431" s="511">
        <f t="shared" si="197"/>
        <v>0</v>
      </c>
      <c r="N431" s="503">
        <f t="shared" si="194"/>
        <v>0</v>
      </c>
      <c r="O431" s="503">
        <f t="shared" si="194"/>
        <v>75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75</v>
      </c>
      <c r="V431" s="510"/>
      <c r="W431" s="510"/>
    </row>
    <row r="432" spans="1:23" ht="12" customHeight="1">
      <c r="A432" s="498">
        <v>203201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0</v>
      </c>
      <c r="K432" s="503">
        <f t="shared" si="193"/>
        <v>0</v>
      </c>
      <c r="L432" s="503">
        <f t="shared" si="193"/>
        <v>0</v>
      </c>
      <c r="M432" s="511">
        <f t="shared" si="197"/>
        <v>0</v>
      </c>
      <c r="N432" s="503">
        <f t="shared" si="194"/>
        <v>0</v>
      </c>
      <c r="O432" s="503">
        <f t="shared" si="194"/>
        <v>0</v>
      </c>
      <c r="P432" s="504">
        <f t="shared" si="195"/>
        <v>0</v>
      </c>
      <c r="Q432" s="505">
        <f t="shared" si="195"/>
        <v>0</v>
      </c>
      <c r="R432" s="506">
        <f t="shared" si="195"/>
        <v>0</v>
      </c>
      <c r="S432" s="507"/>
      <c r="T432" s="508"/>
      <c r="U432" s="509">
        <f t="shared" si="192"/>
        <v>0</v>
      </c>
      <c r="V432" s="510"/>
      <c r="W432" s="510"/>
    </row>
    <row r="433" spans="1:23" ht="12" customHeight="1">
      <c r="A433" s="498">
        <v>203501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101</v>
      </c>
      <c r="R433" s="506">
        <f t="shared" si="195"/>
        <v>101</v>
      </c>
      <c r="S433" s="507"/>
      <c r="T433" s="508"/>
      <c r="U433" s="509">
        <f t="shared" si="192"/>
        <v>101</v>
      </c>
      <c r="V433" s="510"/>
      <c r="W433" s="510"/>
    </row>
    <row r="434" spans="1:23" ht="12" customHeight="1">
      <c r="A434" s="498">
        <v>203701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8</v>
      </c>
      <c r="O434" s="503">
        <f t="shared" si="194"/>
        <v>8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92"/>
        <v>8</v>
      </c>
      <c r="V434" s="510"/>
      <c r="W434" s="510"/>
    </row>
    <row r="435" spans="1:23" ht="12" customHeight="1">
      <c r="A435" s="498">
        <v>204101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0</v>
      </c>
      <c r="R435" s="506">
        <f t="shared" si="195"/>
        <v>0</v>
      </c>
      <c r="S435" s="507"/>
      <c r="T435" s="508"/>
      <c r="U435" s="509">
        <f t="shared" si="192"/>
        <v>0</v>
      </c>
      <c r="V435" s="510"/>
      <c r="W435" s="510"/>
    </row>
    <row r="436" spans="1:23" ht="12" customHeight="1">
      <c r="A436" s="498">
        <v>204501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110</v>
      </c>
      <c r="R436" s="506">
        <f t="shared" si="195"/>
        <v>110</v>
      </c>
      <c r="S436" s="507"/>
      <c r="T436" s="508"/>
      <c r="U436" s="509">
        <f t="shared" si="192"/>
        <v>110</v>
      </c>
      <c r="V436" s="510"/>
      <c r="W436" s="510"/>
    </row>
    <row r="437" spans="1:23" ht="12" customHeight="1">
      <c r="A437" s="498">
        <v>211001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92"/>
        <v>0</v>
      </c>
      <c r="V437" s="510"/>
      <c r="W437" s="510"/>
    </row>
    <row r="438" spans="1:23" ht="12" customHeight="1">
      <c r="A438" s="498">
        <v>212003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>
      <c r="A439" s="498">
        <v>213001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0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0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0</v>
      </c>
      <c r="V439" s="510"/>
      <c r="W439" s="510"/>
    </row>
    <row r="440" spans="1:23" ht="12" customHeight="1">
      <c r="A440" s="498">
        <v>216201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24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24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24</v>
      </c>
      <c r="V440" s="510"/>
      <c r="W440" s="510"/>
    </row>
    <row r="441" spans="1:23" ht="12" customHeight="1">
      <c r="A441" s="498">
        <v>216251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0</v>
      </c>
      <c r="K441" s="503">
        <f t="shared" si="193"/>
        <v>0</v>
      </c>
      <c r="L441" s="503">
        <f t="shared" si="193"/>
        <v>0</v>
      </c>
      <c r="M441" s="511">
        <f t="shared" si="197"/>
        <v>0</v>
      </c>
      <c r="N441" s="503">
        <f t="shared" si="194"/>
        <v>0</v>
      </c>
      <c r="O441" s="503">
        <f t="shared" si="194"/>
        <v>0</v>
      </c>
      <c r="P441" s="504">
        <f t="shared" si="195"/>
        <v>0</v>
      </c>
      <c r="Q441" s="505">
        <f t="shared" si="195"/>
        <v>0</v>
      </c>
      <c r="R441" s="506">
        <f t="shared" si="195"/>
        <v>0</v>
      </c>
      <c r="S441" s="507"/>
      <c r="T441" s="508"/>
      <c r="U441" s="509">
        <f t="shared" si="192"/>
        <v>0</v>
      </c>
      <c r="V441" s="510"/>
      <c r="W441" s="510"/>
    </row>
    <row r="442" spans="1:23" ht="12" customHeight="1">
      <c r="A442" s="498">
        <v>221001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ref="K442:L461" si="198">SUMIF($A$10:$A$333,$A442,K$10:K$333)</f>
        <v>0</v>
      </c>
      <c r="L442" s="503">
        <f t="shared" si="198"/>
        <v>0</v>
      </c>
      <c r="M442" s="511">
        <f t="shared" si="197"/>
        <v>0</v>
      </c>
      <c r="N442" s="503">
        <f t="shared" ref="N442:O461" si="199">SUMIF($A$10:$A$333,$A442,N$10:N$333)</f>
        <v>0</v>
      </c>
      <c r="O442" s="503">
        <f t="shared" si="199"/>
        <v>0</v>
      </c>
      <c r="P442" s="504">
        <f t="shared" ref="P442:R461" si="200">SUMIF($A$10:$A$328,$A442,P$10:P$328)</f>
        <v>0</v>
      </c>
      <c r="Q442" s="505">
        <f t="shared" si="200"/>
        <v>0</v>
      </c>
      <c r="R442" s="506">
        <f t="shared" si="200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>
      <c r="A443" s="498">
        <v>222001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si="198"/>
        <v>0</v>
      </c>
      <c r="L443" s="503">
        <f t="shared" si="198"/>
        <v>0</v>
      </c>
      <c r="M443" s="511">
        <f t="shared" si="197"/>
        <v>0</v>
      </c>
      <c r="N443" s="503">
        <f t="shared" si="199"/>
        <v>0</v>
      </c>
      <c r="O443" s="503">
        <f t="shared" si="199"/>
        <v>0</v>
      </c>
      <c r="P443" s="504">
        <f t="shared" si="200"/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>
      <c r="A444" s="498">
        <v>226001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>
      <c r="A445" s="498">
        <v>226501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>
      <c r="A446" s="498">
        <v>300000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>
      <c r="A447" s="498">
        <v>300010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>
      <c r="A448" s="498">
        <v>300030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>
      <c r="A449" s="498">
        <v>300300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>
      <c r="A450" s="498">
        <v>300400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>
      <c r="A451" s="498">
        <v>300410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>
      <c r="A452" s="498">
        <v>300700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>
      <c r="A453" s="498">
        <v>300710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>
      <c r="A454" s="498">
        <v>311001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0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0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0</v>
      </c>
      <c r="V454" s="510"/>
      <c r="W454" s="510"/>
    </row>
    <row r="455" spans="1:23" ht="12" customHeight="1">
      <c r="A455" s="498">
        <v>312001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35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35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35</v>
      </c>
      <c r="V455" s="510"/>
      <c r="W455" s="510"/>
    </row>
    <row r="456" spans="1:23" ht="12" customHeight="1">
      <c r="A456" s="498">
        <v>312008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8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8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8</v>
      </c>
      <c r="V456" s="510"/>
      <c r="W456" s="510"/>
    </row>
    <row r="457" spans="1:23" ht="12" customHeight="1">
      <c r="A457" s="498">
        <v>312021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40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40</v>
      </c>
      <c r="P457" s="504">
        <f t="shared" si="200"/>
        <v>0</v>
      </c>
      <c r="Q457" s="505">
        <f t="shared" si="200"/>
        <v>0</v>
      </c>
      <c r="R457" s="506">
        <f t="shared" si="200"/>
        <v>0</v>
      </c>
      <c r="S457" s="507"/>
      <c r="T457" s="508"/>
      <c r="U457" s="509">
        <f t="shared" si="192"/>
        <v>40</v>
      </c>
      <c r="V457" s="510"/>
      <c r="W457" s="510"/>
    </row>
    <row r="458" spans="1:23" ht="12" customHeight="1">
      <c r="A458" s="498">
        <v>312101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0</v>
      </c>
      <c r="P458" s="504">
        <f t="shared" si="200"/>
        <v>0</v>
      </c>
      <c r="Q458" s="505">
        <f t="shared" si="200"/>
        <v>180</v>
      </c>
      <c r="R458" s="506">
        <f t="shared" si="200"/>
        <v>180</v>
      </c>
      <c r="S458" s="507"/>
      <c r="T458" s="508"/>
      <c r="U458" s="509">
        <f t="shared" si="192"/>
        <v>180</v>
      </c>
      <c r="V458" s="510"/>
      <c r="W458" s="510"/>
    </row>
    <row r="459" spans="1:23" ht="12" customHeight="1">
      <c r="A459" s="498">
        <v>314000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0</v>
      </c>
      <c r="K459" s="503">
        <f t="shared" si="198"/>
        <v>0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0</v>
      </c>
      <c r="P459" s="504">
        <f t="shared" si="200"/>
        <v>0</v>
      </c>
      <c r="Q459" s="505">
        <f t="shared" si="200"/>
        <v>0</v>
      </c>
      <c r="R459" s="506">
        <f t="shared" si="200"/>
        <v>0</v>
      </c>
      <c r="S459" s="507"/>
      <c r="T459" s="508"/>
      <c r="U459" s="509">
        <f t="shared" si="192"/>
        <v>0</v>
      </c>
      <c r="V459" s="510"/>
      <c r="W459" s="510"/>
    </row>
    <row r="460" spans="1:23" ht="12" customHeight="1">
      <c r="A460" s="498">
        <v>314001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43</v>
      </c>
      <c r="K460" s="503">
        <f t="shared" si="198"/>
        <v>8</v>
      </c>
      <c r="L460" s="503">
        <f t="shared" si="198"/>
        <v>2</v>
      </c>
      <c r="M460" s="511">
        <f t="shared" si="197"/>
        <v>0</v>
      </c>
      <c r="N460" s="503">
        <f t="shared" si="199"/>
        <v>0</v>
      </c>
      <c r="O460" s="503">
        <f t="shared" si="199"/>
        <v>53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53</v>
      </c>
      <c r="V460" s="510"/>
      <c r="W460" s="510"/>
    </row>
    <row r="461" spans="1:23" ht="12" customHeight="1">
      <c r="A461" s="498">
        <v>314008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8</v>
      </c>
      <c r="K461" s="503">
        <f t="shared" si="198"/>
        <v>0</v>
      </c>
      <c r="L461" s="503">
        <f t="shared" si="198"/>
        <v>0</v>
      </c>
      <c r="M461" s="511">
        <f t="shared" si="197"/>
        <v>0</v>
      </c>
      <c r="N461" s="503">
        <f t="shared" si="199"/>
        <v>0</v>
      </c>
      <c r="O461" s="503">
        <f t="shared" si="199"/>
        <v>8</v>
      </c>
      <c r="P461" s="504">
        <f t="shared" si="200"/>
        <v>0</v>
      </c>
      <c r="Q461" s="505">
        <f t="shared" si="200"/>
        <v>0</v>
      </c>
      <c r="R461" s="506">
        <f t="shared" si="200"/>
        <v>0</v>
      </c>
      <c r="S461" s="507"/>
      <c r="T461" s="508"/>
      <c r="U461" s="509">
        <f t="shared" si="192"/>
        <v>8</v>
      </c>
      <c r="V461" s="510"/>
      <c r="W461" s="510"/>
    </row>
    <row r="462" spans="1:23" ht="12" customHeight="1">
      <c r="A462" s="498">
        <v>314011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16</v>
      </c>
      <c r="K462" s="503">
        <f t="shared" ref="K462:L481" si="201">SUMIF($A$10:$A$333,$A462,K$10:K$333)</f>
        <v>0</v>
      </c>
      <c r="L462" s="503">
        <f t="shared" si="201"/>
        <v>0</v>
      </c>
      <c r="M462" s="511">
        <f t="shared" si="197"/>
        <v>0</v>
      </c>
      <c r="N462" s="503">
        <f t="shared" ref="N462:O481" si="202">SUMIF($A$10:$A$333,$A462,N$10:N$333)</f>
        <v>0</v>
      </c>
      <c r="O462" s="503">
        <f t="shared" si="202"/>
        <v>16</v>
      </c>
      <c r="P462" s="504">
        <f t="shared" ref="P462:R481" si="203">SUMIF($A$10:$A$328,$A462,P$10:P$328)</f>
        <v>0</v>
      </c>
      <c r="Q462" s="505">
        <f t="shared" si="203"/>
        <v>0</v>
      </c>
      <c r="R462" s="506">
        <f t="shared" si="203"/>
        <v>0</v>
      </c>
      <c r="S462" s="507"/>
      <c r="T462" s="508"/>
      <c r="U462" s="509">
        <f t="shared" si="192"/>
        <v>16</v>
      </c>
      <c r="V462" s="510"/>
      <c r="W462" s="510"/>
    </row>
    <row r="463" spans="1:23" ht="12" customHeight="1">
      <c r="A463" s="498">
        <v>314018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8</v>
      </c>
      <c r="K463" s="503">
        <f t="shared" si="201"/>
        <v>0</v>
      </c>
      <c r="L463" s="503">
        <f t="shared" si="201"/>
        <v>0</v>
      </c>
      <c r="M463" s="511">
        <f t="shared" si="197"/>
        <v>0</v>
      </c>
      <c r="N463" s="503">
        <f t="shared" si="202"/>
        <v>0</v>
      </c>
      <c r="O463" s="503">
        <f t="shared" si="202"/>
        <v>8</v>
      </c>
      <c r="P463" s="504">
        <f t="shared" si="203"/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8</v>
      </c>
      <c r="V463" s="510"/>
      <c r="W463" s="510"/>
    </row>
    <row r="464" spans="1:23" ht="12" customHeight="1">
      <c r="A464" s="498">
        <v>314021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24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0</v>
      </c>
      <c r="O464" s="503">
        <f t="shared" si="202"/>
        <v>24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24</v>
      </c>
      <c r="V464" s="510"/>
      <c r="W464" s="510"/>
    </row>
    <row r="465" spans="1:23" ht="12" customHeight="1">
      <c r="A465" s="498">
        <v>314081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0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24</v>
      </c>
      <c r="O465" s="503">
        <f t="shared" si="202"/>
        <v>24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24</v>
      </c>
      <c r="V465" s="510"/>
      <c r="W465" s="510"/>
    </row>
    <row r="466" spans="1:23" ht="12" customHeight="1">
      <c r="A466" s="498">
        <v>314101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0</v>
      </c>
      <c r="O466" s="503">
        <f t="shared" si="202"/>
        <v>0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0</v>
      </c>
      <c r="V466" s="510"/>
      <c r="W466" s="510"/>
    </row>
    <row r="467" spans="1:23" ht="12" customHeight="1">
      <c r="A467" s="498">
        <v>314111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>
      <c r="A468" s="498">
        <v>314301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>
      <c r="A469" s="498">
        <v>320000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0</v>
      </c>
      <c r="K469" s="503">
        <f t="shared" si="201"/>
        <v>0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0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si="192"/>
        <v>0</v>
      </c>
      <c r="V469" s="510"/>
      <c r="W469" s="510"/>
    </row>
    <row r="470" spans="1:23" ht="12" customHeight="1">
      <c r="A470" s="498">
        <v>320001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228</v>
      </c>
      <c r="K470" s="503">
        <f t="shared" si="201"/>
        <v>20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248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ref="U470:U533" si="204">SUMIF($A$10:$A$328,$A470,U$10:U$328)</f>
        <v>248</v>
      </c>
      <c r="V470" s="510"/>
      <c r="W470" s="510"/>
    </row>
    <row r="471" spans="1:23" ht="12" customHeight="1">
      <c r="A471" s="498">
        <v>320008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48</v>
      </c>
      <c r="K471" s="503">
        <f t="shared" si="201"/>
        <v>0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48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si="204"/>
        <v>48</v>
      </c>
      <c r="V471" s="510"/>
      <c r="W471" s="510"/>
    </row>
    <row r="472" spans="1:23" ht="12" customHeight="1">
      <c r="A472" s="498">
        <v>320021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56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0</v>
      </c>
      <c r="O472" s="503">
        <f t="shared" si="202"/>
        <v>56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56</v>
      </c>
      <c r="V472" s="510"/>
      <c r="W472" s="510"/>
    </row>
    <row r="473" spans="1:23" ht="12" customHeight="1">
      <c r="A473" s="498">
        <v>320041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0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24</v>
      </c>
      <c r="O473" s="503">
        <f t="shared" si="202"/>
        <v>24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24</v>
      </c>
      <c r="V473" s="510"/>
      <c r="W473" s="510"/>
    </row>
    <row r="474" spans="1:23" ht="12" customHeight="1">
      <c r="A474" s="498">
        <v>320046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0</v>
      </c>
      <c r="O474" s="503">
        <f t="shared" si="202"/>
        <v>0</v>
      </c>
      <c r="P474" s="504">
        <f t="shared" si="203"/>
        <v>0</v>
      </c>
      <c r="Q474" s="505">
        <f t="shared" si="203"/>
        <v>0</v>
      </c>
      <c r="R474" s="506">
        <f t="shared" si="203"/>
        <v>0</v>
      </c>
      <c r="S474" s="507"/>
      <c r="T474" s="508"/>
      <c r="U474" s="509">
        <f t="shared" si="204"/>
        <v>0</v>
      </c>
      <c r="V474" s="510"/>
      <c r="W474" s="510"/>
    </row>
    <row r="475" spans="1:23" ht="12" customHeight="1">
      <c r="A475" s="498">
        <v>320101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2070</v>
      </c>
      <c r="Q475" s="505">
        <f t="shared" si="203"/>
        <v>1000</v>
      </c>
      <c r="R475" s="506">
        <f t="shared" si="203"/>
        <v>3070</v>
      </c>
      <c r="S475" s="507"/>
      <c r="T475" s="508"/>
      <c r="U475" s="509">
        <f t="shared" si="204"/>
        <v>3070</v>
      </c>
      <c r="V475" s="510"/>
      <c r="W475" s="510"/>
    </row>
    <row r="476" spans="1:23" ht="12" customHeight="1">
      <c r="A476" s="498">
        <v>321000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8</v>
      </c>
      <c r="K476" s="503">
        <f t="shared" si="201"/>
        <v>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8</v>
      </c>
      <c r="P476" s="504">
        <f t="shared" si="203"/>
        <v>0</v>
      </c>
      <c r="Q476" s="505">
        <f t="shared" si="203"/>
        <v>0</v>
      </c>
      <c r="R476" s="506">
        <f t="shared" si="203"/>
        <v>0</v>
      </c>
      <c r="S476" s="507"/>
      <c r="T476" s="508"/>
      <c r="U476" s="509">
        <f t="shared" si="204"/>
        <v>8</v>
      </c>
      <c r="V476" s="510"/>
      <c r="W476" s="510"/>
    </row>
    <row r="477" spans="1:23" ht="12" customHeight="1">
      <c r="A477" s="498">
        <v>321001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231</v>
      </c>
      <c r="K477" s="503">
        <f t="shared" si="201"/>
        <v>20</v>
      </c>
      <c r="L477" s="503">
        <f t="shared" si="201"/>
        <v>1</v>
      </c>
      <c r="M477" s="511">
        <f t="shared" si="197"/>
        <v>0</v>
      </c>
      <c r="N477" s="503">
        <f t="shared" si="202"/>
        <v>0</v>
      </c>
      <c r="O477" s="503">
        <f t="shared" si="202"/>
        <v>252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252</v>
      </c>
      <c r="V477" s="510"/>
      <c r="W477" s="510"/>
    </row>
    <row r="478" spans="1:23" ht="12" customHeight="1">
      <c r="A478" s="498">
        <v>321012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56</v>
      </c>
      <c r="K478" s="503">
        <f t="shared" si="201"/>
        <v>0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56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56</v>
      </c>
      <c r="V478" s="510"/>
      <c r="W478" s="510"/>
    </row>
    <row r="479" spans="1:23" ht="12" customHeight="1">
      <c r="A479" s="498">
        <v>321018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8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8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8</v>
      </c>
      <c r="V479" s="510"/>
      <c r="W479" s="510"/>
    </row>
    <row r="480" spans="1:23" ht="12" customHeight="1">
      <c r="A480" s="498">
        <v>321021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16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16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16</v>
      </c>
      <c r="V480" s="510"/>
      <c r="W480" s="510"/>
    </row>
    <row r="481" spans="1:23" ht="12" customHeight="1">
      <c r="A481" s="498">
        <v>321030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0</v>
      </c>
      <c r="K481" s="503">
        <f t="shared" si="201"/>
        <v>0</v>
      </c>
      <c r="L481" s="503">
        <f t="shared" si="201"/>
        <v>0</v>
      </c>
      <c r="M481" s="511">
        <f t="shared" si="197"/>
        <v>0</v>
      </c>
      <c r="N481" s="503">
        <f t="shared" si="202"/>
        <v>0</v>
      </c>
      <c r="O481" s="503">
        <f t="shared" si="202"/>
        <v>0</v>
      </c>
      <c r="P481" s="504">
        <f t="shared" si="203"/>
        <v>0</v>
      </c>
      <c r="Q481" s="505">
        <f t="shared" si="203"/>
        <v>0</v>
      </c>
      <c r="R481" s="506">
        <f t="shared" si="203"/>
        <v>0</v>
      </c>
      <c r="S481" s="507"/>
      <c r="T481" s="508"/>
      <c r="U481" s="509">
        <f t="shared" si="204"/>
        <v>0</v>
      </c>
      <c r="V481" s="510"/>
      <c r="W481" s="510"/>
    </row>
    <row r="482" spans="1:23" ht="12" customHeight="1">
      <c r="A482" s="498">
        <v>321031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ref="K482:L501" si="205">SUMIF($A$10:$A$333,$A482,K$10:K$333)</f>
        <v>0</v>
      </c>
      <c r="L482" s="503">
        <f t="shared" si="205"/>
        <v>0</v>
      </c>
      <c r="M482" s="511">
        <f t="shared" si="197"/>
        <v>0</v>
      </c>
      <c r="N482" s="503">
        <f t="shared" ref="N482:O501" si="206">SUMIF($A$10:$A$333,$A482,N$10:N$333)</f>
        <v>0</v>
      </c>
      <c r="O482" s="503">
        <f t="shared" si="206"/>
        <v>0</v>
      </c>
      <c r="P482" s="504">
        <f t="shared" ref="P482:R501" si="207">SUMIF($A$10:$A$328,$A482,P$10:P$328)</f>
        <v>0</v>
      </c>
      <c r="Q482" s="505">
        <f t="shared" si="207"/>
        <v>0</v>
      </c>
      <c r="R482" s="506">
        <f t="shared" si="207"/>
        <v>0</v>
      </c>
      <c r="S482" s="507"/>
      <c r="T482" s="508"/>
      <c r="U482" s="509">
        <f t="shared" si="204"/>
        <v>0</v>
      </c>
      <c r="V482" s="510"/>
      <c r="W482" s="510"/>
    </row>
    <row r="483" spans="1:23" ht="12" customHeight="1">
      <c r="A483" s="498">
        <v>321041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0</v>
      </c>
      <c r="K483" s="503">
        <f t="shared" si="205"/>
        <v>0</v>
      </c>
      <c r="L483" s="503">
        <f t="shared" si="205"/>
        <v>0</v>
      </c>
      <c r="M483" s="511">
        <f t="shared" si="197"/>
        <v>0</v>
      </c>
      <c r="N483" s="503">
        <f t="shared" si="206"/>
        <v>8</v>
      </c>
      <c r="O483" s="503">
        <f t="shared" si="206"/>
        <v>8</v>
      </c>
      <c r="P483" s="504">
        <f t="shared" si="207"/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8</v>
      </c>
      <c r="V483" s="510"/>
      <c r="W483" s="510"/>
    </row>
    <row r="484" spans="1:23" ht="12" customHeight="1">
      <c r="A484" s="498">
        <v>321072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8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0</v>
      </c>
      <c r="O484" s="503">
        <f t="shared" si="206"/>
        <v>8</v>
      </c>
      <c r="P484" s="504">
        <f t="shared" si="207"/>
        <v>0</v>
      </c>
      <c r="Q484" s="505">
        <f t="shared" si="207"/>
        <v>0</v>
      </c>
      <c r="R484" s="506">
        <f t="shared" si="207"/>
        <v>0</v>
      </c>
      <c r="S484" s="507"/>
      <c r="T484" s="508"/>
      <c r="U484" s="509">
        <f t="shared" si="204"/>
        <v>8</v>
      </c>
      <c r="V484" s="510"/>
      <c r="W484" s="510"/>
    </row>
    <row r="485" spans="1:23" ht="12" customHeight="1">
      <c r="A485" s="498">
        <v>321101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0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0</v>
      </c>
      <c r="P485" s="504">
        <f t="shared" si="207"/>
        <v>1147</v>
      </c>
      <c r="Q485" s="505">
        <f t="shared" si="207"/>
        <v>730</v>
      </c>
      <c r="R485" s="506">
        <f t="shared" si="207"/>
        <v>1877</v>
      </c>
      <c r="S485" s="507"/>
      <c r="T485" s="508"/>
      <c r="U485" s="509">
        <f t="shared" si="204"/>
        <v>1877</v>
      </c>
      <c r="V485" s="510"/>
      <c r="W485" s="510"/>
    </row>
    <row r="486" spans="1:23" ht="12" customHeight="1">
      <c r="A486" s="498">
        <v>321181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132</v>
      </c>
      <c r="Q486" s="505">
        <f t="shared" si="207"/>
        <v>0</v>
      </c>
      <c r="R486" s="506">
        <f t="shared" si="207"/>
        <v>132</v>
      </c>
      <c r="S486" s="507"/>
      <c r="T486" s="508"/>
      <c r="U486" s="509">
        <f t="shared" si="204"/>
        <v>132</v>
      </c>
      <c r="V486" s="510"/>
      <c r="W486" s="510"/>
    </row>
    <row r="487" spans="1:23" ht="12" customHeight="1">
      <c r="A487" s="498">
        <v>321501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0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0</v>
      </c>
      <c r="P487" s="504">
        <f t="shared" si="207"/>
        <v>0</v>
      </c>
      <c r="Q487" s="505">
        <f t="shared" si="207"/>
        <v>0</v>
      </c>
      <c r="R487" s="506">
        <f t="shared" si="207"/>
        <v>0</v>
      </c>
      <c r="S487" s="507"/>
      <c r="T487" s="508"/>
      <c r="U487" s="509">
        <f t="shared" si="204"/>
        <v>0</v>
      </c>
      <c r="V487" s="510"/>
      <c r="W487" s="510"/>
    </row>
    <row r="488" spans="1:23" ht="12" customHeight="1">
      <c r="A488" s="498">
        <v>332101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si="196"/>
        <v>56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56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56</v>
      </c>
      <c r="V488" s="510"/>
      <c r="W488" s="510"/>
    </row>
    <row r="489" spans="1:23" ht="12" customHeight="1">
      <c r="A489" s="498">
        <v>332121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ref="J489:J552" si="208">SUMIF($A$10:$A$333,$A489,J$10:J$333)</f>
        <v>0</v>
      </c>
      <c r="K489" s="503">
        <f t="shared" si="205"/>
        <v>0</v>
      </c>
      <c r="L489" s="503">
        <f t="shared" si="205"/>
        <v>0</v>
      </c>
      <c r="M489" s="511">
        <f t="shared" si="197"/>
        <v>0</v>
      </c>
      <c r="N489" s="503">
        <f t="shared" si="206"/>
        <v>0</v>
      </c>
      <c r="O489" s="503">
        <f t="shared" si="206"/>
        <v>0</v>
      </c>
      <c r="P489" s="504">
        <f t="shared" si="207"/>
        <v>0</v>
      </c>
      <c r="Q489" s="505">
        <f t="shared" si="207"/>
        <v>0</v>
      </c>
      <c r="R489" s="506">
        <f t="shared" si="207"/>
        <v>0</v>
      </c>
      <c r="S489" s="507"/>
      <c r="T489" s="508"/>
      <c r="U489" s="509">
        <f t="shared" si="204"/>
        <v>0</v>
      </c>
      <c r="V489" s="510"/>
      <c r="W489" s="510"/>
    </row>
    <row r="490" spans="1:23" ht="12" customHeight="1">
      <c r="A490" s="498">
        <v>332211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8"/>
        <v>0</v>
      </c>
      <c r="K490" s="503">
        <f t="shared" si="205"/>
        <v>0</v>
      </c>
      <c r="L490" s="503">
        <f t="shared" si="205"/>
        <v>0</v>
      </c>
      <c r="M490" s="511">
        <f t="shared" ref="M490:M553" si="209">SUMIF($A$10:$A$328,$A490,M$10:M$328)</f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385</v>
      </c>
      <c r="R490" s="506">
        <f t="shared" si="207"/>
        <v>385</v>
      </c>
      <c r="S490" s="507"/>
      <c r="T490" s="508"/>
      <c r="U490" s="509">
        <f t="shared" si="204"/>
        <v>385</v>
      </c>
      <c r="V490" s="510"/>
      <c r="W490" s="510"/>
    </row>
    <row r="491" spans="1:23" ht="12" customHeight="1">
      <c r="A491" s="498">
        <v>332300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0</v>
      </c>
      <c r="K491" s="503">
        <f t="shared" si="205"/>
        <v>0</v>
      </c>
      <c r="L491" s="503">
        <f t="shared" si="205"/>
        <v>0</v>
      </c>
      <c r="M491" s="511">
        <f t="shared" si="209"/>
        <v>0</v>
      </c>
      <c r="N491" s="503">
        <f t="shared" si="206"/>
        <v>0</v>
      </c>
      <c r="O491" s="503">
        <f t="shared" si="206"/>
        <v>0</v>
      </c>
      <c r="P491" s="504">
        <f t="shared" si="207"/>
        <v>0</v>
      </c>
      <c r="Q491" s="505">
        <f t="shared" si="207"/>
        <v>0</v>
      </c>
      <c r="R491" s="506">
        <f t="shared" si="207"/>
        <v>0</v>
      </c>
      <c r="S491" s="507"/>
      <c r="T491" s="508"/>
      <c r="U491" s="509">
        <f t="shared" si="204"/>
        <v>0</v>
      </c>
      <c r="V491" s="510"/>
      <c r="W491" s="510"/>
    </row>
    <row r="492" spans="1:23" ht="12" customHeight="1">
      <c r="A492" s="498">
        <v>332301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46</v>
      </c>
      <c r="K492" s="503">
        <f t="shared" si="205"/>
        <v>10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56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56</v>
      </c>
      <c r="V492" s="510"/>
      <c r="W492" s="510"/>
    </row>
    <row r="493" spans="1:23" ht="12" customHeight="1">
      <c r="A493" s="498">
        <v>332330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0</v>
      </c>
      <c r="K493" s="503">
        <f t="shared" si="205"/>
        <v>0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0</v>
      </c>
      <c r="V493" s="510"/>
      <c r="W493" s="510"/>
    </row>
    <row r="494" spans="1:23" ht="12" customHeight="1">
      <c r="A494" s="498">
        <v>332331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>
      <c r="A495" s="498">
        <v>332341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>
      <c r="A496" s="498">
        <v>332451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>
      <c r="A497" s="498">
        <v>332481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>
      <c r="A498" s="498">
        <v>332501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>
      <c r="A499" s="498">
        <v>332511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>
      <c r="A500" s="498">
        <v>341101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>
      <c r="A501" s="498">
        <v>341130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si="205"/>
        <v>0</v>
      </c>
      <c r="L501" s="503">
        <f t="shared" si="205"/>
        <v>0</v>
      </c>
      <c r="M501" s="511">
        <f t="shared" si="209"/>
        <v>0</v>
      </c>
      <c r="N501" s="503">
        <f t="shared" si="206"/>
        <v>0</v>
      </c>
      <c r="O501" s="503">
        <f t="shared" si="206"/>
        <v>0</v>
      </c>
      <c r="P501" s="504">
        <f t="shared" si="207"/>
        <v>0</v>
      </c>
      <c r="Q501" s="505">
        <f t="shared" si="207"/>
        <v>0</v>
      </c>
      <c r="R501" s="506">
        <f t="shared" si="207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>
      <c r="A502" s="498">
        <v>341131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ref="K502:L521" si="210">SUMIF($A$10:$A$333,$A502,K$10:K$333)</f>
        <v>0</v>
      </c>
      <c r="L502" s="503">
        <f t="shared" si="210"/>
        <v>0</v>
      </c>
      <c r="M502" s="511">
        <f t="shared" si="209"/>
        <v>0</v>
      </c>
      <c r="N502" s="503">
        <f t="shared" ref="N502:O521" si="211">SUMIF($A$10:$A$333,$A502,N$10:N$333)</f>
        <v>0</v>
      </c>
      <c r="O502" s="503">
        <f t="shared" si="211"/>
        <v>0</v>
      </c>
      <c r="P502" s="504">
        <f t="shared" ref="P502:R521" si="212">SUMIF($A$10:$A$328,$A502,P$10:P$328)</f>
        <v>0</v>
      </c>
      <c r="Q502" s="505">
        <f t="shared" si="212"/>
        <v>0</v>
      </c>
      <c r="R502" s="506">
        <f t="shared" si="212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>
      <c r="A503" s="498">
        <v>341141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si="210"/>
        <v>0</v>
      </c>
      <c r="L503" s="503">
        <f t="shared" si="210"/>
        <v>0</v>
      </c>
      <c r="M503" s="511">
        <f t="shared" si="209"/>
        <v>0</v>
      </c>
      <c r="N503" s="503">
        <f t="shared" si="211"/>
        <v>0</v>
      </c>
      <c r="O503" s="503">
        <f t="shared" si="211"/>
        <v>0</v>
      </c>
      <c r="P503" s="504">
        <f t="shared" si="212"/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>
      <c r="A504" s="498">
        <v>342101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0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0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0</v>
      </c>
      <c r="V504" s="510"/>
      <c r="W504" s="510"/>
    </row>
    <row r="505" spans="1:23" ht="12" customHeight="1">
      <c r="A505" s="498">
        <v>362001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48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48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48</v>
      </c>
      <c r="V505" s="510"/>
      <c r="W505" s="510"/>
    </row>
    <row r="506" spans="1:23" ht="12" customHeight="1">
      <c r="A506" s="498">
        <v>362101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0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0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0</v>
      </c>
      <c r="V506" s="510"/>
      <c r="W506" s="510"/>
    </row>
    <row r="507" spans="1:23" ht="12" customHeight="1">
      <c r="A507" s="498">
        <v>364201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8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8</v>
      </c>
      <c r="P507" s="504">
        <f t="shared" si="212"/>
        <v>0</v>
      </c>
      <c r="Q507" s="505">
        <f t="shared" si="212"/>
        <v>0</v>
      </c>
      <c r="R507" s="506">
        <f t="shared" si="212"/>
        <v>0</v>
      </c>
      <c r="S507" s="507"/>
      <c r="T507" s="508"/>
      <c r="U507" s="509">
        <f t="shared" si="204"/>
        <v>8</v>
      </c>
      <c r="V507" s="510"/>
      <c r="W507" s="510"/>
    </row>
    <row r="508" spans="1:23" ht="12" customHeight="1">
      <c r="A508" s="498">
        <v>364301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200</v>
      </c>
      <c r="Q508" s="505">
        <f t="shared" si="212"/>
        <v>0</v>
      </c>
      <c r="R508" s="506">
        <f t="shared" si="212"/>
        <v>200</v>
      </c>
      <c r="S508" s="507"/>
      <c r="T508" s="508"/>
      <c r="U508" s="509">
        <f t="shared" si="204"/>
        <v>200</v>
      </c>
      <c r="V508" s="510"/>
      <c r="W508" s="510"/>
    </row>
    <row r="509" spans="1:23" ht="12" customHeight="1">
      <c r="A509" s="498">
        <v>366200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0</v>
      </c>
      <c r="K509" s="503">
        <f t="shared" si="210"/>
        <v>0</v>
      </c>
      <c r="L509" s="503">
        <f t="shared" si="210"/>
        <v>0</v>
      </c>
      <c r="M509" s="511">
        <f t="shared" si="209"/>
        <v>0</v>
      </c>
      <c r="N509" s="503">
        <f t="shared" si="211"/>
        <v>0</v>
      </c>
      <c r="O509" s="503">
        <f t="shared" si="211"/>
        <v>0</v>
      </c>
      <c r="P509" s="504">
        <f t="shared" si="212"/>
        <v>0</v>
      </c>
      <c r="Q509" s="505">
        <f t="shared" si="212"/>
        <v>0</v>
      </c>
      <c r="R509" s="506">
        <f t="shared" si="212"/>
        <v>0</v>
      </c>
      <c r="S509" s="507"/>
      <c r="T509" s="508"/>
      <c r="U509" s="509">
        <f t="shared" si="204"/>
        <v>0</v>
      </c>
      <c r="V509" s="510"/>
      <c r="W509" s="510"/>
    </row>
    <row r="510" spans="1:23" ht="12" customHeight="1">
      <c r="A510" s="498">
        <v>366201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145</v>
      </c>
      <c r="K510" s="503">
        <f t="shared" si="210"/>
        <v>10</v>
      </c>
      <c r="L510" s="503">
        <f t="shared" si="210"/>
        <v>8</v>
      </c>
      <c r="M510" s="511">
        <f t="shared" si="209"/>
        <v>0</v>
      </c>
      <c r="N510" s="503">
        <f t="shared" si="211"/>
        <v>0</v>
      </c>
      <c r="O510" s="503">
        <f t="shared" si="211"/>
        <v>163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163</v>
      </c>
      <c r="V510" s="510"/>
      <c r="W510" s="510"/>
    </row>
    <row r="511" spans="1:23" ht="12" customHeight="1">
      <c r="A511" s="498">
        <v>366208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0</v>
      </c>
      <c r="K511" s="503">
        <f t="shared" si="210"/>
        <v>0</v>
      </c>
      <c r="L511" s="503">
        <f t="shared" si="210"/>
        <v>0</v>
      </c>
      <c r="M511" s="511">
        <f t="shared" si="209"/>
        <v>0</v>
      </c>
      <c r="N511" s="503">
        <f t="shared" si="211"/>
        <v>0</v>
      </c>
      <c r="O511" s="503">
        <f t="shared" si="211"/>
        <v>0</v>
      </c>
      <c r="P511" s="504">
        <f t="shared" si="212"/>
        <v>0</v>
      </c>
      <c r="Q511" s="505">
        <f t="shared" si="212"/>
        <v>0</v>
      </c>
      <c r="R511" s="506">
        <f t="shared" si="212"/>
        <v>0</v>
      </c>
      <c r="S511" s="507"/>
      <c r="T511" s="508"/>
      <c r="U511" s="509">
        <f t="shared" si="204"/>
        <v>0</v>
      </c>
      <c r="V511" s="510"/>
      <c r="W511" s="510"/>
    </row>
    <row r="512" spans="1:23" ht="12" customHeight="1">
      <c r="A512" s="498">
        <v>366301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0</v>
      </c>
      <c r="K512" s="503">
        <f t="shared" si="210"/>
        <v>0</v>
      </c>
      <c r="L512" s="503">
        <f t="shared" si="210"/>
        <v>0</v>
      </c>
      <c r="M512" s="511">
        <f t="shared" si="209"/>
        <v>0</v>
      </c>
      <c r="N512" s="503">
        <f t="shared" si="211"/>
        <v>0</v>
      </c>
      <c r="O512" s="503">
        <f t="shared" si="211"/>
        <v>0</v>
      </c>
      <c r="P512" s="504">
        <f t="shared" si="212"/>
        <v>484</v>
      </c>
      <c r="Q512" s="505">
        <f t="shared" si="212"/>
        <v>0</v>
      </c>
      <c r="R512" s="506">
        <f t="shared" si="212"/>
        <v>484</v>
      </c>
      <c r="S512" s="507"/>
      <c r="T512" s="508"/>
      <c r="U512" s="509">
        <f t="shared" si="204"/>
        <v>484</v>
      </c>
      <c r="V512" s="510"/>
      <c r="W512" s="510"/>
    </row>
    <row r="513" spans="1:23" ht="12" customHeight="1">
      <c r="A513" s="498">
        <v>367101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132</v>
      </c>
      <c r="K513" s="503">
        <f t="shared" si="210"/>
        <v>5</v>
      </c>
      <c r="L513" s="503">
        <f t="shared" si="210"/>
        <v>3</v>
      </c>
      <c r="M513" s="511">
        <f t="shared" si="209"/>
        <v>0</v>
      </c>
      <c r="N513" s="503">
        <f t="shared" si="211"/>
        <v>0</v>
      </c>
      <c r="O513" s="503">
        <f t="shared" si="211"/>
        <v>140</v>
      </c>
      <c r="P513" s="504">
        <f t="shared" si="212"/>
        <v>0</v>
      </c>
      <c r="Q513" s="505">
        <f t="shared" si="212"/>
        <v>0</v>
      </c>
      <c r="R513" s="506">
        <f t="shared" si="212"/>
        <v>0</v>
      </c>
      <c r="S513" s="507"/>
      <c r="T513" s="508"/>
      <c r="U513" s="509">
        <f t="shared" si="204"/>
        <v>140</v>
      </c>
      <c r="V513" s="510"/>
      <c r="W513" s="510"/>
    </row>
    <row r="514" spans="1:23" ht="12" customHeight="1">
      <c r="A514" s="498">
        <v>367108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0</v>
      </c>
      <c r="K514" s="503">
        <f t="shared" si="210"/>
        <v>0</v>
      </c>
      <c r="L514" s="503">
        <f t="shared" si="210"/>
        <v>0</v>
      </c>
      <c r="M514" s="511">
        <f t="shared" si="209"/>
        <v>0</v>
      </c>
      <c r="N514" s="503">
        <f t="shared" si="211"/>
        <v>0</v>
      </c>
      <c r="O514" s="503">
        <f t="shared" si="211"/>
        <v>0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0</v>
      </c>
      <c r="V514" s="510"/>
      <c r="W514" s="510"/>
    </row>
    <row r="515" spans="1:23" ht="12" customHeight="1">
      <c r="A515" s="498">
        <v>367200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0</v>
      </c>
      <c r="K515" s="503">
        <f t="shared" si="210"/>
        <v>0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0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0</v>
      </c>
      <c r="V515" s="510"/>
      <c r="W515" s="510"/>
    </row>
    <row r="516" spans="1:23" ht="12" customHeight="1">
      <c r="A516" s="498">
        <v>367201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28</v>
      </c>
      <c r="K516" s="503">
        <f t="shared" si="210"/>
        <v>4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32</v>
      </c>
      <c r="P516" s="504">
        <f t="shared" si="212"/>
        <v>0</v>
      </c>
      <c r="Q516" s="505">
        <f t="shared" si="212"/>
        <v>0</v>
      </c>
      <c r="R516" s="506">
        <f t="shared" si="212"/>
        <v>0</v>
      </c>
      <c r="S516" s="507"/>
      <c r="T516" s="508"/>
      <c r="U516" s="509">
        <f t="shared" si="204"/>
        <v>32</v>
      </c>
      <c r="V516" s="510"/>
      <c r="W516" s="510"/>
    </row>
    <row r="517" spans="1:23" ht="12" customHeight="1">
      <c r="A517" s="498">
        <v>367301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0</v>
      </c>
      <c r="K517" s="503">
        <f t="shared" si="210"/>
        <v>0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0</v>
      </c>
      <c r="P517" s="504">
        <f t="shared" si="212"/>
        <v>560</v>
      </c>
      <c r="Q517" s="505">
        <f t="shared" si="212"/>
        <v>0</v>
      </c>
      <c r="R517" s="506">
        <f t="shared" si="212"/>
        <v>560</v>
      </c>
      <c r="S517" s="507"/>
      <c r="T517" s="508"/>
      <c r="U517" s="509">
        <f t="shared" si="204"/>
        <v>560</v>
      </c>
      <c r="V517" s="510"/>
      <c r="W517" s="510"/>
    </row>
    <row r="518" spans="1:23" ht="12" customHeight="1">
      <c r="A518" s="498">
        <v>400100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0</v>
      </c>
      <c r="Q518" s="505">
        <f t="shared" si="212"/>
        <v>0</v>
      </c>
      <c r="R518" s="506">
        <f t="shared" si="212"/>
        <v>0</v>
      </c>
      <c r="S518" s="507"/>
      <c r="T518" s="508"/>
      <c r="U518" s="509">
        <f t="shared" si="204"/>
        <v>0</v>
      </c>
      <c r="V518" s="510"/>
      <c r="W518" s="510"/>
    </row>
    <row r="519" spans="1:23" ht="12" customHeight="1">
      <c r="A519" s="498">
        <v>400200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>
      <c r="A520" s="498">
        <v>400300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>
      <c r="A521" s="498">
        <v>411001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si="210"/>
        <v>0</v>
      </c>
      <c r="L521" s="503">
        <f t="shared" si="210"/>
        <v>0</v>
      </c>
      <c r="M521" s="511">
        <f t="shared" si="209"/>
        <v>0</v>
      </c>
      <c r="N521" s="503">
        <f t="shared" si="211"/>
        <v>0</v>
      </c>
      <c r="O521" s="503">
        <f t="shared" si="211"/>
        <v>0</v>
      </c>
      <c r="P521" s="504">
        <f t="shared" si="212"/>
        <v>0</v>
      </c>
      <c r="Q521" s="505">
        <f t="shared" si="212"/>
        <v>0</v>
      </c>
      <c r="R521" s="506">
        <f t="shared" si="212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>
      <c r="A522" s="498">
        <v>411041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ref="K522:L541" si="213">SUMIF($A$10:$A$333,$A522,K$10:K$333)</f>
        <v>0</v>
      </c>
      <c r="L522" s="503">
        <f t="shared" si="213"/>
        <v>0</v>
      </c>
      <c r="M522" s="511">
        <f t="shared" si="209"/>
        <v>0</v>
      </c>
      <c r="N522" s="503">
        <f t="shared" ref="N522:O541" si="214">SUMIF($A$10:$A$333,$A522,N$10:N$333)</f>
        <v>0</v>
      </c>
      <c r="O522" s="503">
        <f t="shared" si="214"/>
        <v>0</v>
      </c>
      <c r="P522" s="504">
        <f t="shared" ref="P522:R541" si="215">SUMIF($A$10:$A$328,$A522,P$10:P$328)</f>
        <v>0</v>
      </c>
      <c r="Q522" s="505">
        <f t="shared" si="215"/>
        <v>0</v>
      </c>
      <c r="R522" s="506">
        <f t="shared" si="215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>
      <c r="A523" s="498">
        <v>412001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si="213"/>
        <v>0</v>
      </c>
      <c r="L523" s="503">
        <f t="shared" si="213"/>
        <v>0</v>
      </c>
      <c r="M523" s="511">
        <f t="shared" si="209"/>
        <v>0</v>
      </c>
      <c r="N523" s="503">
        <f t="shared" si="214"/>
        <v>0</v>
      </c>
      <c r="O523" s="503">
        <f t="shared" si="214"/>
        <v>0</v>
      </c>
      <c r="P523" s="504">
        <f t="shared" si="215"/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>
      <c r="A524" s="498">
        <v>422001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16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16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16</v>
      </c>
      <c r="V524" s="510"/>
      <c r="W524" s="510"/>
    </row>
    <row r="525" spans="1:23" ht="12" customHeight="1">
      <c r="A525" s="498">
        <v>423001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56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0</v>
      </c>
      <c r="O525" s="503">
        <f t="shared" si="214"/>
        <v>56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56</v>
      </c>
      <c r="V525" s="510"/>
      <c r="W525" s="510"/>
    </row>
    <row r="526" spans="1:23" ht="12" customHeight="1">
      <c r="A526" s="498">
        <v>423700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0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8</v>
      </c>
      <c r="O526" s="503">
        <f t="shared" si="214"/>
        <v>8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8</v>
      </c>
      <c r="V526" s="510"/>
      <c r="W526" s="510"/>
    </row>
    <row r="527" spans="1:23" ht="12" customHeight="1">
      <c r="A527" s="498">
        <v>423701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16</v>
      </c>
      <c r="O527" s="503">
        <f t="shared" si="214"/>
        <v>16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16</v>
      </c>
      <c r="V527" s="510"/>
      <c r="W527" s="510"/>
    </row>
    <row r="528" spans="1:23" ht="12" customHeight="1">
      <c r="A528" s="498">
        <v>424001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0</v>
      </c>
      <c r="O528" s="503">
        <f t="shared" si="214"/>
        <v>0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0</v>
      </c>
      <c r="V528" s="510"/>
      <c r="W528" s="510"/>
    </row>
    <row r="529" spans="1:23" ht="12" customHeight="1">
      <c r="A529" s="498">
        <v>431000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>
      <c r="A530" s="498">
        <v>431001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0</v>
      </c>
      <c r="K530" s="503">
        <f t="shared" si="213"/>
        <v>0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0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0</v>
      </c>
      <c r="V530" s="510"/>
      <c r="W530" s="510"/>
    </row>
    <row r="531" spans="1:23" ht="12" customHeight="1">
      <c r="A531" s="498">
        <v>433000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24</v>
      </c>
      <c r="K531" s="503">
        <f t="shared" si="213"/>
        <v>8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32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32</v>
      </c>
      <c r="V531" s="510"/>
      <c r="W531" s="510"/>
    </row>
    <row r="532" spans="1:23" ht="12" customHeight="1">
      <c r="A532" s="498">
        <v>433001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9</v>
      </c>
      <c r="K532" s="503">
        <f t="shared" si="213"/>
        <v>7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16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16</v>
      </c>
      <c r="V532" s="510"/>
      <c r="W532" s="510"/>
    </row>
    <row r="533" spans="1:23" ht="12" customHeight="1">
      <c r="A533" s="498">
        <v>433010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0</v>
      </c>
      <c r="K533" s="503">
        <f t="shared" si="213"/>
        <v>0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0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si="204"/>
        <v>0</v>
      </c>
      <c r="V533" s="510"/>
      <c r="W533" s="510"/>
    </row>
    <row r="534" spans="1:23" ht="12" customHeight="1">
      <c r="A534" s="498">
        <v>433011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0</v>
      </c>
      <c r="K534" s="503">
        <f t="shared" si="213"/>
        <v>0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0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ref="U534:U555" si="216">SUMIF($A$10:$A$328,$A534,U$10:U$328)</f>
        <v>0</v>
      </c>
      <c r="V534" s="510"/>
      <c r="W534" s="510"/>
    </row>
    <row r="535" spans="1:23" ht="12" customHeight="1">
      <c r="A535" s="498">
        <v>433051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0</v>
      </c>
      <c r="M535" s="511">
        <f t="shared" si="209"/>
        <v>0</v>
      </c>
      <c r="N535" s="503">
        <f t="shared" si="214"/>
        <v>0</v>
      </c>
      <c r="O535" s="503">
        <f t="shared" si="214"/>
        <v>0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si="216"/>
        <v>0</v>
      </c>
      <c r="V535" s="510"/>
      <c r="W535" s="510"/>
    </row>
    <row r="536" spans="1:23" ht="12" customHeight="1">
      <c r="A536" s="498">
        <v>433060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8</v>
      </c>
      <c r="M536" s="511">
        <f t="shared" si="209"/>
        <v>0</v>
      </c>
      <c r="N536" s="503">
        <f t="shared" si="214"/>
        <v>0</v>
      </c>
      <c r="O536" s="503">
        <f t="shared" si="214"/>
        <v>8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8</v>
      </c>
      <c r="V536" s="510"/>
      <c r="W536" s="510"/>
    </row>
    <row r="537" spans="1:23" ht="12" customHeight="1">
      <c r="A537" s="498">
        <v>433061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0</v>
      </c>
      <c r="M537" s="511">
        <f t="shared" si="209"/>
        <v>0</v>
      </c>
      <c r="N537" s="503">
        <f t="shared" si="214"/>
        <v>0</v>
      </c>
      <c r="O537" s="503">
        <f t="shared" si="214"/>
        <v>0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0</v>
      </c>
      <c r="V537" s="510"/>
      <c r="W537" s="510"/>
    </row>
    <row r="538" spans="1:23" ht="12" customHeight="1">
      <c r="A538" s="498">
        <v>433064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>
      <c r="A539" s="498">
        <v>433071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>
      <c r="A540" s="498">
        <v>433081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>
      <c r="A541" s="498">
        <v>433091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si="213"/>
        <v>0</v>
      </c>
      <c r="L541" s="503">
        <f t="shared" si="213"/>
        <v>0</v>
      </c>
      <c r="M541" s="511">
        <f t="shared" si="209"/>
        <v>0</v>
      </c>
      <c r="N541" s="503">
        <f t="shared" si="214"/>
        <v>0</v>
      </c>
      <c r="O541" s="503">
        <f t="shared" si="214"/>
        <v>0</v>
      </c>
      <c r="P541" s="504">
        <f t="shared" si="215"/>
        <v>0</v>
      </c>
      <c r="Q541" s="505">
        <f t="shared" si="215"/>
        <v>0</v>
      </c>
      <c r="R541" s="506">
        <f t="shared" si="215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>
      <c r="A542" s="498">
        <v>433092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ref="K542:L561" si="217">SUMIF($A$10:$A$333,$A542,K$10:K$333)</f>
        <v>0</v>
      </c>
      <c r="L542" s="503">
        <f t="shared" si="217"/>
        <v>0</v>
      </c>
      <c r="M542" s="511">
        <f t="shared" si="209"/>
        <v>0</v>
      </c>
      <c r="N542" s="503">
        <f t="shared" ref="N542:O561" si="218">SUMIF($A$10:$A$333,$A542,N$10:N$333)</f>
        <v>0</v>
      </c>
      <c r="O542" s="503">
        <f t="shared" si="218"/>
        <v>0</v>
      </c>
      <c r="P542" s="504">
        <f t="shared" ref="P542:R561" si="219">SUMIF($A$10:$A$328,$A542,P$10:P$328)</f>
        <v>0</v>
      </c>
      <c r="Q542" s="505">
        <f t="shared" si="219"/>
        <v>0</v>
      </c>
      <c r="R542" s="506">
        <f t="shared" si="219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>
      <c r="A543" s="498">
        <v>433093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si="217"/>
        <v>0</v>
      </c>
      <c r="L543" s="503">
        <f t="shared" si="217"/>
        <v>0</v>
      </c>
      <c r="M543" s="511">
        <f t="shared" si="209"/>
        <v>0</v>
      </c>
      <c r="N543" s="503">
        <f t="shared" si="218"/>
        <v>0</v>
      </c>
      <c r="O543" s="503">
        <f t="shared" si="218"/>
        <v>0</v>
      </c>
      <c r="P543" s="504">
        <f t="shared" si="219"/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>
      <c r="A544" s="498">
        <v>433094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>
      <c r="A545" s="498">
        <v>433700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>
      <c r="A546" s="498">
        <v>433701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0</v>
      </c>
      <c r="M546" s="511">
        <f t="shared" si="209"/>
        <v>0</v>
      </c>
      <c r="N546" s="503">
        <f t="shared" si="218"/>
        <v>0</v>
      </c>
      <c r="O546" s="503">
        <f t="shared" si="218"/>
        <v>0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0</v>
      </c>
      <c r="V546" s="510"/>
      <c r="W546" s="510"/>
    </row>
    <row r="547" spans="1:23" ht="12" customHeight="1">
      <c r="A547" s="498">
        <v>433760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16</v>
      </c>
      <c r="M547" s="511">
        <f t="shared" si="209"/>
        <v>0</v>
      </c>
      <c r="N547" s="503">
        <f t="shared" si="218"/>
        <v>0</v>
      </c>
      <c r="O547" s="503">
        <f t="shared" si="218"/>
        <v>16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16</v>
      </c>
      <c r="V547" s="510"/>
      <c r="W547" s="510"/>
    </row>
    <row r="548" spans="1:23" ht="12" customHeight="1">
      <c r="A548" s="498">
        <v>433774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0</v>
      </c>
      <c r="M548" s="511">
        <f t="shared" si="209"/>
        <v>0</v>
      </c>
      <c r="N548" s="503">
        <f t="shared" si="218"/>
        <v>0</v>
      </c>
      <c r="O548" s="503">
        <f t="shared" si="218"/>
        <v>0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0</v>
      </c>
      <c r="V548" s="510"/>
      <c r="W548" s="510"/>
    </row>
    <row r="549" spans="1:23" ht="12" customHeight="1">
      <c r="A549" s="498">
        <v>433779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45</v>
      </c>
      <c r="M549" s="511">
        <f t="shared" si="209"/>
        <v>0</v>
      </c>
      <c r="N549" s="503">
        <f t="shared" si="218"/>
        <v>0</v>
      </c>
      <c r="O549" s="503">
        <f t="shared" si="218"/>
        <v>45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45</v>
      </c>
      <c r="V549" s="510"/>
      <c r="W549" s="510"/>
    </row>
    <row r="550" spans="1:23" ht="12" customHeight="1">
      <c r="A550" s="498">
        <v>433780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12</v>
      </c>
      <c r="M550" s="511">
        <f t="shared" si="209"/>
        <v>0</v>
      </c>
      <c r="N550" s="503">
        <f t="shared" si="218"/>
        <v>0</v>
      </c>
      <c r="O550" s="503">
        <f t="shared" si="218"/>
        <v>12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12</v>
      </c>
      <c r="V550" s="510"/>
      <c r="W550" s="510"/>
    </row>
    <row r="551" spans="1:23" ht="12" customHeight="1">
      <c r="A551" s="498">
        <v>433781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0</v>
      </c>
      <c r="M551" s="511">
        <f t="shared" si="209"/>
        <v>0</v>
      </c>
      <c r="N551" s="503">
        <f t="shared" si="218"/>
        <v>0</v>
      </c>
      <c r="O551" s="503">
        <f t="shared" si="218"/>
        <v>0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0</v>
      </c>
      <c r="V551" s="510"/>
      <c r="W551" s="510"/>
    </row>
    <row r="552" spans="1:23" ht="12" customHeight="1">
      <c r="A552" s="498">
        <v>433782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si="208"/>
        <v>0</v>
      </c>
      <c r="K552" s="503">
        <f t="shared" si="217"/>
        <v>0</v>
      </c>
      <c r="L552" s="503">
        <f t="shared" si="217"/>
        <v>0</v>
      </c>
      <c r="M552" s="511">
        <f t="shared" si="209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0</v>
      </c>
      <c r="V552" s="510"/>
      <c r="W552" s="510"/>
    </row>
    <row r="553" spans="1:23" ht="12" customHeight="1">
      <c r="A553" s="498">
        <v>433783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ref="J553:J616" si="220">SUMIF($A$10:$A$333,$A553,J$10:J$333)</f>
        <v>0</v>
      </c>
      <c r="K553" s="503">
        <f t="shared" si="217"/>
        <v>0</v>
      </c>
      <c r="L553" s="503">
        <f t="shared" si="217"/>
        <v>0</v>
      </c>
      <c r="M553" s="511">
        <f t="shared" si="209"/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0</v>
      </c>
      <c r="V553" s="510"/>
      <c r="W553" s="510"/>
    </row>
    <row r="554" spans="1:23" ht="12" customHeight="1">
      <c r="A554" s="498">
        <v>434000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0"/>
        <v>0</v>
      </c>
      <c r="K554" s="503">
        <f t="shared" si="217"/>
        <v>0</v>
      </c>
      <c r="L554" s="503">
        <f t="shared" si="217"/>
        <v>0</v>
      </c>
      <c r="M554" s="511">
        <f t="shared" ref="M554:M617" si="221">SUMIF($A$10:$A$328,$A554,M$10:M$328)</f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>
      <c r="A555" s="498">
        <v>434001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si="221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 t="shared" si="216"/>
        <v>0</v>
      </c>
      <c r="V555" s="510"/>
      <c r="W555" s="510"/>
    </row>
    <row r="556" spans="1:23" ht="12" customHeight="1">
      <c r="A556" s="498">
        <v>511001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>SUMIF($A$10:$A$333,$A556,U$10:U$333)</f>
        <v>0</v>
      </c>
      <c r="V556" s="510"/>
      <c r="W556" s="510"/>
    </row>
    <row r="557" spans="1:23" ht="12" customHeight="1">
      <c r="A557" s="498">
        <v>512001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>SUMIF($A$10:$A$333,$A557,U$10:U$333)</f>
        <v>0</v>
      </c>
      <c r="V557" s="510"/>
      <c r="W557" s="510"/>
    </row>
    <row r="558" spans="1:23" ht="12" customHeight="1">
      <c r="A558" s="498">
        <v>513001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SUMIF($A$10:$A$333,$A558,U$10:U$333)</f>
        <v>0</v>
      </c>
      <c r="V558" s="510"/>
      <c r="W558" s="510"/>
    </row>
    <row r="559" spans="1:23" ht="12" customHeight="1">
      <c r="A559" s="498">
        <v>513021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0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8</v>
      </c>
      <c r="O559" s="503">
        <f t="shared" si="218"/>
        <v>8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>SUMIF($A$10:$A$333,$A559,U$10:U$333)</f>
        <v>8</v>
      </c>
      <c r="V559" s="510"/>
      <c r="W559" s="510"/>
    </row>
    <row r="560" spans="1:23" ht="12" customHeight="1">
      <c r="A560" s="498">
        <v>542000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24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24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ref="U560:U604" si="222">SUMIF($A$10:$A$328,$A560,U$10:U$328)</f>
        <v>24</v>
      </c>
      <c r="V560" s="510"/>
      <c r="W560" s="510"/>
    </row>
    <row r="561" spans="1:23" ht="12" customHeight="1">
      <c r="A561" s="498">
        <v>546000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16</v>
      </c>
      <c r="K561" s="503">
        <f t="shared" si="217"/>
        <v>0</v>
      </c>
      <c r="L561" s="503">
        <f t="shared" si="217"/>
        <v>0</v>
      </c>
      <c r="M561" s="511">
        <f t="shared" si="221"/>
        <v>0</v>
      </c>
      <c r="N561" s="503">
        <f t="shared" si="218"/>
        <v>0</v>
      </c>
      <c r="O561" s="503">
        <f t="shared" si="218"/>
        <v>16</v>
      </c>
      <c r="P561" s="504">
        <f t="shared" si="219"/>
        <v>0</v>
      </c>
      <c r="Q561" s="505">
        <f t="shared" si="219"/>
        <v>0</v>
      </c>
      <c r="R561" s="506">
        <f t="shared" si="219"/>
        <v>0</v>
      </c>
      <c r="S561" s="507"/>
      <c r="T561" s="508"/>
      <c r="U561" s="509">
        <f t="shared" si="222"/>
        <v>16</v>
      </c>
      <c r="V561" s="510"/>
      <c r="W561" s="510"/>
    </row>
    <row r="562" spans="1:23" ht="12" customHeight="1">
      <c r="A562" s="498">
        <v>546001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32</v>
      </c>
      <c r="K562" s="503">
        <f t="shared" ref="K562:L581" si="223">SUMIF($A$10:$A$333,$A562,K$10:K$333)</f>
        <v>0</v>
      </c>
      <c r="L562" s="503">
        <f t="shared" si="223"/>
        <v>0</v>
      </c>
      <c r="M562" s="511">
        <f t="shared" si="221"/>
        <v>0</v>
      </c>
      <c r="N562" s="503">
        <f t="shared" ref="N562:O581" si="224">SUMIF($A$10:$A$333,$A562,N$10:N$333)</f>
        <v>0</v>
      </c>
      <c r="O562" s="503">
        <f t="shared" si="224"/>
        <v>32</v>
      </c>
      <c r="P562" s="504">
        <f t="shared" ref="P562:R581" si="225">SUMIF($A$10:$A$328,$A562,P$10:P$328)</f>
        <v>0</v>
      </c>
      <c r="Q562" s="505">
        <f t="shared" si="225"/>
        <v>0</v>
      </c>
      <c r="R562" s="506">
        <f t="shared" si="225"/>
        <v>0</v>
      </c>
      <c r="S562" s="507"/>
      <c r="T562" s="508"/>
      <c r="U562" s="509">
        <f t="shared" si="222"/>
        <v>32</v>
      </c>
      <c r="V562" s="510"/>
      <c r="W562" s="510"/>
    </row>
    <row r="563" spans="1:23" ht="12" customHeight="1">
      <c r="A563" s="498">
        <v>546030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si="223"/>
        <v>0</v>
      </c>
      <c r="L563" s="503">
        <f t="shared" si="223"/>
        <v>0</v>
      </c>
      <c r="M563" s="511">
        <f t="shared" si="221"/>
        <v>0</v>
      </c>
      <c r="N563" s="503">
        <f t="shared" si="224"/>
        <v>0</v>
      </c>
      <c r="O563" s="503">
        <f t="shared" si="224"/>
        <v>0</v>
      </c>
      <c r="P563" s="504">
        <f t="shared" si="225"/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>
      <c r="A564" s="498">
        <v>11250130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0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0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0</v>
      </c>
      <c r="V564" s="510"/>
      <c r="W564" s="510"/>
    </row>
    <row r="565" spans="1:23" ht="12" customHeight="1">
      <c r="A565" s="498">
        <v>11250133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>
      <c r="A566" s="498">
        <v>11250862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>
      <c r="A567" s="498">
        <v>11252887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0</v>
      </c>
      <c r="R567" s="506">
        <f t="shared" si="225"/>
        <v>0</v>
      </c>
      <c r="S567" s="507"/>
      <c r="T567" s="508"/>
      <c r="U567" s="509">
        <f t="shared" si="222"/>
        <v>0</v>
      </c>
      <c r="V567" s="510"/>
      <c r="W567" s="510"/>
    </row>
    <row r="568" spans="1:23" ht="12" customHeight="1">
      <c r="A568" s="498">
        <v>11252892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56</v>
      </c>
      <c r="R568" s="506">
        <f t="shared" si="225"/>
        <v>56</v>
      </c>
      <c r="S568" s="507"/>
      <c r="T568" s="508"/>
      <c r="U568" s="509">
        <f t="shared" si="222"/>
        <v>56</v>
      </c>
      <c r="V568" s="510"/>
      <c r="W568" s="510"/>
    </row>
    <row r="569" spans="1:23" ht="12" customHeight="1">
      <c r="A569" s="498">
        <v>11259812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>
      <c r="A570" s="498">
        <v>11350118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0</v>
      </c>
      <c r="R570" s="506">
        <f t="shared" si="225"/>
        <v>0</v>
      </c>
      <c r="S570" s="507"/>
      <c r="T570" s="508"/>
      <c r="U570" s="509">
        <f t="shared" si="222"/>
        <v>0</v>
      </c>
      <c r="V570" s="510"/>
      <c r="W570" s="510"/>
    </row>
    <row r="571" spans="1:23" ht="12" customHeight="1">
      <c r="A571" s="498">
        <v>11350130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>
      <c r="A572" s="498">
        <v>11350133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>
      <c r="A573" s="498">
        <v>11350862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>
      <c r="A574" s="498">
        <v>11350817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>
      <c r="A575" s="498">
        <v>11352830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>
      <c r="A576" s="498">
        <v>11352887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0</v>
      </c>
      <c r="R576" s="506">
        <f t="shared" si="225"/>
        <v>0</v>
      </c>
      <c r="S576" s="507"/>
      <c r="T576" s="508"/>
      <c r="U576" s="509">
        <f t="shared" si="222"/>
        <v>0</v>
      </c>
      <c r="V576" s="510"/>
      <c r="W576" s="510"/>
    </row>
    <row r="577" spans="1:23" ht="12" customHeight="1">
      <c r="A577" s="498">
        <v>11352892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32</v>
      </c>
      <c r="R577" s="506">
        <f t="shared" si="225"/>
        <v>32</v>
      </c>
      <c r="S577" s="507"/>
      <c r="T577" s="508"/>
      <c r="U577" s="509">
        <f t="shared" si="222"/>
        <v>32</v>
      </c>
      <c r="V577" s="510"/>
      <c r="W577" s="510"/>
    </row>
    <row r="578" spans="1:23" ht="12" customHeight="1">
      <c r="A578" s="498">
        <v>11359812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>
      <c r="A579" s="498">
        <v>11450118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0</v>
      </c>
      <c r="R579" s="506">
        <f t="shared" si="225"/>
        <v>0</v>
      </c>
      <c r="S579" s="507"/>
      <c r="T579" s="508"/>
      <c r="U579" s="509">
        <f t="shared" si="222"/>
        <v>0</v>
      </c>
      <c r="V579" s="510"/>
      <c r="W579" s="510"/>
    </row>
    <row r="580" spans="1:23" ht="12" customHeight="1">
      <c r="A580" s="498">
        <v>11450130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>
      <c r="A581" s="498">
        <v>11450817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si="223"/>
        <v>0</v>
      </c>
      <c r="L581" s="503">
        <f t="shared" si="223"/>
        <v>0</v>
      </c>
      <c r="M581" s="511">
        <f t="shared" si="221"/>
        <v>0</v>
      </c>
      <c r="N581" s="503">
        <f t="shared" si="224"/>
        <v>0</v>
      </c>
      <c r="O581" s="503">
        <f t="shared" si="224"/>
        <v>0</v>
      </c>
      <c r="P581" s="504">
        <f t="shared" si="225"/>
        <v>0</v>
      </c>
      <c r="Q581" s="505">
        <f t="shared" si="225"/>
        <v>0</v>
      </c>
      <c r="R581" s="506">
        <f t="shared" si="225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>
      <c r="A582" s="498">
        <v>11450832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ref="K582:L601" si="226">SUMIF($A$10:$A$333,$A582,K$10:K$333)</f>
        <v>0</v>
      </c>
      <c r="L582" s="503">
        <f t="shared" si="226"/>
        <v>0</v>
      </c>
      <c r="M582" s="511">
        <f t="shared" si="221"/>
        <v>0</v>
      </c>
      <c r="N582" s="503">
        <f t="shared" ref="N582:O601" si="227">SUMIF($A$10:$A$333,$A582,N$10:N$333)</f>
        <v>0</v>
      </c>
      <c r="O582" s="503">
        <f t="shared" si="227"/>
        <v>0</v>
      </c>
      <c r="P582" s="504">
        <f t="shared" ref="P582:R601" si="228">SUMIF($A$10:$A$328,$A582,P$10:P$328)</f>
        <v>0</v>
      </c>
      <c r="Q582" s="505">
        <f t="shared" si="228"/>
        <v>0</v>
      </c>
      <c r="R582" s="506">
        <f t="shared" si="228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>
      <c r="A583" s="498">
        <v>11452812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si="226"/>
        <v>0</v>
      </c>
      <c r="L583" s="503">
        <f t="shared" si="226"/>
        <v>0</v>
      </c>
      <c r="M583" s="511">
        <f t="shared" si="221"/>
        <v>0</v>
      </c>
      <c r="N583" s="503">
        <f t="shared" si="227"/>
        <v>0</v>
      </c>
      <c r="O583" s="503">
        <f t="shared" si="227"/>
        <v>0</v>
      </c>
      <c r="P583" s="504">
        <f t="shared" si="228"/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>
      <c r="A584" s="498">
        <v>11452833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>
      <c r="A585" s="498">
        <v>11550130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>
      <c r="A586" s="498">
        <v>12202117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>
      <c r="A587" s="498">
        <v>12202844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>
      <c r="A588" s="498">
        <v>12202885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>
      <c r="A589" s="498">
        <v>12213118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>
      <c r="A590" s="498">
        <v>12213130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>
      <c r="A591" s="498">
        <v>12302110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>
      <c r="A592" s="498">
        <v>12302118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>
      <c r="A593" s="498">
        <v>12302122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>
      <c r="A594" s="498">
        <v>12302835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>
      <c r="A595" s="498">
        <v>12303118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>
      <c r="A596" s="498">
        <v>12702009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>
      <c r="A597" s="498">
        <v>12702018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>
      <c r="A598" s="498">
        <v>12702022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>
      <c r="A599" s="498">
        <v>12702815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>
      <c r="A600" s="498">
        <v>12706832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>
      <c r="A601" s="498">
        <v>13201109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si="226"/>
        <v>0</v>
      </c>
      <c r="L601" s="503">
        <f t="shared" si="226"/>
        <v>0</v>
      </c>
      <c r="M601" s="511">
        <f t="shared" si="221"/>
        <v>0</v>
      </c>
      <c r="N601" s="503">
        <f t="shared" si="227"/>
        <v>0</v>
      </c>
      <c r="O601" s="503">
        <f t="shared" si="227"/>
        <v>0</v>
      </c>
      <c r="P601" s="504">
        <f t="shared" si="228"/>
        <v>0</v>
      </c>
      <c r="Q601" s="505">
        <f t="shared" si="228"/>
        <v>0</v>
      </c>
      <c r="R601" s="506">
        <f t="shared" si="228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>
      <c r="A602" s="498">
        <v>13201130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ref="K602:L621" si="229">SUMIF($A$10:$A$333,$A602,K$10:K$333)</f>
        <v>0</v>
      </c>
      <c r="L602" s="503">
        <f t="shared" si="229"/>
        <v>0</v>
      </c>
      <c r="M602" s="511">
        <f t="shared" si="221"/>
        <v>0</v>
      </c>
      <c r="N602" s="503">
        <f t="shared" ref="N602:O621" si="230">SUMIF($A$10:$A$333,$A602,N$10:N$333)</f>
        <v>0</v>
      </c>
      <c r="O602" s="503">
        <f t="shared" si="230"/>
        <v>0</v>
      </c>
      <c r="P602" s="504">
        <f t="shared" ref="P602:R621" si="231">SUMIF($A$10:$A$328,$A602,P$10:P$328)</f>
        <v>0</v>
      </c>
      <c r="Q602" s="505">
        <f t="shared" si="231"/>
        <v>0</v>
      </c>
      <c r="R602" s="506">
        <f t="shared" si="231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>
      <c r="A603" s="498">
        <v>13202130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si="229"/>
        <v>0</v>
      </c>
      <c r="L603" s="503">
        <f t="shared" si="229"/>
        <v>0</v>
      </c>
      <c r="M603" s="511">
        <f t="shared" si="221"/>
        <v>0</v>
      </c>
      <c r="N603" s="503">
        <f t="shared" si="230"/>
        <v>0</v>
      </c>
      <c r="O603" s="503">
        <f t="shared" si="230"/>
        <v>0</v>
      </c>
      <c r="P603" s="504">
        <f t="shared" si="231"/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>
      <c r="A604" s="498">
        <v>13301108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>
        <f t="shared" si="222"/>
        <v>0</v>
      </c>
      <c r="V604" s="510"/>
      <c r="W604" s="510"/>
    </row>
    <row r="605" spans="1:23" ht="12" customHeight="1">
      <c r="A605" s="498">
        <v>13301110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/>
      <c r="V605" s="510"/>
      <c r="W605" s="510"/>
    </row>
    <row r="606" spans="1:23" ht="12" customHeight="1">
      <c r="A606" s="498">
        <v>13301130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ref="U606:U637" si="232">SUMIF($A$10:$A$328,$A606,U$10:U$328)</f>
        <v>0</v>
      </c>
      <c r="V606" s="510"/>
      <c r="W606" s="510"/>
    </row>
    <row r="607" spans="1:23" ht="12" customHeight="1">
      <c r="A607" s="498">
        <v>13301140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>
        <f t="shared" si="232"/>
        <v>0</v>
      </c>
      <c r="V607" s="510"/>
      <c r="W607" s="510"/>
    </row>
    <row r="608" spans="1:23" ht="12" customHeight="1">
      <c r="A608" s="498">
        <v>13301145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si="232"/>
        <v>0</v>
      </c>
      <c r="V608" s="510"/>
      <c r="W608" s="510"/>
    </row>
    <row r="609" spans="1:23" ht="12" customHeight="1">
      <c r="A609" s="498">
        <v>13301808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>
      <c r="A610" s="498">
        <v>13301811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>
      <c r="A611" s="498">
        <v>13301812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>
      <c r="A612" s="498">
        <v>13301844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>
      <c r="A613" s="498">
        <v>13301885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>
      <c r="A614" s="498">
        <v>13302109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>
      <c r="A615" s="498">
        <v>13302130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>
      <c r="A616" s="498">
        <v>13607109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si="220"/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>
      <c r="A617" s="498">
        <v>13607127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ref="J617:J680" si="233">SUMIF($A$10:$A$333,$A617,J$10:J$333)</f>
        <v>0</v>
      </c>
      <c r="K617" s="503">
        <f t="shared" si="229"/>
        <v>0</v>
      </c>
      <c r="L617" s="503">
        <f t="shared" si="229"/>
        <v>0</v>
      </c>
      <c r="M617" s="511">
        <f t="shared" si="221"/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>
      <c r="A618" s="498">
        <v>13607130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3"/>
        <v>0</v>
      </c>
      <c r="K618" s="503">
        <f t="shared" si="229"/>
        <v>0</v>
      </c>
      <c r="L618" s="503">
        <f t="shared" si="229"/>
        <v>0</v>
      </c>
      <c r="M618" s="511">
        <f t="shared" ref="M618:M681" si="234">SUMIF($A$10:$A$328,$A618,M$10:M$328)</f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>
      <c r="A619" s="498">
        <v>13607143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si="234"/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>
      <c r="A620" s="498">
        <v>13607145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>
      <c r="A621" s="498">
        <v>13607808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si="229"/>
        <v>0</v>
      </c>
      <c r="L621" s="503">
        <f t="shared" si="229"/>
        <v>0</v>
      </c>
      <c r="M621" s="511">
        <f t="shared" si="234"/>
        <v>0</v>
      </c>
      <c r="N621" s="503">
        <f t="shared" si="230"/>
        <v>0</v>
      </c>
      <c r="O621" s="503">
        <f t="shared" si="230"/>
        <v>0</v>
      </c>
      <c r="P621" s="504">
        <f t="shared" si="231"/>
        <v>0</v>
      </c>
      <c r="Q621" s="505">
        <f t="shared" si="231"/>
        <v>0</v>
      </c>
      <c r="R621" s="506">
        <f t="shared" si="231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>
      <c r="A622" s="498">
        <v>13607812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ref="K622:L641" si="235">SUMIF($A$10:$A$333,$A622,K$10:K$333)</f>
        <v>0</v>
      </c>
      <c r="L622" s="503">
        <f t="shared" si="235"/>
        <v>0</v>
      </c>
      <c r="M622" s="511">
        <f t="shared" si="234"/>
        <v>0</v>
      </c>
      <c r="N622" s="503">
        <f t="shared" ref="N622:O641" si="236">SUMIF($A$10:$A$333,$A622,N$10:N$333)</f>
        <v>0</v>
      </c>
      <c r="O622" s="503">
        <f t="shared" si="236"/>
        <v>0</v>
      </c>
      <c r="P622" s="504">
        <f t="shared" ref="P622:R641" si="237">SUMIF($A$10:$A$328,$A622,P$10:P$328)</f>
        <v>0</v>
      </c>
      <c r="Q622" s="505">
        <f t="shared" si="237"/>
        <v>0</v>
      </c>
      <c r="R622" s="506">
        <f t="shared" si="237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>
      <c r="A623" s="498">
        <v>13607815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si="235"/>
        <v>0</v>
      </c>
      <c r="L623" s="503">
        <f t="shared" si="235"/>
        <v>0</v>
      </c>
      <c r="M623" s="511">
        <f t="shared" si="234"/>
        <v>0</v>
      </c>
      <c r="N623" s="503">
        <f t="shared" si="236"/>
        <v>0</v>
      </c>
      <c r="O623" s="503">
        <f t="shared" si="236"/>
        <v>0</v>
      </c>
      <c r="P623" s="504">
        <f t="shared" si="237"/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>
      <c r="A624" s="498">
        <v>13607844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>
      <c r="A625" s="498">
        <v>13607845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>
      <c r="A626" s="498">
        <v>13607885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>
      <c r="A627" s="498">
        <v>13607887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>
      <c r="A628" s="498">
        <v>13627109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>
      <c r="A629" s="498">
        <v>13627130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>
      <c r="A630" s="498">
        <v>13627145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>
      <c r="A631" s="498">
        <v>13801812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>
      <c r="A632" s="498">
        <v>13801815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>
      <c r="A633" s="498">
        <v>13801844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>
      <c r="A634" s="498">
        <v>13801885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>
      <c r="A635" s="498">
        <v>13861808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>
      <c r="A636" s="498">
        <v>13861815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>
      <c r="A637" s="498">
        <v>13861844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si="232"/>
        <v>0</v>
      </c>
      <c r="V637" s="510"/>
      <c r="W637" s="510"/>
    </row>
    <row r="638" spans="1:23" ht="12" customHeight="1">
      <c r="A638" s="498">
        <v>13901109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ref="U638:U669" si="238">SUMIF($A$10:$A$328,$A638,U$10:U$328)</f>
        <v>0</v>
      </c>
      <c r="V638" s="510"/>
      <c r="W638" s="510"/>
    </row>
    <row r="639" spans="1:23" ht="12" customHeight="1">
      <c r="A639" s="498">
        <v>13901145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8"/>
        <v>0</v>
      </c>
      <c r="V639" s="510"/>
      <c r="W639" s="510"/>
    </row>
    <row r="640" spans="1:23" ht="12" customHeight="1">
      <c r="A640" s="498">
        <v>20150835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si="238"/>
        <v>0</v>
      </c>
      <c r="V640" s="510"/>
      <c r="W640" s="510"/>
    </row>
    <row r="641" spans="1:23" ht="12" customHeight="1">
      <c r="A641" s="498">
        <v>31210808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si="235"/>
        <v>0</v>
      </c>
      <c r="L641" s="503">
        <f t="shared" si="235"/>
        <v>0</v>
      </c>
      <c r="M641" s="511">
        <f t="shared" si="234"/>
        <v>0</v>
      </c>
      <c r="N641" s="503">
        <f t="shared" si="236"/>
        <v>0</v>
      </c>
      <c r="O641" s="503">
        <f t="shared" si="236"/>
        <v>0</v>
      </c>
      <c r="P641" s="504">
        <f t="shared" si="237"/>
        <v>0</v>
      </c>
      <c r="Q641" s="505">
        <f t="shared" si="237"/>
        <v>0</v>
      </c>
      <c r="R641" s="506">
        <f t="shared" si="237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>
      <c r="A642" s="498">
        <v>31210820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ref="K642:L661" si="239">SUMIF($A$10:$A$333,$A642,K$10:K$333)</f>
        <v>0</v>
      </c>
      <c r="L642" s="503">
        <f t="shared" si="239"/>
        <v>0</v>
      </c>
      <c r="M642" s="511">
        <f t="shared" si="234"/>
        <v>0</v>
      </c>
      <c r="N642" s="503">
        <f t="shared" ref="N642:O661" si="240">SUMIF($A$10:$A$333,$A642,N$10:N$333)</f>
        <v>0</v>
      </c>
      <c r="O642" s="503">
        <f t="shared" si="240"/>
        <v>0</v>
      </c>
      <c r="P642" s="504">
        <f t="shared" ref="P642:R661" si="241">SUMIF($A$10:$A$328,$A642,P$10:P$328)</f>
        <v>0</v>
      </c>
      <c r="Q642" s="505">
        <f t="shared" si="241"/>
        <v>0</v>
      </c>
      <c r="R642" s="506">
        <f t="shared" si="241"/>
        <v>0</v>
      </c>
      <c r="S642" s="507"/>
      <c r="T642" s="508"/>
      <c r="U642" s="509">
        <f t="shared" si="238"/>
        <v>0</v>
      </c>
      <c r="V642" s="510"/>
      <c r="W642" s="510"/>
    </row>
    <row r="643" spans="1:23" ht="12" customHeight="1">
      <c r="A643" s="498">
        <v>31210825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si="239"/>
        <v>0</v>
      </c>
      <c r="L643" s="503">
        <f t="shared" si="239"/>
        <v>0</v>
      </c>
      <c r="M643" s="511">
        <f t="shared" si="234"/>
        <v>0</v>
      </c>
      <c r="N643" s="503">
        <f t="shared" si="240"/>
        <v>0</v>
      </c>
      <c r="O643" s="503">
        <f t="shared" si="240"/>
        <v>0</v>
      </c>
      <c r="P643" s="504">
        <f t="shared" si="241"/>
        <v>110</v>
      </c>
      <c r="Q643" s="505">
        <f t="shared" si="241"/>
        <v>0</v>
      </c>
      <c r="R643" s="506">
        <f t="shared" si="241"/>
        <v>110</v>
      </c>
      <c r="S643" s="507"/>
      <c r="T643" s="508"/>
      <c r="U643" s="509">
        <f t="shared" si="238"/>
        <v>110</v>
      </c>
      <c r="V643" s="510"/>
      <c r="W643" s="510"/>
    </row>
    <row r="644" spans="1:23" ht="12" customHeight="1">
      <c r="A644" s="498">
        <v>31210831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580</v>
      </c>
      <c r="Q644" s="505">
        <f t="shared" si="241"/>
        <v>0</v>
      </c>
      <c r="R644" s="506">
        <f t="shared" si="241"/>
        <v>580</v>
      </c>
      <c r="S644" s="507"/>
      <c r="T644" s="508"/>
      <c r="U644" s="509">
        <f t="shared" si="238"/>
        <v>580</v>
      </c>
      <c r="V644" s="510"/>
      <c r="W644" s="510"/>
    </row>
    <row r="645" spans="1:23" ht="12" customHeight="1">
      <c r="A645" s="498">
        <v>31210888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0</v>
      </c>
      <c r="Q645" s="505">
        <f t="shared" si="241"/>
        <v>0</v>
      </c>
      <c r="R645" s="506">
        <f t="shared" si="241"/>
        <v>0</v>
      </c>
      <c r="S645" s="507"/>
      <c r="T645" s="508"/>
      <c r="U645" s="509">
        <f t="shared" si="238"/>
        <v>0</v>
      </c>
      <c r="V645" s="510"/>
      <c r="W645" s="510"/>
    </row>
    <row r="646" spans="1:23" ht="12" customHeight="1">
      <c r="A646" s="498">
        <v>31210823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0</v>
      </c>
      <c r="Q646" s="505">
        <f t="shared" si="241"/>
        <v>0</v>
      </c>
      <c r="R646" s="506">
        <f t="shared" si="241"/>
        <v>0</v>
      </c>
      <c r="S646" s="507"/>
      <c r="T646" s="508"/>
      <c r="U646" s="509">
        <f t="shared" si="238"/>
        <v>0</v>
      </c>
      <c r="V646" s="510"/>
      <c r="W646" s="510"/>
    </row>
    <row r="647" spans="1:23" ht="12" customHeight="1">
      <c r="A647" s="498">
        <v>31400126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>
      <c r="A648" s="498">
        <v>31400872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0</v>
      </c>
      <c r="Q648" s="505">
        <f t="shared" si="241"/>
        <v>0</v>
      </c>
      <c r="R648" s="506">
        <f t="shared" si="241"/>
        <v>0</v>
      </c>
      <c r="S648" s="507"/>
      <c r="T648" s="508"/>
      <c r="U648" s="509">
        <f t="shared" si="238"/>
        <v>0</v>
      </c>
      <c r="V648" s="510"/>
      <c r="W648" s="510"/>
    </row>
    <row r="649" spans="1:23" ht="12" customHeight="1">
      <c r="A649" s="498">
        <v>31410825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32</v>
      </c>
      <c r="Q649" s="505">
        <f t="shared" si="241"/>
        <v>0</v>
      </c>
      <c r="R649" s="506">
        <f t="shared" si="241"/>
        <v>32</v>
      </c>
      <c r="S649" s="507"/>
      <c r="T649" s="508"/>
      <c r="U649" s="509">
        <f t="shared" si="238"/>
        <v>32</v>
      </c>
      <c r="V649" s="510"/>
      <c r="W649" s="510"/>
    </row>
    <row r="650" spans="1:23" ht="12" customHeight="1">
      <c r="A650" s="498">
        <v>31410854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0</v>
      </c>
      <c r="Q650" s="505">
        <f t="shared" si="241"/>
        <v>280</v>
      </c>
      <c r="R650" s="506">
        <f t="shared" si="241"/>
        <v>280</v>
      </c>
      <c r="S650" s="507"/>
      <c r="T650" s="508"/>
      <c r="U650" s="509">
        <f t="shared" si="238"/>
        <v>280</v>
      </c>
      <c r="V650" s="510"/>
      <c r="W650" s="510"/>
    </row>
    <row r="651" spans="1:23" ht="12" customHeight="1">
      <c r="A651" s="498">
        <v>31411813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70</v>
      </c>
      <c r="Q651" s="505">
        <f t="shared" si="241"/>
        <v>330</v>
      </c>
      <c r="R651" s="506">
        <f t="shared" si="241"/>
        <v>400</v>
      </c>
      <c r="S651" s="507"/>
      <c r="T651" s="508"/>
      <c r="U651" s="509">
        <f t="shared" si="238"/>
        <v>400</v>
      </c>
      <c r="V651" s="510"/>
      <c r="W651" s="510"/>
    </row>
    <row r="652" spans="1:23" ht="12" customHeight="1">
      <c r="A652" s="498">
        <v>31411825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0</v>
      </c>
      <c r="Q652" s="505">
        <f t="shared" si="241"/>
        <v>0</v>
      </c>
      <c r="R652" s="506">
        <f t="shared" si="241"/>
        <v>0</v>
      </c>
      <c r="S652" s="507"/>
      <c r="T652" s="508"/>
      <c r="U652" s="509">
        <f t="shared" si="238"/>
        <v>0</v>
      </c>
      <c r="V652" s="510"/>
      <c r="W652" s="510"/>
    </row>
    <row r="653" spans="1:23" ht="12" customHeight="1">
      <c r="A653" s="498">
        <v>31410831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214</v>
      </c>
      <c r="Q653" s="505">
        <f t="shared" si="241"/>
        <v>0</v>
      </c>
      <c r="R653" s="506">
        <f t="shared" si="241"/>
        <v>214</v>
      </c>
      <c r="S653" s="507"/>
      <c r="T653" s="508"/>
      <c r="U653" s="509">
        <f t="shared" si="238"/>
        <v>214</v>
      </c>
      <c r="V653" s="510"/>
      <c r="W653" s="510"/>
    </row>
    <row r="654" spans="1:23" ht="12" customHeight="1">
      <c r="A654" s="498">
        <v>31411831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170</v>
      </c>
      <c r="Q654" s="505">
        <f t="shared" si="241"/>
        <v>0</v>
      </c>
      <c r="R654" s="506">
        <f t="shared" si="241"/>
        <v>170</v>
      </c>
      <c r="S654" s="507"/>
      <c r="T654" s="508"/>
      <c r="U654" s="509">
        <f t="shared" si="238"/>
        <v>170</v>
      </c>
      <c r="V654" s="510"/>
      <c r="W654" s="510"/>
    </row>
    <row r="655" spans="1:23" ht="12" customHeight="1">
      <c r="A655" s="498">
        <v>31411854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0</v>
      </c>
      <c r="Q655" s="505">
        <f t="shared" si="241"/>
        <v>104</v>
      </c>
      <c r="R655" s="506">
        <f t="shared" si="241"/>
        <v>104</v>
      </c>
      <c r="S655" s="507"/>
      <c r="T655" s="508"/>
      <c r="U655" s="509">
        <f t="shared" si="238"/>
        <v>104</v>
      </c>
      <c r="V655" s="510"/>
      <c r="W655" s="510"/>
    </row>
    <row r="656" spans="1:23" ht="12" customHeight="1">
      <c r="A656" s="498">
        <v>32000890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0</v>
      </c>
      <c r="Q656" s="505">
        <f t="shared" si="241"/>
        <v>0</v>
      </c>
      <c r="R656" s="506">
        <f t="shared" si="241"/>
        <v>0</v>
      </c>
      <c r="S656" s="507"/>
      <c r="T656" s="508"/>
      <c r="U656" s="509">
        <f t="shared" si="238"/>
        <v>0</v>
      </c>
      <c r="V656" s="510"/>
      <c r="W656" s="510"/>
    </row>
    <row r="657" spans="1:23" ht="12" customHeight="1">
      <c r="A657" s="498">
        <v>32010104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0</v>
      </c>
      <c r="R657" s="506">
        <f t="shared" si="241"/>
        <v>0</v>
      </c>
      <c r="S657" s="507"/>
      <c r="T657" s="508"/>
      <c r="U657" s="509">
        <f t="shared" si="238"/>
        <v>0</v>
      </c>
      <c r="V657" s="510"/>
      <c r="W657" s="510"/>
    </row>
    <row r="658" spans="1:23" ht="12" customHeight="1">
      <c r="A658" s="498">
        <v>32010108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>
      <c r="A659" s="498">
        <v>32010131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>
      <c r="A660" s="498">
        <v>32010834</v>
      </c>
      <c r="B660" s="499"/>
      <c r="C660" s="500"/>
      <c r="D660" s="501"/>
      <c r="E660" s="501"/>
      <c r="F660" s="501"/>
      <c r="G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>
      <c r="A661" s="498">
        <v>32010837</v>
      </c>
      <c r="B661" s="499"/>
      <c r="C661" s="500"/>
      <c r="D661" s="501"/>
      <c r="E661" s="501"/>
      <c r="F661" s="501"/>
      <c r="H661" s="501"/>
      <c r="I661" s="502"/>
      <c r="J661" s="503">
        <f t="shared" si="233"/>
        <v>0</v>
      </c>
      <c r="K661" s="503">
        <f t="shared" si="239"/>
        <v>0</v>
      </c>
      <c r="L661" s="503">
        <f t="shared" si="239"/>
        <v>0</v>
      </c>
      <c r="M661" s="511">
        <f t="shared" si="234"/>
        <v>0</v>
      </c>
      <c r="N661" s="503">
        <f t="shared" si="240"/>
        <v>0</v>
      </c>
      <c r="O661" s="503">
        <f t="shared" si="240"/>
        <v>0</v>
      </c>
      <c r="P661" s="504">
        <f t="shared" si="241"/>
        <v>0</v>
      </c>
      <c r="Q661" s="505">
        <f t="shared" si="241"/>
        <v>0</v>
      </c>
      <c r="R661" s="506">
        <f t="shared" si="241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>
      <c r="A662" s="498">
        <v>32010890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ref="K662:L681" si="242">SUMIF($A$10:$A$333,$A662,K$10:K$333)</f>
        <v>0</v>
      </c>
      <c r="L662" s="503">
        <f t="shared" si="242"/>
        <v>0</v>
      </c>
      <c r="M662" s="511">
        <f t="shared" si="234"/>
        <v>0</v>
      </c>
      <c r="N662" s="503">
        <f t="shared" ref="N662:O681" si="243">SUMIF($A$10:$A$333,$A662,N$10:N$333)</f>
        <v>0</v>
      </c>
      <c r="O662" s="503">
        <f t="shared" si="243"/>
        <v>0</v>
      </c>
      <c r="P662" s="504">
        <f t="shared" ref="P662:R681" si="244">SUMIF($A$10:$A$328,$A662,P$10:P$328)</f>
        <v>0</v>
      </c>
      <c r="Q662" s="505">
        <f t="shared" si="244"/>
        <v>0</v>
      </c>
      <c r="R662" s="506">
        <f t="shared" si="244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>
      <c r="A663" s="498">
        <v>32101870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3"/>
        <v>0</v>
      </c>
      <c r="K663" s="503">
        <f t="shared" si="242"/>
        <v>0</v>
      </c>
      <c r="L663" s="503">
        <f t="shared" si="242"/>
        <v>0</v>
      </c>
      <c r="M663" s="511">
        <f t="shared" si="234"/>
        <v>0</v>
      </c>
      <c r="N663" s="503">
        <f t="shared" si="243"/>
        <v>0</v>
      </c>
      <c r="O663" s="503">
        <f t="shared" si="243"/>
        <v>0</v>
      </c>
      <c r="P663" s="504">
        <f t="shared" si="244"/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>
      <c r="A664" s="498">
        <v>32110108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>
      <c r="A665" s="498">
        <v>32110811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>
      <c r="A666" s="498">
        <v>32110834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>
      <c r="A667" s="498">
        <v>32110837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>
      <c r="A668" s="498">
        <v>32110890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>
      <c r="A669" s="498">
        <v>33221834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si="238"/>
        <v>0</v>
      </c>
      <c r="V669" s="510"/>
      <c r="W669" s="510"/>
    </row>
    <row r="670" spans="1:23" ht="12" customHeight="1">
      <c r="A670" s="498">
        <v>33221873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ref="U670:U694" si="245">SUMIF($A$10:$A$328,$A670,U$10:U$328)</f>
        <v>0</v>
      </c>
      <c r="V670" s="510"/>
      <c r="W670" s="510"/>
    </row>
    <row r="671" spans="1:23" ht="12" customHeight="1">
      <c r="A671" s="498">
        <v>33245837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45"/>
        <v>0</v>
      </c>
      <c r="V671" s="510"/>
      <c r="W671" s="510"/>
    </row>
    <row r="672" spans="1:23" ht="12" customHeight="1">
      <c r="A672" s="498">
        <v>36210108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si="245"/>
        <v>0</v>
      </c>
      <c r="V672" s="510"/>
      <c r="W672" s="510"/>
    </row>
    <row r="673" spans="1:23" ht="12" customHeight="1">
      <c r="A673" s="498">
        <v>36210831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>
      <c r="A674" s="498">
        <v>36420834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>
      <c r="A675" s="498">
        <v>36420890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>
      <c r="A676" s="498">
        <v>36430104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>
      <c r="A677" s="498">
        <v>36430837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>
      <c r="A678" s="498">
        <v>36430876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>
      <c r="A679" s="498">
        <v>36620834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>
      <c r="A680" s="498">
        <v>36630104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si="233"/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>
      <c r="A681" s="498">
        <v>36630107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ref="J681:J694" si="246">SUMIF($A$10:$A$333,$A681,J$10:J$333)</f>
        <v>0</v>
      </c>
      <c r="K681" s="503">
        <f t="shared" si="242"/>
        <v>0</v>
      </c>
      <c r="L681" s="503">
        <f t="shared" si="242"/>
        <v>0</v>
      </c>
      <c r="M681" s="511">
        <f t="shared" si="234"/>
        <v>0</v>
      </c>
      <c r="N681" s="503">
        <f t="shared" si="243"/>
        <v>0</v>
      </c>
      <c r="O681" s="503">
        <f t="shared" si="243"/>
        <v>0</v>
      </c>
      <c r="P681" s="504">
        <f t="shared" si="244"/>
        <v>0</v>
      </c>
      <c r="Q681" s="505">
        <f t="shared" si="244"/>
        <v>0</v>
      </c>
      <c r="R681" s="506">
        <f t="shared" si="244"/>
        <v>0</v>
      </c>
      <c r="S681" s="507"/>
      <c r="T681" s="508"/>
      <c r="U681" s="509">
        <f t="shared" si="245"/>
        <v>0</v>
      </c>
      <c r="V681" s="510"/>
      <c r="W681" s="510"/>
    </row>
    <row r="682" spans="1:23" ht="12" customHeight="1">
      <c r="A682" s="498">
        <v>36630890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6"/>
        <v>0</v>
      </c>
      <c r="K682" s="503">
        <f t="shared" ref="K682:L694" si="247">SUMIF($A$10:$A$333,$A682,K$10:K$333)</f>
        <v>0</v>
      </c>
      <c r="L682" s="503">
        <f t="shared" si="247"/>
        <v>0</v>
      </c>
      <c r="M682" s="511">
        <f t="shared" ref="M682:M694" si="248">SUMIF($A$10:$A$328,$A682,M$10:M$328)</f>
        <v>0</v>
      </c>
      <c r="N682" s="503">
        <f t="shared" ref="N682:O694" si="249">SUMIF($A$10:$A$333,$A682,N$10:N$333)</f>
        <v>0</v>
      </c>
      <c r="O682" s="503">
        <f t="shared" si="249"/>
        <v>0</v>
      </c>
      <c r="P682" s="504">
        <f t="shared" ref="P682:R694" si="250">SUMIF($A$10:$A$328,$A682,P$10:P$328)</f>
        <v>0</v>
      </c>
      <c r="Q682" s="505">
        <f t="shared" si="250"/>
        <v>0</v>
      </c>
      <c r="R682" s="506">
        <f t="shared" si="250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>
      <c r="A683" s="498">
        <v>36710834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si="247"/>
        <v>0</v>
      </c>
      <c r="L683" s="503">
        <f t="shared" si="247"/>
        <v>0</v>
      </c>
      <c r="M683" s="511">
        <f t="shared" si="248"/>
        <v>0</v>
      </c>
      <c r="N683" s="503">
        <f t="shared" si="249"/>
        <v>0</v>
      </c>
      <c r="O683" s="503">
        <f t="shared" si="249"/>
        <v>0</v>
      </c>
      <c r="P683" s="504">
        <f t="shared" si="250"/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2" customHeight="1">
      <c r="A684" s="498">
        <v>36730104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0.9" customHeight="1">
      <c r="A685" s="498">
        <v>36730107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0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0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0</v>
      </c>
      <c r="V685" s="510"/>
      <c r="W685" s="510"/>
    </row>
    <row r="686" spans="1:23" ht="12" customHeight="1">
      <c r="A686" s="498">
        <v>36730853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2" customHeight="1">
      <c r="A687" s="498">
        <v>36730876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>
      <c r="A688" s="498">
        <v>63330107</v>
      </c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>
      <c r="A693" s="498"/>
      <c r="B693" s="499"/>
      <c r="C693" s="500"/>
      <c r="D693" s="501"/>
      <c r="E693" s="501"/>
      <c r="F693" s="501"/>
      <c r="G693" s="501"/>
      <c r="H693" s="501"/>
      <c r="I693" s="502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11">
        <f t="shared" si="248"/>
        <v>0</v>
      </c>
      <c r="N693" s="503">
        <f t="shared" si="249"/>
        <v>0</v>
      </c>
      <c r="O693" s="503">
        <f t="shared" si="249"/>
        <v>0</v>
      </c>
      <c r="P693" s="504">
        <f t="shared" si="250"/>
        <v>0</v>
      </c>
      <c r="Q693" s="505">
        <f t="shared" si="250"/>
        <v>0</v>
      </c>
      <c r="R693" s="506">
        <f t="shared" si="250"/>
        <v>0</v>
      </c>
      <c r="S693" s="507"/>
      <c r="T693" s="508"/>
      <c r="U693" s="509">
        <f t="shared" si="245"/>
        <v>0</v>
      </c>
      <c r="V693" s="510"/>
      <c r="W693" s="510"/>
    </row>
    <row r="694" spans="1:31" ht="12" customHeight="1" thickBot="1">
      <c r="A694" s="520"/>
      <c r="B694" s="521"/>
      <c r="C694" s="522"/>
      <c r="D694" s="523"/>
      <c r="E694" s="523"/>
      <c r="F694" s="523"/>
      <c r="G694" s="523"/>
      <c r="H694" s="523"/>
      <c r="I694" s="524"/>
      <c r="J694" s="503">
        <f t="shared" si="246"/>
        <v>0</v>
      </c>
      <c r="K694" s="503">
        <f t="shared" si="247"/>
        <v>0</v>
      </c>
      <c r="L694" s="503">
        <f t="shared" si="247"/>
        <v>0</v>
      </c>
      <c r="M694" s="525">
        <f t="shared" si="248"/>
        <v>0</v>
      </c>
      <c r="N694" s="503">
        <f t="shared" si="249"/>
        <v>0</v>
      </c>
      <c r="O694" s="503">
        <f t="shared" si="249"/>
        <v>0</v>
      </c>
      <c r="P694" s="526">
        <f t="shared" si="250"/>
        <v>0</v>
      </c>
      <c r="Q694" s="527">
        <f t="shared" si="250"/>
        <v>0</v>
      </c>
      <c r="R694" s="528">
        <f t="shared" si="250"/>
        <v>0</v>
      </c>
      <c r="S694" s="529"/>
      <c r="T694" s="530"/>
      <c r="U694" s="531">
        <f t="shared" si="245"/>
        <v>0</v>
      </c>
      <c r="V694" s="532"/>
      <c r="W694" s="532"/>
    </row>
    <row r="695" spans="1:31" ht="12" customHeight="1" thickBot="1">
      <c r="A695" s="533" t="s">
        <v>23</v>
      </c>
      <c r="B695" s="534"/>
      <c r="C695" s="535"/>
      <c r="D695" s="536"/>
      <c r="E695" s="536"/>
      <c r="F695" s="536"/>
      <c r="G695" s="536"/>
      <c r="H695" s="536"/>
      <c r="I695" s="537"/>
      <c r="J695" s="538">
        <f t="shared" ref="J695:R695" si="251">SUM(J337:J694)</f>
        <v>1982</v>
      </c>
      <c r="K695" s="539">
        <f t="shared" si="251"/>
        <v>112</v>
      </c>
      <c r="L695" s="539">
        <f t="shared" si="251"/>
        <v>368</v>
      </c>
      <c r="M695" s="539">
        <f t="shared" si="251"/>
        <v>0</v>
      </c>
      <c r="N695" s="539">
        <f t="shared" si="251"/>
        <v>104</v>
      </c>
      <c r="O695" s="540">
        <f t="shared" si="251"/>
        <v>2566</v>
      </c>
      <c r="P695" s="538">
        <f t="shared" si="251"/>
        <v>5769</v>
      </c>
      <c r="Q695" s="539">
        <f t="shared" si="251"/>
        <v>3784</v>
      </c>
      <c r="R695" s="528">
        <f t="shared" si="251"/>
        <v>9553</v>
      </c>
      <c r="S695" s="541"/>
      <c r="T695" s="542"/>
      <c r="U695" s="543">
        <f>SUM(U337:U694)</f>
        <v>12119</v>
      </c>
      <c r="V695" s="544"/>
      <c r="W695" s="544"/>
    </row>
    <row r="696" spans="1:31" ht="12" customHeight="1">
      <c r="U696" s="547">
        <f>U695-U335</f>
        <v>0</v>
      </c>
      <c r="V696" s="547"/>
    </row>
    <row r="697" spans="1:31" ht="12" customHeight="1">
      <c r="A697" s="965" t="s">
        <v>365</v>
      </c>
      <c r="B697" s="965"/>
    </row>
    <row r="698" spans="1:31" ht="12" customHeight="1">
      <c r="A698" s="965" t="s">
        <v>366</v>
      </c>
      <c r="B698" s="965"/>
    </row>
    <row r="699" spans="1:31" s="519" customFormat="1" ht="18" customHeight="1">
      <c r="A699" s="546" t="s">
        <v>367</v>
      </c>
      <c r="B699" s="546"/>
      <c r="C699" s="548"/>
      <c r="J699" s="345"/>
      <c r="K699" s="345"/>
      <c r="L699" s="345"/>
      <c r="M699" s="345"/>
      <c r="N699" s="345"/>
      <c r="O699" s="345"/>
      <c r="P699" s="176"/>
      <c r="Q699" s="176"/>
      <c r="R699" s="176"/>
      <c r="S699" s="546"/>
      <c r="T699" s="546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</sheetData>
  <mergeCells count="19"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  <mergeCell ref="A334:C334"/>
    <mergeCell ref="A697:B697"/>
    <mergeCell ref="A698:B698"/>
    <mergeCell ref="P8:R8"/>
    <mergeCell ref="S8:U8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8C30-A25D-4C14-8D28-372CF708F908}">
  <dimension ref="A1:AE761"/>
  <sheetViews>
    <sheetView topLeftCell="A3" workbookViewId="0">
      <pane xSplit="9" ySplit="11" topLeftCell="J14" activePane="bottomRight" state="frozen"/>
      <selection activeCell="A3" sqref="A3"/>
      <selection pane="topRight" activeCell="J3" sqref="J3"/>
      <selection pane="bottomLeft" activeCell="A14" sqref="A14"/>
      <selection pane="bottomRight" activeCell="L181" sqref="L181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508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8</v>
      </c>
      <c r="K16" s="556"/>
      <c r="L16" s="556"/>
      <c r="M16" s="556"/>
      <c r="N16" s="557"/>
      <c r="O16" s="558">
        <f t="shared" si="0"/>
        <v>8</v>
      </c>
      <c r="P16" s="436"/>
      <c r="Q16" s="139"/>
      <c r="R16" s="554"/>
      <c r="S16" s="63">
        <f t="shared" si="8"/>
        <v>8</v>
      </c>
      <c r="T16" s="139"/>
      <c r="U16" s="46">
        <f t="shared" si="9"/>
        <v>8</v>
      </c>
      <c r="V16" s="47">
        <f t="shared" si="12"/>
        <v>0</v>
      </c>
      <c r="W16" s="48"/>
      <c r="X16" s="49">
        <f>(J16*1000)/C16</f>
        <v>320</v>
      </c>
      <c r="Y16" s="50"/>
      <c r="Z16" s="50"/>
      <c r="AA16" s="50"/>
      <c r="AB16" s="51"/>
      <c r="AC16" s="52">
        <f t="shared" si="10"/>
        <v>320</v>
      </c>
      <c r="AD16" s="53"/>
      <c r="AE16" s="54">
        <f t="shared" si="11"/>
        <v>320</v>
      </c>
    </row>
    <row r="17" spans="1:31" ht="18" customHeight="1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56</v>
      </c>
      <c r="K17" s="560"/>
      <c r="L17" s="560"/>
      <c r="M17" s="560"/>
      <c r="N17" s="561"/>
      <c r="O17" s="562">
        <f t="shared" si="0"/>
        <v>56</v>
      </c>
      <c r="P17" s="436"/>
      <c r="Q17" s="139"/>
      <c r="R17" s="554"/>
      <c r="S17" s="63"/>
      <c r="T17" s="139">
        <f>SUM(O17,R17)</f>
        <v>56</v>
      </c>
      <c r="U17" s="46">
        <f t="shared" si="9"/>
        <v>56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618">
        <v>6</v>
      </c>
      <c r="K18" s="563"/>
      <c r="L18" s="563"/>
      <c r="M18" s="563"/>
      <c r="N18" s="557"/>
      <c r="O18" s="558">
        <f t="shared" si="0"/>
        <v>6</v>
      </c>
      <c r="P18" s="436"/>
      <c r="Q18" s="139"/>
      <c r="R18" s="554"/>
      <c r="S18" s="63">
        <f t="shared" si="8"/>
        <v>6</v>
      </c>
      <c r="T18" s="139"/>
      <c r="U18" s="46">
        <f t="shared" si="9"/>
        <v>6</v>
      </c>
      <c r="V18" s="47">
        <f t="shared" si="12"/>
        <v>0</v>
      </c>
      <c r="W18" s="48" t="s">
        <v>369</v>
      </c>
      <c r="X18" s="49">
        <f>(J18*1000)/C18</f>
        <v>240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240</v>
      </c>
      <c r="AD18" s="53">
        <f t="shared" si="7"/>
        <v>0</v>
      </c>
      <c r="AE18" s="54">
        <f t="shared" si="11"/>
        <v>240</v>
      </c>
    </row>
    <row r="19" spans="1:31" ht="18" hidden="1" customHeight="1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>
        <v>200</v>
      </c>
      <c r="R20" s="93">
        <f t="shared" si="1"/>
        <v>200</v>
      </c>
      <c r="S20" s="140">
        <f t="shared" si="8"/>
        <v>200</v>
      </c>
      <c r="T20" s="139"/>
      <c r="U20" s="46">
        <f t="shared" si="9"/>
        <v>200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4000</v>
      </c>
      <c r="AE20" s="54">
        <f t="shared" si="11"/>
        <v>4000</v>
      </c>
    </row>
    <row r="21" spans="1:31" ht="18" customHeight="1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80</v>
      </c>
      <c r="Q21" s="70"/>
      <c r="R21" s="93">
        <f t="shared" si="1"/>
        <v>80</v>
      </c>
      <c r="S21" s="140">
        <f t="shared" si="8"/>
        <v>80</v>
      </c>
      <c r="T21" s="139"/>
      <c r="U21" s="46">
        <f t="shared" si="9"/>
        <v>80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1600</v>
      </c>
      <c r="AE21" s="54">
        <f t="shared" si="11"/>
        <v>1600</v>
      </c>
    </row>
    <row r="22" spans="1:31" ht="18" customHeight="1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480</v>
      </c>
      <c r="Q22" s="139"/>
      <c r="R22" s="554">
        <f t="shared" si="1"/>
        <v>480</v>
      </c>
      <c r="S22" s="63">
        <f t="shared" si="8"/>
        <v>480</v>
      </c>
      <c r="T22" s="139"/>
      <c r="U22" s="46">
        <f t="shared" si="9"/>
        <v>480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9600</v>
      </c>
      <c r="AE22" s="54">
        <f t="shared" si="11"/>
        <v>9600</v>
      </c>
    </row>
    <row r="23" spans="1:31" ht="18" hidden="1" customHeight="1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554">
        <v>24</v>
      </c>
      <c r="O25" s="558">
        <f t="shared" si="0"/>
        <v>24</v>
      </c>
      <c r="P25" s="436"/>
      <c r="Q25" s="139"/>
      <c r="R25" s="554"/>
      <c r="S25" s="63">
        <f t="shared" si="8"/>
        <v>24</v>
      </c>
      <c r="T25" s="139"/>
      <c r="U25" s="46">
        <f t="shared" si="9"/>
        <v>24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960</v>
      </c>
      <c r="AC25" s="52">
        <f t="shared" si="10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15</v>
      </c>
      <c r="K26" s="577"/>
      <c r="L26" s="577"/>
      <c r="M26" s="577"/>
      <c r="N26" s="578"/>
      <c r="O26" s="562">
        <f t="shared" si="0"/>
        <v>15</v>
      </c>
      <c r="P26" s="436"/>
      <c r="Q26" s="139"/>
      <c r="R26" s="554"/>
      <c r="S26" s="63"/>
      <c r="T26" s="139">
        <f>SUM(O26,R26)</f>
        <v>15</v>
      </c>
      <c r="U26" s="46">
        <f t="shared" si="9"/>
        <v>15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46</v>
      </c>
      <c r="K27" s="563">
        <v>10</v>
      </c>
      <c r="L27" s="563"/>
      <c r="M27" s="563"/>
      <c r="N27" s="557"/>
      <c r="O27" s="558">
        <f t="shared" si="0"/>
        <v>56</v>
      </c>
      <c r="P27" s="436"/>
      <c r="Q27" s="139"/>
      <c r="R27" s="554"/>
      <c r="S27" s="63">
        <f t="shared" si="8"/>
        <v>56</v>
      </c>
      <c r="T27" s="139"/>
      <c r="U27" s="46">
        <f t="shared" si="9"/>
        <v>56</v>
      </c>
      <c r="V27" s="47">
        <f t="shared" si="12"/>
        <v>0</v>
      </c>
      <c r="W27" s="579" t="s">
        <v>374</v>
      </c>
      <c r="X27" s="49">
        <f t="shared" si="2"/>
        <v>1840</v>
      </c>
      <c r="Y27" s="50">
        <f t="shared" si="3"/>
        <v>400</v>
      </c>
      <c r="Z27" s="50">
        <f t="shared" si="4"/>
        <v>0</v>
      </c>
      <c r="AA27" s="50">
        <f t="shared" si="5"/>
        <v>0</v>
      </c>
      <c r="AB27" s="51">
        <f t="shared" si="6"/>
        <v>0</v>
      </c>
      <c r="AC27" s="52">
        <f t="shared" si="10"/>
        <v>2240</v>
      </c>
      <c r="AD27" s="53">
        <f t="shared" si="7"/>
        <v>0</v>
      </c>
      <c r="AE27" s="54">
        <f t="shared" si="11"/>
        <v>2240</v>
      </c>
    </row>
    <row r="28" spans="1:31" ht="18" customHeight="1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32</v>
      </c>
      <c r="Q30" s="139"/>
      <c r="R30" s="436">
        <f t="shared" ref="R30:R40" si="14">SUM(P30:Q30)</f>
        <v>32</v>
      </c>
      <c r="S30" s="63">
        <f t="shared" si="8"/>
        <v>32</v>
      </c>
      <c r="T30" s="436"/>
      <c r="U30" s="46">
        <f t="shared" si="9"/>
        <v>32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640</v>
      </c>
      <c r="AE30" s="54">
        <f t="shared" si="11"/>
        <v>640</v>
      </c>
    </row>
    <row r="31" spans="1:31" ht="18" customHeight="1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584"/>
      <c r="R31" s="415">
        <f t="shared" si="14"/>
        <v>0</v>
      </c>
      <c r="S31" s="580"/>
      <c r="T31" s="436">
        <f>SUM(R31:S31)</f>
        <v>0</v>
      </c>
      <c r="U31" s="46">
        <f t="shared" si="9"/>
        <v>0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14</v>
      </c>
      <c r="Q32" s="584"/>
      <c r="R32" s="415">
        <f t="shared" si="14"/>
        <v>14</v>
      </c>
      <c r="S32" s="580"/>
      <c r="T32" s="436">
        <f>SUM(R32:S32)</f>
        <v>14</v>
      </c>
      <c r="U32" s="46">
        <f t="shared" si="9"/>
        <v>14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200</v>
      </c>
      <c r="Q33" s="581"/>
      <c r="R33" s="436">
        <f t="shared" si="14"/>
        <v>200</v>
      </c>
      <c r="S33" s="63">
        <f t="shared" si="8"/>
        <v>200</v>
      </c>
      <c r="T33" s="436"/>
      <c r="U33" s="46">
        <f t="shared" si="9"/>
        <v>200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4000</v>
      </c>
      <c r="AE33" s="54">
        <f t="shared" si="11"/>
        <v>4000</v>
      </c>
    </row>
    <row r="34" spans="1:31" ht="18" customHeight="1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280</v>
      </c>
      <c r="R34" s="436">
        <f t="shared" si="14"/>
        <v>280</v>
      </c>
      <c r="S34" s="63">
        <f t="shared" si="8"/>
        <v>280</v>
      </c>
      <c r="T34" s="139"/>
      <c r="U34" s="46">
        <f t="shared" si="9"/>
        <v>280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5600</v>
      </c>
      <c r="AE34" s="54">
        <f t="shared" si="11"/>
        <v>5600</v>
      </c>
    </row>
    <row r="35" spans="1:31" ht="18" hidden="1" customHeight="1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618">
        <v>8</v>
      </c>
      <c r="K37" s="563"/>
      <c r="L37" s="930"/>
      <c r="M37" s="563"/>
      <c r="N37" s="557"/>
      <c r="O37" s="558">
        <f t="shared" si="0"/>
        <v>8</v>
      </c>
      <c r="P37" s="436"/>
      <c r="Q37" s="139"/>
      <c r="R37" s="554"/>
      <c r="S37" s="63">
        <f t="shared" si="8"/>
        <v>8</v>
      </c>
      <c r="T37" s="139"/>
      <c r="U37" s="46">
        <f t="shared" si="9"/>
        <v>8</v>
      </c>
      <c r="V37" s="47">
        <f t="shared" si="12"/>
        <v>0</v>
      </c>
      <c r="W37" s="579" t="s">
        <v>375</v>
      </c>
      <c r="X37" s="49">
        <f t="shared" si="2"/>
        <v>320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320</v>
      </c>
      <c r="AD37" s="53">
        <f t="shared" si="7"/>
        <v>0</v>
      </c>
      <c r="AE37" s="54">
        <f t="shared" si="11"/>
        <v>320</v>
      </c>
    </row>
    <row r="38" spans="1:31" ht="18" customHeight="1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930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12</v>
      </c>
      <c r="R39" s="415">
        <f>SUM(P39:Q39)</f>
        <v>12</v>
      </c>
      <c r="S39" s="580"/>
      <c r="T39" s="139">
        <f>SUM(O39,R39)</f>
        <v>12</v>
      </c>
      <c r="U39" s="46">
        <f t="shared" si="9"/>
        <v>12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80</v>
      </c>
      <c r="Q41" s="139">
        <v>260</v>
      </c>
      <c r="R41" s="436">
        <f>SUM(P41:Q41)</f>
        <v>340</v>
      </c>
      <c r="S41" s="63">
        <f t="shared" si="8"/>
        <v>340</v>
      </c>
      <c r="T41" s="139"/>
      <c r="U41" s="46">
        <f t="shared" si="9"/>
        <v>340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6800</v>
      </c>
      <c r="AE41" s="54">
        <f t="shared" si="11"/>
        <v>6800</v>
      </c>
    </row>
    <row r="42" spans="1:31" ht="18" customHeight="1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>
        <v>40</v>
      </c>
      <c r="Q42" s="139"/>
      <c r="R42" s="436">
        <f>SUM(P42:Q42)</f>
        <v>40</v>
      </c>
      <c r="S42" s="63">
        <f t="shared" si="8"/>
        <v>40</v>
      </c>
      <c r="T42" s="139"/>
      <c r="U42" s="46">
        <f t="shared" si="9"/>
        <v>40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800</v>
      </c>
      <c r="AE42" s="54">
        <f t="shared" si="11"/>
        <v>800</v>
      </c>
    </row>
    <row r="43" spans="1:31" ht="18" customHeight="1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14</v>
      </c>
      <c r="Q43" s="117"/>
      <c r="R43" s="415">
        <f>SUM(P43:Q43)</f>
        <v>14</v>
      </c>
      <c r="S43" s="63"/>
      <c r="T43" s="139">
        <f>SUM(O43,R43)</f>
        <v>14</v>
      </c>
      <c r="U43" s="46">
        <f t="shared" si="9"/>
        <v>14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100</v>
      </c>
      <c r="Q44" s="139"/>
      <c r="R44" s="436">
        <f>SUM(P44:Q44)</f>
        <v>100</v>
      </c>
      <c r="S44" s="63">
        <f t="shared" si="8"/>
        <v>100</v>
      </c>
      <c r="T44" s="139"/>
      <c r="U44" s="46">
        <f t="shared" si="9"/>
        <v>100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2000</v>
      </c>
      <c r="AE44" s="54">
        <f t="shared" si="11"/>
        <v>2000</v>
      </c>
    </row>
    <row r="45" spans="1:31" ht="18" customHeight="1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48</v>
      </c>
      <c r="R45" s="436">
        <f>SUM(P45:Q45)</f>
        <v>48</v>
      </c>
      <c r="S45" s="63">
        <f t="shared" si="8"/>
        <v>48</v>
      </c>
      <c r="T45" s="139"/>
      <c r="U45" s="46">
        <f t="shared" si="9"/>
        <v>48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960</v>
      </c>
      <c r="AE45" s="54">
        <f t="shared" si="11"/>
        <v>960</v>
      </c>
    </row>
    <row r="46" spans="1:31" ht="18" customHeight="1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187</v>
      </c>
      <c r="K46" s="129">
        <f t="shared" si="15"/>
        <v>10</v>
      </c>
      <c r="L46" s="129">
        <f t="shared" si="15"/>
        <v>0</v>
      </c>
      <c r="M46" s="129">
        <f t="shared" si="15"/>
        <v>0</v>
      </c>
      <c r="N46" s="129">
        <f t="shared" si="15"/>
        <v>24</v>
      </c>
      <c r="O46" s="130">
        <f t="shared" si="15"/>
        <v>221</v>
      </c>
      <c r="P46" s="133">
        <f t="shared" si="15"/>
        <v>1040</v>
      </c>
      <c r="Q46" s="129">
        <f t="shared" si="15"/>
        <v>800</v>
      </c>
      <c r="R46" s="133">
        <f t="shared" si="15"/>
        <v>1840</v>
      </c>
      <c r="S46" s="128">
        <f t="shared" si="15"/>
        <v>1950</v>
      </c>
      <c r="T46" s="129">
        <f t="shared" si="15"/>
        <v>111</v>
      </c>
      <c r="U46" s="130">
        <f t="shared" si="15"/>
        <v>2061</v>
      </c>
      <c r="V46" s="47">
        <f t="shared" si="12"/>
        <v>0</v>
      </c>
      <c r="W46" s="131"/>
      <c r="X46" s="132">
        <f t="shared" ref="X46:AE46" si="16">SUM(X10:X45)</f>
        <v>4640</v>
      </c>
      <c r="Y46" s="129">
        <f t="shared" si="16"/>
        <v>400</v>
      </c>
      <c r="Z46" s="129">
        <f t="shared" si="16"/>
        <v>0</v>
      </c>
      <c r="AA46" s="129">
        <f t="shared" si="16"/>
        <v>0</v>
      </c>
      <c r="AB46" s="133">
        <f t="shared" si="16"/>
        <v>960</v>
      </c>
      <c r="AC46" s="130">
        <f t="shared" si="16"/>
        <v>6000</v>
      </c>
      <c r="AD46" s="133">
        <f t="shared" si="16"/>
        <v>36000</v>
      </c>
      <c r="AE46" s="134">
        <f t="shared" si="16"/>
        <v>39120</v>
      </c>
    </row>
    <row r="47" spans="1:31" ht="18" hidden="1" customHeight="1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56</v>
      </c>
      <c r="K49" s="563"/>
      <c r="L49" s="563"/>
      <c r="M49" s="556"/>
      <c r="N49" s="557"/>
      <c r="O49" s="558">
        <f>SUM(J49:N49)</f>
        <v>56</v>
      </c>
      <c r="P49" s="554"/>
      <c r="Q49" s="45"/>
      <c r="R49" s="554"/>
      <c r="S49" s="63">
        <f>SUM(O49,R49)</f>
        <v>56</v>
      </c>
      <c r="T49" s="139"/>
      <c r="U49" s="46">
        <f t="shared" si="9"/>
        <v>56</v>
      </c>
      <c r="V49" s="47">
        <f t="shared" si="12"/>
        <v>0</v>
      </c>
      <c r="W49" s="48"/>
      <c r="X49" s="49">
        <f>(J49*1000)/C49</f>
        <v>2240</v>
      </c>
      <c r="Y49" s="50">
        <f>(K49*1000)/C49</f>
        <v>0</v>
      </c>
      <c r="Z49" s="50"/>
      <c r="AA49" s="50"/>
      <c r="AB49" s="51"/>
      <c r="AC49" s="52">
        <f t="shared" si="23"/>
        <v>2240</v>
      </c>
      <c r="AD49" s="53"/>
      <c r="AE49" s="54">
        <f t="shared" si="25"/>
        <v>2240</v>
      </c>
    </row>
    <row r="50" spans="1:31" ht="18" hidden="1" customHeight="1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40</v>
      </c>
      <c r="K52" s="603"/>
      <c r="L52" s="603"/>
      <c r="M52" s="603"/>
      <c r="N52" s="339"/>
      <c r="O52" s="46">
        <f t="shared" si="17"/>
        <v>40</v>
      </c>
      <c r="P52" s="554"/>
      <c r="Q52" s="45"/>
      <c r="R52" s="554"/>
      <c r="S52" s="63">
        <f>SUM(O52,R52)</f>
        <v>40</v>
      </c>
      <c r="T52" s="143"/>
      <c r="U52" s="46">
        <f t="shared" si="9"/>
        <v>40</v>
      </c>
      <c r="V52" s="47">
        <f t="shared" si="12"/>
        <v>0</v>
      </c>
      <c r="W52" s="48"/>
      <c r="X52" s="49">
        <f>(J52*1000)/C52</f>
        <v>1600</v>
      </c>
      <c r="Y52" s="50"/>
      <c r="Z52" s="50"/>
      <c r="AA52" s="50"/>
      <c r="AB52" s="51"/>
      <c r="AC52" s="52">
        <f t="shared" si="23"/>
        <v>1600</v>
      </c>
      <c r="AD52" s="53"/>
      <c r="AE52" s="54">
        <f t="shared" si="25"/>
        <v>1600</v>
      </c>
    </row>
    <row r="53" spans="1:31" ht="18" hidden="1" customHeight="1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25</v>
      </c>
      <c r="K54" s="560"/>
      <c r="L54" s="560"/>
      <c r="M54" s="560"/>
      <c r="N54" s="561"/>
      <c r="O54" s="562">
        <f t="shared" si="17"/>
        <v>25</v>
      </c>
      <c r="P54" s="554"/>
      <c r="Q54" s="45"/>
      <c r="R54" s="554"/>
      <c r="S54" s="63"/>
      <c r="T54" s="63">
        <f>SUM(O54,R54)</f>
        <v>25</v>
      </c>
      <c r="U54" s="46">
        <f>SUM(S54:T54)</f>
        <v>25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155</v>
      </c>
      <c r="K55" s="563">
        <v>18</v>
      </c>
      <c r="L55" s="563">
        <v>1</v>
      </c>
      <c r="M55" s="563"/>
      <c r="N55" s="607"/>
      <c r="O55" s="558">
        <f>SUM(J55:N55)</f>
        <v>174</v>
      </c>
      <c r="P55" s="339"/>
      <c r="Q55" s="467"/>
      <c r="R55" s="339"/>
      <c r="S55" s="63">
        <f>SUM(O55,R55)</f>
        <v>174</v>
      </c>
      <c r="T55" s="139"/>
      <c r="U55" s="608">
        <f t="shared" si="9"/>
        <v>174</v>
      </c>
      <c r="V55" s="47">
        <f t="shared" si="12"/>
        <v>0</v>
      </c>
      <c r="W55" s="48"/>
      <c r="X55" s="49">
        <f>(J55*1000)/C55</f>
        <v>6200</v>
      </c>
      <c r="Y55" s="50">
        <f t="shared" si="19"/>
        <v>720</v>
      </c>
      <c r="Z55" s="50">
        <f t="shared" si="20"/>
        <v>40</v>
      </c>
      <c r="AA55" s="50">
        <f t="shared" si="21"/>
        <v>0</v>
      </c>
      <c r="AB55" s="51">
        <f t="shared" si="22"/>
        <v>0</v>
      </c>
      <c r="AC55" s="154">
        <f t="shared" si="23"/>
        <v>6960</v>
      </c>
      <c r="AD55" s="51">
        <f t="shared" si="24"/>
        <v>0</v>
      </c>
      <c r="AE55" s="155">
        <f t="shared" si="25"/>
        <v>6960</v>
      </c>
    </row>
    <row r="56" spans="1:31" ht="18" hidden="1" customHeight="1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1340</v>
      </c>
      <c r="Q57" s="117"/>
      <c r="R57" s="415">
        <f t="shared" si="18"/>
        <v>1340</v>
      </c>
      <c r="S57" s="145"/>
      <c r="T57" s="139">
        <f>SUM(O57,R57)</f>
        <v>1340</v>
      </c>
      <c r="U57" s="608">
        <f t="shared" si="9"/>
        <v>1340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470</v>
      </c>
      <c r="Q59" s="139">
        <v>1600</v>
      </c>
      <c r="R59" s="436">
        <f t="shared" si="18"/>
        <v>2070</v>
      </c>
      <c r="S59" s="63">
        <f t="shared" si="26"/>
        <v>2070</v>
      </c>
      <c r="T59" s="139"/>
      <c r="U59" s="46">
        <f t="shared" si="9"/>
        <v>2070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41400</v>
      </c>
      <c r="AE59" s="54">
        <f t="shared" si="25"/>
        <v>41400</v>
      </c>
    </row>
    <row r="60" spans="1:31" ht="18" customHeight="1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24</v>
      </c>
      <c r="O60" s="558">
        <f t="shared" si="17"/>
        <v>24</v>
      </c>
      <c r="P60" s="554"/>
      <c r="Q60" s="45"/>
      <c r="R60" s="554"/>
      <c r="S60" s="63">
        <f t="shared" si="26"/>
        <v>24</v>
      </c>
      <c r="T60" s="139"/>
      <c r="U60" s="46">
        <f t="shared" si="9"/>
        <v>24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960</v>
      </c>
      <c r="AC60" s="52">
        <f t="shared" si="23"/>
        <v>960</v>
      </c>
      <c r="AD60" s="53"/>
      <c r="AE60" s="54"/>
    </row>
    <row r="61" spans="1:31" ht="18" customHeight="1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/>
      <c r="K62" s="467"/>
      <c r="L62" s="467"/>
      <c r="M62" s="467"/>
      <c r="N62" s="339"/>
      <c r="O62" s="46">
        <f t="shared" si="17"/>
        <v>0</v>
      </c>
      <c r="P62" s="554"/>
      <c r="Q62" s="45"/>
      <c r="R62" s="554"/>
      <c r="S62" s="63">
        <f>SUM(O62,R62)</f>
        <v>0</v>
      </c>
      <c r="T62" s="139"/>
      <c r="U62" s="46">
        <f t="shared" si="9"/>
        <v>0</v>
      </c>
      <c r="V62" s="47">
        <f t="shared" si="12"/>
        <v>0</v>
      </c>
      <c r="W62" s="48"/>
      <c r="X62" s="49">
        <f t="shared" si="27"/>
        <v>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0</v>
      </c>
      <c r="AD62" s="53">
        <f t="shared" si="24"/>
        <v>0</v>
      </c>
      <c r="AE62" s="54">
        <f t="shared" si="25"/>
        <v>0</v>
      </c>
    </row>
    <row r="63" spans="1:31" ht="18" customHeight="1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20</v>
      </c>
      <c r="K64" s="467"/>
      <c r="L64" s="467"/>
      <c r="M64" s="467"/>
      <c r="N64" s="339"/>
      <c r="O64" s="46">
        <f>SUM(J64:N64)</f>
        <v>20</v>
      </c>
      <c r="P64" s="554"/>
      <c r="Q64" s="45"/>
      <c r="R64" s="554"/>
      <c r="S64" s="63"/>
      <c r="T64" s="143">
        <f>SUM(O64,R64)</f>
        <v>20</v>
      </c>
      <c r="U64" s="46">
        <f t="shared" si="9"/>
        <v>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181</v>
      </c>
      <c r="K65" s="563">
        <v>19</v>
      </c>
      <c r="L65" s="563"/>
      <c r="M65" s="563"/>
      <c r="N65" s="607"/>
      <c r="O65" s="558">
        <f t="shared" si="17"/>
        <v>200</v>
      </c>
      <c r="P65" s="554"/>
      <c r="Q65" s="45"/>
      <c r="R65" s="554"/>
      <c r="S65" s="63">
        <f t="shared" si="26"/>
        <v>200</v>
      </c>
      <c r="T65" s="139"/>
      <c r="U65" s="46">
        <f t="shared" si="9"/>
        <v>200</v>
      </c>
      <c r="V65" s="47">
        <f t="shared" si="12"/>
        <v>0</v>
      </c>
      <c r="W65" s="48"/>
      <c r="X65" s="49">
        <f t="shared" si="27"/>
        <v>7240</v>
      </c>
      <c r="Y65" s="50">
        <f t="shared" si="19"/>
        <v>760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8000</v>
      </c>
      <c r="AD65" s="53">
        <f t="shared" si="24"/>
        <v>0</v>
      </c>
      <c r="AE65" s="54">
        <f t="shared" si="25"/>
        <v>8000</v>
      </c>
    </row>
    <row r="66" spans="1:31" ht="15.75" hidden="1" customHeight="1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170</v>
      </c>
      <c r="Q67" s="139">
        <v>90</v>
      </c>
      <c r="R67" s="436">
        <f t="shared" si="18"/>
        <v>260</v>
      </c>
      <c r="S67" s="63">
        <f t="shared" si="26"/>
        <v>260</v>
      </c>
      <c r="T67" s="139"/>
      <c r="U67" s="608">
        <f t="shared" si="9"/>
        <v>260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5200</v>
      </c>
      <c r="AE67" s="155">
        <f t="shared" si="25"/>
        <v>5200</v>
      </c>
    </row>
    <row r="68" spans="1:31" ht="18" hidden="1" customHeight="1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/>
      <c r="Q68" s="139"/>
      <c r="R68" s="436">
        <f t="shared" si="18"/>
        <v>0</v>
      </c>
      <c r="S68" s="63">
        <f t="shared" si="26"/>
        <v>0</v>
      </c>
      <c r="T68" s="139"/>
      <c r="U68" s="608">
        <f t="shared" si="9"/>
        <v>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0</v>
      </c>
      <c r="AE68" s="155">
        <f t="shared" si="25"/>
        <v>0</v>
      </c>
    </row>
    <row r="69" spans="1:31" ht="18" hidden="1" customHeight="1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633</v>
      </c>
      <c r="Q70" s="117"/>
      <c r="R70" s="415">
        <f t="shared" si="18"/>
        <v>633</v>
      </c>
      <c r="S70" s="63"/>
      <c r="T70" s="139">
        <f>SUM(O70,R70)</f>
        <v>633</v>
      </c>
      <c r="U70" s="46">
        <f t="shared" si="9"/>
        <v>633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620</v>
      </c>
      <c r="Q71" s="139">
        <v>1100</v>
      </c>
      <c r="R71" s="436">
        <f t="shared" si="18"/>
        <v>1720</v>
      </c>
      <c r="S71" s="63">
        <f t="shared" si="26"/>
        <v>1720</v>
      </c>
      <c r="T71" s="139"/>
      <c r="U71" s="46">
        <f t="shared" si="9"/>
        <v>1720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34400</v>
      </c>
      <c r="AE71" s="54">
        <f t="shared" si="25"/>
        <v>34400</v>
      </c>
    </row>
    <row r="72" spans="1:31" ht="18" customHeight="1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56</v>
      </c>
      <c r="K72" s="563"/>
      <c r="L72" s="563"/>
      <c r="M72" s="563"/>
      <c r="N72" s="557"/>
      <c r="O72" s="558">
        <f t="shared" si="17"/>
        <v>56</v>
      </c>
      <c r="P72" s="554"/>
      <c r="Q72" s="45"/>
      <c r="R72" s="554"/>
      <c r="S72" s="63">
        <f t="shared" si="26"/>
        <v>56</v>
      </c>
      <c r="T72" s="139"/>
      <c r="U72" s="46">
        <f t="shared" si="9"/>
        <v>56</v>
      </c>
      <c r="V72" s="47">
        <f t="shared" si="12"/>
        <v>0</v>
      </c>
      <c r="W72" s="48"/>
      <c r="X72" s="49">
        <f t="shared" ref="X72:X76" si="28">(J72*1000)/C72</f>
        <v>2240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2240</v>
      </c>
      <c r="AD72" s="53">
        <f t="shared" si="24"/>
        <v>0</v>
      </c>
      <c r="AE72" s="54">
        <f t="shared" si="25"/>
        <v>2240</v>
      </c>
    </row>
    <row r="73" spans="1:31" ht="18" hidden="1" customHeight="1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/>
      <c r="K75" s="601"/>
      <c r="L75" s="601"/>
      <c r="M75" s="601"/>
      <c r="N75" s="561"/>
      <c r="O75" s="562">
        <f>SUM(J75:N75)</f>
        <v>0</v>
      </c>
      <c r="P75" s="554"/>
      <c r="Q75" s="45"/>
      <c r="R75" s="554"/>
      <c r="S75" s="63"/>
      <c r="T75" s="143">
        <f>SUM(O75,R75)</f>
        <v>0</v>
      </c>
      <c r="U75" s="46">
        <f>SUM(S75:T75)</f>
        <v>0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46</v>
      </c>
      <c r="K76" s="563">
        <v>2</v>
      </c>
      <c r="L76" s="563"/>
      <c r="M76" s="563"/>
      <c r="N76" s="557"/>
      <c r="O76" s="558">
        <f t="shared" si="17"/>
        <v>48</v>
      </c>
      <c r="P76" s="554"/>
      <c r="Q76" s="45"/>
      <c r="R76" s="554"/>
      <c r="S76" s="63">
        <f t="shared" si="26"/>
        <v>48</v>
      </c>
      <c r="T76" s="139"/>
      <c r="U76" s="46">
        <f t="shared" si="9"/>
        <v>48</v>
      </c>
      <c r="V76" s="47">
        <f t="shared" si="12"/>
        <v>0</v>
      </c>
      <c r="W76" s="48"/>
      <c r="X76" s="49">
        <f t="shared" si="28"/>
        <v>1840</v>
      </c>
      <c r="Y76" s="50">
        <f t="shared" si="19"/>
        <v>80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1920</v>
      </c>
      <c r="AD76" s="53">
        <f t="shared" si="24"/>
        <v>0</v>
      </c>
      <c r="AE76" s="54">
        <f t="shared" si="25"/>
        <v>1920</v>
      </c>
    </row>
    <row r="77" spans="1:31" ht="18" customHeight="1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48</v>
      </c>
      <c r="R77" s="415">
        <f>SUM(P77:Q77)</f>
        <v>48</v>
      </c>
      <c r="S77" s="140"/>
      <c r="T77" s="139">
        <f>SUM(O77,R77)</f>
        <v>48</v>
      </c>
      <c r="U77" s="46">
        <f t="shared" si="9"/>
        <v>48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320</v>
      </c>
      <c r="R78" s="436">
        <f>SUM(P78:Q78)</f>
        <v>320</v>
      </c>
      <c r="S78" s="140">
        <f>SUM(O78,R78)</f>
        <v>320</v>
      </c>
      <c r="T78" s="139"/>
      <c r="U78" s="46">
        <f t="shared" si="9"/>
        <v>320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6400</v>
      </c>
      <c r="AE78" s="54">
        <f t="shared" si="25"/>
        <v>6400</v>
      </c>
    </row>
    <row r="79" spans="1:31" ht="18.75" customHeight="1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43</v>
      </c>
      <c r="K82" s="563">
        <v>13</v>
      </c>
      <c r="L82" s="563"/>
      <c r="M82" s="563"/>
      <c r="N82" s="557"/>
      <c r="O82" s="558">
        <f t="shared" si="17"/>
        <v>56</v>
      </c>
      <c r="P82" s="554"/>
      <c r="Q82" s="45"/>
      <c r="R82" s="554"/>
      <c r="S82" s="63">
        <f t="shared" si="26"/>
        <v>56</v>
      </c>
      <c r="T82" s="139"/>
      <c r="U82" s="46">
        <f t="shared" si="9"/>
        <v>56</v>
      </c>
      <c r="V82" s="47">
        <f t="shared" si="12"/>
        <v>0</v>
      </c>
      <c r="W82" s="48"/>
      <c r="X82" s="49">
        <f t="shared" si="29"/>
        <v>1720</v>
      </c>
      <c r="Y82" s="50">
        <f t="shared" si="19"/>
        <v>520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2240</v>
      </c>
      <c r="AD82" s="53">
        <f t="shared" si="24"/>
        <v>0</v>
      </c>
      <c r="AE82" s="54">
        <f t="shared" si="25"/>
        <v>2240</v>
      </c>
    </row>
    <row r="83" spans="1:31" ht="18" hidden="1" customHeight="1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654</v>
      </c>
      <c r="K105" s="129">
        <f t="shared" si="31"/>
        <v>52</v>
      </c>
      <c r="L105" s="129">
        <f t="shared" si="31"/>
        <v>1</v>
      </c>
      <c r="M105" s="129">
        <f t="shared" si="31"/>
        <v>0</v>
      </c>
      <c r="N105" s="129">
        <f t="shared" si="31"/>
        <v>24</v>
      </c>
      <c r="O105" s="648">
        <f t="shared" si="31"/>
        <v>731</v>
      </c>
      <c r="P105" s="129">
        <f t="shared" si="31"/>
        <v>3233</v>
      </c>
      <c r="Q105" s="129">
        <f t="shared" si="31"/>
        <v>3158</v>
      </c>
      <c r="R105" s="133">
        <f t="shared" si="31"/>
        <v>6391</v>
      </c>
      <c r="S105" s="128">
        <f t="shared" si="31"/>
        <v>5056</v>
      </c>
      <c r="T105" s="129">
        <f t="shared" si="31"/>
        <v>2066</v>
      </c>
      <c r="U105" s="130">
        <f t="shared" si="31"/>
        <v>7122</v>
      </c>
      <c r="V105" s="47">
        <f t="shared" si="30"/>
        <v>0</v>
      </c>
      <c r="W105" s="131"/>
      <c r="X105" s="132">
        <f t="shared" ref="X105:AE105" si="32">SUM(X47:X104)</f>
        <v>24360</v>
      </c>
      <c r="Y105" s="129">
        <f t="shared" si="32"/>
        <v>2080</v>
      </c>
      <c r="Z105" s="129">
        <f t="shared" si="32"/>
        <v>40</v>
      </c>
      <c r="AA105" s="129">
        <f t="shared" si="32"/>
        <v>0</v>
      </c>
      <c r="AB105" s="133">
        <f t="shared" si="32"/>
        <v>960</v>
      </c>
      <c r="AC105" s="130">
        <f t="shared" si="32"/>
        <v>27440</v>
      </c>
      <c r="AD105" s="133">
        <f t="shared" si="32"/>
        <v>87400</v>
      </c>
      <c r="AE105" s="134">
        <f t="shared" si="32"/>
        <v>113880</v>
      </c>
    </row>
    <row r="106" spans="1:31" ht="18" customHeight="1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48</v>
      </c>
      <c r="K106" s="556"/>
      <c r="L106" s="556"/>
      <c r="M106" s="556"/>
      <c r="N106" s="557"/>
      <c r="O106" s="558">
        <f t="shared" ref="O106:O130" si="33">SUM(J106:N106)</f>
        <v>48</v>
      </c>
      <c r="P106" s="554"/>
      <c r="Q106" s="45"/>
      <c r="R106" s="554"/>
      <c r="S106" s="63">
        <f t="shared" ref="S106:S129" si="34">SUM(O106,R106)</f>
        <v>48</v>
      </c>
      <c r="T106" s="139"/>
      <c r="U106" s="46">
        <f t="shared" ref="U106:U182" si="35">SUM(S106:T106)</f>
        <v>48</v>
      </c>
      <c r="V106" s="47">
        <f t="shared" si="30"/>
        <v>0</v>
      </c>
      <c r="W106" s="48"/>
      <c r="X106" s="49">
        <f t="shared" ref="X106:X134" si="36">(J106*1000)/C106</f>
        <v>1920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1920</v>
      </c>
      <c r="AD106" s="53">
        <f t="shared" ref="AD106:AD134" si="42">(R106*1000)/C106</f>
        <v>0</v>
      </c>
      <c r="AE106" s="54">
        <f t="shared" ref="AE106:AE134" si="43">SUM(AC106:AD106)</f>
        <v>1920</v>
      </c>
    </row>
    <row r="107" spans="1:31" ht="18" hidden="1" customHeight="1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>
        <v>2</v>
      </c>
      <c r="K112" s="616"/>
      <c r="L112" s="616"/>
      <c r="M112" s="616"/>
      <c r="N112" s="586"/>
      <c r="O112" s="65">
        <f>SUM(J112:N112)</f>
        <v>2</v>
      </c>
      <c r="P112" s="664"/>
      <c r="Q112" s="665"/>
      <c r="R112" s="664"/>
      <c r="S112" s="140"/>
      <c r="T112" s="143">
        <f>SUM(O112,R112)</f>
        <v>2</v>
      </c>
      <c r="U112" s="46">
        <f>SUM(S112:T112)</f>
        <v>2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6</v>
      </c>
      <c r="K113" s="556"/>
      <c r="L113" s="556"/>
      <c r="M113" s="556"/>
      <c r="N113" s="557"/>
      <c r="O113" s="558">
        <f>SUM(J113:N113)</f>
        <v>6</v>
      </c>
      <c r="P113" s="554"/>
      <c r="Q113" s="45"/>
      <c r="R113" s="554"/>
      <c r="S113" s="63">
        <f t="shared" si="34"/>
        <v>6</v>
      </c>
      <c r="T113" s="139"/>
      <c r="U113" s="46">
        <f t="shared" si="35"/>
        <v>6</v>
      </c>
      <c r="V113" s="47">
        <f t="shared" si="30"/>
        <v>0</v>
      </c>
      <c r="W113" s="48"/>
      <c r="X113" s="49">
        <f>(J113*1000)/C113</f>
        <v>240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240</v>
      </c>
      <c r="AD113" s="53">
        <f t="shared" si="42"/>
        <v>0</v>
      </c>
      <c r="AE113" s="54">
        <f t="shared" si="43"/>
        <v>240</v>
      </c>
    </row>
    <row r="114" spans="1:31" ht="18" hidden="1" customHeight="1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180</v>
      </c>
      <c r="Q117" s="139"/>
      <c r="R117" s="436">
        <f t="shared" si="44"/>
        <v>180</v>
      </c>
      <c r="S117" s="63">
        <f t="shared" si="34"/>
        <v>180</v>
      </c>
      <c r="T117" s="143"/>
      <c r="U117" s="46">
        <f t="shared" si="35"/>
        <v>180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3600</v>
      </c>
      <c r="AE117" s="54">
        <f t="shared" si="43"/>
        <v>3600</v>
      </c>
    </row>
    <row r="118" spans="1:31" ht="18" hidden="1" customHeight="1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15</v>
      </c>
      <c r="K119" s="560"/>
      <c r="L119" s="560"/>
      <c r="M119" s="560"/>
      <c r="N119" s="561"/>
      <c r="O119" s="562">
        <f>SUM(J119:N119)</f>
        <v>15</v>
      </c>
      <c r="P119" s="554"/>
      <c r="Q119" s="45"/>
      <c r="R119" s="436"/>
      <c r="S119" s="63"/>
      <c r="T119" s="143">
        <f>SUM(O119,R119)</f>
        <v>15</v>
      </c>
      <c r="U119" s="46">
        <f t="shared" si="35"/>
        <v>15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131</v>
      </c>
      <c r="K120" s="678">
        <v>12</v>
      </c>
      <c r="L120" s="563">
        <v>7</v>
      </c>
      <c r="M120" s="679"/>
      <c r="N120" s="680"/>
      <c r="O120" s="681">
        <f t="shared" si="33"/>
        <v>150</v>
      </c>
      <c r="P120" s="682"/>
      <c r="Q120" s="683"/>
      <c r="R120" s="682"/>
      <c r="S120" s="621">
        <f t="shared" si="34"/>
        <v>150</v>
      </c>
      <c r="T120" s="139"/>
      <c r="U120" s="46">
        <f t="shared" si="35"/>
        <v>150</v>
      </c>
      <c r="V120" s="47">
        <f t="shared" si="30"/>
        <v>0</v>
      </c>
      <c r="W120" s="48" t="s">
        <v>389</v>
      </c>
      <c r="X120" s="49">
        <f t="shared" si="36"/>
        <v>5240</v>
      </c>
      <c r="Y120" s="50">
        <f t="shared" si="37"/>
        <v>480</v>
      </c>
      <c r="Z120" s="50">
        <f t="shared" si="38"/>
        <v>280</v>
      </c>
      <c r="AA120" s="50">
        <f t="shared" si="39"/>
        <v>0</v>
      </c>
      <c r="AB120" s="51">
        <f t="shared" si="40"/>
        <v>0</v>
      </c>
      <c r="AC120" s="52">
        <f t="shared" si="41"/>
        <v>6000</v>
      </c>
      <c r="AD120" s="53">
        <f t="shared" si="42"/>
        <v>0</v>
      </c>
      <c r="AE120" s="54">
        <f t="shared" si="43"/>
        <v>6000</v>
      </c>
    </row>
    <row r="121" spans="1:31" ht="18" customHeight="1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72</v>
      </c>
      <c r="Q121" s="139"/>
      <c r="R121" s="436">
        <f t="shared" si="44"/>
        <v>72</v>
      </c>
      <c r="S121" s="63">
        <f t="shared" si="34"/>
        <v>72</v>
      </c>
      <c r="T121" s="143"/>
      <c r="U121" s="46">
        <f t="shared" si="35"/>
        <v>72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1440</v>
      </c>
      <c r="AE121" s="54">
        <f t="shared" si="43"/>
        <v>1440</v>
      </c>
    </row>
    <row r="122" spans="1:31" ht="18" customHeight="1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237</v>
      </c>
      <c r="Q122" s="117"/>
      <c r="R122" s="415">
        <f t="shared" si="44"/>
        <v>237</v>
      </c>
      <c r="S122" s="140"/>
      <c r="T122" s="143">
        <f>SUM(O122,R122)</f>
        <v>237</v>
      </c>
      <c r="U122" s="46">
        <f t="shared" si="35"/>
        <v>237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>
        <v>114</v>
      </c>
      <c r="Q123" s="117"/>
      <c r="R123" s="415">
        <f t="shared" si="44"/>
        <v>114</v>
      </c>
      <c r="S123" s="145"/>
      <c r="T123" s="63">
        <f>SUM(O123,R123)</f>
        <v>114</v>
      </c>
      <c r="U123" s="46">
        <f t="shared" si="35"/>
        <v>114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customHeight="1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>
        <v>32</v>
      </c>
      <c r="Q124" s="70"/>
      <c r="R124" s="93">
        <f t="shared" si="44"/>
        <v>32</v>
      </c>
      <c r="S124" s="140">
        <f t="shared" si="34"/>
        <v>32</v>
      </c>
      <c r="T124" s="139"/>
      <c r="U124" s="46">
        <f t="shared" si="35"/>
        <v>32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640</v>
      </c>
      <c r="AE124" s="54">
        <f t="shared" si="43"/>
        <v>640</v>
      </c>
    </row>
    <row r="125" spans="1:31" ht="18" hidden="1" customHeight="1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27</v>
      </c>
      <c r="K126" s="563">
        <v>5</v>
      </c>
      <c r="L126" s="563"/>
      <c r="M126" s="563"/>
      <c r="N126" s="607"/>
      <c r="O126" s="558">
        <f t="shared" si="33"/>
        <v>32</v>
      </c>
      <c r="P126" s="554"/>
      <c r="Q126" s="45"/>
      <c r="R126" s="554"/>
      <c r="S126" s="63">
        <f t="shared" si="34"/>
        <v>32</v>
      </c>
      <c r="T126" s="139"/>
      <c r="U126" s="46">
        <f t="shared" si="35"/>
        <v>32</v>
      </c>
      <c r="V126" s="47">
        <f t="shared" si="30"/>
        <v>0</v>
      </c>
      <c r="W126" s="48"/>
      <c r="X126" s="49">
        <f t="shared" si="36"/>
        <v>1080</v>
      </c>
      <c r="Y126" s="50">
        <f t="shared" si="37"/>
        <v>200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1280</v>
      </c>
      <c r="AD126" s="53">
        <f t="shared" si="42"/>
        <v>0</v>
      </c>
      <c r="AE126" s="54">
        <f t="shared" si="43"/>
        <v>1280</v>
      </c>
    </row>
    <row r="127" spans="1:31" ht="18" hidden="1" customHeight="1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5</v>
      </c>
      <c r="K128" s="692"/>
      <c r="L128" s="692"/>
      <c r="M128" s="692"/>
      <c r="N128" s="693"/>
      <c r="O128" s="690">
        <f>SUM(J128:N128)</f>
        <v>5</v>
      </c>
      <c r="P128" s="554"/>
      <c r="Q128" s="45"/>
      <c r="R128" s="554"/>
      <c r="S128" s="63"/>
      <c r="T128" s="143">
        <f>SUM(O128,R128)</f>
        <v>5</v>
      </c>
      <c r="U128" s="46">
        <f t="shared" si="35"/>
        <v>5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92</v>
      </c>
      <c r="K129" s="563">
        <v>5</v>
      </c>
      <c r="L129" s="563">
        <v>3</v>
      </c>
      <c r="M129" s="563"/>
      <c r="N129" s="607"/>
      <c r="O129" s="558">
        <f t="shared" si="33"/>
        <v>100</v>
      </c>
      <c r="P129" s="554"/>
      <c r="Q129" s="45"/>
      <c r="R129" s="554"/>
      <c r="S129" s="63">
        <f t="shared" si="34"/>
        <v>100</v>
      </c>
      <c r="T129" s="139"/>
      <c r="U129" s="46">
        <f t="shared" si="35"/>
        <v>100</v>
      </c>
      <c r="V129" s="47">
        <f t="shared" si="30"/>
        <v>0</v>
      </c>
      <c r="W129" s="48" t="s">
        <v>392</v>
      </c>
      <c r="X129" s="49">
        <f t="shared" si="36"/>
        <v>3680</v>
      </c>
      <c r="Y129" s="50">
        <f t="shared" si="37"/>
        <v>200</v>
      </c>
      <c r="Z129" s="50">
        <f t="shared" si="38"/>
        <v>120</v>
      </c>
      <c r="AA129" s="50">
        <f t="shared" si="39"/>
        <v>0</v>
      </c>
      <c r="AB129" s="51">
        <f t="shared" si="40"/>
        <v>0</v>
      </c>
      <c r="AC129" s="52">
        <f t="shared" si="41"/>
        <v>4000</v>
      </c>
      <c r="AD129" s="53">
        <f t="shared" si="42"/>
        <v>0</v>
      </c>
      <c r="AE129" s="54">
        <f t="shared" si="43"/>
        <v>4000</v>
      </c>
    </row>
    <row r="130" spans="1:31" ht="18" hidden="1" customHeight="1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143</v>
      </c>
      <c r="Q131" s="901"/>
      <c r="R131" s="415">
        <f t="shared" si="44"/>
        <v>143</v>
      </c>
      <c r="S131" s="63"/>
      <c r="T131" s="63">
        <f>SUM(O131,R131)</f>
        <v>143</v>
      </c>
      <c r="U131" s="46">
        <f t="shared" si="35"/>
        <v>143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321</v>
      </c>
      <c r="Q132" s="117"/>
      <c r="R132" s="415">
        <f t="shared" si="44"/>
        <v>321</v>
      </c>
      <c r="S132" s="145"/>
      <c r="T132" s="143">
        <f>SUM(O132,R132)</f>
        <v>321</v>
      </c>
      <c r="U132" s="46">
        <f t="shared" si="35"/>
        <v>321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110</v>
      </c>
      <c r="Q133" s="139"/>
      <c r="R133" s="702">
        <f t="shared" si="44"/>
        <v>110</v>
      </c>
      <c r="S133" s="702">
        <f t="shared" ref="S133:S134" si="45">SUM(O133,R133)</f>
        <v>110</v>
      </c>
      <c r="T133" s="139"/>
      <c r="U133" s="65">
        <f t="shared" si="35"/>
        <v>110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2200</v>
      </c>
      <c r="AE133" s="54">
        <f t="shared" si="43"/>
        <v>2200</v>
      </c>
    </row>
    <row r="134" spans="1:31" ht="18" customHeight="1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/>
      <c r="Q134" s="70"/>
      <c r="R134" s="903">
        <f>SUM(P134:Q134)</f>
        <v>0</v>
      </c>
      <c r="S134" s="703">
        <f t="shared" si="45"/>
        <v>0</v>
      </c>
      <c r="T134" s="139"/>
      <c r="U134" s="46">
        <f t="shared" si="35"/>
        <v>0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0</v>
      </c>
      <c r="AE134" s="54">
        <f t="shared" si="43"/>
        <v>0</v>
      </c>
    </row>
    <row r="135" spans="1:31" ht="18" customHeight="1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326</v>
      </c>
      <c r="K135" s="129">
        <f t="shared" si="46"/>
        <v>22</v>
      </c>
      <c r="L135" s="129">
        <f t="shared" si="46"/>
        <v>10</v>
      </c>
      <c r="M135" s="129">
        <f t="shared" si="46"/>
        <v>0</v>
      </c>
      <c r="N135" s="129">
        <f t="shared" si="46"/>
        <v>0</v>
      </c>
      <c r="O135" s="130">
        <f t="shared" si="46"/>
        <v>358</v>
      </c>
      <c r="P135" s="133">
        <f t="shared" si="46"/>
        <v>1209</v>
      </c>
      <c r="Q135" s="129">
        <f t="shared" si="46"/>
        <v>0</v>
      </c>
      <c r="R135" s="648">
        <f t="shared" si="46"/>
        <v>1209</v>
      </c>
      <c r="S135" s="648">
        <f t="shared" si="46"/>
        <v>730</v>
      </c>
      <c r="T135" s="129">
        <f t="shared" si="46"/>
        <v>837</v>
      </c>
      <c r="U135" s="130">
        <f t="shared" si="46"/>
        <v>1567</v>
      </c>
      <c r="V135" s="47">
        <f t="shared" si="30"/>
        <v>0</v>
      </c>
      <c r="W135" s="131"/>
      <c r="X135" s="132">
        <f t="shared" ref="X135:AE135" si="47">SUM(X106:X134)</f>
        <v>12160</v>
      </c>
      <c r="Y135" s="129">
        <f t="shared" si="47"/>
        <v>880</v>
      </c>
      <c r="Z135" s="129">
        <f t="shared" si="47"/>
        <v>400</v>
      </c>
      <c r="AA135" s="129">
        <f t="shared" si="47"/>
        <v>0</v>
      </c>
      <c r="AB135" s="133">
        <f t="shared" si="47"/>
        <v>0</v>
      </c>
      <c r="AC135" s="130">
        <f t="shared" si="47"/>
        <v>13440</v>
      </c>
      <c r="AD135" s="133">
        <f t="shared" si="47"/>
        <v>7880</v>
      </c>
      <c r="AE135" s="134">
        <f t="shared" si="47"/>
        <v>21320</v>
      </c>
    </row>
    <row r="136" spans="1:31" ht="18" hidden="1" customHeight="1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1167</v>
      </c>
      <c r="K148" s="291">
        <f t="shared" si="61"/>
        <v>84</v>
      </c>
      <c r="L148" s="291">
        <f t="shared" si="61"/>
        <v>11</v>
      </c>
      <c r="M148" s="291">
        <f t="shared" si="61"/>
        <v>0</v>
      </c>
      <c r="N148" s="295">
        <f t="shared" si="61"/>
        <v>48</v>
      </c>
      <c r="O148" s="292">
        <f t="shared" si="61"/>
        <v>1310</v>
      </c>
      <c r="P148" s="295">
        <f t="shared" si="61"/>
        <v>5482</v>
      </c>
      <c r="Q148" s="295">
        <f t="shared" si="61"/>
        <v>3958</v>
      </c>
      <c r="R148" s="710">
        <f t="shared" si="61"/>
        <v>9440</v>
      </c>
      <c r="S148" s="711">
        <f t="shared" si="61"/>
        <v>7736</v>
      </c>
      <c r="T148" s="291">
        <f t="shared" si="61"/>
        <v>3014</v>
      </c>
      <c r="U148" s="292">
        <f t="shared" si="61"/>
        <v>10750</v>
      </c>
      <c r="V148" s="47">
        <f t="shared" si="30"/>
        <v>0</v>
      </c>
      <c r="W148" s="293"/>
      <c r="X148" s="294">
        <f t="shared" ref="X148:AE148" si="62">SUM(X147,X135,X105,X46)</f>
        <v>41160</v>
      </c>
      <c r="Y148" s="291">
        <f t="shared" si="62"/>
        <v>3360</v>
      </c>
      <c r="Z148" s="291">
        <f t="shared" si="62"/>
        <v>440</v>
      </c>
      <c r="AA148" s="291">
        <f t="shared" si="62"/>
        <v>0</v>
      </c>
      <c r="AB148" s="295">
        <f t="shared" si="62"/>
        <v>1920</v>
      </c>
      <c r="AC148" s="292">
        <f t="shared" si="62"/>
        <v>46880</v>
      </c>
      <c r="AD148" s="295">
        <f t="shared" si="62"/>
        <v>131280</v>
      </c>
      <c r="AE148" s="296">
        <f t="shared" si="62"/>
        <v>174320</v>
      </c>
    </row>
    <row r="149" spans="1:31" ht="18" customHeight="1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64</v>
      </c>
      <c r="K149" s="714"/>
      <c r="L149" s="714"/>
      <c r="M149" s="714"/>
      <c r="N149" s="715"/>
      <c r="O149" s="716">
        <f t="shared" ref="O149:O194" si="63">SUM(J149:N149)</f>
        <v>64</v>
      </c>
      <c r="P149" s="554"/>
      <c r="Q149" s="301"/>
      <c r="R149" s="717"/>
      <c r="S149" s="63">
        <f t="shared" ref="S149:S194" si="64">SUM(O149,R149)</f>
        <v>64</v>
      </c>
      <c r="T149" s="430"/>
      <c r="U149" s="302">
        <f t="shared" si="35"/>
        <v>64</v>
      </c>
      <c r="V149" s="47">
        <f t="shared" si="30"/>
        <v>0</v>
      </c>
      <c r="W149" s="303"/>
      <c r="X149" s="304">
        <f t="shared" ref="X149:X194" si="65">(J149*1000)/C149</f>
        <v>2560</v>
      </c>
      <c r="Y149" s="305">
        <f t="shared" ref="Y149:Y194" si="66">(K149*1000)/C149</f>
        <v>0</v>
      </c>
      <c r="Z149" s="305">
        <f t="shared" ref="Z149:Z194" si="67">(L149*1000)/C149</f>
        <v>0</v>
      </c>
      <c r="AA149" s="305">
        <f t="shared" ref="AA149:AA194" si="68">(M149*1000)/C149</f>
        <v>0</v>
      </c>
      <c r="AB149" s="306">
        <f t="shared" ref="AB149:AB194" si="69">(N149*1000)/C149</f>
        <v>0</v>
      </c>
      <c r="AC149" s="307">
        <f t="shared" ref="AC149:AC194" si="70">SUM(X149:AB149)</f>
        <v>2560</v>
      </c>
      <c r="AD149" s="308">
        <f t="shared" ref="AD149:AD194" si="71">(R149*1000)/C149</f>
        <v>0</v>
      </c>
      <c r="AE149" s="309">
        <f t="shared" ref="AE149:AE194" si="72">SUM(AC149:AD149)</f>
        <v>2560</v>
      </c>
    </row>
    <row r="150" spans="1:31" ht="18" hidden="1" customHeight="1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13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>
        <v>24</v>
      </c>
      <c r="M153" s="714"/>
      <c r="N153" s="715"/>
      <c r="O153" s="716">
        <f t="shared" si="63"/>
        <v>24</v>
      </c>
      <c r="P153" s="554"/>
      <c r="Q153" s="301"/>
      <c r="R153" s="717"/>
      <c r="S153" s="63">
        <f t="shared" si="64"/>
        <v>24</v>
      </c>
      <c r="T153" s="430"/>
      <c r="U153" s="302">
        <f t="shared" si="35"/>
        <v>24</v>
      </c>
      <c r="V153" s="47">
        <f t="shared" si="73"/>
        <v>0</v>
      </c>
      <c r="W153" s="303"/>
      <c r="X153" s="304"/>
      <c r="Y153" s="305"/>
      <c r="Z153" s="50">
        <f t="shared" si="67"/>
        <v>960</v>
      </c>
      <c r="AA153" s="305"/>
      <c r="AB153" s="306"/>
      <c r="AC153" s="52">
        <f t="shared" si="70"/>
        <v>960</v>
      </c>
      <c r="AD153" s="308"/>
      <c r="AE153" s="54">
        <f t="shared" si="72"/>
        <v>960</v>
      </c>
    </row>
    <row r="154" spans="1:31" ht="18" hidden="1" customHeight="1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/>
      <c r="K156" s="729"/>
      <c r="L156" s="729"/>
      <c r="M156" s="729"/>
      <c r="N156" s="730"/>
      <c r="O156" s="302">
        <f t="shared" si="63"/>
        <v>0</v>
      </c>
      <c r="P156" s="554"/>
      <c r="Q156" s="301"/>
      <c r="R156" s="717"/>
      <c r="S156" s="63">
        <f t="shared" si="64"/>
        <v>0</v>
      </c>
      <c r="T156" s="430"/>
      <c r="U156" s="302">
        <f t="shared" si="35"/>
        <v>0</v>
      </c>
      <c r="V156" s="47">
        <f t="shared" si="73"/>
        <v>0</v>
      </c>
      <c r="W156" s="303"/>
      <c r="X156" s="304">
        <f t="shared" si="65"/>
        <v>0</v>
      </c>
      <c r="Y156" s="305"/>
      <c r="Z156" s="305"/>
      <c r="AA156" s="305"/>
      <c r="AB156" s="306"/>
      <c r="AC156" s="307">
        <f t="shared" si="70"/>
        <v>0</v>
      </c>
      <c r="AD156" s="308"/>
      <c r="AE156" s="309">
        <f t="shared" si="72"/>
        <v>0</v>
      </c>
    </row>
    <row r="157" spans="1:31" ht="18" hidden="1" customHeight="1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94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56</v>
      </c>
      <c r="R158" s="436">
        <f t="shared" si="74"/>
        <v>56</v>
      </c>
      <c r="S158" s="63">
        <f t="shared" si="64"/>
        <v>56</v>
      </c>
      <c r="T158" s="139"/>
      <c r="U158" s="46">
        <f t="shared" si="35"/>
        <v>56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1120</v>
      </c>
      <c r="AE158" s="54">
        <f t="shared" si="72"/>
        <v>1120</v>
      </c>
    </row>
    <row r="159" spans="1:31" ht="18" hidden="1" customHeight="1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>
      <c r="A164" s="190">
        <v>114301</v>
      </c>
      <c r="B164" s="752">
        <v>3.5</v>
      </c>
      <c r="C164" s="180">
        <v>25</v>
      </c>
      <c r="D164" s="753" t="s">
        <v>502</v>
      </c>
      <c r="E164" s="103"/>
      <c r="F164" s="261"/>
      <c r="G164" s="103"/>
      <c r="H164" s="104"/>
      <c r="I164" s="738"/>
      <c r="J164" s="44">
        <v>8</v>
      </c>
      <c r="K164" s="467"/>
      <c r="L164" s="749"/>
      <c r="M164" s="467"/>
      <c r="N164" s="339"/>
      <c r="O164" s="302">
        <f t="shared" si="63"/>
        <v>8</v>
      </c>
      <c r="P164" s="554"/>
      <c r="Q164" s="739"/>
      <c r="R164" s="740"/>
      <c r="S164" s="63">
        <f t="shared" si="64"/>
        <v>8</v>
      </c>
      <c r="T164" s="143"/>
      <c r="U164" s="302">
        <f t="shared" si="35"/>
        <v>8</v>
      </c>
      <c r="V164" s="47">
        <f t="shared" si="73"/>
        <v>0</v>
      </c>
      <c r="W164" s="339"/>
      <c r="X164" s="49">
        <f t="shared" si="65"/>
        <v>320</v>
      </c>
      <c r="Y164" s="49"/>
      <c r="Z164" s="49"/>
      <c r="AA164" s="49"/>
      <c r="AB164" s="51"/>
      <c r="AC164" s="52">
        <f t="shared" si="70"/>
        <v>320</v>
      </c>
      <c r="AD164" s="53"/>
      <c r="AE164" s="54">
        <f t="shared" si="72"/>
        <v>320</v>
      </c>
    </row>
    <row r="165" spans="1:31" ht="18.75" customHeight="1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160</v>
      </c>
      <c r="R167" s="436">
        <f t="shared" si="74"/>
        <v>160</v>
      </c>
      <c r="S167" s="63">
        <f t="shared" si="64"/>
        <v>160</v>
      </c>
      <c r="T167" s="143"/>
      <c r="U167" s="46">
        <f t="shared" si="35"/>
        <v>160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3200</v>
      </c>
      <c r="AE167" s="54">
        <f t="shared" si="72"/>
        <v>3200</v>
      </c>
    </row>
    <row r="168" spans="1:31" ht="16.5" hidden="1" customHeight="1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>
      <c r="A170" s="77">
        <v>113301</v>
      </c>
      <c r="B170" s="10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16</v>
      </c>
      <c r="K170" s="594"/>
      <c r="L170" s="594"/>
      <c r="M170" s="594"/>
      <c r="N170" s="572"/>
      <c r="O170" s="716">
        <f t="shared" si="63"/>
        <v>16</v>
      </c>
      <c r="P170" s="567"/>
      <c r="Q170" s="571"/>
      <c r="R170" s="567"/>
      <c r="S170" s="63">
        <f t="shared" si="64"/>
        <v>16</v>
      </c>
      <c r="T170" s="139"/>
      <c r="U170" s="302">
        <f t="shared" si="35"/>
        <v>16</v>
      </c>
      <c r="V170" s="47"/>
      <c r="W170" s="48"/>
      <c r="X170" s="49">
        <f t="shared" si="65"/>
        <v>640</v>
      </c>
      <c r="Y170" s="50"/>
      <c r="Z170" s="305"/>
      <c r="AA170" s="50"/>
      <c r="AB170" s="51"/>
      <c r="AC170" s="52">
        <f t="shared" si="70"/>
        <v>640</v>
      </c>
      <c r="AD170" s="53"/>
      <c r="AE170" s="54">
        <f t="shared" si="72"/>
        <v>640</v>
      </c>
    </row>
    <row r="171" spans="1:31" ht="18" customHeight="1">
      <c r="A171" s="77">
        <v>113801</v>
      </c>
      <c r="B171" s="249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hidden="1" customHeight="1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customHeight="1">
      <c r="A173" s="779">
        <v>113801</v>
      </c>
      <c r="B173" s="249" t="s">
        <v>220</v>
      </c>
      <c r="C173" s="780" t="s">
        <v>27</v>
      </c>
      <c r="D173" s="630"/>
      <c r="E173" s="103"/>
      <c r="F173" s="781" t="s">
        <v>221</v>
      </c>
      <c r="G173" s="261" t="s">
        <v>509</v>
      </c>
      <c r="H173" s="773"/>
      <c r="I173" s="774"/>
      <c r="J173" s="775"/>
      <c r="K173" s="776"/>
      <c r="L173" s="661">
        <v>40</v>
      </c>
      <c r="M173" s="776"/>
      <c r="N173" s="777"/>
      <c r="O173" s="782">
        <f t="shared" si="63"/>
        <v>40</v>
      </c>
      <c r="P173" s="567"/>
      <c r="Q173" s="571"/>
      <c r="R173" s="567"/>
      <c r="S173" s="63"/>
      <c r="T173" s="143">
        <f>SUM(O173,R173)</f>
        <v>40</v>
      </c>
      <c r="U173" s="302">
        <f t="shared" si="35"/>
        <v>40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56</v>
      </c>
      <c r="R177" s="436">
        <f t="shared" si="74"/>
        <v>56</v>
      </c>
      <c r="S177" s="63">
        <f t="shared" si="64"/>
        <v>56</v>
      </c>
      <c r="T177" s="143"/>
      <c r="U177" s="46">
        <f t="shared" si="35"/>
        <v>56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1120</v>
      </c>
      <c r="AE177" s="54">
        <f t="shared" si="72"/>
        <v>1120</v>
      </c>
    </row>
    <row r="178" spans="1:31" ht="20.25" hidden="1" customHeight="1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hidden="1" customHeight="1">
      <c r="A182" s="30">
        <v>114001</v>
      </c>
      <c r="B182" s="31" t="s">
        <v>239</v>
      </c>
      <c r="C182" s="32">
        <v>25</v>
      </c>
      <c r="D182" s="574" t="s">
        <v>240</v>
      </c>
      <c r="E182" s="73" t="s">
        <v>241</v>
      </c>
      <c r="F182" s="73" t="s">
        <v>242</v>
      </c>
      <c r="G182" s="36" t="s">
        <v>243</v>
      </c>
      <c r="H182" s="73" t="s">
        <v>244</v>
      </c>
      <c r="I182" s="552"/>
      <c r="J182" s="553"/>
      <c r="K182" s="467"/>
      <c r="L182" s="467"/>
      <c r="M182" s="467"/>
      <c r="N182" s="339"/>
      <c r="O182" s="558">
        <f t="shared" si="63"/>
        <v>0</v>
      </c>
      <c r="P182" s="554"/>
      <c r="Q182" s="45"/>
      <c r="R182" s="554">
        <f t="shared" si="74"/>
        <v>0</v>
      </c>
      <c r="S182" s="63">
        <f t="shared" si="64"/>
        <v>0</v>
      </c>
      <c r="T182" s="139"/>
      <c r="U182" s="46">
        <f t="shared" si="35"/>
        <v>0</v>
      </c>
      <c r="V182" s="47">
        <f t="shared" si="73"/>
        <v>0</v>
      </c>
      <c r="W182" s="48"/>
      <c r="X182" s="49">
        <f t="shared" si="65"/>
        <v>0</v>
      </c>
      <c r="Y182" s="50">
        <f t="shared" si="66"/>
        <v>0</v>
      </c>
      <c r="Z182" s="50">
        <f t="shared" si="67"/>
        <v>0</v>
      </c>
      <c r="AA182" s="50">
        <f t="shared" si="68"/>
        <v>0</v>
      </c>
      <c r="AB182" s="51">
        <f t="shared" si="69"/>
        <v>0</v>
      </c>
      <c r="AC182" s="52">
        <f t="shared" si="70"/>
        <v>0</v>
      </c>
      <c r="AD182" s="53">
        <f t="shared" si="71"/>
        <v>0</v>
      </c>
      <c r="AE182" s="54">
        <f t="shared" si="72"/>
        <v>0</v>
      </c>
    </row>
    <row r="183" spans="1:31" ht="18" hidden="1" customHeight="1">
      <c r="A183" s="172">
        <v>114501</v>
      </c>
      <c r="B183" s="31" t="s">
        <v>239</v>
      </c>
      <c r="C183" s="96">
        <v>40</v>
      </c>
      <c r="D183" s="614"/>
      <c r="E183" s="103"/>
      <c r="F183" s="103"/>
      <c r="G183" s="103"/>
      <c r="H183" s="103"/>
      <c r="I183" s="645" t="s">
        <v>403</v>
      </c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ref="U183:U246" si="75">SUM(S183:T183)</f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>
      <c r="A184" s="100">
        <v>114101</v>
      </c>
      <c r="B184" s="101">
        <v>3.5</v>
      </c>
      <c r="C184" s="96">
        <v>25</v>
      </c>
      <c r="D184" s="614">
        <v>512</v>
      </c>
      <c r="E184" s="103">
        <v>912</v>
      </c>
      <c r="F184" s="103"/>
      <c r="G184" s="103"/>
      <c r="H184" s="103"/>
      <c r="I184" s="645"/>
      <c r="J184" s="553"/>
      <c r="K184" s="467"/>
      <c r="L184" s="467"/>
      <c r="M184" s="467"/>
      <c r="N184" s="339"/>
      <c r="O184" s="558">
        <f t="shared" si="63"/>
        <v>0</v>
      </c>
      <c r="P184" s="554"/>
      <c r="Q184" s="45"/>
      <c r="R184" s="554">
        <f t="shared" si="74"/>
        <v>0</v>
      </c>
      <c r="S184" s="63">
        <f t="shared" si="64"/>
        <v>0</v>
      </c>
      <c r="T184" s="139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>
        <f t="shared" si="71"/>
        <v>0</v>
      </c>
      <c r="AE184" s="54">
        <f t="shared" si="72"/>
        <v>0</v>
      </c>
    </row>
    <row r="185" spans="1:31" ht="18" hidden="1" customHeight="1">
      <c r="A185" s="100">
        <v>115001</v>
      </c>
      <c r="B185" s="101">
        <v>3.5</v>
      </c>
      <c r="C185" s="96" t="s">
        <v>27</v>
      </c>
      <c r="D185" s="614"/>
      <c r="E185" s="103"/>
      <c r="F185" s="261" t="s">
        <v>245</v>
      </c>
      <c r="G185" s="103"/>
      <c r="H185" s="104"/>
      <c r="I185" s="645"/>
      <c r="J185" s="553"/>
      <c r="K185" s="467"/>
      <c r="L185" s="790"/>
      <c r="M185" s="467"/>
      <c r="N185" s="339"/>
      <c r="O185" s="791">
        <f t="shared" si="63"/>
        <v>0</v>
      </c>
      <c r="P185" s="554"/>
      <c r="Q185" s="45"/>
      <c r="R185" s="554"/>
      <c r="S185" s="63"/>
      <c r="T185" s="14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hidden="1" customHeight="1">
      <c r="A186" s="30">
        <v>115001</v>
      </c>
      <c r="B186" s="108">
        <v>3.5</v>
      </c>
      <c r="C186" s="32">
        <v>25</v>
      </c>
      <c r="D186" s="574">
        <v>513</v>
      </c>
      <c r="E186" s="73">
        <v>913</v>
      </c>
      <c r="F186" s="73" t="s">
        <v>245</v>
      </c>
      <c r="G186" s="73">
        <v>9613</v>
      </c>
      <c r="H186" s="36">
        <v>8613</v>
      </c>
      <c r="I186" s="552"/>
      <c r="J186" s="553"/>
      <c r="K186" s="467"/>
      <c r="L186" s="467"/>
      <c r="M186" s="467"/>
      <c r="N186" s="339"/>
      <c r="O186" s="558">
        <f t="shared" si="63"/>
        <v>0</v>
      </c>
      <c r="P186" s="554"/>
      <c r="Q186" s="45"/>
      <c r="R186" s="554">
        <f t="shared" si="74"/>
        <v>0</v>
      </c>
      <c r="S186" s="63">
        <f t="shared" si="64"/>
        <v>0</v>
      </c>
      <c r="T186" s="139"/>
      <c r="U186" s="46">
        <f t="shared" si="75"/>
        <v>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0</v>
      </c>
      <c r="AE186" s="54">
        <f t="shared" si="72"/>
        <v>0</v>
      </c>
    </row>
    <row r="187" spans="1:31" ht="18" hidden="1" customHeight="1">
      <c r="A187" s="82">
        <v>115501</v>
      </c>
      <c r="B187" s="157">
        <v>3.5</v>
      </c>
      <c r="C187" s="83">
        <v>25</v>
      </c>
      <c r="D187" s="704"/>
      <c r="E187" s="170"/>
      <c r="F187" s="85"/>
      <c r="G187" s="170"/>
      <c r="H187" s="170"/>
      <c r="I187" s="792" t="s">
        <v>247</v>
      </c>
      <c r="J187" s="553"/>
      <c r="K187" s="467"/>
      <c r="L187" s="467"/>
      <c r="M187" s="467"/>
      <c r="N187" s="339"/>
      <c r="O187" s="558">
        <f t="shared" si="63"/>
        <v>0</v>
      </c>
      <c r="P187" s="554"/>
      <c r="Q187" s="45"/>
      <c r="R187" s="554">
        <f t="shared" si="74"/>
        <v>0</v>
      </c>
      <c r="S187" s="63">
        <f t="shared" si="64"/>
        <v>0</v>
      </c>
      <c r="T187" s="139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>
      <c r="A188" s="172">
        <v>115501</v>
      </c>
      <c r="B188" s="101">
        <v>3.5</v>
      </c>
      <c r="C188" s="96">
        <v>40</v>
      </c>
      <c r="D188" s="614"/>
      <c r="E188" s="103"/>
      <c r="F188" s="103"/>
      <c r="G188" s="103"/>
      <c r="H188" s="103"/>
      <c r="I188" s="645" t="s">
        <v>247</v>
      </c>
      <c r="J188" s="553"/>
      <c r="K188" s="467"/>
      <c r="L188" s="467"/>
      <c r="M188" s="467"/>
      <c r="N188" s="339"/>
      <c r="O188" s="558">
        <f t="shared" si="63"/>
        <v>0</v>
      </c>
      <c r="P188" s="554"/>
      <c r="Q188" s="45"/>
      <c r="R188" s="554">
        <f t="shared" si="74"/>
        <v>0</v>
      </c>
      <c r="S188" s="63">
        <f t="shared" si="64"/>
        <v>0</v>
      </c>
      <c r="T188" s="139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>
      <c r="A189" s="30">
        <v>115591</v>
      </c>
      <c r="B189" s="108">
        <v>3.5</v>
      </c>
      <c r="C189" s="96">
        <v>50</v>
      </c>
      <c r="D189" s="614"/>
      <c r="E189" s="103"/>
      <c r="F189" s="103"/>
      <c r="G189" s="103"/>
      <c r="H189" s="104"/>
      <c r="I189" s="793" t="s">
        <v>404</v>
      </c>
      <c r="J189" s="553"/>
      <c r="K189" s="467"/>
      <c r="L189" s="467"/>
      <c r="M189" s="467"/>
      <c r="N189" s="339"/>
      <c r="O189" s="46"/>
      <c r="P189" s="567"/>
      <c r="Q189" s="571"/>
      <c r="R189" s="567">
        <f t="shared" si="74"/>
        <v>0</v>
      </c>
      <c r="S189" s="63">
        <f t="shared" si="64"/>
        <v>0</v>
      </c>
      <c r="T189" s="143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/>
      <c r="AE189" s="54"/>
    </row>
    <row r="190" spans="1:31" ht="18" hidden="1" customHeight="1">
      <c r="A190" s="30">
        <v>115501</v>
      </c>
      <c r="B190" s="108">
        <v>3.5</v>
      </c>
      <c r="C190" s="736" t="s">
        <v>75</v>
      </c>
      <c r="D190" s="794"/>
      <c r="E190" s="184"/>
      <c r="F190" s="184"/>
      <c r="G190" s="184"/>
      <c r="H190" s="164"/>
      <c r="I190" s="564" t="s">
        <v>405</v>
      </c>
      <c r="J190" s="653"/>
      <c r="K190" s="654"/>
      <c r="L190" s="654"/>
      <c r="M190" s="654"/>
      <c r="N190" s="655"/>
      <c r="O190" s="656"/>
      <c r="P190" s="415"/>
      <c r="Q190" s="661"/>
      <c r="R190" s="415">
        <f t="shared" si="74"/>
        <v>0</v>
      </c>
      <c r="S190" s="63"/>
      <c r="T190" s="63">
        <f>SUM(O190,R190)</f>
        <v>0</v>
      </c>
      <c r="U190" s="46">
        <f t="shared" si="75"/>
        <v>0</v>
      </c>
      <c r="V190" s="47">
        <f t="shared" si="73"/>
        <v>0</v>
      </c>
      <c r="W190" s="48"/>
      <c r="X190" s="49"/>
      <c r="Y190" s="50"/>
      <c r="Z190" s="50"/>
      <c r="AA190" s="50"/>
      <c r="AB190" s="51"/>
      <c r="AC190" s="52"/>
      <c r="AD190" s="53"/>
      <c r="AE190" s="54"/>
    </row>
    <row r="191" spans="1:31" ht="18" customHeight="1">
      <c r="A191" s="30">
        <v>115501</v>
      </c>
      <c r="B191" s="108">
        <v>3.5</v>
      </c>
      <c r="C191" s="32">
        <v>50</v>
      </c>
      <c r="D191" s="574"/>
      <c r="E191" s="73"/>
      <c r="F191" s="73"/>
      <c r="G191" s="73"/>
      <c r="H191" s="36"/>
      <c r="I191" s="566" t="s">
        <v>247</v>
      </c>
      <c r="J191" s="615"/>
      <c r="K191" s="616"/>
      <c r="L191" s="616"/>
      <c r="M191" s="616"/>
      <c r="N191" s="586"/>
      <c r="O191" s="587"/>
      <c r="P191" s="436"/>
      <c r="Q191" s="139">
        <v>230</v>
      </c>
      <c r="R191" s="436">
        <f t="shared" si="74"/>
        <v>230</v>
      </c>
      <c r="S191" s="63">
        <f t="shared" si="64"/>
        <v>230</v>
      </c>
      <c r="T191" s="139"/>
      <c r="U191" s="46">
        <f t="shared" si="75"/>
        <v>230</v>
      </c>
      <c r="V191" s="47">
        <f t="shared" si="73"/>
        <v>0</v>
      </c>
      <c r="W191" s="48"/>
      <c r="X191" s="49">
        <f t="shared" si="65"/>
        <v>0</v>
      </c>
      <c r="Y191" s="50">
        <f t="shared" si="66"/>
        <v>0</v>
      </c>
      <c r="Z191" s="50">
        <f t="shared" si="67"/>
        <v>0</v>
      </c>
      <c r="AA191" s="50">
        <f t="shared" si="68"/>
        <v>0</v>
      </c>
      <c r="AB191" s="51">
        <f t="shared" si="69"/>
        <v>0</v>
      </c>
      <c r="AC191" s="52">
        <f t="shared" si="70"/>
        <v>0</v>
      </c>
      <c r="AD191" s="53">
        <f t="shared" si="71"/>
        <v>4600</v>
      </c>
      <c r="AE191" s="54">
        <f t="shared" si="72"/>
        <v>4600</v>
      </c>
    </row>
    <row r="192" spans="1:31" ht="18" hidden="1" customHeight="1">
      <c r="A192" s="30">
        <v>11550130</v>
      </c>
      <c r="B192" s="108">
        <v>4</v>
      </c>
      <c r="C192" s="32">
        <v>50</v>
      </c>
      <c r="D192" s="574"/>
      <c r="E192" s="73"/>
      <c r="F192" s="73"/>
      <c r="G192" s="73"/>
      <c r="H192" s="36"/>
      <c r="I192" s="552" t="s">
        <v>406</v>
      </c>
      <c r="J192" s="553"/>
      <c r="K192" s="467"/>
      <c r="L192" s="467"/>
      <c r="M192" s="467"/>
      <c r="N192" s="339"/>
      <c r="O192" s="46">
        <f t="shared" si="63"/>
        <v>0</v>
      </c>
      <c r="P192" s="554"/>
      <c r="Q192" s="45"/>
      <c r="R192" s="554">
        <f t="shared" si="74"/>
        <v>0</v>
      </c>
      <c r="S192" s="44">
        <f t="shared" si="64"/>
        <v>0</v>
      </c>
      <c r="T192" s="45"/>
      <c r="U192" s="46">
        <f t="shared" si="75"/>
        <v>0</v>
      </c>
      <c r="V192" s="47">
        <f t="shared" si="73"/>
        <v>0</v>
      </c>
      <c r="W192" s="48"/>
      <c r="X192" s="49">
        <f t="shared" si="65"/>
        <v>0</v>
      </c>
      <c r="Y192" s="50">
        <f t="shared" si="66"/>
        <v>0</v>
      </c>
      <c r="Z192" s="50">
        <f t="shared" si="67"/>
        <v>0</v>
      </c>
      <c r="AA192" s="50">
        <f t="shared" si="68"/>
        <v>0</v>
      </c>
      <c r="AB192" s="51">
        <f t="shared" si="69"/>
        <v>0</v>
      </c>
      <c r="AC192" s="52">
        <f t="shared" si="70"/>
        <v>0</v>
      </c>
      <c r="AD192" s="53">
        <f t="shared" si="71"/>
        <v>0</v>
      </c>
      <c r="AE192" s="54">
        <f t="shared" si="72"/>
        <v>0</v>
      </c>
    </row>
    <row r="193" spans="1:31" ht="18" hidden="1" customHeight="1">
      <c r="A193" s="172">
        <v>190100</v>
      </c>
      <c r="B193" s="101" t="s">
        <v>114</v>
      </c>
      <c r="C193" s="96">
        <v>5</v>
      </c>
      <c r="D193" s="614">
        <v>113</v>
      </c>
      <c r="E193" s="103"/>
      <c r="F193" s="103"/>
      <c r="G193" s="103"/>
      <c r="H193" s="103"/>
      <c r="I193" s="645"/>
      <c r="J193" s="553"/>
      <c r="K193" s="467"/>
      <c r="L193" s="467"/>
      <c r="M193" s="467"/>
      <c r="N193" s="339"/>
      <c r="O193" s="46">
        <f t="shared" si="63"/>
        <v>0</v>
      </c>
      <c r="P193" s="554"/>
      <c r="Q193" s="45"/>
      <c r="R193" s="554">
        <f t="shared" si="74"/>
        <v>0</v>
      </c>
      <c r="S193" s="44">
        <f t="shared" si="64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65"/>
        <v>0</v>
      </c>
      <c r="Y193" s="50">
        <f t="shared" si="66"/>
        <v>0</v>
      </c>
      <c r="Z193" s="50">
        <f t="shared" si="67"/>
        <v>0</v>
      </c>
      <c r="AA193" s="50">
        <f t="shared" si="68"/>
        <v>0</v>
      </c>
      <c r="AB193" s="51">
        <f t="shared" si="69"/>
        <v>0</v>
      </c>
      <c r="AC193" s="52">
        <f t="shared" si="70"/>
        <v>0</v>
      </c>
      <c r="AD193" s="53">
        <f t="shared" si="71"/>
        <v>0</v>
      </c>
      <c r="AE193" s="54">
        <f t="shared" si="72"/>
        <v>0</v>
      </c>
    </row>
    <row r="194" spans="1:31" ht="18" hidden="1" customHeight="1">
      <c r="A194" s="218">
        <v>190100</v>
      </c>
      <c r="B194" s="795" t="s">
        <v>114</v>
      </c>
      <c r="C194" s="796">
        <v>25</v>
      </c>
      <c r="D194" s="797">
        <v>113</v>
      </c>
      <c r="E194" s="221">
        <v>713</v>
      </c>
      <c r="F194" s="221" t="s">
        <v>407</v>
      </c>
      <c r="G194" s="221"/>
      <c r="H194" s="221">
        <v>9213</v>
      </c>
      <c r="I194" s="798"/>
      <c r="J194" s="553"/>
      <c r="K194" s="467"/>
      <c r="L194" s="467"/>
      <c r="M194" s="467"/>
      <c r="N194" s="339"/>
      <c r="O194" s="46">
        <f t="shared" si="63"/>
        <v>0</v>
      </c>
      <c r="P194" s="554"/>
      <c r="Q194" s="45"/>
      <c r="R194" s="554">
        <f t="shared" si="74"/>
        <v>0</v>
      </c>
      <c r="S194" s="44">
        <f t="shared" si="64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65"/>
        <v>0</v>
      </c>
      <c r="Y194" s="50">
        <f t="shared" si="66"/>
        <v>0</v>
      </c>
      <c r="Z194" s="50">
        <f t="shared" si="67"/>
        <v>0</v>
      </c>
      <c r="AA194" s="50">
        <f t="shared" si="68"/>
        <v>0</v>
      </c>
      <c r="AB194" s="51">
        <f t="shared" si="69"/>
        <v>0</v>
      </c>
      <c r="AC194" s="52">
        <f t="shared" si="70"/>
        <v>0</v>
      </c>
      <c r="AD194" s="53">
        <f t="shared" si="71"/>
        <v>0</v>
      </c>
      <c r="AE194" s="54">
        <f t="shared" si="72"/>
        <v>0</v>
      </c>
    </row>
    <row r="195" spans="1:31" ht="18" customHeight="1">
      <c r="A195" s="119" t="s">
        <v>248</v>
      </c>
      <c r="B195" s="120"/>
      <c r="C195" s="595"/>
      <c r="D195" s="596"/>
      <c r="E195" s="120"/>
      <c r="F195" s="120"/>
      <c r="G195" s="120"/>
      <c r="H195" s="120"/>
      <c r="I195" s="596"/>
      <c r="J195" s="128">
        <f t="shared" ref="J195:U195" si="76">SUM(J149:J194)</f>
        <v>246</v>
      </c>
      <c r="K195" s="128">
        <f t="shared" si="76"/>
        <v>0</v>
      </c>
      <c r="L195" s="128">
        <f t="shared" si="76"/>
        <v>72</v>
      </c>
      <c r="M195" s="128">
        <f t="shared" si="76"/>
        <v>0</v>
      </c>
      <c r="N195" s="128">
        <f t="shared" si="76"/>
        <v>0</v>
      </c>
      <c r="O195" s="130">
        <f t="shared" si="76"/>
        <v>318</v>
      </c>
      <c r="P195" s="133">
        <f t="shared" si="76"/>
        <v>0</v>
      </c>
      <c r="Q195" s="129">
        <f t="shared" si="76"/>
        <v>502</v>
      </c>
      <c r="R195" s="133">
        <f t="shared" si="76"/>
        <v>502</v>
      </c>
      <c r="S195" s="128">
        <f t="shared" si="76"/>
        <v>780</v>
      </c>
      <c r="T195" s="129">
        <f t="shared" si="76"/>
        <v>40</v>
      </c>
      <c r="U195" s="130">
        <f t="shared" si="76"/>
        <v>820</v>
      </c>
      <c r="V195" s="47">
        <f t="shared" si="73"/>
        <v>0</v>
      </c>
      <c r="W195" s="131"/>
      <c r="X195" s="132">
        <f t="shared" ref="X195:AE195" si="77">SUM(X149:X194)</f>
        <v>9840</v>
      </c>
      <c r="Y195" s="129">
        <f t="shared" si="77"/>
        <v>0</v>
      </c>
      <c r="Z195" s="129">
        <f t="shared" si="77"/>
        <v>1280</v>
      </c>
      <c r="AA195" s="129">
        <f t="shared" si="77"/>
        <v>0</v>
      </c>
      <c r="AB195" s="133">
        <f t="shared" si="77"/>
        <v>0</v>
      </c>
      <c r="AC195" s="130">
        <f t="shared" si="77"/>
        <v>11120</v>
      </c>
      <c r="AD195" s="133">
        <f t="shared" si="77"/>
        <v>10040</v>
      </c>
      <c r="AE195" s="134">
        <f t="shared" si="77"/>
        <v>21160</v>
      </c>
    </row>
    <row r="196" spans="1:31" ht="18" hidden="1" customHeight="1">
      <c r="A196" s="77">
        <v>161001</v>
      </c>
      <c r="B196" s="31" t="s">
        <v>206</v>
      </c>
      <c r="C196" s="78">
        <v>25</v>
      </c>
      <c r="D196" s="643" t="s">
        <v>249</v>
      </c>
      <c r="E196" s="80" t="s">
        <v>250</v>
      </c>
      <c r="F196" s="80" t="s">
        <v>251</v>
      </c>
      <c r="G196" s="80" t="s">
        <v>252</v>
      </c>
      <c r="H196" s="81" t="s">
        <v>253</v>
      </c>
      <c r="I196" s="644"/>
      <c r="J196" s="553"/>
      <c r="K196" s="467"/>
      <c r="L196" s="467"/>
      <c r="M196" s="467"/>
      <c r="N196" s="339"/>
      <c r="O196" s="46">
        <f t="shared" ref="O196:O206" si="78">SUM(J196:N196)</f>
        <v>0</v>
      </c>
      <c r="P196" s="554"/>
      <c r="Q196" s="45"/>
      <c r="R196" s="554">
        <f t="shared" ref="R196:R206" si="79">SUM(P196:Q196)</f>
        <v>0</v>
      </c>
      <c r="S196" s="44">
        <f t="shared" ref="S196:S206" si="80">SUM(O196,R196)</f>
        <v>0</v>
      </c>
      <c r="T196" s="45"/>
      <c r="U196" s="46">
        <f t="shared" si="75"/>
        <v>0</v>
      </c>
      <c r="V196" s="47">
        <f t="shared" si="73"/>
        <v>0</v>
      </c>
      <c r="W196" s="48"/>
      <c r="X196" s="49">
        <f t="shared" ref="X196:X206" si="81">(J196*1000)/C196</f>
        <v>0</v>
      </c>
      <c r="Y196" s="50">
        <f t="shared" ref="Y196:Y206" si="82">(K196*1000)/C196</f>
        <v>0</v>
      </c>
      <c r="Z196" s="50">
        <f t="shared" ref="Z196:Z206" si="83">(L196*1000)/C196</f>
        <v>0</v>
      </c>
      <c r="AA196" s="50">
        <f t="shared" ref="AA196:AA206" si="84">(M196*1000)/C196</f>
        <v>0</v>
      </c>
      <c r="AB196" s="51">
        <f t="shared" ref="AB196:AB206" si="85">(N196*1000)/C196</f>
        <v>0</v>
      </c>
      <c r="AC196" s="52">
        <f t="shared" ref="AC196:AC206" si="86">SUM(X196:AB196)</f>
        <v>0</v>
      </c>
      <c r="AD196" s="53">
        <f t="shared" ref="AD196:AD206" si="87">(R196*1000)/C196</f>
        <v>0</v>
      </c>
      <c r="AE196" s="54">
        <f t="shared" ref="AE196:AE206" si="88">SUM(AC196:AD196)</f>
        <v>0</v>
      </c>
    </row>
    <row r="197" spans="1:31" ht="18" customHeight="1">
      <c r="A197" s="30">
        <v>162001</v>
      </c>
      <c r="B197" s="31">
        <v>2.5</v>
      </c>
      <c r="C197" s="32">
        <v>25</v>
      </c>
      <c r="D197" s="574" t="s">
        <v>254</v>
      </c>
      <c r="E197" s="73"/>
      <c r="F197" s="73"/>
      <c r="G197" s="73"/>
      <c r="H197" s="36"/>
      <c r="I197" s="552"/>
      <c r="J197" s="116">
        <v>8</v>
      </c>
      <c r="K197" s="556"/>
      <c r="L197" s="556"/>
      <c r="M197" s="556"/>
      <c r="N197" s="557"/>
      <c r="O197" s="558">
        <f t="shared" si="78"/>
        <v>8</v>
      </c>
      <c r="P197" s="554"/>
      <c r="Q197" s="45"/>
      <c r="R197" s="554"/>
      <c r="S197" s="44">
        <f t="shared" si="80"/>
        <v>8</v>
      </c>
      <c r="T197" s="45"/>
      <c r="U197" s="46">
        <f t="shared" si="75"/>
        <v>8</v>
      </c>
      <c r="V197" s="47">
        <f t="shared" si="73"/>
        <v>0</v>
      </c>
      <c r="W197" s="48"/>
      <c r="X197" s="49">
        <f t="shared" si="81"/>
        <v>320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320</v>
      </c>
      <c r="AD197" s="53">
        <f t="shared" si="87"/>
        <v>0</v>
      </c>
      <c r="AE197" s="54">
        <f t="shared" si="88"/>
        <v>320</v>
      </c>
    </row>
    <row r="198" spans="1:31" ht="18" hidden="1" customHeight="1">
      <c r="A198" s="30">
        <v>162001</v>
      </c>
      <c r="B198" s="31">
        <v>2.5</v>
      </c>
      <c r="C198" s="32">
        <v>40</v>
      </c>
      <c r="D198" s="574" t="s">
        <v>254</v>
      </c>
      <c r="E198" s="73" t="s">
        <v>255</v>
      </c>
      <c r="F198" s="73" t="s">
        <v>256</v>
      </c>
      <c r="G198" s="73" t="s">
        <v>257</v>
      </c>
      <c r="H198" s="36" t="s">
        <v>258</v>
      </c>
      <c r="I198" s="552" t="s">
        <v>259</v>
      </c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>
      <c r="A199" s="30">
        <v>163001</v>
      </c>
      <c r="B199" s="31">
        <v>3.5</v>
      </c>
      <c r="C199" s="32">
        <v>25</v>
      </c>
      <c r="D199" s="574" t="s">
        <v>260</v>
      </c>
      <c r="E199" s="73" t="s">
        <v>261</v>
      </c>
      <c r="F199" s="73" t="s">
        <v>262</v>
      </c>
      <c r="G199" s="73" t="s">
        <v>263</v>
      </c>
      <c r="H199" s="36" t="s">
        <v>264</v>
      </c>
      <c r="I199" s="552" t="s">
        <v>265</v>
      </c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>
      <c r="A200" s="30">
        <v>161201</v>
      </c>
      <c r="B200" s="31" t="s">
        <v>206</v>
      </c>
      <c r="C200" s="32">
        <v>5</v>
      </c>
      <c r="D200" s="574" t="s">
        <v>266</v>
      </c>
      <c r="E200" s="73" t="s">
        <v>267</v>
      </c>
      <c r="F200" s="73"/>
      <c r="G200" s="73"/>
      <c r="H200" s="36"/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customHeight="1">
      <c r="A201" s="30">
        <v>161201</v>
      </c>
      <c r="B201" s="31" t="s">
        <v>206</v>
      </c>
      <c r="C201" s="32">
        <v>25</v>
      </c>
      <c r="D201" s="574" t="s">
        <v>266</v>
      </c>
      <c r="E201" s="73" t="s">
        <v>267</v>
      </c>
      <c r="F201" s="73"/>
      <c r="G201" s="73"/>
      <c r="H201" s="36"/>
      <c r="I201" s="552"/>
      <c r="J201" s="116">
        <v>16</v>
      </c>
      <c r="K201" s="556"/>
      <c r="L201" s="556"/>
      <c r="M201" s="556"/>
      <c r="N201" s="557"/>
      <c r="O201" s="558">
        <f t="shared" si="78"/>
        <v>16</v>
      </c>
      <c r="P201" s="554"/>
      <c r="Q201" s="45"/>
      <c r="R201" s="554"/>
      <c r="S201" s="44">
        <f t="shared" si="80"/>
        <v>16</v>
      </c>
      <c r="T201" s="45"/>
      <c r="U201" s="46">
        <f t="shared" si="75"/>
        <v>16</v>
      </c>
      <c r="V201" s="47">
        <f t="shared" si="73"/>
        <v>0</v>
      </c>
      <c r="W201" s="48"/>
      <c r="X201" s="49">
        <f t="shared" si="81"/>
        <v>640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640</v>
      </c>
      <c r="AD201" s="53">
        <f t="shared" si="87"/>
        <v>0</v>
      </c>
      <c r="AE201" s="54">
        <f t="shared" si="88"/>
        <v>640</v>
      </c>
    </row>
    <row r="202" spans="1:31" ht="18" customHeight="1">
      <c r="A202" s="30">
        <v>162201</v>
      </c>
      <c r="B202" s="31">
        <v>2.5</v>
      </c>
      <c r="C202" s="32">
        <v>25</v>
      </c>
      <c r="D202" s="574" t="s">
        <v>268</v>
      </c>
      <c r="E202" s="73" t="s">
        <v>269</v>
      </c>
      <c r="F202" s="73"/>
      <c r="G202" s="73"/>
      <c r="H202" s="36"/>
      <c r="I202" s="552"/>
      <c r="J202" s="116">
        <v>32</v>
      </c>
      <c r="K202" s="556"/>
      <c r="L202" s="556"/>
      <c r="M202" s="556"/>
      <c r="N202" s="557"/>
      <c r="O202" s="558">
        <f t="shared" si="78"/>
        <v>32</v>
      </c>
      <c r="P202" s="554" t="s">
        <v>5</v>
      </c>
      <c r="Q202" s="45"/>
      <c r="R202" s="554"/>
      <c r="S202" s="44">
        <f t="shared" si="80"/>
        <v>32</v>
      </c>
      <c r="T202" s="45"/>
      <c r="U202" s="46">
        <f t="shared" si="75"/>
        <v>32</v>
      </c>
      <c r="V202" s="47">
        <f t="shared" si="73"/>
        <v>0</v>
      </c>
      <c r="W202" s="48"/>
      <c r="X202" s="49">
        <f t="shared" si="81"/>
        <v>1280</v>
      </c>
      <c r="Y202" s="50">
        <f t="shared" si="82"/>
        <v>0</v>
      </c>
      <c r="Z202" s="50">
        <f t="shared" si="83"/>
        <v>0</v>
      </c>
      <c r="AA202" s="50">
        <f t="shared" si="84"/>
        <v>0</v>
      </c>
      <c r="AB202" s="51">
        <f t="shared" si="85"/>
        <v>0</v>
      </c>
      <c r="AC202" s="52">
        <f t="shared" si="86"/>
        <v>1280</v>
      </c>
      <c r="AD202" s="53">
        <f t="shared" si="87"/>
        <v>0</v>
      </c>
      <c r="AE202" s="54">
        <f t="shared" si="88"/>
        <v>1280</v>
      </c>
    </row>
    <row r="203" spans="1:31" ht="18" hidden="1" customHeight="1">
      <c r="A203" s="30">
        <v>162301</v>
      </c>
      <c r="B203" s="108">
        <v>4</v>
      </c>
      <c r="C203" s="32">
        <v>25</v>
      </c>
      <c r="D203" s="574" t="s">
        <v>270</v>
      </c>
      <c r="E203" s="73" t="s">
        <v>271</v>
      </c>
      <c r="F203" s="73"/>
      <c r="G203" s="73"/>
      <c r="H203" s="36"/>
      <c r="I203" s="552"/>
      <c r="J203" s="553"/>
      <c r="K203" s="467"/>
      <c r="L203" s="467"/>
      <c r="M203" s="467"/>
      <c r="N203" s="339"/>
      <c r="O203" s="46">
        <f t="shared" si="78"/>
        <v>0</v>
      </c>
      <c r="P203" s="554"/>
      <c r="Q203" s="45"/>
      <c r="R203" s="554">
        <f t="shared" si="79"/>
        <v>0</v>
      </c>
      <c r="S203" s="44">
        <f t="shared" si="80"/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si="81"/>
        <v>0</v>
      </c>
      <c r="Y203" s="50">
        <f t="shared" si="82"/>
        <v>0</v>
      </c>
      <c r="Z203" s="50">
        <f t="shared" si="83"/>
        <v>0</v>
      </c>
      <c r="AA203" s="50">
        <f t="shared" si="84"/>
        <v>0</v>
      </c>
      <c r="AB203" s="51">
        <f t="shared" si="85"/>
        <v>0</v>
      </c>
      <c r="AC203" s="52">
        <f t="shared" si="86"/>
        <v>0</v>
      </c>
      <c r="AD203" s="53">
        <f t="shared" si="87"/>
        <v>0</v>
      </c>
      <c r="AE203" s="54">
        <f t="shared" si="88"/>
        <v>0</v>
      </c>
    </row>
    <row r="204" spans="1:31" ht="18" hidden="1" customHeight="1">
      <c r="A204" s="30">
        <v>163201</v>
      </c>
      <c r="B204" s="108">
        <v>4</v>
      </c>
      <c r="C204" s="32">
        <v>25</v>
      </c>
      <c r="D204" s="574" t="s">
        <v>272</v>
      </c>
      <c r="E204" s="73" t="s">
        <v>273</v>
      </c>
      <c r="F204" s="73"/>
      <c r="G204" s="73"/>
      <c r="H204" s="36"/>
      <c r="I204" s="552"/>
      <c r="J204" s="553"/>
      <c r="K204" s="467"/>
      <c r="L204" s="467"/>
      <c r="M204" s="467"/>
      <c r="N204" s="339"/>
      <c r="O204" s="46">
        <f t="shared" si="78"/>
        <v>0</v>
      </c>
      <c r="P204" s="554"/>
      <c r="Q204" s="45"/>
      <c r="R204" s="554">
        <f t="shared" si="79"/>
        <v>0</v>
      </c>
      <c r="S204" s="44">
        <f t="shared" si="80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81"/>
        <v>0</v>
      </c>
      <c r="Y204" s="50">
        <f t="shared" si="82"/>
        <v>0</v>
      </c>
      <c r="Z204" s="50">
        <f t="shared" si="83"/>
        <v>0</v>
      </c>
      <c r="AA204" s="50">
        <f t="shared" si="84"/>
        <v>0</v>
      </c>
      <c r="AB204" s="51">
        <f t="shared" si="85"/>
        <v>0</v>
      </c>
      <c r="AC204" s="52">
        <f t="shared" si="86"/>
        <v>0</v>
      </c>
      <c r="AD204" s="53">
        <f t="shared" si="87"/>
        <v>0</v>
      </c>
      <c r="AE204" s="54">
        <f t="shared" si="88"/>
        <v>0</v>
      </c>
    </row>
    <row r="205" spans="1:31" ht="18" hidden="1" customHeight="1">
      <c r="A205" s="30">
        <v>161101</v>
      </c>
      <c r="B205" s="31" t="s">
        <v>220</v>
      </c>
      <c r="C205" s="32">
        <v>5</v>
      </c>
      <c r="D205" s="574">
        <v>6514</v>
      </c>
      <c r="E205" s="73">
        <v>8914</v>
      </c>
      <c r="F205" s="73" t="s">
        <v>274</v>
      </c>
      <c r="G205" s="73">
        <v>9614</v>
      </c>
      <c r="H205" s="36">
        <v>8614</v>
      </c>
      <c r="I205" s="552"/>
      <c r="J205" s="553"/>
      <c r="K205" s="467"/>
      <c r="L205" s="467"/>
      <c r="M205" s="467"/>
      <c r="N205" s="339"/>
      <c r="O205" s="46">
        <f t="shared" si="78"/>
        <v>0</v>
      </c>
      <c r="P205" s="554"/>
      <c r="Q205" s="45"/>
      <c r="R205" s="554">
        <f t="shared" si="79"/>
        <v>0</v>
      </c>
      <c r="S205" s="44">
        <f t="shared" si="80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81"/>
        <v>0</v>
      </c>
      <c r="Y205" s="50">
        <f t="shared" si="82"/>
        <v>0</v>
      </c>
      <c r="Z205" s="50">
        <f t="shared" si="83"/>
        <v>0</v>
      </c>
      <c r="AA205" s="50">
        <f t="shared" si="84"/>
        <v>0</v>
      </c>
      <c r="AB205" s="51">
        <f t="shared" si="85"/>
        <v>0</v>
      </c>
      <c r="AC205" s="52">
        <f t="shared" si="86"/>
        <v>0</v>
      </c>
      <c r="AD205" s="53">
        <f t="shared" si="87"/>
        <v>0</v>
      </c>
      <c r="AE205" s="54">
        <f t="shared" si="88"/>
        <v>0</v>
      </c>
    </row>
    <row r="206" spans="1:31" ht="18" hidden="1" customHeight="1">
      <c r="A206" s="77">
        <v>161101</v>
      </c>
      <c r="B206" s="229" t="s">
        <v>220</v>
      </c>
      <c r="C206" s="78">
        <v>25</v>
      </c>
      <c r="D206" s="643">
        <v>6514</v>
      </c>
      <c r="E206" s="80">
        <v>8914</v>
      </c>
      <c r="F206" s="80" t="s">
        <v>274</v>
      </c>
      <c r="G206" s="80">
        <v>9614</v>
      </c>
      <c r="H206" s="81">
        <v>8614</v>
      </c>
      <c r="I206" s="644"/>
      <c r="J206" s="553"/>
      <c r="K206" s="467"/>
      <c r="L206" s="467"/>
      <c r="M206" s="467"/>
      <c r="N206" s="339"/>
      <c r="O206" s="46">
        <f t="shared" si="78"/>
        <v>0</v>
      </c>
      <c r="P206" s="554"/>
      <c r="Q206" s="45"/>
      <c r="R206" s="554">
        <f t="shared" si="79"/>
        <v>0</v>
      </c>
      <c r="S206" s="44">
        <f t="shared" si="80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81"/>
        <v>0</v>
      </c>
      <c r="Y206" s="50">
        <f t="shared" si="82"/>
        <v>0</v>
      </c>
      <c r="Z206" s="50">
        <f t="shared" si="83"/>
        <v>0</v>
      </c>
      <c r="AA206" s="50">
        <f t="shared" si="84"/>
        <v>0</v>
      </c>
      <c r="AB206" s="51">
        <f t="shared" si="85"/>
        <v>0</v>
      </c>
      <c r="AC206" s="52">
        <f t="shared" si="86"/>
        <v>0</v>
      </c>
      <c r="AD206" s="53">
        <f t="shared" si="87"/>
        <v>0</v>
      </c>
      <c r="AE206" s="54">
        <f t="shared" si="88"/>
        <v>0</v>
      </c>
    </row>
    <row r="207" spans="1:31" ht="18" customHeight="1">
      <c r="A207" s="119" t="s">
        <v>275</v>
      </c>
      <c r="B207" s="378"/>
      <c r="C207" s="799"/>
      <c r="D207" s="800"/>
      <c r="E207" s="123"/>
      <c r="F207" s="123"/>
      <c r="G207" s="123"/>
      <c r="H207" s="380"/>
      <c r="I207" s="801"/>
      <c r="J207" s="129">
        <f>SUM(J196:J206)</f>
        <v>56</v>
      </c>
      <c r="K207" s="129">
        <f t="shared" ref="K207:U207" si="89">SUM(K196:K206)</f>
        <v>0</v>
      </c>
      <c r="L207" s="129">
        <f t="shared" si="89"/>
        <v>0</v>
      </c>
      <c r="M207" s="129">
        <f t="shared" si="89"/>
        <v>0</v>
      </c>
      <c r="N207" s="133">
        <f t="shared" si="89"/>
        <v>0</v>
      </c>
      <c r="O207" s="130">
        <f t="shared" si="89"/>
        <v>56</v>
      </c>
      <c r="P207" s="133">
        <f t="shared" si="89"/>
        <v>0</v>
      </c>
      <c r="Q207" s="129">
        <f t="shared" si="89"/>
        <v>0</v>
      </c>
      <c r="R207" s="133">
        <f t="shared" si="89"/>
        <v>0</v>
      </c>
      <c r="S207" s="128">
        <f t="shared" si="89"/>
        <v>56</v>
      </c>
      <c r="T207" s="129">
        <f t="shared" si="89"/>
        <v>0</v>
      </c>
      <c r="U207" s="130">
        <f t="shared" si="89"/>
        <v>56</v>
      </c>
      <c r="V207" s="47">
        <f t="shared" si="73"/>
        <v>0</v>
      </c>
      <c r="W207" s="131"/>
      <c r="X207" s="132">
        <f t="shared" ref="X207:AE207" si="90">SUM(X196:X206)</f>
        <v>2240</v>
      </c>
      <c r="Y207" s="129">
        <f t="shared" si="90"/>
        <v>0</v>
      </c>
      <c r="Z207" s="129">
        <f t="shared" si="90"/>
        <v>0</v>
      </c>
      <c r="AA207" s="129">
        <f t="shared" si="90"/>
        <v>0</v>
      </c>
      <c r="AB207" s="133">
        <f t="shared" si="90"/>
        <v>0</v>
      </c>
      <c r="AC207" s="130">
        <f t="shared" si="90"/>
        <v>2240</v>
      </c>
      <c r="AD207" s="133">
        <f t="shared" si="90"/>
        <v>0</v>
      </c>
      <c r="AE207" s="134">
        <f t="shared" si="90"/>
        <v>2240</v>
      </c>
    </row>
    <row r="208" spans="1:31" ht="18" hidden="1" customHeight="1">
      <c r="A208" s="30">
        <v>132011</v>
      </c>
      <c r="B208" s="31" t="s">
        <v>206</v>
      </c>
      <c r="C208" s="32">
        <v>25</v>
      </c>
      <c r="D208" s="574">
        <v>531</v>
      </c>
      <c r="E208" s="73"/>
      <c r="F208" s="73"/>
      <c r="G208" s="73"/>
      <c r="H208" s="36"/>
      <c r="I208" s="552" t="s">
        <v>408</v>
      </c>
      <c r="J208" s="553"/>
      <c r="K208" s="467"/>
      <c r="L208" s="467"/>
      <c r="M208" s="467"/>
      <c r="N208" s="339"/>
      <c r="O208" s="46">
        <f t="shared" ref="O208:O257" si="91">SUM(J208:N208)</f>
        <v>0</v>
      </c>
      <c r="P208" s="554"/>
      <c r="Q208" s="45"/>
      <c r="R208" s="554">
        <f t="shared" ref="R208:R257" si="92">SUM(P208:Q208)</f>
        <v>0</v>
      </c>
      <c r="S208" s="44">
        <f t="shared" ref="S208:S257" si="93">SUM(O208,R208)</f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ref="X208:X218" si="94">(J208*1000)/C208</f>
        <v>0</v>
      </c>
      <c r="Y208" s="50">
        <f t="shared" ref="Y208:Y218" si="95">(K208*1000)/C208</f>
        <v>0</v>
      </c>
      <c r="Z208" s="50">
        <f t="shared" ref="Z208:Z218" si="96">(L208*1000)/C208</f>
        <v>0</v>
      </c>
      <c r="AA208" s="50">
        <f t="shared" ref="AA208:AA218" si="97">(M208*1000)/C208</f>
        <v>0</v>
      </c>
      <c r="AB208" s="51">
        <f t="shared" ref="AB208:AB218" si="98">(N208*1000)/C208</f>
        <v>0</v>
      </c>
      <c r="AC208" s="52">
        <f t="shared" ref="AC208:AC257" si="99">SUM(X208:AB208)</f>
        <v>0</v>
      </c>
      <c r="AD208" s="53">
        <f t="shared" ref="AD208:AD218" si="100">(R208*1000)/C208</f>
        <v>0</v>
      </c>
      <c r="AE208" s="54">
        <f t="shared" ref="AE208:AE257" si="101">SUM(AC208:AD208)</f>
        <v>0</v>
      </c>
    </row>
    <row r="209" spans="1:31" ht="18" hidden="1" customHeight="1">
      <c r="A209" s="218">
        <v>13201130</v>
      </c>
      <c r="B209" s="31" t="s">
        <v>206</v>
      </c>
      <c r="C209" s="219">
        <v>40</v>
      </c>
      <c r="D209" s="646"/>
      <c r="E209" s="232"/>
      <c r="F209" s="232"/>
      <c r="G209" s="232"/>
      <c r="H209" s="232"/>
      <c r="I209" s="647" t="s">
        <v>409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si="73"/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>
      <c r="A210" s="30">
        <v>132031</v>
      </c>
      <c r="B210" s="31" t="s">
        <v>206</v>
      </c>
      <c r="C210" s="32">
        <v>25</v>
      </c>
      <c r="D210" s="574"/>
      <c r="E210" s="73"/>
      <c r="F210" s="73"/>
      <c r="G210" s="73"/>
      <c r="H210" s="36"/>
      <c r="I210" s="552" t="s">
        <v>410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73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>
      <c r="A211" s="172">
        <v>132011</v>
      </c>
      <c r="B211" s="31" t="s">
        <v>206</v>
      </c>
      <c r="C211" s="96">
        <v>40</v>
      </c>
      <c r="D211" s="614">
        <v>531</v>
      </c>
      <c r="E211" s="103"/>
      <c r="F211" s="103"/>
      <c r="G211" s="103"/>
      <c r="H211" s="103"/>
      <c r="I211" s="645" t="s">
        <v>408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73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>
      <c r="A212" s="172">
        <v>13201109</v>
      </c>
      <c r="B212" s="31" t="s">
        <v>206</v>
      </c>
      <c r="C212" s="96">
        <v>40</v>
      </c>
      <c r="D212" s="614"/>
      <c r="E212" s="103"/>
      <c r="F212" s="103"/>
      <c r="G212" s="103"/>
      <c r="H212" s="103"/>
      <c r="I212" s="645" t="s">
        <v>411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73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>
      <c r="A213" s="172">
        <v>132021</v>
      </c>
      <c r="B213" s="31" t="s">
        <v>206</v>
      </c>
      <c r="C213" s="96">
        <v>40</v>
      </c>
      <c r="D213" s="614"/>
      <c r="E213" s="103"/>
      <c r="F213" s="103"/>
      <c r="G213" s="103"/>
      <c r="H213" s="103"/>
      <c r="I213" s="645" t="s">
        <v>412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73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>
      <c r="A214" s="172">
        <v>13202130</v>
      </c>
      <c r="B214" s="31" t="s">
        <v>206</v>
      </c>
      <c r="C214" s="96">
        <v>40</v>
      </c>
      <c r="D214" s="614"/>
      <c r="E214" s="103"/>
      <c r="F214" s="103"/>
      <c r="G214" s="103"/>
      <c r="H214" s="103"/>
      <c r="I214" s="645" t="s">
        <v>413</v>
      </c>
      <c r="J214" s="553"/>
      <c r="K214" s="467"/>
      <c r="L214" s="467"/>
      <c r="M214" s="467"/>
      <c r="N214" s="339"/>
      <c r="O214" s="46">
        <f t="shared" si="91"/>
        <v>0</v>
      </c>
      <c r="P214" s="554"/>
      <c r="Q214" s="45"/>
      <c r="R214" s="554">
        <f t="shared" si="92"/>
        <v>0</v>
      </c>
      <c r="S214" s="44">
        <f t="shared" si="93"/>
        <v>0</v>
      </c>
      <c r="T214" s="45"/>
      <c r="U214" s="46">
        <f t="shared" si="75"/>
        <v>0</v>
      </c>
      <c r="V214" s="47">
        <f t="shared" ref="V214:V279" si="102">O214+R214-U214</f>
        <v>0</v>
      </c>
      <c r="W214" s="48"/>
      <c r="X214" s="49">
        <f t="shared" si="94"/>
        <v>0</v>
      </c>
      <c r="Y214" s="50">
        <f t="shared" si="95"/>
        <v>0</v>
      </c>
      <c r="Z214" s="50">
        <f t="shared" si="96"/>
        <v>0</v>
      </c>
      <c r="AA214" s="50">
        <f t="shared" si="97"/>
        <v>0</v>
      </c>
      <c r="AB214" s="51">
        <f t="shared" si="98"/>
        <v>0</v>
      </c>
      <c r="AC214" s="52">
        <f t="shared" si="99"/>
        <v>0</v>
      </c>
      <c r="AD214" s="53">
        <f t="shared" si="100"/>
        <v>0</v>
      </c>
      <c r="AE214" s="54">
        <f t="shared" si="101"/>
        <v>0</v>
      </c>
    </row>
    <row r="215" spans="1:31" ht="18" hidden="1" customHeight="1">
      <c r="A215" s="30">
        <v>133011</v>
      </c>
      <c r="B215" s="31" t="s">
        <v>220</v>
      </c>
      <c r="C215" s="32">
        <v>25</v>
      </c>
      <c r="D215" s="574">
        <v>532</v>
      </c>
      <c r="E215" s="73"/>
      <c r="F215" s="73"/>
      <c r="G215" s="73"/>
      <c r="H215" s="36"/>
      <c r="I215" s="552" t="s">
        <v>414</v>
      </c>
      <c r="J215" s="553"/>
      <c r="K215" s="467"/>
      <c r="L215" s="467"/>
      <c r="M215" s="467"/>
      <c r="N215" s="339"/>
      <c r="O215" s="46">
        <f t="shared" si="91"/>
        <v>0</v>
      </c>
      <c r="P215" s="554"/>
      <c r="Q215" s="45"/>
      <c r="R215" s="554">
        <f t="shared" si="92"/>
        <v>0</v>
      </c>
      <c r="S215" s="44">
        <f t="shared" si="93"/>
        <v>0</v>
      </c>
      <c r="T215" s="45"/>
      <c r="U215" s="46">
        <f t="shared" si="75"/>
        <v>0</v>
      </c>
      <c r="V215" s="47">
        <f t="shared" si="102"/>
        <v>0</v>
      </c>
      <c r="W215" s="48"/>
      <c r="X215" s="49">
        <f t="shared" si="94"/>
        <v>0</v>
      </c>
      <c r="Y215" s="50">
        <f t="shared" si="95"/>
        <v>0</v>
      </c>
      <c r="Z215" s="50">
        <f t="shared" si="96"/>
        <v>0</v>
      </c>
      <c r="AA215" s="50">
        <f t="shared" si="97"/>
        <v>0</v>
      </c>
      <c r="AB215" s="51">
        <f t="shared" si="98"/>
        <v>0</v>
      </c>
      <c r="AC215" s="52">
        <f t="shared" si="99"/>
        <v>0</v>
      </c>
      <c r="AD215" s="53">
        <f t="shared" si="100"/>
        <v>0</v>
      </c>
      <c r="AE215" s="54">
        <f t="shared" si="101"/>
        <v>0</v>
      </c>
    </row>
    <row r="216" spans="1:31" ht="18" hidden="1" customHeight="1">
      <c r="A216" s="30">
        <v>133031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52" t="s">
        <v>415</v>
      </c>
      <c r="J216" s="553"/>
      <c r="K216" s="467"/>
      <c r="L216" s="467"/>
      <c r="M216" s="467"/>
      <c r="N216" s="339"/>
      <c r="O216" s="46">
        <f t="shared" si="91"/>
        <v>0</v>
      </c>
      <c r="P216" s="554"/>
      <c r="Q216" s="45"/>
      <c r="R216" s="554">
        <f t="shared" si="92"/>
        <v>0</v>
      </c>
      <c r="S216" s="44">
        <f t="shared" si="93"/>
        <v>0</v>
      </c>
      <c r="T216" s="45"/>
      <c r="U216" s="46">
        <f t="shared" si="75"/>
        <v>0</v>
      </c>
      <c r="V216" s="47">
        <f t="shared" si="102"/>
        <v>0</v>
      </c>
      <c r="W216" s="48"/>
      <c r="X216" s="49">
        <f t="shared" si="94"/>
        <v>0</v>
      </c>
      <c r="Y216" s="50">
        <f t="shared" si="95"/>
        <v>0</v>
      </c>
      <c r="Z216" s="50">
        <f t="shared" si="96"/>
        <v>0</v>
      </c>
      <c r="AA216" s="50">
        <f t="shared" si="97"/>
        <v>0</v>
      </c>
      <c r="AB216" s="51">
        <f t="shared" si="98"/>
        <v>0</v>
      </c>
      <c r="AC216" s="52">
        <f t="shared" si="99"/>
        <v>0</v>
      </c>
      <c r="AD216" s="53">
        <f t="shared" si="100"/>
        <v>0</v>
      </c>
      <c r="AE216" s="54">
        <f t="shared" si="101"/>
        <v>0</v>
      </c>
    </row>
    <row r="217" spans="1:31" ht="18" hidden="1" customHeight="1">
      <c r="A217" s="172">
        <v>133011</v>
      </c>
      <c r="B217" s="31" t="s">
        <v>220</v>
      </c>
      <c r="C217" s="96">
        <v>30</v>
      </c>
      <c r="D217" s="614"/>
      <c r="E217" s="103"/>
      <c r="F217" s="103"/>
      <c r="G217" s="103"/>
      <c r="H217" s="103"/>
      <c r="I217" s="645" t="s">
        <v>414</v>
      </c>
      <c r="J217" s="553"/>
      <c r="K217" s="467"/>
      <c r="L217" s="467"/>
      <c r="M217" s="467"/>
      <c r="N217" s="339"/>
      <c r="O217" s="46">
        <f t="shared" si="91"/>
        <v>0</v>
      </c>
      <c r="P217" s="554"/>
      <c r="Q217" s="45"/>
      <c r="R217" s="554">
        <f t="shared" si="92"/>
        <v>0</v>
      </c>
      <c r="S217" s="44">
        <f t="shared" si="93"/>
        <v>0</v>
      </c>
      <c r="T217" s="45"/>
      <c r="U217" s="46">
        <f t="shared" si="75"/>
        <v>0</v>
      </c>
      <c r="V217" s="47">
        <f t="shared" si="102"/>
        <v>0</v>
      </c>
      <c r="W217" s="48"/>
      <c r="X217" s="49">
        <f t="shared" si="94"/>
        <v>0</v>
      </c>
      <c r="Y217" s="50">
        <f t="shared" si="95"/>
        <v>0</v>
      </c>
      <c r="Z217" s="50">
        <f t="shared" si="96"/>
        <v>0</v>
      </c>
      <c r="AA217" s="50">
        <f t="shared" si="97"/>
        <v>0</v>
      </c>
      <c r="AB217" s="51">
        <f t="shared" si="98"/>
        <v>0</v>
      </c>
      <c r="AC217" s="52">
        <f t="shared" si="99"/>
        <v>0</v>
      </c>
      <c r="AD217" s="53">
        <f t="shared" si="100"/>
        <v>0</v>
      </c>
      <c r="AE217" s="54">
        <f t="shared" si="101"/>
        <v>0</v>
      </c>
    </row>
    <row r="218" spans="1:31" ht="18" hidden="1" customHeight="1">
      <c r="A218" s="172">
        <v>133011</v>
      </c>
      <c r="B218" s="31" t="s">
        <v>220</v>
      </c>
      <c r="C218" s="96">
        <v>40</v>
      </c>
      <c r="D218" s="614">
        <v>532</v>
      </c>
      <c r="E218" s="103"/>
      <c r="F218" s="103"/>
      <c r="G218" s="103"/>
      <c r="H218" s="103"/>
      <c r="I218" s="645" t="s">
        <v>414</v>
      </c>
      <c r="J218" s="553"/>
      <c r="K218" s="467"/>
      <c r="L218" s="467"/>
      <c r="M218" s="467"/>
      <c r="N218" s="339"/>
      <c r="O218" s="46">
        <f t="shared" si="91"/>
        <v>0</v>
      </c>
      <c r="P218" s="554"/>
      <c r="Q218" s="45"/>
      <c r="R218" s="554">
        <f t="shared" si="92"/>
        <v>0</v>
      </c>
      <c r="S218" s="44">
        <f t="shared" si="93"/>
        <v>0</v>
      </c>
      <c r="T218" s="45"/>
      <c r="U218" s="46">
        <f t="shared" si="75"/>
        <v>0</v>
      </c>
      <c r="V218" s="47">
        <f t="shared" si="102"/>
        <v>0</v>
      </c>
      <c r="W218" s="48"/>
      <c r="X218" s="49">
        <f t="shared" si="94"/>
        <v>0</v>
      </c>
      <c r="Y218" s="50">
        <f t="shared" si="95"/>
        <v>0</v>
      </c>
      <c r="Z218" s="50">
        <f t="shared" si="96"/>
        <v>0</v>
      </c>
      <c r="AA218" s="50">
        <f t="shared" si="97"/>
        <v>0</v>
      </c>
      <c r="AB218" s="51">
        <f t="shared" si="98"/>
        <v>0</v>
      </c>
      <c r="AC218" s="52">
        <f t="shared" si="99"/>
        <v>0</v>
      </c>
      <c r="AD218" s="53">
        <f t="shared" si="100"/>
        <v>0</v>
      </c>
      <c r="AE218" s="54">
        <f t="shared" si="101"/>
        <v>0</v>
      </c>
    </row>
    <row r="219" spans="1:31" ht="18" hidden="1" customHeight="1">
      <c r="A219" s="30">
        <v>133011</v>
      </c>
      <c r="B219" s="31" t="s">
        <v>220</v>
      </c>
      <c r="C219" s="736" t="s">
        <v>75</v>
      </c>
      <c r="D219" s="797"/>
      <c r="E219" s="221"/>
      <c r="F219" s="221"/>
      <c r="G219" s="221"/>
      <c r="H219" s="221"/>
      <c r="I219" s="667" t="s">
        <v>414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/>
      <c r="T219" s="570">
        <f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v>0</v>
      </c>
      <c r="Y219" s="50"/>
      <c r="Z219" s="50"/>
      <c r="AA219" s="50"/>
      <c r="AB219" s="51"/>
      <c r="AC219" s="52">
        <f t="shared" si="99"/>
        <v>0</v>
      </c>
      <c r="AD219" s="53"/>
      <c r="AE219" s="54">
        <f t="shared" si="101"/>
        <v>0</v>
      </c>
    </row>
    <row r="220" spans="1:31" ht="18" hidden="1" customHeight="1">
      <c r="A220" s="30">
        <v>135011</v>
      </c>
      <c r="B220" s="31" t="s">
        <v>220</v>
      </c>
      <c r="C220" s="32">
        <v>25</v>
      </c>
      <c r="D220" s="574"/>
      <c r="E220" s="73"/>
      <c r="F220" s="73"/>
      <c r="G220" s="73"/>
      <c r="H220" s="36"/>
      <c r="I220" s="568" t="s">
        <v>416</v>
      </c>
      <c r="J220" s="593"/>
      <c r="K220" s="594"/>
      <c r="L220" s="594"/>
      <c r="M220" s="594"/>
      <c r="N220" s="572"/>
      <c r="O220" s="573">
        <f t="shared" si="91"/>
        <v>0</v>
      </c>
      <c r="P220" s="567"/>
      <c r="Q220" s="571"/>
      <c r="R220" s="567">
        <f t="shared" si="92"/>
        <v>0</v>
      </c>
      <c r="S220" s="570">
        <f t="shared" si="93"/>
        <v>0</v>
      </c>
      <c r="T220" s="570">
        <f>SUM(O220,R220)</f>
        <v>0</v>
      </c>
      <c r="U220" s="46">
        <f t="shared" si="75"/>
        <v>0</v>
      </c>
      <c r="V220" s="47">
        <f t="shared" si="102"/>
        <v>0</v>
      </c>
      <c r="W220" s="48"/>
      <c r="X220" s="49">
        <f t="shared" ref="X220:X227" si="103">(J220*1000)/C220</f>
        <v>0</v>
      </c>
      <c r="Y220" s="50">
        <f t="shared" ref="Y220:Y227" si="104">(K220*1000)/C220</f>
        <v>0</v>
      </c>
      <c r="Z220" s="50">
        <f t="shared" ref="Z220:Z227" si="105">(L220*1000)/C220</f>
        <v>0</v>
      </c>
      <c r="AA220" s="50">
        <f t="shared" ref="AA220:AA227" si="106">(M220*1000)/C220</f>
        <v>0</v>
      </c>
      <c r="AB220" s="51">
        <f t="shared" ref="AB220:AB227" si="107">(N220*1000)/C220</f>
        <v>0</v>
      </c>
      <c r="AC220" s="52">
        <f t="shared" si="99"/>
        <v>0</v>
      </c>
      <c r="AD220" s="53">
        <f t="shared" ref="AD220:AD227" si="108">(R220*1000)/C220</f>
        <v>0</v>
      </c>
      <c r="AE220" s="54">
        <f t="shared" si="101"/>
        <v>0</v>
      </c>
    </row>
    <row r="221" spans="1:31" ht="18" hidden="1" customHeight="1">
      <c r="A221" s="30">
        <v>13301145</v>
      </c>
      <c r="B221" s="31" t="s">
        <v>220</v>
      </c>
      <c r="C221" s="32">
        <v>25</v>
      </c>
      <c r="D221" s="574"/>
      <c r="E221" s="73"/>
      <c r="F221" s="73"/>
      <c r="G221" s="73"/>
      <c r="H221" s="36"/>
      <c r="I221" s="568" t="s">
        <v>417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>SUM(O221,R221)</f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>
      <c r="A222" s="802">
        <v>13301808</v>
      </c>
      <c r="B222" s="31" t="s">
        <v>220</v>
      </c>
      <c r="C222" s="736" t="s">
        <v>75</v>
      </c>
      <c r="D222" s="614"/>
      <c r="E222" s="103"/>
      <c r="F222" s="103"/>
      <c r="G222" s="103"/>
      <c r="H222" s="103"/>
      <c r="I222" s="793" t="s">
        <v>418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/>
      <c r="T222" s="570">
        <f>SUM(O222,R222)</f>
        <v>0</v>
      </c>
      <c r="U222" s="46">
        <f t="shared" si="75"/>
        <v>0</v>
      </c>
      <c r="V222" s="47">
        <f t="shared" si="102"/>
        <v>0</v>
      </c>
      <c r="W222" s="48"/>
      <c r="X222" s="49"/>
      <c r="Y222" s="50"/>
      <c r="Z222" s="50"/>
      <c r="AA222" s="50"/>
      <c r="AB222" s="51"/>
      <c r="AC222" s="52">
        <f t="shared" si="99"/>
        <v>0</v>
      </c>
      <c r="AD222" s="53"/>
      <c r="AE222" s="54">
        <f t="shared" si="101"/>
        <v>0</v>
      </c>
    </row>
    <row r="223" spans="1:31" ht="18" hidden="1" customHeight="1">
      <c r="A223" s="172">
        <v>13301844</v>
      </c>
      <c r="B223" s="31" t="s">
        <v>220</v>
      </c>
      <c r="C223" s="736" t="s">
        <v>75</v>
      </c>
      <c r="D223" s="614"/>
      <c r="E223" s="103"/>
      <c r="F223" s="103"/>
      <c r="G223" s="103"/>
      <c r="H223" s="103"/>
      <c r="I223" s="793" t="s">
        <v>419</v>
      </c>
      <c r="J223" s="593"/>
      <c r="K223" s="594"/>
      <c r="L223" s="594"/>
      <c r="M223" s="594"/>
      <c r="N223" s="572"/>
      <c r="O223" s="573"/>
      <c r="P223" s="567"/>
      <c r="Q223" s="571"/>
      <c r="R223" s="567">
        <f t="shared" si="92"/>
        <v>0</v>
      </c>
      <c r="S223" s="570"/>
      <c r="T223" s="567">
        <f>SUM(R223:S223)</f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/>
      <c r="AD223" s="53"/>
      <c r="AE223" s="54"/>
    </row>
    <row r="224" spans="1:31" ht="18" hidden="1" customHeight="1">
      <c r="A224" s="172">
        <v>13301130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420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ref="T224:T255" si="109">SUM(O224,R224)</f>
        <v>0</v>
      </c>
      <c r="U224" s="46">
        <f t="shared" si="75"/>
        <v>0</v>
      </c>
      <c r="V224" s="47">
        <f t="shared" si="102"/>
        <v>0</v>
      </c>
      <c r="W224" s="48"/>
      <c r="X224" s="49">
        <f t="shared" si="103"/>
        <v>0</v>
      </c>
      <c r="Y224" s="50">
        <f t="shared" si="104"/>
        <v>0</v>
      </c>
      <c r="Z224" s="50">
        <f t="shared" si="105"/>
        <v>0</v>
      </c>
      <c r="AA224" s="50">
        <f t="shared" si="106"/>
        <v>0</v>
      </c>
      <c r="AB224" s="51">
        <f t="shared" si="107"/>
        <v>0</v>
      </c>
      <c r="AC224" s="52">
        <f t="shared" si="99"/>
        <v>0</v>
      </c>
      <c r="AD224" s="53">
        <f t="shared" si="108"/>
        <v>0</v>
      </c>
      <c r="AE224" s="54">
        <f t="shared" si="101"/>
        <v>0</v>
      </c>
    </row>
    <row r="225" spans="1:31" ht="18" hidden="1" customHeight="1">
      <c r="A225" s="172">
        <v>13301140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421</v>
      </c>
      <c r="J225" s="593"/>
      <c r="K225" s="594"/>
      <c r="L225" s="594"/>
      <c r="M225" s="594"/>
      <c r="N225" s="572"/>
      <c r="O225" s="573">
        <f>SUM(J225:N225)</f>
        <v>0</v>
      </c>
      <c r="P225" s="567"/>
      <c r="Q225" s="571"/>
      <c r="R225" s="567">
        <f>SUM(P225:Q225)</f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 t="shared" si="103"/>
        <v>0</v>
      </c>
      <c r="Y225" s="50">
        <f t="shared" si="104"/>
        <v>0</v>
      </c>
      <c r="Z225" s="50">
        <f t="shared" si="105"/>
        <v>0</v>
      </c>
      <c r="AA225" s="50">
        <f t="shared" si="106"/>
        <v>0</v>
      </c>
      <c r="AB225" s="51">
        <f t="shared" si="107"/>
        <v>0</v>
      </c>
      <c r="AC225" s="52">
        <f>SUM(X225:AB225)</f>
        <v>0</v>
      </c>
      <c r="AD225" s="53">
        <f t="shared" si="108"/>
        <v>0</v>
      </c>
      <c r="AE225" s="54">
        <f>SUM(AC225:AD225)</f>
        <v>0</v>
      </c>
    </row>
    <row r="226" spans="1:31" ht="18" hidden="1" customHeight="1">
      <c r="A226" s="381">
        <v>13301144</v>
      </c>
      <c r="B226" s="31" t="s">
        <v>220</v>
      </c>
      <c r="C226" s="32">
        <v>25</v>
      </c>
      <c r="D226" s="574"/>
      <c r="E226" s="73"/>
      <c r="F226" s="73"/>
      <c r="G226" s="73"/>
      <c r="H226" s="73"/>
      <c r="I226" s="568" t="s">
        <v>422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 t="shared" si="103"/>
        <v>0</v>
      </c>
      <c r="Y226" s="50">
        <f t="shared" si="104"/>
        <v>0</v>
      </c>
      <c r="Z226" s="50">
        <f t="shared" si="105"/>
        <v>0</v>
      </c>
      <c r="AA226" s="50">
        <f t="shared" si="106"/>
        <v>0</v>
      </c>
      <c r="AB226" s="51">
        <f t="shared" si="107"/>
        <v>0</v>
      </c>
      <c r="AC226" s="52">
        <f t="shared" si="99"/>
        <v>0</v>
      </c>
      <c r="AD226" s="53">
        <f t="shared" si="108"/>
        <v>0</v>
      </c>
      <c r="AE226" s="54">
        <f t="shared" si="101"/>
        <v>0</v>
      </c>
    </row>
    <row r="227" spans="1:31" ht="18" hidden="1" customHeight="1">
      <c r="A227" s="172">
        <v>133021</v>
      </c>
      <c r="B227" s="31" t="s">
        <v>220</v>
      </c>
      <c r="C227" s="96">
        <v>40</v>
      </c>
      <c r="D227" s="614"/>
      <c r="E227" s="103"/>
      <c r="F227" s="103"/>
      <c r="G227" s="103"/>
      <c r="H227" s="103"/>
      <c r="I227" s="803" t="s">
        <v>423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 t="shared" si="103"/>
        <v>0</v>
      </c>
      <c r="Y227" s="50">
        <f t="shared" si="104"/>
        <v>0</v>
      </c>
      <c r="Z227" s="50">
        <f t="shared" si="105"/>
        <v>0</v>
      </c>
      <c r="AA227" s="50">
        <f t="shared" si="106"/>
        <v>0</v>
      </c>
      <c r="AB227" s="51">
        <f t="shared" si="107"/>
        <v>0</v>
      </c>
      <c r="AC227" s="52">
        <f t="shared" si="99"/>
        <v>0</v>
      </c>
      <c r="AD227" s="53">
        <f t="shared" si="108"/>
        <v>0</v>
      </c>
      <c r="AE227" s="54">
        <f t="shared" si="101"/>
        <v>0</v>
      </c>
    </row>
    <row r="228" spans="1:31" ht="18" hidden="1" customHeight="1">
      <c r="A228" s="172">
        <v>133021</v>
      </c>
      <c r="B228" s="31" t="s">
        <v>220</v>
      </c>
      <c r="C228" s="96" t="s">
        <v>75</v>
      </c>
      <c r="D228" s="614"/>
      <c r="E228" s="103"/>
      <c r="F228" s="103"/>
      <c r="G228" s="103"/>
      <c r="H228" s="103"/>
      <c r="I228" s="803" t="s">
        <v>423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>
        <f t="shared" si="93"/>
        <v>0</v>
      </c>
      <c r="T228" s="570">
        <f t="shared" si="109"/>
        <v>0</v>
      </c>
      <c r="U228" s="46">
        <f t="shared" si="75"/>
        <v>0</v>
      </c>
      <c r="V228" s="47">
        <f t="shared" si="102"/>
        <v>0</v>
      </c>
      <c r="W228" s="48"/>
      <c r="X228" s="49"/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>
      <c r="A229" s="172">
        <v>13302109</v>
      </c>
      <c r="B229" s="31" t="s">
        <v>220</v>
      </c>
      <c r="C229" s="96">
        <v>40</v>
      </c>
      <c r="D229" s="614"/>
      <c r="E229" s="103"/>
      <c r="F229" s="103"/>
      <c r="G229" s="103"/>
      <c r="H229" s="103"/>
      <c r="I229" s="803" t="s">
        <v>424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>(J229*1000)/C229</f>
        <v>0</v>
      </c>
      <c r="Y229" s="50">
        <f>(K229*1000)/C229</f>
        <v>0</v>
      </c>
      <c r="Z229" s="50">
        <f>(L229*1000)/C229</f>
        <v>0</v>
      </c>
      <c r="AA229" s="50">
        <f>(M229*1000)/C229</f>
        <v>0</v>
      </c>
      <c r="AB229" s="51">
        <f>(N229*1000)/C229</f>
        <v>0</v>
      </c>
      <c r="AC229" s="52">
        <f t="shared" si="99"/>
        <v>0</v>
      </c>
      <c r="AD229" s="53">
        <f>(R229*1000)/C229</f>
        <v>0</v>
      </c>
      <c r="AE229" s="54">
        <f t="shared" si="101"/>
        <v>0</v>
      </c>
    </row>
    <row r="230" spans="1:31" ht="18" hidden="1" customHeight="1">
      <c r="A230" s="172">
        <v>13302130</v>
      </c>
      <c r="B230" s="31" t="s">
        <v>220</v>
      </c>
      <c r="C230" s="96">
        <v>40</v>
      </c>
      <c r="D230" s="614"/>
      <c r="E230" s="103"/>
      <c r="F230" s="103"/>
      <c r="G230" s="103"/>
      <c r="H230" s="103"/>
      <c r="I230" s="803" t="s">
        <v>425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>(J230*1000)/C230</f>
        <v>0</v>
      </c>
      <c r="Y230" s="50">
        <f>(K230*1000)/C230</f>
        <v>0</v>
      </c>
      <c r="Z230" s="50">
        <f>(L230*1000)/C230</f>
        <v>0</v>
      </c>
      <c r="AA230" s="50">
        <f>(M230*1000)/C230</f>
        <v>0</v>
      </c>
      <c r="AB230" s="51">
        <f>(N230*1000)/C230</f>
        <v>0</v>
      </c>
      <c r="AC230" s="52">
        <f t="shared" si="99"/>
        <v>0</v>
      </c>
      <c r="AD230" s="53">
        <f>(R230*1000)/C230</f>
        <v>0</v>
      </c>
      <c r="AE230" s="54">
        <f t="shared" si="101"/>
        <v>0</v>
      </c>
    </row>
    <row r="231" spans="1:31" ht="18" hidden="1" customHeight="1">
      <c r="A231" s="30">
        <v>136071</v>
      </c>
      <c r="B231" s="31" t="s">
        <v>239</v>
      </c>
      <c r="C231" s="32">
        <v>25</v>
      </c>
      <c r="D231" s="574">
        <v>534</v>
      </c>
      <c r="E231" s="73"/>
      <c r="F231" s="73"/>
      <c r="G231" s="73"/>
      <c r="H231" s="36"/>
      <c r="I231" s="803" t="s">
        <v>426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>(J231*1000)/C231</f>
        <v>0</v>
      </c>
      <c r="Y231" s="50">
        <f>(K231*1000)/C231</f>
        <v>0</v>
      </c>
      <c r="Z231" s="50">
        <f>(L231*1000)/C231</f>
        <v>0</v>
      </c>
      <c r="AA231" s="50">
        <f>(M231*1000)/C231</f>
        <v>0</v>
      </c>
      <c r="AB231" s="51">
        <f>(N231*1000)/C231</f>
        <v>0</v>
      </c>
      <c r="AC231" s="52">
        <f t="shared" si="99"/>
        <v>0</v>
      </c>
      <c r="AD231" s="53">
        <f>(R231*1000)/C231</f>
        <v>0</v>
      </c>
      <c r="AE231" s="54">
        <f t="shared" si="101"/>
        <v>0</v>
      </c>
    </row>
    <row r="232" spans="1:31" ht="18" hidden="1" customHeight="1">
      <c r="A232" s="172">
        <v>136071</v>
      </c>
      <c r="B232" s="31" t="s">
        <v>239</v>
      </c>
      <c r="C232" s="96">
        <v>40</v>
      </c>
      <c r="D232" s="614"/>
      <c r="E232" s="103"/>
      <c r="F232" s="103"/>
      <c r="G232" s="103"/>
      <c r="H232" s="103"/>
      <c r="I232" s="803" t="s">
        <v>426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>(J232*1000)/C232</f>
        <v>0</v>
      </c>
      <c r="Y232" s="50">
        <f>(K232*1000)/C232</f>
        <v>0</v>
      </c>
      <c r="Z232" s="50">
        <f>(L232*1000)/C232</f>
        <v>0</v>
      </c>
      <c r="AA232" s="50">
        <f>(M232*1000)/C232</f>
        <v>0</v>
      </c>
      <c r="AB232" s="51">
        <f>(N232*1000)/C232</f>
        <v>0</v>
      </c>
      <c r="AC232" s="52">
        <f t="shared" si="99"/>
        <v>0</v>
      </c>
      <c r="AD232" s="53">
        <f>(R232*1000)/C232</f>
        <v>0</v>
      </c>
      <c r="AE232" s="54">
        <f t="shared" si="101"/>
        <v>0</v>
      </c>
    </row>
    <row r="233" spans="1:31" ht="18" hidden="1" customHeight="1">
      <c r="A233" s="172">
        <v>136071</v>
      </c>
      <c r="B233" s="31" t="s">
        <v>239</v>
      </c>
      <c r="C233" s="736" t="s">
        <v>75</v>
      </c>
      <c r="D233" s="614"/>
      <c r="E233" s="103"/>
      <c r="F233" s="103"/>
      <c r="G233" s="103"/>
      <c r="H233" s="103"/>
      <c r="I233" s="803" t="s">
        <v>426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/>
      <c r="T233" s="567">
        <f>SUM(R233:S233)</f>
        <v>0</v>
      </c>
      <c r="U233" s="46">
        <f t="shared" si="75"/>
        <v>0</v>
      </c>
      <c r="V233" s="47">
        <f t="shared" si="102"/>
        <v>0</v>
      </c>
      <c r="W233" s="48"/>
      <c r="X233" s="49">
        <v>0</v>
      </c>
      <c r="Y233" s="50"/>
      <c r="Z233" s="50"/>
      <c r="AA233" s="50"/>
      <c r="AB233" s="51"/>
      <c r="AC233" s="52">
        <f t="shared" si="99"/>
        <v>0</v>
      </c>
      <c r="AD233" s="53"/>
      <c r="AE233" s="54">
        <f t="shared" si="101"/>
        <v>0</v>
      </c>
    </row>
    <row r="234" spans="1:31" ht="18" hidden="1" customHeight="1">
      <c r="A234" s="172">
        <v>136271</v>
      </c>
      <c r="B234" s="108">
        <v>4</v>
      </c>
      <c r="C234" s="96">
        <v>40</v>
      </c>
      <c r="D234" s="614"/>
      <c r="E234" s="103"/>
      <c r="F234" s="103"/>
      <c r="G234" s="103"/>
      <c r="H234" s="103"/>
      <c r="I234" s="803" t="s">
        <v>427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ref="X234:X243" si="110">(J234*1000)/C234</f>
        <v>0</v>
      </c>
      <c r="Y234" s="50">
        <f t="shared" ref="Y234:Y243" si="111">(K234*1000)/C234</f>
        <v>0</v>
      </c>
      <c r="Z234" s="50">
        <f t="shared" ref="Z234:Z243" si="112">(L234*1000)/C234</f>
        <v>0</v>
      </c>
      <c r="AA234" s="50">
        <f t="shared" ref="AA234:AA243" si="113">(M234*1000)/C234</f>
        <v>0</v>
      </c>
      <c r="AB234" s="51">
        <f t="shared" ref="AB234:AB243" si="114">(N234*1000)/C234</f>
        <v>0</v>
      </c>
      <c r="AC234" s="52">
        <f t="shared" si="99"/>
        <v>0</v>
      </c>
      <c r="AD234" s="53">
        <f t="shared" ref="AD234:AD243" si="115">(R234*1000)/C234</f>
        <v>0</v>
      </c>
      <c r="AE234" s="54">
        <f t="shared" si="101"/>
        <v>0</v>
      </c>
    </row>
    <row r="235" spans="1:31" ht="18" hidden="1" customHeight="1">
      <c r="A235" s="30">
        <v>136271</v>
      </c>
      <c r="B235" s="108">
        <v>4</v>
      </c>
      <c r="C235" s="32">
        <v>25</v>
      </c>
      <c r="D235" s="574"/>
      <c r="E235" s="73"/>
      <c r="F235" s="73"/>
      <c r="G235" s="73"/>
      <c r="H235" s="36"/>
      <c r="I235" s="568" t="s">
        <v>427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>
      <c r="A236" s="30">
        <v>13627109</v>
      </c>
      <c r="B236" s="108">
        <v>4</v>
      </c>
      <c r="C236" s="32">
        <v>25</v>
      </c>
      <c r="D236" s="574"/>
      <c r="E236" s="73"/>
      <c r="F236" s="73"/>
      <c r="G236" s="73"/>
      <c r="H236" s="36"/>
      <c r="I236" s="568" t="s">
        <v>428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>
      <c r="A237" s="172">
        <v>13627109</v>
      </c>
      <c r="B237" s="108">
        <v>4</v>
      </c>
      <c r="C237" s="96">
        <v>40</v>
      </c>
      <c r="D237" s="614"/>
      <c r="E237" s="103"/>
      <c r="F237" s="103"/>
      <c r="G237" s="103"/>
      <c r="H237" s="103"/>
      <c r="I237" s="803" t="s">
        <v>428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>
      <c r="A238" s="30">
        <v>13627130</v>
      </c>
      <c r="B238" s="108">
        <v>4</v>
      </c>
      <c r="C238" s="32">
        <v>25</v>
      </c>
      <c r="D238" s="574"/>
      <c r="E238" s="73"/>
      <c r="F238" s="73"/>
      <c r="G238" s="73"/>
      <c r="H238" s="36"/>
      <c r="I238" s="568" t="s">
        <v>429</v>
      </c>
      <c r="J238" s="593"/>
      <c r="K238" s="594"/>
      <c r="L238" s="594"/>
      <c r="M238" s="594"/>
      <c r="N238" s="572"/>
      <c r="O238" s="573">
        <f t="shared" si="91"/>
        <v>0</v>
      </c>
      <c r="P238" s="567"/>
      <c r="Q238" s="571"/>
      <c r="R238" s="567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>
      <c r="A239" s="30">
        <v>13627145</v>
      </c>
      <c r="B239" s="108">
        <v>4</v>
      </c>
      <c r="C239" s="32">
        <v>25</v>
      </c>
      <c r="D239" s="574"/>
      <c r="E239" s="73"/>
      <c r="F239" s="73"/>
      <c r="G239" s="73"/>
      <c r="H239" s="36"/>
      <c r="I239" s="568" t="s">
        <v>430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>
        <f t="shared" si="110"/>
        <v>0</v>
      </c>
      <c r="Y239" s="50">
        <f t="shared" si="111"/>
        <v>0</v>
      </c>
      <c r="Z239" s="50">
        <f t="shared" si="112"/>
        <v>0</v>
      </c>
      <c r="AA239" s="50">
        <f t="shared" si="113"/>
        <v>0</v>
      </c>
      <c r="AB239" s="51">
        <f t="shared" si="114"/>
        <v>0</v>
      </c>
      <c r="AC239" s="52">
        <f t="shared" si="99"/>
        <v>0</v>
      </c>
      <c r="AD239" s="53">
        <f t="shared" si="115"/>
        <v>0</v>
      </c>
      <c r="AE239" s="54">
        <f t="shared" si="101"/>
        <v>0</v>
      </c>
    </row>
    <row r="240" spans="1:31" ht="18" hidden="1" customHeight="1">
      <c r="A240" s="172">
        <v>13627145</v>
      </c>
      <c r="B240" s="108">
        <v>4</v>
      </c>
      <c r="C240" s="96">
        <v>40</v>
      </c>
      <c r="D240" s="614"/>
      <c r="E240" s="103"/>
      <c r="F240" s="103"/>
      <c r="G240" s="103"/>
      <c r="H240" s="103"/>
      <c r="I240" s="803" t="s">
        <v>430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>
        <f t="shared" si="110"/>
        <v>0</v>
      </c>
      <c r="Y240" s="50">
        <f t="shared" si="111"/>
        <v>0</v>
      </c>
      <c r="Z240" s="50">
        <f t="shared" si="112"/>
        <v>0</v>
      </c>
      <c r="AA240" s="50">
        <f t="shared" si="113"/>
        <v>0</v>
      </c>
      <c r="AB240" s="51">
        <f t="shared" si="114"/>
        <v>0</v>
      </c>
      <c r="AC240" s="52">
        <f t="shared" si="99"/>
        <v>0</v>
      </c>
      <c r="AD240" s="53">
        <f t="shared" si="115"/>
        <v>0</v>
      </c>
      <c r="AE240" s="54">
        <f t="shared" si="101"/>
        <v>0</v>
      </c>
    </row>
    <row r="241" spans="1:31" ht="18" hidden="1" customHeight="1">
      <c r="A241" s="30">
        <v>13607109</v>
      </c>
      <c r="B241" s="31" t="s">
        <v>239</v>
      </c>
      <c r="C241" s="32">
        <v>25</v>
      </c>
      <c r="D241" s="574"/>
      <c r="E241" s="73"/>
      <c r="F241" s="73"/>
      <c r="G241" s="73"/>
      <c r="H241" s="36"/>
      <c r="I241" s="568" t="s">
        <v>431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 t="shared" si="110"/>
        <v>0</v>
      </c>
      <c r="Y241" s="50">
        <f t="shared" si="111"/>
        <v>0</v>
      </c>
      <c r="Z241" s="50">
        <f t="shared" si="112"/>
        <v>0</v>
      </c>
      <c r="AA241" s="50">
        <f t="shared" si="113"/>
        <v>0</v>
      </c>
      <c r="AB241" s="51">
        <f t="shared" si="114"/>
        <v>0</v>
      </c>
      <c r="AC241" s="52">
        <f t="shared" si="99"/>
        <v>0</v>
      </c>
      <c r="AD241" s="53">
        <f t="shared" si="115"/>
        <v>0</v>
      </c>
      <c r="AE241" s="54">
        <f t="shared" si="101"/>
        <v>0</v>
      </c>
    </row>
    <row r="242" spans="1:31" ht="18" hidden="1" customHeight="1">
      <c r="A242" s="381">
        <v>13607145</v>
      </c>
      <c r="B242" s="31" t="s">
        <v>239</v>
      </c>
      <c r="C242" s="32">
        <v>25</v>
      </c>
      <c r="D242" s="574"/>
      <c r="E242" s="73"/>
      <c r="F242" s="73"/>
      <c r="G242" s="73"/>
      <c r="H242" s="73"/>
      <c r="I242" s="568" t="s">
        <v>432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si="75"/>
        <v>0</v>
      </c>
      <c r="V242" s="47">
        <f t="shared" si="102"/>
        <v>0</v>
      </c>
      <c r="W242" s="48"/>
      <c r="X242" s="49">
        <f t="shared" si="110"/>
        <v>0</v>
      </c>
      <c r="Y242" s="50">
        <f t="shared" si="111"/>
        <v>0</v>
      </c>
      <c r="Z242" s="50">
        <f t="shared" si="112"/>
        <v>0</v>
      </c>
      <c r="AA242" s="50">
        <f t="shared" si="113"/>
        <v>0</v>
      </c>
      <c r="AB242" s="51">
        <f t="shared" si="114"/>
        <v>0</v>
      </c>
      <c r="AC242" s="52">
        <f t="shared" si="99"/>
        <v>0</v>
      </c>
      <c r="AD242" s="53">
        <f t="shared" si="115"/>
        <v>0</v>
      </c>
      <c r="AE242" s="54">
        <f t="shared" si="101"/>
        <v>0</v>
      </c>
    </row>
    <row r="243" spans="1:31" ht="18" hidden="1" customHeight="1">
      <c r="A243" s="172">
        <v>13607109</v>
      </c>
      <c r="B243" s="31" t="s">
        <v>239</v>
      </c>
      <c r="C243" s="96">
        <v>40</v>
      </c>
      <c r="D243" s="614"/>
      <c r="E243" s="103"/>
      <c r="F243" s="103"/>
      <c r="G243" s="103"/>
      <c r="H243" s="103"/>
      <c r="I243" s="645" t="s">
        <v>431</v>
      </c>
      <c r="J243" s="553"/>
      <c r="K243" s="467"/>
      <c r="L243" s="467"/>
      <c r="M243" s="467"/>
      <c r="N243" s="339"/>
      <c r="O243" s="46">
        <f t="shared" si="91"/>
        <v>0</v>
      </c>
      <c r="P243" s="554"/>
      <c r="Q243" s="45"/>
      <c r="R243" s="554">
        <f t="shared" si="92"/>
        <v>0</v>
      </c>
      <c r="S243" s="570">
        <f t="shared" si="93"/>
        <v>0</v>
      </c>
      <c r="T243" s="570">
        <f t="shared" si="109"/>
        <v>0</v>
      </c>
      <c r="U243" s="46">
        <f t="shared" si="75"/>
        <v>0</v>
      </c>
      <c r="V243" s="47">
        <f t="shared" si="102"/>
        <v>0</v>
      </c>
      <c r="W243" s="48"/>
      <c r="X243" s="49">
        <f t="shared" si="110"/>
        <v>0</v>
      </c>
      <c r="Y243" s="50">
        <f t="shared" si="111"/>
        <v>0</v>
      </c>
      <c r="Z243" s="50">
        <f t="shared" si="112"/>
        <v>0</v>
      </c>
      <c r="AA243" s="50">
        <f t="shared" si="113"/>
        <v>0</v>
      </c>
      <c r="AB243" s="51">
        <f t="shared" si="114"/>
        <v>0</v>
      </c>
      <c r="AC243" s="52">
        <f t="shared" si="99"/>
        <v>0</v>
      </c>
      <c r="AD243" s="53">
        <f t="shared" si="115"/>
        <v>0</v>
      </c>
      <c r="AE243" s="54">
        <f t="shared" si="101"/>
        <v>0</v>
      </c>
    </row>
    <row r="244" spans="1:31" ht="18" hidden="1" customHeight="1">
      <c r="A244" s="172">
        <v>13607109</v>
      </c>
      <c r="B244" s="31" t="s">
        <v>239</v>
      </c>
      <c r="C244" s="96" t="s">
        <v>75</v>
      </c>
      <c r="D244" s="614"/>
      <c r="E244" s="103"/>
      <c r="F244" s="103"/>
      <c r="G244" s="103"/>
      <c r="H244" s="103"/>
      <c r="I244" s="803" t="s">
        <v>431</v>
      </c>
      <c r="J244" s="593"/>
      <c r="K244" s="594"/>
      <c r="L244" s="594"/>
      <c r="M244" s="594"/>
      <c r="N244" s="572"/>
      <c r="O244" s="573">
        <f t="shared" si="91"/>
        <v>0</v>
      </c>
      <c r="P244" s="567"/>
      <c r="Q244" s="571"/>
      <c r="R244" s="567">
        <f t="shared" si="92"/>
        <v>0</v>
      </c>
      <c r="S244" s="570">
        <f t="shared" si="93"/>
        <v>0</v>
      </c>
      <c r="T244" s="570">
        <f t="shared" si="109"/>
        <v>0</v>
      </c>
      <c r="U244" s="46">
        <f t="shared" si="75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>
        <f t="shared" si="99"/>
        <v>0</v>
      </c>
      <c r="AD244" s="53"/>
      <c r="AE244" s="54">
        <f t="shared" si="101"/>
        <v>0</v>
      </c>
    </row>
    <row r="245" spans="1:31" ht="18" hidden="1" customHeight="1">
      <c r="A245" s="172">
        <v>13607127</v>
      </c>
      <c r="B245" s="31" t="s">
        <v>239</v>
      </c>
      <c r="C245" s="96" t="s">
        <v>75</v>
      </c>
      <c r="D245" s="614"/>
      <c r="E245" s="103"/>
      <c r="F245" s="103"/>
      <c r="G245" s="103"/>
      <c r="H245" s="103"/>
      <c r="I245" s="803" t="s">
        <v>433</v>
      </c>
      <c r="J245" s="593"/>
      <c r="K245" s="594"/>
      <c r="L245" s="594"/>
      <c r="M245" s="594"/>
      <c r="N245" s="572"/>
      <c r="O245" s="573">
        <f t="shared" si="91"/>
        <v>0</v>
      </c>
      <c r="P245" s="567"/>
      <c r="Q245" s="571"/>
      <c r="R245" s="567">
        <f t="shared" si="92"/>
        <v>0</v>
      </c>
      <c r="S245" s="570">
        <f t="shared" si="93"/>
        <v>0</v>
      </c>
      <c r="T245" s="570">
        <f t="shared" si="109"/>
        <v>0</v>
      </c>
      <c r="U245" s="46">
        <f t="shared" si="75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>
        <f t="shared" si="99"/>
        <v>0</v>
      </c>
      <c r="AD245" s="53"/>
      <c r="AE245" s="54">
        <f t="shared" si="101"/>
        <v>0</v>
      </c>
    </row>
    <row r="246" spans="1:31" ht="18" hidden="1" customHeight="1">
      <c r="A246" s="172">
        <v>13607130</v>
      </c>
      <c r="B246" s="31" t="s">
        <v>239</v>
      </c>
      <c r="C246" s="96">
        <v>40</v>
      </c>
      <c r="D246" s="614"/>
      <c r="E246" s="103"/>
      <c r="F246" s="103"/>
      <c r="G246" s="103"/>
      <c r="H246" s="103"/>
      <c r="I246" s="803" t="s">
        <v>434</v>
      </c>
      <c r="J246" s="593"/>
      <c r="K246" s="594"/>
      <c r="L246" s="594"/>
      <c r="M246" s="594"/>
      <c r="N246" s="572"/>
      <c r="O246" s="573">
        <f t="shared" si="91"/>
        <v>0</v>
      </c>
      <c r="P246" s="567"/>
      <c r="Q246" s="571"/>
      <c r="R246" s="567">
        <f t="shared" si="92"/>
        <v>0</v>
      </c>
      <c r="S246" s="570">
        <f t="shared" si="93"/>
        <v>0</v>
      </c>
      <c r="T246" s="570">
        <f t="shared" si="109"/>
        <v>0</v>
      </c>
      <c r="U246" s="46">
        <f t="shared" si="75"/>
        <v>0</v>
      </c>
      <c r="V246" s="47">
        <f t="shared" si="102"/>
        <v>0</v>
      </c>
      <c r="W246" s="48"/>
      <c r="X246" s="49">
        <f>(J246*1000)/C246</f>
        <v>0</v>
      </c>
      <c r="Y246" s="50">
        <f>(K246*1000)/C246</f>
        <v>0</v>
      </c>
      <c r="Z246" s="50">
        <f>(L246*1000)/C246</f>
        <v>0</v>
      </c>
      <c r="AA246" s="50">
        <f>(M246*1000)/C246</f>
        <v>0</v>
      </c>
      <c r="AB246" s="51">
        <f>(N246*1000)/C246</f>
        <v>0</v>
      </c>
      <c r="AC246" s="52">
        <f t="shared" si="99"/>
        <v>0</v>
      </c>
      <c r="AD246" s="53">
        <f>(R246*1000)/C246</f>
        <v>0</v>
      </c>
      <c r="AE246" s="54">
        <f t="shared" si="101"/>
        <v>0</v>
      </c>
    </row>
    <row r="247" spans="1:31" ht="18" hidden="1" customHeight="1">
      <c r="A247" s="172">
        <v>13607143</v>
      </c>
      <c r="B247" s="31" t="s">
        <v>239</v>
      </c>
      <c r="C247" s="96" t="s">
        <v>75</v>
      </c>
      <c r="D247" s="614"/>
      <c r="E247" s="103"/>
      <c r="F247" s="103"/>
      <c r="G247" s="103"/>
      <c r="H247" s="103"/>
      <c r="I247" s="803" t="s">
        <v>435</v>
      </c>
      <c r="J247" s="593"/>
      <c r="K247" s="594"/>
      <c r="L247" s="594"/>
      <c r="M247" s="594"/>
      <c r="N247" s="572"/>
      <c r="O247" s="573">
        <f t="shared" si="91"/>
        <v>0</v>
      </c>
      <c r="P247" s="567"/>
      <c r="Q247" s="571"/>
      <c r="R247" s="567">
        <f t="shared" si="92"/>
        <v>0</v>
      </c>
      <c r="S247" s="570">
        <f t="shared" si="93"/>
        <v>0</v>
      </c>
      <c r="T247" s="570">
        <f t="shared" si="109"/>
        <v>0</v>
      </c>
      <c r="U247" s="46">
        <f t="shared" ref="U247:U254" si="116">SUM(S247:T247)</f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>
        <f t="shared" si="99"/>
        <v>0</v>
      </c>
      <c r="AD247" s="53"/>
      <c r="AE247" s="54">
        <f t="shared" si="101"/>
        <v>0</v>
      </c>
    </row>
    <row r="248" spans="1:31" ht="18" hidden="1" customHeight="1">
      <c r="A248" s="172">
        <v>13607145</v>
      </c>
      <c r="B248" s="31" t="s">
        <v>239</v>
      </c>
      <c r="C248" s="96" t="s">
        <v>75</v>
      </c>
      <c r="D248" s="614"/>
      <c r="E248" s="103"/>
      <c r="F248" s="103"/>
      <c r="G248" s="103"/>
      <c r="H248" s="103"/>
      <c r="I248" s="803" t="s">
        <v>436</v>
      </c>
      <c r="J248" s="593"/>
      <c r="K248" s="594"/>
      <c r="L248" s="594"/>
      <c r="M248" s="594"/>
      <c r="N248" s="572"/>
      <c r="O248" s="573">
        <f t="shared" si="91"/>
        <v>0</v>
      </c>
      <c r="P248" s="567"/>
      <c r="Q248" s="571"/>
      <c r="R248" s="567">
        <f t="shared" si="92"/>
        <v>0</v>
      </c>
      <c r="S248" s="570"/>
      <c r="T248" s="570">
        <f t="shared" si="109"/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>
        <f t="shared" si="99"/>
        <v>0</v>
      </c>
      <c r="AD248" s="53"/>
      <c r="AE248" s="54">
        <f t="shared" si="101"/>
        <v>0</v>
      </c>
    </row>
    <row r="249" spans="1:31" ht="18" hidden="1" customHeight="1">
      <c r="A249" s="100">
        <v>13607808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803" t="s">
        <v>437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100">
        <v>13607844</v>
      </c>
      <c r="B250" s="31" t="s">
        <v>239</v>
      </c>
      <c r="C250" s="736" t="s">
        <v>75</v>
      </c>
      <c r="D250" s="614"/>
      <c r="E250" s="103"/>
      <c r="F250" s="103"/>
      <c r="G250" s="103"/>
      <c r="H250" s="103"/>
      <c r="I250" s="803" t="s">
        <v>438</v>
      </c>
      <c r="J250" s="593"/>
      <c r="K250" s="594"/>
      <c r="L250" s="594"/>
      <c r="M250" s="594"/>
      <c r="N250" s="572"/>
      <c r="O250" s="573"/>
      <c r="P250" s="567"/>
      <c r="Q250" s="571"/>
      <c r="R250" s="567">
        <f t="shared" si="92"/>
        <v>0</v>
      </c>
      <c r="S250" s="570"/>
      <c r="T250" s="567">
        <f>SUM(R250:S250)</f>
        <v>0</v>
      </c>
      <c r="U250" s="46">
        <f t="shared" si="116"/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/>
      <c r="AD250" s="53"/>
      <c r="AE250" s="54"/>
    </row>
    <row r="251" spans="1:31" ht="18" hidden="1" customHeight="1">
      <c r="A251" s="100">
        <v>138011</v>
      </c>
      <c r="B251" s="31" t="s">
        <v>239</v>
      </c>
      <c r="C251" s="736" t="s">
        <v>27</v>
      </c>
      <c r="D251" s="614"/>
      <c r="E251" s="103"/>
      <c r="F251" s="103"/>
      <c r="G251" s="103"/>
      <c r="H251" s="103"/>
      <c r="I251" s="804" t="s">
        <v>439</v>
      </c>
      <c r="J251" s="593"/>
      <c r="K251" s="594"/>
      <c r="L251" s="594"/>
      <c r="M251" s="594"/>
      <c r="N251" s="572"/>
      <c r="O251" s="573"/>
      <c r="P251" s="567"/>
      <c r="Q251" s="571"/>
      <c r="R251" s="567">
        <f t="shared" si="92"/>
        <v>0</v>
      </c>
      <c r="S251" s="570"/>
      <c r="T251" s="567">
        <f>SUM(R251:S251)</f>
        <v>0</v>
      </c>
      <c r="U251" s="46">
        <f t="shared" si="116"/>
        <v>0</v>
      </c>
      <c r="V251" s="47">
        <f t="shared" si="102"/>
        <v>0</v>
      </c>
      <c r="W251" s="48"/>
      <c r="X251" s="49"/>
      <c r="Y251" s="50"/>
      <c r="Z251" s="50"/>
      <c r="AA251" s="50"/>
      <c r="AB251" s="51"/>
      <c r="AC251" s="52"/>
      <c r="AD251" s="53"/>
      <c r="AE251" s="54"/>
    </row>
    <row r="252" spans="1:31" ht="18" hidden="1" customHeight="1">
      <c r="A252" s="30">
        <v>13801808</v>
      </c>
      <c r="B252" s="31" t="s">
        <v>239</v>
      </c>
      <c r="C252" s="736" t="s">
        <v>27</v>
      </c>
      <c r="D252" s="614"/>
      <c r="E252" s="103"/>
      <c r="F252" s="103"/>
      <c r="G252" s="103"/>
      <c r="H252" s="103"/>
      <c r="I252" s="805" t="s">
        <v>440</v>
      </c>
      <c r="J252" s="593"/>
      <c r="K252" s="594"/>
      <c r="L252" s="594"/>
      <c r="M252" s="594"/>
      <c r="N252" s="572"/>
      <c r="O252" s="573"/>
      <c r="P252" s="567"/>
      <c r="Q252" s="571"/>
      <c r="R252" s="567">
        <f t="shared" si="92"/>
        <v>0</v>
      </c>
      <c r="S252" s="570"/>
      <c r="T252" s="570">
        <f t="shared" si="109"/>
        <v>0</v>
      </c>
      <c r="U252" s="46">
        <f t="shared" si="116"/>
        <v>0</v>
      </c>
      <c r="V252" s="47">
        <f t="shared" si="102"/>
        <v>0</v>
      </c>
      <c r="W252" s="48"/>
      <c r="X252" s="49"/>
      <c r="Y252" s="50"/>
      <c r="Z252" s="50"/>
      <c r="AA252" s="50"/>
      <c r="AB252" s="51"/>
      <c r="AC252" s="52"/>
      <c r="AD252" s="53"/>
      <c r="AE252" s="54"/>
    </row>
    <row r="253" spans="1:31" ht="18" hidden="1" customHeight="1">
      <c r="A253" s="100">
        <v>138611</v>
      </c>
      <c r="B253" s="31" t="s">
        <v>239</v>
      </c>
      <c r="C253" s="736" t="s">
        <v>27</v>
      </c>
      <c r="D253" s="614"/>
      <c r="E253" s="103"/>
      <c r="F253" s="103"/>
      <c r="G253" s="103"/>
      <c r="H253" s="103"/>
      <c r="I253" s="805" t="s">
        <v>441</v>
      </c>
      <c r="J253" s="593"/>
      <c r="K253" s="594"/>
      <c r="L253" s="594"/>
      <c r="M253" s="594"/>
      <c r="N253" s="572"/>
      <c r="O253" s="573"/>
      <c r="P253" s="567"/>
      <c r="Q253" s="571"/>
      <c r="R253" s="567">
        <f t="shared" si="92"/>
        <v>0</v>
      </c>
      <c r="S253" s="570"/>
      <c r="T253" s="567">
        <f>SUM(R253:S253)</f>
        <v>0</v>
      </c>
      <c r="U253" s="46">
        <f t="shared" si="116"/>
        <v>0</v>
      </c>
      <c r="V253" s="47">
        <f t="shared" si="102"/>
        <v>0</v>
      </c>
      <c r="W253" s="48"/>
      <c r="X253" s="49"/>
      <c r="Y253" s="50"/>
      <c r="Z253" s="50"/>
      <c r="AA253" s="50"/>
      <c r="AB253" s="51"/>
      <c r="AC253" s="52"/>
      <c r="AD253" s="53"/>
      <c r="AE253" s="54"/>
    </row>
    <row r="254" spans="1:31" ht="18" hidden="1" customHeight="1">
      <c r="A254" s="100">
        <v>13861808</v>
      </c>
      <c r="B254" s="31" t="s">
        <v>239</v>
      </c>
      <c r="C254" s="736" t="s">
        <v>75</v>
      </c>
      <c r="D254" s="614"/>
      <c r="E254" s="103"/>
      <c r="F254" s="103"/>
      <c r="G254" s="103"/>
      <c r="H254" s="103"/>
      <c r="I254" s="793" t="s">
        <v>442</v>
      </c>
      <c r="J254" s="593"/>
      <c r="K254" s="594"/>
      <c r="L254" s="594"/>
      <c r="M254" s="594"/>
      <c r="N254" s="572"/>
      <c r="O254" s="573"/>
      <c r="P254" s="567"/>
      <c r="Q254" s="571"/>
      <c r="R254" s="567">
        <f t="shared" si="92"/>
        <v>0</v>
      </c>
      <c r="S254" s="570"/>
      <c r="T254" s="570">
        <f t="shared" si="109"/>
        <v>0</v>
      </c>
      <c r="U254" s="46">
        <f t="shared" si="116"/>
        <v>0</v>
      </c>
      <c r="V254" s="47">
        <f t="shared" si="102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hidden="1" customHeight="1">
      <c r="A255" s="30">
        <v>139011</v>
      </c>
      <c r="B255" s="31" t="s">
        <v>239</v>
      </c>
      <c r="C255" s="736" t="s">
        <v>75</v>
      </c>
      <c r="D255" s="574"/>
      <c r="E255" s="73"/>
      <c r="F255" s="73"/>
      <c r="G255" s="73"/>
      <c r="H255" s="73"/>
      <c r="I255" s="564" t="s">
        <v>443</v>
      </c>
      <c r="J255" s="553"/>
      <c r="K255" s="467"/>
      <c r="L255" s="467"/>
      <c r="M255" s="467"/>
      <c r="N255" s="339"/>
      <c r="O255" s="46">
        <f t="shared" si="91"/>
        <v>0</v>
      </c>
      <c r="P255" s="554"/>
      <c r="Q255" s="571"/>
      <c r="R255" s="567">
        <f t="shared" si="92"/>
        <v>0</v>
      </c>
      <c r="S255" s="44"/>
      <c r="T255" s="570">
        <f t="shared" si="109"/>
        <v>0</v>
      </c>
      <c r="U255" s="46">
        <f>SUM(S255:T255)</f>
        <v>0</v>
      </c>
      <c r="V255" s="47">
        <f t="shared" si="102"/>
        <v>0</v>
      </c>
      <c r="W255" s="48"/>
      <c r="X255" s="49"/>
      <c r="Y255" s="50"/>
      <c r="Z255" s="50"/>
      <c r="AA255" s="50"/>
      <c r="AB255" s="51"/>
      <c r="AC255" s="52">
        <f t="shared" si="99"/>
        <v>0</v>
      </c>
      <c r="AD255" s="53"/>
      <c r="AE255" s="54">
        <f t="shared" si="101"/>
        <v>0</v>
      </c>
    </row>
    <row r="256" spans="1:31" ht="18" hidden="1" customHeight="1">
      <c r="A256" s="381">
        <v>13901109</v>
      </c>
      <c r="B256" s="31" t="s">
        <v>239</v>
      </c>
      <c r="C256" s="32">
        <v>25</v>
      </c>
      <c r="D256" s="574"/>
      <c r="E256" s="73"/>
      <c r="F256" s="73"/>
      <c r="G256" s="73"/>
      <c r="H256" s="73"/>
      <c r="I256" s="552" t="s">
        <v>276</v>
      </c>
      <c r="J256" s="553"/>
      <c r="K256" s="467"/>
      <c r="L256" s="467"/>
      <c r="M256" s="467"/>
      <c r="N256" s="339"/>
      <c r="O256" s="46">
        <f t="shared" si="91"/>
        <v>0</v>
      </c>
      <c r="P256" s="554"/>
      <c r="Q256" s="45"/>
      <c r="R256" s="554">
        <f t="shared" si="92"/>
        <v>0</v>
      </c>
      <c r="S256" s="44">
        <f t="shared" si="93"/>
        <v>0</v>
      </c>
      <c r="T256" s="45"/>
      <c r="U256" s="46">
        <f>SUM(S256:T256)</f>
        <v>0</v>
      </c>
      <c r="V256" s="47">
        <f t="shared" si="102"/>
        <v>0</v>
      </c>
      <c r="W256" s="48"/>
      <c r="X256" s="49">
        <f>(J256*1000)/C256</f>
        <v>0</v>
      </c>
      <c r="Y256" s="50">
        <f>(K256*1000)/C256</f>
        <v>0</v>
      </c>
      <c r="Z256" s="50">
        <f>(L256*1000)/C256</f>
        <v>0</v>
      </c>
      <c r="AA256" s="50">
        <f>(M256*1000)/C256</f>
        <v>0</v>
      </c>
      <c r="AB256" s="51">
        <f>(N256*1000)/C256</f>
        <v>0</v>
      </c>
      <c r="AC256" s="52">
        <f t="shared" si="99"/>
        <v>0</v>
      </c>
      <c r="AD256" s="53">
        <f>(R256*1000)/C256</f>
        <v>0</v>
      </c>
      <c r="AE256" s="54">
        <f t="shared" si="101"/>
        <v>0</v>
      </c>
    </row>
    <row r="257" spans="1:31" ht="18" hidden="1" customHeight="1">
      <c r="A257" s="381">
        <v>13901145</v>
      </c>
      <c r="B257" s="31" t="s">
        <v>239</v>
      </c>
      <c r="C257" s="32">
        <v>25</v>
      </c>
      <c r="D257" s="574"/>
      <c r="E257" s="73"/>
      <c r="F257" s="73"/>
      <c r="G257" s="73"/>
      <c r="H257" s="73"/>
      <c r="I257" s="552" t="s">
        <v>277</v>
      </c>
      <c r="J257" s="553"/>
      <c r="K257" s="467"/>
      <c r="L257" s="467"/>
      <c r="M257" s="467"/>
      <c r="N257" s="339"/>
      <c r="O257" s="46">
        <f t="shared" si="91"/>
        <v>0</v>
      </c>
      <c r="P257" s="554"/>
      <c r="Q257" s="45"/>
      <c r="R257" s="554">
        <f t="shared" si="92"/>
        <v>0</v>
      </c>
      <c r="S257" s="44">
        <f t="shared" si="93"/>
        <v>0</v>
      </c>
      <c r="T257" s="45"/>
      <c r="U257" s="46">
        <f t="shared" ref="U257:U323" si="117">SUM(S257:T257)</f>
        <v>0</v>
      </c>
      <c r="V257" s="47">
        <f t="shared" si="102"/>
        <v>0</v>
      </c>
      <c r="W257" s="48"/>
      <c r="X257" s="49">
        <f>(J257*1000)/C257</f>
        <v>0</v>
      </c>
      <c r="Y257" s="50">
        <f>(K257*1000)/C257</f>
        <v>0</v>
      </c>
      <c r="Z257" s="50">
        <f>(L257*1000)/C257</f>
        <v>0</v>
      </c>
      <c r="AA257" s="50">
        <f>(M257*1000)/C257</f>
        <v>0</v>
      </c>
      <c r="AB257" s="51">
        <f>(N257*1000)/C257</f>
        <v>0</v>
      </c>
      <c r="AC257" s="52">
        <f t="shared" si="99"/>
        <v>0</v>
      </c>
      <c r="AD257" s="53">
        <f>(R257*1000)/C257</f>
        <v>0</v>
      </c>
      <c r="AE257" s="54">
        <f t="shared" si="101"/>
        <v>0</v>
      </c>
    </row>
    <row r="258" spans="1:31" ht="16.5" hidden="1" customHeight="1">
      <c r="A258" s="119" t="s">
        <v>278</v>
      </c>
      <c r="B258" s="120"/>
      <c r="C258" s="595"/>
      <c r="D258" s="596"/>
      <c r="E258" s="120"/>
      <c r="F258" s="120"/>
      <c r="G258" s="120"/>
      <c r="H258" s="120"/>
      <c r="I258" s="596"/>
      <c r="J258" s="274">
        <f>SUM(J208:J257)</f>
        <v>0</v>
      </c>
      <c r="K258" s="275">
        <f t="shared" ref="K258:U258" si="118">SUM(K208:K257)</f>
        <v>0</v>
      </c>
      <c r="L258" s="275">
        <f t="shared" si="118"/>
        <v>0</v>
      </c>
      <c r="M258" s="275">
        <f t="shared" si="118"/>
        <v>0</v>
      </c>
      <c r="N258" s="279">
        <f t="shared" si="118"/>
        <v>0</v>
      </c>
      <c r="O258" s="276">
        <f t="shared" si="118"/>
        <v>0</v>
      </c>
      <c r="P258" s="279">
        <f>SUM(P208:P257)</f>
        <v>0</v>
      </c>
      <c r="Q258" s="275">
        <f>SUM(Q208:Q257)</f>
        <v>0</v>
      </c>
      <c r="R258" s="279">
        <f t="shared" si="118"/>
        <v>0</v>
      </c>
      <c r="S258" s="274">
        <f t="shared" si="118"/>
        <v>0</v>
      </c>
      <c r="T258" s="275">
        <f t="shared" si="118"/>
        <v>0</v>
      </c>
      <c r="U258" s="276">
        <f t="shared" si="118"/>
        <v>0</v>
      </c>
      <c r="V258" s="47">
        <f t="shared" si="102"/>
        <v>0</v>
      </c>
      <c r="W258" s="277"/>
      <c r="X258" s="278"/>
      <c r="Y258" s="275"/>
      <c r="Z258" s="275"/>
      <c r="AA258" s="275"/>
      <c r="AB258" s="279"/>
      <c r="AC258" s="276"/>
      <c r="AD258" s="279"/>
      <c r="AE258" s="280"/>
    </row>
    <row r="259" spans="1:31" ht="18" customHeight="1" thickBot="1">
      <c r="A259" s="281" t="s">
        <v>279</v>
      </c>
      <c r="B259" s="282"/>
      <c r="C259" s="708"/>
      <c r="D259" s="709"/>
      <c r="E259" s="282"/>
      <c r="F259" s="282"/>
      <c r="G259" s="282"/>
      <c r="H259" s="282"/>
      <c r="I259" s="709"/>
      <c r="J259" s="290">
        <f>SUM(J258,J207,J195)</f>
        <v>302</v>
      </c>
      <c r="K259" s="291">
        <f t="shared" ref="K259:U259" si="119">SUM(K258,K207,K195)</f>
        <v>0</v>
      </c>
      <c r="L259" s="291">
        <f t="shared" si="119"/>
        <v>72</v>
      </c>
      <c r="M259" s="291">
        <f t="shared" si="119"/>
        <v>0</v>
      </c>
      <c r="N259" s="295">
        <f t="shared" si="119"/>
        <v>0</v>
      </c>
      <c r="O259" s="292">
        <f t="shared" si="119"/>
        <v>374</v>
      </c>
      <c r="P259" s="295">
        <f t="shared" si="119"/>
        <v>0</v>
      </c>
      <c r="Q259" s="291">
        <f>SUM(Q258,Q207,Q195)</f>
        <v>502</v>
      </c>
      <c r="R259" s="295">
        <f t="shared" si="119"/>
        <v>502</v>
      </c>
      <c r="S259" s="290">
        <f t="shared" si="119"/>
        <v>836</v>
      </c>
      <c r="T259" s="291">
        <f t="shared" si="119"/>
        <v>40</v>
      </c>
      <c r="U259" s="292">
        <f t="shared" si="119"/>
        <v>876</v>
      </c>
      <c r="V259" s="47">
        <f t="shared" si="102"/>
        <v>0</v>
      </c>
      <c r="W259" s="382"/>
      <c r="X259" s="294">
        <f t="shared" ref="X259:AE259" si="120">SUM(X258,X207,X195)</f>
        <v>12080</v>
      </c>
      <c r="Y259" s="291">
        <f t="shared" si="120"/>
        <v>0</v>
      </c>
      <c r="Z259" s="291">
        <f t="shared" si="120"/>
        <v>1280</v>
      </c>
      <c r="AA259" s="291">
        <f t="shared" si="120"/>
        <v>0</v>
      </c>
      <c r="AB259" s="295">
        <f t="shared" si="120"/>
        <v>0</v>
      </c>
      <c r="AC259" s="292">
        <f t="shared" si="120"/>
        <v>13360</v>
      </c>
      <c r="AD259" s="295">
        <f t="shared" si="120"/>
        <v>10040</v>
      </c>
      <c r="AE259" s="296">
        <f t="shared" si="120"/>
        <v>23400</v>
      </c>
    </row>
    <row r="260" spans="1:31" ht="18" hidden="1" customHeight="1">
      <c r="A260" s="192">
        <v>122001</v>
      </c>
      <c r="B260" s="297" t="s">
        <v>206</v>
      </c>
      <c r="C260" s="238">
        <v>25</v>
      </c>
      <c r="D260" s="551">
        <v>521</v>
      </c>
      <c r="E260" s="34">
        <v>921</v>
      </c>
      <c r="F260" s="34" t="s">
        <v>280</v>
      </c>
      <c r="G260" s="34">
        <v>9621</v>
      </c>
      <c r="H260" s="35">
        <v>8621</v>
      </c>
      <c r="I260" s="712"/>
      <c r="J260" s="806"/>
      <c r="K260" s="714"/>
      <c r="L260" s="714"/>
      <c r="M260" s="714"/>
      <c r="N260" s="715"/>
      <c r="O260" s="716">
        <f t="shared" ref="O260:O298" si="121">SUM(J260:N260)</f>
        <v>0</v>
      </c>
      <c r="P260" s="554"/>
      <c r="Q260" s="301"/>
      <c r="R260" s="717"/>
      <c r="S260" s="44">
        <f>SUM(O260,R260)</f>
        <v>0</v>
      </c>
      <c r="T260" s="301"/>
      <c r="U260" s="302">
        <f t="shared" si="117"/>
        <v>0</v>
      </c>
      <c r="V260" s="47">
        <f t="shared" si="102"/>
        <v>0</v>
      </c>
      <c r="W260" s="303"/>
      <c r="X260" s="304">
        <f t="shared" ref="X260:X298" si="122">(J260*1000)/C260</f>
        <v>0</v>
      </c>
      <c r="Y260" s="305">
        <f t="shared" ref="Y260:Y298" si="123">(K260*1000)/C260</f>
        <v>0</v>
      </c>
      <c r="Z260" s="305">
        <f t="shared" ref="Z260:Z298" si="124">(L260*1000)/C260</f>
        <v>0</v>
      </c>
      <c r="AA260" s="305">
        <f t="shared" ref="AA260:AA298" si="125">(M260*1000)/C260</f>
        <v>0</v>
      </c>
      <c r="AB260" s="306">
        <f t="shared" ref="AB260:AB298" si="126">(N260*1000)/C260</f>
        <v>0</v>
      </c>
      <c r="AC260" s="307">
        <f t="shared" ref="AC260:AC298" si="127">SUM(X260:AB260)</f>
        <v>0</v>
      </c>
      <c r="AD260" s="308">
        <f t="shared" ref="AD260:AD298" si="128">(R260*1000)/C260</f>
        <v>0</v>
      </c>
      <c r="AE260" s="309">
        <f t="shared" ref="AE260:AE298" si="129">SUM(AC260:AD260)</f>
        <v>0</v>
      </c>
    </row>
    <row r="261" spans="1:31" ht="18" hidden="1" customHeight="1">
      <c r="A261" s="192">
        <v>122001</v>
      </c>
      <c r="B261" s="297" t="s">
        <v>206</v>
      </c>
      <c r="C261" s="736" t="s">
        <v>75</v>
      </c>
      <c r="D261" s="575"/>
      <c r="E261" s="34"/>
      <c r="F261" s="314" t="s">
        <v>444</v>
      </c>
      <c r="G261" s="34"/>
      <c r="H261" s="35"/>
      <c r="I261" s="712"/>
      <c r="J261" s="807"/>
      <c r="K261" s="729"/>
      <c r="L261" s="726"/>
      <c r="M261" s="729"/>
      <c r="N261" s="730"/>
      <c r="O261" s="791">
        <f t="shared" si="121"/>
        <v>0</v>
      </c>
      <c r="P261" s="554"/>
      <c r="Q261" s="301"/>
      <c r="R261" s="717"/>
      <c r="S261" s="44"/>
      <c r="T261" s="265">
        <f>SUM(O261,R261)</f>
        <v>0</v>
      </c>
      <c r="U261" s="46">
        <f t="shared" si="117"/>
        <v>0</v>
      </c>
      <c r="V261" s="47">
        <f t="shared" si="102"/>
        <v>0</v>
      </c>
      <c r="W261" s="303"/>
      <c r="X261" s="304"/>
      <c r="Y261" s="305"/>
      <c r="Z261" s="305"/>
      <c r="AA261" s="305"/>
      <c r="AB261" s="306"/>
      <c r="AC261" s="307"/>
      <c r="AD261" s="308"/>
      <c r="AE261" s="309"/>
    </row>
    <row r="262" spans="1:31" ht="18" hidden="1" customHeight="1">
      <c r="A262" s="395">
        <v>123701</v>
      </c>
      <c r="B262" s="297">
        <v>2.5</v>
      </c>
      <c r="C262" s="67" t="s">
        <v>27</v>
      </c>
      <c r="D262" s="575" t="s">
        <v>445</v>
      </c>
      <c r="E262" s="34"/>
      <c r="F262" s="314"/>
      <c r="G262" s="34"/>
      <c r="H262" s="35"/>
      <c r="I262" s="712"/>
      <c r="J262" s="807"/>
      <c r="K262" s="729"/>
      <c r="L262" s="726"/>
      <c r="M262" s="729"/>
      <c r="N262" s="730"/>
      <c r="O262" s="558">
        <f t="shared" si="121"/>
        <v>0</v>
      </c>
      <c r="P262" s="554"/>
      <c r="Q262" s="301"/>
      <c r="R262" s="717"/>
      <c r="S262" s="44"/>
      <c r="T262" s="808">
        <f>SUM(O262,R262)</f>
        <v>0</v>
      </c>
      <c r="U262" s="46">
        <f t="shared" si="117"/>
        <v>0</v>
      </c>
      <c r="V262" s="47"/>
      <c r="W262" s="303"/>
      <c r="X262" s="304"/>
      <c r="Y262" s="305"/>
      <c r="Z262" s="305"/>
      <c r="AA262" s="305"/>
      <c r="AB262" s="306"/>
      <c r="AC262" s="307"/>
      <c r="AD262" s="308"/>
      <c r="AE262" s="309"/>
    </row>
    <row r="263" spans="1:31" ht="18" hidden="1" customHeight="1">
      <c r="A263" s="30">
        <v>123701</v>
      </c>
      <c r="B263" s="31" t="s">
        <v>220</v>
      </c>
      <c r="C263" s="32">
        <v>25</v>
      </c>
      <c r="D263" s="809" t="s">
        <v>285</v>
      </c>
      <c r="E263" s="73"/>
      <c r="F263" s="73"/>
      <c r="G263" s="73"/>
      <c r="H263" s="36"/>
      <c r="I263" s="552"/>
      <c r="J263" s="328"/>
      <c r="K263" s="467"/>
      <c r="L263" s="467"/>
      <c r="M263" s="467"/>
      <c r="N263" s="339"/>
      <c r="O263" s="46">
        <f t="shared" si="121"/>
        <v>0</v>
      </c>
      <c r="P263" s="554"/>
      <c r="Q263" s="45"/>
      <c r="R263" s="554"/>
      <c r="S263" s="44">
        <f t="shared" ref="S263:S283" si="130">SUM(O263,R263)</f>
        <v>0</v>
      </c>
      <c r="T263" s="334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/>
      <c r="AE263" s="54">
        <f t="shared" si="129"/>
        <v>0</v>
      </c>
    </row>
    <row r="264" spans="1:31" ht="18" hidden="1" customHeight="1">
      <c r="A264" s="30">
        <v>123001</v>
      </c>
      <c r="B264" s="31" t="s">
        <v>220</v>
      </c>
      <c r="C264" s="736" t="s">
        <v>75</v>
      </c>
      <c r="D264" s="810"/>
      <c r="E264" s="73"/>
      <c r="F264" s="135" t="s">
        <v>446</v>
      </c>
      <c r="G264" s="73"/>
      <c r="H264" s="36"/>
      <c r="I264" s="552"/>
      <c r="J264" s="328"/>
      <c r="K264" s="467"/>
      <c r="L264" s="563"/>
      <c r="M264" s="467"/>
      <c r="N264" s="339"/>
      <c r="O264" s="46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>
      <c r="A265" s="30">
        <v>122701</v>
      </c>
      <c r="B265" s="31" t="s">
        <v>206</v>
      </c>
      <c r="C265" s="736">
        <v>25</v>
      </c>
      <c r="D265" s="810" t="s">
        <v>447</v>
      </c>
      <c r="E265" s="73"/>
      <c r="F265" s="135"/>
      <c r="G265" s="73"/>
      <c r="H265" s="36"/>
      <c r="I265" s="552"/>
      <c r="J265" s="328"/>
      <c r="K265" s="467"/>
      <c r="L265" s="563"/>
      <c r="M265" s="467"/>
      <c r="N265" s="339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811"/>
      <c r="U265" s="46">
        <f t="shared" si="117"/>
        <v>0</v>
      </c>
      <c r="V265" s="47"/>
      <c r="W265" s="48"/>
      <c r="X265" s="49">
        <f t="shared" si="122"/>
        <v>0</v>
      </c>
      <c r="Y265" s="50"/>
      <c r="Z265" s="50"/>
      <c r="AA265" s="50"/>
      <c r="AB265" s="51"/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>
      <c r="A266" s="30">
        <v>121701</v>
      </c>
      <c r="B266" s="31" t="s">
        <v>206</v>
      </c>
      <c r="C266" s="736">
        <v>25</v>
      </c>
      <c r="D266" s="810" t="s">
        <v>282</v>
      </c>
      <c r="E266" s="73"/>
      <c r="F266" s="135"/>
      <c r="G266" s="73"/>
      <c r="H266" s="36"/>
      <c r="I266" s="552"/>
      <c r="J266" s="328"/>
      <c r="K266" s="467"/>
      <c r="L266" s="563"/>
      <c r="M266" s="467"/>
      <c r="N266" s="339"/>
      <c r="O266" s="558">
        <f t="shared" si="121"/>
        <v>0</v>
      </c>
      <c r="P266" s="554"/>
      <c r="Q266" s="45"/>
      <c r="R266" s="554"/>
      <c r="S266" s="44">
        <f t="shared" si="130"/>
        <v>0</v>
      </c>
      <c r="T266" s="811"/>
      <c r="U266" s="46">
        <f t="shared" si="117"/>
        <v>0</v>
      </c>
      <c r="V266" s="47"/>
      <c r="W266" s="48"/>
      <c r="X266" s="49">
        <f t="shared" si="122"/>
        <v>0</v>
      </c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>
      <c r="A267" s="30">
        <v>123001</v>
      </c>
      <c r="B267" s="31">
        <v>2.5</v>
      </c>
      <c r="C267" s="32">
        <v>25</v>
      </c>
      <c r="D267" s="574">
        <v>522</v>
      </c>
      <c r="E267" s="73"/>
      <c r="F267" s="73"/>
      <c r="G267" s="73"/>
      <c r="H267" s="36"/>
      <c r="I267" s="552"/>
      <c r="J267" s="915"/>
      <c r="K267" s="563"/>
      <c r="L267" s="563"/>
      <c r="M267" s="563"/>
      <c r="N267" s="607"/>
      <c r="O267" s="558">
        <f t="shared" si="121"/>
        <v>0</v>
      </c>
      <c r="P267" s="554"/>
      <c r="Q267" s="45"/>
      <c r="R267" s="554"/>
      <c r="S267" s="44">
        <f t="shared" si="130"/>
        <v>0</v>
      </c>
      <c r="T267" s="45"/>
      <c r="U267" s="46">
        <f t="shared" si="117"/>
        <v>0</v>
      </c>
      <c r="V267" s="47">
        <f t="shared" si="102"/>
        <v>0</v>
      </c>
      <c r="W267" s="48" t="s">
        <v>288</v>
      </c>
      <c r="X267" s="49">
        <f t="shared" si="122"/>
        <v>0</v>
      </c>
      <c r="Y267" s="50">
        <f t="shared" si="123"/>
        <v>0</v>
      </c>
      <c r="Z267" s="50">
        <f t="shared" si="124"/>
        <v>0</v>
      </c>
      <c r="AA267" s="50">
        <f t="shared" si="125"/>
        <v>0</v>
      </c>
      <c r="AB267" s="51">
        <f t="shared" si="126"/>
        <v>0</v>
      </c>
      <c r="AC267" s="52">
        <f t="shared" si="127"/>
        <v>0</v>
      </c>
      <c r="AD267" s="53">
        <f t="shared" si="128"/>
        <v>0</v>
      </c>
      <c r="AE267" s="54">
        <f t="shared" si="129"/>
        <v>0</v>
      </c>
    </row>
    <row r="268" spans="1:31" ht="18" hidden="1" customHeight="1">
      <c r="A268" s="30">
        <v>127000</v>
      </c>
      <c r="B268" s="31" t="s">
        <v>57</v>
      </c>
      <c r="C268" s="32">
        <v>25</v>
      </c>
      <c r="D268" s="574">
        <v>324</v>
      </c>
      <c r="E268" s="73">
        <v>824</v>
      </c>
      <c r="F268" s="73" t="s">
        <v>448</v>
      </c>
      <c r="G268" s="73"/>
      <c r="H268" s="36"/>
      <c r="I268" s="552"/>
      <c r="J268" s="618"/>
      <c r="K268" s="563"/>
      <c r="L268" s="592"/>
      <c r="M268" s="563"/>
      <c r="N268" s="60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45"/>
      <c r="U268" s="46">
        <f t="shared" si="117"/>
        <v>0</v>
      </c>
      <c r="V268" s="47">
        <f t="shared" si="102"/>
        <v>0</v>
      </c>
      <c r="W268" s="48"/>
      <c r="X268" s="49">
        <f t="shared" si="122"/>
        <v>0</v>
      </c>
      <c r="Y268" s="50">
        <f t="shared" si="123"/>
        <v>0</v>
      </c>
      <c r="Z268" s="50">
        <f t="shared" si="124"/>
        <v>0</v>
      </c>
      <c r="AA268" s="50">
        <f t="shared" si="125"/>
        <v>0</v>
      </c>
      <c r="AB268" s="51">
        <f t="shared" si="126"/>
        <v>0</v>
      </c>
      <c r="AC268" s="52">
        <f t="shared" si="127"/>
        <v>0</v>
      </c>
      <c r="AD268" s="53">
        <f t="shared" si="128"/>
        <v>0</v>
      </c>
      <c r="AE268" s="54">
        <f t="shared" si="129"/>
        <v>0</v>
      </c>
    </row>
    <row r="269" spans="1:31" ht="18" hidden="1" customHeight="1">
      <c r="A269" s="30">
        <v>127800</v>
      </c>
      <c r="B269" s="31" t="s">
        <v>57</v>
      </c>
      <c r="C269" s="736" t="s">
        <v>75</v>
      </c>
      <c r="D269" s="574"/>
      <c r="E269" s="73"/>
      <c r="F269" s="374"/>
      <c r="G269" s="73"/>
      <c r="H269" s="89">
        <v>6824</v>
      </c>
      <c r="I269" s="552"/>
      <c r="J269" s="116"/>
      <c r="K269" s="563"/>
      <c r="L269" s="563"/>
      <c r="M269" s="563"/>
      <c r="N269" s="607"/>
      <c r="O269" s="558">
        <f t="shared" si="121"/>
        <v>0</v>
      </c>
      <c r="P269" s="554"/>
      <c r="Q269" s="45"/>
      <c r="R269" s="554"/>
      <c r="S269" s="44"/>
      <c r="T269" s="265">
        <f>SUM(O269,R269)</f>
        <v>0</v>
      </c>
      <c r="U269" s="46">
        <f t="shared" si="117"/>
        <v>0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>
      <c r="A270" s="30">
        <v>127800</v>
      </c>
      <c r="B270" s="31" t="s">
        <v>57</v>
      </c>
      <c r="C270" s="812">
        <v>25</v>
      </c>
      <c r="D270" s="574"/>
      <c r="E270" s="73"/>
      <c r="F270" s="374"/>
      <c r="G270" s="73"/>
      <c r="H270" s="89">
        <v>6824</v>
      </c>
      <c r="I270" s="552"/>
      <c r="J270" s="116"/>
      <c r="K270" s="563"/>
      <c r="L270" s="563"/>
      <c r="M270" s="563"/>
      <c r="N270" s="607"/>
      <c r="O270" s="558">
        <f t="shared" si="121"/>
        <v>0</v>
      </c>
      <c r="P270" s="554"/>
      <c r="Q270" s="45"/>
      <c r="R270" s="554"/>
      <c r="S270" s="44">
        <f t="shared" si="130"/>
        <v>0</v>
      </c>
      <c r="T270" s="265"/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>
        <f t="shared" si="126"/>
        <v>0</v>
      </c>
      <c r="AC270" s="52">
        <f t="shared" si="127"/>
        <v>0</v>
      </c>
      <c r="AD270" s="53"/>
      <c r="AE270" s="54">
        <f t="shared" si="129"/>
        <v>0</v>
      </c>
    </row>
    <row r="271" spans="1:31" ht="18" hidden="1" customHeight="1">
      <c r="A271" s="30">
        <v>127060</v>
      </c>
      <c r="B271" s="31" t="s">
        <v>57</v>
      </c>
      <c r="C271" s="736" t="s">
        <v>75</v>
      </c>
      <c r="D271" s="813"/>
      <c r="E271" s="73"/>
      <c r="F271" s="399" t="s">
        <v>291</v>
      </c>
      <c r="G271" s="73"/>
      <c r="H271" s="36"/>
      <c r="I271" s="552"/>
      <c r="J271" s="116"/>
      <c r="K271" s="563"/>
      <c r="L271" s="563"/>
      <c r="M271" s="563"/>
      <c r="N271" s="607"/>
      <c r="O271" s="558">
        <f t="shared" si="121"/>
        <v>0</v>
      </c>
      <c r="P271" s="554"/>
      <c r="Q271" s="45"/>
      <c r="R271" s="554">
        <f t="shared" ref="R271" si="131">SUM(P271:Q271)</f>
        <v>0</v>
      </c>
      <c r="S271" s="44"/>
      <c r="T271" s="265">
        <f>SUM(O271,R271)</f>
        <v>0</v>
      </c>
      <c r="U271" s="46">
        <f t="shared" si="117"/>
        <v>0</v>
      </c>
      <c r="V271" s="47">
        <f t="shared" si="102"/>
        <v>0</v>
      </c>
      <c r="W271" s="48"/>
      <c r="X271" s="49"/>
      <c r="Y271" s="50"/>
      <c r="Z271" s="50"/>
      <c r="AA271" s="50"/>
      <c r="AB271" s="51"/>
      <c r="AC271" s="52">
        <f t="shared" si="127"/>
        <v>0</v>
      </c>
      <c r="AD271" s="53"/>
      <c r="AE271" s="54">
        <f t="shared" si="129"/>
        <v>0</v>
      </c>
    </row>
    <row r="272" spans="1:31" ht="18" customHeight="1">
      <c r="A272" s="30">
        <v>127801</v>
      </c>
      <c r="B272" s="31">
        <v>3.5</v>
      </c>
      <c r="C272" s="812">
        <v>25</v>
      </c>
      <c r="D272" s="813"/>
      <c r="E272" s="73"/>
      <c r="F272" s="404"/>
      <c r="G272" s="73"/>
      <c r="H272" s="89">
        <v>6924</v>
      </c>
      <c r="I272" s="552"/>
      <c r="J272" s="116"/>
      <c r="K272" s="563"/>
      <c r="L272" s="563"/>
      <c r="M272" s="563"/>
      <c r="N272" s="607">
        <v>8</v>
      </c>
      <c r="O272" s="558">
        <f t="shared" si="121"/>
        <v>8</v>
      </c>
      <c r="P272" s="554"/>
      <c r="Q272" s="45"/>
      <c r="R272" s="554"/>
      <c r="S272" s="44">
        <f t="shared" si="130"/>
        <v>8</v>
      </c>
      <c r="T272" s="143"/>
      <c r="U272" s="46">
        <f t="shared" si="117"/>
        <v>8</v>
      </c>
      <c r="V272" s="47">
        <f t="shared" si="102"/>
        <v>0</v>
      </c>
      <c r="W272" s="48"/>
      <c r="X272" s="49"/>
      <c r="Y272" s="50"/>
      <c r="Z272" s="50"/>
      <c r="AA272" s="50"/>
      <c r="AB272" s="51">
        <f t="shared" si="126"/>
        <v>320</v>
      </c>
      <c r="AC272" s="52">
        <f t="shared" si="127"/>
        <v>320</v>
      </c>
      <c r="AD272" s="53"/>
      <c r="AE272" s="54">
        <f t="shared" si="129"/>
        <v>320</v>
      </c>
    </row>
    <row r="273" spans="1:31" ht="18" hidden="1" customHeight="1">
      <c r="A273" s="30">
        <v>127001</v>
      </c>
      <c r="B273" s="31" t="s">
        <v>220</v>
      </c>
      <c r="C273" s="812">
        <v>25</v>
      </c>
      <c r="D273" s="813"/>
      <c r="E273" s="73"/>
      <c r="F273" s="404"/>
      <c r="G273" s="135">
        <v>9624</v>
      </c>
      <c r="H273" s="347"/>
      <c r="I273" s="552"/>
      <c r="J273" s="593"/>
      <c r="K273" s="556"/>
      <c r="L273" s="594"/>
      <c r="M273" s="661"/>
      <c r="N273" s="557"/>
      <c r="O273" s="558">
        <f t="shared" si="121"/>
        <v>0</v>
      </c>
      <c r="P273" s="554"/>
      <c r="Q273" s="45"/>
      <c r="R273" s="554"/>
      <c r="S273" s="44">
        <f t="shared" si="130"/>
        <v>0</v>
      </c>
      <c r="T273" s="143"/>
      <c r="U273" s="46">
        <f t="shared" si="117"/>
        <v>0</v>
      </c>
      <c r="V273" s="47">
        <f t="shared" si="102"/>
        <v>0</v>
      </c>
      <c r="W273" s="48"/>
      <c r="X273" s="49"/>
      <c r="Y273" s="50"/>
      <c r="Z273" s="50"/>
      <c r="AA273" s="50">
        <f t="shared" si="125"/>
        <v>0</v>
      </c>
      <c r="AB273" s="51"/>
      <c r="AC273" s="52">
        <f t="shared" si="127"/>
        <v>0</v>
      </c>
      <c r="AD273" s="53"/>
      <c r="AE273" s="54">
        <f t="shared" si="129"/>
        <v>0</v>
      </c>
    </row>
    <row r="274" spans="1:31" ht="18" customHeight="1">
      <c r="A274" s="30">
        <v>127068</v>
      </c>
      <c r="B274" s="108">
        <v>4</v>
      </c>
      <c r="C274" s="67" t="s">
        <v>27</v>
      </c>
      <c r="D274" s="814"/>
      <c r="E274" s="73"/>
      <c r="F274" s="404" t="s">
        <v>493</v>
      </c>
      <c r="G274" s="815"/>
      <c r="H274" s="347"/>
      <c r="I274" s="552"/>
      <c r="J274" s="593"/>
      <c r="K274" s="556"/>
      <c r="L274" s="594">
        <v>75</v>
      </c>
      <c r="M274" s="571"/>
      <c r="N274" s="557"/>
      <c r="O274" s="558">
        <f t="shared" si="121"/>
        <v>75</v>
      </c>
      <c r="P274" s="554"/>
      <c r="Q274" s="45"/>
      <c r="R274" s="554"/>
      <c r="S274" s="44"/>
      <c r="T274" s="808">
        <f>SUM(O274,R274)</f>
        <v>75</v>
      </c>
      <c r="U274" s="46">
        <f t="shared" si="117"/>
        <v>75</v>
      </c>
      <c r="V274" s="47">
        <f t="shared" si="102"/>
        <v>0</v>
      </c>
      <c r="W274" s="48"/>
      <c r="X274" s="49"/>
      <c r="Y274" s="50"/>
      <c r="Z274" s="50"/>
      <c r="AA274" s="50"/>
      <c r="AB274" s="51"/>
      <c r="AC274" s="52"/>
      <c r="AD274" s="53"/>
      <c r="AE274" s="54"/>
    </row>
    <row r="275" spans="1:31" ht="18" hidden="1" customHeight="1">
      <c r="A275" s="30">
        <v>127001</v>
      </c>
      <c r="B275" s="816" t="s">
        <v>220</v>
      </c>
      <c r="C275" s="67" t="s">
        <v>27</v>
      </c>
      <c r="D275" s="814"/>
      <c r="E275" s="73"/>
      <c r="F275" s="817" t="s">
        <v>295</v>
      </c>
      <c r="G275" s="815"/>
      <c r="H275" s="347"/>
      <c r="I275" s="552"/>
      <c r="J275" s="593"/>
      <c r="K275" s="556"/>
      <c r="L275" s="563"/>
      <c r="M275" s="571"/>
      <c r="N275" s="557"/>
      <c r="O275" s="558">
        <f t="shared" si="121"/>
        <v>0</v>
      </c>
      <c r="P275" s="554"/>
      <c r="Q275" s="45"/>
      <c r="R275" s="554"/>
      <c r="S275" s="44"/>
      <c r="T275" s="808">
        <f>SUM(O275,R275)</f>
        <v>0</v>
      </c>
      <c r="U275" s="46">
        <f t="shared" si="117"/>
        <v>0</v>
      </c>
      <c r="V275" s="47">
        <f t="shared" si="102"/>
        <v>0</v>
      </c>
      <c r="W275" s="48"/>
      <c r="X275" s="49"/>
      <c r="Y275" s="50"/>
      <c r="Z275" s="50"/>
      <c r="AA275" s="50"/>
      <c r="AB275" s="51"/>
      <c r="AC275" s="52"/>
      <c r="AD275" s="53"/>
      <c r="AE275" s="54"/>
    </row>
    <row r="276" spans="1:31" ht="18" customHeight="1">
      <c r="A276" s="818">
        <v>127001</v>
      </c>
      <c r="B276" s="816" t="s">
        <v>220</v>
      </c>
      <c r="C276" s="819">
        <v>25</v>
      </c>
      <c r="D276" s="639">
        <v>524</v>
      </c>
      <c r="E276" s="73"/>
      <c r="F276" s="820" t="s">
        <v>450</v>
      </c>
      <c r="G276" s="147"/>
      <c r="H276" s="347"/>
      <c r="I276" s="552"/>
      <c r="J276" s="570">
        <v>32</v>
      </c>
      <c r="K276" s="556"/>
      <c r="L276" s="571">
        <v>16</v>
      </c>
      <c r="M276" s="571"/>
      <c r="N276" s="557"/>
      <c r="O276" s="558">
        <f t="shared" si="121"/>
        <v>48</v>
      </c>
      <c r="P276" s="554"/>
      <c r="Q276" s="45"/>
      <c r="R276" s="554"/>
      <c r="S276" s="44">
        <f t="shared" si="130"/>
        <v>48</v>
      </c>
      <c r="T276" s="143"/>
      <c r="U276" s="46">
        <f t="shared" si="117"/>
        <v>48</v>
      </c>
      <c r="V276" s="47">
        <f t="shared" si="102"/>
        <v>0</v>
      </c>
      <c r="W276" s="48"/>
      <c r="X276" s="49">
        <f t="shared" si="122"/>
        <v>1280</v>
      </c>
      <c r="Y276" s="50"/>
      <c r="Z276" s="50"/>
      <c r="AA276" s="50"/>
      <c r="AB276" s="51"/>
      <c r="AC276" s="52">
        <f t="shared" si="127"/>
        <v>1280</v>
      </c>
      <c r="AD276" s="53"/>
      <c r="AE276" s="54">
        <f t="shared" si="129"/>
        <v>1280</v>
      </c>
    </row>
    <row r="277" spans="1:31" ht="18" hidden="1" customHeight="1">
      <c r="A277" s="818">
        <v>127008</v>
      </c>
      <c r="B277" s="816">
        <v>3.5</v>
      </c>
      <c r="C277" s="819">
        <v>25</v>
      </c>
      <c r="D277" s="639"/>
      <c r="E277" s="73"/>
      <c r="F277" s="820" t="s">
        <v>295</v>
      </c>
      <c r="G277" s="147"/>
      <c r="H277" s="347"/>
      <c r="I277" s="552"/>
      <c r="J277" s="328"/>
      <c r="K277" s="556"/>
      <c r="L277" s="571"/>
      <c r="M277" s="571"/>
      <c r="N277" s="557"/>
      <c r="O277" s="558">
        <f t="shared" si="121"/>
        <v>0</v>
      </c>
      <c r="P277" s="554"/>
      <c r="Q277" s="45"/>
      <c r="R277" s="554"/>
      <c r="S277" s="44">
        <f t="shared" si="130"/>
        <v>0</v>
      </c>
      <c r="T277" s="143"/>
      <c r="U277" s="46">
        <f t="shared" si="117"/>
        <v>0</v>
      </c>
      <c r="V277" s="47"/>
      <c r="W277" s="48"/>
      <c r="X277" s="49">
        <f t="shared" si="122"/>
        <v>0</v>
      </c>
      <c r="Y277" s="50"/>
      <c r="Z277" s="50"/>
      <c r="AA277" s="50"/>
      <c r="AB277" s="51"/>
      <c r="AC277" s="52">
        <f t="shared" si="127"/>
        <v>0</v>
      </c>
      <c r="AD277" s="53"/>
      <c r="AE277" s="54">
        <f t="shared" si="129"/>
        <v>0</v>
      </c>
    </row>
    <row r="278" spans="1:31" ht="18" customHeight="1">
      <c r="A278" s="30">
        <v>127001</v>
      </c>
      <c r="B278" s="108">
        <v>3.5</v>
      </c>
      <c r="C278" s="32">
        <v>25</v>
      </c>
      <c r="D278" s="574">
        <v>524</v>
      </c>
      <c r="E278" s="73">
        <v>924</v>
      </c>
      <c r="F278" s="73" t="s">
        <v>450</v>
      </c>
      <c r="G278" s="73"/>
      <c r="H278" s="36"/>
      <c r="I278" s="552"/>
      <c r="J278" s="116">
        <v>110</v>
      </c>
      <c r="K278" s="563"/>
      <c r="L278" s="563">
        <v>50</v>
      </c>
      <c r="M278" s="563"/>
      <c r="N278" s="607"/>
      <c r="O278" s="558">
        <f t="shared" si="121"/>
        <v>160</v>
      </c>
      <c r="P278" s="554"/>
      <c r="Q278" s="45"/>
      <c r="R278" s="554"/>
      <c r="S278" s="44">
        <f t="shared" si="130"/>
        <v>160</v>
      </c>
      <c r="T278" s="45"/>
      <c r="U278" s="46">
        <f t="shared" si="117"/>
        <v>160</v>
      </c>
      <c r="V278" s="47">
        <f t="shared" si="102"/>
        <v>0</v>
      </c>
      <c r="W278" s="48"/>
      <c r="X278" s="49">
        <f t="shared" si="122"/>
        <v>4400</v>
      </c>
      <c r="Y278" s="50">
        <f t="shared" si="123"/>
        <v>0</v>
      </c>
      <c r="Z278" s="50">
        <f t="shared" si="124"/>
        <v>2000</v>
      </c>
      <c r="AA278" s="50">
        <f t="shared" si="125"/>
        <v>0</v>
      </c>
      <c r="AB278" s="51">
        <f t="shared" si="126"/>
        <v>0</v>
      </c>
      <c r="AC278" s="52">
        <f t="shared" si="127"/>
        <v>6400</v>
      </c>
      <c r="AD278" s="53">
        <f t="shared" si="128"/>
        <v>0</v>
      </c>
      <c r="AE278" s="54">
        <f t="shared" si="129"/>
        <v>6400</v>
      </c>
    </row>
    <row r="279" spans="1:31" ht="18" hidden="1" customHeight="1">
      <c r="A279" s="30">
        <v>128001</v>
      </c>
      <c r="B279" s="108">
        <v>3.5</v>
      </c>
      <c r="C279" s="32">
        <v>25</v>
      </c>
      <c r="D279" s="574"/>
      <c r="E279" s="73"/>
      <c r="F279" s="409" t="s">
        <v>451</v>
      </c>
      <c r="G279" s="73"/>
      <c r="H279" s="36"/>
      <c r="I279" s="552"/>
      <c r="J279" s="116"/>
      <c r="K279" s="563"/>
      <c r="L279" s="571"/>
      <c r="M279" s="563"/>
      <c r="N279" s="607"/>
      <c r="O279" s="558">
        <f t="shared" si="121"/>
        <v>0</v>
      </c>
      <c r="P279" s="554"/>
      <c r="Q279" s="45"/>
      <c r="R279" s="554"/>
      <c r="S279" s="44">
        <f t="shared" si="130"/>
        <v>0</v>
      </c>
      <c r="T279" s="45"/>
      <c r="U279" s="46">
        <f t="shared" si="117"/>
        <v>0</v>
      </c>
      <c r="V279" s="47">
        <f t="shared" si="102"/>
        <v>0</v>
      </c>
      <c r="W279" s="48"/>
      <c r="X279" s="49"/>
      <c r="Y279" s="50"/>
      <c r="Z279" s="50">
        <f t="shared" si="124"/>
        <v>0</v>
      </c>
      <c r="AA279" s="50"/>
      <c r="AB279" s="51"/>
      <c r="AC279" s="52">
        <f t="shared" si="127"/>
        <v>0</v>
      </c>
      <c r="AD279" s="53"/>
      <c r="AE279" s="54">
        <f t="shared" si="129"/>
        <v>0</v>
      </c>
    </row>
    <row r="280" spans="1:31" ht="18" hidden="1" customHeight="1">
      <c r="A280" s="30">
        <v>127061</v>
      </c>
      <c r="B280" s="108">
        <v>3.5</v>
      </c>
      <c r="C280" s="32">
        <v>25</v>
      </c>
      <c r="D280" s="574" t="s">
        <v>452</v>
      </c>
      <c r="E280" s="73"/>
      <c r="F280" s="73"/>
      <c r="G280" s="73"/>
      <c r="H280" s="36"/>
      <c r="I280" s="552"/>
      <c r="J280" s="553"/>
      <c r="K280" s="467"/>
      <c r="L280" s="467"/>
      <c r="M280" s="467"/>
      <c r="N280" s="339"/>
      <c r="O280" s="46">
        <f>SUM(J280:N280)</f>
        <v>0</v>
      </c>
      <c r="P280" s="554"/>
      <c r="Q280" s="45"/>
      <c r="R280" s="554"/>
      <c r="S280" s="44"/>
      <c r="T280" s="45"/>
      <c r="U280" s="46"/>
      <c r="V280" s="47">
        <f>O280+R280-U280</f>
        <v>0</v>
      </c>
      <c r="W280" s="48"/>
      <c r="X280" s="49">
        <f>(J280*1000)/C280</f>
        <v>0</v>
      </c>
      <c r="Y280" s="50"/>
      <c r="Z280" s="50"/>
      <c r="AA280" s="50"/>
      <c r="AB280" s="51"/>
      <c r="AC280" s="52"/>
      <c r="AD280" s="53"/>
      <c r="AE280" s="54"/>
    </row>
    <row r="281" spans="1:31" ht="18" hidden="1" customHeight="1">
      <c r="A281" s="30">
        <v>127001</v>
      </c>
      <c r="B281" s="108">
        <v>3.5</v>
      </c>
      <c r="C281" s="736" t="s">
        <v>75</v>
      </c>
      <c r="D281" s="575" t="s">
        <v>296</v>
      </c>
      <c r="E281" s="73"/>
      <c r="F281" s="73"/>
      <c r="G281" s="73"/>
      <c r="H281" s="36"/>
      <c r="I281" s="552"/>
      <c r="J281" s="640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/>
      <c r="S281" s="44">
        <f t="shared" si="130"/>
        <v>0</v>
      </c>
      <c r="T281" s="45"/>
      <c r="U281" s="46">
        <f t="shared" si="117"/>
        <v>0</v>
      </c>
      <c r="V281" s="47">
        <f t="shared" ref="V281:V337" si="132">O281+R281-U281</f>
        <v>0</v>
      </c>
      <c r="W281" s="48"/>
      <c r="X281" s="49"/>
      <c r="Y281" s="50"/>
      <c r="Z281" s="50"/>
      <c r="AA281" s="50"/>
      <c r="AB281" s="51"/>
      <c r="AC281" s="52"/>
      <c r="AD281" s="53"/>
      <c r="AE281" s="54"/>
    </row>
    <row r="282" spans="1:31" ht="18" hidden="1" customHeight="1">
      <c r="A282" s="30">
        <v>127020</v>
      </c>
      <c r="B282" s="31" t="s">
        <v>57</v>
      </c>
      <c r="C282" s="106">
        <v>25</v>
      </c>
      <c r="D282" s="574"/>
      <c r="E282" s="73"/>
      <c r="F282" s="73"/>
      <c r="G282" s="73"/>
      <c r="H282" s="36"/>
      <c r="I282" s="552" t="s">
        <v>453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ref="R282:R298" si="133">SUM(P282:Q282)</f>
        <v>0</v>
      </c>
      <c r="S282" s="44">
        <f t="shared" si="130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>
      <c r="A283" s="172">
        <v>127020</v>
      </c>
      <c r="B283" s="31" t="s">
        <v>57</v>
      </c>
      <c r="C283" s="96">
        <v>40</v>
      </c>
      <c r="D283" s="614"/>
      <c r="E283" s="103"/>
      <c r="F283" s="103"/>
      <c r="G283" s="103"/>
      <c r="H283" s="103"/>
      <c r="I283" s="645" t="s">
        <v>453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0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>
      <c r="A284" s="30">
        <v>127020</v>
      </c>
      <c r="B284" s="31" t="s">
        <v>57</v>
      </c>
      <c r="C284" s="736" t="s">
        <v>75</v>
      </c>
      <c r="D284" s="794"/>
      <c r="E284" s="184"/>
      <c r="F284" s="184"/>
      <c r="G284" s="184"/>
      <c r="H284" s="164"/>
      <c r="I284" s="564" t="s">
        <v>454</v>
      </c>
      <c r="J284" s="653"/>
      <c r="K284" s="654"/>
      <c r="L284" s="654"/>
      <c r="M284" s="654"/>
      <c r="N284" s="655"/>
      <c r="O284" s="656"/>
      <c r="P284" s="415"/>
      <c r="Q284" s="117"/>
      <c r="R284" s="415">
        <f t="shared" si="133"/>
        <v>0</v>
      </c>
      <c r="S284" s="266"/>
      <c r="T284" s="415">
        <f>SUM(R284:S284)</f>
        <v>0</v>
      </c>
      <c r="U284" s="46">
        <f t="shared" si="117"/>
        <v>0</v>
      </c>
      <c r="V284" s="47">
        <f t="shared" si="132"/>
        <v>0</v>
      </c>
      <c r="W284" s="48"/>
      <c r="X284" s="49"/>
      <c r="Y284" s="50"/>
      <c r="Z284" s="50"/>
      <c r="AA284" s="50"/>
      <c r="AB284" s="51"/>
      <c r="AC284" s="52"/>
      <c r="AD284" s="53"/>
      <c r="AE284" s="54"/>
    </row>
    <row r="285" spans="1:31" ht="18" hidden="1" customHeight="1">
      <c r="A285" s="30">
        <v>127020</v>
      </c>
      <c r="B285" s="31" t="s">
        <v>57</v>
      </c>
      <c r="C285" s="32">
        <v>50</v>
      </c>
      <c r="D285" s="574"/>
      <c r="E285" s="73"/>
      <c r="F285" s="73"/>
      <c r="G285" s="73"/>
      <c r="H285" s="36"/>
      <c r="I285" s="568" t="s">
        <v>453</v>
      </c>
      <c r="J285" s="593"/>
      <c r="K285" s="594"/>
      <c r="L285" s="594"/>
      <c r="M285" s="594"/>
      <c r="N285" s="572"/>
      <c r="O285" s="573">
        <f t="shared" si="121"/>
        <v>0</v>
      </c>
      <c r="P285" s="567"/>
      <c r="Q285" s="571"/>
      <c r="R285" s="567">
        <f t="shared" si="133"/>
        <v>0</v>
      </c>
      <c r="S285" s="570">
        <f t="shared" ref="S285:S298" si="134">SUM(O285,R285)</f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>
      <c r="A286" s="172">
        <v>12702009</v>
      </c>
      <c r="B286" s="31" t="s">
        <v>57</v>
      </c>
      <c r="C286" s="96">
        <v>40</v>
      </c>
      <c r="D286" s="614"/>
      <c r="E286" s="103"/>
      <c r="F286" s="103"/>
      <c r="G286" s="103"/>
      <c r="H286" s="103"/>
      <c r="I286" s="645" t="s">
        <v>455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>
      <c r="A287" s="30">
        <v>12702018</v>
      </c>
      <c r="B287" s="31" t="s">
        <v>57</v>
      </c>
      <c r="C287" s="32">
        <v>50</v>
      </c>
      <c r="D287" s="574"/>
      <c r="E287" s="73"/>
      <c r="F287" s="73"/>
      <c r="G287" s="73"/>
      <c r="H287" s="36"/>
      <c r="I287" s="552" t="s">
        <v>456</v>
      </c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>
      <c r="A288" s="30">
        <v>12702022</v>
      </c>
      <c r="B288" s="31" t="s">
        <v>57</v>
      </c>
      <c r="C288" s="32">
        <v>50</v>
      </c>
      <c r="D288" s="574"/>
      <c r="E288" s="73"/>
      <c r="F288" s="73"/>
      <c r="G288" s="73"/>
      <c r="H288" s="36"/>
      <c r="I288" s="552" t="s">
        <v>457</v>
      </c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>
      <c r="A289" s="30">
        <v>127021</v>
      </c>
      <c r="B289" s="108">
        <v>4</v>
      </c>
      <c r="C289" s="32">
        <v>25</v>
      </c>
      <c r="D289" s="574"/>
      <c r="E289" s="73"/>
      <c r="F289" s="73"/>
      <c r="G289" s="73"/>
      <c r="H289" s="36"/>
      <c r="I289" s="552" t="s">
        <v>458</v>
      </c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>
      <c r="A290" s="172">
        <v>127021</v>
      </c>
      <c r="B290" s="108">
        <v>4</v>
      </c>
      <c r="C290" s="96">
        <v>40</v>
      </c>
      <c r="D290" s="821"/>
      <c r="E290" s="822"/>
      <c r="F290" s="103"/>
      <c r="G290" s="822"/>
      <c r="H290" s="822"/>
      <c r="I290" s="645" t="s">
        <v>458</v>
      </c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>
      <c r="A291" s="30">
        <v>127001</v>
      </c>
      <c r="B291" s="108" t="s">
        <v>239</v>
      </c>
      <c r="C291" s="32">
        <v>25</v>
      </c>
      <c r="D291" s="574"/>
      <c r="E291" s="73"/>
      <c r="F291" s="73"/>
      <c r="G291" s="73"/>
      <c r="H291" s="36"/>
      <c r="I291" s="552" t="s">
        <v>298</v>
      </c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>
      <c r="A292" s="30">
        <v>127031</v>
      </c>
      <c r="B292" s="31" t="s">
        <v>220</v>
      </c>
      <c r="C292" s="106">
        <v>25</v>
      </c>
      <c r="D292" s="574" t="s">
        <v>299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>
      <c r="A293" s="30">
        <v>128000</v>
      </c>
      <c r="B293" s="108" t="s">
        <v>57</v>
      </c>
      <c r="C293" s="32">
        <v>25</v>
      </c>
      <c r="D293" s="574">
        <v>325</v>
      </c>
      <c r="E293" s="73"/>
      <c r="F293" s="73" t="s">
        <v>300</v>
      </c>
      <c r="G293" s="73"/>
      <c r="H293" s="36"/>
      <c r="I293" s="552"/>
      <c r="J293" s="553"/>
      <c r="K293" s="467"/>
      <c r="L293" s="467"/>
      <c r="M293" s="467"/>
      <c r="N293" s="339"/>
      <c r="O293" s="46">
        <f t="shared" si="121"/>
        <v>0</v>
      </c>
      <c r="P293" s="554"/>
      <c r="Q293" s="45"/>
      <c r="R293" s="554">
        <f t="shared" si="133"/>
        <v>0</v>
      </c>
      <c r="S293" s="44">
        <f t="shared" si="134"/>
        <v>0</v>
      </c>
      <c r="T293" s="45"/>
      <c r="U293" s="46">
        <f t="shared" si="117"/>
        <v>0</v>
      </c>
      <c r="V293" s="47">
        <f t="shared" si="132"/>
        <v>0</v>
      </c>
      <c r="W293" s="48"/>
      <c r="X293" s="49">
        <f t="shared" si="122"/>
        <v>0</v>
      </c>
      <c r="Y293" s="50">
        <f t="shared" si="123"/>
        <v>0</v>
      </c>
      <c r="Z293" s="50">
        <f t="shared" si="124"/>
        <v>0</v>
      </c>
      <c r="AA293" s="50">
        <f t="shared" si="125"/>
        <v>0</v>
      </c>
      <c r="AB293" s="51">
        <f t="shared" si="126"/>
        <v>0</v>
      </c>
      <c r="AC293" s="52">
        <f t="shared" si="127"/>
        <v>0</v>
      </c>
      <c r="AD293" s="53">
        <f t="shared" si="128"/>
        <v>0</v>
      </c>
      <c r="AE293" s="54">
        <f t="shared" si="129"/>
        <v>0</v>
      </c>
    </row>
    <row r="294" spans="1:31" ht="18" hidden="1" customHeight="1">
      <c r="A294" s="172">
        <v>129051</v>
      </c>
      <c r="B294" s="108" t="s">
        <v>239</v>
      </c>
      <c r="C294" s="96">
        <v>25</v>
      </c>
      <c r="D294" s="821" t="s">
        <v>302</v>
      </c>
      <c r="E294" s="103"/>
      <c r="F294" s="103"/>
      <c r="G294" s="103"/>
      <c r="H294" s="103"/>
      <c r="I294" s="645"/>
      <c r="J294" s="553"/>
      <c r="K294" s="467"/>
      <c r="L294" s="467"/>
      <c r="M294" s="467"/>
      <c r="N294" s="339"/>
      <c r="O294" s="46">
        <f t="shared" si="121"/>
        <v>0</v>
      </c>
      <c r="P294" s="554"/>
      <c r="Q294" s="45"/>
      <c r="R294" s="554">
        <f t="shared" si="133"/>
        <v>0</v>
      </c>
      <c r="S294" s="44">
        <f t="shared" si="134"/>
        <v>0</v>
      </c>
      <c r="T294" s="45"/>
      <c r="U294" s="46">
        <f t="shared" si="117"/>
        <v>0</v>
      </c>
      <c r="V294" s="47">
        <f t="shared" si="132"/>
        <v>0</v>
      </c>
      <c r="W294" s="48"/>
      <c r="X294" s="49">
        <f t="shared" si="122"/>
        <v>0</v>
      </c>
      <c r="Y294" s="50">
        <f t="shared" si="123"/>
        <v>0</v>
      </c>
      <c r="Z294" s="50">
        <f t="shared" si="124"/>
        <v>0</v>
      </c>
      <c r="AA294" s="50">
        <f t="shared" si="125"/>
        <v>0</v>
      </c>
      <c r="AB294" s="51">
        <f t="shared" si="126"/>
        <v>0</v>
      </c>
      <c r="AC294" s="52">
        <f t="shared" si="127"/>
        <v>0</v>
      </c>
      <c r="AD294" s="53">
        <f t="shared" si="128"/>
        <v>0</v>
      </c>
      <c r="AE294" s="54">
        <f t="shared" si="129"/>
        <v>0</v>
      </c>
    </row>
    <row r="295" spans="1:31" ht="18" hidden="1" customHeight="1">
      <c r="A295" s="30">
        <v>120000</v>
      </c>
      <c r="B295" s="31" t="s">
        <v>114</v>
      </c>
      <c r="C295" s="106">
        <v>25</v>
      </c>
      <c r="D295" s="574">
        <v>121</v>
      </c>
      <c r="E295" s="73"/>
      <c r="F295" s="73"/>
      <c r="G295" s="73"/>
      <c r="H295" s="36"/>
      <c r="I295" s="552"/>
      <c r="J295" s="553"/>
      <c r="K295" s="467"/>
      <c r="L295" s="467"/>
      <c r="M295" s="467"/>
      <c r="N295" s="339"/>
      <c r="O295" s="46">
        <f t="shared" si="121"/>
        <v>0</v>
      </c>
      <c r="P295" s="554"/>
      <c r="Q295" s="45"/>
      <c r="R295" s="554">
        <f t="shared" si="133"/>
        <v>0</v>
      </c>
      <c r="S295" s="44">
        <f t="shared" si="134"/>
        <v>0</v>
      </c>
      <c r="T295" s="45"/>
      <c r="U295" s="46">
        <f t="shared" si="117"/>
        <v>0</v>
      </c>
      <c r="V295" s="47">
        <f t="shared" si="132"/>
        <v>0</v>
      </c>
      <c r="W295" s="48"/>
      <c r="X295" s="49">
        <f t="shared" si="122"/>
        <v>0</v>
      </c>
      <c r="Y295" s="50">
        <f t="shared" si="123"/>
        <v>0</v>
      </c>
      <c r="Z295" s="50">
        <f t="shared" si="124"/>
        <v>0</v>
      </c>
      <c r="AA295" s="50">
        <f t="shared" si="125"/>
        <v>0</v>
      </c>
      <c r="AB295" s="51">
        <f t="shared" si="126"/>
        <v>0</v>
      </c>
      <c r="AC295" s="52">
        <f t="shared" si="127"/>
        <v>0</v>
      </c>
      <c r="AD295" s="53">
        <f t="shared" si="128"/>
        <v>0</v>
      </c>
      <c r="AE295" s="54">
        <f t="shared" si="129"/>
        <v>0</v>
      </c>
    </row>
    <row r="296" spans="1:31" ht="18" hidden="1" customHeight="1">
      <c r="A296" s="30">
        <v>120100</v>
      </c>
      <c r="B296" s="31" t="s">
        <v>114</v>
      </c>
      <c r="C296" s="32">
        <v>25</v>
      </c>
      <c r="D296" s="574">
        <v>124</v>
      </c>
      <c r="E296" s="73">
        <v>724</v>
      </c>
      <c r="F296" s="73" t="s">
        <v>303</v>
      </c>
      <c r="G296" s="73">
        <v>9224</v>
      </c>
      <c r="H296" s="36">
        <v>8224</v>
      </c>
      <c r="I296" s="552"/>
      <c r="J296" s="553"/>
      <c r="K296" s="467"/>
      <c r="L296" s="467"/>
      <c r="M296" s="467"/>
      <c r="N296" s="339"/>
      <c r="O296" s="46">
        <f t="shared" si="121"/>
        <v>0</v>
      </c>
      <c r="P296" s="554"/>
      <c r="Q296" s="45"/>
      <c r="R296" s="554">
        <f t="shared" si="133"/>
        <v>0</v>
      </c>
      <c r="S296" s="44">
        <f t="shared" si="134"/>
        <v>0</v>
      </c>
      <c r="T296" s="45"/>
      <c r="U296" s="46">
        <f t="shared" si="117"/>
        <v>0</v>
      </c>
      <c r="V296" s="47">
        <f t="shared" si="132"/>
        <v>0</v>
      </c>
      <c r="W296" s="48"/>
      <c r="X296" s="49">
        <f t="shared" si="122"/>
        <v>0</v>
      </c>
      <c r="Y296" s="50">
        <f t="shared" si="123"/>
        <v>0</v>
      </c>
      <c r="Z296" s="50">
        <f t="shared" si="124"/>
        <v>0</v>
      </c>
      <c r="AA296" s="50">
        <f t="shared" si="125"/>
        <v>0</v>
      </c>
      <c r="AB296" s="51">
        <f t="shared" si="126"/>
        <v>0</v>
      </c>
      <c r="AC296" s="52">
        <f t="shared" si="127"/>
        <v>0</v>
      </c>
      <c r="AD296" s="53">
        <f t="shared" si="128"/>
        <v>0</v>
      </c>
      <c r="AE296" s="54">
        <f t="shared" si="129"/>
        <v>0</v>
      </c>
    </row>
    <row r="297" spans="1:31" ht="18" hidden="1" customHeight="1">
      <c r="A297" s="30">
        <v>120110</v>
      </c>
      <c r="B297" s="31" t="s">
        <v>114</v>
      </c>
      <c r="C297" s="32">
        <v>25</v>
      </c>
      <c r="D297" s="574">
        <v>125</v>
      </c>
      <c r="E297" s="73"/>
      <c r="F297" s="73"/>
      <c r="G297" s="73"/>
      <c r="H297" s="36"/>
      <c r="I297" s="552"/>
      <c r="J297" s="553"/>
      <c r="K297" s="467"/>
      <c r="L297" s="467"/>
      <c r="M297" s="467"/>
      <c r="N297" s="339"/>
      <c r="O297" s="46">
        <f t="shared" si="121"/>
        <v>0</v>
      </c>
      <c r="P297" s="554"/>
      <c r="Q297" s="45"/>
      <c r="R297" s="554">
        <f t="shared" si="133"/>
        <v>0</v>
      </c>
      <c r="S297" s="44">
        <f t="shared" si="134"/>
        <v>0</v>
      </c>
      <c r="T297" s="45"/>
      <c r="U297" s="46">
        <f t="shared" si="117"/>
        <v>0</v>
      </c>
      <c r="V297" s="47">
        <f t="shared" si="132"/>
        <v>0</v>
      </c>
      <c r="W297" s="48"/>
      <c r="X297" s="49">
        <f t="shared" si="122"/>
        <v>0</v>
      </c>
      <c r="Y297" s="50">
        <f t="shared" si="123"/>
        <v>0</v>
      </c>
      <c r="Z297" s="50">
        <f t="shared" si="124"/>
        <v>0</v>
      </c>
      <c r="AA297" s="50">
        <f t="shared" si="125"/>
        <v>0</v>
      </c>
      <c r="AB297" s="51">
        <f t="shared" si="126"/>
        <v>0</v>
      </c>
      <c r="AC297" s="52">
        <f t="shared" si="127"/>
        <v>0</v>
      </c>
      <c r="AD297" s="53">
        <f t="shared" si="128"/>
        <v>0</v>
      </c>
      <c r="AE297" s="54">
        <f t="shared" si="129"/>
        <v>0</v>
      </c>
    </row>
    <row r="298" spans="1:31" ht="18" hidden="1" customHeight="1">
      <c r="A298" s="77">
        <v>120500</v>
      </c>
      <c r="B298" s="229" t="s">
        <v>114</v>
      </c>
      <c r="C298" s="78">
        <v>25</v>
      </c>
      <c r="D298" s="643">
        <v>126</v>
      </c>
      <c r="E298" s="80">
        <v>726</v>
      </c>
      <c r="F298" s="80" t="s">
        <v>304</v>
      </c>
      <c r="G298" s="80">
        <v>9226</v>
      </c>
      <c r="H298" s="81">
        <v>8226</v>
      </c>
      <c r="I298" s="644"/>
      <c r="J298" s="624"/>
      <c r="K298" s="625"/>
      <c r="L298" s="625"/>
      <c r="M298" s="625"/>
      <c r="N298" s="626"/>
      <c r="O298" s="46">
        <f t="shared" si="121"/>
        <v>0</v>
      </c>
      <c r="P298" s="554"/>
      <c r="Q298" s="422"/>
      <c r="R298" s="823">
        <f t="shared" si="133"/>
        <v>0</v>
      </c>
      <c r="S298" s="44">
        <f t="shared" si="134"/>
        <v>0</v>
      </c>
      <c r="T298" s="422"/>
      <c r="U298" s="423">
        <f t="shared" si="117"/>
        <v>0</v>
      </c>
      <c r="V298" s="47">
        <f t="shared" si="132"/>
        <v>0</v>
      </c>
      <c r="W298" s="424"/>
      <c r="X298" s="425">
        <f t="shared" si="122"/>
        <v>0</v>
      </c>
      <c r="Y298" s="426">
        <f t="shared" si="123"/>
        <v>0</v>
      </c>
      <c r="Z298" s="426">
        <f t="shared" si="124"/>
        <v>0</v>
      </c>
      <c r="AA298" s="426">
        <f t="shared" si="125"/>
        <v>0</v>
      </c>
      <c r="AB298" s="427">
        <f t="shared" si="126"/>
        <v>0</v>
      </c>
      <c r="AC298" s="428">
        <f t="shared" si="127"/>
        <v>0</v>
      </c>
      <c r="AD298" s="429">
        <f t="shared" si="128"/>
        <v>0</v>
      </c>
      <c r="AE298" s="437">
        <f t="shared" si="129"/>
        <v>0</v>
      </c>
    </row>
    <row r="299" spans="1:31" ht="18" customHeight="1" thickBot="1">
      <c r="A299" s="281" t="s">
        <v>305</v>
      </c>
      <c r="B299" s="282"/>
      <c r="C299" s="708"/>
      <c r="D299" s="709"/>
      <c r="E299" s="282"/>
      <c r="F299" s="282"/>
      <c r="G299" s="282"/>
      <c r="H299" s="282"/>
      <c r="I299" s="709"/>
      <c r="J299" s="290">
        <f t="shared" ref="J299:U299" si="135">SUM(J260:J298)</f>
        <v>142</v>
      </c>
      <c r="K299" s="290">
        <f t="shared" si="135"/>
        <v>0</v>
      </c>
      <c r="L299" s="290">
        <f t="shared" si="135"/>
        <v>141</v>
      </c>
      <c r="M299" s="290">
        <f t="shared" si="135"/>
        <v>0</v>
      </c>
      <c r="N299" s="290">
        <f t="shared" si="135"/>
        <v>8</v>
      </c>
      <c r="O299" s="292">
        <f t="shared" si="135"/>
        <v>291</v>
      </c>
      <c r="P299" s="295">
        <f t="shared" si="135"/>
        <v>0</v>
      </c>
      <c r="Q299" s="291">
        <f t="shared" si="135"/>
        <v>0</v>
      </c>
      <c r="R299" s="291">
        <f t="shared" si="135"/>
        <v>0</v>
      </c>
      <c r="S299" s="290">
        <f t="shared" si="135"/>
        <v>216</v>
      </c>
      <c r="T299" s="291">
        <f t="shared" si="135"/>
        <v>75</v>
      </c>
      <c r="U299" s="292">
        <f t="shared" si="135"/>
        <v>291</v>
      </c>
      <c r="V299" s="47">
        <f t="shared" si="132"/>
        <v>0</v>
      </c>
      <c r="W299" s="382"/>
      <c r="X299" s="294">
        <f t="shared" ref="X299:AE299" si="136">SUM(X260:X298)</f>
        <v>5680</v>
      </c>
      <c r="Y299" s="291">
        <f t="shared" si="136"/>
        <v>0</v>
      </c>
      <c r="Z299" s="291">
        <f t="shared" si="136"/>
        <v>2000</v>
      </c>
      <c r="AA299" s="291">
        <f t="shared" si="136"/>
        <v>0</v>
      </c>
      <c r="AB299" s="295">
        <f t="shared" si="136"/>
        <v>320</v>
      </c>
      <c r="AC299" s="292">
        <f t="shared" si="136"/>
        <v>8000</v>
      </c>
      <c r="AD299" s="295">
        <f t="shared" si="136"/>
        <v>0</v>
      </c>
      <c r="AE299" s="296">
        <f t="shared" si="136"/>
        <v>8000</v>
      </c>
    </row>
    <row r="300" spans="1:31" ht="18" customHeight="1">
      <c r="A300" s="192">
        <v>201101</v>
      </c>
      <c r="B300" s="193">
        <v>2.5</v>
      </c>
      <c r="C300" s="238">
        <v>25</v>
      </c>
      <c r="D300" s="551">
        <v>548</v>
      </c>
      <c r="E300" s="34">
        <v>948</v>
      </c>
      <c r="F300" s="34" t="s">
        <v>306</v>
      </c>
      <c r="G300" s="34">
        <v>9648</v>
      </c>
      <c r="H300" s="35"/>
      <c r="I300" s="712"/>
      <c r="J300" s="824">
        <v>1</v>
      </c>
      <c r="K300" s="714"/>
      <c r="L300" s="726">
        <v>15</v>
      </c>
      <c r="M300" s="714"/>
      <c r="N300" s="715"/>
      <c r="O300" s="716">
        <f t="shared" ref="O300:O329" si="137">SUM(J300:N300)</f>
        <v>16</v>
      </c>
      <c r="P300" s="554"/>
      <c r="Q300" s="301"/>
      <c r="R300" s="717"/>
      <c r="S300" s="44">
        <f t="shared" ref="S300:S329" si="138">SUM(O300,R300)</f>
        <v>16</v>
      </c>
      <c r="T300" s="301"/>
      <c r="U300" s="302">
        <f t="shared" si="117"/>
        <v>16</v>
      </c>
      <c r="V300" s="47">
        <f t="shared" si="132"/>
        <v>0</v>
      </c>
      <c r="W300" s="303"/>
      <c r="X300" s="304">
        <f t="shared" ref="X300:X329" si="139">(J300*1000)/C300</f>
        <v>40</v>
      </c>
      <c r="Y300" s="305">
        <f t="shared" ref="Y300:Y329" si="140">(K300*1000)/C300</f>
        <v>0</v>
      </c>
      <c r="Z300" s="305">
        <f t="shared" ref="Z300:Z329" si="141">(L300*1000)/C300</f>
        <v>600</v>
      </c>
      <c r="AA300" s="305">
        <f t="shared" ref="AA300:AA329" si="142">(M300*1000)/C300</f>
        <v>0</v>
      </c>
      <c r="AB300" s="306">
        <f t="shared" ref="AB300:AB329" si="143">(N300*1000)/C300</f>
        <v>0</v>
      </c>
      <c r="AC300" s="307">
        <f t="shared" ref="AC300:AC329" si="144">SUM(X300:AB300)</f>
        <v>640</v>
      </c>
      <c r="AD300" s="308">
        <f t="shared" ref="AD300:AD329" si="145">(R300*1000)/C300</f>
        <v>0</v>
      </c>
      <c r="AE300" s="309">
        <f t="shared" ref="AE300:AE329" si="146">SUM(AC300:AD300)</f>
        <v>640</v>
      </c>
    </row>
    <row r="301" spans="1:31" ht="18" hidden="1" customHeight="1">
      <c r="A301" s="192">
        <v>201201</v>
      </c>
      <c r="B301" s="193">
        <v>2.5</v>
      </c>
      <c r="C301" s="238">
        <v>25</v>
      </c>
      <c r="D301" s="825" t="s">
        <v>307</v>
      </c>
      <c r="E301" s="34"/>
      <c r="F301" s="34"/>
      <c r="G301" s="34"/>
      <c r="H301" s="35"/>
      <c r="I301" s="712"/>
      <c r="J301" s="826"/>
      <c r="K301" s="729"/>
      <c r="L301" s="729"/>
      <c r="M301" s="729"/>
      <c r="N301" s="730"/>
      <c r="O301" s="302">
        <f t="shared" si="137"/>
        <v>0</v>
      </c>
      <c r="P301" s="554"/>
      <c r="Q301" s="301"/>
      <c r="R301" s="717"/>
      <c r="S301" s="44">
        <f t="shared" si="138"/>
        <v>0</v>
      </c>
      <c r="T301" s="717"/>
      <c r="U301" s="302">
        <f t="shared" si="117"/>
        <v>0</v>
      </c>
      <c r="V301" s="47">
        <f t="shared" si="132"/>
        <v>0</v>
      </c>
      <c r="W301" s="303"/>
      <c r="X301" s="304">
        <f t="shared" si="139"/>
        <v>0</v>
      </c>
      <c r="Y301" s="304"/>
      <c r="Z301" s="304"/>
      <c r="AA301" s="304"/>
      <c r="AB301" s="304"/>
      <c r="AC301" s="307">
        <f t="shared" si="144"/>
        <v>0</v>
      </c>
      <c r="AD301" s="308"/>
      <c r="AE301" s="309">
        <f t="shared" si="146"/>
        <v>0</v>
      </c>
    </row>
    <row r="302" spans="1:31" ht="18" customHeight="1">
      <c r="A302" s="192">
        <v>201501</v>
      </c>
      <c r="B302" s="193">
        <v>2.5</v>
      </c>
      <c r="C302" s="67" t="s">
        <v>27</v>
      </c>
      <c r="D302" s="825"/>
      <c r="E302" s="34"/>
      <c r="F302" s="34"/>
      <c r="G302" s="34"/>
      <c r="H302" s="35"/>
      <c r="I302" s="434" t="s">
        <v>308</v>
      </c>
      <c r="J302" s="826"/>
      <c r="K302" s="729"/>
      <c r="L302" s="729"/>
      <c r="M302" s="729"/>
      <c r="N302" s="730"/>
      <c r="O302" s="302"/>
      <c r="P302" s="637"/>
      <c r="Q302" s="117"/>
      <c r="R302" s="415">
        <f>SUM(P302:Q302)</f>
        <v>0</v>
      </c>
      <c r="S302" s="44"/>
      <c r="T302" s="827">
        <f>SUM(R302:S302)</f>
        <v>0</v>
      </c>
      <c r="U302" s="46">
        <f t="shared" si="117"/>
        <v>0</v>
      </c>
      <c r="V302" s="47">
        <f t="shared" si="132"/>
        <v>0</v>
      </c>
      <c r="W302" s="303"/>
      <c r="X302" s="304"/>
      <c r="Y302" s="306"/>
      <c r="Z302" s="306"/>
      <c r="AA302" s="306"/>
      <c r="AB302" s="306"/>
      <c r="AC302" s="307"/>
      <c r="AD302" s="308"/>
      <c r="AE302" s="309"/>
    </row>
    <row r="303" spans="1:31" ht="18" hidden="1" customHeight="1">
      <c r="A303" s="192">
        <v>20150835</v>
      </c>
      <c r="B303" s="193">
        <v>2.5</v>
      </c>
      <c r="C303" s="736" t="s">
        <v>75</v>
      </c>
      <c r="D303" s="551"/>
      <c r="E303" s="34"/>
      <c r="F303" s="34"/>
      <c r="G303" s="34"/>
      <c r="H303" s="35"/>
      <c r="I303" s="564" t="s">
        <v>309</v>
      </c>
      <c r="J303" s="826"/>
      <c r="K303" s="729"/>
      <c r="L303" s="729"/>
      <c r="M303" s="729"/>
      <c r="N303" s="730"/>
      <c r="O303" s="828"/>
      <c r="P303" s="584"/>
      <c r="Q303" s="117"/>
      <c r="R303" s="829">
        <f>SUM(P303:Q303)</f>
        <v>0</v>
      </c>
      <c r="S303" s="830"/>
      <c r="T303" s="415">
        <f>SUM(R303:S303)</f>
        <v>0</v>
      </c>
      <c r="U303" s="46">
        <f t="shared" si="117"/>
        <v>0</v>
      </c>
      <c r="V303" s="47">
        <f t="shared" si="132"/>
        <v>0</v>
      </c>
      <c r="W303" s="303"/>
      <c r="X303" s="304"/>
      <c r="Y303" s="305"/>
      <c r="Z303" s="305"/>
      <c r="AA303" s="305"/>
      <c r="AB303" s="306"/>
      <c r="AC303" s="307"/>
      <c r="AD303" s="308"/>
      <c r="AE303" s="309"/>
    </row>
    <row r="304" spans="1:31" ht="18" customHeight="1">
      <c r="A304" s="30">
        <v>201501</v>
      </c>
      <c r="B304" s="31">
        <v>2.5</v>
      </c>
      <c r="C304" s="32">
        <v>50</v>
      </c>
      <c r="D304" s="574"/>
      <c r="E304" s="73"/>
      <c r="F304" s="73"/>
      <c r="G304" s="73"/>
      <c r="H304" s="36"/>
      <c r="I304" s="566" t="s">
        <v>308</v>
      </c>
      <c r="J304" s="612"/>
      <c r="K304" s="603"/>
      <c r="L304" s="603"/>
      <c r="M304" s="603"/>
      <c r="N304" s="613"/>
      <c r="O304" s="702"/>
      <c r="P304" s="563"/>
      <c r="Q304" s="563">
        <v>16</v>
      </c>
      <c r="R304" s="831">
        <f t="shared" ref="R304:R329" si="147">SUM(P304:Q304)</f>
        <v>16</v>
      </c>
      <c r="S304" s="63">
        <f t="shared" si="138"/>
        <v>16</v>
      </c>
      <c r="T304" s="139"/>
      <c r="U304" s="65">
        <f t="shared" si="117"/>
        <v>16</v>
      </c>
      <c r="V304" s="47">
        <f t="shared" si="132"/>
        <v>0</v>
      </c>
      <c r="W304" s="48"/>
      <c r="X304" s="49">
        <f>(J304*1000)/C304</f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320</v>
      </c>
      <c r="AE304" s="54">
        <f t="shared" si="146"/>
        <v>320</v>
      </c>
    </row>
    <row r="305" spans="1:31" ht="18" customHeight="1">
      <c r="A305" s="30">
        <v>203701</v>
      </c>
      <c r="B305" s="108">
        <v>4</v>
      </c>
      <c r="C305" s="32">
        <v>25</v>
      </c>
      <c r="D305" s="574"/>
      <c r="E305" s="73"/>
      <c r="F305" s="73"/>
      <c r="G305" s="73"/>
      <c r="H305" s="89">
        <v>6949</v>
      </c>
      <c r="I305" s="566"/>
      <c r="J305" s="742"/>
      <c r="K305" s="556"/>
      <c r="L305" s="556"/>
      <c r="M305" s="556"/>
      <c r="N305" s="607"/>
      <c r="O305" s="619">
        <f t="shared" si="137"/>
        <v>0</v>
      </c>
      <c r="P305" s="70"/>
      <c r="Q305" s="70"/>
      <c r="R305" s="93"/>
      <c r="S305" s="63">
        <f t="shared" si="138"/>
        <v>0</v>
      </c>
      <c r="T305" s="139"/>
      <c r="U305" s="65">
        <f t="shared" si="117"/>
        <v>0</v>
      </c>
      <c r="V305" s="47">
        <f t="shared" si="132"/>
        <v>0</v>
      </c>
      <c r="W305" s="48"/>
      <c r="X305" s="49"/>
      <c r="Y305" s="50"/>
      <c r="Z305" s="50"/>
      <c r="AA305" s="50"/>
      <c r="AB305" s="51">
        <f t="shared" si="143"/>
        <v>0</v>
      </c>
      <c r="AC305" s="52">
        <f t="shared" si="144"/>
        <v>0</v>
      </c>
      <c r="AD305" s="53"/>
      <c r="AE305" s="54">
        <f t="shared" si="146"/>
        <v>0</v>
      </c>
    </row>
    <row r="306" spans="1:31" ht="18" customHeight="1">
      <c r="A306" s="30">
        <v>203101</v>
      </c>
      <c r="B306" s="108">
        <v>4</v>
      </c>
      <c r="C306" s="32">
        <v>25</v>
      </c>
      <c r="D306" s="574">
        <v>549</v>
      </c>
      <c r="E306" s="73">
        <v>949</v>
      </c>
      <c r="F306" s="73" t="s">
        <v>310</v>
      </c>
      <c r="G306" s="73">
        <v>9649</v>
      </c>
      <c r="H306" s="36"/>
      <c r="I306" s="552"/>
      <c r="J306" s="116">
        <v>32</v>
      </c>
      <c r="K306" s="563">
        <v>8</v>
      </c>
      <c r="L306" s="678">
        <v>60</v>
      </c>
      <c r="M306" s="556"/>
      <c r="N306" s="557"/>
      <c r="O306" s="619">
        <f t="shared" si="137"/>
        <v>100</v>
      </c>
      <c r="P306" s="45"/>
      <c r="Q306" s="45"/>
      <c r="R306" s="554"/>
      <c r="S306" s="63">
        <f t="shared" si="138"/>
        <v>100</v>
      </c>
      <c r="T306" s="139"/>
      <c r="U306" s="65">
        <f t="shared" si="117"/>
        <v>100</v>
      </c>
      <c r="V306" s="47">
        <f t="shared" si="132"/>
        <v>0</v>
      </c>
      <c r="W306" s="48"/>
      <c r="X306" s="49">
        <f t="shared" si="139"/>
        <v>1280</v>
      </c>
      <c r="Y306" s="50">
        <f t="shared" si="140"/>
        <v>320</v>
      </c>
      <c r="Z306" s="50">
        <f t="shared" si="141"/>
        <v>2400</v>
      </c>
      <c r="AA306" s="50">
        <f t="shared" si="142"/>
        <v>0</v>
      </c>
      <c r="AB306" s="51">
        <f t="shared" si="143"/>
        <v>0</v>
      </c>
      <c r="AC306" s="52">
        <f t="shared" si="144"/>
        <v>4000</v>
      </c>
      <c r="AD306" s="53">
        <f t="shared" si="145"/>
        <v>0</v>
      </c>
      <c r="AE306" s="54">
        <f t="shared" si="146"/>
        <v>4000</v>
      </c>
    </row>
    <row r="307" spans="1:31" ht="18" hidden="1" customHeight="1">
      <c r="A307" s="30">
        <v>203201</v>
      </c>
      <c r="B307" s="108">
        <v>4</v>
      </c>
      <c r="C307" s="32">
        <v>25</v>
      </c>
      <c r="D307" s="832" t="s">
        <v>311</v>
      </c>
      <c r="E307" s="73"/>
      <c r="F307" s="73"/>
      <c r="G307" s="73"/>
      <c r="H307" s="36"/>
      <c r="I307" s="552"/>
      <c r="J307" s="618"/>
      <c r="K307" s="467"/>
      <c r="L307" s="467"/>
      <c r="M307" s="467"/>
      <c r="N307" s="339"/>
      <c r="O307" s="828">
        <f t="shared" si="137"/>
        <v>0</v>
      </c>
      <c r="P307" s="45"/>
      <c r="Q307" s="45"/>
      <c r="R307" s="554"/>
      <c r="S307" s="63">
        <f t="shared" si="138"/>
        <v>0</v>
      </c>
      <c r="T307" s="436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/>
      <c r="Z307" s="50"/>
      <c r="AA307" s="50"/>
      <c r="AB307" s="51"/>
      <c r="AC307" s="52">
        <f t="shared" si="144"/>
        <v>0</v>
      </c>
      <c r="AD307" s="53"/>
      <c r="AE307" s="54">
        <f t="shared" si="146"/>
        <v>0</v>
      </c>
    </row>
    <row r="308" spans="1:31" ht="18" customHeight="1">
      <c r="A308" s="30">
        <v>203501</v>
      </c>
      <c r="B308" s="108">
        <v>4</v>
      </c>
      <c r="C308" s="67" t="s">
        <v>27</v>
      </c>
      <c r="D308" s="574"/>
      <c r="E308" s="73"/>
      <c r="F308" s="73"/>
      <c r="G308" s="73"/>
      <c r="H308" s="36"/>
      <c r="I308" s="89" t="s">
        <v>312</v>
      </c>
      <c r="J308" s="833"/>
      <c r="K308" s="834"/>
      <c r="L308" s="834"/>
      <c r="M308" s="834"/>
      <c r="N308" s="582"/>
      <c r="O308" s="835"/>
      <c r="P308" s="117"/>
      <c r="Q308" s="117">
        <v>28</v>
      </c>
      <c r="R308" s="415">
        <f>SUM(P308:Q308)</f>
        <v>28</v>
      </c>
      <c r="S308" s="63"/>
      <c r="T308" s="827">
        <f>SUM(R308:S308)</f>
        <v>28</v>
      </c>
      <c r="U308" s="65">
        <f t="shared" si="117"/>
        <v>28</v>
      </c>
      <c r="V308" s="47">
        <f t="shared" si="132"/>
        <v>0</v>
      </c>
      <c r="W308" s="48"/>
      <c r="X308" s="49"/>
      <c r="Y308" s="50"/>
      <c r="Z308" s="50"/>
      <c r="AA308" s="50"/>
      <c r="AB308" s="51"/>
      <c r="AC308" s="52"/>
      <c r="AD308" s="53"/>
      <c r="AE308" s="54"/>
    </row>
    <row r="309" spans="1:31" ht="18" customHeight="1">
      <c r="A309" s="30">
        <v>203501</v>
      </c>
      <c r="B309" s="108">
        <v>4</v>
      </c>
      <c r="C309" s="32">
        <v>50</v>
      </c>
      <c r="D309" s="574"/>
      <c r="E309" s="73"/>
      <c r="F309" s="73"/>
      <c r="G309" s="73"/>
      <c r="H309" s="36"/>
      <c r="I309" s="566" t="s">
        <v>312</v>
      </c>
      <c r="J309" s="615"/>
      <c r="K309" s="616"/>
      <c r="L309" s="616"/>
      <c r="M309" s="616"/>
      <c r="N309" s="586"/>
      <c r="O309" s="703"/>
      <c r="P309" s="563"/>
      <c r="Q309" s="563">
        <v>64</v>
      </c>
      <c r="R309" s="607">
        <f t="shared" si="147"/>
        <v>64</v>
      </c>
      <c r="S309" s="63">
        <f t="shared" si="138"/>
        <v>64</v>
      </c>
      <c r="T309" s="143"/>
      <c r="U309" s="65">
        <f t="shared" si="117"/>
        <v>64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1280</v>
      </c>
      <c r="AE309" s="54">
        <f t="shared" si="146"/>
        <v>1280</v>
      </c>
    </row>
    <row r="310" spans="1:31" ht="18" customHeight="1">
      <c r="A310" s="30">
        <v>204501</v>
      </c>
      <c r="B310" s="108">
        <v>4</v>
      </c>
      <c r="C310" s="67" t="s">
        <v>27</v>
      </c>
      <c r="D310" s="574"/>
      <c r="E310" s="73"/>
      <c r="F310" s="73"/>
      <c r="G310" s="73"/>
      <c r="H310" s="36"/>
      <c r="I310" s="89" t="s">
        <v>313</v>
      </c>
      <c r="J310" s="615"/>
      <c r="K310" s="616"/>
      <c r="L310" s="616"/>
      <c r="M310" s="616"/>
      <c r="N310" s="586"/>
      <c r="O310" s="703"/>
      <c r="P310" s="117"/>
      <c r="Q310" s="117">
        <v>60</v>
      </c>
      <c r="R310" s="415">
        <f>SUM(P310:Q310)</f>
        <v>60</v>
      </c>
      <c r="S310" s="63"/>
      <c r="T310" s="227">
        <f>SUM(O310,R310)</f>
        <v>60</v>
      </c>
      <c r="U310" s="65">
        <f t="shared" si="117"/>
        <v>60</v>
      </c>
      <c r="V310" s="47">
        <f t="shared" si="132"/>
        <v>0</v>
      </c>
      <c r="W310" s="48"/>
      <c r="X310" s="49"/>
      <c r="Y310" s="50"/>
      <c r="Z310" s="50"/>
      <c r="AA310" s="50"/>
      <c r="AB310" s="51"/>
      <c r="AC310" s="52"/>
      <c r="AD310" s="53"/>
      <c r="AE310" s="54"/>
    </row>
    <row r="311" spans="1:31" ht="18" customHeight="1">
      <c r="A311" s="30">
        <v>204501</v>
      </c>
      <c r="B311" s="108">
        <v>4</v>
      </c>
      <c r="C311" s="32">
        <v>50</v>
      </c>
      <c r="D311" s="574"/>
      <c r="E311" s="73"/>
      <c r="F311" s="73"/>
      <c r="G311" s="73"/>
      <c r="H311" s="36"/>
      <c r="I311" s="566" t="s">
        <v>313</v>
      </c>
      <c r="J311" s="836"/>
      <c r="K311" s="837"/>
      <c r="L311" s="837"/>
      <c r="M311" s="837"/>
      <c r="N311" s="838"/>
      <c r="O311" s="839"/>
      <c r="P311" s="563"/>
      <c r="Q311" s="563">
        <v>80</v>
      </c>
      <c r="R311" s="607">
        <f t="shared" si="147"/>
        <v>80</v>
      </c>
      <c r="S311" s="63">
        <f t="shared" si="138"/>
        <v>80</v>
      </c>
      <c r="T311" s="227"/>
      <c r="U311" s="65">
        <f t="shared" si="117"/>
        <v>80</v>
      </c>
      <c r="V311" s="47">
        <f t="shared" si="132"/>
        <v>0</v>
      </c>
      <c r="W311" s="48"/>
      <c r="X311" s="49"/>
      <c r="Y311" s="50"/>
      <c r="Z311" s="50"/>
      <c r="AA311" s="50"/>
      <c r="AB311" s="51"/>
      <c r="AC311" s="52"/>
      <c r="AD311" s="53">
        <f t="shared" si="145"/>
        <v>1600</v>
      </c>
      <c r="AE311" s="54">
        <f t="shared" si="146"/>
        <v>1600</v>
      </c>
    </row>
    <row r="312" spans="1:31" ht="18" customHeight="1">
      <c r="A312" s="30">
        <v>204101</v>
      </c>
      <c r="B312" s="108">
        <v>4</v>
      </c>
      <c r="C312" s="32">
        <v>25</v>
      </c>
      <c r="D312" s="574">
        <v>540</v>
      </c>
      <c r="E312" s="73"/>
      <c r="F312" s="73" t="s">
        <v>314</v>
      </c>
      <c r="G312" s="73"/>
      <c r="H312" s="36"/>
      <c r="I312" s="568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840"/>
      <c r="R312" s="841"/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>
      <c r="A313" s="30">
        <v>204501</v>
      </c>
      <c r="B313" s="108">
        <v>4</v>
      </c>
      <c r="C313" s="32">
        <v>50</v>
      </c>
      <c r="D313" s="574" t="s">
        <v>313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>
      <c r="A314" s="172">
        <v>202301</v>
      </c>
      <c r="B314" s="101">
        <v>2.5</v>
      </c>
      <c r="C314" s="96">
        <v>25</v>
      </c>
      <c r="D314" s="614" t="s">
        <v>315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>
      <c r="A315" s="172">
        <v>204101</v>
      </c>
      <c r="B315" s="101">
        <v>3.5</v>
      </c>
      <c r="C315" s="96">
        <v>25</v>
      </c>
      <c r="D315" s="614" t="s">
        <v>316</v>
      </c>
      <c r="E315" s="103" t="s">
        <v>317</v>
      </c>
      <c r="F315" s="103" t="s">
        <v>318</v>
      </c>
      <c r="G315" s="103" t="s">
        <v>319</v>
      </c>
      <c r="H315" s="103" t="s">
        <v>320</v>
      </c>
      <c r="I315" s="645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>
      <c r="A316" s="30">
        <v>202101</v>
      </c>
      <c r="B316" s="31">
        <v>2.5</v>
      </c>
      <c r="C316" s="32">
        <v>25</v>
      </c>
      <c r="D316" s="574">
        <v>6548</v>
      </c>
      <c r="E316" s="73">
        <v>8948</v>
      </c>
      <c r="F316" s="73" t="s">
        <v>321</v>
      </c>
      <c r="G316" s="73" t="s">
        <v>322</v>
      </c>
      <c r="H316" s="36" t="s">
        <v>323</v>
      </c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hidden="1" customHeight="1">
      <c r="A317" s="30">
        <v>211001</v>
      </c>
      <c r="B317" s="108">
        <v>2.5</v>
      </c>
      <c r="C317" s="32">
        <v>25</v>
      </c>
      <c r="D317" s="574">
        <v>541</v>
      </c>
      <c r="E317" s="73"/>
      <c r="F317" s="73"/>
      <c r="G317" s="73"/>
      <c r="H317" s="36"/>
      <c r="I317" s="552"/>
      <c r="J317" s="116"/>
      <c r="K317" s="563"/>
      <c r="L317" s="563"/>
      <c r="M317" s="563"/>
      <c r="N317" s="607"/>
      <c r="O317" s="558">
        <f t="shared" si="137"/>
        <v>0</v>
      </c>
      <c r="P317" s="554"/>
      <c r="Q317" s="45"/>
      <c r="R317" s="554">
        <f t="shared" si="147"/>
        <v>0</v>
      </c>
      <c r="S317" s="63">
        <f t="shared" si="138"/>
        <v>0</v>
      </c>
      <c r="T317" s="139"/>
      <c r="U317" s="65">
        <f t="shared" si="117"/>
        <v>0</v>
      </c>
      <c r="V317" s="47">
        <f t="shared" si="132"/>
        <v>0</v>
      </c>
      <c r="W317" s="48"/>
      <c r="X317" s="49">
        <f t="shared" si="139"/>
        <v>0</v>
      </c>
      <c r="Y317" s="50">
        <f t="shared" si="140"/>
        <v>0</v>
      </c>
      <c r="Z317" s="50">
        <f t="shared" si="141"/>
        <v>0</v>
      </c>
      <c r="AA317" s="50">
        <f t="shared" si="142"/>
        <v>0</v>
      </c>
      <c r="AB317" s="51">
        <f t="shared" si="143"/>
        <v>0</v>
      </c>
      <c r="AC317" s="52">
        <f t="shared" si="144"/>
        <v>0</v>
      </c>
      <c r="AD317" s="53">
        <f t="shared" si="145"/>
        <v>0</v>
      </c>
      <c r="AE317" s="54">
        <f t="shared" si="146"/>
        <v>0</v>
      </c>
    </row>
    <row r="318" spans="1:31" ht="18" hidden="1" customHeight="1">
      <c r="A318" s="30">
        <v>212003</v>
      </c>
      <c r="B318" s="108">
        <v>4</v>
      </c>
      <c r="C318" s="32">
        <v>25</v>
      </c>
      <c r="D318" s="574">
        <v>542</v>
      </c>
      <c r="E318" s="73"/>
      <c r="F318" s="73"/>
      <c r="G318" s="73"/>
      <c r="H318" s="36"/>
      <c r="I318" s="552"/>
      <c r="J318" s="116"/>
      <c r="K318" s="563"/>
      <c r="L318" s="563"/>
      <c r="M318" s="563"/>
      <c r="N318" s="607"/>
      <c r="O318" s="558">
        <f t="shared" si="137"/>
        <v>0</v>
      </c>
      <c r="P318" s="554"/>
      <c r="Q318" s="45"/>
      <c r="R318" s="554">
        <f t="shared" si="147"/>
        <v>0</v>
      </c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f t="shared" si="139"/>
        <v>0</v>
      </c>
      <c r="Y318" s="50">
        <f t="shared" si="140"/>
        <v>0</v>
      </c>
      <c r="Z318" s="50">
        <f t="shared" si="141"/>
        <v>0</v>
      </c>
      <c r="AA318" s="50">
        <f t="shared" si="142"/>
        <v>0</v>
      </c>
      <c r="AB318" s="51">
        <f t="shared" si="143"/>
        <v>0</v>
      </c>
      <c r="AC318" s="52">
        <f t="shared" si="144"/>
        <v>0</v>
      </c>
      <c r="AD318" s="53">
        <f t="shared" si="145"/>
        <v>0</v>
      </c>
      <c r="AE318" s="54">
        <f t="shared" si="146"/>
        <v>0</v>
      </c>
    </row>
    <row r="319" spans="1:31" ht="18" hidden="1" customHeight="1">
      <c r="A319" s="172">
        <v>213001</v>
      </c>
      <c r="B319" s="108">
        <v>4</v>
      </c>
      <c r="C319" s="96">
        <v>25</v>
      </c>
      <c r="D319" s="614" t="s">
        <v>324</v>
      </c>
      <c r="E319" s="103"/>
      <c r="F319" s="103"/>
      <c r="G319" s="103"/>
      <c r="H319" s="103"/>
      <c r="I319" s="645"/>
      <c r="J319" s="116"/>
      <c r="K319" s="563"/>
      <c r="L319" s="563"/>
      <c r="M319" s="563"/>
      <c r="N319" s="607"/>
      <c r="O319" s="558">
        <f t="shared" si="137"/>
        <v>0</v>
      </c>
      <c r="P319" s="554"/>
      <c r="Q319" s="45"/>
      <c r="R319" s="554">
        <f t="shared" si="147"/>
        <v>0</v>
      </c>
      <c r="S319" s="63">
        <f t="shared" si="138"/>
        <v>0</v>
      </c>
      <c r="T319" s="139"/>
      <c r="U319" s="65">
        <f t="shared" si="117"/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>
      <c r="A320" s="30">
        <v>226001</v>
      </c>
      <c r="B320" s="108">
        <v>3.5</v>
      </c>
      <c r="C320" s="32">
        <v>25</v>
      </c>
      <c r="D320" s="574">
        <v>543</v>
      </c>
      <c r="E320" s="73"/>
      <c r="F320" s="73"/>
      <c r="G320" s="73"/>
      <c r="H320" s="36"/>
      <c r="I320" s="552"/>
      <c r="J320" s="116"/>
      <c r="K320" s="563"/>
      <c r="L320" s="563"/>
      <c r="M320" s="563"/>
      <c r="N320" s="607"/>
      <c r="O320" s="558">
        <f t="shared" si="137"/>
        <v>0</v>
      </c>
      <c r="P320" s="554"/>
      <c r="Q320" s="45"/>
      <c r="R320" s="554">
        <f t="shared" si="147"/>
        <v>0</v>
      </c>
      <c r="S320" s="63">
        <f t="shared" si="138"/>
        <v>0</v>
      </c>
      <c r="T320" s="139"/>
      <c r="U320" s="65">
        <f t="shared" si="117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>
      <c r="A321" s="30">
        <v>226001</v>
      </c>
      <c r="B321" s="108">
        <v>4</v>
      </c>
      <c r="C321" s="32">
        <v>40</v>
      </c>
      <c r="D321" s="574">
        <v>543</v>
      </c>
      <c r="E321" s="73"/>
      <c r="F321" s="73"/>
      <c r="G321" s="73"/>
      <c r="H321" s="36"/>
      <c r="I321" s="552"/>
      <c r="J321" s="116"/>
      <c r="K321" s="563"/>
      <c r="L321" s="563"/>
      <c r="M321" s="563"/>
      <c r="N321" s="607"/>
      <c r="O321" s="558">
        <f t="shared" si="137"/>
        <v>0</v>
      </c>
      <c r="P321" s="554"/>
      <c r="Q321" s="45"/>
      <c r="R321" s="554">
        <f t="shared" si="147"/>
        <v>0</v>
      </c>
      <c r="S321" s="63">
        <f t="shared" si="138"/>
        <v>0</v>
      </c>
      <c r="T321" s="139"/>
      <c r="U321" s="65">
        <f t="shared" si="117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customHeight="1">
      <c r="A322" s="30">
        <v>216201</v>
      </c>
      <c r="B322" s="108">
        <v>4</v>
      </c>
      <c r="C322" s="32">
        <v>25</v>
      </c>
      <c r="D322" s="574">
        <v>544</v>
      </c>
      <c r="E322" s="73">
        <v>944</v>
      </c>
      <c r="F322" s="73" t="s">
        <v>325</v>
      </c>
      <c r="G322" s="73">
        <v>9644</v>
      </c>
      <c r="H322" s="36"/>
      <c r="I322" s="552"/>
      <c r="J322" s="116">
        <v>16</v>
      </c>
      <c r="K322" s="563"/>
      <c r="L322" s="563"/>
      <c r="M322" s="563"/>
      <c r="N322" s="607"/>
      <c r="O322" s="558">
        <f>SUM(J322:N322)</f>
        <v>16</v>
      </c>
      <c r="P322" s="554"/>
      <c r="Q322" s="45"/>
      <c r="R322" s="554"/>
      <c r="S322" s="63">
        <f t="shared" si="138"/>
        <v>16</v>
      </c>
      <c r="T322" s="139"/>
      <c r="U322" s="65">
        <f t="shared" si="117"/>
        <v>16</v>
      </c>
      <c r="V322" s="47">
        <f t="shared" si="132"/>
        <v>0</v>
      </c>
      <c r="W322" s="48"/>
      <c r="X322" s="49">
        <v>16</v>
      </c>
      <c r="Y322" s="49">
        <f>(K322*1000)/B322</f>
        <v>0</v>
      </c>
      <c r="Z322" s="49">
        <f>(L322*1000)/C322</f>
        <v>0</v>
      </c>
      <c r="AA322" s="50">
        <f t="shared" si="142"/>
        <v>0</v>
      </c>
      <c r="AB322" s="51">
        <f t="shared" si="143"/>
        <v>0</v>
      </c>
      <c r="AC322" s="52">
        <f t="shared" si="144"/>
        <v>16</v>
      </c>
      <c r="AD322" s="53">
        <f t="shared" si="145"/>
        <v>0</v>
      </c>
      <c r="AE322" s="54">
        <f t="shared" si="146"/>
        <v>16</v>
      </c>
    </row>
    <row r="323" spans="1:31" ht="18" hidden="1" customHeight="1">
      <c r="A323" s="30">
        <v>216201</v>
      </c>
      <c r="B323" s="108">
        <v>4</v>
      </c>
      <c r="C323" s="32">
        <v>40</v>
      </c>
      <c r="D323" s="551">
        <v>544</v>
      </c>
      <c r="E323" s="73">
        <v>944</v>
      </c>
      <c r="F323" s="73" t="s">
        <v>325</v>
      </c>
      <c r="G323" s="73">
        <v>9644</v>
      </c>
      <c r="H323" s="36"/>
      <c r="I323" s="552"/>
      <c r="J323" s="116"/>
      <c r="K323" s="563"/>
      <c r="L323" s="842"/>
      <c r="M323" s="563"/>
      <c r="N323" s="607"/>
      <c r="O323" s="558">
        <f t="shared" si="137"/>
        <v>0</v>
      </c>
      <c r="P323" s="554"/>
      <c r="Q323" s="45"/>
      <c r="R323" s="554"/>
      <c r="S323" s="63">
        <f t="shared" si="138"/>
        <v>0</v>
      </c>
      <c r="T323" s="139"/>
      <c r="U323" s="65">
        <f t="shared" si="117"/>
        <v>0</v>
      </c>
      <c r="V323" s="47">
        <f t="shared" si="132"/>
        <v>0</v>
      </c>
      <c r="W323" s="48"/>
      <c r="X323" s="49">
        <v>12</v>
      </c>
      <c r="Y323" s="50">
        <f t="shared" si="140"/>
        <v>0</v>
      </c>
      <c r="Z323" s="50"/>
      <c r="AA323" s="50">
        <f t="shared" si="142"/>
        <v>0</v>
      </c>
      <c r="AB323" s="51">
        <f t="shared" si="143"/>
        <v>0</v>
      </c>
      <c r="AC323" s="52">
        <f t="shared" si="144"/>
        <v>12</v>
      </c>
      <c r="AD323" s="53">
        <f t="shared" si="145"/>
        <v>0</v>
      </c>
      <c r="AE323" s="54">
        <f t="shared" si="146"/>
        <v>12</v>
      </c>
    </row>
    <row r="324" spans="1:31" ht="18" hidden="1" customHeight="1">
      <c r="A324" s="30">
        <v>216251</v>
      </c>
      <c r="B324" s="108">
        <v>4</v>
      </c>
      <c r="C324" s="32">
        <v>25</v>
      </c>
      <c r="D324" s="551">
        <v>545</v>
      </c>
      <c r="E324" s="73"/>
      <c r="F324" s="73"/>
      <c r="G324" s="73"/>
      <c r="H324" s="36"/>
      <c r="I324" s="552"/>
      <c r="J324" s="553"/>
      <c r="K324" s="467"/>
      <c r="L324" s="467"/>
      <c r="M324" s="467"/>
      <c r="N324" s="339"/>
      <c r="O324" s="46">
        <f t="shared" si="137"/>
        <v>0</v>
      </c>
      <c r="P324" s="554"/>
      <c r="Q324" s="45"/>
      <c r="R324" s="554">
        <f t="shared" si="147"/>
        <v>0</v>
      </c>
      <c r="S324" s="44">
        <f t="shared" si="138"/>
        <v>0</v>
      </c>
      <c r="T324" s="45"/>
      <c r="U324" s="46">
        <f t="shared" ref="U324:U387" si="148">SUM(S324:T324)</f>
        <v>0</v>
      </c>
      <c r="V324" s="47">
        <f t="shared" si="132"/>
        <v>0</v>
      </c>
      <c r="W324" s="48"/>
      <c r="X324" s="49">
        <f t="shared" si="139"/>
        <v>0</v>
      </c>
      <c r="Y324" s="50">
        <f t="shared" si="140"/>
        <v>0</v>
      </c>
      <c r="Z324" s="50">
        <f t="shared" si="141"/>
        <v>0</v>
      </c>
      <c r="AA324" s="50">
        <f t="shared" si="142"/>
        <v>0</v>
      </c>
      <c r="AB324" s="51">
        <f t="shared" si="143"/>
        <v>0</v>
      </c>
      <c r="AC324" s="52">
        <f t="shared" si="144"/>
        <v>0</v>
      </c>
      <c r="AD324" s="53">
        <f t="shared" si="145"/>
        <v>0</v>
      </c>
      <c r="AE324" s="54">
        <f t="shared" si="146"/>
        <v>0</v>
      </c>
    </row>
    <row r="325" spans="1:31" ht="18" hidden="1" customHeight="1">
      <c r="A325" s="30">
        <v>216251</v>
      </c>
      <c r="B325" s="108">
        <v>4</v>
      </c>
      <c r="C325" s="32">
        <v>40</v>
      </c>
      <c r="D325" s="551">
        <v>545</v>
      </c>
      <c r="E325" s="73">
        <v>945</v>
      </c>
      <c r="F325" s="73" t="s">
        <v>326</v>
      </c>
      <c r="G325" s="73">
        <v>9645</v>
      </c>
      <c r="H325" s="36"/>
      <c r="I325" s="552"/>
      <c r="J325" s="553"/>
      <c r="K325" s="467"/>
      <c r="L325" s="467"/>
      <c r="M325" s="467"/>
      <c r="N325" s="339"/>
      <c r="O325" s="46">
        <f t="shared" si="137"/>
        <v>0</v>
      </c>
      <c r="P325" s="554"/>
      <c r="Q325" s="45"/>
      <c r="R325" s="554">
        <f t="shared" si="147"/>
        <v>0</v>
      </c>
      <c r="S325" s="44">
        <f t="shared" si="138"/>
        <v>0</v>
      </c>
      <c r="T325" s="45"/>
      <c r="U325" s="46">
        <f t="shared" si="148"/>
        <v>0</v>
      </c>
      <c r="V325" s="47">
        <f t="shared" si="132"/>
        <v>0</v>
      </c>
      <c r="W325" s="48"/>
      <c r="X325" s="49">
        <f t="shared" si="139"/>
        <v>0</v>
      </c>
      <c r="Y325" s="50">
        <f t="shared" si="140"/>
        <v>0</v>
      </c>
      <c r="Z325" s="50">
        <f t="shared" si="141"/>
        <v>0</v>
      </c>
      <c r="AA325" s="50">
        <f t="shared" si="142"/>
        <v>0</v>
      </c>
      <c r="AB325" s="51">
        <f t="shared" si="143"/>
        <v>0</v>
      </c>
      <c r="AC325" s="52">
        <f t="shared" si="144"/>
        <v>0</v>
      </c>
      <c r="AD325" s="53">
        <f t="shared" si="145"/>
        <v>0</v>
      </c>
      <c r="AE325" s="54">
        <f t="shared" si="146"/>
        <v>0</v>
      </c>
    </row>
    <row r="326" spans="1:31" ht="18" hidden="1" customHeight="1">
      <c r="A326" s="30">
        <v>221001</v>
      </c>
      <c r="B326" s="108">
        <v>2.5</v>
      </c>
      <c r="C326" s="32">
        <v>40</v>
      </c>
      <c r="D326" s="574" t="s">
        <v>327</v>
      </c>
      <c r="E326" s="73"/>
      <c r="F326" s="73"/>
      <c r="G326" s="73"/>
      <c r="H326" s="36"/>
      <c r="I326" s="552" t="s">
        <v>327</v>
      </c>
      <c r="J326" s="553"/>
      <c r="K326" s="467"/>
      <c r="L326" s="467"/>
      <c r="M326" s="467"/>
      <c r="N326" s="339"/>
      <c r="O326" s="46">
        <f t="shared" si="137"/>
        <v>0</v>
      </c>
      <c r="P326" s="554"/>
      <c r="Q326" s="45"/>
      <c r="R326" s="554">
        <f t="shared" si="147"/>
        <v>0</v>
      </c>
      <c r="S326" s="44">
        <f t="shared" si="138"/>
        <v>0</v>
      </c>
      <c r="T326" s="45"/>
      <c r="U326" s="46">
        <f t="shared" si="148"/>
        <v>0</v>
      </c>
      <c r="V326" s="47">
        <f t="shared" si="132"/>
        <v>0</v>
      </c>
      <c r="W326" s="48"/>
      <c r="X326" s="49">
        <f t="shared" si="139"/>
        <v>0</v>
      </c>
      <c r="Y326" s="50">
        <f t="shared" si="140"/>
        <v>0</v>
      </c>
      <c r="Z326" s="50">
        <f t="shared" si="141"/>
        <v>0</v>
      </c>
      <c r="AA326" s="50">
        <f t="shared" si="142"/>
        <v>0</v>
      </c>
      <c r="AB326" s="51">
        <f t="shared" si="143"/>
        <v>0</v>
      </c>
      <c r="AC326" s="52">
        <f t="shared" si="144"/>
        <v>0</v>
      </c>
      <c r="AD326" s="53">
        <f t="shared" si="145"/>
        <v>0</v>
      </c>
      <c r="AE326" s="54">
        <f t="shared" si="146"/>
        <v>0</v>
      </c>
    </row>
    <row r="327" spans="1:31" ht="18" hidden="1" customHeight="1">
      <c r="A327" s="30">
        <v>222001</v>
      </c>
      <c r="B327" s="108">
        <v>4</v>
      </c>
      <c r="C327" s="32">
        <v>40</v>
      </c>
      <c r="D327" s="574" t="s">
        <v>328</v>
      </c>
      <c r="E327" s="73"/>
      <c r="F327" s="73"/>
      <c r="G327" s="73"/>
      <c r="H327" s="36"/>
      <c r="I327" s="552" t="s">
        <v>328</v>
      </c>
      <c r="J327" s="553"/>
      <c r="K327" s="467"/>
      <c r="L327" s="467"/>
      <c r="M327" s="467"/>
      <c r="N327" s="339"/>
      <c r="O327" s="46">
        <f t="shared" si="137"/>
        <v>0</v>
      </c>
      <c r="P327" s="554"/>
      <c r="Q327" s="45"/>
      <c r="R327" s="554">
        <f t="shared" si="147"/>
        <v>0</v>
      </c>
      <c r="S327" s="44">
        <f t="shared" si="138"/>
        <v>0</v>
      </c>
      <c r="T327" s="45"/>
      <c r="U327" s="46">
        <f t="shared" si="148"/>
        <v>0</v>
      </c>
      <c r="V327" s="47">
        <f t="shared" si="132"/>
        <v>0</v>
      </c>
      <c r="W327" s="48"/>
      <c r="X327" s="49">
        <f t="shared" si="139"/>
        <v>0</v>
      </c>
      <c r="Y327" s="50">
        <f t="shared" si="140"/>
        <v>0</v>
      </c>
      <c r="Z327" s="50">
        <f t="shared" si="141"/>
        <v>0</v>
      </c>
      <c r="AA327" s="50">
        <f t="shared" si="142"/>
        <v>0</v>
      </c>
      <c r="AB327" s="51">
        <f t="shared" si="143"/>
        <v>0</v>
      </c>
      <c r="AC327" s="52">
        <f t="shared" si="144"/>
        <v>0</v>
      </c>
      <c r="AD327" s="53">
        <f t="shared" si="145"/>
        <v>0</v>
      </c>
      <c r="AE327" s="54">
        <f t="shared" si="146"/>
        <v>0</v>
      </c>
    </row>
    <row r="328" spans="1:31" ht="18" hidden="1" customHeight="1">
      <c r="A328" s="30">
        <v>226501</v>
      </c>
      <c r="B328" s="108">
        <v>4</v>
      </c>
      <c r="C328" s="32">
        <v>25</v>
      </c>
      <c r="D328" s="843" t="s">
        <v>329</v>
      </c>
      <c r="E328" s="73"/>
      <c r="F328" s="73"/>
      <c r="G328" s="73"/>
      <c r="H328" s="36"/>
      <c r="I328" s="552"/>
      <c r="J328" s="844"/>
      <c r="K328" s="467"/>
      <c r="L328" s="467"/>
      <c r="M328" s="467"/>
      <c r="N328" s="339"/>
      <c r="O328" s="845">
        <f t="shared" si="137"/>
        <v>0</v>
      </c>
      <c r="P328" s="554"/>
      <c r="Q328" s="45"/>
      <c r="R328" s="554">
        <f t="shared" si="147"/>
        <v>0</v>
      </c>
      <c r="S328" s="44">
        <f t="shared" si="138"/>
        <v>0</v>
      </c>
      <c r="T328" s="45"/>
      <c r="U328" s="46">
        <f t="shared" si="148"/>
        <v>0</v>
      </c>
      <c r="V328" s="47">
        <f t="shared" si="132"/>
        <v>0</v>
      </c>
      <c r="W328" s="48"/>
      <c r="X328" s="49">
        <f t="shared" si="139"/>
        <v>0</v>
      </c>
      <c r="Y328" s="50">
        <f t="shared" si="140"/>
        <v>0</v>
      </c>
      <c r="Z328" s="50">
        <f t="shared" si="141"/>
        <v>0</v>
      </c>
      <c r="AA328" s="50">
        <f t="shared" si="142"/>
        <v>0</v>
      </c>
      <c r="AB328" s="51">
        <f t="shared" si="143"/>
        <v>0</v>
      </c>
      <c r="AC328" s="52">
        <f t="shared" si="144"/>
        <v>0</v>
      </c>
      <c r="AD328" s="53">
        <f t="shared" si="145"/>
        <v>0</v>
      </c>
      <c r="AE328" s="54">
        <f t="shared" si="146"/>
        <v>0</v>
      </c>
    </row>
    <row r="329" spans="1:31" ht="18" hidden="1" customHeight="1">
      <c r="A329" s="82">
        <v>200100</v>
      </c>
      <c r="B329" s="157">
        <v>2.5</v>
      </c>
      <c r="C329" s="168">
        <v>25</v>
      </c>
      <c r="D329" s="704">
        <v>144</v>
      </c>
      <c r="E329" s="85">
        <v>744</v>
      </c>
      <c r="F329" s="85" t="s">
        <v>330</v>
      </c>
      <c r="G329" s="85">
        <v>8244</v>
      </c>
      <c r="H329" s="85"/>
      <c r="I329" s="792"/>
      <c r="J329" s="624"/>
      <c r="K329" s="625"/>
      <c r="L329" s="625"/>
      <c r="M329" s="625"/>
      <c r="N329" s="626"/>
      <c r="O329" s="423">
        <f t="shared" si="137"/>
        <v>0</v>
      </c>
      <c r="P329" s="554"/>
      <c r="Q329" s="422"/>
      <c r="R329" s="823">
        <f t="shared" si="147"/>
        <v>0</v>
      </c>
      <c r="S329" s="44">
        <f t="shared" si="138"/>
        <v>0</v>
      </c>
      <c r="T329" s="422"/>
      <c r="U329" s="423">
        <f t="shared" si="148"/>
        <v>0</v>
      </c>
      <c r="V329" s="47">
        <f t="shared" si="132"/>
        <v>0</v>
      </c>
      <c r="W329" s="424"/>
      <c r="X329" s="425">
        <f t="shared" si="139"/>
        <v>0</v>
      </c>
      <c r="Y329" s="426">
        <f t="shared" si="140"/>
        <v>0</v>
      </c>
      <c r="Z329" s="426">
        <f t="shared" si="141"/>
        <v>0</v>
      </c>
      <c r="AA329" s="426">
        <f t="shared" si="142"/>
        <v>0</v>
      </c>
      <c r="AB329" s="427">
        <f t="shared" si="143"/>
        <v>0</v>
      </c>
      <c r="AC329" s="428">
        <f t="shared" si="144"/>
        <v>0</v>
      </c>
      <c r="AD329" s="429">
        <f t="shared" si="145"/>
        <v>0</v>
      </c>
      <c r="AE329" s="437">
        <f t="shared" si="146"/>
        <v>0</v>
      </c>
    </row>
    <row r="330" spans="1:31" ht="18" customHeight="1" thickBot="1">
      <c r="A330" s="281" t="s">
        <v>331</v>
      </c>
      <c r="B330" s="282"/>
      <c r="C330" s="708"/>
      <c r="D330" s="709"/>
      <c r="E330" s="282"/>
      <c r="F330" s="282"/>
      <c r="G330" s="282"/>
      <c r="H330" s="282"/>
      <c r="I330" s="709"/>
      <c r="J330" s="291">
        <f t="shared" ref="J330:U330" si="149">SUM(J300:J329)</f>
        <v>49</v>
      </c>
      <c r="K330" s="291">
        <f t="shared" si="149"/>
        <v>8</v>
      </c>
      <c r="L330" s="291">
        <f t="shared" si="149"/>
        <v>75</v>
      </c>
      <c r="M330" s="291">
        <f t="shared" si="149"/>
        <v>0</v>
      </c>
      <c r="N330" s="291">
        <f t="shared" si="149"/>
        <v>0</v>
      </c>
      <c r="O330" s="292">
        <f>SUM(O300:O329)</f>
        <v>132</v>
      </c>
      <c r="P330" s="295">
        <f t="shared" si="149"/>
        <v>0</v>
      </c>
      <c r="Q330" s="291">
        <f>SUM(Q300:Q329)</f>
        <v>248</v>
      </c>
      <c r="R330" s="295">
        <f t="shared" si="149"/>
        <v>248</v>
      </c>
      <c r="S330" s="290">
        <f t="shared" si="149"/>
        <v>292</v>
      </c>
      <c r="T330" s="291">
        <f>SUM(T300:T329)</f>
        <v>88</v>
      </c>
      <c r="U330" s="292">
        <f t="shared" si="149"/>
        <v>380</v>
      </c>
      <c r="V330" s="47">
        <f t="shared" si="132"/>
        <v>0</v>
      </c>
      <c r="W330" s="382"/>
      <c r="X330" s="294">
        <f t="shared" ref="X330:AE330" si="150">SUM(X300:X329)</f>
        <v>1348</v>
      </c>
      <c r="Y330" s="291">
        <f t="shared" si="150"/>
        <v>320</v>
      </c>
      <c r="Z330" s="291">
        <f t="shared" si="150"/>
        <v>3000</v>
      </c>
      <c r="AA330" s="291">
        <f t="shared" si="150"/>
        <v>0</v>
      </c>
      <c r="AB330" s="295">
        <f t="shared" si="150"/>
        <v>0</v>
      </c>
      <c r="AC330" s="292">
        <f t="shared" si="150"/>
        <v>4668</v>
      </c>
      <c r="AD330" s="295">
        <f t="shared" si="150"/>
        <v>3200</v>
      </c>
      <c r="AE330" s="296">
        <f t="shared" si="150"/>
        <v>7868</v>
      </c>
    </row>
    <row r="331" spans="1:31" ht="18" customHeight="1">
      <c r="A331" s="77">
        <v>542000</v>
      </c>
      <c r="B331" s="229" t="s">
        <v>57</v>
      </c>
      <c r="C331" s="78">
        <v>25</v>
      </c>
      <c r="D331" s="643">
        <v>301</v>
      </c>
      <c r="E331" s="80">
        <v>801</v>
      </c>
      <c r="F331" s="80" t="s">
        <v>332</v>
      </c>
      <c r="G331" s="80">
        <v>9401</v>
      </c>
      <c r="H331" s="81"/>
      <c r="I331" s="644"/>
      <c r="J331" s="713">
        <v>16</v>
      </c>
      <c r="K331" s="846"/>
      <c r="L331" s="846"/>
      <c r="M331" s="846"/>
      <c r="N331" s="847"/>
      <c r="O331" s="716">
        <f>SUM(J331:N331)</f>
        <v>16</v>
      </c>
      <c r="P331" s="554"/>
      <c r="Q331" s="301"/>
      <c r="R331" s="717"/>
      <c r="S331" s="44">
        <f>SUM(O331,R331)</f>
        <v>16</v>
      </c>
      <c r="T331" s="301"/>
      <c r="U331" s="302">
        <f t="shared" si="148"/>
        <v>16</v>
      </c>
      <c r="V331" s="47">
        <f t="shared" si="132"/>
        <v>0</v>
      </c>
      <c r="W331" s="303"/>
      <c r="X331" s="304">
        <f>(J331*1000)/C331</f>
        <v>640</v>
      </c>
      <c r="Y331" s="305">
        <f>(K331*1000)/C331</f>
        <v>0</v>
      </c>
      <c r="Z331" s="305">
        <f>(L331*1000)/C331</f>
        <v>0</v>
      </c>
      <c r="AA331" s="305">
        <f>(M331*1000)/C331</f>
        <v>0</v>
      </c>
      <c r="AB331" s="306">
        <f>(N331*1000)/C331</f>
        <v>0</v>
      </c>
      <c r="AC331" s="307">
        <f>SUM(X331:AB331)</f>
        <v>640</v>
      </c>
      <c r="AD331" s="308">
        <f>(R331*1000)/C331</f>
        <v>0</v>
      </c>
      <c r="AE331" s="309">
        <f>SUM(AC331:AD331)</f>
        <v>640</v>
      </c>
    </row>
    <row r="332" spans="1:31" ht="18" customHeight="1">
      <c r="A332" s="77">
        <v>546001</v>
      </c>
      <c r="B332" s="229" t="s">
        <v>206</v>
      </c>
      <c r="C332" s="67" t="s">
        <v>27</v>
      </c>
      <c r="D332" s="848">
        <v>502</v>
      </c>
      <c r="E332" s="80"/>
      <c r="F332" s="80"/>
      <c r="G332" s="80"/>
      <c r="H332" s="81"/>
      <c r="I332" s="644"/>
      <c r="J332" s="728">
        <v>28</v>
      </c>
      <c r="K332" s="846"/>
      <c r="L332" s="846"/>
      <c r="M332" s="846"/>
      <c r="N332" s="847"/>
      <c r="O332" s="849">
        <f t="shared" ref="O332:O333" si="151">SUM(J332:N332)</f>
        <v>28</v>
      </c>
      <c r="P332" s="554"/>
      <c r="Q332" s="301"/>
      <c r="R332" s="717"/>
      <c r="S332" s="44"/>
      <c r="T332" s="143">
        <f>SUM(O332,R332)</f>
        <v>28</v>
      </c>
      <c r="U332" s="302">
        <f t="shared" si="148"/>
        <v>28</v>
      </c>
      <c r="V332" s="47">
        <f t="shared" si="132"/>
        <v>0</v>
      </c>
      <c r="W332" s="303"/>
      <c r="X332" s="304"/>
      <c r="Y332" s="305"/>
      <c r="Z332" s="305"/>
      <c r="AA332" s="305"/>
      <c r="AB332" s="306"/>
      <c r="AC332" s="307"/>
      <c r="AD332" s="308"/>
      <c r="AE332" s="309"/>
    </row>
    <row r="333" spans="1:31" ht="18" customHeight="1">
      <c r="A333" s="77">
        <v>546001</v>
      </c>
      <c r="B333" s="229" t="s">
        <v>206</v>
      </c>
      <c r="C333" s="78">
        <v>25</v>
      </c>
      <c r="D333" s="643">
        <v>502</v>
      </c>
      <c r="E333" s="80"/>
      <c r="F333" s="80"/>
      <c r="G333" s="80"/>
      <c r="H333" s="81"/>
      <c r="I333" s="644"/>
      <c r="J333" s="713">
        <v>16</v>
      </c>
      <c r="K333" s="714"/>
      <c r="L333" s="714"/>
      <c r="M333" s="714"/>
      <c r="N333" s="715"/>
      <c r="O333" s="716">
        <f t="shared" si="151"/>
        <v>16</v>
      </c>
      <c r="P333" s="554"/>
      <c r="Q333" s="301"/>
      <c r="R333" s="717"/>
      <c r="S333" s="44">
        <f>SUM(O333,R333)</f>
        <v>16</v>
      </c>
      <c r="T333" s="301"/>
      <c r="U333" s="302">
        <f t="shared" si="148"/>
        <v>16</v>
      </c>
      <c r="V333" s="47">
        <f t="shared" si="132"/>
        <v>0</v>
      </c>
      <c r="W333" s="303"/>
      <c r="X333" s="304">
        <f>(J333*1000)/C333</f>
        <v>640</v>
      </c>
      <c r="Y333" s="305">
        <f>(K333*1000)/C333</f>
        <v>0</v>
      </c>
      <c r="Z333" s="305">
        <f>(L333*1000)/C333</f>
        <v>0</v>
      </c>
      <c r="AA333" s="305">
        <f>(M333*1000)/C333</f>
        <v>0</v>
      </c>
      <c r="AB333" s="306">
        <f>(N333*1000)/C333</f>
        <v>0</v>
      </c>
      <c r="AC333" s="307">
        <f>SUM(X333:AB333)</f>
        <v>640</v>
      </c>
      <c r="AD333" s="308"/>
      <c r="AE333" s="309">
        <f>SUM(AC333:AD333)</f>
        <v>640</v>
      </c>
    </row>
    <row r="334" spans="1:31" ht="18" customHeight="1">
      <c r="A334" s="30">
        <v>546000</v>
      </c>
      <c r="B334" s="31" t="s">
        <v>57</v>
      </c>
      <c r="C334" s="32">
        <v>25</v>
      </c>
      <c r="D334" s="574">
        <v>302</v>
      </c>
      <c r="E334" s="73">
        <v>802</v>
      </c>
      <c r="F334" s="73" t="s">
        <v>333</v>
      </c>
      <c r="G334" s="73">
        <v>9402</v>
      </c>
      <c r="H334" s="36"/>
      <c r="I334" s="552"/>
      <c r="J334" s="116">
        <v>24</v>
      </c>
      <c r="K334" s="563"/>
      <c r="L334" s="563"/>
      <c r="M334" s="563"/>
      <c r="N334" s="607"/>
      <c r="O334" s="558">
        <f>SUM(J334:N334)</f>
        <v>24</v>
      </c>
      <c r="P334" s="554"/>
      <c r="Q334" s="45"/>
      <c r="R334" s="554"/>
      <c r="S334" s="44">
        <f>SUM(O334,R334)</f>
        <v>24</v>
      </c>
      <c r="T334" s="45"/>
      <c r="U334" s="46">
        <f t="shared" si="148"/>
        <v>24</v>
      </c>
      <c r="V334" s="47">
        <f t="shared" si="132"/>
        <v>0</v>
      </c>
      <c r="W334" s="48"/>
      <c r="X334" s="49">
        <f>(J334*1000)/C334</f>
        <v>960</v>
      </c>
      <c r="Y334" s="50">
        <f>(K334*1000)/C334</f>
        <v>0</v>
      </c>
      <c r="Z334" s="50">
        <f>(L334*1000)/C334</f>
        <v>0</v>
      </c>
      <c r="AA334" s="50">
        <f>(M334*1000)/C334</f>
        <v>0</v>
      </c>
      <c r="AB334" s="51">
        <f>(N334*1000)/C334</f>
        <v>0</v>
      </c>
      <c r="AC334" s="52">
        <f>SUM(X334:AB334)</f>
        <v>960</v>
      </c>
      <c r="AD334" s="53">
        <f>(R334*1000)/C334</f>
        <v>0</v>
      </c>
      <c r="AE334" s="54">
        <f>SUM(AC334:AD334)</f>
        <v>960</v>
      </c>
    </row>
    <row r="335" spans="1:31" ht="0.75" customHeight="1">
      <c r="A335" s="440">
        <v>546030</v>
      </c>
      <c r="B335" s="441" t="s">
        <v>57</v>
      </c>
      <c r="C335" s="168">
        <v>25</v>
      </c>
      <c r="D335" s="684" t="s">
        <v>334</v>
      </c>
      <c r="E335" s="170"/>
      <c r="F335" s="170"/>
      <c r="G335" s="170"/>
      <c r="H335" s="170"/>
      <c r="I335" s="792"/>
      <c r="J335" s="624"/>
      <c r="K335" s="625"/>
      <c r="L335" s="625"/>
      <c r="M335" s="625"/>
      <c r="N335" s="626"/>
      <c r="O335" s="423">
        <f>SUM(J335:N335)</f>
        <v>0</v>
      </c>
      <c r="P335" s="554"/>
      <c r="Q335" s="422"/>
      <c r="R335" s="823">
        <f>SUM(P335:Q335)</f>
        <v>0</v>
      </c>
      <c r="S335" s="44">
        <f>SUM(O335,R335)</f>
        <v>0</v>
      </c>
      <c r="T335" s="422"/>
      <c r="U335" s="423">
        <f t="shared" si="148"/>
        <v>0</v>
      </c>
      <c r="V335" s="47">
        <f t="shared" si="132"/>
        <v>0</v>
      </c>
      <c r="W335" s="424"/>
      <c r="X335" s="425">
        <f>(J335*1000)/C335</f>
        <v>0</v>
      </c>
      <c r="Y335" s="426">
        <f>(K335*1000)/C335</f>
        <v>0</v>
      </c>
      <c r="Z335" s="426">
        <f>(L335*1000)/C335</f>
        <v>0</v>
      </c>
      <c r="AA335" s="426">
        <f>(M335*1000)/C335</f>
        <v>0</v>
      </c>
      <c r="AB335" s="427">
        <f>(N335*1000)/C335</f>
        <v>0</v>
      </c>
      <c r="AC335" s="428">
        <f>SUM(X335:AB335)</f>
        <v>0</v>
      </c>
      <c r="AD335" s="429">
        <f>(R335*1000)/C335</f>
        <v>0</v>
      </c>
      <c r="AE335" s="437">
        <f>SUM(AC335:AD335)</f>
        <v>0</v>
      </c>
    </row>
    <row r="336" spans="1:31" ht="18" customHeight="1" thickBot="1">
      <c r="A336" s="281" t="s">
        <v>335</v>
      </c>
      <c r="B336" s="282"/>
      <c r="C336" s="708"/>
      <c r="D336" s="709"/>
      <c r="E336" s="282"/>
      <c r="F336" s="282"/>
      <c r="G336" s="282"/>
      <c r="H336" s="282"/>
      <c r="I336" s="709"/>
      <c r="J336" s="290">
        <f>SUM(J331:J335)</f>
        <v>84</v>
      </c>
      <c r="K336" s="290">
        <f t="shared" ref="K336:U336" si="152">SUM(K331:K335)</f>
        <v>0</v>
      </c>
      <c r="L336" s="290">
        <f t="shared" si="152"/>
        <v>0</v>
      </c>
      <c r="M336" s="290">
        <f t="shared" si="152"/>
        <v>0</v>
      </c>
      <c r="N336" s="290">
        <f t="shared" si="152"/>
        <v>0</v>
      </c>
      <c r="O336" s="292">
        <f t="shared" si="152"/>
        <v>84</v>
      </c>
      <c r="P336" s="295">
        <f t="shared" si="152"/>
        <v>0</v>
      </c>
      <c r="Q336" s="291">
        <f t="shared" si="152"/>
        <v>0</v>
      </c>
      <c r="R336" s="295">
        <f t="shared" si="152"/>
        <v>0</v>
      </c>
      <c r="S336" s="290">
        <f t="shared" si="152"/>
        <v>56</v>
      </c>
      <c r="T336" s="291">
        <f t="shared" si="152"/>
        <v>28</v>
      </c>
      <c r="U336" s="292">
        <f t="shared" si="152"/>
        <v>84</v>
      </c>
      <c r="V336" s="47">
        <f t="shared" si="132"/>
        <v>0</v>
      </c>
      <c r="W336" s="382"/>
      <c r="X336" s="294">
        <f t="shared" ref="X336:AE336" si="153">SUM(X331:X335)</f>
        <v>2240</v>
      </c>
      <c r="Y336" s="291">
        <f t="shared" si="153"/>
        <v>0</v>
      </c>
      <c r="Z336" s="291">
        <f t="shared" si="153"/>
        <v>0</v>
      </c>
      <c r="AA336" s="291">
        <f t="shared" si="153"/>
        <v>0</v>
      </c>
      <c r="AB336" s="295">
        <f t="shared" si="153"/>
        <v>0</v>
      </c>
      <c r="AC336" s="292">
        <f t="shared" si="153"/>
        <v>2240</v>
      </c>
      <c r="AD336" s="295">
        <f t="shared" si="153"/>
        <v>0</v>
      </c>
      <c r="AE336" s="296">
        <f t="shared" si="153"/>
        <v>2240</v>
      </c>
    </row>
    <row r="337" spans="1:31" ht="18" customHeight="1">
      <c r="A337" s="443">
        <v>433000</v>
      </c>
      <c r="B337" s="193" t="s">
        <v>57</v>
      </c>
      <c r="C337" s="238">
        <v>25</v>
      </c>
      <c r="D337" s="551">
        <v>384</v>
      </c>
      <c r="E337" s="34">
        <v>884</v>
      </c>
      <c r="F337" s="314"/>
      <c r="G337" s="34"/>
      <c r="H337" s="35"/>
      <c r="I337" s="712"/>
      <c r="J337" s="851">
        <v>16</v>
      </c>
      <c r="K337" s="430">
        <v>8</v>
      </c>
      <c r="L337" s="726"/>
      <c r="M337" s="430"/>
      <c r="N337" s="433"/>
      <c r="O337" s="431">
        <f t="shared" ref="O337:O387" si="154">SUM(J337:N337)</f>
        <v>24</v>
      </c>
      <c r="P337" s="554"/>
      <c r="Q337" s="301"/>
      <c r="R337" s="717"/>
      <c r="S337" s="44">
        <f t="shared" ref="S337:S374" si="155">SUM(O337,R337)</f>
        <v>24</v>
      </c>
      <c r="T337" s="301"/>
      <c r="U337" s="302">
        <f t="shared" si="148"/>
        <v>24</v>
      </c>
      <c r="V337" s="47">
        <f t="shared" si="132"/>
        <v>0</v>
      </c>
      <c r="W337" s="303"/>
      <c r="X337" s="304">
        <f t="shared" ref="X337:X382" si="156">(J337*1000)/C337</f>
        <v>640</v>
      </c>
      <c r="Y337" s="305">
        <f t="shared" ref="Y337:Y382" si="157">(K337*1000)/C337</f>
        <v>320</v>
      </c>
      <c r="Z337" s="305">
        <f t="shared" ref="Z337:Z382" si="158">(L337*1000)/C337</f>
        <v>0</v>
      </c>
      <c r="AA337" s="305">
        <f t="shared" ref="AA337:AA382" si="159">(M337*1000)/C337</f>
        <v>0</v>
      </c>
      <c r="AB337" s="306">
        <f t="shared" ref="AB337:AB382" si="160">(N337*1000)/C337</f>
        <v>0</v>
      </c>
      <c r="AC337" s="307">
        <f t="shared" ref="AC337:AC387" si="161">SUM(X337:AB337)</f>
        <v>960</v>
      </c>
      <c r="AD337" s="308">
        <f t="shared" ref="AD337:AD382" si="162">(R337*1000)/C337</f>
        <v>0</v>
      </c>
      <c r="AE337" s="309">
        <f t="shared" ref="AE337:AE387" si="163">SUM(AC337:AD337)</f>
        <v>960</v>
      </c>
    </row>
    <row r="338" spans="1:31" ht="18" customHeight="1">
      <c r="A338" s="443">
        <v>433060</v>
      </c>
      <c r="B338" s="445" t="s">
        <v>57</v>
      </c>
      <c r="C338" s="238">
        <v>25</v>
      </c>
      <c r="D338" s="551"/>
      <c r="E338" s="34"/>
      <c r="F338" s="314" t="s">
        <v>336</v>
      </c>
      <c r="G338" s="34"/>
      <c r="H338" s="35"/>
      <c r="I338" s="712"/>
      <c r="J338" s="851"/>
      <c r="K338" s="430"/>
      <c r="L338" s="726">
        <v>8</v>
      </c>
      <c r="M338" s="430"/>
      <c r="N338" s="433"/>
      <c r="O338" s="431">
        <f t="shared" si="154"/>
        <v>8</v>
      </c>
      <c r="P338" s="554"/>
      <c r="Q338" s="301"/>
      <c r="R338" s="717"/>
      <c r="S338" s="44">
        <f t="shared" si="155"/>
        <v>8</v>
      </c>
      <c r="T338" s="301"/>
      <c r="U338" s="302">
        <f>SUM(S338:T338)</f>
        <v>8</v>
      </c>
      <c r="V338" s="47">
        <f>O338+R338-U338</f>
        <v>0</v>
      </c>
      <c r="W338" s="303"/>
      <c r="X338" s="304"/>
      <c r="Y338" s="305"/>
      <c r="Z338" s="305">
        <f t="shared" si="158"/>
        <v>320</v>
      </c>
      <c r="AA338" s="305">
        <f t="shared" si="159"/>
        <v>0</v>
      </c>
      <c r="AB338" s="306">
        <f t="shared" si="160"/>
        <v>0</v>
      </c>
      <c r="AC338" s="307">
        <f t="shared" si="161"/>
        <v>320</v>
      </c>
      <c r="AD338" s="308"/>
      <c r="AE338" s="309">
        <f t="shared" si="163"/>
        <v>320</v>
      </c>
    </row>
    <row r="339" spans="1:31" ht="18" customHeight="1">
      <c r="A339" s="443">
        <v>433760</v>
      </c>
      <c r="B339" s="445" t="s">
        <v>57</v>
      </c>
      <c r="C339" s="238">
        <v>25</v>
      </c>
      <c r="D339" s="551"/>
      <c r="E339" s="34"/>
      <c r="F339" s="314" t="s">
        <v>337</v>
      </c>
      <c r="G339" s="34"/>
      <c r="H339" s="35"/>
      <c r="I339" s="712"/>
      <c r="J339" s="851"/>
      <c r="K339" s="430"/>
      <c r="L339" s="726">
        <v>16</v>
      </c>
      <c r="M339" s="430"/>
      <c r="N339" s="433"/>
      <c r="O339" s="431">
        <f t="shared" si="154"/>
        <v>16</v>
      </c>
      <c r="P339" s="554"/>
      <c r="Q339" s="301"/>
      <c r="R339" s="717"/>
      <c r="S339" s="44">
        <f t="shared" si="155"/>
        <v>16</v>
      </c>
      <c r="T339" s="301"/>
      <c r="U339" s="302">
        <f>SUM(S339:T339)</f>
        <v>16</v>
      </c>
      <c r="V339" s="47">
        <f>O339+R339-U339</f>
        <v>0</v>
      </c>
      <c r="W339" s="303"/>
      <c r="X339" s="304"/>
      <c r="Y339" s="305"/>
      <c r="Z339" s="305">
        <f t="shared" si="158"/>
        <v>640</v>
      </c>
      <c r="AA339" s="305">
        <f t="shared" si="159"/>
        <v>0</v>
      </c>
      <c r="AB339" s="306">
        <f t="shared" si="160"/>
        <v>0</v>
      </c>
      <c r="AC339" s="307">
        <f t="shared" si="161"/>
        <v>640</v>
      </c>
      <c r="AD339" s="308"/>
      <c r="AE339" s="309">
        <f t="shared" si="163"/>
        <v>640</v>
      </c>
    </row>
    <row r="340" spans="1:31" ht="18" customHeight="1">
      <c r="A340" s="443">
        <v>433778</v>
      </c>
      <c r="B340" s="445" t="s">
        <v>57</v>
      </c>
      <c r="C340" s="238">
        <v>40</v>
      </c>
      <c r="D340" s="551"/>
      <c r="E340" s="34"/>
      <c r="F340" s="314" t="s">
        <v>494</v>
      </c>
      <c r="G340" s="34"/>
      <c r="H340" s="35"/>
      <c r="I340" s="712"/>
      <c r="J340" s="851"/>
      <c r="K340" s="430"/>
      <c r="L340" s="726">
        <v>7</v>
      </c>
      <c r="M340" s="430"/>
      <c r="N340" s="433"/>
      <c r="O340" s="431">
        <f t="shared" si="154"/>
        <v>7</v>
      </c>
      <c r="P340" s="554"/>
      <c r="Q340" s="301"/>
      <c r="R340" s="717"/>
      <c r="S340" s="44">
        <f t="shared" si="155"/>
        <v>7</v>
      </c>
      <c r="T340" s="301"/>
      <c r="U340" s="302">
        <f t="shared" ref="U340:U346" si="164">SUM(S340:T340)</f>
        <v>7</v>
      </c>
      <c r="V340" s="47">
        <f t="shared" ref="V340:V346" si="165">O340+R340-U340</f>
        <v>0</v>
      </c>
      <c r="W340" s="303"/>
      <c r="X340" s="304"/>
      <c r="Y340" s="305"/>
      <c r="Z340" s="305">
        <f t="shared" si="158"/>
        <v>175</v>
      </c>
      <c r="AA340" s="305">
        <f t="shared" si="159"/>
        <v>0</v>
      </c>
      <c r="AB340" s="306">
        <f t="shared" si="160"/>
        <v>0</v>
      </c>
      <c r="AC340" s="307">
        <f t="shared" si="161"/>
        <v>175</v>
      </c>
      <c r="AD340" s="308"/>
      <c r="AE340" s="309">
        <f t="shared" si="163"/>
        <v>175</v>
      </c>
    </row>
    <row r="341" spans="1:31" ht="18" customHeight="1">
      <c r="A341" s="443">
        <v>433779</v>
      </c>
      <c r="B341" s="445" t="s">
        <v>57</v>
      </c>
      <c r="C341" s="67" t="s">
        <v>27</v>
      </c>
      <c r="D341" s="551"/>
      <c r="E341" s="34"/>
      <c r="F341" s="314" t="s">
        <v>484</v>
      </c>
      <c r="G341" s="34"/>
      <c r="H341" s="35"/>
      <c r="I341" s="712"/>
      <c r="J341" s="851"/>
      <c r="K341" s="430"/>
      <c r="L341" s="726">
        <v>41</v>
      </c>
      <c r="M341" s="430"/>
      <c r="N341" s="433"/>
      <c r="O341" s="431">
        <f t="shared" si="154"/>
        <v>41</v>
      </c>
      <c r="P341" s="554"/>
      <c r="Q341" s="301"/>
      <c r="R341" s="717"/>
      <c r="S341" s="44"/>
      <c r="T341" s="143">
        <f>SUM(O341,R341)</f>
        <v>41</v>
      </c>
      <c r="U341" s="302">
        <f t="shared" si="164"/>
        <v>41</v>
      </c>
      <c r="V341" s="47">
        <f t="shared" si="165"/>
        <v>0</v>
      </c>
      <c r="W341" s="303"/>
      <c r="X341" s="304"/>
      <c r="Y341" s="305"/>
      <c r="Z341" s="305"/>
      <c r="AA341" s="305"/>
      <c r="AB341" s="306"/>
      <c r="AC341" s="307"/>
      <c r="AD341" s="308"/>
      <c r="AE341" s="309"/>
    </row>
    <row r="342" spans="1:31" ht="18" customHeight="1">
      <c r="A342" s="443">
        <v>433780</v>
      </c>
      <c r="B342" s="445" t="s">
        <v>57</v>
      </c>
      <c r="C342" s="67" t="s">
        <v>27</v>
      </c>
      <c r="D342" s="551"/>
      <c r="E342" s="34"/>
      <c r="F342" s="314" t="s">
        <v>485</v>
      </c>
      <c r="G342" s="34"/>
      <c r="H342" s="35"/>
      <c r="I342" s="712"/>
      <c r="J342" s="851"/>
      <c r="K342" s="430"/>
      <c r="L342" s="726">
        <v>20</v>
      </c>
      <c r="M342" s="430"/>
      <c r="N342" s="433"/>
      <c r="O342" s="431">
        <f t="shared" si="154"/>
        <v>20</v>
      </c>
      <c r="P342" s="554"/>
      <c r="Q342" s="301"/>
      <c r="R342" s="717"/>
      <c r="S342" s="44"/>
      <c r="T342" s="143">
        <f>SUM(O342,R342)</f>
        <v>20</v>
      </c>
      <c r="U342" s="302">
        <f t="shared" si="164"/>
        <v>20</v>
      </c>
      <c r="V342" s="47">
        <f t="shared" si="165"/>
        <v>0</v>
      </c>
      <c r="W342" s="303"/>
      <c r="X342" s="304"/>
      <c r="Y342" s="305"/>
      <c r="Z342" s="305"/>
      <c r="AA342" s="305"/>
      <c r="AB342" s="306"/>
      <c r="AC342" s="307"/>
      <c r="AD342" s="308"/>
      <c r="AE342" s="309"/>
    </row>
    <row r="343" spans="1:31" ht="18" customHeight="1">
      <c r="A343" s="443">
        <v>433781</v>
      </c>
      <c r="B343" s="445" t="s">
        <v>57</v>
      </c>
      <c r="C343" s="932">
        <v>40</v>
      </c>
      <c r="D343" s="551"/>
      <c r="E343" s="34"/>
      <c r="F343" s="314" t="s">
        <v>486</v>
      </c>
      <c r="G343" s="34"/>
      <c r="H343" s="35"/>
      <c r="I343" s="712"/>
      <c r="J343" s="851"/>
      <c r="K343" s="430"/>
      <c r="L343" s="726">
        <v>15</v>
      </c>
      <c r="M343" s="430"/>
      <c r="N343" s="433"/>
      <c r="O343" s="431">
        <f t="shared" si="154"/>
        <v>15</v>
      </c>
      <c r="P343" s="554"/>
      <c r="Q343" s="301"/>
      <c r="R343" s="717"/>
      <c r="S343" s="431">
        <f t="shared" ref="S343:S344" si="166">SUM(N343:R343)</f>
        <v>15</v>
      </c>
      <c r="T343" s="720"/>
      <c r="U343" s="302">
        <f t="shared" si="164"/>
        <v>15</v>
      </c>
      <c r="V343" s="47"/>
      <c r="W343" s="303"/>
      <c r="X343" s="304"/>
      <c r="Y343" s="305"/>
      <c r="Z343" s="305">
        <f t="shared" si="158"/>
        <v>375</v>
      </c>
      <c r="AA343" s="305"/>
      <c r="AB343" s="306"/>
      <c r="AC343" s="307">
        <f t="shared" si="161"/>
        <v>375</v>
      </c>
      <c r="AD343" s="308"/>
      <c r="AE343" s="309">
        <f t="shared" si="163"/>
        <v>375</v>
      </c>
    </row>
    <row r="344" spans="1:31" ht="18" customHeight="1">
      <c r="A344" s="443">
        <v>433782</v>
      </c>
      <c r="B344" s="445" t="s">
        <v>57</v>
      </c>
      <c r="C344" s="929">
        <v>40</v>
      </c>
      <c r="D344" s="551"/>
      <c r="E344" s="34"/>
      <c r="F344" s="927" t="s">
        <v>498</v>
      </c>
      <c r="G344" s="34"/>
      <c r="H344" s="35"/>
      <c r="I344" s="712"/>
      <c r="J344" s="851"/>
      <c r="K344" s="430"/>
      <c r="L344" s="726"/>
      <c r="M344" s="430"/>
      <c r="N344" s="433"/>
      <c r="O344" s="431">
        <f t="shared" si="154"/>
        <v>0</v>
      </c>
      <c r="P344" s="554"/>
      <c r="Q344" s="301"/>
      <c r="R344" s="717"/>
      <c r="S344" s="431">
        <f t="shared" si="166"/>
        <v>0</v>
      </c>
      <c r="T344" s="720"/>
      <c r="U344" s="302">
        <f t="shared" si="164"/>
        <v>0</v>
      </c>
      <c r="V344" s="47">
        <f t="shared" si="165"/>
        <v>0</v>
      </c>
      <c r="W344" s="303"/>
      <c r="X344" s="304"/>
      <c r="Y344" s="305"/>
      <c r="Z344" s="305">
        <f t="shared" si="158"/>
        <v>0</v>
      </c>
      <c r="AA344" s="305"/>
      <c r="AB344" s="306"/>
      <c r="AC344" s="307">
        <f t="shared" si="161"/>
        <v>0</v>
      </c>
      <c r="AD344" s="308"/>
      <c r="AE344" s="309">
        <f t="shared" si="163"/>
        <v>0</v>
      </c>
    </row>
    <row r="345" spans="1:31" ht="18" hidden="1" customHeight="1">
      <c r="A345" s="443">
        <v>433783</v>
      </c>
      <c r="B345" s="445" t="s">
        <v>57</v>
      </c>
      <c r="C345" s="928" t="s">
        <v>27</v>
      </c>
      <c r="D345" s="551"/>
      <c r="E345" s="34"/>
      <c r="F345" s="927" t="s">
        <v>499</v>
      </c>
      <c r="G345" s="34"/>
      <c r="H345" s="35"/>
      <c r="I345" s="712"/>
      <c r="J345" s="851"/>
      <c r="K345" s="430"/>
      <c r="L345" s="726"/>
      <c r="M345" s="430"/>
      <c r="N345" s="433"/>
      <c r="O345" s="431"/>
      <c r="P345" s="554"/>
      <c r="Q345" s="301"/>
      <c r="R345" s="717"/>
      <c r="S345" s="44"/>
      <c r="T345" s="720"/>
      <c r="U345" s="302">
        <f t="shared" si="164"/>
        <v>0</v>
      </c>
      <c r="V345" s="47">
        <f t="shared" si="165"/>
        <v>0</v>
      </c>
      <c r="W345" s="303"/>
      <c r="X345" s="304"/>
      <c r="Y345" s="305"/>
      <c r="Z345" s="305"/>
      <c r="AA345" s="305"/>
      <c r="AB345" s="306"/>
      <c r="AC345" s="307"/>
      <c r="AD345" s="308"/>
      <c r="AE345" s="309"/>
    </row>
    <row r="346" spans="1:31" ht="18" customHeight="1">
      <c r="A346" s="443">
        <v>433774</v>
      </c>
      <c r="B346" s="445" t="s">
        <v>57</v>
      </c>
      <c r="C346" s="929">
        <v>40</v>
      </c>
      <c r="D346" s="551"/>
      <c r="E346" s="34"/>
      <c r="F346" s="927" t="s">
        <v>500</v>
      </c>
      <c r="G346" s="34"/>
      <c r="H346" s="35"/>
      <c r="I346" s="712"/>
      <c r="J346" s="851"/>
      <c r="K346" s="430"/>
      <c r="L346" s="726"/>
      <c r="M346" s="430"/>
      <c r="N346" s="433"/>
      <c r="O346" s="431">
        <f t="shared" si="154"/>
        <v>0</v>
      </c>
      <c r="P346" s="554"/>
      <c r="Q346" s="301"/>
      <c r="R346" s="717"/>
      <c r="S346" s="431">
        <f t="shared" ref="S346" si="167">SUM(N346:R346)</f>
        <v>0</v>
      </c>
      <c r="T346" s="720"/>
      <c r="U346" s="302">
        <f t="shared" si="164"/>
        <v>0</v>
      </c>
      <c r="V346" s="47">
        <f t="shared" si="165"/>
        <v>0</v>
      </c>
      <c r="W346" s="303"/>
      <c r="X346" s="304"/>
      <c r="Y346" s="305"/>
      <c r="Z346" s="305">
        <f t="shared" si="158"/>
        <v>0</v>
      </c>
      <c r="AA346" s="305"/>
      <c r="AB346" s="306"/>
      <c r="AC346" s="307">
        <f t="shared" si="161"/>
        <v>0</v>
      </c>
      <c r="AD346" s="308"/>
      <c r="AE346" s="309">
        <f t="shared" si="163"/>
        <v>0</v>
      </c>
    </row>
    <row r="347" spans="1:31" s="865" customFormat="1" ht="18" customHeight="1">
      <c r="A347" s="443">
        <v>433700</v>
      </c>
      <c r="B347" s="852" t="s">
        <v>57</v>
      </c>
      <c r="C347" s="853">
        <v>25</v>
      </c>
      <c r="D347" s="555"/>
      <c r="E347" s="242"/>
      <c r="F347" s="242"/>
      <c r="G347" s="242"/>
      <c r="H347" s="854">
        <v>6884</v>
      </c>
      <c r="I347" s="855"/>
      <c r="J347" s="856"/>
      <c r="K347" s="857"/>
      <c r="L347" s="857"/>
      <c r="M347" s="857"/>
      <c r="N347" s="931"/>
      <c r="O347" s="431">
        <f t="shared" si="154"/>
        <v>0</v>
      </c>
      <c r="P347" s="436"/>
      <c r="Q347" s="430"/>
      <c r="R347" s="433"/>
      <c r="S347" s="44">
        <f t="shared" si="155"/>
        <v>0</v>
      </c>
      <c r="T347" s="430"/>
      <c r="U347" s="431">
        <f t="shared" si="148"/>
        <v>0</v>
      </c>
      <c r="V347" s="47">
        <f>O347+R347-U347</f>
        <v>0</v>
      </c>
      <c r="W347" s="858"/>
      <c r="X347" s="859"/>
      <c r="Y347" s="860"/>
      <c r="Z347" s="860">
        <f t="shared" si="158"/>
        <v>0</v>
      </c>
      <c r="AA347" s="860">
        <f t="shared" si="159"/>
        <v>0</v>
      </c>
      <c r="AB347" s="861">
        <f t="shared" si="160"/>
        <v>0</v>
      </c>
      <c r="AC347" s="862">
        <f t="shared" si="161"/>
        <v>0</v>
      </c>
      <c r="AD347" s="863"/>
      <c r="AE347" s="864">
        <f t="shared" si="163"/>
        <v>0</v>
      </c>
    </row>
    <row r="348" spans="1:31" s="865" customFormat="1" ht="18" hidden="1" customHeight="1">
      <c r="A348" s="443">
        <v>433701</v>
      </c>
      <c r="B348" s="852">
        <v>4</v>
      </c>
      <c r="C348" s="853">
        <v>25</v>
      </c>
      <c r="D348" s="555"/>
      <c r="E348" s="242"/>
      <c r="F348" s="242"/>
      <c r="G348" s="242"/>
      <c r="H348" s="854">
        <v>6984</v>
      </c>
      <c r="I348" s="855"/>
      <c r="J348" s="851"/>
      <c r="K348" s="430"/>
      <c r="L348" s="430"/>
      <c r="M348" s="430"/>
      <c r="N348" s="866"/>
      <c r="O348" s="431">
        <f t="shared" si="154"/>
        <v>0</v>
      </c>
      <c r="P348" s="436"/>
      <c r="Q348" s="430"/>
      <c r="R348" s="433"/>
      <c r="S348" s="44">
        <f t="shared" si="155"/>
        <v>0</v>
      </c>
      <c r="T348" s="430"/>
      <c r="U348" s="431">
        <f t="shared" si="148"/>
        <v>0</v>
      </c>
      <c r="V348" s="47">
        <f t="shared" ref="V348:V412" si="168">O348+R348-U348</f>
        <v>0</v>
      </c>
      <c r="W348" s="858"/>
      <c r="X348" s="859"/>
      <c r="Y348" s="860"/>
      <c r="Z348" s="860">
        <f t="shared" si="158"/>
        <v>0</v>
      </c>
      <c r="AA348" s="860">
        <f t="shared" si="159"/>
        <v>0</v>
      </c>
      <c r="AB348" s="861">
        <f t="shared" si="160"/>
        <v>0</v>
      </c>
      <c r="AC348" s="862">
        <f t="shared" si="161"/>
        <v>0</v>
      </c>
      <c r="AD348" s="863"/>
      <c r="AE348" s="864">
        <f t="shared" si="163"/>
        <v>0</v>
      </c>
    </row>
    <row r="349" spans="1:31" ht="18" customHeight="1">
      <c r="A349" s="443">
        <v>433001</v>
      </c>
      <c r="B349" s="445">
        <v>4</v>
      </c>
      <c r="C349" s="238">
        <v>25</v>
      </c>
      <c r="D349" s="551">
        <v>584</v>
      </c>
      <c r="E349" s="34">
        <v>984</v>
      </c>
      <c r="F349" s="34"/>
      <c r="G349" s="34"/>
      <c r="H349" s="35"/>
      <c r="I349" s="712"/>
      <c r="J349" s="44">
        <v>6</v>
      </c>
      <c r="K349" s="139">
        <v>2</v>
      </c>
      <c r="L349" s="139"/>
      <c r="M349" s="139"/>
      <c r="N349" s="436"/>
      <c r="O349" s="65">
        <f t="shared" si="154"/>
        <v>8</v>
      </c>
      <c r="P349" s="554"/>
      <c r="Q349" s="45"/>
      <c r="R349" s="554"/>
      <c r="S349" s="44">
        <f t="shared" si="155"/>
        <v>8</v>
      </c>
      <c r="T349" s="45"/>
      <c r="U349" s="46">
        <f t="shared" si="148"/>
        <v>8</v>
      </c>
      <c r="V349" s="47">
        <f t="shared" si="168"/>
        <v>0</v>
      </c>
      <c r="W349" s="48"/>
      <c r="X349" s="49">
        <f t="shared" si="156"/>
        <v>240</v>
      </c>
      <c r="Y349" s="50">
        <f t="shared" si="157"/>
        <v>80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320</v>
      </c>
      <c r="AD349" s="53">
        <f t="shared" si="162"/>
        <v>0</v>
      </c>
      <c r="AE349" s="54">
        <f t="shared" si="163"/>
        <v>320</v>
      </c>
    </row>
    <row r="350" spans="1:31" ht="18" hidden="1" customHeight="1">
      <c r="A350" s="443">
        <v>434000</v>
      </c>
      <c r="B350" s="445" t="s">
        <v>57</v>
      </c>
      <c r="C350" s="238">
        <v>25</v>
      </c>
      <c r="D350" s="551">
        <v>385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>
      <c r="A351" s="443">
        <v>434001</v>
      </c>
      <c r="B351" s="445">
        <v>3.5</v>
      </c>
      <c r="C351" s="238">
        <v>25</v>
      </c>
      <c r="D351" s="551">
        <v>585</v>
      </c>
      <c r="E351" s="34"/>
      <c r="F351" s="34"/>
      <c r="G351" s="34"/>
      <c r="H351" s="35"/>
      <c r="I351" s="712"/>
      <c r="J351" s="640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customHeight="1">
      <c r="A352" s="443">
        <v>433010</v>
      </c>
      <c r="B352" s="445" t="s">
        <v>57</v>
      </c>
      <c r="C352" s="238">
        <v>25</v>
      </c>
      <c r="D352" s="551" t="s">
        <v>338</v>
      </c>
      <c r="E352" s="34" t="s">
        <v>339</v>
      </c>
      <c r="F352" s="34"/>
      <c r="G352" s="34"/>
      <c r="H352" s="35"/>
      <c r="I352" s="712"/>
      <c r="J352" s="63">
        <v>6</v>
      </c>
      <c r="K352" s="139">
        <v>2</v>
      </c>
      <c r="L352" s="603"/>
      <c r="M352" s="603"/>
      <c r="N352" s="613"/>
      <c r="O352" s="65">
        <f t="shared" si="154"/>
        <v>8</v>
      </c>
      <c r="P352" s="554"/>
      <c r="Q352" s="45"/>
      <c r="R352" s="554"/>
      <c r="S352" s="44">
        <f t="shared" si="155"/>
        <v>8</v>
      </c>
      <c r="T352" s="45"/>
      <c r="U352" s="46">
        <f t="shared" si="148"/>
        <v>8</v>
      </c>
      <c r="V352" s="47">
        <f t="shared" si="168"/>
        <v>0</v>
      </c>
      <c r="W352" s="48" t="s">
        <v>459</v>
      </c>
      <c r="X352" s="49">
        <f t="shared" si="156"/>
        <v>240</v>
      </c>
      <c r="Y352" s="50">
        <f t="shared" si="157"/>
        <v>80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320</v>
      </c>
      <c r="AD352" s="53">
        <f t="shared" si="162"/>
        <v>0</v>
      </c>
      <c r="AE352" s="54">
        <f t="shared" si="163"/>
        <v>320</v>
      </c>
    </row>
    <row r="353" spans="1:31" ht="18" hidden="1" customHeight="1">
      <c r="A353" s="443">
        <v>433011</v>
      </c>
      <c r="B353" s="445">
        <v>4</v>
      </c>
      <c r="C353" s="238">
        <v>25</v>
      </c>
      <c r="D353" s="551" t="s">
        <v>340</v>
      </c>
      <c r="E353" s="34" t="s">
        <v>341</v>
      </c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hidden="1" customHeight="1">
      <c r="A354" s="443">
        <v>411001</v>
      </c>
      <c r="B354" s="445">
        <v>4</v>
      </c>
      <c r="C354" s="238">
        <v>25</v>
      </c>
      <c r="D354" s="551">
        <v>571</v>
      </c>
      <c r="E354" s="34"/>
      <c r="F354" s="34"/>
      <c r="G354" s="34"/>
      <c r="H354" s="35"/>
      <c r="I354" s="712"/>
      <c r="J354" s="553"/>
      <c r="K354" s="467"/>
      <c r="L354" s="467"/>
      <c r="M354" s="467"/>
      <c r="N354" s="339"/>
      <c r="O354" s="46">
        <f t="shared" si="154"/>
        <v>0</v>
      </c>
      <c r="P354" s="554"/>
      <c r="Q354" s="45"/>
      <c r="R354" s="554"/>
      <c r="S354" s="44">
        <f t="shared" si="155"/>
        <v>0</v>
      </c>
      <c r="T354" s="45"/>
      <c r="U354" s="46">
        <f t="shared" si="148"/>
        <v>0</v>
      </c>
      <c r="V354" s="47">
        <f t="shared" si="168"/>
        <v>0</v>
      </c>
      <c r="W354" s="48"/>
      <c r="X354" s="49">
        <f t="shared" si="156"/>
        <v>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0</v>
      </c>
      <c r="AD354" s="53">
        <f t="shared" si="162"/>
        <v>0</v>
      </c>
      <c r="AE354" s="54">
        <f t="shared" si="163"/>
        <v>0</v>
      </c>
    </row>
    <row r="355" spans="1:31" ht="18" hidden="1" customHeight="1">
      <c r="A355" s="443">
        <v>411001</v>
      </c>
      <c r="B355" s="445">
        <v>4</v>
      </c>
      <c r="C355" s="238">
        <v>5</v>
      </c>
      <c r="D355" s="551">
        <v>571</v>
      </c>
      <c r="E355" s="34"/>
      <c r="F355" s="34"/>
      <c r="G355" s="34"/>
      <c r="H355" s="35"/>
      <c r="I355" s="712"/>
      <c r="J355" s="553"/>
      <c r="K355" s="467"/>
      <c r="L355" s="467"/>
      <c r="M355" s="467"/>
      <c r="N355" s="339"/>
      <c r="O355" s="46">
        <f t="shared" si="154"/>
        <v>0</v>
      </c>
      <c r="P355" s="554"/>
      <c r="Q355" s="45"/>
      <c r="R355" s="554"/>
      <c r="S355" s="44">
        <f t="shared" si="155"/>
        <v>0</v>
      </c>
      <c r="T355" s="45"/>
      <c r="U355" s="46">
        <f t="shared" si="148"/>
        <v>0</v>
      </c>
      <c r="V355" s="47">
        <f t="shared" si="168"/>
        <v>0</v>
      </c>
      <c r="W355" s="48"/>
      <c r="X355" s="49">
        <f t="shared" si="156"/>
        <v>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0</v>
      </c>
      <c r="AD355" s="53">
        <f t="shared" si="162"/>
        <v>0</v>
      </c>
      <c r="AE355" s="54">
        <f t="shared" si="163"/>
        <v>0</v>
      </c>
    </row>
    <row r="356" spans="1:31" ht="18" hidden="1" customHeight="1">
      <c r="A356" s="443">
        <v>412001</v>
      </c>
      <c r="B356" s="445">
        <v>4</v>
      </c>
      <c r="C356" s="238">
        <v>5</v>
      </c>
      <c r="D356" s="551">
        <v>572</v>
      </c>
      <c r="E356" s="34"/>
      <c r="F356" s="34"/>
      <c r="G356" s="34"/>
      <c r="H356" s="35"/>
      <c r="I356" s="712"/>
      <c r="J356" s="553"/>
      <c r="K356" s="467"/>
      <c r="L356" s="467"/>
      <c r="M356" s="467"/>
      <c r="N356" s="339"/>
      <c r="O356" s="46">
        <f t="shared" si="154"/>
        <v>0</v>
      </c>
      <c r="P356" s="554"/>
      <c r="Q356" s="45"/>
      <c r="R356" s="554"/>
      <c r="S356" s="44">
        <f t="shared" si="155"/>
        <v>0</v>
      </c>
      <c r="T356" s="45"/>
      <c r="U356" s="46">
        <f t="shared" si="148"/>
        <v>0</v>
      </c>
      <c r="V356" s="47">
        <f t="shared" si="168"/>
        <v>0</v>
      </c>
      <c r="W356" s="48"/>
      <c r="X356" s="49">
        <f t="shared" si="156"/>
        <v>0</v>
      </c>
      <c r="Y356" s="50">
        <f t="shared" si="157"/>
        <v>0</v>
      </c>
      <c r="Z356" s="50">
        <f t="shared" si="158"/>
        <v>0</v>
      </c>
      <c r="AA356" s="50">
        <f t="shared" si="159"/>
        <v>0</v>
      </c>
      <c r="AB356" s="51">
        <f t="shared" si="160"/>
        <v>0</v>
      </c>
      <c r="AC356" s="52">
        <f t="shared" si="161"/>
        <v>0</v>
      </c>
      <c r="AD356" s="53">
        <f t="shared" si="162"/>
        <v>0</v>
      </c>
      <c r="AE356" s="54">
        <f t="shared" si="163"/>
        <v>0</v>
      </c>
    </row>
    <row r="357" spans="1:31" ht="18" hidden="1" customHeight="1">
      <c r="A357" s="443">
        <v>412001</v>
      </c>
      <c r="B357" s="445">
        <v>4</v>
      </c>
      <c r="C357" s="238">
        <v>25</v>
      </c>
      <c r="D357" s="551">
        <v>572</v>
      </c>
      <c r="E357" s="34"/>
      <c r="F357" s="34"/>
      <c r="G357" s="34"/>
      <c r="H357" s="35"/>
      <c r="I357" s="712"/>
      <c r="J357" s="553"/>
      <c r="K357" s="467"/>
      <c r="L357" s="467"/>
      <c r="M357" s="467"/>
      <c r="N357" s="339"/>
      <c r="O357" s="46">
        <f t="shared" si="154"/>
        <v>0</v>
      </c>
      <c r="P357" s="554"/>
      <c r="Q357" s="45"/>
      <c r="R357" s="554"/>
      <c r="S357" s="44">
        <f t="shared" si="155"/>
        <v>0</v>
      </c>
      <c r="T357" s="45"/>
      <c r="U357" s="46">
        <f t="shared" si="148"/>
        <v>0</v>
      </c>
      <c r="V357" s="47">
        <f t="shared" si="168"/>
        <v>0</v>
      </c>
      <c r="W357" s="48"/>
      <c r="X357" s="49">
        <f t="shared" si="156"/>
        <v>0</v>
      </c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0</v>
      </c>
      <c r="AC357" s="52">
        <f t="shared" si="161"/>
        <v>0</v>
      </c>
      <c r="AD357" s="53">
        <f t="shared" si="162"/>
        <v>0</v>
      </c>
      <c r="AE357" s="54">
        <f t="shared" si="163"/>
        <v>0</v>
      </c>
    </row>
    <row r="358" spans="1:31" ht="18" hidden="1" customHeight="1">
      <c r="A358" s="443">
        <v>431001</v>
      </c>
      <c r="B358" s="445">
        <v>3.5</v>
      </c>
      <c r="C358" s="238">
        <v>25</v>
      </c>
      <c r="D358" s="551">
        <v>581</v>
      </c>
      <c r="E358" s="34"/>
      <c r="F358" s="34"/>
      <c r="G358" s="34"/>
      <c r="H358" s="35"/>
      <c r="I358" s="712"/>
      <c r="J358" s="553"/>
      <c r="K358" s="467"/>
      <c r="L358" s="467"/>
      <c r="M358" s="467"/>
      <c r="N358" s="339"/>
      <c r="O358" s="46">
        <f t="shared" si="154"/>
        <v>0</v>
      </c>
      <c r="P358" s="554"/>
      <c r="Q358" s="45"/>
      <c r="R358" s="554"/>
      <c r="S358" s="44">
        <f t="shared" si="155"/>
        <v>0</v>
      </c>
      <c r="T358" s="45"/>
      <c r="U358" s="46">
        <f t="shared" si="148"/>
        <v>0</v>
      </c>
      <c r="V358" s="47">
        <f t="shared" si="168"/>
        <v>0</v>
      </c>
      <c r="W358" s="48"/>
      <c r="X358" s="49">
        <f t="shared" si="156"/>
        <v>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0</v>
      </c>
      <c r="AD358" s="53">
        <f t="shared" si="162"/>
        <v>0</v>
      </c>
      <c r="AE358" s="54">
        <f t="shared" si="163"/>
        <v>0</v>
      </c>
    </row>
    <row r="359" spans="1:31" ht="18" customHeight="1">
      <c r="A359" s="443">
        <v>422001</v>
      </c>
      <c r="B359" s="445">
        <v>4</v>
      </c>
      <c r="C359" s="238">
        <v>25</v>
      </c>
      <c r="D359" s="551">
        <v>594</v>
      </c>
      <c r="E359" s="34">
        <v>994</v>
      </c>
      <c r="F359" s="34"/>
      <c r="G359" s="34"/>
      <c r="H359" s="35"/>
      <c r="I359" s="712"/>
      <c r="J359" s="63">
        <v>16</v>
      </c>
      <c r="K359" s="467"/>
      <c r="L359" s="467"/>
      <c r="M359" s="467"/>
      <c r="N359" s="339"/>
      <c r="O359" s="46">
        <f t="shared" si="154"/>
        <v>16</v>
      </c>
      <c r="P359" s="554"/>
      <c r="Q359" s="45"/>
      <c r="R359" s="554"/>
      <c r="S359" s="44">
        <f t="shared" si="155"/>
        <v>16</v>
      </c>
      <c r="T359" s="45"/>
      <c r="U359" s="46">
        <f t="shared" si="148"/>
        <v>16</v>
      </c>
      <c r="V359" s="47">
        <f t="shared" si="168"/>
        <v>0</v>
      </c>
      <c r="W359" s="48"/>
      <c r="X359" s="49">
        <f t="shared" si="156"/>
        <v>640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640</v>
      </c>
      <c r="AD359" s="53"/>
      <c r="AE359" s="54">
        <f t="shared" si="163"/>
        <v>640</v>
      </c>
    </row>
    <row r="360" spans="1:31" ht="18" customHeight="1">
      <c r="A360" s="381">
        <v>423001</v>
      </c>
      <c r="B360" s="448">
        <v>4</v>
      </c>
      <c r="C360" s="32">
        <v>25</v>
      </c>
      <c r="D360" s="574">
        <v>595</v>
      </c>
      <c r="E360" s="73">
        <v>995</v>
      </c>
      <c r="F360" s="73"/>
      <c r="G360" s="73"/>
      <c r="H360" s="36"/>
      <c r="I360" s="552"/>
      <c r="J360" s="116">
        <v>48</v>
      </c>
      <c r="K360" s="556"/>
      <c r="L360" s="556"/>
      <c r="M360" s="556"/>
      <c r="N360" s="557"/>
      <c r="O360" s="558">
        <f>SUM(J360:N360)</f>
        <v>48</v>
      </c>
      <c r="P360" s="554"/>
      <c r="Q360" s="45"/>
      <c r="R360" s="554"/>
      <c r="S360" s="44">
        <f t="shared" si="155"/>
        <v>48</v>
      </c>
      <c r="T360" s="45"/>
      <c r="U360" s="46">
        <f t="shared" si="148"/>
        <v>48</v>
      </c>
      <c r="V360" s="47">
        <f t="shared" si="168"/>
        <v>0</v>
      </c>
      <c r="W360" s="48"/>
      <c r="X360" s="49">
        <f t="shared" si="156"/>
        <v>1920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1920</v>
      </c>
      <c r="AD360" s="53">
        <f t="shared" si="162"/>
        <v>0</v>
      </c>
      <c r="AE360" s="54">
        <f t="shared" si="163"/>
        <v>1920</v>
      </c>
    </row>
    <row r="361" spans="1:31" ht="18" customHeight="1">
      <c r="A361" s="381">
        <v>423700</v>
      </c>
      <c r="B361" s="448" t="s">
        <v>57</v>
      </c>
      <c r="C361" s="32">
        <v>25</v>
      </c>
      <c r="D361" s="574"/>
      <c r="E361" s="73"/>
      <c r="F361" s="73"/>
      <c r="G361" s="73"/>
      <c r="H361" s="89">
        <v>6895</v>
      </c>
      <c r="I361" s="569"/>
      <c r="J361" s="742"/>
      <c r="K361" s="556"/>
      <c r="L361" s="556"/>
      <c r="M361" s="556"/>
      <c r="N361" s="743">
        <v>16</v>
      </c>
      <c r="O361" s="558">
        <f>SUM(J361:N361)</f>
        <v>16</v>
      </c>
      <c r="P361" s="554"/>
      <c r="Q361" s="45"/>
      <c r="R361" s="554"/>
      <c r="S361" s="44">
        <f t="shared" si="155"/>
        <v>16</v>
      </c>
      <c r="T361" s="45"/>
      <c r="U361" s="46">
        <f t="shared" si="148"/>
        <v>16</v>
      </c>
      <c r="V361" s="47">
        <f t="shared" si="168"/>
        <v>0</v>
      </c>
      <c r="W361" s="48"/>
      <c r="X361" s="49"/>
      <c r="Y361" s="50"/>
      <c r="Z361" s="50">
        <f t="shared" si="158"/>
        <v>0</v>
      </c>
      <c r="AA361" s="50">
        <f t="shared" si="159"/>
        <v>0</v>
      </c>
      <c r="AB361" s="51">
        <f t="shared" si="160"/>
        <v>640</v>
      </c>
      <c r="AC361" s="52">
        <f t="shared" si="161"/>
        <v>640</v>
      </c>
      <c r="AD361" s="53"/>
      <c r="AE361" s="54">
        <f t="shared" si="163"/>
        <v>640</v>
      </c>
    </row>
    <row r="362" spans="1:31" ht="18" customHeight="1">
      <c r="A362" s="381">
        <v>423701</v>
      </c>
      <c r="B362" s="448">
        <v>4</v>
      </c>
      <c r="C362" s="32">
        <v>25</v>
      </c>
      <c r="D362" s="574"/>
      <c r="E362" s="73"/>
      <c r="F362" s="73"/>
      <c r="G362" s="73"/>
      <c r="H362" s="89">
        <v>6995</v>
      </c>
      <c r="I362" s="569"/>
      <c r="J362" s="742"/>
      <c r="K362" s="556"/>
      <c r="L362" s="556"/>
      <c r="M362" s="556"/>
      <c r="N362" s="607">
        <v>16</v>
      </c>
      <c r="O362" s="558">
        <f>SUM(J362:N362)</f>
        <v>16</v>
      </c>
      <c r="P362" s="554"/>
      <c r="Q362" s="45"/>
      <c r="R362" s="554"/>
      <c r="S362" s="44">
        <f t="shared" si="155"/>
        <v>16</v>
      </c>
      <c r="T362" s="45"/>
      <c r="U362" s="46">
        <f t="shared" si="148"/>
        <v>16</v>
      </c>
      <c r="V362" s="47">
        <f t="shared" si="168"/>
        <v>0</v>
      </c>
      <c r="W362" s="48"/>
      <c r="X362" s="49"/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640</v>
      </c>
      <c r="AC362" s="52">
        <f t="shared" si="161"/>
        <v>640</v>
      </c>
      <c r="AD362" s="53"/>
      <c r="AE362" s="54">
        <f t="shared" si="163"/>
        <v>640</v>
      </c>
    </row>
    <row r="363" spans="1:31" ht="18" hidden="1" customHeight="1">
      <c r="A363" s="381">
        <v>424001</v>
      </c>
      <c r="B363" s="448">
        <v>4</v>
      </c>
      <c r="C363" s="32">
        <v>25</v>
      </c>
      <c r="D363" s="617">
        <v>596</v>
      </c>
      <c r="E363" s="394">
        <v>996</v>
      </c>
      <c r="F363" s="73"/>
      <c r="G363" s="73"/>
      <c r="H363" s="36"/>
      <c r="I363" s="552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ref="R363:R382" si="169">SUM(P363:Q363)</f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/>
      <c r="AE363" s="54">
        <f t="shared" si="163"/>
        <v>0</v>
      </c>
    </row>
    <row r="364" spans="1:31" ht="18" hidden="1" customHeight="1">
      <c r="A364" s="381">
        <v>423001</v>
      </c>
      <c r="B364" s="448" t="s">
        <v>57</v>
      </c>
      <c r="C364" s="32">
        <v>25</v>
      </c>
      <c r="D364" s="574">
        <v>395</v>
      </c>
      <c r="E364" s="73"/>
      <c r="F364" s="73"/>
      <c r="G364" s="73"/>
      <c r="H364" s="36"/>
      <c r="I364" s="552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>
      <c r="A365" s="172">
        <v>433000</v>
      </c>
      <c r="B365" s="448">
        <v>4</v>
      </c>
      <c r="C365" s="96">
        <v>25</v>
      </c>
      <c r="D365" s="821" t="s">
        <v>342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>
      <c r="A366" s="172">
        <v>433000</v>
      </c>
      <c r="B366" s="448">
        <v>4</v>
      </c>
      <c r="C366" s="96">
        <v>40</v>
      </c>
      <c r="D366" s="821" t="s">
        <v>342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>
      <c r="A367" s="172">
        <v>433051</v>
      </c>
      <c r="B367" s="101" t="s">
        <v>57</v>
      </c>
      <c r="C367" s="96">
        <v>40</v>
      </c>
      <c r="D367" s="614" t="s">
        <v>343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>
      <c r="A368" s="172">
        <v>433064</v>
      </c>
      <c r="B368" s="101" t="s">
        <v>57</v>
      </c>
      <c r="C368" s="96">
        <v>40</v>
      </c>
      <c r="D368" s="614" t="s">
        <v>344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>
      <c r="A369" s="172">
        <v>433051</v>
      </c>
      <c r="B369" s="101" t="s">
        <v>57</v>
      </c>
      <c r="C369" s="96">
        <v>40</v>
      </c>
      <c r="D369" s="614" t="s">
        <v>345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>
      <c r="A370" s="172">
        <v>411041</v>
      </c>
      <c r="B370" s="101" t="s">
        <v>57</v>
      </c>
      <c r="C370" s="96">
        <v>40</v>
      </c>
      <c r="D370" s="614" t="s">
        <v>346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>
        <f t="shared" si="155"/>
        <v>0</v>
      </c>
      <c r="T370" s="45"/>
      <c r="U370" s="46">
        <f t="shared" si="148"/>
        <v>0</v>
      </c>
      <c r="V370" s="47">
        <f t="shared" si="168"/>
        <v>0</v>
      </c>
      <c r="W370" s="48"/>
      <c r="X370" s="49">
        <f t="shared" si="156"/>
        <v>0</v>
      </c>
      <c r="Y370" s="50">
        <f t="shared" si="157"/>
        <v>0</v>
      </c>
      <c r="Z370" s="50">
        <f t="shared" si="158"/>
        <v>0</v>
      </c>
      <c r="AA370" s="50">
        <f t="shared" si="159"/>
        <v>0</v>
      </c>
      <c r="AB370" s="51">
        <f t="shared" si="160"/>
        <v>0</v>
      </c>
      <c r="AC370" s="52">
        <f t="shared" si="161"/>
        <v>0</v>
      </c>
      <c r="AD370" s="53">
        <f t="shared" si="162"/>
        <v>0</v>
      </c>
      <c r="AE370" s="54">
        <f t="shared" si="163"/>
        <v>0</v>
      </c>
    </row>
    <row r="371" spans="1:31" ht="18" hidden="1" customHeight="1">
      <c r="A371" s="172">
        <v>400100</v>
      </c>
      <c r="B371" s="101" t="s">
        <v>57</v>
      </c>
      <c r="C371" s="96">
        <v>40</v>
      </c>
      <c r="D371" s="614" t="s">
        <v>347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>
        <f t="shared" si="155"/>
        <v>0</v>
      </c>
      <c r="T371" s="45"/>
      <c r="U371" s="46">
        <f t="shared" si="148"/>
        <v>0</v>
      </c>
      <c r="V371" s="47">
        <f t="shared" si="168"/>
        <v>0</v>
      </c>
      <c r="W371" s="48"/>
      <c r="X371" s="49">
        <f t="shared" si="156"/>
        <v>0</v>
      </c>
      <c r="Y371" s="50">
        <f t="shared" si="157"/>
        <v>0</v>
      </c>
      <c r="Z371" s="50">
        <f t="shared" si="158"/>
        <v>0</v>
      </c>
      <c r="AA371" s="50">
        <f t="shared" si="159"/>
        <v>0</v>
      </c>
      <c r="AB371" s="51">
        <f t="shared" si="160"/>
        <v>0</v>
      </c>
      <c r="AC371" s="52">
        <f t="shared" si="161"/>
        <v>0</v>
      </c>
      <c r="AD371" s="53">
        <f t="shared" si="162"/>
        <v>0</v>
      </c>
      <c r="AE371" s="54">
        <f t="shared" si="163"/>
        <v>0</v>
      </c>
    </row>
    <row r="372" spans="1:31" ht="18" hidden="1" customHeight="1">
      <c r="A372" s="172">
        <v>400200</v>
      </c>
      <c r="B372" s="101" t="s">
        <v>57</v>
      </c>
      <c r="C372" s="96">
        <v>40</v>
      </c>
      <c r="D372" s="614" t="s">
        <v>348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>
        <f t="shared" si="155"/>
        <v>0</v>
      </c>
      <c r="T372" s="45"/>
      <c r="U372" s="46">
        <f t="shared" si="148"/>
        <v>0</v>
      </c>
      <c r="V372" s="47">
        <f t="shared" si="168"/>
        <v>0</v>
      </c>
      <c r="W372" s="48"/>
      <c r="X372" s="49">
        <f t="shared" si="156"/>
        <v>0</v>
      </c>
      <c r="Y372" s="50">
        <f t="shared" si="157"/>
        <v>0</v>
      </c>
      <c r="Z372" s="50">
        <f t="shared" si="158"/>
        <v>0</v>
      </c>
      <c r="AA372" s="50">
        <f t="shared" si="159"/>
        <v>0</v>
      </c>
      <c r="AB372" s="51">
        <f t="shared" si="160"/>
        <v>0</v>
      </c>
      <c r="AC372" s="52">
        <f t="shared" si="161"/>
        <v>0</v>
      </c>
      <c r="AD372" s="53">
        <f t="shared" si="162"/>
        <v>0</v>
      </c>
      <c r="AE372" s="54">
        <f t="shared" si="163"/>
        <v>0</v>
      </c>
    </row>
    <row r="373" spans="1:31" ht="18" hidden="1" customHeight="1">
      <c r="A373" s="172">
        <v>400300</v>
      </c>
      <c r="B373" s="101" t="s">
        <v>57</v>
      </c>
      <c r="C373" s="96">
        <v>40</v>
      </c>
      <c r="D373" s="614" t="s">
        <v>349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 t="shared" si="155"/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>
      <c r="A374" s="172">
        <v>433060</v>
      </c>
      <c r="B374" s="101" t="s">
        <v>57</v>
      </c>
      <c r="C374" s="96">
        <v>40</v>
      </c>
      <c r="D374" s="614" t="s">
        <v>350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>
        <f t="shared" si="155"/>
        <v>0</v>
      </c>
      <c r="T374" s="45"/>
      <c r="U374" s="46">
        <f t="shared" si="148"/>
        <v>0</v>
      </c>
      <c r="V374" s="47">
        <f t="shared" si="168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>
      <c r="A375" s="172">
        <v>433091</v>
      </c>
      <c r="B375" s="101" t="s">
        <v>57</v>
      </c>
      <c r="C375" s="96" t="s">
        <v>75</v>
      </c>
      <c r="D375" s="614" t="s">
        <v>351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/>
      <c r="T375" s="45">
        <f>SUM(O375,R375)</f>
        <v>0</v>
      </c>
      <c r="U375" s="46">
        <f t="shared" si="148"/>
        <v>0</v>
      </c>
      <c r="V375" s="47">
        <f t="shared" si="168"/>
        <v>0</v>
      </c>
      <c r="W375" s="48"/>
      <c r="X375" s="49"/>
      <c r="Y375" s="50"/>
      <c r="Z375" s="50"/>
      <c r="AA375" s="50"/>
      <c r="AB375" s="51"/>
      <c r="AC375" s="52">
        <f t="shared" si="161"/>
        <v>0</v>
      </c>
      <c r="AD375" s="53"/>
      <c r="AE375" s="54">
        <f t="shared" si="163"/>
        <v>0</v>
      </c>
    </row>
    <row r="376" spans="1:31" ht="18" hidden="1" customHeight="1">
      <c r="A376" s="172">
        <v>433092</v>
      </c>
      <c r="B376" s="101" t="s">
        <v>57</v>
      </c>
      <c r="C376" s="96" t="s">
        <v>75</v>
      </c>
      <c r="D376" s="614" t="s">
        <v>352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>
      <c r="A377" s="172">
        <v>433094</v>
      </c>
      <c r="B377" s="101" t="s">
        <v>57</v>
      </c>
      <c r="C377" s="96" t="s">
        <v>75</v>
      </c>
      <c r="D377" s="614" t="s">
        <v>353</v>
      </c>
      <c r="E377" s="103"/>
      <c r="F377" s="103"/>
      <c r="G377" s="103"/>
      <c r="H377" s="103"/>
      <c r="I377" s="645"/>
      <c r="J377" s="553"/>
      <c r="K377" s="467"/>
      <c r="L377" s="467"/>
      <c r="M377" s="467"/>
      <c r="N377" s="339"/>
      <c r="O377" s="46">
        <f t="shared" si="154"/>
        <v>0</v>
      </c>
      <c r="P377" s="554"/>
      <c r="Q377" s="45"/>
      <c r="R377" s="554">
        <f t="shared" si="169"/>
        <v>0</v>
      </c>
      <c r="S377" s="44"/>
      <c r="T377" s="45">
        <f>SUM(O377,R377)</f>
        <v>0</v>
      </c>
      <c r="U377" s="46">
        <f t="shared" si="148"/>
        <v>0</v>
      </c>
      <c r="V377" s="47">
        <f t="shared" si="168"/>
        <v>0</v>
      </c>
      <c r="W377" s="48"/>
      <c r="X377" s="49"/>
      <c r="Y377" s="50"/>
      <c r="Z377" s="50"/>
      <c r="AA377" s="50"/>
      <c r="AB377" s="51"/>
      <c r="AC377" s="52">
        <f t="shared" si="161"/>
        <v>0</v>
      </c>
      <c r="AD377" s="53"/>
      <c r="AE377" s="54">
        <f t="shared" si="163"/>
        <v>0</v>
      </c>
    </row>
    <row r="378" spans="1:31" ht="18" hidden="1" customHeight="1">
      <c r="A378" s="172">
        <v>433093</v>
      </c>
      <c r="B378" s="101" t="s">
        <v>57</v>
      </c>
      <c r="C378" s="96">
        <v>40</v>
      </c>
      <c r="D378" s="614" t="s">
        <v>354</v>
      </c>
      <c r="E378" s="103"/>
      <c r="F378" s="103"/>
      <c r="G378" s="103"/>
      <c r="H378" s="103"/>
      <c r="I378" s="645"/>
      <c r="J378" s="553"/>
      <c r="K378" s="467"/>
      <c r="L378" s="467"/>
      <c r="M378" s="467"/>
      <c r="N378" s="339"/>
      <c r="O378" s="46">
        <f t="shared" si="154"/>
        <v>0</v>
      </c>
      <c r="P378" s="554"/>
      <c r="Q378" s="45"/>
      <c r="R378" s="554">
        <f t="shared" si="169"/>
        <v>0</v>
      </c>
      <c r="S378" s="44">
        <f>SUM(O378,R378)</f>
        <v>0</v>
      </c>
      <c r="T378" s="45"/>
      <c r="U378" s="46">
        <f t="shared" si="148"/>
        <v>0</v>
      </c>
      <c r="V378" s="47">
        <f t="shared" si="168"/>
        <v>0</v>
      </c>
      <c r="W378" s="48"/>
      <c r="X378" s="49">
        <f t="shared" si="156"/>
        <v>0</v>
      </c>
      <c r="Y378" s="50">
        <f t="shared" si="157"/>
        <v>0</v>
      </c>
      <c r="Z378" s="50">
        <f t="shared" si="158"/>
        <v>0</v>
      </c>
      <c r="AA378" s="50">
        <f t="shared" si="159"/>
        <v>0</v>
      </c>
      <c r="AB378" s="51">
        <f t="shared" si="160"/>
        <v>0</v>
      </c>
      <c r="AC378" s="52">
        <f t="shared" si="161"/>
        <v>0</v>
      </c>
      <c r="AD378" s="53">
        <f t="shared" si="162"/>
        <v>0</v>
      </c>
      <c r="AE378" s="54">
        <f t="shared" si="163"/>
        <v>0</v>
      </c>
    </row>
    <row r="379" spans="1:31" ht="18" hidden="1" customHeight="1">
      <c r="A379" s="172">
        <v>433081</v>
      </c>
      <c r="B379" s="101" t="s">
        <v>57</v>
      </c>
      <c r="C379" s="96">
        <v>40</v>
      </c>
      <c r="D379" s="614" t="s">
        <v>355</v>
      </c>
      <c r="E379" s="103"/>
      <c r="F379" s="103"/>
      <c r="G379" s="103"/>
      <c r="H379" s="103"/>
      <c r="I379" s="645"/>
      <c r="J379" s="553"/>
      <c r="K379" s="467"/>
      <c r="L379" s="467"/>
      <c r="M379" s="467"/>
      <c r="N379" s="339"/>
      <c r="O379" s="46">
        <f t="shared" si="154"/>
        <v>0</v>
      </c>
      <c r="P379" s="554"/>
      <c r="Q379" s="45"/>
      <c r="R379" s="554">
        <f t="shared" si="169"/>
        <v>0</v>
      </c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8"/>
      <c r="X379" s="49">
        <f t="shared" si="156"/>
        <v>0</v>
      </c>
      <c r="Y379" s="50">
        <f t="shared" si="157"/>
        <v>0</v>
      </c>
      <c r="Z379" s="50">
        <f t="shared" si="158"/>
        <v>0</v>
      </c>
      <c r="AA379" s="50">
        <f t="shared" si="159"/>
        <v>0</v>
      </c>
      <c r="AB379" s="51">
        <f t="shared" si="160"/>
        <v>0</v>
      </c>
      <c r="AC379" s="52">
        <f t="shared" si="161"/>
        <v>0</v>
      </c>
      <c r="AD379" s="53">
        <f t="shared" si="162"/>
        <v>0</v>
      </c>
      <c r="AE379" s="54">
        <f t="shared" si="163"/>
        <v>0</v>
      </c>
    </row>
    <row r="380" spans="1:31" ht="18" hidden="1" customHeight="1">
      <c r="A380" s="172">
        <v>433071</v>
      </c>
      <c r="B380" s="101" t="s">
        <v>57</v>
      </c>
      <c r="C380" s="96">
        <v>40</v>
      </c>
      <c r="D380" s="614" t="s">
        <v>356</v>
      </c>
      <c r="E380" s="103"/>
      <c r="F380" s="103"/>
      <c r="G380" s="103"/>
      <c r="H380" s="103"/>
      <c r="I380" s="645"/>
      <c r="J380" s="553"/>
      <c r="K380" s="467"/>
      <c r="L380" s="467"/>
      <c r="M380" s="467"/>
      <c r="N380" s="339"/>
      <c r="O380" s="46">
        <f t="shared" si="154"/>
        <v>0</v>
      </c>
      <c r="P380" s="554"/>
      <c r="Q380" s="45"/>
      <c r="R380" s="554">
        <f t="shared" si="169"/>
        <v>0</v>
      </c>
      <c r="S380" s="44">
        <f>SUM(O380,R380)</f>
        <v>0</v>
      </c>
      <c r="T380" s="45"/>
      <c r="U380" s="46">
        <f t="shared" si="148"/>
        <v>0</v>
      </c>
      <c r="V380" s="47">
        <f t="shared" si="168"/>
        <v>0</v>
      </c>
      <c r="W380" s="48"/>
      <c r="X380" s="49">
        <f t="shared" si="156"/>
        <v>0</v>
      </c>
      <c r="Y380" s="50">
        <f t="shared" si="157"/>
        <v>0</v>
      </c>
      <c r="Z380" s="50">
        <f t="shared" si="158"/>
        <v>0</v>
      </c>
      <c r="AA380" s="50">
        <f t="shared" si="159"/>
        <v>0</v>
      </c>
      <c r="AB380" s="51">
        <f t="shared" si="160"/>
        <v>0</v>
      </c>
      <c r="AC380" s="52">
        <f t="shared" si="161"/>
        <v>0</v>
      </c>
      <c r="AD380" s="53">
        <f t="shared" si="162"/>
        <v>0</v>
      </c>
      <c r="AE380" s="54">
        <f t="shared" si="163"/>
        <v>0</v>
      </c>
    </row>
    <row r="381" spans="1:31" ht="18" hidden="1" customHeight="1">
      <c r="A381" s="172">
        <v>433061</v>
      </c>
      <c r="B381" s="101" t="s">
        <v>57</v>
      </c>
      <c r="C381" s="96" t="s">
        <v>75</v>
      </c>
      <c r="D381" s="614" t="s">
        <v>357</v>
      </c>
      <c r="E381" s="103"/>
      <c r="F381" s="103"/>
      <c r="G381" s="103"/>
      <c r="H381" s="103"/>
      <c r="I381" s="645"/>
      <c r="J381" s="553"/>
      <c r="K381" s="467"/>
      <c r="L381" s="467"/>
      <c r="M381" s="467"/>
      <c r="N381" s="339"/>
      <c r="O381" s="46">
        <f t="shared" si="154"/>
        <v>0</v>
      </c>
      <c r="P381" s="554"/>
      <c r="Q381" s="45"/>
      <c r="R381" s="554">
        <f t="shared" si="169"/>
        <v>0</v>
      </c>
      <c r="S381" s="44"/>
      <c r="T381" s="45">
        <f>SUM(O381,R381)</f>
        <v>0</v>
      </c>
      <c r="U381" s="46">
        <f t="shared" si="148"/>
        <v>0</v>
      </c>
      <c r="V381" s="47">
        <f t="shared" si="168"/>
        <v>0</v>
      </c>
      <c r="W381" s="48"/>
      <c r="X381" s="49"/>
      <c r="Y381" s="50"/>
      <c r="Z381" s="50"/>
      <c r="AA381" s="50"/>
      <c r="AB381" s="51"/>
      <c r="AC381" s="52">
        <f t="shared" si="161"/>
        <v>0</v>
      </c>
      <c r="AD381" s="53"/>
      <c r="AE381" s="54">
        <f t="shared" si="163"/>
        <v>0</v>
      </c>
    </row>
    <row r="382" spans="1:31" ht="18" hidden="1" customHeight="1">
      <c r="A382" s="172">
        <v>433061</v>
      </c>
      <c r="B382" s="101" t="s">
        <v>57</v>
      </c>
      <c r="C382" s="96">
        <v>40</v>
      </c>
      <c r="D382" s="614" t="s">
        <v>358</v>
      </c>
      <c r="E382" s="103"/>
      <c r="F382" s="103"/>
      <c r="G382" s="103"/>
      <c r="H382" s="103"/>
      <c r="I382" s="645"/>
      <c r="J382" s="624"/>
      <c r="K382" s="625"/>
      <c r="L382" s="625"/>
      <c r="M382" s="625"/>
      <c r="N382" s="626"/>
      <c r="O382" s="423">
        <f t="shared" si="154"/>
        <v>0</v>
      </c>
      <c r="P382" s="554"/>
      <c r="Q382" s="422"/>
      <c r="R382" s="823">
        <f t="shared" si="169"/>
        <v>0</v>
      </c>
      <c r="S382" s="44">
        <f>SUM(O382,R382)</f>
        <v>0</v>
      </c>
      <c r="T382" s="422"/>
      <c r="U382" s="423">
        <f t="shared" si="148"/>
        <v>0</v>
      </c>
      <c r="V382" s="47">
        <f t="shared" si="168"/>
        <v>0</v>
      </c>
      <c r="W382" s="424"/>
      <c r="X382" s="425">
        <f t="shared" si="156"/>
        <v>0</v>
      </c>
      <c r="Y382" s="426">
        <f t="shared" si="157"/>
        <v>0</v>
      </c>
      <c r="Z382" s="426">
        <f t="shared" si="158"/>
        <v>0</v>
      </c>
      <c r="AA382" s="426">
        <f t="shared" si="159"/>
        <v>0</v>
      </c>
      <c r="AB382" s="427">
        <f t="shared" si="160"/>
        <v>0</v>
      </c>
      <c r="AC382" s="428">
        <f t="shared" si="161"/>
        <v>0</v>
      </c>
      <c r="AD382" s="429">
        <f t="shared" si="162"/>
        <v>0</v>
      </c>
      <c r="AE382" s="437">
        <f t="shared" si="163"/>
        <v>0</v>
      </c>
    </row>
    <row r="383" spans="1:31" ht="18" customHeight="1">
      <c r="A383" s="449" t="s">
        <v>359</v>
      </c>
      <c r="B383" s="450"/>
      <c r="C383" s="867"/>
      <c r="D383" s="868"/>
      <c r="E383" s="450"/>
      <c r="F383" s="450"/>
      <c r="G383" s="450"/>
      <c r="H383" s="450"/>
      <c r="I383" s="868"/>
      <c r="J383" s="458">
        <f>SUM(J337:J382)</f>
        <v>92</v>
      </c>
      <c r="K383" s="458">
        <f t="shared" ref="K383:N383" si="170">SUM(K337:K382)</f>
        <v>12</v>
      </c>
      <c r="L383" s="458">
        <f t="shared" si="170"/>
        <v>107</v>
      </c>
      <c r="M383" s="458">
        <f t="shared" si="170"/>
        <v>0</v>
      </c>
      <c r="N383" s="458">
        <f t="shared" si="170"/>
        <v>32</v>
      </c>
      <c r="O383" s="458">
        <f>SUM(O337:O382)</f>
        <v>243</v>
      </c>
      <c r="P383" s="463">
        <f t="shared" ref="P383:T383" si="171">SUM(P337:P382)</f>
        <v>0</v>
      </c>
      <c r="Q383" s="459">
        <f t="shared" si="171"/>
        <v>0</v>
      </c>
      <c r="R383" s="463">
        <f t="shared" si="171"/>
        <v>0</v>
      </c>
      <c r="S383" s="458">
        <f t="shared" si="171"/>
        <v>182</v>
      </c>
      <c r="T383" s="459">
        <f t="shared" si="171"/>
        <v>61</v>
      </c>
      <c r="U383" s="460">
        <f>SUM(U337:U382)</f>
        <v>243</v>
      </c>
      <c r="V383" s="47">
        <f t="shared" si="168"/>
        <v>0</v>
      </c>
      <c r="W383" s="461"/>
      <c r="X383" s="462">
        <f t="shared" ref="X383:AE383" si="172">SUM(X337:X382)</f>
        <v>3680</v>
      </c>
      <c r="Y383" s="459">
        <f t="shared" si="172"/>
        <v>480</v>
      </c>
      <c r="Z383" s="459">
        <f t="shared" si="172"/>
        <v>1510</v>
      </c>
      <c r="AA383" s="459">
        <f t="shared" si="172"/>
        <v>0</v>
      </c>
      <c r="AB383" s="463">
        <f t="shared" si="172"/>
        <v>1280</v>
      </c>
      <c r="AC383" s="460">
        <f t="shared" si="172"/>
        <v>6950</v>
      </c>
      <c r="AD383" s="463">
        <f t="shared" si="172"/>
        <v>0</v>
      </c>
      <c r="AE383" s="464">
        <f t="shared" si="172"/>
        <v>6950</v>
      </c>
    </row>
    <row r="384" spans="1:31" ht="18" customHeight="1">
      <c r="A384" s="381">
        <v>513001</v>
      </c>
      <c r="B384" s="448">
        <v>4</v>
      </c>
      <c r="C384" s="238">
        <v>25</v>
      </c>
      <c r="D384" s="769"/>
      <c r="E384" s="465" t="s">
        <v>360</v>
      </c>
      <c r="F384" s="465"/>
      <c r="G384" s="465"/>
      <c r="H384" s="465"/>
      <c r="I384" s="769"/>
      <c r="J384" s="45"/>
      <c r="K384" s="789"/>
      <c r="L384" s="45"/>
      <c r="M384" s="45"/>
      <c r="N384" s="45"/>
      <c r="O384" s="46">
        <f t="shared" si="154"/>
        <v>0</v>
      </c>
      <c r="P384" s="45"/>
      <c r="Q384" s="45"/>
      <c r="R384" s="45"/>
      <c r="S384" s="44">
        <f>SUM(O384,R384)</f>
        <v>0</v>
      </c>
      <c r="T384" s="45"/>
      <c r="U384" s="46">
        <f t="shared" si="148"/>
        <v>0</v>
      </c>
      <c r="V384" s="47">
        <f t="shared" si="168"/>
        <v>0</v>
      </c>
      <c r="W384" s="467" t="s">
        <v>102</v>
      </c>
      <c r="X384" s="45"/>
      <c r="Y384" s="50">
        <f>(K384*1000)/C384</f>
        <v>0</v>
      </c>
      <c r="Z384" s="45"/>
      <c r="AA384" s="45"/>
      <c r="AB384" s="45"/>
      <c r="AC384" s="52">
        <f t="shared" si="161"/>
        <v>0</v>
      </c>
      <c r="AD384" s="45"/>
      <c r="AE384" s="54">
        <f t="shared" si="163"/>
        <v>0</v>
      </c>
    </row>
    <row r="385" spans="1:31" ht="18" hidden="1" customHeight="1">
      <c r="A385" s="381">
        <v>512001</v>
      </c>
      <c r="B385" s="448">
        <v>3.5</v>
      </c>
      <c r="C385" s="238">
        <v>25</v>
      </c>
      <c r="D385" s="769"/>
      <c r="E385" s="465" t="s">
        <v>361</v>
      </c>
      <c r="F385" s="465"/>
      <c r="G385" s="465"/>
      <c r="H385" s="465"/>
      <c r="I385" s="769"/>
      <c r="J385" s="45"/>
      <c r="K385" s="45"/>
      <c r="L385" s="45"/>
      <c r="M385" s="45"/>
      <c r="N385" s="45"/>
      <c r="O385" s="46">
        <f t="shared" si="154"/>
        <v>0</v>
      </c>
      <c r="P385" s="45"/>
      <c r="Q385" s="45"/>
      <c r="R385" s="45"/>
      <c r="S385" s="44">
        <f>SUM(O385,R385)</f>
        <v>0</v>
      </c>
      <c r="T385" s="45"/>
      <c r="U385" s="46">
        <f t="shared" si="148"/>
        <v>0</v>
      </c>
      <c r="V385" s="47">
        <f t="shared" si="168"/>
        <v>0</v>
      </c>
      <c r="W385" s="467"/>
      <c r="X385" s="45"/>
      <c r="Y385" s="50">
        <f>(K385*1000)/C385</f>
        <v>0</v>
      </c>
      <c r="Z385" s="45"/>
      <c r="AA385" s="45"/>
      <c r="AB385" s="45"/>
      <c r="AC385" s="52">
        <f t="shared" si="161"/>
        <v>0</v>
      </c>
      <c r="AD385" s="45"/>
      <c r="AE385" s="54">
        <f t="shared" si="163"/>
        <v>0</v>
      </c>
    </row>
    <row r="386" spans="1:31" ht="18" customHeight="1">
      <c r="A386" s="381">
        <v>513021</v>
      </c>
      <c r="B386" s="448">
        <v>4</v>
      </c>
      <c r="C386" s="238">
        <v>25</v>
      </c>
      <c r="D386" s="769"/>
      <c r="E386" s="465"/>
      <c r="F386" s="465"/>
      <c r="G386" s="465"/>
      <c r="H386" s="135">
        <v>6991</v>
      </c>
      <c r="I386" s="769"/>
      <c r="J386" s="563"/>
      <c r="K386" s="563"/>
      <c r="L386" s="563"/>
      <c r="M386" s="563"/>
      <c r="N386" s="789"/>
      <c r="O386" s="558">
        <f t="shared" si="154"/>
        <v>0</v>
      </c>
      <c r="P386" s="45"/>
      <c r="Q386" s="45"/>
      <c r="R386" s="45"/>
      <c r="S386" s="44">
        <f>SUM(O386,R386)</f>
        <v>0</v>
      </c>
      <c r="T386" s="45"/>
      <c r="U386" s="46">
        <f t="shared" si="148"/>
        <v>0</v>
      </c>
      <c r="V386" s="47">
        <f t="shared" si="168"/>
        <v>0</v>
      </c>
      <c r="W386" s="467" t="s">
        <v>102</v>
      </c>
      <c r="X386" s="45"/>
      <c r="Y386" s="45"/>
      <c r="Z386" s="45"/>
      <c r="AA386" s="45"/>
      <c r="AB386" s="51">
        <f t="shared" ref="AB386" si="173">(N386*1000)/C386</f>
        <v>0</v>
      </c>
      <c r="AC386" s="52">
        <f t="shared" si="161"/>
        <v>0</v>
      </c>
      <c r="AD386" s="45"/>
      <c r="AE386" s="54">
        <f t="shared" si="163"/>
        <v>0</v>
      </c>
    </row>
    <row r="387" spans="1:31" ht="18" customHeight="1">
      <c r="A387" s="381">
        <v>511001</v>
      </c>
      <c r="B387" s="448">
        <v>4</v>
      </c>
      <c r="C387" s="238">
        <v>25</v>
      </c>
      <c r="D387" s="769"/>
      <c r="E387" s="465" t="s">
        <v>362</v>
      </c>
      <c r="F387" s="465"/>
      <c r="G387" s="465"/>
      <c r="H387" s="465"/>
      <c r="I387" s="769"/>
      <c r="J387" s="45"/>
      <c r="K387" s="563">
        <v>8</v>
      </c>
      <c r="L387" s="45"/>
      <c r="M387" s="45"/>
      <c r="N387" s="869"/>
      <c r="O387" s="46">
        <f t="shared" si="154"/>
        <v>8</v>
      </c>
      <c r="P387" s="45"/>
      <c r="Q387" s="45"/>
      <c r="R387" s="45"/>
      <c r="S387" s="44">
        <f>SUM(O387,R387)</f>
        <v>8</v>
      </c>
      <c r="T387" s="45"/>
      <c r="U387" s="46">
        <f t="shared" si="148"/>
        <v>8</v>
      </c>
      <c r="V387" s="47">
        <f t="shared" si="168"/>
        <v>0</v>
      </c>
      <c r="W387" s="467"/>
      <c r="X387" s="45"/>
      <c r="Y387" s="50">
        <f>(K387*1000)/C387</f>
        <v>320</v>
      </c>
      <c r="Z387" s="45"/>
      <c r="AA387" s="45"/>
      <c r="AB387" s="45"/>
      <c r="AC387" s="52">
        <f t="shared" si="161"/>
        <v>320</v>
      </c>
      <c r="AD387" s="45"/>
      <c r="AE387" s="54">
        <f t="shared" si="163"/>
        <v>320</v>
      </c>
    </row>
    <row r="388" spans="1:31" ht="18" customHeight="1">
      <c r="A388" s="870" t="s">
        <v>363</v>
      </c>
      <c r="B388" s="868"/>
      <c r="C388" s="871"/>
      <c r="D388" s="872"/>
      <c r="E388" s="873"/>
      <c r="F388" s="873"/>
      <c r="G388" s="873"/>
      <c r="H388" s="873"/>
      <c r="I388" s="872"/>
      <c r="J388" s="458">
        <f t="shared" ref="J388:O388" si="174">SUM(J384:J387)</f>
        <v>0</v>
      </c>
      <c r="K388" s="458">
        <f t="shared" si="174"/>
        <v>8</v>
      </c>
      <c r="L388" s="458">
        <f>SUM(L384:L387)</f>
        <v>0</v>
      </c>
      <c r="M388" s="458">
        <f t="shared" si="174"/>
        <v>0</v>
      </c>
      <c r="N388" s="458">
        <f t="shared" si="174"/>
        <v>0</v>
      </c>
      <c r="O388" s="458">
        <f t="shared" si="174"/>
        <v>8</v>
      </c>
      <c r="P388" s="459"/>
      <c r="Q388" s="459"/>
      <c r="R388" s="459"/>
      <c r="S388" s="458">
        <f>SUM(S384:S387)</f>
        <v>8</v>
      </c>
      <c r="T388" s="459"/>
      <c r="U388" s="460">
        <f>SUM(U384:U387)</f>
        <v>8</v>
      </c>
      <c r="V388" s="47">
        <f t="shared" si="168"/>
        <v>0</v>
      </c>
      <c r="W388" s="472"/>
      <c r="X388" s="471"/>
      <c r="Y388" s="459">
        <f>SUM(Y384:Y387)</f>
        <v>320</v>
      </c>
      <c r="Z388" s="471"/>
      <c r="AA388" s="471"/>
      <c r="AB388" s="471"/>
      <c r="AC388" s="460">
        <f>SUM(AC384:AC387)</f>
        <v>320</v>
      </c>
      <c r="AD388" s="471"/>
      <c r="AE388" s="460">
        <f>SUM(AE384:AE387)</f>
        <v>320</v>
      </c>
    </row>
    <row r="389" spans="1:31" ht="18" customHeight="1" thickBot="1">
      <c r="A389" s="874" t="s">
        <v>15</v>
      </c>
      <c r="B389" s="875"/>
      <c r="C389" s="876"/>
      <c r="D389" s="877"/>
      <c r="E389" s="875"/>
      <c r="F389" s="875"/>
      <c r="G389" s="875"/>
      <c r="H389" s="875"/>
      <c r="I389" s="877"/>
      <c r="J389" s="878">
        <f t="shared" ref="J389:O389" si="175">SUM(J383,J336,J330,J299,J259,J148,J388)</f>
        <v>1836</v>
      </c>
      <c r="K389" s="878">
        <f t="shared" si="175"/>
        <v>112</v>
      </c>
      <c r="L389" s="878">
        <f t="shared" si="175"/>
        <v>406</v>
      </c>
      <c r="M389" s="878">
        <f t="shared" si="175"/>
        <v>0</v>
      </c>
      <c r="N389" s="878">
        <f t="shared" si="175"/>
        <v>88</v>
      </c>
      <c r="O389" s="878">
        <f t="shared" si="175"/>
        <v>2442</v>
      </c>
      <c r="P389" s="879">
        <f>SUM(P383,P336,P330,P299,P259,P148)</f>
        <v>5482</v>
      </c>
      <c r="Q389" s="880">
        <f>SUM(Q383,Q336,Q330,Q299,Q259,Q148)</f>
        <v>4708</v>
      </c>
      <c r="R389" s="881">
        <f>SUM(R383,R336,R330,R299,R259,R148)</f>
        <v>10190</v>
      </c>
      <c r="S389" s="882">
        <f>SUM(S383,S336,S330,S299,S259,S148,S388)</f>
        <v>9326</v>
      </c>
      <c r="T389" s="878">
        <f>SUM(T383,T336,T330,T299,T259,T148)</f>
        <v>3306</v>
      </c>
      <c r="U389" s="883">
        <f>SUM(U383,U336,U330,U299,U259,U148,U388)</f>
        <v>12632</v>
      </c>
      <c r="V389" s="47">
        <f t="shared" si="168"/>
        <v>0</v>
      </c>
      <c r="W389" s="481"/>
      <c r="X389" s="482">
        <f t="shared" ref="X389:AC389" si="176">SUM(X383,X336,X330,X299,X259,X148,X388)</f>
        <v>66188</v>
      </c>
      <c r="Y389" s="482">
        <f t="shared" si="176"/>
        <v>4480</v>
      </c>
      <c r="Z389" s="482">
        <f t="shared" si="176"/>
        <v>8230</v>
      </c>
      <c r="AA389" s="482">
        <f t="shared" si="176"/>
        <v>0</v>
      </c>
      <c r="AB389" s="482">
        <f t="shared" si="176"/>
        <v>3520</v>
      </c>
      <c r="AC389" s="482">
        <f t="shared" si="176"/>
        <v>82418</v>
      </c>
      <c r="AD389" s="483">
        <f>SUM(AD383,AD336,AD330,AD299,AD259,AD148)</f>
        <v>144520</v>
      </c>
      <c r="AE389" s="484">
        <f>SUM(AE383,AE336,AE330,AE299,AE259,AE148,AE388)</f>
        <v>223098</v>
      </c>
    </row>
    <row r="390" spans="1:31" ht="18">
      <c r="A390" s="485" t="s">
        <v>364</v>
      </c>
      <c r="B390" s="486"/>
      <c r="C390" s="487"/>
      <c r="D390" s="884"/>
      <c r="E390" s="488"/>
      <c r="F390" s="488"/>
      <c r="G390" s="488"/>
      <c r="H390" s="488"/>
      <c r="I390" s="884"/>
      <c r="J390" s="885"/>
      <c r="K390" s="487"/>
      <c r="L390" s="487"/>
      <c r="M390" s="487"/>
      <c r="N390" s="487"/>
      <c r="O390" s="497"/>
      <c r="P390" s="885"/>
      <c r="Q390" s="487"/>
      <c r="R390" s="487"/>
      <c r="S390" s="494"/>
      <c r="T390" s="495"/>
      <c r="U390" s="496"/>
      <c r="V390" s="47">
        <f t="shared" si="168"/>
        <v>0</v>
      </c>
      <c r="W390" s="497"/>
    </row>
    <row r="391" spans="1:31" ht="12" customHeight="1">
      <c r="A391" s="498">
        <v>112001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ref="J391:J454" si="177">SUMIF($A$10:$A$387,$A391,J$10:J$387)</f>
        <v>64</v>
      </c>
      <c r="K391" s="888">
        <f t="shared" ref="K391:M393" si="178">SUMIF($A$10:$A$382,$A391,K$10:K$382)</f>
        <v>0</v>
      </c>
      <c r="L391" s="888">
        <f t="shared" si="178"/>
        <v>0</v>
      </c>
      <c r="M391" s="888">
        <f t="shared" si="178"/>
        <v>0</v>
      </c>
      <c r="N391" s="515">
        <f t="shared" ref="N391:O410" si="179">SUMIF($A$10:$A$387,$A391,N$10:N$387)</f>
        <v>0</v>
      </c>
      <c r="O391" s="509">
        <f t="shared" si="179"/>
        <v>64</v>
      </c>
      <c r="P391" s="515">
        <f t="shared" ref="P391:R412" si="180">SUMIF($A$10:$A$382,$A391,P$10:P$382)</f>
        <v>0</v>
      </c>
      <c r="Q391" s="888">
        <f t="shared" si="180"/>
        <v>0</v>
      </c>
      <c r="R391" s="889">
        <f t="shared" si="180"/>
        <v>0</v>
      </c>
      <c r="S391" s="507"/>
      <c r="T391" s="508"/>
      <c r="U391" s="509">
        <f t="shared" ref="U391:U454" si="181">SUMIF($A$10:$A$382,$A391,U$10:U$382)</f>
        <v>64</v>
      </c>
      <c r="V391" s="47">
        <f t="shared" si="168"/>
        <v>0</v>
      </c>
      <c r="W391" s="510"/>
    </row>
    <row r="392" spans="1:31" ht="12" customHeight="1">
      <c r="A392" s="498">
        <v>112031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78"/>
        <v>0</v>
      </c>
      <c r="L392" s="515">
        <f t="shared" si="178"/>
        <v>0</v>
      </c>
      <c r="M392" s="515">
        <f t="shared" si="178"/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515">
        <f t="shared" si="180"/>
        <v>0</v>
      </c>
      <c r="R392" s="515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31" ht="12" customHeight="1">
      <c r="A393" s="498">
        <v>112501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si="178"/>
        <v>0</v>
      </c>
      <c r="L393" s="888">
        <f t="shared" si="178"/>
        <v>0</v>
      </c>
      <c r="M393" s="888">
        <f t="shared" si="178"/>
        <v>0</v>
      </c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31" ht="12" customHeight="1">
      <c r="A394" s="498">
        <v>112521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0</v>
      </c>
      <c r="K394" s="888">
        <f t="shared" ref="K394:K413" si="182">SUMIF($A$10:$A$382,$A394,K$10:K$382)</f>
        <v>0</v>
      </c>
      <c r="L394" s="888"/>
      <c r="M394" s="888"/>
      <c r="N394" s="515">
        <f t="shared" si="179"/>
        <v>0</v>
      </c>
      <c r="O394" s="509">
        <f t="shared" si="179"/>
        <v>0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0</v>
      </c>
      <c r="V394" s="47">
        <f t="shared" si="168"/>
        <v>0</v>
      </c>
      <c r="W394" s="510"/>
    </row>
    <row r="395" spans="1:31" ht="12" customHeight="1">
      <c r="A395" s="498">
        <v>112591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/>
      <c r="M395" s="888"/>
      <c r="N395" s="515">
        <f t="shared" si="179"/>
        <v>0</v>
      </c>
      <c r="O395" s="509">
        <f t="shared" si="179"/>
        <v>0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0</v>
      </c>
      <c r="V395" s="47">
        <f t="shared" si="168"/>
        <v>0</v>
      </c>
      <c r="W395" s="510"/>
    </row>
    <row r="396" spans="1:31" ht="12" customHeight="1">
      <c r="A396" s="498">
        <v>112601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SUMIF($A$10:$A$382,$A396,L$10:L$382)</f>
        <v>24</v>
      </c>
      <c r="M396" s="888"/>
      <c r="N396" s="515">
        <f t="shared" si="179"/>
        <v>0</v>
      </c>
      <c r="O396" s="509">
        <f t="shared" si="179"/>
        <v>24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24</v>
      </c>
      <c r="V396" s="47">
        <f t="shared" si="168"/>
        <v>0</v>
      </c>
      <c r="W396" s="510"/>
    </row>
    <row r="397" spans="1:31" ht="12" customHeight="1">
      <c r="A397" s="498">
        <v>112801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>
        <f>SUMIF($A$10:$A$382,$A397,L$10:L$382)</f>
        <v>0</v>
      </c>
      <c r="M397" s="888">
        <f>SUMIF($A$10:$A$382,$A397,M$10:M$382)</f>
        <v>0</v>
      </c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31" ht="12.75" customHeight="1">
      <c r="A398" s="498">
        <v>113001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>
        <f>SUMIF($A$10:$A$382,$A398,L$10:L$382)</f>
        <v>0</v>
      </c>
      <c r="M398" s="888">
        <f>SUMIF($A$10:$A$382,$A398,M$10:M$382)</f>
        <v>0</v>
      </c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31" ht="12.75" customHeight="1">
      <c r="A399" s="498">
        <v>113301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16</v>
      </c>
      <c r="K399" s="888">
        <f t="shared" si="182"/>
        <v>0</v>
      </c>
      <c r="L399" s="888"/>
      <c r="M399" s="888"/>
      <c r="N399" s="515">
        <f t="shared" si="179"/>
        <v>0</v>
      </c>
      <c r="O399" s="509">
        <f t="shared" si="179"/>
        <v>16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16</v>
      </c>
      <c r="V399" s="47">
        <f t="shared" si="168"/>
        <v>0</v>
      </c>
      <c r="W399" s="510"/>
    </row>
    <row r="400" spans="1:31" ht="12" customHeight="1">
      <c r="A400" s="498">
        <v>113501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0</v>
      </c>
      <c r="K400" s="888">
        <f t="shared" si="182"/>
        <v>0</v>
      </c>
      <c r="L400" s="888">
        <f>SUMIF($A$10:$A$382,$A400,L$10:L$382)</f>
        <v>0</v>
      </c>
      <c r="M400" s="888">
        <f>SUMIF($A$10:$A$382,$A400,M$10:M$382)</f>
        <v>0</v>
      </c>
      <c r="N400" s="515">
        <f t="shared" si="179"/>
        <v>0</v>
      </c>
      <c r="O400" s="509">
        <f t="shared" si="179"/>
        <v>0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0</v>
      </c>
      <c r="V400" s="47">
        <f t="shared" si="168"/>
        <v>0</v>
      </c>
      <c r="W400" s="510"/>
    </row>
    <row r="401" spans="1:23" ht="12" customHeight="1">
      <c r="A401" s="498">
        <v>113521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0</v>
      </c>
      <c r="K401" s="888">
        <f t="shared" si="182"/>
        <v>0</v>
      </c>
      <c r="L401" s="888">
        <f>SUMIF($A$10:$A$382,$A401,L$10:L$382)</f>
        <v>0</v>
      </c>
      <c r="M401" s="888">
        <f>SUMIF($A$10:$A$382,$A401,M$10:M$382)</f>
        <v>0</v>
      </c>
      <c r="N401" s="515">
        <f t="shared" si="179"/>
        <v>0</v>
      </c>
      <c r="O401" s="509">
        <f t="shared" si="179"/>
        <v>0</v>
      </c>
      <c r="P401" s="515">
        <f t="shared" si="180"/>
        <v>0</v>
      </c>
      <c r="Q401" s="888">
        <f t="shared" si="180"/>
        <v>0</v>
      </c>
      <c r="R401" s="889">
        <f t="shared" si="180"/>
        <v>0</v>
      </c>
      <c r="S401" s="507"/>
      <c r="T401" s="508"/>
      <c r="U401" s="509">
        <f t="shared" si="181"/>
        <v>0</v>
      </c>
      <c r="V401" s="47">
        <f t="shared" si="168"/>
        <v>0</v>
      </c>
      <c r="W401" s="510"/>
    </row>
    <row r="402" spans="1:23" ht="12" customHeight="1">
      <c r="A402" s="498">
        <v>113591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/>
      <c r="M402" s="888"/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>
      <c r="A403" s="498">
        <v>113601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>
        <f t="shared" ref="L403:M405" si="183">SUMIF($A$10:$A$382,$A403,L$10:L$382)</f>
        <v>0</v>
      </c>
      <c r="M403" s="888">
        <f t="shared" si="183"/>
        <v>0</v>
      </c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>
      <c r="A404" s="498">
        <v>113801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0</v>
      </c>
      <c r="K404" s="888">
        <f t="shared" si="182"/>
        <v>0</v>
      </c>
      <c r="L404" s="888">
        <f t="shared" si="183"/>
        <v>40</v>
      </c>
      <c r="M404" s="888">
        <f t="shared" si="183"/>
        <v>0</v>
      </c>
      <c r="N404" s="515">
        <f t="shared" si="179"/>
        <v>0</v>
      </c>
      <c r="O404" s="509">
        <f t="shared" si="179"/>
        <v>40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40</v>
      </c>
      <c r="V404" s="47">
        <f t="shared" si="168"/>
        <v>0</v>
      </c>
      <c r="W404" s="510"/>
    </row>
    <row r="405" spans="1:23" ht="12" customHeight="1">
      <c r="A405" s="498">
        <v>114001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8</v>
      </c>
      <c r="K405" s="888">
        <f t="shared" si="182"/>
        <v>0</v>
      </c>
      <c r="L405" s="888">
        <f t="shared" si="183"/>
        <v>0</v>
      </c>
      <c r="M405" s="888">
        <f t="shared" si="183"/>
        <v>0</v>
      </c>
      <c r="N405" s="515">
        <f t="shared" si="179"/>
        <v>0</v>
      </c>
      <c r="O405" s="509">
        <f t="shared" si="179"/>
        <v>8</v>
      </c>
      <c r="P405" s="515">
        <f t="shared" si="180"/>
        <v>0</v>
      </c>
      <c r="Q405" s="888">
        <f t="shared" si="180"/>
        <v>0</v>
      </c>
      <c r="R405" s="889">
        <f t="shared" si="180"/>
        <v>0</v>
      </c>
      <c r="S405" s="507"/>
      <c r="T405" s="508"/>
      <c r="U405" s="509">
        <f t="shared" si="181"/>
        <v>8</v>
      </c>
      <c r="V405" s="47">
        <f t="shared" si="168"/>
        <v>0</v>
      </c>
      <c r="W405" s="510"/>
    </row>
    <row r="406" spans="1:23" ht="12" customHeight="1">
      <c r="A406" s="498" t="s">
        <v>236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150</v>
      </c>
      <c r="K406" s="888">
        <f t="shared" si="182"/>
        <v>0</v>
      </c>
      <c r="L406" s="888"/>
      <c r="M406" s="888"/>
      <c r="N406" s="515">
        <f t="shared" si="179"/>
        <v>0</v>
      </c>
      <c r="O406" s="509">
        <f t="shared" si="179"/>
        <v>150</v>
      </c>
      <c r="P406" s="515">
        <f t="shared" si="180"/>
        <v>0</v>
      </c>
      <c r="Q406" s="515">
        <f t="shared" si="180"/>
        <v>0</v>
      </c>
      <c r="R406" s="515">
        <f t="shared" si="180"/>
        <v>0</v>
      </c>
      <c r="S406" s="507"/>
      <c r="T406" s="507"/>
      <c r="U406" s="515">
        <f t="shared" si="181"/>
        <v>150</v>
      </c>
      <c r="V406" s="47">
        <f t="shared" si="168"/>
        <v>0</v>
      </c>
      <c r="W406" s="510"/>
    </row>
    <row r="407" spans="1:23" ht="12" customHeight="1">
      <c r="A407" s="498">
        <v>114101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0</v>
      </c>
      <c r="K407" s="888">
        <f t="shared" si="182"/>
        <v>0</v>
      </c>
      <c r="L407" s="888">
        <f>SUMIF($A$10:$A$382,$A407,L$10:L$382)</f>
        <v>0</v>
      </c>
      <c r="M407" s="888">
        <f>SUMIF($A$10:$A$382,$A407,M$10:M$382)</f>
        <v>0</v>
      </c>
      <c r="N407" s="515">
        <f t="shared" si="179"/>
        <v>0</v>
      </c>
      <c r="O407" s="509">
        <f t="shared" si="179"/>
        <v>0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0</v>
      </c>
      <c r="V407" s="47">
        <f t="shared" si="168"/>
        <v>0</v>
      </c>
      <c r="W407" s="510"/>
    </row>
    <row r="408" spans="1:23" ht="12" customHeight="1">
      <c r="A408" s="498">
        <v>114301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8</v>
      </c>
      <c r="K408" s="888">
        <f t="shared" si="182"/>
        <v>0</v>
      </c>
      <c r="L408" s="888"/>
      <c r="M408" s="888"/>
      <c r="N408" s="515">
        <f t="shared" si="179"/>
        <v>0</v>
      </c>
      <c r="O408" s="509">
        <f t="shared" si="179"/>
        <v>8</v>
      </c>
      <c r="P408" s="515">
        <f t="shared" si="180"/>
        <v>0</v>
      </c>
      <c r="Q408" s="888">
        <f t="shared" si="180"/>
        <v>0</v>
      </c>
      <c r="R408" s="889">
        <f t="shared" si="180"/>
        <v>0</v>
      </c>
      <c r="S408" s="507"/>
      <c r="T408" s="508"/>
      <c r="U408" s="509">
        <f t="shared" si="181"/>
        <v>8</v>
      </c>
      <c r="V408" s="47">
        <f t="shared" si="168"/>
        <v>0</v>
      </c>
      <c r="W408" s="510"/>
    </row>
    <row r="409" spans="1:23" ht="12" customHeight="1">
      <c r="A409" s="498">
        <v>114501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888">
        <f t="shared" si="182"/>
        <v>0</v>
      </c>
      <c r="L409" s="888">
        <f t="shared" ref="L409:M413" si="184">SUMIF($A$10:$A$382,$A409,L$10:L$382)</f>
        <v>0</v>
      </c>
      <c r="M409" s="888">
        <f t="shared" si="184"/>
        <v>0</v>
      </c>
      <c r="N409" s="515">
        <f t="shared" si="179"/>
        <v>0</v>
      </c>
      <c r="O409" s="509">
        <f t="shared" si="179"/>
        <v>0</v>
      </c>
      <c r="P409" s="515">
        <f t="shared" si="180"/>
        <v>0</v>
      </c>
      <c r="Q409" s="888">
        <f t="shared" si="180"/>
        <v>0</v>
      </c>
      <c r="R409" s="889">
        <f t="shared" si="180"/>
        <v>0</v>
      </c>
      <c r="S409" s="507"/>
      <c r="T409" s="508"/>
      <c r="U409" s="509">
        <f t="shared" si="181"/>
        <v>0</v>
      </c>
      <c r="V409" s="47">
        <f t="shared" si="168"/>
        <v>0</v>
      </c>
      <c r="W409" s="510"/>
    </row>
    <row r="410" spans="1:23" ht="12" customHeight="1">
      <c r="A410" s="498">
        <v>114521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888">
        <f t="shared" si="182"/>
        <v>0</v>
      </c>
      <c r="L410" s="888">
        <f t="shared" si="184"/>
        <v>0</v>
      </c>
      <c r="M410" s="888">
        <f t="shared" si="184"/>
        <v>0</v>
      </c>
      <c r="N410" s="515">
        <f t="shared" si="179"/>
        <v>0</v>
      </c>
      <c r="O410" s="509">
        <f t="shared" si="179"/>
        <v>0</v>
      </c>
      <c r="P410" s="515">
        <f t="shared" si="180"/>
        <v>0</v>
      </c>
      <c r="Q410" s="888">
        <f t="shared" si="180"/>
        <v>0</v>
      </c>
      <c r="R410" s="889">
        <f t="shared" si="180"/>
        <v>0</v>
      </c>
      <c r="S410" s="507"/>
      <c r="T410" s="508"/>
      <c r="U410" s="509">
        <f t="shared" si="181"/>
        <v>0</v>
      </c>
      <c r="V410" s="47">
        <f t="shared" si="168"/>
        <v>0</v>
      </c>
      <c r="W410" s="510"/>
    </row>
    <row r="411" spans="1:23" ht="12" customHeight="1">
      <c r="A411" s="498">
        <v>114591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888">
        <f t="shared" si="182"/>
        <v>0</v>
      </c>
      <c r="L411" s="888">
        <f t="shared" si="184"/>
        <v>0</v>
      </c>
      <c r="M411" s="888">
        <f t="shared" si="184"/>
        <v>0</v>
      </c>
      <c r="N411" s="515">
        <f t="shared" ref="N411:O430" si="185">SUMIF($A$10:$A$387,$A411,N$10:N$387)</f>
        <v>0</v>
      </c>
      <c r="O411" s="509">
        <f t="shared" si="185"/>
        <v>0</v>
      </c>
      <c r="P411" s="515">
        <f t="shared" si="180"/>
        <v>0</v>
      </c>
      <c r="Q411" s="888">
        <f t="shared" si="180"/>
        <v>0</v>
      </c>
      <c r="R411" s="889">
        <f t="shared" si="180"/>
        <v>0</v>
      </c>
      <c r="S411" s="507"/>
      <c r="T411" s="508"/>
      <c r="U411" s="509">
        <f t="shared" si="181"/>
        <v>0</v>
      </c>
      <c r="V411" s="47">
        <f t="shared" si="168"/>
        <v>0</v>
      </c>
      <c r="W411" s="510"/>
    </row>
    <row r="412" spans="1:23" ht="12" customHeight="1">
      <c r="A412" s="498">
        <v>114601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si="182"/>
        <v>0</v>
      </c>
      <c r="L412" s="888">
        <f t="shared" si="184"/>
        <v>0</v>
      </c>
      <c r="M412" s="888">
        <f t="shared" si="184"/>
        <v>0</v>
      </c>
      <c r="N412" s="515">
        <f t="shared" si="185"/>
        <v>0</v>
      </c>
      <c r="O412" s="509">
        <f t="shared" si="185"/>
        <v>0</v>
      </c>
      <c r="P412" s="515">
        <f t="shared" si="180"/>
        <v>0</v>
      </c>
      <c r="Q412" s="888">
        <f t="shared" si="180"/>
        <v>0</v>
      </c>
      <c r="R412" s="889">
        <f t="shared" si="180"/>
        <v>0</v>
      </c>
      <c r="S412" s="507"/>
      <c r="T412" s="508"/>
      <c r="U412" s="509">
        <f t="shared" si="181"/>
        <v>0</v>
      </c>
      <c r="V412" s="47">
        <f t="shared" si="168"/>
        <v>0</v>
      </c>
      <c r="W412" s="510"/>
    </row>
    <row r="413" spans="1:23" ht="12" customHeight="1">
      <c r="A413" s="498" t="s">
        <v>234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888">
        <f t="shared" si="182"/>
        <v>0</v>
      </c>
      <c r="L413" s="888">
        <f t="shared" si="184"/>
        <v>8</v>
      </c>
      <c r="M413" s="888">
        <f t="shared" si="184"/>
        <v>0</v>
      </c>
      <c r="N413" s="515">
        <f t="shared" si="185"/>
        <v>0</v>
      </c>
      <c r="O413" s="509">
        <f t="shared" si="185"/>
        <v>8</v>
      </c>
      <c r="P413" s="515"/>
      <c r="Q413" s="888"/>
      <c r="R413" s="889">
        <f t="shared" ref="R413:R476" si="186">SUMIF($A$10:$A$382,$A413,R$10:R$382)</f>
        <v>0</v>
      </c>
      <c r="S413" s="507"/>
      <c r="T413" s="508"/>
      <c r="U413" s="509">
        <f t="shared" si="181"/>
        <v>8</v>
      </c>
      <c r="V413" s="47">
        <f t="shared" ref="V413:V487" si="187">O413+R413-U413</f>
        <v>0</v>
      </c>
      <c r="W413" s="510"/>
    </row>
    <row r="414" spans="1:23" ht="12" customHeight="1">
      <c r="A414" s="498">
        <v>114701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515">
        <f t="shared" ref="K414:M416" si="188">SUMIF($A$10:$A$387,$A414,K$10:K$387)</f>
        <v>0</v>
      </c>
      <c r="L414" s="515">
        <f t="shared" si="188"/>
        <v>0</v>
      </c>
      <c r="M414" s="515">
        <f t="shared" si="188"/>
        <v>0</v>
      </c>
      <c r="N414" s="515">
        <f t="shared" si="185"/>
        <v>0</v>
      </c>
      <c r="O414" s="509">
        <f t="shared" si="185"/>
        <v>0</v>
      </c>
      <c r="P414" s="515"/>
      <c r="Q414" s="888">
        <f>SUMIF($A$10:$A$382,$A414,Q$10:Q$382)</f>
        <v>0</v>
      </c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>
      <c r="A415" s="498" t="s">
        <v>232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515">
        <f t="shared" si="188"/>
        <v>0</v>
      </c>
      <c r="L415" s="515">
        <f t="shared" si="188"/>
        <v>0</v>
      </c>
      <c r="M415" s="515">
        <f t="shared" si="188"/>
        <v>0</v>
      </c>
      <c r="N415" s="515">
        <f t="shared" si="185"/>
        <v>0</v>
      </c>
      <c r="O415" s="515">
        <f t="shared" si="185"/>
        <v>0</v>
      </c>
      <c r="P415" s="515"/>
      <c r="Q415" s="888"/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>
      <c r="A416" s="498" t="s">
        <v>496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515">
        <f t="shared" si="188"/>
        <v>0</v>
      </c>
      <c r="L416" s="515">
        <f t="shared" si="188"/>
        <v>0</v>
      </c>
      <c r="M416" s="515">
        <f t="shared" si="188"/>
        <v>0</v>
      </c>
      <c r="N416" s="515">
        <f t="shared" si="185"/>
        <v>0</v>
      </c>
      <c r="O416" s="516">
        <f t="shared" si="185"/>
        <v>0</v>
      </c>
      <c r="P416" s="515"/>
      <c r="Q416" s="888"/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>
      <c r="A417" s="498">
        <v>115001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ref="K417:M435" si="189">SUMIF($A$10:$A$382,$A417,K$10:K$382)</f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ref="P417:Q436" si="190">SUMIF($A$10:$A$382,$A417,P$10:P$382)</f>
        <v>0</v>
      </c>
      <c r="Q417" s="888">
        <f t="shared" si="190"/>
        <v>0</v>
      </c>
      <c r="R417" s="889">
        <f t="shared" si="186"/>
        <v>0</v>
      </c>
      <c r="S417" s="507"/>
      <c r="T417" s="508"/>
      <c r="U417" s="509">
        <f t="shared" si="181"/>
        <v>0</v>
      </c>
      <c r="V417" s="47">
        <f t="shared" si="187"/>
        <v>0</v>
      </c>
      <c r="W417" s="510"/>
    </row>
    <row r="418" spans="1:23" ht="12" customHeight="1">
      <c r="A418" s="498">
        <v>115501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230</v>
      </c>
      <c r="R418" s="889">
        <f t="shared" si="186"/>
        <v>230</v>
      </c>
      <c r="S418" s="507"/>
      <c r="T418" s="508"/>
      <c r="U418" s="509">
        <f t="shared" si="181"/>
        <v>230</v>
      </c>
      <c r="V418" s="47">
        <f t="shared" si="187"/>
        <v>0</v>
      </c>
      <c r="W418" s="510"/>
    </row>
    <row r="419" spans="1:23" ht="12" customHeight="1">
      <c r="A419" s="498">
        <v>115591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>
      <c r="A420" s="498">
        <v>115701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>
      <c r="A421" s="498">
        <v>120000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>
      <c r="A422" s="498">
        <v>120100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>
      <c r="A423" s="498">
        <v>120110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>
      <c r="A424" s="498">
        <v>120500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>
      <c r="A425" s="498">
        <v>121701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>
      <c r="A426" s="498">
        <v>122001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si="185"/>
        <v>0</v>
      </c>
      <c r="O426" s="509">
        <f t="shared" si="185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>
      <c r="A427" s="498">
        <v>122021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85"/>
        <v>0</v>
      </c>
      <c r="O427" s="509">
        <f t="shared" si="185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>
      <c r="A428" s="498">
        <v>122031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85"/>
        <v>0</v>
      </c>
      <c r="O428" s="509">
        <f t="shared" si="185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>
      <c r="A429" s="498">
        <v>122121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85"/>
        <v>0</v>
      </c>
      <c r="O429" s="509">
        <f t="shared" si="185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>
      <c r="A430" s="498">
        <v>122131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85"/>
        <v>0</v>
      </c>
      <c r="O430" s="509">
        <f t="shared" si="185"/>
        <v>0</v>
      </c>
      <c r="P430" s="515">
        <f t="shared" si="190"/>
        <v>0</v>
      </c>
      <c r="Q430" s="888">
        <f t="shared" si="190"/>
        <v>0</v>
      </c>
      <c r="R430" s="889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>
      <c r="A431" s="498">
        <v>122701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888">
        <f t="shared" si="189"/>
        <v>0</v>
      </c>
      <c r="L431" s="888">
        <f t="shared" si="189"/>
        <v>0</v>
      </c>
      <c r="M431" s="888">
        <f t="shared" si="189"/>
        <v>0</v>
      </c>
      <c r="N431" s="515">
        <f t="shared" ref="N431:O450" si="191">SUMIF($A$10:$A$387,$A431,N$10:N$387)</f>
        <v>0</v>
      </c>
      <c r="O431" s="509">
        <f t="shared" si="191"/>
        <v>0</v>
      </c>
      <c r="P431" s="515">
        <f t="shared" si="190"/>
        <v>0</v>
      </c>
      <c r="Q431" s="888">
        <f t="shared" si="190"/>
        <v>0</v>
      </c>
      <c r="R431" s="889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>
      <c r="A432" s="498">
        <v>123001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si="189"/>
        <v>0</v>
      </c>
      <c r="L432" s="888">
        <f t="shared" si="189"/>
        <v>0</v>
      </c>
      <c r="M432" s="888">
        <f t="shared" si="189"/>
        <v>0</v>
      </c>
      <c r="N432" s="515">
        <f t="shared" si="191"/>
        <v>0</v>
      </c>
      <c r="O432" s="509">
        <f t="shared" si="191"/>
        <v>0</v>
      </c>
      <c r="P432" s="515">
        <f t="shared" si="190"/>
        <v>0</v>
      </c>
      <c r="Q432" s="888">
        <f t="shared" si="190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>
      <c r="A433" s="498">
        <v>123021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89"/>
        <v>0</v>
      </c>
      <c r="L433" s="888">
        <f t="shared" si="189"/>
        <v>0</v>
      </c>
      <c r="M433" s="888">
        <f t="shared" si="189"/>
        <v>0</v>
      </c>
      <c r="N433" s="515">
        <f t="shared" si="191"/>
        <v>0</v>
      </c>
      <c r="O433" s="509">
        <f t="shared" si="191"/>
        <v>0</v>
      </c>
      <c r="P433" s="515">
        <f t="shared" si="190"/>
        <v>0</v>
      </c>
      <c r="Q433" s="888">
        <f t="shared" si="190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>
      <c r="A434" s="498">
        <v>123030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0</v>
      </c>
      <c r="K434" s="888">
        <f t="shared" si="189"/>
        <v>0</v>
      </c>
      <c r="L434" s="888">
        <f t="shared" si="189"/>
        <v>0</v>
      </c>
      <c r="M434" s="888">
        <f t="shared" si="189"/>
        <v>0</v>
      </c>
      <c r="N434" s="515">
        <f t="shared" si="191"/>
        <v>0</v>
      </c>
      <c r="O434" s="509">
        <f t="shared" si="191"/>
        <v>0</v>
      </c>
      <c r="P434" s="515">
        <f t="shared" si="190"/>
        <v>0</v>
      </c>
      <c r="Q434" s="888">
        <f t="shared" si="190"/>
        <v>0</v>
      </c>
      <c r="R434" s="889">
        <f t="shared" si="186"/>
        <v>0</v>
      </c>
      <c r="S434" s="507"/>
      <c r="T434" s="508"/>
      <c r="U434" s="509">
        <f t="shared" si="181"/>
        <v>0</v>
      </c>
      <c r="V434" s="47">
        <f t="shared" si="187"/>
        <v>0</v>
      </c>
      <c r="W434" s="510"/>
    </row>
    <row r="435" spans="1:23" ht="12" customHeight="1">
      <c r="A435" s="518">
        <v>123031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888">
        <f t="shared" si="189"/>
        <v>0</v>
      </c>
      <c r="L435" s="888">
        <f t="shared" si="189"/>
        <v>0</v>
      </c>
      <c r="M435" s="888">
        <f t="shared" si="189"/>
        <v>0</v>
      </c>
      <c r="N435" s="515">
        <f t="shared" si="191"/>
        <v>0</v>
      </c>
      <c r="O435" s="509">
        <f t="shared" si="191"/>
        <v>0</v>
      </c>
      <c r="P435" s="515">
        <f t="shared" si="190"/>
        <v>0</v>
      </c>
      <c r="Q435" s="888">
        <f t="shared" si="190"/>
        <v>0</v>
      </c>
      <c r="R435" s="888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>
      <c r="A436" s="498">
        <v>123701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515">
        <f>SUMIF($A$10:$A$387,$A436,K$10:K$387)</f>
        <v>0</v>
      </c>
      <c r="L436" s="515">
        <f>SUMIF($A$10:$A$387,$A436,L$10:L$387)</f>
        <v>0</v>
      </c>
      <c r="M436" s="515">
        <f>SUMIF($A$10:$A$387,$A436,M$10:M$387)</f>
        <v>0</v>
      </c>
      <c r="N436" s="515">
        <f t="shared" si="191"/>
        <v>0</v>
      </c>
      <c r="O436" s="509">
        <f t="shared" si="191"/>
        <v>0</v>
      </c>
      <c r="P436" s="515">
        <f t="shared" si="190"/>
        <v>0</v>
      </c>
      <c r="Q436" s="515">
        <f t="shared" si="190"/>
        <v>0</v>
      </c>
      <c r="R436" s="515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>
      <c r="A437" s="498">
        <v>125001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ref="K437:M456" si="192">SUMIF($A$10:$A$382,$A437,K$10:K$382)</f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ref="P437:Q456" si="193">SUMIF($A$10:$A$382,$A437,P$10:P$382)</f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>
      <c r="A438" s="498">
        <v>127000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0</v>
      </c>
      <c r="K438" s="888">
        <f t="shared" si="192"/>
        <v>0</v>
      </c>
      <c r="L438" s="888">
        <f t="shared" si="192"/>
        <v>0</v>
      </c>
      <c r="M438" s="888">
        <f t="shared" si="192"/>
        <v>0</v>
      </c>
      <c r="N438" s="515">
        <f t="shared" si="191"/>
        <v>0</v>
      </c>
      <c r="O438" s="509">
        <f t="shared" si="191"/>
        <v>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0</v>
      </c>
      <c r="V438" s="47">
        <f t="shared" si="187"/>
        <v>0</v>
      </c>
      <c r="W438" s="510"/>
    </row>
    <row r="439" spans="1:23" ht="12" customHeight="1">
      <c r="A439" s="498">
        <v>127001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142</v>
      </c>
      <c r="K439" s="888">
        <f t="shared" si="192"/>
        <v>0</v>
      </c>
      <c r="L439" s="888">
        <f t="shared" si="192"/>
        <v>66</v>
      </c>
      <c r="M439" s="888">
        <f t="shared" si="192"/>
        <v>0</v>
      </c>
      <c r="N439" s="515">
        <f t="shared" si="191"/>
        <v>0</v>
      </c>
      <c r="O439" s="509">
        <f t="shared" si="191"/>
        <v>208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208</v>
      </c>
      <c r="V439" s="47">
        <f t="shared" si="187"/>
        <v>0</v>
      </c>
      <c r="W439" s="510"/>
    </row>
    <row r="440" spans="1:23" ht="12" customHeight="1">
      <c r="A440" s="498">
        <v>127008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0</v>
      </c>
      <c r="M440" s="888">
        <f t="shared" si="192"/>
        <v>0</v>
      </c>
      <c r="N440" s="515">
        <f t="shared" si="191"/>
        <v>0</v>
      </c>
      <c r="O440" s="509">
        <f t="shared" si="191"/>
        <v>0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0</v>
      </c>
      <c r="V440" s="47">
        <f t="shared" si="187"/>
        <v>0</v>
      </c>
      <c r="W440" s="510"/>
    </row>
    <row r="441" spans="1:23" ht="12" customHeight="1">
      <c r="A441" s="498">
        <v>127020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>
      <c r="A442" s="498">
        <v>127021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>
      <c r="A443" s="498">
        <v>127031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>
      <c r="A444" s="498">
        <v>127060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0</v>
      </c>
      <c r="M444" s="888">
        <f t="shared" si="192"/>
        <v>0</v>
      </c>
      <c r="N444" s="515">
        <f t="shared" si="191"/>
        <v>0</v>
      </c>
      <c r="O444" s="509">
        <f t="shared" si="191"/>
        <v>0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0</v>
      </c>
      <c r="V444" s="47">
        <f t="shared" si="187"/>
        <v>0</v>
      </c>
      <c r="W444" s="510"/>
    </row>
    <row r="445" spans="1:23" ht="12" customHeight="1">
      <c r="A445" s="498">
        <v>127068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75</v>
      </c>
      <c r="M445" s="888">
        <f t="shared" si="192"/>
        <v>0</v>
      </c>
      <c r="N445" s="515">
        <f t="shared" si="191"/>
        <v>0</v>
      </c>
      <c r="O445" s="509">
        <f t="shared" si="191"/>
        <v>75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75</v>
      </c>
      <c r="V445" s="47">
        <f t="shared" si="187"/>
        <v>0</v>
      </c>
      <c r="W445" s="510"/>
    </row>
    <row r="446" spans="1:23" ht="12" customHeight="1">
      <c r="A446" s="498">
        <v>127761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si="191"/>
        <v>0</v>
      </c>
      <c r="O446" s="509">
        <f t="shared" si="191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>
      <c r="A447" s="498">
        <v>127771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1"/>
        <v>0</v>
      </c>
      <c r="O447" s="509">
        <f t="shared" si="191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>
      <c r="A448" s="498">
        <v>127800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1"/>
        <v>0</v>
      </c>
      <c r="O448" s="509">
        <f t="shared" si="191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>
      <c r="A449" s="498">
        <v>127801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1"/>
        <v>8</v>
      </c>
      <c r="O449" s="509">
        <f t="shared" si="191"/>
        <v>8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8</v>
      </c>
      <c r="V449" s="47">
        <f t="shared" si="187"/>
        <v>0</v>
      </c>
      <c r="W449" s="510"/>
    </row>
    <row r="450" spans="1:23" ht="12" customHeight="1">
      <c r="A450" s="498">
        <v>128000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si="177"/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si="191"/>
        <v>0</v>
      </c>
      <c r="O450" s="509">
        <f t="shared" si="191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si="181"/>
        <v>0</v>
      </c>
      <c r="V450" s="47">
        <f t="shared" si="187"/>
        <v>0</v>
      </c>
      <c r="W450" s="510"/>
    </row>
    <row r="451" spans="1:23" ht="12" customHeight="1">
      <c r="A451" s="498">
        <v>128001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77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ref="N451:O470" si="194">SUMIF($A$10:$A$387,$A451,N$10:N$387)</f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81"/>
        <v>0</v>
      </c>
      <c r="V451" s="47">
        <f t="shared" si="187"/>
        <v>0</v>
      </c>
      <c r="W451" s="510"/>
    </row>
    <row r="452" spans="1:23" ht="12" customHeight="1">
      <c r="A452" s="498">
        <v>128020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77"/>
        <v>0</v>
      </c>
      <c r="K452" s="888">
        <f t="shared" si="192"/>
        <v>0</v>
      </c>
      <c r="L452" s="888">
        <f t="shared" si="192"/>
        <v>0</v>
      </c>
      <c r="M452" s="888">
        <f t="shared" si="192"/>
        <v>0</v>
      </c>
      <c r="N452" s="515">
        <f t="shared" si="194"/>
        <v>0</v>
      </c>
      <c r="O452" s="509">
        <f t="shared" si="194"/>
        <v>0</v>
      </c>
      <c r="P452" s="515">
        <f t="shared" si="193"/>
        <v>0</v>
      </c>
      <c r="Q452" s="888">
        <f t="shared" si="193"/>
        <v>0</v>
      </c>
      <c r="R452" s="889">
        <f t="shared" si="186"/>
        <v>0</v>
      </c>
      <c r="S452" s="507"/>
      <c r="T452" s="508"/>
      <c r="U452" s="509">
        <f t="shared" si="181"/>
        <v>0</v>
      </c>
      <c r="V452" s="47">
        <f t="shared" si="187"/>
        <v>0</v>
      </c>
      <c r="W452" s="510"/>
    </row>
    <row r="453" spans="1:23" ht="12" customHeight="1">
      <c r="A453" s="498">
        <v>132011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77"/>
        <v>0</v>
      </c>
      <c r="K453" s="888">
        <f t="shared" si="192"/>
        <v>0</v>
      </c>
      <c r="L453" s="888">
        <f t="shared" si="192"/>
        <v>0</v>
      </c>
      <c r="M453" s="888">
        <f t="shared" si="192"/>
        <v>0</v>
      </c>
      <c r="N453" s="515">
        <f t="shared" si="194"/>
        <v>0</v>
      </c>
      <c r="O453" s="509">
        <f t="shared" si="194"/>
        <v>0</v>
      </c>
      <c r="P453" s="515">
        <f t="shared" si="193"/>
        <v>0</v>
      </c>
      <c r="Q453" s="888">
        <f t="shared" si="193"/>
        <v>0</v>
      </c>
      <c r="R453" s="889">
        <f t="shared" si="186"/>
        <v>0</v>
      </c>
      <c r="S453" s="507"/>
      <c r="T453" s="508"/>
      <c r="U453" s="509">
        <f t="shared" si="181"/>
        <v>0</v>
      </c>
      <c r="V453" s="47">
        <f t="shared" si="187"/>
        <v>0</v>
      </c>
      <c r="W453" s="510"/>
    </row>
    <row r="454" spans="1:23" ht="12" customHeight="1">
      <c r="A454" s="498">
        <v>132021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77"/>
        <v>0</v>
      </c>
      <c r="K454" s="888">
        <f t="shared" si="192"/>
        <v>0</v>
      </c>
      <c r="L454" s="888">
        <f t="shared" si="192"/>
        <v>0</v>
      </c>
      <c r="M454" s="888">
        <f t="shared" si="192"/>
        <v>0</v>
      </c>
      <c r="N454" s="515">
        <f t="shared" si="194"/>
        <v>0</v>
      </c>
      <c r="O454" s="509">
        <f t="shared" si="194"/>
        <v>0</v>
      </c>
      <c r="P454" s="515">
        <f t="shared" si="193"/>
        <v>0</v>
      </c>
      <c r="Q454" s="888">
        <f t="shared" si="193"/>
        <v>0</v>
      </c>
      <c r="R454" s="889">
        <f t="shared" si="186"/>
        <v>0</v>
      </c>
      <c r="S454" s="507"/>
      <c r="T454" s="508"/>
      <c r="U454" s="509">
        <f t="shared" si="181"/>
        <v>0</v>
      </c>
      <c r="V454" s="47">
        <f t="shared" si="187"/>
        <v>0</v>
      </c>
      <c r="W454" s="510"/>
    </row>
    <row r="455" spans="1:23" ht="12" customHeight="1">
      <c r="A455" s="498">
        <v>132031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ref="J455:J518" si="195">SUMIF($A$10:$A$387,$A455,J$10:J$387)</f>
        <v>0</v>
      </c>
      <c r="K455" s="888">
        <f t="shared" si="192"/>
        <v>0</v>
      </c>
      <c r="L455" s="888">
        <f t="shared" si="192"/>
        <v>0</v>
      </c>
      <c r="M455" s="888">
        <f t="shared" si="192"/>
        <v>0</v>
      </c>
      <c r="N455" s="515">
        <f t="shared" si="194"/>
        <v>0</v>
      </c>
      <c r="O455" s="509">
        <f t="shared" si="194"/>
        <v>0</v>
      </c>
      <c r="P455" s="515">
        <f t="shared" si="193"/>
        <v>0</v>
      </c>
      <c r="Q455" s="888">
        <f t="shared" si="193"/>
        <v>0</v>
      </c>
      <c r="R455" s="889">
        <f t="shared" si="186"/>
        <v>0</v>
      </c>
      <c r="S455" s="507"/>
      <c r="T455" s="508"/>
      <c r="U455" s="509">
        <f t="shared" ref="U455:U518" si="196">SUMIF($A$10:$A$382,$A455,U$10:U$382)</f>
        <v>0</v>
      </c>
      <c r="V455" s="47">
        <f t="shared" si="187"/>
        <v>0</v>
      </c>
      <c r="W455" s="510"/>
    </row>
    <row r="456" spans="1:23" ht="12" customHeight="1">
      <c r="A456" s="498">
        <v>133011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si="192"/>
        <v>0</v>
      </c>
      <c r="L456" s="888">
        <f t="shared" si="192"/>
        <v>0</v>
      </c>
      <c r="M456" s="888">
        <f t="shared" si="192"/>
        <v>0</v>
      </c>
      <c r="N456" s="515">
        <f t="shared" si="194"/>
        <v>0</v>
      </c>
      <c r="O456" s="509">
        <f t="shared" si="194"/>
        <v>0</v>
      </c>
      <c r="P456" s="515">
        <f t="shared" si="193"/>
        <v>0</v>
      </c>
      <c r="Q456" s="888">
        <f t="shared" si="193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>
      <c r="A457" s="498">
        <v>133021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ref="K457:M476" si="197">SUMIF($A$10:$A$382,$A457,K$10:K$382)</f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ref="P457:Q476" si="198">SUMIF($A$10:$A$382,$A457,P$10:P$382)</f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>
      <c r="A458" s="498">
        <v>133031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>
      <c r="A459" s="498">
        <v>135011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>
      <c r="A460" s="498">
        <v>136071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>
      <c r="A461" s="498">
        <v>136271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>
      <c r="A462" s="498">
        <v>138011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0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0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0</v>
      </c>
      <c r="V462" s="47">
        <f t="shared" si="187"/>
        <v>0</v>
      </c>
      <c r="W462" s="510"/>
    </row>
    <row r="463" spans="1:23" ht="12" customHeight="1">
      <c r="A463" s="498">
        <v>138611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>
      <c r="A464" s="498">
        <v>139011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0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0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0</v>
      </c>
      <c r="V464" s="47">
        <f t="shared" si="187"/>
        <v>0</v>
      </c>
      <c r="W464" s="510"/>
    </row>
    <row r="465" spans="1:23" ht="12" customHeight="1">
      <c r="A465" s="498">
        <v>161001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0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0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0</v>
      </c>
      <c r="V465" s="47">
        <f t="shared" si="187"/>
        <v>0</v>
      </c>
      <c r="W465" s="510"/>
    </row>
    <row r="466" spans="1:23" ht="12" customHeight="1">
      <c r="A466" s="498">
        <v>161101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si="194"/>
        <v>0</v>
      </c>
      <c r="O466" s="509">
        <f t="shared" si="194"/>
        <v>0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0</v>
      </c>
      <c r="V466" s="47">
        <f t="shared" si="187"/>
        <v>0</v>
      </c>
      <c r="W466" s="510"/>
    </row>
    <row r="467" spans="1:23" ht="12" customHeight="1">
      <c r="A467" s="498">
        <v>161201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16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4"/>
        <v>0</v>
      </c>
      <c r="O467" s="509">
        <f t="shared" si="194"/>
        <v>16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16</v>
      </c>
      <c r="V467" s="47">
        <f t="shared" si="187"/>
        <v>0</v>
      </c>
      <c r="W467" s="510"/>
    </row>
    <row r="468" spans="1:23" ht="12" customHeight="1">
      <c r="A468" s="498">
        <v>161211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4"/>
        <v>0</v>
      </c>
      <c r="O468" s="509">
        <f t="shared" si="194"/>
        <v>0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0</v>
      </c>
      <c r="V468" s="47">
        <f t="shared" si="187"/>
        <v>0</v>
      </c>
      <c r="W468" s="510"/>
    </row>
    <row r="469" spans="1:23" ht="12" customHeight="1">
      <c r="A469" s="498">
        <v>162001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8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4"/>
        <v>0</v>
      </c>
      <c r="O469" s="509">
        <f t="shared" si="194"/>
        <v>8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8</v>
      </c>
      <c r="V469" s="47">
        <f t="shared" si="187"/>
        <v>0</v>
      </c>
      <c r="W469" s="510"/>
    </row>
    <row r="470" spans="1:23" ht="12" customHeight="1">
      <c r="A470" s="498">
        <v>162201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32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4"/>
        <v>0</v>
      </c>
      <c r="O470" s="509">
        <f t="shared" si="194"/>
        <v>32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32</v>
      </c>
      <c r="V470" s="47">
        <f t="shared" si="187"/>
        <v>0</v>
      </c>
      <c r="W470" s="510"/>
    </row>
    <row r="471" spans="1:23" ht="12" customHeight="1">
      <c r="A471" s="498">
        <v>162211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ref="N471:O490" si="199">SUMIF($A$10:$A$387,$A471,N$10:N$387)</f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>
      <c r="A472" s="498">
        <v>162301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si="197"/>
        <v>0</v>
      </c>
      <c r="L472" s="888">
        <f t="shared" si="197"/>
        <v>0</v>
      </c>
      <c r="M472" s="888">
        <f t="shared" si="197"/>
        <v>0</v>
      </c>
      <c r="N472" s="515">
        <f t="shared" si="199"/>
        <v>0</v>
      </c>
      <c r="O472" s="509">
        <f t="shared" si="199"/>
        <v>0</v>
      </c>
      <c r="P472" s="515">
        <f t="shared" si="198"/>
        <v>0</v>
      </c>
      <c r="Q472" s="888">
        <f t="shared" si="198"/>
        <v>0</v>
      </c>
      <c r="R472" s="889">
        <f t="shared" si="186"/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>
      <c r="A473" s="498">
        <v>162311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197"/>
        <v>0</v>
      </c>
      <c r="L473" s="888">
        <f t="shared" si="197"/>
        <v>0</v>
      </c>
      <c r="M473" s="888">
        <f t="shared" si="197"/>
        <v>0</v>
      </c>
      <c r="N473" s="515">
        <f t="shared" si="199"/>
        <v>0</v>
      </c>
      <c r="O473" s="509">
        <f t="shared" si="199"/>
        <v>0</v>
      </c>
      <c r="P473" s="515">
        <f t="shared" si="198"/>
        <v>0</v>
      </c>
      <c r="Q473" s="888">
        <f t="shared" si="198"/>
        <v>0</v>
      </c>
      <c r="R473" s="889">
        <f t="shared" si="186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>
      <c r="A474" s="498">
        <v>163001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0</v>
      </c>
      <c r="K474" s="888">
        <f t="shared" si="197"/>
        <v>0</v>
      </c>
      <c r="L474" s="888">
        <f t="shared" si="197"/>
        <v>0</v>
      </c>
      <c r="M474" s="888">
        <f t="shared" si="197"/>
        <v>0</v>
      </c>
      <c r="N474" s="515">
        <f t="shared" si="199"/>
        <v>0</v>
      </c>
      <c r="O474" s="509">
        <f t="shared" si="199"/>
        <v>0</v>
      </c>
      <c r="P474" s="515">
        <f t="shared" si="198"/>
        <v>0</v>
      </c>
      <c r="Q474" s="888">
        <f t="shared" si="198"/>
        <v>0</v>
      </c>
      <c r="R474" s="889">
        <f t="shared" si="186"/>
        <v>0</v>
      </c>
      <c r="S474" s="507"/>
      <c r="T474" s="508"/>
      <c r="U474" s="509">
        <f t="shared" si="196"/>
        <v>0</v>
      </c>
      <c r="V474" s="47">
        <f t="shared" si="187"/>
        <v>0</v>
      </c>
      <c r="W474" s="510"/>
    </row>
    <row r="475" spans="1:23" ht="12" customHeight="1">
      <c r="A475" s="498">
        <v>163201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197"/>
        <v>0</v>
      </c>
      <c r="L475" s="888">
        <f t="shared" si="197"/>
        <v>0</v>
      </c>
      <c r="M475" s="888">
        <f t="shared" si="197"/>
        <v>0</v>
      </c>
      <c r="N475" s="515">
        <f t="shared" si="199"/>
        <v>0</v>
      </c>
      <c r="O475" s="509">
        <f t="shared" si="199"/>
        <v>0</v>
      </c>
      <c r="P475" s="515">
        <f t="shared" si="198"/>
        <v>0</v>
      </c>
      <c r="Q475" s="888">
        <f t="shared" si="198"/>
        <v>0</v>
      </c>
      <c r="R475" s="889">
        <f t="shared" si="186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>
      <c r="A476" s="498">
        <v>163211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si="197"/>
        <v>0</v>
      </c>
      <c r="L476" s="888">
        <f t="shared" si="197"/>
        <v>0</v>
      </c>
      <c r="M476" s="888">
        <f t="shared" si="197"/>
        <v>0</v>
      </c>
      <c r="N476" s="515">
        <f t="shared" si="199"/>
        <v>0</v>
      </c>
      <c r="O476" s="509">
        <f t="shared" si="199"/>
        <v>0</v>
      </c>
      <c r="P476" s="515">
        <f t="shared" si="198"/>
        <v>0</v>
      </c>
      <c r="Q476" s="888">
        <f t="shared" si="198"/>
        <v>0</v>
      </c>
      <c r="R476" s="889">
        <f t="shared" si="186"/>
        <v>0</v>
      </c>
      <c r="S476" s="507"/>
      <c r="T476" s="508"/>
      <c r="U476" s="509">
        <f t="shared" si="196"/>
        <v>0</v>
      </c>
      <c r="V476" s="47">
        <f t="shared" si="187"/>
        <v>0</v>
      </c>
      <c r="W476" s="510"/>
    </row>
    <row r="477" spans="1:23" ht="12" customHeight="1">
      <c r="A477" s="498">
        <v>190100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ref="K477:M496" si="200">SUMIF($A$10:$A$382,$A477,K$10:K$382)</f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ref="P477:Q496" si="201">SUMIF($A$10:$A$382,$A477,P$10:P$382)</f>
        <v>0</v>
      </c>
      <c r="Q477" s="888">
        <f t="shared" si="201"/>
        <v>0</v>
      </c>
      <c r="R477" s="889">
        <f t="shared" ref="R477:R540" si="202">SUMIF($A$10:$A$382,$A477,R$10:R$382)</f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>
      <c r="A478" s="498">
        <v>200100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0</v>
      </c>
      <c r="K478" s="888">
        <f t="shared" si="200"/>
        <v>0</v>
      </c>
      <c r="L478" s="888">
        <f t="shared" si="200"/>
        <v>0</v>
      </c>
      <c r="M478" s="888">
        <f t="shared" si="200"/>
        <v>0</v>
      </c>
      <c r="N478" s="515">
        <f t="shared" si="199"/>
        <v>0</v>
      </c>
      <c r="O478" s="509">
        <f t="shared" si="199"/>
        <v>0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0</v>
      </c>
      <c r="V478" s="47">
        <f t="shared" si="187"/>
        <v>0</v>
      </c>
      <c r="W478" s="510"/>
    </row>
    <row r="479" spans="1:23" ht="12" customHeight="1">
      <c r="A479" s="498">
        <v>201101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1</v>
      </c>
      <c r="K479" s="888">
        <f t="shared" si="200"/>
        <v>0</v>
      </c>
      <c r="L479" s="888">
        <f t="shared" si="200"/>
        <v>15</v>
      </c>
      <c r="M479" s="888">
        <f t="shared" si="200"/>
        <v>0</v>
      </c>
      <c r="N479" s="515">
        <f t="shared" si="199"/>
        <v>0</v>
      </c>
      <c r="O479" s="509">
        <f t="shared" si="199"/>
        <v>16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16</v>
      </c>
      <c r="V479" s="47">
        <f t="shared" si="187"/>
        <v>0</v>
      </c>
      <c r="W479" s="510"/>
    </row>
    <row r="480" spans="1:23" ht="12" customHeight="1">
      <c r="A480" s="498">
        <v>201201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0</v>
      </c>
      <c r="R480" s="889">
        <f t="shared" si="202"/>
        <v>0</v>
      </c>
      <c r="S480" s="507"/>
      <c r="T480" s="508"/>
      <c r="U480" s="509">
        <f t="shared" si="196"/>
        <v>0</v>
      </c>
      <c r="V480" s="47">
        <f t="shared" si="187"/>
        <v>0</v>
      </c>
      <c r="W480" s="510"/>
    </row>
    <row r="481" spans="1:23" ht="12" customHeight="1">
      <c r="A481" s="498">
        <v>201501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16</v>
      </c>
      <c r="R481" s="889">
        <f t="shared" si="202"/>
        <v>16</v>
      </c>
      <c r="S481" s="507"/>
      <c r="T481" s="508"/>
      <c r="U481" s="509">
        <f t="shared" si="196"/>
        <v>16</v>
      </c>
      <c r="V481" s="47">
        <f t="shared" si="187"/>
        <v>0</v>
      </c>
      <c r="W481" s="510"/>
    </row>
    <row r="482" spans="1:23" ht="12" customHeight="1">
      <c r="A482" s="498">
        <v>202101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>
      <c r="A483" s="498">
        <v>202301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0</v>
      </c>
      <c r="K483" s="888">
        <f t="shared" si="200"/>
        <v>0</v>
      </c>
      <c r="L483" s="888">
        <f t="shared" si="200"/>
        <v>0</v>
      </c>
      <c r="M483" s="888">
        <f t="shared" si="200"/>
        <v>0</v>
      </c>
      <c r="N483" s="515">
        <f t="shared" si="199"/>
        <v>0</v>
      </c>
      <c r="O483" s="509">
        <f t="shared" si="199"/>
        <v>0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0</v>
      </c>
      <c r="V483" s="47">
        <f t="shared" si="187"/>
        <v>0</v>
      </c>
      <c r="W483" s="510"/>
    </row>
    <row r="484" spans="1:23" ht="12" customHeight="1">
      <c r="A484" s="498">
        <v>203101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32</v>
      </c>
      <c r="K484" s="888">
        <f t="shared" si="200"/>
        <v>8</v>
      </c>
      <c r="L484" s="888">
        <f t="shared" si="200"/>
        <v>60</v>
      </c>
      <c r="M484" s="888">
        <f t="shared" si="200"/>
        <v>0</v>
      </c>
      <c r="N484" s="515">
        <f t="shared" si="199"/>
        <v>0</v>
      </c>
      <c r="O484" s="509">
        <f t="shared" si="199"/>
        <v>100</v>
      </c>
      <c r="P484" s="515">
        <f t="shared" si="201"/>
        <v>0</v>
      </c>
      <c r="Q484" s="888">
        <f t="shared" si="201"/>
        <v>0</v>
      </c>
      <c r="R484" s="889">
        <f t="shared" si="202"/>
        <v>0</v>
      </c>
      <c r="S484" s="507"/>
      <c r="T484" s="508"/>
      <c r="U484" s="509">
        <f t="shared" si="196"/>
        <v>100</v>
      </c>
      <c r="V484" s="47">
        <f t="shared" si="187"/>
        <v>0</v>
      </c>
      <c r="W484" s="510"/>
    </row>
    <row r="485" spans="1:23" ht="12" customHeight="1">
      <c r="A485" s="498">
        <v>203201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0</v>
      </c>
      <c r="R485" s="889">
        <f t="shared" si="202"/>
        <v>0</v>
      </c>
      <c r="S485" s="507"/>
      <c r="T485" s="508"/>
      <c r="U485" s="509">
        <f t="shared" si="196"/>
        <v>0</v>
      </c>
      <c r="V485" s="47">
        <f t="shared" si="187"/>
        <v>0</v>
      </c>
      <c r="W485" s="510"/>
    </row>
    <row r="486" spans="1:23" ht="12" customHeight="1">
      <c r="A486" s="498">
        <v>203501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si="199"/>
        <v>0</v>
      </c>
      <c r="O486" s="509">
        <f t="shared" si="199"/>
        <v>0</v>
      </c>
      <c r="P486" s="515">
        <f t="shared" si="201"/>
        <v>0</v>
      </c>
      <c r="Q486" s="888">
        <f t="shared" si="201"/>
        <v>92</v>
      </c>
      <c r="R486" s="889">
        <f t="shared" si="202"/>
        <v>92</v>
      </c>
      <c r="S486" s="507"/>
      <c r="T486" s="508"/>
      <c r="U486" s="509">
        <f t="shared" si="196"/>
        <v>92</v>
      </c>
      <c r="V486" s="47">
        <f t="shared" si="187"/>
        <v>0</v>
      </c>
      <c r="W486" s="510"/>
    </row>
    <row r="487" spans="1:23" ht="12" customHeight="1">
      <c r="A487" s="498">
        <v>203701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199"/>
        <v>0</v>
      </c>
      <c r="O487" s="509">
        <f t="shared" si="199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si="187"/>
        <v>0</v>
      </c>
      <c r="W487" s="510"/>
    </row>
    <row r="488" spans="1:23" ht="12" customHeight="1">
      <c r="A488" s="498">
        <v>204101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0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199"/>
        <v>0</v>
      </c>
      <c r="O488" s="509">
        <f t="shared" si="199"/>
        <v>0</v>
      </c>
      <c r="P488" s="515">
        <f t="shared" si="201"/>
        <v>0</v>
      </c>
      <c r="Q488" s="888">
        <f t="shared" si="201"/>
        <v>0</v>
      </c>
      <c r="R488" s="889">
        <f t="shared" si="202"/>
        <v>0</v>
      </c>
      <c r="S488" s="507"/>
      <c r="T488" s="508"/>
      <c r="U488" s="509">
        <f t="shared" si="196"/>
        <v>0</v>
      </c>
      <c r="V488" s="47">
        <f t="shared" ref="V488:V558" si="203">O488+R488-U488</f>
        <v>0</v>
      </c>
      <c r="W488" s="510"/>
    </row>
    <row r="489" spans="1:23" ht="12" customHeight="1">
      <c r="A489" s="498">
        <v>204501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199"/>
        <v>0</v>
      </c>
      <c r="O489" s="509">
        <f t="shared" si="199"/>
        <v>0</v>
      </c>
      <c r="P489" s="515">
        <f t="shared" si="201"/>
        <v>0</v>
      </c>
      <c r="Q489" s="888">
        <f t="shared" si="201"/>
        <v>140</v>
      </c>
      <c r="R489" s="889">
        <f t="shared" si="202"/>
        <v>140</v>
      </c>
      <c r="S489" s="507"/>
      <c r="T489" s="508"/>
      <c r="U489" s="509">
        <f t="shared" si="196"/>
        <v>140</v>
      </c>
      <c r="V489" s="47">
        <f t="shared" si="203"/>
        <v>0</v>
      </c>
      <c r="W489" s="510"/>
    </row>
    <row r="490" spans="1:23" ht="12" customHeight="1">
      <c r="A490" s="498">
        <v>211001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si="199"/>
        <v>0</v>
      </c>
      <c r="O490" s="509">
        <f t="shared" si="199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>
      <c r="A491" s="498">
        <v>212003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ref="N491:O510" si="204">SUMIF($A$10:$A$387,$A491,N$10:N$387)</f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>
      <c r="A492" s="498">
        <v>213001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0</v>
      </c>
      <c r="K492" s="888">
        <f t="shared" si="200"/>
        <v>0</v>
      </c>
      <c r="L492" s="888">
        <f t="shared" si="200"/>
        <v>0</v>
      </c>
      <c r="M492" s="888">
        <f t="shared" si="200"/>
        <v>0</v>
      </c>
      <c r="N492" s="515">
        <f t="shared" si="204"/>
        <v>0</v>
      </c>
      <c r="O492" s="509">
        <f t="shared" si="204"/>
        <v>0</v>
      </c>
      <c r="P492" s="515">
        <f t="shared" si="201"/>
        <v>0</v>
      </c>
      <c r="Q492" s="888">
        <f t="shared" si="201"/>
        <v>0</v>
      </c>
      <c r="R492" s="889">
        <f t="shared" si="202"/>
        <v>0</v>
      </c>
      <c r="S492" s="507"/>
      <c r="T492" s="508"/>
      <c r="U492" s="509">
        <f t="shared" si="196"/>
        <v>0</v>
      </c>
      <c r="V492" s="47">
        <f t="shared" si="203"/>
        <v>0</v>
      </c>
      <c r="W492" s="510"/>
    </row>
    <row r="493" spans="1:23" ht="12" customHeight="1">
      <c r="A493" s="498">
        <v>216201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16</v>
      </c>
      <c r="K493" s="888">
        <f t="shared" si="200"/>
        <v>0</v>
      </c>
      <c r="L493" s="888">
        <f t="shared" si="200"/>
        <v>0</v>
      </c>
      <c r="M493" s="888">
        <f t="shared" si="200"/>
        <v>0</v>
      </c>
      <c r="N493" s="515">
        <f t="shared" si="204"/>
        <v>0</v>
      </c>
      <c r="O493" s="509">
        <f t="shared" si="204"/>
        <v>16</v>
      </c>
      <c r="P493" s="515">
        <f t="shared" si="201"/>
        <v>0</v>
      </c>
      <c r="Q493" s="888">
        <f t="shared" si="201"/>
        <v>0</v>
      </c>
      <c r="R493" s="889">
        <f t="shared" si="202"/>
        <v>0</v>
      </c>
      <c r="S493" s="507"/>
      <c r="T493" s="508"/>
      <c r="U493" s="509">
        <f t="shared" si="196"/>
        <v>16</v>
      </c>
      <c r="V493" s="47">
        <f t="shared" si="203"/>
        <v>0</v>
      </c>
      <c r="W493" s="510"/>
    </row>
    <row r="494" spans="1:23" ht="12" customHeight="1">
      <c r="A494" s="498">
        <v>216251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0"/>
        <v>0</v>
      </c>
      <c r="L494" s="888">
        <f t="shared" si="200"/>
        <v>0</v>
      </c>
      <c r="M494" s="888">
        <f t="shared" si="200"/>
        <v>0</v>
      </c>
      <c r="N494" s="515">
        <f t="shared" si="204"/>
        <v>0</v>
      </c>
      <c r="O494" s="509">
        <f t="shared" si="204"/>
        <v>0</v>
      </c>
      <c r="P494" s="515">
        <f t="shared" si="201"/>
        <v>0</v>
      </c>
      <c r="Q494" s="888">
        <f t="shared" si="201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>
      <c r="A495" s="498">
        <v>221001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0"/>
        <v>0</v>
      </c>
      <c r="L495" s="888">
        <f t="shared" si="200"/>
        <v>0</v>
      </c>
      <c r="M495" s="888">
        <f t="shared" si="200"/>
        <v>0</v>
      </c>
      <c r="N495" s="515">
        <f t="shared" si="204"/>
        <v>0</v>
      </c>
      <c r="O495" s="509">
        <f t="shared" si="204"/>
        <v>0</v>
      </c>
      <c r="P495" s="515">
        <f t="shared" si="201"/>
        <v>0</v>
      </c>
      <c r="Q495" s="888">
        <f t="shared" si="201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>
      <c r="A496" s="498">
        <v>222001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si="200"/>
        <v>0</v>
      </c>
      <c r="L496" s="888">
        <f t="shared" si="200"/>
        <v>0</v>
      </c>
      <c r="M496" s="888">
        <f t="shared" si="200"/>
        <v>0</v>
      </c>
      <c r="N496" s="515">
        <f t="shared" si="204"/>
        <v>0</v>
      </c>
      <c r="O496" s="509">
        <f t="shared" si="204"/>
        <v>0</v>
      </c>
      <c r="P496" s="515">
        <f t="shared" si="201"/>
        <v>0</v>
      </c>
      <c r="Q496" s="888">
        <f t="shared" si="201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>
      <c r="A497" s="498">
        <v>226001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ref="K497:M516" si="205">SUMIF($A$10:$A$382,$A497,K$10:K$382)</f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ref="P497:Q516" si="206">SUMIF($A$10:$A$382,$A497,P$10:P$382)</f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>
      <c r="A498" s="498">
        <v>226501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>
      <c r="A499" s="498">
        <v>300000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>
      <c r="A500" s="498">
        <v>300010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>
      <c r="A501" s="498">
        <v>300030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>
      <c r="A502" s="498">
        <v>300300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>
      <c r="A503" s="498">
        <v>300400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0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0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0</v>
      </c>
      <c r="V503" s="47">
        <f t="shared" si="203"/>
        <v>0</v>
      </c>
      <c r="W503" s="510"/>
    </row>
    <row r="504" spans="1:23" ht="12" customHeight="1">
      <c r="A504" s="498">
        <v>300410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0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0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0</v>
      </c>
      <c r="V504" s="47">
        <f t="shared" si="203"/>
        <v>0</v>
      </c>
      <c r="W504" s="510"/>
    </row>
    <row r="505" spans="1:23" ht="12" customHeight="1">
      <c r="A505" s="498">
        <v>300700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0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0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0</v>
      </c>
      <c r="V505" s="47">
        <f t="shared" si="203"/>
        <v>0</v>
      </c>
      <c r="W505" s="510"/>
    </row>
    <row r="506" spans="1:23" ht="12" customHeight="1">
      <c r="A506" s="498">
        <v>300710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si="204"/>
        <v>0</v>
      </c>
      <c r="O506" s="509">
        <f t="shared" si="204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>
      <c r="A507" s="498">
        <v>311001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0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4"/>
        <v>0</v>
      </c>
      <c r="O507" s="509">
        <f t="shared" si="204"/>
        <v>0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0</v>
      </c>
      <c r="V507" s="47">
        <f t="shared" si="203"/>
        <v>0</v>
      </c>
      <c r="W507" s="510"/>
    </row>
    <row r="508" spans="1:23" ht="12" customHeight="1">
      <c r="A508" s="498">
        <v>312001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62</v>
      </c>
      <c r="K508" s="888">
        <f t="shared" si="205"/>
        <v>0</v>
      </c>
      <c r="L508" s="888">
        <f t="shared" si="205"/>
        <v>0</v>
      </c>
      <c r="M508" s="888">
        <f t="shared" si="205"/>
        <v>0</v>
      </c>
      <c r="N508" s="515">
        <f t="shared" si="204"/>
        <v>0</v>
      </c>
      <c r="O508" s="509">
        <f t="shared" si="204"/>
        <v>62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62</v>
      </c>
      <c r="V508" s="47">
        <f t="shared" si="203"/>
        <v>0</v>
      </c>
      <c r="W508" s="510"/>
    </row>
    <row r="509" spans="1:23" ht="12" customHeight="1">
      <c r="A509" s="498">
        <v>312008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8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4"/>
        <v>0</v>
      </c>
      <c r="O509" s="509">
        <f t="shared" si="204"/>
        <v>8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8</v>
      </c>
      <c r="V509" s="47">
        <f t="shared" si="203"/>
        <v>0</v>
      </c>
      <c r="W509" s="510"/>
    </row>
    <row r="510" spans="1:23" ht="12" customHeight="1">
      <c r="A510" s="498">
        <v>312021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32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4"/>
        <v>0</v>
      </c>
      <c r="O510" s="509">
        <f t="shared" si="204"/>
        <v>32</v>
      </c>
      <c r="P510" s="515">
        <f t="shared" si="206"/>
        <v>0</v>
      </c>
      <c r="Q510" s="888">
        <f t="shared" si="206"/>
        <v>0</v>
      </c>
      <c r="R510" s="889">
        <f t="shared" si="202"/>
        <v>0</v>
      </c>
      <c r="S510" s="507"/>
      <c r="T510" s="508"/>
      <c r="U510" s="509">
        <f t="shared" si="196"/>
        <v>32</v>
      </c>
      <c r="V510" s="47">
        <f t="shared" si="203"/>
        <v>0</v>
      </c>
      <c r="W510" s="510"/>
    </row>
    <row r="511" spans="1:23" ht="12" customHeight="1">
      <c r="A511" s="498">
        <v>312101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ref="N511:O530" si="207">SUMIF($A$10:$A$387,$A511,N$10:N$387)</f>
        <v>0</v>
      </c>
      <c r="O511" s="509">
        <f t="shared" si="207"/>
        <v>0</v>
      </c>
      <c r="P511" s="515">
        <f t="shared" si="206"/>
        <v>0</v>
      </c>
      <c r="Q511" s="888">
        <f t="shared" si="206"/>
        <v>200</v>
      </c>
      <c r="R511" s="889">
        <f t="shared" si="202"/>
        <v>200</v>
      </c>
      <c r="S511" s="507"/>
      <c r="T511" s="508"/>
      <c r="U511" s="509">
        <f t="shared" si="196"/>
        <v>200</v>
      </c>
      <c r="V511" s="47">
        <f t="shared" si="203"/>
        <v>0</v>
      </c>
      <c r="W511" s="510"/>
    </row>
    <row r="512" spans="1:23" ht="12" customHeight="1">
      <c r="A512" s="498">
        <v>314000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0</v>
      </c>
      <c r="K512" s="888">
        <f t="shared" si="205"/>
        <v>0</v>
      </c>
      <c r="L512" s="888">
        <f t="shared" si="205"/>
        <v>0</v>
      </c>
      <c r="M512" s="888">
        <f t="shared" si="205"/>
        <v>0</v>
      </c>
      <c r="N512" s="515">
        <f t="shared" si="207"/>
        <v>0</v>
      </c>
      <c r="O512" s="509">
        <f t="shared" si="207"/>
        <v>0</v>
      </c>
      <c r="P512" s="515">
        <f t="shared" si="206"/>
        <v>0</v>
      </c>
      <c r="Q512" s="888">
        <f t="shared" si="206"/>
        <v>0</v>
      </c>
      <c r="R512" s="889">
        <f t="shared" si="202"/>
        <v>0</v>
      </c>
      <c r="S512" s="507"/>
      <c r="T512" s="508"/>
      <c r="U512" s="509">
        <f t="shared" si="196"/>
        <v>0</v>
      </c>
      <c r="V512" s="47">
        <f t="shared" si="203"/>
        <v>0</v>
      </c>
      <c r="W512" s="510"/>
    </row>
    <row r="513" spans="1:23" ht="12" customHeight="1">
      <c r="A513" s="498">
        <v>314001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61</v>
      </c>
      <c r="K513" s="888">
        <f t="shared" si="205"/>
        <v>10</v>
      </c>
      <c r="L513" s="888">
        <f t="shared" si="205"/>
        <v>0</v>
      </c>
      <c r="M513" s="888">
        <f t="shared" si="205"/>
        <v>0</v>
      </c>
      <c r="N513" s="515">
        <f t="shared" si="207"/>
        <v>0</v>
      </c>
      <c r="O513" s="509">
        <f t="shared" si="207"/>
        <v>71</v>
      </c>
      <c r="P513" s="515">
        <f t="shared" si="206"/>
        <v>0</v>
      </c>
      <c r="Q513" s="888">
        <f t="shared" si="206"/>
        <v>0</v>
      </c>
      <c r="R513" s="889">
        <f t="shared" si="202"/>
        <v>0</v>
      </c>
      <c r="S513" s="507"/>
      <c r="T513" s="508"/>
      <c r="U513" s="509">
        <f t="shared" si="196"/>
        <v>71</v>
      </c>
      <c r="V513" s="47">
        <f t="shared" si="203"/>
        <v>0</v>
      </c>
      <c r="W513" s="510"/>
    </row>
    <row r="514" spans="1:23" ht="12" customHeight="1">
      <c r="A514" s="498">
        <v>314008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si="195"/>
        <v>0</v>
      </c>
      <c r="K514" s="888">
        <f t="shared" si="205"/>
        <v>0</v>
      </c>
      <c r="L514" s="888">
        <f t="shared" si="205"/>
        <v>0</v>
      </c>
      <c r="M514" s="888">
        <f t="shared" si="205"/>
        <v>0</v>
      </c>
      <c r="N514" s="515">
        <f t="shared" si="207"/>
        <v>0</v>
      </c>
      <c r="O514" s="509">
        <f t="shared" si="207"/>
        <v>0</v>
      </c>
      <c r="P514" s="515">
        <f t="shared" si="206"/>
        <v>0</v>
      </c>
      <c r="Q514" s="888">
        <f t="shared" si="206"/>
        <v>0</v>
      </c>
      <c r="R514" s="889">
        <f t="shared" si="202"/>
        <v>0</v>
      </c>
      <c r="S514" s="507"/>
      <c r="T514" s="508"/>
      <c r="U514" s="509">
        <f t="shared" si="196"/>
        <v>0</v>
      </c>
      <c r="V514" s="47">
        <f t="shared" si="203"/>
        <v>0</v>
      </c>
      <c r="W514" s="510"/>
    </row>
    <row r="515" spans="1:23" ht="12" customHeight="1">
      <c r="A515" s="498">
        <v>314011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195"/>
        <v>8</v>
      </c>
      <c r="K515" s="888">
        <f t="shared" si="205"/>
        <v>0</v>
      </c>
      <c r="L515" s="888">
        <f t="shared" si="205"/>
        <v>0</v>
      </c>
      <c r="M515" s="888">
        <f t="shared" si="205"/>
        <v>0</v>
      </c>
      <c r="N515" s="515">
        <f t="shared" si="207"/>
        <v>0</v>
      </c>
      <c r="O515" s="509">
        <f t="shared" si="207"/>
        <v>8</v>
      </c>
      <c r="P515" s="515">
        <f t="shared" si="206"/>
        <v>0</v>
      </c>
      <c r="Q515" s="888">
        <f t="shared" si="206"/>
        <v>0</v>
      </c>
      <c r="R515" s="889">
        <f t="shared" si="202"/>
        <v>0</v>
      </c>
      <c r="S515" s="507"/>
      <c r="T515" s="508"/>
      <c r="U515" s="509">
        <f t="shared" si="196"/>
        <v>8</v>
      </c>
      <c r="V515" s="47">
        <f t="shared" si="203"/>
        <v>0</v>
      </c>
      <c r="W515" s="510"/>
    </row>
    <row r="516" spans="1:23" ht="12" customHeight="1">
      <c r="A516" s="498">
        <v>314018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195"/>
        <v>0</v>
      </c>
      <c r="K516" s="888">
        <f t="shared" si="205"/>
        <v>0</v>
      </c>
      <c r="L516" s="888">
        <f t="shared" si="205"/>
        <v>0</v>
      </c>
      <c r="M516" s="888">
        <f t="shared" si="205"/>
        <v>0</v>
      </c>
      <c r="N516" s="515">
        <f t="shared" si="207"/>
        <v>0</v>
      </c>
      <c r="O516" s="509">
        <f t="shared" si="207"/>
        <v>0</v>
      </c>
      <c r="P516" s="515">
        <f t="shared" si="206"/>
        <v>0</v>
      </c>
      <c r="Q516" s="888">
        <f t="shared" si="206"/>
        <v>0</v>
      </c>
      <c r="R516" s="889">
        <f t="shared" si="202"/>
        <v>0</v>
      </c>
      <c r="S516" s="507"/>
      <c r="T516" s="508"/>
      <c r="U516" s="509">
        <f t="shared" si="196"/>
        <v>0</v>
      </c>
      <c r="V516" s="47">
        <f t="shared" si="203"/>
        <v>0</v>
      </c>
      <c r="W516" s="510"/>
    </row>
    <row r="517" spans="1:23" ht="12" customHeight="1">
      <c r="A517" s="498">
        <v>314021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195"/>
        <v>16</v>
      </c>
      <c r="K517" s="888">
        <f t="shared" ref="K517:M536" si="208">SUMIF($A$10:$A$382,$A517,K$10:K$382)</f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16</v>
      </c>
      <c r="P517" s="515">
        <f t="shared" ref="P517:Q536" si="209">SUMIF($A$10:$A$382,$A517,P$10:P$382)</f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196"/>
        <v>16</v>
      </c>
      <c r="V517" s="47">
        <f t="shared" si="203"/>
        <v>0</v>
      </c>
      <c r="W517" s="510"/>
    </row>
    <row r="518" spans="1:23" ht="12" customHeight="1">
      <c r="A518" s="498">
        <v>314028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195"/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0</v>
      </c>
      <c r="O518" s="509">
        <f t="shared" si="207"/>
        <v>0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si="196"/>
        <v>0</v>
      </c>
      <c r="V518" s="47">
        <f t="shared" si="203"/>
        <v>0</v>
      </c>
      <c r="W518" s="510"/>
    </row>
    <row r="519" spans="1:23" ht="12" customHeight="1">
      <c r="A519" s="498">
        <v>314081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ref="J519:J582" si="210">SUMIF($A$10:$A$387,$A519,J$10:J$387)</f>
        <v>0</v>
      </c>
      <c r="K519" s="888">
        <f t="shared" si="208"/>
        <v>0</v>
      </c>
      <c r="L519" s="888">
        <f t="shared" si="208"/>
        <v>0</v>
      </c>
      <c r="M519" s="888">
        <f t="shared" si="208"/>
        <v>0</v>
      </c>
      <c r="N519" s="515">
        <f t="shared" si="207"/>
        <v>24</v>
      </c>
      <c r="O519" s="509">
        <f t="shared" si="207"/>
        <v>24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ref="U519:U582" si="211">SUMIF($A$10:$A$382,$A519,U$10:U$382)</f>
        <v>24</v>
      </c>
      <c r="V519" s="47">
        <f t="shared" si="203"/>
        <v>0</v>
      </c>
      <c r="W519" s="510"/>
    </row>
    <row r="520" spans="1:23" ht="12" customHeight="1">
      <c r="A520" s="498">
        <v>314101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0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0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0</v>
      </c>
      <c r="V520" s="47">
        <f t="shared" si="203"/>
        <v>0</v>
      </c>
      <c r="W520" s="510"/>
    </row>
    <row r="521" spans="1:23" ht="12" customHeight="1">
      <c r="A521" s="498">
        <v>314111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0</v>
      </c>
      <c r="V521" s="47">
        <f t="shared" si="203"/>
        <v>0</v>
      </c>
      <c r="W521" s="510"/>
    </row>
    <row r="522" spans="1:23" ht="12" customHeight="1">
      <c r="A522" s="498">
        <v>314301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0</v>
      </c>
      <c r="O522" s="509">
        <f t="shared" si="207"/>
        <v>0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0</v>
      </c>
      <c r="V522" s="47">
        <f t="shared" si="203"/>
        <v>0</v>
      </c>
      <c r="W522" s="510"/>
    </row>
    <row r="523" spans="1:23" ht="12" customHeight="1">
      <c r="A523" s="498">
        <v>320000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0</v>
      </c>
      <c r="K523" s="888">
        <f t="shared" si="208"/>
        <v>0</v>
      </c>
      <c r="L523" s="888">
        <f t="shared" si="208"/>
        <v>0</v>
      </c>
      <c r="M523" s="888">
        <f t="shared" si="208"/>
        <v>0</v>
      </c>
      <c r="N523" s="515">
        <f t="shared" si="207"/>
        <v>0</v>
      </c>
      <c r="O523" s="509">
        <f t="shared" si="207"/>
        <v>0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0</v>
      </c>
      <c r="V523" s="47">
        <f t="shared" si="203"/>
        <v>0</v>
      </c>
      <c r="W523" s="510"/>
    </row>
    <row r="524" spans="1:23" ht="12" customHeight="1">
      <c r="A524" s="498">
        <v>320001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180</v>
      </c>
      <c r="K524" s="888">
        <f t="shared" si="208"/>
        <v>18</v>
      </c>
      <c r="L524" s="888">
        <f t="shared" si="208"/>
        <v>1</v>
      </c>
      <c r="M524" s="888">
        <f t="shared" si="208"/>
        <v>0</v>
      </c>
      <c r="N524" s="515">
        <f t="shared" si="207"/>
        <v>0</v>
      </c>
      <c r="O524" s="509">
        <f t="shared" si="207"/>
        <v>199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199</v>
      </c>
      <c r="V524" s="47">
        <f t="shared" si="203"/>
        <v>0</v>
      </c>
      <c r="W524" s="510"/>
    </row>
    <row r="525" spans="1:23" ht="12" customHeight="1">
      <c r="A525" s="498">
        <v>320008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56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56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56</v>
      </c>
      <c r="V525" s="47">
        <f t="shared" si="203"/>
        <v>0</v>
      </c>
      <c r="W525" s="510"/>
    </row>
    <row r="526" spans="1:23" ht="12" customHeight="1">
      <c r="A526" s="498">
        <v>320021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40</v>
      </c>
      <c r="K526" s="888">
        <f t="shared" si="208"/>
        <v>0</v>
      </c>
      <c r="L526" s="888">
        <f t="shared" si="208"/>
        <v>0</v>
      </c>
      <c r="M526" s="888">
        <f t="shared" si="208"/>
        <v>0</v>
      </c>
      <c r="N526" s="515">
        <f t="shared" si="207"/>
        <v>0</v>
      </c>
      <c r="O526" s="509">
        <f t="shared" si="207"/>
        <v>40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40</v>
      </c>
      <c r="V526" s="47">
        <f t="shared" si="203"/>
        <v>0</v>
      </c>
      <c r="W526" s="510"/>
    </row>
    <row r="527" spans="1:23" ht="12" customHeight="1">
      <c r="A527" s="498">
        <v>320041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0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07"/>
        <v>24</v>
      </c>
      <c r="O527" s="509">
        <f t="shared" si="207"/>
        <v>24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24</v>
      </c>
      <c r="V527" s="47">
        <f t="shared" si="203"/>
        <v>0</v>
      </c>
      <c r="W527" s="510"/>
    </row>
    <row r="528" spans="1:23" ht="12" customHeight="1">
      <c r="A528" s="498">
        <v>320046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0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07"/>
        <v>0</v>
      </c>
      <c r="O528" s="509">
        <f t="shared" si="207"/>
        <v>0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0</v>
      </c>
      <c r="V528" s="47">
        <f t="shared" si="203"/>
        <v>0</v>
      </c>
      <c r="W528" s="510"/>
    </row>
    <row r="529" spans="1:23" ht="12" customHeight="1">
      <c r="A529" s="498">
        <v>320101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0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07"/>
        <v>0</v>
      </c>
      <c r="O529" s="509">
        <f t="shared" si="207"/>
        <v>0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0</v>
      </c>
      <c r="V529" s="47">
        <f t="shared" si="203"/>
        <v>0</v>
      </c>
      <c r="W529" s="510"/>
    </row>
    <row r="530" spans="1:23" ht="12" customHeight="1">
      <c r="A530" s="498">
        <v>321000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0</v>
      </c>
      <c r="K530" s="888">
        <f t="shared" si="208"/>
        <v>0</v>
      </c>
      <c r="L530" s="888">
        <f t="shared" si="208"/>
        <v>0</v>
      </c>
      <c r="M530" s="888">
        <f t="shared" si="208"/>
        <v>0</v>
      </c>
      <c r="N530" s="515">
        <f t="shared" si="207"/>
        <v>0</v>
      </c>
      <c r="O530" s="509">
        <f t="shared" si="207"/>
        <v>0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0</v>
      </c>
      <c r="V530" s="47">
        <f t="shared" si="203"/>
        <v>0</v>
      </c>
      <c r="W530" s="510"/>
    </row>
    <row r="531" spans="1:23" ht="12" customHeight="1">
      <c r="A531" s="498">
        <v>321001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201</v>
      </c>
      <c r="K531" s="888">
        <f t="shared" si="208"/>
        <v>19</v>
      </c>
      <c r="L531" s="888">
        <f t="shared" si="208"/>
        <v>0</v>
      </c>
      <c r="M531" s="888">
        <f t="shared" si="208"/>
        <v>0</v>
      </c>
      <c r="N531" s="515">
        <f t="shared" ref="N531:O550" si="212">SUMIF($A$10:$A$387,$A531,N$10:N$387)</f>
        <v>0</v>
      </c>
      <c r="O531" s="509">
        <f t="shared" si="212"/>
        <v>220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220</v>
      </c>
      <c r="V531" s="47">
        <f t="shared" si="203"/>
        <v>0</v>
      </c>
      <c r="W531" s="510"/>
    </row>
    <row r="532" spans="1:23" ht="12" customHeight="1">
      <c r="A532" s="498">
        <v>321012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56</v>
      </c>
      <c r="K532" s="888">
        <f t="shared" si="208"/>
        <v>0</v>
      </c>
      <c r="L532" s="888">
        <f t="shared" si="208"/>
        <v>0</v>
      </c>
      <c r="M532" s="888">
        <f t="shared" si="208"/>
        <v>0</v>
      </c>
      <c r="N532" s="515">
        <f t="shared" si="212"/>
        <v>0</v>
      </c>
      <c r="O532" s="509">
        <f t="shared" si="212"/>
        <v>56</v>
      </c>
      <c r="P532" s="515">
        <f t="shared" si="209"/>
        <v>0</v>
      </c>
      <c r="Q532" s="888">
        <f t="shared" si="209"/>
        <v>0</v>
      </c>
      <c r="R532" s="889">
        <f t="shared" si="202"/>
        <v>0</v>
      </c>
      <c r="S532" s="507"/>
      <c r="T532" s="508"/>
      <c r="U532" s="509">
        <f t="shared" si="211"/>
        <v>56</v>
      </c>
      <c r="V532" s="47">
        <f t="shared" si="203"/>
        <v>0</v>
      </c>
      <c r="W532" s="510"/>
    </row>
    <row r="533" spans="1:23" ht="12" customHeight="1">
      <c r="A533" s="498">
        <v>321018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8</v>
      </c>
      <c r="K533" s="888">
        <f t="shared" si="208"/>
        <v>0</v>
      </c>
      <c r="L533" s="888">
        <f t="shared" si="208"/>
        <v>0</v>
      </c>
      <c r="M533" s="888">
        <f t="shared" si="208"/>
        <v>0</v>
      </c>
      <c r="N533" s="515">
        <f t="shared" si="212"/>
        <v>0</v>
      </c>
      <c r="O533" s="509">
        <f t="shared" si="212"/>
        <v>8</v>
      </c>
      <c r="P533" s="515">
        <f t="shared" si="209"/>
        <v>0</v>
      </c>
      <c r="Q533" s="888">
        <f t="shared" si="209"/>
        <v>0</v>
      </c>
      <c r="R533" s="889">
        <f t="shared" si="202"/>
        <v>0</v>
      </c>
      <c r="S533" s="507"/>
      <c r="T533" s="508"/>
      <c r="U533" s="509">
        <f t="shared" si="211"/>
        <v>8</v>
      </c>
      <c r="V533" s="47">
        <f t="shared" si="203"/>
        <v>0</v>
      </c>
      <c r="W533" s="510"/>
    </row>
    <row r="534" spans="1:23" ht="12" customHeight="1">
      <c r="A534" s="498">
        <v>321021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16</v>
      </c>
      <c r="K534" s="888">
        <f t="shared" si="208"/>
        <v>0</v>
      </c>
      <c r="L534" s="888">
        <f t="shared" si="208"/>
        <v>0</v>
      </c>
      <c r="M534" s="888">
        <f t="shared" si="208"/>
        <v>0</v>
      </c>
      <c r="N534" s="515">
        <f t="shared" si="212"/>
        <v>0</v>
      </c>
      <c r="O534" s="509">
        <f t="shared" si="212"/>
        <v>16</v>
      </c>
      <c r="P534" s="515">
        <f t="shared" si="209"/>
        <v>0</v>
      </c>
      <c r="Q534" s="888">
        <f t="shared" si="209"/>
        <v>0</v>
      </c>
      <c r="R534" s="889">
        <f t="shared" si="202"/>
        <v>0</v>
      </c>
      <c r="S534" s="507"/>
      <c r="T534" s="508"/>
      <c r="U534" s="509">
        <f t="shared" si="211"/>
        <v>16</v>
      </c>
      <c r="V534" s="47">
        <f t="shared" si="203"/>
        <v>0</v>
      </c>
      <c r="W534" s="510"/>
    </row>
    <row r="535" spans="1:23" ht="12" customHeight="1">
      <c r="A535" s="498">
        <v>321030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08"/>
        <v>0</v>
      </c>
      <c r="L535" s="888">
        <f t="shared" si="208"/>
        <v>0</v>
      </c>
      <c r="M535" s="888">
        <f t="shared" si="208"/>
        <v>0</v>
      </c>
      <c r="N535" s="515">
        <f t="shared" si="212"/>
        <v>0</v>
      </c>
      <c r="O535" s="509">
        <f t="shared" si="212"/>
        <v>0</v>
      </c>
      <c r="P535" s="515">
        <f t="shared" si="209"/>
        <v>0</v>
      </c>
      <c r="Q535" s="888">
        <f t="shared" si="209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>
      <c r="A536" s="498">
        <v>321031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0</v>
      </c>
      <c r="K536" s="888">
        <f t="shared" si="208"/>
        <v>0</v>
      </c>
      <c r="L536" s="888">
        <f t="shared" si="208"/>
        <v>0</v>
      </c>
      <c r="M536" s="888">
        <f t="shared" si="208"/>
        <v>0</v>
      </c>
      <c r="N536" s="515">
        <f t="shared" si="212"/>
        <v>0</v>
      </c>
      <c r="O536" s="509">
        <f t="shared" si="212"/>
        <v>0</v>
      </c>
      <c r="P536" s="515">
        <f t="shared" si="209"/>
        <v>0</v>
      </c>
      <c r="Q536" s="888">
        <f t="shared" si="209"/>
        <v>0</v>
      </c>
      <c r="R536" s="889">
        <f t="shared" si="202"/>
        <v>0</v>
      </c>
      <c r="S536" s="507"/>
      <c r="T536" s="508"/>
      <c r="U536" s="509">
        <f t="shared" si="211"/>
        <v>0</v>
      </c>
      <c r="V536" s="47">
        <f t="shared" si="203"/>
        <v>0</v>
      </c>
      <c r="W536" s="510"/>
    </row>
    <row r="537" spans="1:23" ht="12" customHeight="1">
      <c r="A537" s="498">
        <v>321041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0</v>
      </c>
      <c r="K537" s="888">
        <f t="shared" ref="K537:M556" si="213">SUMIF($A$10:$A$382,$A537,K$10:K$382)</f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0</v>
      </c>
      <c r="P537" s="515">
        <f t="shared" ref="P537:Q556" si="214">SUMIF($A$10:$A$382,$A537,P$10:P$382)</f>
        <v>0</v>
      </c>
      <c r="Q537" s="888">
        <f t="shared" si="214"/>
        <v>0</v>
      </c>
      <c r="R537" s="889">
        <f t="shared" si="202"/>
        <v>0</v>
      </c>
      <c r="S537" s="507"/>
      <c r="T537" s="508"/>
      <c r="U537" s="509">
        <f t="shared" si="211"/>
        <v>0</v>
      </c>
      <c r="V537" s="47">
        <f t="shared" si="203"/>
        <v>0</v>
      </c>
      <c r="W537" s="510"/>
    </row>
    <row r="538" spans="1:23" ht="12" customHeight="1">
      <c r="A538" s="498">
        <v>321072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8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8</v>
      </c>
      <c r="P538" s="515">
        <f t="shared" si="214"/>
        <v>0</v>
      </c>
      <c r="Q538" s="888">
        <f t="shared" si="214"/>
        <v>0</v>
      </c>
      <c r="R538" s="889">
        <f t="shared" si="202"/>
        <v>0</v>
      </c>
      <c r="S538" s="507"/>
      <c r="T538" s="508"/>
      <c r="U538" s="509">
        <f t="shared" si="211"/>
        <v>8</v>
      </c>
      <c r="V538" s="47">
        <f t="shared" si="203"/>
        <v>0</v>
      </c>
      <c r="W538" s="510"/>
    </row>
    <row r="539" spans="1:23" ht="12" customHeight="1">
      <c r="A539" s="498">
        <v>321101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02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>
      <c r="A540" s="498">
        <v>321501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0</v>
      </c>
      <c r="K540" s="888">
        <f t="shared" si="213"/>
        <v>0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0</v>
      </c>
      <c r="P540" s="515">
        <f t="shared" si="214"/>
        <v>0</v>
      </c>
      <c r="Q540" s="888">
        <f t="shared" si="214"/>
        <v>0</v>
      </c>
      <c r="R540" s="889">
        <f t="shared" si="202"/>
        <v>0</v>
      </c>
      <c r="S540" s="507"/>
      <c r="T540" s="508"/>
      <c r="U540" s="509">
        <f t="shared" si="211"/>
        <v>0</v>
      </c>
      <c r="V540" s="47">
        <f t="shared" si="203"/>
        <v>0</v>
      </c>
      <c r="W540" s="510"/>
    </row>
    <row r="541" spans="1:23" ht="12" customHeight="1">
      <c r="A541" s="498">
        <v>332101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46</v>
      </c>
      <c r="K541" s="888">
        <f t="shared" si="213"/>
        <v>2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48</v>
      </c>
      <c r="P541" s="515">
        <f t="shared" si="214"/>
        <v>0</v>
      </c>
      <c r="Q541" s="888">
        <f t="shared" si="214"/>
        <v>0</v>
      </c>
      <c r="R541" s="889">
        <f t="shared" ref="R541:R604" si="215">SUMIF($A$10:$A$382,$A541,R$10:R$382)</f>
        <v>0</v>
      </c>
      <c r="S541" s="507"/>
      <c r="T541" s="508"/>
      <c r="U541" s="509">
        <f t="shared" si="211"/>
        <v>48</v>
      </c>
      <c r="V541" s="47">
        <f t="shared" si="203"/>
        <v>0</v>
      </c>
      <c r="W541" s="510"/>
    </row>
    <row r="542" spans="1:23" ht="12" customHeight="1">
      <c r="A542" s="498">
        <v>332121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0</v>
      </c>
      <c r="R542" s="889">
        <f t="shared" si="215"/>
        <v>0</v>
      </c>
      <c r="S542" s="507"/>
      <c r="T542" s="508"/>
      <c r="U542" s="509">
        <f t="shared" si="211"/>
        <v>0</v>
      </c>
      <c r="V542" s="47">
        <f t="shared" si="203"/>
        <v>0</v>
      </c>
      <c r="W542" s="510"/>
    </row>
    <row r="543" spans="1:23" ht="12" customHeight="1">
      <c r="A543" s="498">
        <v>332211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368</v>
      </c>
      <c r="R543" s="889">
        <f t="shared" si="215"/>
        <v>368</v>
      </c>
      <c r="S543" s="507"/>
      <c r="T543" s="508"/>
      <c r="U543" s="509">
        <f t="shared" si="211"/>
        <v>368</v>
      </c>
      <c r="V543" s="47">
        <f t="shared" si="203"/>
        <v>0</v>
      </c>
      <c r="W543" s="510"/>
    </row>
    <row r="544" spans="1:23" ht="12" customHeight="1">
      <c r="A544" s="498">
        <v>332300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0</v>
      </c>
      <c r="K544" s="888">
        <f t="shared" si="213"/>
        <v>0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0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0</v>
      </c>
      <c r="V544" s="47">
        <f t="shared" si="203"/>
        <v>0</v>
      </c>
      <c r="W544" s="510"/>
    </row>
    <row r="545" spans="1:23" ht="12" customHeight="1">
      <c r="A545" s="498">
        <v>332301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43</v>
      </c>
      <c r="K545" s="888">
        <f t="shared" si="213"/>
        <v>13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56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56</v>
      </c>
      <c r="V545" s="47">
        <f t="shared" si="203"/>
        <v>0</v>
      </c>
      <c r="W545" s="510"/>
    </row>
    <row r="546" spans="1:23" ht="12" customHeight="1">
      <c r="A546" s="498">
        <v>332330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si="212"/>
        <v>0</v>
      </c>
      <c r="O546" s="509">
        <f t="shared" si="212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>
      <c r="A547" s="498">
        <v>332331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2"/>
        <v>0</v>
      </c>
      <c r="O547" s="509">
        <f t="shared" si="212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>
      <c r="A548" s="498">
        <v>332341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2"/>
        <v>0</v>
      </c>
      <c r="O548" s="509">
        <f t="shared" si="212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>
      <c r="A549" s="498">
        <v>332451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2"/>
        <v>0</v>
      </c>
      <c r="O549" s="509">
        <f t="shared" si="212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>
      <c r="A550" s="498">
        <v>332481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si="212"/>
        <v>0</v>
      </c>
      <c r="O550" s="509">
        <f t="shared" si="212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>
      <c r="A551" s="498">
        <v>332501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ref="N551:O570" si="216">SUMIF($A$10:$A$387,$A551,N$10:N$387)</f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>
      <c r="A552" s="498">
        <v>332511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si="213"/>
        <v>0</v>
      </c>
      <c r="L552" s="888">
        <f t="shared" si="213"/>
        <v>0</v>
      </c>
      <c r="M552" s="888">
        <f t="shared" si="213"/>
        <v>0</v>
      </c>
      <c r="N552" s="515">
        <f t="shared" si="216"/>
        <v>0</v>
      </c>
      <c r="O552" s="509">
        <f t="shared" si="216"/>
        <v>0</v>
      </c>
      <c r="P552" s="515">
        <f t="shared" si="214"/>
        <v>0</v>
      </c>
      <c r="Q552" s="888">
        <f t="shared" si="214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>
      <c r="A553" s="498">
        <v>336208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3"/>
        <v>0</v>
      </c>
      <c r="L553" s="888">
        <f t="shared" si="213"/>
        <v>0</v>
      </c>
      <c r="M553" s="888">
        <f t="shared" si="213"/>
        <v>0</v>
      </c>
      <c r="N553" s="515">
        <f t="shared" si="216"/>
        <v>0</v>
      </c>
      <c r="O553" s="509">
        <f t="shared" si="216"/>
        <v>0</v>
      </c>
      <c r="P553" s="515">
        <f t="shared" si="214"/>
        <v>0</v>
      </c>
      <c r="Q553" s="888">
        <f t="shared" si="214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>
      <c r="A554" s="498">
        <v>341101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0</v>
      </c>
      <c r="K554" s="888">
        <f t="shared" si="213"/>
        <v>0</v>
      </c>
      <c r="L554" s="888">
        <f t="shared" si="213"/>
        <v>0</v>
      </c>
      <c r="M554" s="888">
        <f t="shared" si="213"/>
        <v>0</v>
      </c>
      <c r="N554" s="515">
        <f t="shared" si="216"/>
        <v>0</v>
      </c>
      <c r="O554" s="509">
        <f t="shared" si="216"/>
        <v>0</v>
      </c>
      <c r="P554" s="515">
        <f t="shared" si="214"/>
        <v>0</v>
      </c>
      <c r="Q554" s="888">
        <f t="shared" si="214"/>
        <v>0</v>
      </c>
      <c r="R554" s="889">
        <f t="shared" si="215"/>
        <v>0</v>
      </c>
      <c r="S554" s="507"/>
      <c r="T554" s="508"/>
      <c r="U554" s="509">
        <f t="shared" si="211"/>
        <v>0</v>
      </c>
      <c r="V554" s="47">
        <f t="shared" si="203"/>
        <v>0</v>
      </c>
      <c r="W554" s="510"/>
    </row>
    <row r="555" spans="1:23" ht="12" customHeight="1">
      <c r="A555" s="498">
        <v>341130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3"/>
        <v>0</v>
      </c>
      <c r="L555" s="888">
        <f t="shared" si="213"/>
        <v>0</v>
      </c>
      <c r="M555" s="888">
        <f t="shared" si="213"/>
        <v>0</v>
      </c>
      <c r="N555" s="515">
        <f t="shared" si="216"/>
        <v>0</v>
      </c>
      <c r="O555" s="509">
        <f t="shared" si="216"/>
        <v>0</v>
      </c>
      <c r="P555" s="515">
        <f t="shared" si="214"/>
        <v>0</v>
      </c>
      <c r="Q555" s="888">
        <f t="shared" si="214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03"/>
        <v>0</v>
      </c>
      <c r="W555" s="510"/>
    </row>
    <row r="556" spans="1:23" ht="12" customHeight="1">
      <c r="A556" s="498">
        <v>341131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0</v>
      </c>
      <c r="K556" s="888">
        <f t="shared" si="213"/>
        <v>0</v>
      </c>
      <c r="L556" s="888">
        <f t="shared" si="213"/>
        <v>0</v>
      </c>
      <c r="M556" s="888">
        <f t="shared" si="213"/>
        <v>0</v>
      </c>
      <c r="N556" s="515">
        <f t="shared" si="216"/>
        <v>0</v>
      </c>
      <c r="O556" s="509">
        <f t="shared" si="216"/>
        <v>0</v>
      </c>
      <c r="P556" s="515">
        <f t="shared" si="214"/>
        <v>0</v>
      </c>
      <c r="Q556" s="888">
        <f t="shared" si="214"/>
        <v>0</v>
      </c>
      <c r="R556" s="889">
        <f t="shared" si="215"/>
        <v>0</v>
      </c>
      <c r="S556" s="507"/>
      <c r="T556" s="508"/>
      <c r="U556" s="509">
        <f t="shared" si="211"/>
        <v>0</v>
      </c>
      <c r="V556" s="47">
        <f t="shared" si="203"/>
        <v>0</v>
      </c>
      <c r="W556" s="510"/>
    </row>
    <row r="557" spans="1:23" ht="12" customHeight="1">
      <c r="A557" s="498">
        <v>341141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ref="K557:M580" si="217">SUMIF($A$10:$A$382,$A557,K$10:K$382)</f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ref="P557:Q576" si="218">SUMIF($A$10:$A$382,$A557,P$10:P$382)</f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03"/>
        <v>0</v>
      </c>
      <c r="W557" s="510"/>
    </row>
    <row r="558" spans="1:23" ht="12" customHeight="1">
      <c r="A558" s="498">
        <v>342101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0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0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0</v>
      </c>
      <c r="V558" s="47">
        <f t="shared" si="203"/>
        <v>0</v>
      </c>
      <c r="W558" s="510"/>
    </row>
    <row r="559" spans="1:23" ht="12" customHeight="1">
      <c r="A559" s="498">
        <v>362001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48</v>
      </c>
      <c r="K559" s="888">
        <f t="shared" si="217"/>
        <v>0</v>
      </c>
      <c r="L559" s="888">
        <f t="shared" si="217"/>
        <v>0</v>
      </c>
      <c r="M559" s="888">
        <f t="shared" si="217"/>
        <v>0</v>
      </c>
      <c r="N559" s="515">
        <f t="shared" si="216"/>
        <v>0</v>
      </c>
      <c r="O559" s="509">
        <f t="shared" si="216"/>
        <v>48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48</v>
      </c>
      <c r="V559" s="47">
        <f t="shared" ref="V559:V632" si="219">O559+R559-U559</f>
        <v>0</v>
      </c>
      <c r="W559" s="510"/>
    </row>
    <row r="560" spans="1:23" ht="12" customHeight="1">
      <c r="A560" s="498">
        <v>362101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0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0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0</v>
      </c>
      <c r="V560" s="47">
        <f t="shared" si="219"/>
        <v>0</v>
      </c>
      <c r="W560" s="510"/>
    </row>
    <row r="561" spans="1:23" ht="12" customHeight="1">
      <c r="A561" s="498">
        <v>364201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8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8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8</v>
      </c>
      <c r="V561" s="47">
        <f t="shared" si="219"/>
        <v>0</v>
      </c>
      <c r="W561" s="510"/>
    </row>
    <row r="562" spans="1:23" ht="12" customHeight="1">
      <c r="A562" s="498">
        <v>364301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0</v>
      </c>
      <c r="K562" s="888">
        <f t="shared" si="217"/>
        <v>0</v>
      </c>
      <c r="L562" s="888">
        <f t="shared" si="217"/>
        <v>0</v>
      </c>
      <c r="M562" s="888">
        <f t="shared" si="217"/>
        <v>0</v>
      </c>
      <c r="N562" s="515">
        <f t="shared" si="216"/>
        <v>0</v>
      </c>
      <c r="O562" s="509">
        <f t="shared" si="216"/>
        <v>0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0</v>
      </c>
      <c r="V562" s="47">
        <f t="shared" si="219"/>
        <v>0</v>
      </c>
      <c r="W562" s="510"/>
    </row>
    <row r="563" spans="1:23" ht="12" customHeight="1">
      <c r="A563" s="498">
        <v>366200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0</v>
      </c>
      <c r="K563" s="888">
        <f t="shared" si="217"/>
        <v>0</v>
      </c>
      <c r="L563" s="888">
        <f t="shared" si="217"/>
        <v>0</v>
      </c>
      <c r="M563" s="888">
        <f t="shared" si="217"/>
        <v>0</v>
      </c>
      <c r="N563" s="515">
        <f t="shared" si="216"/>
        <v>0</v>
      </c>
      <c r="O563" s="509">
        <f t="shared" si="216"/>
        <v>0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0</v>
      </c>
      <c r="V563" s="47">
        <f t="shared" si="219"/>
        <v>0</v>
      </c>
      <c r="W563" s="510"/>
    </row>
    <row r="564" spans="1:23" ht="12" customHeight="1">
      <c r="A564" s="498">
        <v>366201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146</v>
      </c>
      <c r="K564" s="888">
        <f t="shared" si="217"/>
        <v>12</v>
      </c>
      <c r="L564" s="888">
        <f t="shared" si="217"/>
        <v>7</v>
      </c>
      <c r="M564" s="888">
        <f t="shared" si="217"/>
        <v>0</v>
      </c>
      <c r="N564" s="515">
        <f t="shared" si="216"/>
        <v>0</v>
      </c>
      <c r="O564" s="509">
        <f t="shared" si="216"/>
        <v>165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165</v>
      </c>
      <c r="V564" s="47">
        <f t="shared" si="219"/>
        <v>0</v>
      </c>
      <c r="W564" s="510"/>
    </row>
    <row r="565" spans="1:23" ht="12" customHeight="1">
      <c r="A565" s="498">
        <v>366208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0</v>
      </c>
      <c r="K565" s="888">
        <f t="shared" si="217"/>
        <v>0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0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0</v>
      </c>
      <c r="V565" s="47">
        <f t="shared" si="219"/>
        <v>0</v>
      </c>
      <c r="W565" s="510"/>
    </row>
    <row r="566" spans="1:23" ht="12" customHeight="1">
      <c r="A566" s="498">
        <v>366301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0</v>
      </c>
      <c r="K566" s="888">
        <f t="shared" si="217"/>
        <v>0</v>
      </c>
      <c r="L566" s="888">
        <f t="shared" si="217"/>
        <v>0</v>
      </c>
      <c r="M566" s="888">
        <f t="shared" si="217"/>
        <v>0</v>
      </c>
      <c r="N566" s="515">
        <f t="shared" si="216"/>
        <v>0</v>
      </c>
      <c r="O566" s="509">
        <f t="shared" si="216"/>
        <v>0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0</v>
      </c>
      <c r="V566" s="47">
        <f t="shared" si="219"/>
        <v>0</v>
      </c>
      <c r="W566" s="510"/>
    </row>
    <row r="567" spans="1:23" ht="12" customHeight="1">
      <c r="A567" s="498">
        <v>367101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97</v>
      </c>
      <c r="K567" s="888">
        <f t="shared" si="217"/>
        <v>5</v>
      </c>
      <c r="L567" s="888">
        <f t="shared" si="217"/>
        <v>3</v>
      </c>
      <c r="M567" s="888">
        <f t="shared" si="217"/>
        <v>0</v>
      </c>
      <c r="N567" s="515">
        <f t="shared" si="216"/>
        <v>0</v>
      </c>
      <c r="O567" s="509">
        <f t="shared" si="216"/>
        <v>105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105</v>
      </c>
      <c r="V567" s="47">
        <f t="shared" si="219"/>
        <v>0</v>
      </c>
      <c r="W567" s="510"/>
    </row>
    <row r="568" spans="1:23" ht="12" customHeight="1">
      <c r="A568" s="498">
        <v>367108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16"/>
        <v>0</v>
      </c>
      <c r="O568" s="509">
        <f t="shared" si="216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>
      <c r="A569" s="498">
        <v>367200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0</v>
      </c>
      <c r="K569" s="888">
        <f t="shared" si="217"/>
        <v>0</v>
      </c>
      <c r="L569" s="888">
        <f t="shared" si="217"/>
        <v>0</v>
      </c>
      <c r="M569" s="888">
        <f t="shared" si="217"/>
        <v>0</v>
      </c>
      <c r="N569" s="515">
        <f t="shared" si="216"/>
        <v>0</v>
      </c>
      <c r="O569" s="509">
        <f t="shared" si="216"/>
        <v>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0</v>
      </c>
      <c r="V569" s="47">
        <f t="shared" si="219"/>
        <v>0</v>
      </c>
      <c r="W569" s="510"/>
    </row>
    <row r="570" spans="1:23" ht="12" customHeight="1">
      <c r="A570" s="498">
        <v>367201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27</v>
      </c>
      <c r="K570" s="888">
        <f t="shared" si="217"/>
        <v>5</v>
      </c>
      <c r="L570" s="888">
        <f t="shared" si="217"/>
        <v>0</v>
      </c>
      <c r="M570" s="888">
        <f t="shared" si="217"/>
        <v>0</v>
      </c>
      <c r="N570" s="515">
        <f t="shared" si="216"/>
        <v>0</v>
      </c>
      <c r="O570" s="509">
        <f t="shared" si="216"/>
        <v>32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32</v>
      </c>
      <c r="V570" s="47">
        <f t="shared" si="219"/>
        <v>0</v>
      </c>
      <c r="W570" s="510"/>
    </row>
    <row r="571" spans="1:23" ht="12" customHeight="1">
      <c r="A571" s="498">
        <v>367301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ref="N571:O590" si="220">SUMIF($A$10:$A$387,$A571,N$10:N$387)</f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>
      <c r="A572" s="498">
        <v>400100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si="218"/>
        <v>0</v>
      </c>
      <c r="Q572" s="888">
        <f t="shared" si="218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>
      <c r="A573" s="498">
        <v>400200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0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0</v>
      </c>
      <c r="P573" s="515">
        <f t="shared" si="218"/>
        <v>0</v>
      </c>
      <c r="Q573" s="888">
        <f t="shared" si="218"/>
        <v>0</v>
      </c>
      <c r="R573" s="889">
        <f t="shared" si="215"/>
        <v>0</v>
      </c>
      <c r="S573" s="507"/>
      <c r="T573" s="508"/>
      <c r="U573" s="509">
        <f t="shared" si="211"/>
        <v>0</v>
      </c>
      <c r="V573" s="47">
        <f t="shared" si="219"/>
        <v>0</v>
      </c>
      <c r="W573" s="510"/>
    </row>
    <row r="574" spans="1:23" ht="12" customHeight="1">
      <c r="A574" s="498">
        <v>400300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0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0</v>
      </c>
      <c r="P574" s="515">
        <f t="shared" si="218"/>
        <v>0</v>
      </c>
      <c r="Q574" s="888">
        <f t="shared" si="218"/>
        <v>0</v>
      </c>
      <c r="R574" s="889">
        <f t="shared" si="215"/>
        <v>0</v>
      </c>
      <c r="S574" s="507"/>
      <c r="T574" s="508"/>
      <c r="U574" s="509">
        <f t="shared" si="211"/>
        <v>0</v>
      </c>
      <c r="V574" s="47">
        <f t="shared" si="219"/>
        <v>0</v>
      </c>
      <c r="W574" s="510"/>
    </row>
    <row r="575" spans="1:23" ht="12" customHeight="1">
      <c r="A575" s="498">
        <v>411001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0</v>
      </c>
      <c r="O575" s="509">
        <f t="shared" si="220"/>
        <v>0</v>
      </c>
      <c r="P575" s="515">
        <f t="shared" si="218"/>
        <v>0</v>
      </c>
      <c r="Q575" s="888">
        <f t="shared" si="218"/>
        <v>0</v>
      </c>
      <c r="R575" s="889">
        <f t="shared" si="215"/>
        <v>0</v>
      </c>
      <c r="S575" s="507"/>
      <c r="T575" s="508"/>
      <c r="U575" s="509">
        <f t="shared" si="211"/>
        <v>0</v>
      </c>
      <c r="V575" s="47">
        <f t="shared" si="219"/>
        <v>0</v>
      </c>
      <c r="W575" s="510"/>
    </row>
    <row r="576" spans="1:23" ht="12" customHeight="1">
      <c r="A576" s="498">
        <v>411041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888">
        <f t="shared" si="217"/>
        <v>0</v>
      </c>
      <c r="L576" s="888">
        <f t="shared" si="217"/>
        <v>0</v>
      </c>
      <c r="M576" s="888">
        <f t="shared" si="217"/>
        <v>0</v>
      </c>
      <c r="N576" s="515">
        <f t="shared" si="220"/>
        <v>0</v>
      </c>
      <c r="O576" s="509">
        <f t="shared" si="220"/>
        <v>0</v>
      </c>
      <c r="P576" s="515">
        <f t="shared" si="218"/>
        <v>0</v>
      </c>
      <c r="Q576" s="888">
        <f t="shared" si="218"/>
        <v>0</v>
      </c>
      <c r="R576" s="889">
        <f t="shared" si="215"/>
        <v>0</v>
      </c>
      <c r="S576" s="507"/>
      <c r="T576" s="508"/>
      <c r="U576" s="509">
        <f t="shared" si="211"/>
        <v>0</v>
      </c>
      <c r="V576" s="47">
        <f t="shared" si="219"/>
        <v>0</v>
      </c>
      <c r="W576" s="510"/>
    </row>
    <row r="577" spans="1:23" ht="12" customHeight="1">
      <c r="A577" s="498">
        <v>412001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0</v>
      </c>
      <c r="K577" s="888">
        <f t="shared" si="217"/>
        <v>0</v>
      </c>
      <c r="L577" s="888">
        <f t="shared" si="217"/>
        <v>0</v>
      </c>
      <c r="M577" s="888">
        <f t="shared" si="217"/>
        <v>0</v>
      </c>
      <c r="N577" s="515">
        <f t="shared" si="220"/>
        <v>0</v>
      </c>
      <c r="O577" s="509">
        <f t="shared" si="220"/>
        <v>0</v>
      </c>
      <c r="P577" s="515">
        <f t="shared" ref="P577:Q596" si="221">SUMIF($A$10:$A$382,$A577,P$10:P$382)</f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0</v>
      </c>
      <c r="V577" s="47">
        <f t="shared" si="219"/>
        <v>0</v>
      </c>
      <c r="W577" s="510"/>
    </row>
    <row r="578" spans="1:23" ht="12" customHeight="1">
      <c r="A578" s="498">
        <v>422001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si="210"/>
        <v>16</v>
      </c>
      <c r="K578" s="888">
        <f t="shared" si="217"/>
        <v>0</v>
      </c>
      <c r="L578" s="888">
        <f t="shared" si="217"/>
        <v>0</v>
      </c>
      <c r="M578" s="888">
        <f t="shared" si="217"/>
        <v>0</v>
      </c>
      <c r="N578" s="515">
        <f t="shared" si="220"/>
        <v>0</v>
      </c>
      <c r="O578" s="509">
        <f t="shared" si="220"/>
        <v>16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si="211"/>
        <v>16</v>
      </c>
      <c r="V578" s="47">
        <f t="shared" si="219"/>
        <v>0</v>
      </c>
      <c r="W578" s="510"/>
    </row>
    <row r="579" spans="1:23" ht="12" customHeight="1">
      <c r="A579" s="498">
        <v>423001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10"/>
        <v>48</v>
      </c>
      <c r="K579" s="888">
        <f t="shared" si="217"/>
        <v>0</v>
      </c>
      <c r="L579" s="888">
        <f t="shared" si="217"/>
        <v>0</v>
      </c>
      <c r="M579" s="888">
        <f t="shared" si="217"/>
        <v>0</v>
      </c>
      <c r="N579" s="515">
        <f t="shared" si="220"/>
        <v>0</v>
      </c>
      <c r="O579" s="509">
        <f t="shared" si="220"/>
        <v>48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11"/>
        <v>48</v>
      </c>
      <c r="V579" s="47">
        <f t="shared" si="219"/>
        <v>0</v>
      </c>
      <c r="W579" s="510"/>
    </row>
    <row r="580" spans="1:23" ht="12" customHeight="1">
      <c r="A580" s="498">
        <v>423700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10"/>
        <v>0</v>
      </c>
      <c r="K580" s="888">
        <f t="shared" si="217"/>
        <v>0</v>
      </c>
      <c r="L580" s="888">
        <f t="shared" si="217"/>
        <v>0</v>
      </c>
      <c r="M580" s="888">
        <f t="shared" si="217"/>
        <v>0</v>
      </c>
      <c r="N580" s="515">
        <f t="shared" si="220"/>
        <v>16</v>
      </c>
      <c r="O580" s="509">
        <f t="shared" si="220"/>
        <v>16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11"/>
        <v>16</v>
      </c>
      <c r="V580" s="47">
        <f t="shared" si="219"/>
        <v>0</v>
      </c>
      <c r="W580" s="510"/>
    </row>
    <row r="581" spans="1:23" ht="12" customHeight="1">
      <c r="A581" s="498">
        <v>423701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10"/>
        <v>0</v>
      </c>
      <c r="K581" s="515">
        <f>SUMIF($A$10:$A$387,$A581,K$10:K$387)</f>
        <v>0</v>
      </c>
      <c r="L581" s="515">
        <f>SUMIF($A$10:$A$387,$A581,L$10:L$387)</f>
        <v>0</v>
      </c>
      <c r="M581" s="515">
        <f>SUMIF($A$10:$A$387,$A581,M$10:M$387)</f>
        <v>0</v>
      </c>
      <c r="N581" s="515">
        <f t="shared" si="220"/>
        <v>16</v>
      </c>
      <c r="O581" s="509">
        <f t="shared" si="220"/>
        <v>16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11"/>
        <v>16</v>
      </c>
      <c r="V581" s="47">
        <f t="shared" si="219"/>
        <v>0</v>
      </c>
      <c r="W581" s="510"/>
    </row>
    <row r="582" spans="1:23" ht="12" customHeight="1">
      <c r="A582" s="498">
        <v>424001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10"/>
        <v>0</v>
      </c>
      <c r="K582" s="888">
        <f t="shared" ref="K582:M610" si="222">SUMIF($A$10:$A$382,$A582,K$10:K$382)</f>
        <v>0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0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si="211"/>
        <v>0</v>
      </c>
      <c r="V582" s="47">
        <f t="shared" si="219"/>
        <v>0</v>
      </c>
      <c r="W582" s="510"/>
    </row>
    <row r="583" spans="1:23" ht="12" customHeight="1">
      <c r="A583" s="498">
        <v>431000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ref="J583:J646" si="223">SUMIF($A$10:$A$387,$A583,J$10:J$387)</f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ref="U583:U610" si="224">SUMIF($A$10:$A$382,$A583,U$10:U$382)</f>
        <v>0</v>
      </c>
      <c r="V583" s="47">
        <f t="shared" si="219"/>
        <v>0</v>
      </c>
      <c r="W583" s="510"/>
    </row>
    <row r="584" spans="1:23" ht="12" customHeight="1">
      <c r="A584" s="498">
        <v>431001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0</v>
      </c>
      <c r="K584" s="888">
        <f t="shared" si="222"/>
        <v>0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0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0</v>
      </c>
      <c r="V584" s="47">
        <f t="shared" si="219"/>
        <v>0</v>
      </c>
      <c r="W584" s="510"/>
    </row>
    <row r="585" spans="1:23" ht="12" customHeight="1">
      <c r="A585" s="498">
        <v>433000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16</v>
      </c>
      <c r="K585" s="888">
        <f t="shared" si="222"/>
        <v>8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24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24</v>
      </c>
      <c r="V585" s="47">
        <f t="shared" si="219"/>
        <v>0</v>
      </c>
      <c r="W585" s="510"/>
    </row>
    <row r="586" spans="1:23" ht="12" customHeight="1">
      <c r="A586" s="498">
        <v>433001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6</v>
      </c>
      <c r="K586" s="888">
        <f t="shared" si="222"/>
        <v>2</v>
      </c>
      <c r="L586" s="888">
        <f t="shared" si="222"/>
        <v>0</v>
      </c>
      <c r="M586" s="888">
        <f t="shared" si="222"/>
        <v>0</v>
      </c>
      <c r="N586" s="515">
        <f t="shared" si="220"/>
        <v>0</v>
      </c>
      <c r="O586" s="509">
        <f t="shared" si="220"/>
        <v>8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8</v>
      </c>
      <c r="V586" s="47">
        <f t="shared" si="219"/>
        <v>0</v>
      </c>
      <c r="W586" s="510"/>
    </row>
    <row r="587" spans="1:23" ht="12" customHeight="1">
      <c r="A587" s="498">
        <v>433010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6</v>
      </c>
      <c r="K587" s="888">
        <f t="shared" si="222"/>
        <v>2</v>
      </c>
      <c r="L587" s="888">
        <f t="shared" si="222"/>
        <v>0</v>
      </c>
      <c r="M587" s="888">
        <f t="shared" si="222"/>
        <v>0</v>
      </c>
      <c r="N587" s="515">
        <f t="shared" si="220"/>
        <v>0</v>
      </c>
      <c r="O587" s="509">
        <f t="shared" si="220"/>
        <v>8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8</v>
      </c>
      <c r="V587" s="47">
        <f t="shared" si="219"/>
        <v>0</v>
      </c>
      <c r="W587" s="510"/>
    </row>
    <row r="588" spans="1:23" ht="12" customHeight="1">
      <c r="A588" s="498">
        <v>433011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0"/>
        <v>0</v>
      </c>
      <c r="O588" s="509">
        <f t="shared" si="220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>
      <c r="A589" s="498">
        <v>433051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0</v>
      </c>
      <c r="M589" s="888">
        <f t="shared" si="222"/>
        <v>0</v>
      </c>
      <c r="N589" s="515">
        <f t="shared" si="220"/>
        <v>0</v>
      </c>
      <c r="O589" s="509">
        <f t="shared" si="220"/>
        <v>0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0</v>
      </c>
      <c r="V589" s="47">
        <f t="shared" si="219"/>
        <v>0</v>
      </c>
      <c r="W589" s="510"/>
    </row>
    <row r="590" spans="1:23" ht="12" customHeight="1">
      <c r="A590" s="498">
        <v>433060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8</v>
      </c>
      <c r="M590" s="888">
        <f t="shared" si="222"/>
        <v>0</v>
      </c>
      <c r="N590" s="515">
        <f t="shared" si="220"/>
        <v>0</v>
      </c>
      <c r="O590" s="509">
        <f t="shared" si="220"/>
        <v>8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8</v>
      </c>
      <c r="V590" s="47">
        <f t="shared" si="219"/>
        <v>0</v>
      </c>
      <c r="W590" s="510"/>
    </row>
    <row r="591" spans="1:23" ht="12" customHeight="1">
      <c r="A591" s="498">
        <v>433061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ref="N591:O610" si="225">SUMIF($A$10:$A$387,$A591,N$10:N$387)</f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>
      <c r="A592" s="498">
        <v>433064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si="221"/>
        <v>0</v>
      </c>
      <c r="Q592" s="888">
        <f t="shared" si="221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>
      <c r="A593" s="498">
        <v>433071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1"/>
        <v>0</v>
      </c>
      <c r="Q593" s="888">
        <f t="shared" si="221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>
      <c r="A594" s="498">
        <v>433081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1"/>
        <v>0</v>
      </c>
      <c r="Q594" s="888">
        <f t="shared" si="221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>
      <c r="A595" s="498">
        <v>433091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1"/>
        <v>0</v>
      </c>
      <c r="Q595" s="888">
        <f t="shared" si="221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>
      <c r="A596" s="498">
        <v>433092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si="221"/>
        <v>0</v>
      </c>
      <c r="Q596" s="888">
        <f t="shared" si="221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>
      <c r="A597" s="498">
        <v>433093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ref="P597:Q616" si="226">SUMIF($A$10:$A$382,$A597,P$10:P$382)</f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>
      <c r="A598" s="498">
        <v>433094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0</v>
      </c>
      <c r="M598" s="888">
        <f t="shared" si="222"/>
        <v>0</v>
      </c>
      <c r="N598" s="515">
        <f t="shared" si="225"/>
        <v>0</v>
      </c>
      <c r="O598" s="509">
        <f t="shared" si="225"/>
        <v>0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0</v>
      </c>
      <c r="V598" s="47">
        <f t="shared" si="219"/>
        <v>0</v>
      </c>
      <c r="W598" s="510"/>
    </row>
    <row r="599" spans="1:23" ht="12" customHeight="1">
      <c r="A599" s="498">
        <v>433700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0</v>
      </c>
      <c r="M599" s="888">
        <f t="shared" si="222"/>
        <v>0</v>
      </c>
      <c r="N599" s="515">
        <f t="shared" si="225"/>
        <v>0</v>
      </c>
      <c r="O599" s="509">
        <f t="shared" si="225"/>
        <v>0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0</v>
      </c>
      <c r="V599" s="47">
        <f t="shared" si="219"/>
        <v>0</v>
      </c>
      <c r="W599" s="510"/>
    </row>
    <row r="600" spans="1:23" ht="12" customHeight="1">
      <c r="A600" s="498">
        <v>433701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0</v>
      </c>
      <c r="M600" s="888">
        <f t="shared" si="222"/>
        <v>0</v>
      </c>
      <c r="N600" s="515">
        <f t="shared" si="225"/>
        <v>0</v>
      </c>
      <c r="O600" s="509">
        <f t="shared" si="225"/>
        <v>0</v>
      </c>
      <c r="P600" s="515">
        <f t="shared" si="226"/>
        <v>0</v>
      </c>
      <c r="Q600" s="888">
        <f t="shared" si="226"/>
        <v>0</v>
      </c>
      <c r="R600" s="889">
        <f t="shared" si="215"/>
        <v>0</v>
      </c>
      <c r="S600" s="507"/>
      <c r="T600" s="508"/>
      <c r="U600" s="509">
        <f t="shared" si="224"/>
        <v>0</v>
      </c>
      <c r="V600" s="47">
        <f t="shared" si="219"/>
        <v>0</v>
      </c>
      <c r="W600" s="510"/>
    </row>
    <row r="601" spans="1:23" ht="12" customHeight="1">
      <c r="A601" s="498">
        <v>433760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16</v>
      </c>
      <c r="M601" s="888">
        <f t="shared" si="222"/>
        <v>0</v>
      </c>
      <c r="N601" s="515">
        <f t="shared" si="225"/>
        <v>0</v>
      </c>
      <c r="O601" s="509">
        <f t="shared" si="225"/>
        <v>16</v>
      </c>
      <c r="P601" s="515">
        <f t="shared" si="226"/>
        <v>0</v>
      </c>
      <c r="Q601" s="888">
        <f t="shared" si="226"/>
        <v>0</v>
      </c>
      <c r="R601" s="889">
        <f t="shared" si="215"/>
        <v>0</v>
      </c>
      <c r="S601" s="507"/>
      <c r="T601" s="508"/>
      <c r="U601" s="509">
        <f t="shared" si="224"/>
        <v>16</v>
      </c>
      <c r="V601" s="47">
        <f t="shared" si="219"/>
        <v>0</v>
      </c>
      <c r="W601" s="510"/>
    </row>
    <row r="602" spans="1:23" ht="12" customHeight="1">
      <c r="A602" s="498">
        <v>433774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15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>
      <c r="A603" s="498">
        <v>433778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7</v>
      </c>
      <c r="M603" s="888">
        <f t="shared" si="222"/>
        <v>0</v>
      </c>
      <c r="N603" s="515">
        <f t="shared" si="225"/>
        <v>0</v>
      </c>
      <c r="O603" s="509">
        <f t="shared" si="225"/>
        <v>7</v>
      </c>
      <c r="P603" s="515">
        <f t="shared" si="226"/>
        <v>0</v>
      </c>
      <c r="Q603" s="888">
        <f t="shared" si="226"/>
        <v>0</v>
      </c>
      <c r="R603" s="889">
        <f t="shared" si="215"/>
        <v>0</v>
      </c>
      <c r="S603" s="507"/>
      <c r="T603" s="508"/>
      <c r="U603" s="509">
        <f t="shared" si="224"/>
        <v>7</v>
      </c>
      <c r="V603" s="47">
        <f t="shared" si="219"/>
        <v>0</v>
      </c>
      <c r="W603" s="510"/>
    </row>
    <row r="604" spans="1:23" ht="12" customHeight="1">
      <c r="A604" s="498">
        <v>433779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41</v>
      </c>
      <c r="M604" s="888">
        <f t="shared" si="222"/>
        <v>0</v>
      </c>
      <c r="N604" s="515">
        <f t="shared" si="225"/>
        <v>0</v>
      </c>
      <c r="O604" s="509">
        <f t="shared" si="225"/>
        <v>41</v>
      </c>
      <c r="P604" s="515">
        <f t="shared" si="226"/>
        <v>0</v>
      </c>
      <c r="Q604" s="888">
        <f t="shared" si="226"/>
        <v>0</v>
      </c>
      <c r="R604" s="889">
        <f t="shared" si="215"/>
        <v>0</v>
      </c>
      <c r="S604" s="507"/>
      <c r="T604" s="508"/>
      <c r="U604" s="509">
        <f t="shared" si="224"/>
        <v>41</v>
      </c>
      <c r="V604" s="47">
        <f t="shared" si="219"/>
        <v>0</v>
      </c>
      <c r="W604" s="510"/>
    </row>
    <row r="605" spans="1:23" ht="12" customHeight="1">
      <c r="A605" s="498">
        <v>433780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20</v>
      </c>
      <c r="M605" s="888">
        <f t="shared" si="222"/>
        <v>0</v>
      </c>
      <c r="N605" s="515">
        <f t="shared" si="225"/>
        <v>0</v>
      </c>
      <c r="O605" s="509">
        <f t="shared" si="225"/>
        <v>20</v>
      </c>
      <c r="P605" s="515">
        <f t="shared" si="226"/>
        <v>0</v>
      </c>
      <c r="Q605" s="888">
        <f t="shared" si="226"/>
        <v>0</v>
      </c>
      <c r="R605" s="889">
        <f t="shared" ref="R605:R668" si="227">SUMIF($A$10:$A$382,$A605,R$10:R$382)</f>
        <v>0</v>
      </c>
      <c r="S605" s="507"/>
      <c r="T605" s="508"/>
      <c r="U605" s="509">
        <f t="shared" si="224"/>
        <v>20</v>
      </c>
      <c r="V605" s="47">
        <f t="shared" si="219"/>
        <v>0</v>
      </c>
      <c r="W605" s="510"/>
    </row>
    <row r="606" spans="1:23" ht="12" customHeight="1">
      <c r="A606" s="498">
        <v>433781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 t="shared" si="222"/>
        <v>0</v>
      </c>
      <c r="L606" s="888">
        <f t="shared" si="222"/>
        <v>15</v>
      </c>
      <c r="M606" s="888">
        <f t="shared" si="222"/>
        <v>0</v>
      </c>
      <c r="N606" s="515">
        <f t="shared" si="225"/>
        <v>0</v>
      </c>
      <c r="O606" s="509">
        <f t="shared" si="225"/>
        <v>15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 t="shared" si="224"/>
        <v>15</v>
      </c>
      <c r="V606" s="47">
        <f t="shared" si="219"/>
        <v>0</v>
      </c>
      <c r="W606" s="510"/>
    </row>
    <row r="607" spans="1:23" ht="12" customHeight="1">
      <c r="A607" s="498">
        <v>433782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 t="shared" si="222"/>
        <v>0</v>
      </c>
      <c r="L607" s="888">
        <f t="shared" si="222"/>
        <v>0</v>
      </c>
      <c r="M607" s="888">
        <f t="shared" si="222"/>
        <v>0</v>
      </c>
      <c r="N607" s="515">
        <f t="shared" si="225"/>
        <v>0</v>
      </c>
      <c r="O607" s="509">
        <f t="shared" si="225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 t="shared" si="224"/>
        <v>0</v>
      </c>
      <c r="V607" s="47">
        <f t="shared" si="219"/>
        <v>0</v>
      </c>
      <c r="W607" s="510"/>
    </row>
    <row r="608" spans="1:23" ht="12" customHeight="1">
      <c r="A608" s="498">
        <v>433783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 t="shared" si="222"/>
        <v>0</v>
      </c>
      <c r="L608" s="888">
        <f t="shared" si="222"/>
        <v>0</v>
      </c>
      <c r="M608" s="888">
        <f t="shared" si="222"/>
        <v>0</v>
      </c>
      <c r="N608" s="515">
        <f t="shared" si="225"/>
        <v>0</v>
      </c>
      <c r="O608" s="509">
        <f t="shared" si="225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 t="shared" si="224"/>
        <v>0</v>
      </c>
      <c r="V608" s="47">
        <f t="shared" si="219"/>
        <v>0</v>
      </c>
      <c r="W608" s="510"/>
    </row>
    <row r="609" spans="1:23" ht="12" customHeight="1">
      <c r="A609" s="498">
        <v>434000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888">
        <f t="shared" si="222"/>
        <v>0</v>
      </c>
      <c r="L609" s="888">
        <f t="shared" si="222"/>
        <v>0</v>
      </c>
      <c r="M609" s="888">
        <f t="shared" si="222"/>
        <v>0</v>
      </c>
      <c r="N609" s="515">
        <f t="shared" si="225"/>
        <v>0</v>
      </c>
      <c r="O609" s="509">
        <f t="shared" si="225"/>
        <v>0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 t="shared" si="224"/>
        <v>0</v>
      </c>
      <c r="V609" s="47">
        <f t="shared" si="219"/>
        <v>0</v>
      </c>
      <c r="W609" s="510"/>
    </row>
    <row r="610" spans="1:23" ht="12" customHeight="1">
      <c r="A610" s="498">
        <v>434001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0</v>
      </c>
      <c r="K610" s="888">
        <f t="shared" si="222"/>
        <v>0</v>
      </c>
      <c r="L610" s="888">
        <f t="shared" si="222"/>
        <v>0</v>
      </c>
      <c r="M610" s="888">
        <f t="shared" si="222"/>
        <v>0</v>
      </c>
      <c r="N610" s="515">
        <f t="shared" si="225"/>
        <v>0</v>
      </c>
      <c r="O610" s="509">
        <f t="shared" si="225"/>
        <v>0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 t="shared" si="224"/>
        <v>0</v>
      </c>
      <c r="V610" s="47">
        <f t="shared" si="219"/>
        <v>0</v>
      </c>
      <c r="W610" s="510"/>
    </row>
    <row r="611" spans="1:23" ht="12" customHeight="1">
      <c r="A611" s="498">
        <v>511001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0</v>
      </c>
      <c r="K611" s="888">
        <f>SUMIF($A$10:$A$387,$A611,K$10:K$388)</f>
        <v>8</v>
      </c>
      <c r="L611" s="515">
        <f t="shared" ref="L611:M613" si="228">SUMIF($A$10:$A$382,$A611,L$10:L$382)</f>
        <v>0</v>
      </c>
      <c r="M611" s="515">
        <f t="shared" si="228"/>
        <v>0</v>
      </c>
      <c r="N611" s="515">
        <f t="shared" ref="N611:O630" si="229">SUMIF($A$10:$A$387,$A611,N$10:N$387)</f>
        <v>0</v>
      </c>
      <c r="O611" s="509">
        <f t="shared" si="229"/>
        <v>8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>SUMIF($A$10:$A$387,$A611,U$10:U$387)</f>
        <v>8</v>
      </c>
      <c r="V611" s="47">
        <f t="shared" si="219"/>
        <v>0</v>
      </c>
      <c r="W611" s="510"/>
    </row>
    <row r="612" spans="1:23" ht="12" customHeight="1">
      <c r="A612" s="498">
        <v>512001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0</v>
      </c>
      <c r="K612" s="888">
        <f>SUMIF($A$10:$A$382,$A612,K$10:K$382)</f>
        <v>0</v>
      </c>
      <c r="L612" s="515">
        <f t="shared" si="228"/>
        <v>0</v>
      </c>
      <c r="M612" s="515">
        <f t="shared" si="228"/>
        <v>0</v>
      </c>
      <c r="N612" s="515">
        <f t="shared" si="229"/>
        <v>0</v>
      </c>
      <c r="O612" s="509">
        <f t="shared" si="229"/>
        <v>0</v>
      </c>
      <c r="P612" s="515">
        <f t="shared" si="226"/>
        <v>0</v>
      </c>
      <c r="Q612" s="888">
        <f t="shared" si="226"/>
        <v>0</v>
      </c>
      <c r="R612" s="889">
        <f t="shared" si="227"/>
        <v>0</v>
      </c>
      <c r="S612" s="507"/>
      <c r="T612" s="508"/>
      <c r="U612" s="509">
        <f>SUMIF($A$10:$A$387,$A612,U$10:U$387)</f>
        <v>0</v>
      </c>
      <c r="V612" s="47">
        <f t="shared" si="219"/>
        <v>0</v>
      </c>
      <c r="W612" s="510"/>
    </row>
    <row r="613" spans="1:23" ht="12" customHeight="1">
      <c r="A613" s="498">
        <v>513001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0</v>
      </c>
      <c r="K613" s="888">
        <f>SUMIF($A$10:$A$382,$A613,K$10:K$382)</f>
        <v>0</v>
      </c>
      <c r="L613" s="515">
        <f t="shared" si="228"/>
        <v>0</v>
      </c>
      <c r="M613" s="515">
        <f t="shared" si="228"/>
        <v>0</v>
      </c>
      <c r="N613" s="515">
        <f t="shared" si="229"/>
        <v>0</v>
      </c>
      <c r="O613" s="509">
        <f t="shared" si="229"/>
        <v>0</v>
      </c>
      <c r="P613" s="515">
        <f t="shared" si="226"/>
        <v>0</v>
      </c>
      <c r="Q613" s="888">
        <f t="shared" si="226"/>
        <v>0</v>
      </c>
      <c r="R613" s="889">
        <f t="shared" si="227"/>
        <v>0</v>
      </c>
      <c r="S613" s="507"/>
      <c r="T613" s="508"/>
      <c r="U613" s="509">
        <f>SUMIF($A$10:$A$387,$A613,U$10:U$387)</f>
        <v>0</v>
      </c>
      <c r="V613" s="47">
        <f t="shared" si="219"/>
        <v>0</v>
      </c>
      <c r="W613" s="510"/>
    </row>
    <row r="614" spans="1:23" ht="12" customHeight="1">
      <c r="A614" s="498">
        <v>513021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0</v>
      </c>
      <c r="K614" s="515">
        <f>SUMIF($A$10:$A$387,$A614,K$10:K$387)</f>
        <v>0</v>
      </c>
      <c r="L614" s="515">
        <f>SUMIF($A$10:$A$387,$A614,L$10:L$387)</f>
        <v>0</v>
      </c>
      <c r="M614" s="515">
        <f>SUMIF($A$10:$A$387,$A614,M$10:M$387)</f>
        <v>0</v>
      </c>
      <c r="N614" s="515">
        <f t="shared" si="229"/>
        <v>0</v>
      </c>
      <c r="O614" s="509">
        <f t="shared" si="229"/>
        <v>0</v>
      </c>
      <c r="P614" s="515">
        <f t="shared" si="226"/>
        <v>0</v>
      </c>
      <c r="Q614" s="888">
        <f t="shared" si="226"/>
        <v>0</v>
      </c>
      <c r="R614" s="889">
        <f t="shared" si="227"/>
        <v>0</v>
      </c>
      <c r="S614" s="507"/>
      <c r="T614" s="508"/>
      <c r="U614" s="509">
        <f>SUMIF($A$10:$A$387,$A614,U$10:U$387)</f>
        <v>0</v>
      </c>
      <c r="V614" s="47">
        <f t="shared" si="219"/>
        <v>0</v>
      </c>
      <c r="W614" s="510"/>
    </row>
    <row r="615" spans="1:23" ht="12" customHeight="1">
      <c r="A615" s="498">
        <v>542000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16</v>
      </c>
      <c r="K615" s="888">
        <f t="shared" ref="K615:M634" si="230">SUMIF($A$10:$A$382,$A615,K$10:K$382)</f>
        <v>0</v>
      </c>
      <c r="L615" s="515">
        <f t="shared" si="230"/>
        <v>0</v>
      </c>
      <c r="M615" s="515">
        <f t="shared" si="230"/>
        <v>0</v>
      </c>
      <c r="N615" s="515">
        <f t="shared" si="229"/>
        <v>0</v>
      </c>
      <c r="O615" s="509">
        <f t="shared" si="229"/>
        <v>16</v>
      </c>
      <c r="P615" s="515">
        <f t="shared" si="226"/>
        <v>0</v>
      </c>
      <c r="Q615" s="888">
        <f t="shared" si="226"/>
        <v>0</v>
      </c>
      <c r="R615" s="889">
        <f t="shared" si="227"/>
        <v>0</v>
      </c>
      <c r="S615" s="507"/>
      <c r="T615" s="508"/>
      <c r="U615" s="509">
        <f t="shared" ref="U615:U657" si="231">SUMIF($A$10:$A$382,$A615,U$10:U$382)</f>
        <v>16</v>
      </c>
      <c r="V615" s="47">
        <f t="shared" si="219"/>
        <v>0</v>
      </c>
      <c r="W615" s="510"/>
    </row>
    <row r="616" spans="1:23" ht="12" customHeight="1">
      <c r="A616" s="498">
        <v>546000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24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24</v>
      </c>
      <c r="P616" s="515">
        <f t="shared" si="226"/>
        <v>0</v>
      </c>
      <c r="Q616" s="888">
        <f t="shared" si="226"/>
        <v>0</v>
      </c>
      <c r="R616" s="889">
        <f t="shared" si="227"/>
        <v>0</v>
      </c>
      <c r="S616" s="507"/>
      <c r="T616" s="508"/>
      <c r="U616" s="509">
        <f t="shared" si="231"/>
        <v>24</v>
      </c>
      <c r="V616" s="47">
        <f t="shared" si="219"/>
        <v>0</v>
      </c>
      <c r="W616" s="510"/>
    </row>
    <row r="617" spans="1:23" ht="12" customHeight="1">
      <c r="A617" s="498">
        <v>546001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44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44</v>
      </c>
      <c r="P617" s="515">
        <f t="shared" ref="P617:Q636" si="232">SUMIF($A$10:$A$382,$A617,P$10:P$382)</f>
        <v>0</v>
      </c>
      <c r="Q617" s="888">
        <f t="shared" si="232"/>
        <v>0</v>
      </c>
      <c r="R617" s="889">
        <f t="shared" si="227"/>
        <v>0</v>
      </c>
      <c r="S617" s="507"/>
      <c r="T617" s="508"/>
      <c r="U617" s="509">
        <f t="shared" si="231"/>
        <v>44</v>
      </c>
      <c r="V617" s="47">
        <f t="shared" si="219"/>
        <v>0</v>
      </c>
      <c r="W617" s="510"/>
    </row>
    <row r="618" spans="1:23" ht="12" customHeight="1">
      <c r="A618" s="498">
        <v>546030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>
      <c r="A619" s="498">
        <v>11250130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>
      <c r="A620" s="498">
        <v>11250133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0</v>
      </c>
      <c r="R620" s="889">
        <f t="shared" si="227"/>
        <v>0</v>
      </c>
      <c r="S620" s="507"/>
      <c r="T620" s="508"/>
      <c r="U620" s="509">
        <f t="shared" si="231"/>
        <v>0</v>
      </c>
      <c r="V620" s="47">
        <f t="shared" si="219"/>
        <v>0</v>
      </c>
      <c r="W620" s="510"/>
    </row>
    <row r="621" spans="1:23" ht="12" customHeight="1">
      <c r="A621" s="498">
        <v>11250862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>
      <c r="A622" s="498">
        <v>11252892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56</v>
      </c>
      <c r="R622" s="889">
        <f t="shared" si="227"/>
        <v>56</v>
      </c>
      <c r="S622" s="507"/>
      <c r="T622" s="508"/>
      <c r="U622" s="509">
        <f t="shared" si="231"/>
        <v>56</v>
      </c>
      <c r="V622" s="47">
        <f t="shared" si="219"/>
        <v>0</v>
      </c>
      <c r="W622" s="510"/>
    </row>
    <row r="623" spans="1:23" ht="12" customHeight="1">
      <c r="A623" s="498">
        <v>11259812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>
      <c r="A624" s="498">
        <v>11350118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>
      <c r="A625" s="498">
        <v>11350130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0</v>
      </c>
      <c r="R625" s="889">
        <f t="shared" si="227"/>
        <v>0</v>
      </c>
      <c r="S625" s="507"/>
      <c r="T625" s="508"/>
      <c r="U625" s="509">
        <f t="shared" si="231"/>
        <v>0</v>
      </c>
      <c r="V625" s="47">
        <f t="shared" si="219"/>
        <v>0</v>
      </c>
      <c r="W625" s="510"/>
    </row>
    <row r="626" spans="1:23" ht="12" customHeight="1">
      <c r="A626" s="498">
        <v>11350133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si="229"/>
        <v>0</v>
      </c>
      <c r="O626" s="509">
        <f t="shared" si="229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>
      <c r="A627" s="498">
        <v>11350862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29"/>
        <v>0</v>
      </c>
      <c r="O627" s="509">
        <f t="shared" si="229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>
      <c r="A628" s="498">
        <v>11350817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29"/>
        <v>0</v>
      </c>
      <c r="O628" s="509">
        <f t="shared" si="229"/>
        <v>0</v>
      </c>
      <c r="P628" s="515">
        <f t="shared" si="232"/>
        <v>0</v>
      </c>
      <c r="Q628" s="888">
        <f t="shared" si="232"/>
        <v>0</v>
      </c>
      <c r="R628" s="889">
        <f t="shared" si="227"/>
        <v>0</v>
      </c>
      <c r="S628" s="507"/>
      <c r="T628" s="508"/>
      <c r="U628" s="509">
        <f t="shared" si="231"/>
        <v>0</v>
      </c>
      <c r="V628" s="47">
        <f t="shared" si="219"/>
        <v>0</v>
      </c>
      <c r="W628" s="510"/>
    </row>
    <row r="629" spans="1:23" ht="12" customHeight="1">
      <c r="A629" s="498">
        <v>11352830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29"/>
        <v>0</v>
      </c>
      <c r="O629" s="509">
        <f t="shared" si="229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19"/>
        <v>0</v>
      </c>
      <c r="W629" s="510"/>
    </row>
    <row r="630" spans="1:23" ht="12" customHeight="1">
      <c r="A630" s="498">
        <v>11352892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si="230"/>
        <v>0</v>
      </c>
      <c r="L630" s="888">
        <f t="shared" si="230"/>
        <v>0</v>
      </c>
      <c r="M630" s="888">
        <f t="shared" si="230"/>
        <v>0</v>
      </c>
      <c r="N630" s="515">
        <f t="shared" si="229"/>
        <v>0</v>
      </c>
      <c r="O630" s="509">
        <f t="shared" si="229"/>
        <v>0</v>
      </c>
      <c r="P630" s="515">
        <f t="shared" si="232"/>
        <v>0</v>
      </c>
      <c r="Q630" s="888">
        <f t="shared" si="232"/>
        <v>56</v>
      </c>
      <c r="R630" s="889">
        <f t="shared" si="227"/>
        <v>56</v>
      </c>
      <c r="S630" s="507"/>
      <c r="T630" s="508"/>
      <c r="U630" s="509">
        <f t="shared" si="231"/>
        <v>56</v>
      </c>
      <c r="V630" s="47">
        <f t="shared" si="219"/>
        <v>0</v>
      </c>
      <c r="W630" s="510"/>
    </row>
    <row r="631" spans="1:23" ht="12" customHeight="1">
      <c r="A631" s="498">
        <v>11359812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0"/>
        <v>0</v>
      </c>
      <c r="L631" s="888">
        <f t="shared" si="230"/>
        <v>0</v>
      </c>
      <c r="M631" s="888">
        <f t="shared" si="230"/>
        <v>0</v>
      </c>
      <c r="N631" s="515">
        <f t="shared" ref="N631:O650" si="233">SUMIF($A$10:$A$387,$A631,N$10:N$387)</f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si="219"/>
        <v>0</v>
      </c>
      <c r="W631" s="510"/>
    </row>
    <row r="632" spans="1:23" ht="12" customHeight="1">
      <c r="A632" s="498">
        <v>11450118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0"/>
        <v>0</v>
      </c>
      <c r="L632" s="888">
        <f t="shared" si="230"/>
        <v>0</v>
      </c>
      <c r="M632" s="888">
        <f t="shared" si="230"/>
        <v>0</v>
      </c>
      <c r="N632" s="515">
        <f t="shared" si="233"/>
        <v>0</v>
      </c>
      <c r="O632" s="509">
        <f t="shared" si="233"/>
        <v>0</v>
      </c>
      <c r="P632" s="515">
        <f t="shared" si="232"/>
        <v>0</v>
      </c>
      <c r="Q632" s="888">
        <f t="shared" si="232"/>
        <v>0</v>
      </c>
      <c r="R632" s="889">
        <f t="shared" si="227"/>
        <v>0</v>
      </c>
      <c r="S632" s="507"/>
      <c r="T632" s="508"/>
      <c r="U632" s="509">
        <f t="shared" si="231"/>
        <v>0</v>
      </c>
      <c r="V632" s="47">
        <f t="shared" si="219"/>
        <v>0</v>
      </c>
      <c r="W632" s="510"/>
    </row>
    <row r="633" spans="1:23" ht="12" customHeight="1">
      <c r="A633" s="498">
        <v>11450130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si="230"/>
        <v>0</v>
      </c>
      <c r="L633" s="888">
        <f t="shared" si="230"/>
        <v>0</v>
      </c>
      <c r="M633" s="888">
        <f t="shared" si="230"/>
        <v>0</v>
      </c>
      <c r="N633" s="515">
        <f t="shared" si="233"/>
        <v>0</v>
      </c>
      <c r="O633" s="509">
        <f t="shared" si="233"/>
        <v>0</v>
      </c>
      <c r="P633" s="515">
        <f t="shared" si="232"/>
        <v>0</v>
      </c>
      <c r="Q633" s="888">
        <f t="shared" si="232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ref="V633:V698" si="234">O633+R633-U633</f>
        <v>0</v>
      </c>
      <c r="W633" s="510"/>
    </row>
    <row r="634" spans="1:23" ht="12" customHeight="1">
      <c r="A634" s="498">
        <v>11450817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0"/>
        <v>0</v>
      </c>
      <c r="L634" s="888">
        <f t="shared" si="230"/>
        <v>0</v>
      </c>
      <c r="M634" s="888">
        <f t="shared" si="230"/>
        <v>0</v>
      </c>
      <c r="N634" s="515">
        <f t="shared" si="233"/>
        <v>0</v>
      </c>
      <c r="O634" s="509">
        <f t="shared" si="233"/>
        <v>0</v>
      </c>
      <c r="P634" s="515">
        <f t="shared" si="232"/>
        <v>0</v>
      </c>
      <c r="Q634" s="888">
        <f t="shared" si="232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>
      <c r="A635" s="498">
        <v>11450862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ref="K635:M654" si="235">SUMIF($A$10:$A$382,$A635,K$10:K$382)</f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2"/>
        <v>0</v>
      </c>
      <c r="Q635" s="888">
        <f t="shared" si="232"/>
        <v>0</v>
      </c>
      <c r="R635" s="889">
        <f t="shared" si="227"/>
        <v>0</v>
      </c>
      <c r="S635" s="507"/>
      <c r="T635" s="508"/>
      <c r="U635" s="509">
        <f t="shared" si="231"/>
        <v>0</v>
      </c>
      <c r="V635" s="47">
        <f t="shared" si="234"/>
        <v>0</v>
      </c>
      <c r="W635" s="510"/>
    </row>
    <row r="636" spans="1:23" ht="12" customHeight="1">
      <c r="A636" s="498">
        <v>11452812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si="232"/>
        <v>0</v>
      </c>
      <c r="Q636" s="888">
        <f t="shared" si="232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>
      <c r="A637" s="498">
        <v>11452835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ref="P637:Q656" si="236">SUMIF($A$10:$A$382,$A637,P$10:P$382)</f>
        <v>0</v>
      </c>
      <c r="Q637" s="888">
        <f t="shared" si="236"/>
        <v>160</v>
      </c>
      <c r="R637" s="889">
        <f t="shared" si="227"/>
        <v>160</v>
      </c>
      <c r="S637" s="507"/>
      <c r="T637" s="508"/>
      <c r="U637" s="509">
        <f t="shared" si="231"/>
        <v>160</v>
      </c>
      <c r="V637" s="47">
        <f t="shared" si="234"/>
        <v>0</v>
      </c>
      <c r="W637" s="510"/>
    </row>
    <row r="638" spans="1:23" ht="12" customHeight="1">
      <c r="A638" s="498">
        <v>11550130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>
      <c r="A639" s="498">
        <v>12202117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>
      <c r="A640" s="498">
        <v>12202844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>
      <c r="A641" s="498">
        <v>12202885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>
      <c r="A642" s="498">
        <v>12213118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si="223"/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>
      <c r="A643" s="498">
        <v>12213130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23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>
      <c r="A644" s="498">
        <v>12302110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23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>
      <c r="A645" s="498">
        <v>12302118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23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>
      <c r="A646" s="498">
        <v>12302122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23"/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si="233"/>
        <v>0</v>
      </c>
      <c r="O646" s="509">
        <f t="shared" si="233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>
      <c r="A647" s="498">
        <v>12302835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ref="J647:J710" si="237">SUMIF($A$10:$A$387,$A647,J$10:J$387)</f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3"/>
        <v>0</v>
      </c>
      <c r="O647" s="509">
        <f t="shared" si="233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>
      <c r="A648" s="498">
        <v>12303118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3"/>
        <v>0</v>
      </c>
      <c r="O648" s="509">
        <f t="shared" si="233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>
      <c r="A649" s="498">
        <v>12702009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3"/>
        <v>0</v>
      </c>
      <c r="O649" s="509">
        <f t="shared" si="233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>
      <c r="A650" s="498">
        <v>12702018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si="235"/>
        <v>0</v>
      </c>
      <c r="L650" s="888">
        <f t="shared" si="235"/>
        <v>0</v>
      </c>
      <c r="M650" s="888">
        <f t="shared" si="235"/>
        <v>0</v>
      </c>
      <c r="N650" s="515">
        <f t="shared" si="233"/>
        <v>0</v>
      </c>
      <c r="O650" s="509">
        <f t="shared" si="233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>
      <c r="A651" s="498">
        <v>12702022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5"/>
        <v>0</v>
      </c>
      <c r="L651" s="888">
        <f t="shared" si="235"/>
        <v>0</v>
      </c>
      <c r="M651" s="888">
        <f t="shared" si="235"/>
        <v>0</v>
      </c>
      <c r="N651" s="515">
        <f t="shared" ref="N651:O670" si="238">SUMIF($A$10:$A$387,$A651,N$10:N$387)</f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>
      <c r="A652" s="498">
        <v>12702815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5"/>
        <v>0</v>
      </c>
      <c r="L652" s="888">
        <f t="shared" si="235"/>
        <v>0</v>
      </c>
      <c r="M652" s="888">
        <f t="shared" si="235"/>
        <v>0</v>
      </c>
      <c r="N652" s="515">
        <f t="shared" si="238"/>
        <v>0</v>
      </c>
      <c r="O652" s="509">
        <f t="shared" si="238"/>
        <v>0</v>
      </c>
      <c r="P652" s="515">
        <f t="shared" si="236"/>
        <v>0</v>
      </c>
      <c r="Q652" s="888">
        <f t="shared" si="236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>
      <c r="A653" s="498">
        <v>12706832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si="235"/>
        <v>0</v>
      </c>
      <c r="L653" s="888">
        <f t="shared" si="235"/>
        <v>0</v>
      </c>
      <c r="M653" s="888">
        <f t="shared" si="235"/>
        <v>0</v>
      </c>
      <c r="N653" s="515">
        <f t="shared" si="238"/>
        <v>0</v>
      </c>
      <c r="O653" s="509">
        <f t="shared" si="238"/>
        <v>0</v>
      </c>
      <c r="P653" s="515">
        <f t="shared" si="236"/>
        <v>0</v>
      </c>
      <c r="Q653" s="888">
        <f t="shared" si="236"/>
        <v>0</v>
      </c>
      <c r="R653" s="889">
        <f t="shared" si="227"/>
        <v>0</v>
      </c>
      <c r="S653" s="507"/>
      <c r="T653" s="508"/>
      <c r="U653" s="509">
        <f t="shared" si="231"/>
        <v>0</v>
      </c>
      <c r="V653" s="47">
        <f t="shared" si="234"/>
        <v>0</v>
      </c>
      <c r="W653" s="510"/>
    </row>
    <row r="654" spans="1:23" ht="12" customHeight="1">
      <c r="A654" s="498">
        <v>13201109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5"/>
        <v>0</v>
      </c>
      <c r="L654" s="888">
        <f t="shared" si="235"/>
        <v>0</v>
      </c>
      <c r="M654" s="888">
        <f t="shared" si="235"/>
        <v>0</v>
      </c>
      <c r="N654" s="515">
        <f t="shared" si="238"/>
        <v>0</v>
      </c>
      <c r="O654" s="509">
        <f t="shared" si="238"/>
        <v>0</v>
      </c>
      <c r="P654" s="515">
        <f t="shared" si="236"/>
        <v>0</v>
      </c>
      <c r="Q654" s="888">
        <f t="shared" si="236"/>
        <v>0</v>
      </c>
      <c r="R654" s="889">
        <f t="shared" si="227"/>
        <v>0</v>
      </c>
      <c r="S654" s="507"/>
      <c r="T654" s="508"/>
      <c r="U654" s="509">
        <f t="shared" si="231"/>
        <v>0</v>
      </c>
      <c r="V654" s="47">
        <f t="shared" si="234"/>
        <v>0</v>
      </c>
      <c r="W654" s="510"/>
    </row>
    <row r="655" spans="1:23" ht="12" customHeight="1">
      <c r="A655" s="498">
        <v>13201130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ref="K655:M674" si="239">SUMIF($A$10:$A$382,$A655,K$10:K$382)</f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36"/>
        <v>0</v>
      </c>
      <c r="Q655" s="888">
        <f t="shared" si="236"/>
        <v>0</v>
      </c>
      <c r="R655" s="889">
        <f t="shared" si="227"/>
        <v>0</v>
      </c>
      <c r="S655" s="507"/>
      <c r="T655" s="508"/>
      <c r="U655" s="509">
        <f t="shared" si="231"/>
        <v>0</v>
      </c>
      <c r="V655" s="47">
        <f t="shared" si="234"/>
        <v>0</v>
      </c>
      <c r="W655" s="510"/>
    </row>
    <row r="656" spans="1:23" ht="12" customHeight="1">
      <c r="A656" s="498">
        <v>13202130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si="236"/>
        <v>0</v>
      </c>
      <c r="Q656" s="888">
        <f t="shared" si="236"/>
        <v>0</v>
      </c>
      <c r="R656" s="889">
        <f t="shared" si="227"/>
        <v>0</v>
      </c>
      <c r="S656" s="507"/>
      <c r="T656" s="508"/>
      <c r="U656" s="509">
        <f t="shared" si="231"/>
        <v>0</v>
      </c>
      <c r="V656" s="47">
        <f t="shared" si="234"/>
        <v>0</v>
      </c>
      <c r="W656" s="510"/>
    </row>
    <row r="657" spans="1:23" ht="12" customHeight="1">
      <c r="A657" s="498">
        <v>13301108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ref="P657:Q676" si="240">SUMIF($A$10:$A$382,$A657,P$10:P$382)</f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si="231"/>
        <v>0</v>
      </c>
      <c r="V657" s="47">
        <f t="shared" si="234"/>
        <v>0</v>
      </c>
      <c r="W657" s="510"/>
    </row>
    <row r="658" spans="1:23" ht="12" customHeight="1">
      <c r="A658" s="498">
        <v>13301110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/>
      <c r="V658" s="47">
        <f t="shared" si="234"/>
        <v>0</v>
      </c>
      <c r="W658" s="510"/>
    </row>
    <row r="659" spans="1:23" ht="12" customHeight="1">
      <c r="A659" s="498">
        <v>13301130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ref="U659:U690" si="241">SUMIF($A$10:$A$382,$A659,U$10:U$382)</f>
        <v>0</v>
      </c>
      <c r="V659" s="47">
        <f t="shared" si="234"/>
        <v>0</v>
      </c>
      <c r="W659" s="510"/>
    </row>
    <row r="660" spans="1:23" ht="12" customHeight="1">
      <c r="A660" s="498">
        <v>13301140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>
      <c r="A661" s="498">
        <v>13301145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>
      <c r="A662" s="498">
        <v>13301808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>
      <c r="A663" s="498">
        <v>13301811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>
      <c r="A664" s="498">
        <v>13301812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si="227"/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>
      <c r="A665" s="498">
        <v>13301844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27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>
      <c r="A666" s="498">
        <v>13301885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si="238"/>
        <v>0</v>
      </c>
      <c r="O666" s="509">
        <f t="shared" si="238"/>
        <v>0</v>
      </c>
      <c r="P666" s="515">
        <f t="shared" si="240"/>
        <v>0</v>
      </c>
      <c r="Q666" s="888">
        <f t="shared" si="240"/>
        <v>0</v>
      </c>
      <c r="R666" s="889">
        <f t="shared" si="227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>
      <c r="A667" s="498">
        <v>13302109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38"/>
        <v>0</v>
      </c>
      <c r="O667" s="509">
        <f t="shared" si="238"/>
        <v>0</v>
      </c>
      <c r="P667" s="515">
        <f t="shared" si="240"/>
        <v>0</v>
      </c>
      <c r="Q667" s="888">
        <f t="shared" si="240"/>
        <v>0</v>
      </c>
      <c r="R667" s="889">
        <f t="shared" si="227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>
      <c r="A668" s="498">
        <v>13302130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38"/>
        <v>0</v>
      </c>
      <c r="O668" s="509">
        <f t="shared" si="238"/>
        <v>0</v>
      </c>
      <c r="P668" s="515">
        <f t="shared" si="240"/>
        <v>0</v>
      </c>
      <c r="Q668" s="888">
        <f t="shared" si="240"/>
        <v>0</v>
      </c>
      <c r="R668" s="889">
        <f t="shared" si="227"/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>
      <c r="A669" s="498">
        <v>13607109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38"/>
        <v>0</v>
      </c>
      <c r="O669" s="509">
        <f t="shared" si="238"/>
        <v>0</v>
      </c>
      <c r="P669" s="515">
        <f t="shared" si="240"/>
        <v>0</v>
      </c>
      <c r="Q669" s="888">
        <f t="shared" si="240"/>
        <v>0</v>
      </c>
      <c r="R669" s="889">
        <f t="shared" ref="R669:R732" si="242">SUMIF($A$10:$A$382,$A669,R$10:R$382)</f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>
      <c r="A670" s="498">
        <v>13607127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si="239"/>
        <v>0</v>
      </c>
      <c r="L670" s="888">
        <f t="shared" si="239"/>
        <v>0</v>
      </c>
      <c r="M670" s="888">
        <f t="shared" si="239"/>
        <v>0</v>
      </c>
      <c r="N670" s="515">
        <f t="shared" si="238"/>
        <v>0</v>
      </c>
      <c r="O670" s="509">
        <f t="shared" si="238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>
      <c r="A671" s="498">
        <v>13607130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39"/>
        <v>0</v>
      </c>
      <c r="L671" s="888">
        <f t="shared" si="239"/>
        <v>0</v>
      </c>
      <c r="M671" s="888">
        <f t="shared" si="239"/>
        <v>0</v>
      </c>
      <c r="N671" s="515">
        <f t="shared" ref="N671:O690" si="243">SUMIF($A$10:$A$387,$A671,N$10:N$387)</f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>
      <c r="A672" s="498">
        <v>13607143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39"/>
        <v>0</v>
      </c>
      <c r="L672" s="888">
        <f t="shared" si="239"/>
        <v>0</v>
      </c>
      <c r="M672" s="888">
        <f t="shared" si="239"/>
        <v>0</v>
      </c>
      <c r="N672" s="515">
        <f t="shared" si="243"/>
        <v>0</v>
      </c>
      <c r="O672" s="509">
        <f t="shared" si="243"/>
        <v>0</v>
      </c>
      <c r="P672" s="515">
        <f t="shared" si="240"/>
        <v>0</v>
      </c>
      <c r="Q672" s="888">
        <f t="shared" si="240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>
      <c r="A673" s="498">
        <v>13607145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si="239"/>
        <v>0</v>
      </c>
      <c r="L673" s="888">
        <f t="shared" si="239"/>
        <v>0</v>
      </c>
      <c r="M673" s="888">
        <f t="shared" si="239"/>
        <v>0</v>
      </c>
      <c r="N673" s="515">
        <f t="shared" si="243"/>
        <v>0</v>
      </c>
      <c r="O673" s="509">
        <f t="shared" si="243"/>
        <v>0</v>
      </c>
      <c r="P673" s="515">
        <f t="shared" si="240"/>
        <v>0</v>
      </c>
      <c r="Q673" s="888">
        <f t="shared" si="240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>
      <c r="A674" s="498">
        <v>13607808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39"/>
        <v>0</v>
      </c>
      <c r="L674" s="888">
        <f t="shared" si="239"/>
        <v>0</v>
      </c>
      <c r="M674" s="888">
        <f t="shared" si="239"/>
        <v>0</v>
      </c>
      <c r="N674" s="515">
        <f t="shared" si="243"/>
        <v>0</v>
      </c>
      <c r="O674" s="509">
        <f t="shared" si="243"/>
        <v>0</v>
      </c>
      <c r="P674" s="515">
        <f t="shared" si="240"/>
        <v>0</v>
      </c>
      <c r="Q674" s="888">
        <f t="shared" si="240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>
      <c r="A675" s="498">
        <v>13607812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ref="K675:M694" si="244">SUMIF($A$10:$A$382,$A675,K$10:K$382)</f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0"/>
        <v>0</v>
      </c>
      <c r="Q675" s="888">
        <f t="shared" si="240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>
      <c r="A676" s="498">
        <v>13607815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si="240"/>
        <v>0</v>
      </c>
      <c r="Q676" s="888">
        <f t="shared" si="240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>
      <c r="A677" s="498">
        <v>13607844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ref="P677:Q696" si="245">SUMIF($A$10:$A$382,$A677,P$10:P$382)</f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>
      <c r="A678" s="498">
        <v>13607845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>
      <c r="A679" s="498">
        <v>13607885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>
      <c r="A680" s="498">
        <v>13607887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>
      <c r="A681" s="498">
        <v>13627109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>
      <c r="A682" s="498">
        <v>13627130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>
      <c r="A683" s="498">
        <v>13627145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>
      <c r="A684" s="498">
        <v>13801812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>
      <c r="A685" s="498">
        <v>13801815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>
      <c r="A686" s="498">
        <v>13801844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si="243"/>
        <v>0</v>
      </c>
      <c r="O686" s="509">
        <f t="shared" si="243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si="241"/>
        <v>0</v>
      </c>
      <c r="V686" s="47">
        <f t="shared" si="234"/>
        <v>0</v>
      </c>
      <c r="W686" s="510"/>
    </row>
    <row r="687" spans="1:23" ht="12" customHeight="1">
      <c r="A687" s="498">
        <v>13801885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3"/>
        <v>0</v>
      </c>
      <c r="O687" s="509">
        <f t="shared" si="243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1"/>
        <v>0</v>
      </c>
      <c r="V687" s="47">
        <f t="shared" si="234"/>
        <v>0</v>
      </c>
      <c r="W687" s="510"/>
    </row>
    <row r="688" spans="1:23" ht="12" customHeight="1">
      <c r="A688" s="498">
        <v>13861808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3"/>
        <v>0</v>
      </c>
      <c r="O688" s="509">
        <f t="shared" si="243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1"/>
        <v>0</v>
      </c>
      <c r="V688" s="47">
        <f t="shared" si="234"/>
        <v>0</v>
      </c>
      <c r="W688" s="510"/>
    </row>
    <row r="689" spans="1:23" ht="12" customHeight="1">
      <c r="A689" s="498">
        <v>13861815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3"/>
        <v>0</v>
      </c>
      <c r="O689" s="509">
        <f t="shared" si="243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si="241"/>
        <v>0</v>
      </c>
      <c r="V689" s="47">
        <f t="shared" si="234"/>
        <v>0</v>
      </c>
      <c r="W689" s="510"/>
    </row>
    <row r="690" spans="1:23" ht="12" customHeight="1">
      <c r="A690" s="498">
        <v>13861844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si="244"/>
        <v>0</v>
      </c>
      <c r="L690" s="888">
        <f t="shared" si="244"/>
        <v>0</v>
      </c>
      <c r="M690" s="888">
        <f t="shared" si="244"/>
        <v>0</v>
      </c>
      <c r="N690" s="515">
        <f t="shared" si="243"/>
        <v>0</v>
      </c>
      <c r="O690" s="509">
        <f t="shared" si="243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1"/>
        <v>0</v>
      </c>
      <c r="V690" s="47">
        <f t="shared" si="234"/>
        <v>0</v>
      </c>
      <c r="W690" s="510"/>
    </row>
    <row r="691" spans="1:23" ht="12" customHeight="1">
      <c r="A691" s="498">
        <v>13901109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4"/>
        <v>0</v>
      </c>
      <c r="L691" s="888">
        <f t="shared" si="244"/>
        <v>0</v>
      </c>
      <c r="M691" s="888">
        <f t="shared" si="244"/>
        <v>0</v>
      </c>
      <c r="N691" s="515">
        <f t="shared" ref="N691:O710" si="246">SUMIF($A$10:$A$387,$A691,N$10:N$387)</f>
        <v>0</v>
      </c>
      <c r="O691" s="509">
        <f t="shared" si="246"/>
        <v>0</v>
      </c>
      <c r="P691" s="515">
        <f t="shared" si="245"/>
        <v>0</v>
      </c>
      <c r="Q691" s="888">
        <f t="shared" si="245"/>
        <v>0</v>
      </c>
      <c r="R691" s="889">
        <f t="shared" si="242"/>
        <v>0</v>
      </c>
      <c r="S691" s="507"/>
      <c r="T691" s="508"/>
      <c r="U691" s="509">
        <f t="shared" ref="U691:U722" si="247">SUMIF($A$10:$A$382,$A691,U$10:U$382)</f>
        <v>0</v>
      </c>
      <c r="V691" s="47">
        <f t="shared" si="234"/>
        <v>0</v>
      </c>
      <c r="W691" s="510"/>
    </row>
    <row r="692" spans="1:23" ht="12" customHeight="1">
      <c r="A692" s="498">
        <v>13901145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4"/>
        <v>0</v>
      </c>
      <c r="L692" s="888">
        <f t="shared" si="244"/>
        <v>0</v>
      </c>
      <c r="M692" s="888">
        <f t="shared" si="244"/>
        <v>0</v>
      </c>
      <c r="N692" s="515">
        <f t="shared" si="246"/>
        <v>0</v>
      </c>
      <c r="O692" s="509">
        <f t="shared" si="246"/>
        <v>0</v>
      </c>
      <c r="P692" s="515">
        <f t="shared" si="245"/>
        <v>0</v>
      </c>
      <c r="Q692" s="888">
        <f t="shared" si="245"/>
        <v>0</v>
      </c>
      <c r="R692" s="889">
        <f t="shared" si="242"/>
        <v>0</v>
      </c>
      <c r="S692" s="507"/>
      <c r="T692" s="508"/>
      <c r="U692" s="509">
        <f t="shared" si="247"/>
        <v>0</v>
      </c>
      <c r="V692" s="47">
        <f t="shared" si="234"/>
        <v>0</v>
      </c>
      <c r="W692" s="510"/>
    </row>
    <row r="693" spans="1:23" ht="12" customHeight="1">
      <c r="A693" s="498">
        <v>20150835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si="244"/>
        <v>0</v>
      </c>
      <c r="L693" s="888">
        <f t="shared" si="244"/>
        <v>0</v>
      </c>
      <c r="M693" s="888">
        <f t="shared" si="244"/>
        <v>0</v>
      </c>
      <c r="N693" s="515">
        <f t="shared" si="246"/>
        <v>0</v>
      </c>
      <c r="O693" s="509">
        <f t="shared" si="246"/>
        <v>0</v>
      </c>
      <c r="P693" s="515">
        <f t="shared" si="245"/>
        <v>0</v>
      </c>
      <c r="Q693" s="888">
        <f t="shared" si="245"/>
        <v>0</v>
      </c>
      <c r="R693" s="889">
        <f t="shared" si="242"/>
        <v>0</v>
      </c>
      <c r="S693" s="507"/>
      <c r="T693" s="508"/>
      <c r="U693" s="509">
        <f t="shared" si="247"/>
        <v>0</v>
      </c>
      <c r="V693" s="47">
        <f t="shared" si="234"/>
        <v>0</v>
      </c>
      <c r="W693" s="510"/>
    </row>
    <row r="694" spans="1:23" ht="12" customHeight="1">
      <c r="A694" s="498">
        <v>31210808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4"/>
        <v>0</v>
      </c>
      <c r="L694" s="888">
        <f t="shared" si="244"/>
        <v>0</v>
      </c>
      <c r="M694" s="888">
        <f t="shared" si="244"/>
        <v>0</v>
      </c>
      <c r="N694" s="515">
        <f t="shared" si="246"/>
        <v>0</v>
      </c>
      <c r="O694" s="509">
        <f t="shared" si="246"/>
        <v>0</v>
      </c>
      <c r="P694" s="515">
        <f t="shared" si="245"/>
        <v>0</v>
      </c>
      <c r="Q694" s="888">
        <f t="shared" si="245"/>
        <v>0</v>
      </c>
      <c r="R694" s="889">
        <f t="shared" si="242"/>
        <v>0</v>
      </c>
      <c r="S694" s="507"/>
      <c r="T694" s="508"/>
      <c r="U694" s="509">
        <f t="shared" si="247"/>
        <v>0</v>
      </c>
      <c r="V694" s="47">
        <f t="shared" si="234"/>
        <v>0</v>
      </c>
      <c r="W694" s="510"/>
    </row>
    <row r="695" spans="1:23" ht="12" customHeight="1">
      <c r="A695" s="498">
        <v>31210820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ref="K695:M714" si="248">SUMIF($A$10:$A$382,$A695,K$10:K$382)</f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5"/>
        <v>0</v>
      </c>
      <c r="Q695" s="888">
        <f t="shared" si="245"/>
        <v>0</v>
      </c>
      <c r="R695" s="889">
        <f t="shared" si="242"/>
        <v>0</v>
      </c>
      <c r="S695" s="507"/>
      <c r="T695" s="508"/>
      <c r="U695" s="509">
        <f t="shared" si="247"/>
        <v>0</v>
      </c>
      <c r="V695" s="47">
        <f t="shared" si="234"/>
        <v>0</v>
      </c>
      <c r="W695" s="510"/>
    </row>
    <row r="696" spans="1:23" ht="12" customHeight="1">
      <c r="A696" s="498">
        <v>31210825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5"/>
        <v>80</v>
      </c>
      <c r="Q696" s="888">
        <f t="shared" si="245"/>
        <v>0</v>
      </c>
      <c r="R696" s="889">
        <f t="shared" si="242"/>
        <v>80</v>
      </c>
      <c r="S696" s="507"/>
      <c r="T696" s="508"/>
      <c r="U696" s="509">
        <f t="shared" si="247"/>
        <v>80</v>
      </c>
      <c r="V696" s="47">
        <f t="shared" si="234"/>
        <v>0</v>
      </c>
      <c r="W696" s="510"/>
    </row>
    <row r="697" spans="1:23" ht="12" customHeight="1">
      <c r="A697" s="498">
        <v>31210831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ref="P697:Q716" si="249">SUMIF($A$10:$A$382,$A697,P$10:P$382)</f>
        <v>480</v>
      </c>
      <c r="Q697" s="888">
        <f t="shared" si="249"/>
        <v>0</v>
      </c>
      <c r="R697" s="889">
        <f t="shared" si="242"/>
        <v>480</v>
      </c>
      <c r="S697" s="507"/>
      <c r="T697" s="508"/>
      <c r="U697" s="509">
        <f t="shared" si="247"/>
        <v>480</v>
      </c>
      <c r="V697" s="47">
        <f t="shared" si="234"/>
        <v>0</v>
      </c>
      <c r="W697" s="510"/>
    </row>
    <row r="698" spans="1:23" ht="12" customHeight="1">
      <c r="A698" s="498">
        <v>31210888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9"/>
        <v>0</v>
      </c>
      <c r="Q698" s="888">
        <f t="shared" si="249"/>
        <v>0</v>
      </c>
      <c r="R698" s="889">
        <f t="shared" si="242"/>
        <v>0</v>
      </c>
      <c r="S698" s="507"/>
      <c r="T698" s="508"/>
      <c r="U698" s="509">
        <f t="shared" si="247"/>
        <v>0</v>
      </c>
      <c r="V698" s="47">
        <f t="shared" si="234"/>
        <v>0</v>
      </c>
      <c r="W698" s="510"/>
    </row>
    <row r="699" spans="1:23" ht="12" customHeight="1">
      <c r="A699" s="498">
        <v>31210823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9"/>
        <v>0</v>
      </c>
      <c r="Q699" s="888">
        <f t="shared" si="249"/>
        <v>0</v>
      </c>
      <c r="R699" s="889">
        <f t="shared" si="242"/>
        <v>0</v>
      </c>
      <c r="S699" s="507"/>
      <c r="T699" s="508"/>
      <c r="U699" s="509">
        <f t="shared" si="247"/>
        <v>0</v>
      </c>
      <c r="V699" s="47">
        <f t="shared" ref="V699:V761" si="250">O699+R699-U699</f>
        <v>0</v>
      </c>
      <c r="W699" s="510"/>
    </row>
    <row r="700" spans="1:23" ht="12" customHeight="1">
      <c r="A700" s="498">
        <v>31400126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9"/>
        <v>0</v>
      </c>
      <c r="Q700" s="888">
        <f t="shared" si="249"/>
        <v>0</v>
      </c>
      <c r="R700" s="889">
        <f t="shared" si="242"/>
        <v>0</v>
      </c>
      <c r="S700" s="507"/>
      <c r="T700" s="508"/>
      <c r="U700" s="509">
        <f t="shared" si="247"/>
        <v>0</v>
      </c>
      <c r="V700" s="47">
        <f t="shared" si="250"/>
        <v>0</v>
      </c>
      <c r="W700" s="510"/>
    </row>
    <row r="701" spans="1:23" ht="12" customHeight="1">
      <c r="A701" s="498">
        <v>31400872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9"/>
        <v>0</v>
      </c>
      <c r="Q701" s="888">
        <f t="shared" si="249"/>
        <v>0</v>
      </c>
      <c r="R701" s="889">
        <f t="shared" si="242"/>
        <v>0</v>
      </c>
      <c r="S701" s="507"/>
      <c r="T701" s="508"/>
      <c r="U701" s="509">
        <f t="shared" si="247"/>
        <v>0</v>
      </c>
      <c r="V701" s="47">
        <f t="shared" si="250"/>
        <v>0</v>
      </c>
      <c r="W701" s="510"/>
    </row>
    <row r="702" spans="1:23" ht="12" customHeight="1">
      <c r="A702" s="498">
        <v>31410825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9"/>
        <v>32</v>
      </c>
      <c r="Q702" s="888">
        <f t="shared" si="249"/>
        <v>0</v>
      </c>
      <c r="R702" s="889">
        <f t="shared" si="242"/>
        <v>32</v>
      </c>
      <c r="S702" s="507"/>
      <c r="T702" s="508"/>
      <c r="U702" s="509">
        <f t="shared" si="247"/>
        <v>32</v>
      </c>
      <c r="V702" s="47">
        <f t="shared" si="250"/>
        <v>0</v>
      </c>
      <c r="W702" s="510"/>
    </row>
    <row r="703" spans="1:23" ht="12" customHeight="1">
      <c r="A703" s="498">
        <v>31410831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6"/>
        <v>0</v>
      </c>
      <c r="O703" s="509">
        <f t="shared" si="246"/>
        <v>0</v>
      </c>
      <c r="P703" s="515">
        <f t="shared" si="249"/>
        <v>214</v>
      </c>
      <c r="Q703" s="888">
        <f t="shared" si="249"/>
        <v>0</v>
      </c>
      <c r="R703" s="889">
        <f t="shared" si="242"/>
        <v>214</v>
      </c>
      <c r="S703" s="507"/>
      <c r="T703" s="508"/>
      <c r="U703" s="509">
        <f t="shared" si="247"/>
        <v>214</v>
      </c>
      <c r="V703" s="47">
        <f t="shared" si="250"/>
        <v>0</v>
      </c>
      <c r="W703" s="510"/>
    </row>
    <row r="704" spans="1:23" ht="12" customHeight="1">
      <c r="A704" s="498">
        <v>31410854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6"/>
        <v>0</v>
      </c>
      <c r="O704" s="509">
        <f t="shared" si="246"/>
        <v>0</v>
      </c>
      <c r="P704" s="515">
        <f t="shared" si="249"/>
        <v>0</v>
      </c>
      <c r="Q704" s="888">
        <f t="shared" si="249"/>
        <v>280</v>
      </c>
      <c r="R704" s="889">
        <f t="shared" si="242"/>
        <v>280</v>
      </c>
      <c r="S704" s="507"/>
      <c r="T704" s="508"/>
      <c r="U704" s="509">
        <f t="shared" si="247"/>
        <v>280</v>
      </c>
      <c r="V704" s="47">
        <f t="shared" si="250"/>
        <v>0</v>
      </c>
      <c r="W704" s="510"/>
    </row>
    <row r="705" spans="1:23" ht="12" customHeight="1">
      <c r="A705" s="498">
        <v>31411813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6"/>
        <v>0</v>
      </c>
      <c r="O705" s="509">
        <f t="shared" si="246"/>
        <v>0</v>
      </c>
      <c r="P705" s="515">
        <f t="shared" si="249"/>
        <v>80</v>
      </c>
      <c r="Q705" s="888">
        <f t="shared" si="249"/>
        <v>260</v>
      </c>
      <c r="R705" s="889">
        <f t="shared" si="242"/>
        <v>340</v>
      </c>
      <c r="S705" s="507"/>
      <c r="T705" s="508"/>
      <c r="U705" s="509">
        <f t="shared" si="247"/>
        <v>340</v>
      </c>
      <c r="V705" s="47">
        <f t="shared" si="250"/>
        <v>0</v>
      </c>
      <c r="W705" s="510"/>
    </row>
    <row r="706" spans="1:23" ht="12" customHeight="1">
      <c r="A706" s="498">
        <v>31411825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si="237"/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si="246"/>
        <v>0</v>
      </c>
      <c r="O706" s="509">
        <f t="shared" si="246"/>
        <v>0</v>
      </c>
      <c r="P706" s="515">
        <f t="shared" si="249"/>
        <v>40</v>
      </c>
      <c r="Q706" s="888">
        <f t="shared" si="249"/>
        <v>0</v>
      </c>
      <c r="R706" s="889">
        <f t="shared" si="242"/>
        <v>40</v>
      </c>
      <c r="S706" s="507"/>
      <c r="T706" s="508"/>
      <c r="U706" s="509">
        <f t="shared" si="247"/>
        <v>40</v>
      </c>
      <c r="V706" s="47">
        <f t="shared" si="250"/>
        <v>0</v>
      </c>
      <c r="W706" s="510"/>
    </row>
    <row r="707" spans="1:23" ht="12" customHeight="1">
      <c r="A707" s="498">
        <v>31411831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37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46"/>
        <v>0</v>
      </c>
      <c r="O707" s="509">
        <f t="shared" si="246"/>
        <v>0</v>
      </c>
      <c r="P707" s="515">
        <f t="shared" si="249"/>
        <v>114</v>
      </c>
      <c r="Q707" s="888">
        <f t="shared" si="249"/>
        <v>0</v>
      </c>
      <c r="R707" s="889">
        <f t="shared" si="242"/>
        <v>114</v>
      </c>
      <c r="S707" s="507"/>
      <c r="T707" s="508"/>
      <c r="U707" s="509">
        <f t="shared" si="247"/>
        <v>114</v>
      </c>
      <c r="V707" s="47">
        <f t="shared" si="250"/>
        <v>0</v>
      </c>
      <c r="W707" s="510"/>
    </row>
    <row r="708" spans="1:23" ht="12" customHeight="1">
      <c r="A708" s="498">
        <v>31411854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37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46"/>
        <v>0</v>
      </c>
      <c r="O708" s="509">
        <f t="shared" si="246"/>
        <v>0</v>
      </c>
      <c r="P708" s="515">
        <f t="shared" si="249"/>
        <v>0</v>
      </c>
      <c r="Q708" s="888">
        <f t="shared" si="249"/>
        <v>60</v>
      </c>
      <c r="R708" s="889">
        <f t="shared" si="242"/>
        <v>60</v>
      </c>
      <c r="S708" s="507"/>
      <c r="T708" s="508"/>
      <c r="U708" s="509">
        <f t="shared" si="247"/>
        <v>60</v>
      </c>
      <c r="V708" s="47">
        <f t="shared" si="250"/>
        <v>0</v>
      </c>
      <c r="W708" s="510"/>
    </row>
    <row r="709" spans="1:23" ht="12" customHeight="1">
      <c r="A709" s="498">
        <v>32000846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37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46"/>
        <v>0</v>
      </c>
      <c r="O709" s="509">
        <f t="shared" si="246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7"/>
        <v>0</v>
      </c>
      <c r="V709" s="47">
        <f t="shared" si="250"/>
        <v>0</v>
      </c>
      <c r="W709" s="510"/>
    </row>
    <row r="710" spans="1:23" ht="12" customHeight="1">
      <c r="A710" s="498">
        <v>32000890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37"/>
        <v>0</v>
      </c>
      <c r="K710" s="888">
        <f t="shared" si="248"/>
        <v>0</v>
      </c>
      <c r="L710" s="888">
        <f t="shared" si="248"/>
        <v>0</v>
      </c>
      <c r="M710" s="888">
        <f t="shared" si="248"/>
        <v>0</v>
      </c>
      <c r="N710" s="515">
        <f t="shared" si="246"/>
        <v>0</v>
      </c>
      <c r="O710" s="509">
        <f t="shared" si="246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7"/>
        <v>0</v>
      </c>
      <c r="V710" s="47">
        <f t="shared" si="250"/>
        <v>0</v>
      </c>
      <c r="W710" s="510"/>
    </row>
    <row r="711" spans="1:23" ht="12" customHeight="1">
      <c r="A711" s="498">
        <v>32010104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ref="J711:J756" si="251">SUMIF($A$10:$A$387,$A711,J$10:J$387)</f>
        <v>0</v>
      </c>
      <c r="K711" s="888">
        <f t="shared" si="248"/>
        <v>0</v>
      </c>
      <c r="L711" s="888">
        <f t="shared" si="248"/>
        <v>0</v>
      </c>
      <c r="M711" s="888">
        <f t="shared" si="248"/>
        <v>0</v>
      </c>
      <c r="N711" s="515">
        <f t="shared" ref="N711:O730" si="252">SUMIF($A$10:$A$387,$A711,N$10:N$387)</f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7"/>
        <v>0</v>
      </c>
      <c r="V711" s="47">
        <f t="shared" si="250"/>
        <v>0</v>
      </c>
      <c r="W711" s="510"/>
    </row>
    <row r="712" spans="1:23" ht="12" customHeight="1">
      <c r="A712" s="498">
        <v>32010108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48"/>
        <v>0</v>
      </c>
      <c r="L712" s="888">
        <f t="shared" si="248"/>
        <v>0</v>
      </c>
      <c r="M712" s="888">
        <f t="shared" si="248"/>
        <v>0</v>
      </c>
      <c r="N712" s="515">
        <f t="shared" si="252"/>
        <v>0</v>
      </c>
      <c r="O712" s="509">
        <f t="shared" si="252"/>
        <v>0</v>
      </c>
      <c r="P712" s="515">
        <f t="shared" si="249"/>
        <v>0</v>
      </c>
      <c r="Q712" s="888">
        <f t="shared" si="249"/>
        <v>0</v>
      </c>
      <c r="R712" s="889">
        <f t="shared" si="242"/>
        <v>0</v>
      </c>
      <c r="S712" s="507"/>
      <c r="T712" s="508"/>
      <c r="U712" s="509">
        <f t="shared" si="247"/>
        <v>0</v>
      </c>
      <c r="V712" s="47">
        <f t="shared" si="250"/>
        <v>0</v>
      </c>
      <c r="W712" s="510"/>
    </row>
    <row r="713" spans="1:23" ht="12" customHeight="1">
      <c r="A713" s="498">
        <v>32010131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si="248"/>
        <v>0</v>
      </c>
      <c r="L713" s="888">
        <f t="shared" si="248"/>
        <v>0</v>
      </c>
      <c r="M713" s="888">
        <f t="shared" si="248"/>
        <v>0</v>
      </c>
      <c r="N713" s="515">
        <f t="shared" si="252"/>
        <v>0</v>
      </c>
      <c r="O713" s="509">
        <f t="shared" si="252"/>
        <v>0</v>
      </c>
      <c r="P713" s="515">
        <f t="shared" si="249"/>
        <v>0</v>
      </c>
      <c r="Q713" s="888">
        <f t="shared" si="249"/>
        <v>0</v>
      </c>
      <c r="R713" s="889">
        <f t="shared" si="242"/>
        <v>0</v>
      </c>
      <c r="S713" s="507"/>
      <c r="T713" s="508"/>
      <c r="U713" s="509">
        <f t="shared" si="247"/>
        <v>0</v>
      </c>
      <c r="V713" s="47">
        <f t="shared" si="250"/>
        <v>0</v>
      </c>
      <c r="W713" s="510"/>
    </row>
    <row r="714" spans="1:23" ht="12" customHeight="1">
      <c r="A714" s="498">
        <v>32010813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48"/>
        <v>0</v>
      </c>
      <c r="L714" s="888">
        <f t="shared" si="248"/>
        <v>0</v>
      </c>
      <c r="M714" s="888">
        <f t="shared" si="248"/>
        <v>0</v>
      </c>
      <c r="N714" s="515">
        <f t="shared" si="252"/>
        <v>0</v>
      </c>
      <c r="O714" s="509">
        <f t="shared" si="252"/>
        <v>0</v>
      </c>
      <c r="P714" s="515">
        <f t="shared" si="249"/>
        <v>0</v>
      </c>
      <c r="Q714" s="888">
        <f t="shared" si="249"/>
        <v>0</v>
      </c>
      <c r="R714" s="889">
        <f t="shared" si="242"/>
        <v>0</v>
      </c>
      <c r="S714" s="507"/>
      <c r="T714" s="508"/>
      <c r="U714" s="509">
        <f t="shared" si="247"/>
        <v>0</v>
      </c>
      <c r="V714" s="47">
        <f t="shared" si="250"/>
        <v>0</v>
      </c>
      <c r="W714" s="510"/>
    </row>
    <row r="715" spans="1:23" ht="12" customHeight="1">
      <c r="A715" s="498">
        <v>32010834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ref="K715:M734" si="253">SUMIF($A$10:$A$382,$A715,K$10:K$382)</f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49"/>
        <v>0</v>
      </c>
      <c r="Q715" s="888">
        <f t="shared" si="249"/>
        <v>0</v>
      </c>
      <c r="R715" s="889">
        <f t="shared" si="242"/>
        <v>0</v>
      </c>
      <c r="S715" s="507"/>
      <c r="T715" s="508"/>
      <c r="U715" s="509">
        <f t="shared" si="247"/>
        <v>0</v>
      </c>
      <c r="V715" s="47">
        <f t="shared" si="250"/>
        <v>0</v>
      </c>
      <c r="W715" s="510"/>
    </row>
    <row r="716" spans="1:23" ht="13.5" customHeight="1">
      <c r="A716" s="498">
        <v>32010837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si="249"/>
        <v>0</v>
      </c>
      <c r="Q716" s="888">
        <f t="shared" si="249"/>
        <v>0</v>
      </c>
      <c r="R716" s="889">
        <f t="shared" si="242"/>
        <v>0</v>
      </c>
      <c r="S716" s="507"/>
      <c r="T716" s="508"/>
      <c r="U716" s="509">
        <f t="shared" si="247"/>
        <v>0</v>
      </c>
      <c r="V716" s="47">
        <f t="shared" si="250"/>
        <v>0</v>
      </c>
      <c r="W716" s="510"/>
    </row>
    <row r="717" spans="1:23" ht="13.5" customHeight="1">
      <c r="A717" s="498">
        <v>32010873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ref="P717:Q736" si="254">SUMIF($A$10:$A$382,$A717,P$10:P$382)</f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7"/>
        <v>0</v>
      </c>
      <c r="V717" s="47">
        <f t="shared" si="250"/>
        <v>0</v>
      </c>
      <c r="W717" s="510"/>
    </row>
    <row r="718" spans="1:23" ht="12" customHeight="1">
      <c r="A718" s="498">
        <v>32010890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1810</v>
      </c>
      <c r="Q718" s="888">
        <f t="shared" si="254"/>
        <v>1600</v>
      </c>
      <c r="R718" s="889">
        <f t="shared" si="242"/>
        <v>3410</v>
      </c>
      <c r="S718" s="507"/>
      <c r="T718" s="508"/>
      <c r="U718" s="509">
        <f t="shared" si="247"/>
        <v>3410</v>
      </c>
      <c r="V718" s="47">
        <f t="shared" si="250"/>
        <v>0</v>
      </c>
      <c r="W718" s="510"/>
    </row>
    <row r="719" spans="1:23" ht="12" customHeight="1">
      <c r="A719" s="498">
        <v>32101870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0</v>
      </c>
      <c r="Q719" s="888">
        <f t="shared" si="254"/>
        <v>0</v>
      </c>
      <c r="R719" s="889">
        <f t="shared" si="242"/>
        <v>0</v>
      </c>
      <c r="S719" s="507"/>
      <c r="T719" s="508"/>
      <c r="U719" s="509">
        <f t="shared" si="247"/>
        <v>0</v>
      </c>
      <c r="V719" s="47">
        <f t="shared" si="250"/>
        <v>0</v>
      </c>
      <c r="W719" s="510"/>
    </row>
    <row r="720" spans="1:23" ht="12" customHeight="1">
      <c r="A720" s="498">
        <v>32110108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0</v>
      </c>
      <c r="Q720" s="888">
        <f t="shared" si="254"/>
        <v>0</v>
      </c>
      <c r="R720" s="889">
        <f t="shared" si="242"/>
        <v>0</v>
      </c>
      <c r="S720" s="507"/>
      <c r="T720" s="508"/>
      <c r="U720" s="509">
        <f t="shared" si="247"/>
        <v>0</v>
      </c>
      <c r="V720" s="47">
        <f t="shared" si="250"/>
        <v>0</v>
      </c>
      <c r="W720" s="510"/>
    </row>
    <row r="721" spans="1:23" ht="12" customHeight="1">
      <c r="A721" s="498">
        <v>32110813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170</v>
      </c>
      <c r="Q721" s="888">
        <f t="shared" si="254"/>
        <v>90</v>
      </c>
      <c r="R721" s="889">
        <f t="shared" si="242"/>
        <v>260</v>
      </c>
      <c r="S721" s="507"/>
      <c r="T721" s="508"/>
      <c r="U721" s="509">
        <f t="shared" si="247"/>
        <v>260</v>
      </c>
      <c r="V721" s="47">
        <f t="shared" si="250"/>
        <v>0</v>
      </c>
      <c r="W721" s="510"/>
    </row>
    <row r="722" spans="1:23" ht="12" customHeight="1">
      <c r="A722" s="498">
        <v>32110834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47"/>
        <v>0</v>
      </c>
      <c r="V722" s="47">
        <f t="shared" si="250"/>
        <v>0</v>
      </c>
      <c r="W722" s="510"/>
    </row>
    <row r="723" spans="1:23" ht="12" customHeight="1">
      <c r="A723" s="498">
        <v>32110837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0</v>
      </c>
      <c r="Q723" s="888">
        <f t="shared" si="254"/>
        <v>0</v>
      </c>
      <c r="R723" s="889">
        <f t="shared" si="242"/>
        <v>0</v>
      </c>
      <c r="S723" s="507"/>
      <c r="T723" s="508"/>
      <c r="U723" s="509">
        <f t="shared" ref="U723:U756" si="255">SUMIF($A$10:$A$382,$A723,U$10:U$382)</f>
        <v>0</v>
      </c>
      <c r="V723" s="47">
        <f t="shared" si="250"/>
        <v>0</v>
      </c>
      <c r="W723" s="510"/>
    </row>
    <row r="724" spans="1:23" ht="12" customHeight="1">
      <c r="A724" s="498">
        <v>32110873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>
      <c r="A725" s="498">
        <v>32110890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1253</v>
      </c>
      <c r="Q725" s="888">
        <f t="shared" si="254"/>
        <v>1100</v>
      </c>
      <c r="R725" s="889">
        <f t="shared" si="242"/>
        <v>2353</v>
      </c>
      <c r="S725" s="507"/>
      <c r="T725" s="508"/>
      <c r="U725" s="509">
        <f t="shared" si="255"/>
        <v>2353</v>
      </c>
      <c r="V725" s="47">
        <f t="shared" si="250"/>
        <v>0</v>
      </c>
      <c r="W725" s="510"/>
    </row>
    <row r="726" spans="1:23" ht="12" customHeight="1">
      <c r="A726" s="498">
        <v>33221834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si="252"/>
        <v>0</v>
      </c>
      <c r="O726" s="509">
        <f t="shared" si="252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>
      <c r="A727" s="498">
        <v>33221890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2"/>
        <v>0</v>
      </c>
      <c r="O727" s="509">
        <f t="shared" si="252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>
      <c r="A728" s="498">
        <v>33245837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2"/>
        <v>0</v>
      </c>
      <c r="O728" s="509">
        <f t="shared" si="252"/>
        <v>0</v>
      </c>
      <c r="P728" s="515">
        <f t="shared" si="254"/>
        <v>0</v>
      </c>
      <c r="Q728" s="888">
        <f t="shared" si="254"/>
        <v>0</v>
      </c>
      <c r="R728" s="889">
        <f t="shared" si="242"/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>
      <c r="A729" s="498">
        <v>36210108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2"/>
        <v>0</v>
      </c>
      <c r="O729" s="509">
        <f t="shared" si="252"/>
        <v>0</v>
      </c>
      <c r="P729" s="515">
        <f t="shared" si="254"/>
        <v>0</v>
      </c>
      <c r="Q729" s="888">
        <f t="shared" si="254"/>
        <v>0</v>
      </c>
      <c r="R729" s="889">
        <f t="shared" si="242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>
      <c r="A730" s="498">
        <v>36210890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si="253"/>
        <v>0</v>
      </c>
      <c r="L730" s="888">
        <f t="shared" si="253"/>
        <v>0</v>
      </c>
      <c r="M730" s="888">
        <f t="shared" si="253"/>
        <v>0</v>
      </c>
      <c r="N730" s="515">
        <f t="shared" si="252"/>
        <v>0</v>
      </c>
      <c r="O730" s="509">
        <f t="shared" si="252"/>
        <v>0</v>
      </c>
      <c r="P730" s="515">
        <f t="shared" si="254"/>
        <v>0</v>
      </c>
      <c r="Q730" s="888">
        <f t="shared" si="254"/>
        <v>0</v>
      </c>
      <c r="R730" s="889">
        <f t="shared" si="242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>
      <c r="A731" s="498">
        <v>36420837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3"/>
        <v>0</v>
      </c>
      <c r="L731" s="888">
        <f t="shared" si="253"/>
        <v>0</v>
      </c>
      <c r="M731" s="888">
        <f t="shared" si="253"/>
        <v>0</v>
      </c>
      <c r="N731" s="515">
        <f t="shared" ref="N731:O750" si="256">SUMIF($A$10:$A$387,$A731,N$10:N$387)</f>
        <v>0</v>
      </c>
      <c r="O731" s="509">
        <f t="shared" si="256"/>
        <v>0</v>
      </c>
      <c r="P731" s="515">
        <f t="shared" si="254"/>
        <v>0</v>
      </c>
      <c r="Q731" s="888">
        <f t="shared" si="254"/>
        <v>0</v>
      </c>
      <c r="R731" s="889">
        <f t="shared" si="242"/>
        <v>0</v>
      </c>
      <c r="S731" s="507"/>
      <c r="T731" s="508"/>
      <c r="U731" s="509">
        <f t="shared" si="255"/>
        <v>0</v>
      </c>
      <c r="V731" s="47">
        <f t="shared" si="250"/>
        <v>0</v>
      </c>
      <c r="W731" s="510"/>
    </row>
    <row r="732" spans="1:23" ht="12" customHeight="1">
      <c r="A732" s="498">
        <v>36420834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3"/>
        <v>0</v>
      </c>
      <c r="L732" s="888">
        <f t="shared" si="253"/>
        <v>0</v>
      </c>
      <c r="M732" s="888">
        <f t="shared" si="253"/>
        <v>0</v>
      </c>
      <c r="N732" s="515">
        <f t="shared" si="256"/>
        <v>0</v>
      </c>
      <c r="O732" s="509">
        <f t="shared" si="256"/>
        <v>0</v>
      </c>
      <c r="P732" s="515">
        <f t="shared" si="254"/>
        <v>0</v>
      </c>
      <c r="Q732" s="888">
        <f t="shared" si="254"/>
        <v>0</v>
      </c>
      <c r="R732" s="889">
        <f t="shared" si="242"/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>
      <c r="A733" s="498">
        <v>36420890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si="253"/>
        <v>0</v>
      </c>
      <c r="L733" s="888">
        <f t="shared" si="253"/>
        <v>0</v>
      </c>
      <c r="M733" s="888">
        <f t="shared" si="253"/>
        <v>0</v>
      </c>
      <c r="N733" s="515">
        <f t="shared" si="256"/>
        <v>0</v>
      </c>
      <c r="O733" s="509">
        <f t="shared" si="256"/>
        <v>0</v>
      </c>
      <c r="P733" s="515">
        <f t="shared" si="254"/>
        <v>0</v>
      </c>
      <c r="Q733" s="888">
        <f t="shared" si="254"/>
        <v>0</v>
      </c>
      <c r="R733" s="889">
        <f t="shared" ref="R733:R756" si="257">SUMIF($A$10:$A$382,$A733,R$10:R$382)</f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>
      <c r="A734" s="498">
        <v>36430104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3"/>
        <v>0</v>
      </c>
      <c r="L734" s="888">
        <f t="shared" si="253"/>
        <v>0</v>
      </c>
      <c r="M734" s="888">
        <f t="shared" si="253"/>
        <v>0</v>
      </c>
      <c r="N734" s="515">
        <f t="shared" si="256"/>
        <v>0</v>
      </c>
      <c r="O734" s="509">
        <f t="shared" si="256"/>
        <v>0</v>
      </c>
      <c r="P734" s="515">
        <f t="shared" si="254"/>
        <v>0</v>
      </c>
      <c r="Q734" s="888">
        <f t="shared" si="254"/>
        <v>0</v>
      </c>
      <c r="R734" s="889">
        <f t="shared" si="257"/>
        <v>0</v>
      </c>
      <c r="S734" s="507"/>
      <c r="T734" s="508"/>
      <c r="U734" s="509">
        <f t="shared" si="255"/>
        <v>0</v>
      </c>
      <c r="V734" s="47">
        <f t="shared" si="250"/>
        <v>0</v>
      </c>
      <c r="W734" s="510"/>
    </row>
    <row r="735" spans="1:23" ht="12" customHeight="1">
      <c r="A735" s="498">
        <v>36430876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ref="K735:M756" si="258">SUMIF($A$10:$A$382,$A735,K$10:K$382)</f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4"/>
        <v>0</v>
      </c>
      <c r="Q735" s="888">
        <f t="shared" si="254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>
      <c r="A736" s="498">
        <v>36430890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si="254"/>
        <v>180</v>
      </c>
      <c r="Q736" s="888">
        <f t="shared" si="254"/>
        <v>0</v>
      </c>
      <c r="R736" s="889">
        <f t="shared" si="257"/>
        <v>180</v>
      </c>
      <c r="S736" s="507"/>
      <c r="T736" s="508"/>
      <c r="U736" s="509">
        <f t="shared" si="255"/>
        <v>180</v>
      </c>
      <c r="V736" s="47">
        <f t="shared" si="250"/>
        <v>0</v>
      </c>
      <c r="W736" s="510"/>
    </row>
    <row r="737" spans="1:23" ht="12" customHeight="1">
      <c r="A737" s="498">
        <v>36620834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ref="P737:Q756" si="259">SUMIF($A$10:$A$382,$A737,P$10:P$382)</f>
        <v>0</v>
      </c>
      <c r="Q737" s="888">
        <f t="shared" si="259"/>
        <v>0</v>
      </c>
      <c r="R737" s="889">
        <f t="shared" si="257"/>
        <v>0</v>
      </c>
      <c r="S737" s="507"/>
      <c r="T737" s="508"/>
      <c r="U737" s="509">
        <f t="shared" si="255"/>
        <v>0</v>
      </c>
      <c r="V737" s="47">
        <f t="shared" si="250"/>
        <v>0</v>
      </c>
      <c r="W737" s="510"/>
    </row>
    <row r="738" spans="1:23" ht="12" customHeight="1">
      <c r="A738" s="498">
        <v>36630104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0</v>
      </c>
      <c r="Q738" s="888">
        <f t="shared" si="259"/>
        <v>0</v>
      </c>
      <c r="R738" s="889">
        <f t="shared" si="257"/>
        <v>0</v>
      </c>
      <c r="S738" s="507"/>
      <c r="T738" s="508"/>
      <c r="U738" s="509">
        <f t="shared" si="255"/>
        <v>0</v>
      </c>
      <c r="V738" s="47">
        <f t="shared" si="250"/>
        <v>0</v>
      </c>
      <c r="W738" s="510"/>
    </row>
    <row r="739" spans="1:23" ht="12" customHeight="1">
      <c r="A739" s="498">
        <v>36630107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2" customHeight="1">
      <c r="A740" s="498">
        <v>36630825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146</v>
      </c>
      <c r="Q740" s="888">
        <f t="shared" si="259"/>
        <v>0</v>
      </c>
      <c r="R740" s="889">
        <f t="shared" si="257"/>
        <v>146</v>
      </c>
      <c r="S740" s="507"/>
      <c r="T740" s="508"/>
      <c r="U740" s="509">
        <f t="shared" si="255"/>
        <v>146</v>
      </c>
      <c r="V740" s="47">
        <f t="shared" si="250"/>
        <v>0</v>
      </c>
      <c r="W740" s="510"/>
    </row>
    <row r="741" spans="1:23" ht="12" customHeight="1">
      <c r="A741" s="498">
        <v>36630837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0</v>
      </c>
      <c r="Q741" s="888">
        <f t="shared" si="259"/>
        <v>0</v>
      </c>
      <c r="R741" s="889">
        <f t="shared" si="257"/>
        <v>0</v>
      </c>
      <c r="S741" s="507"/>
      <c r="T741" s="508"/>
      <c r="U741" s="509">
        <f t="shared" si="255"/>
        <v>0</v>
      </c>
      <c r="V741" s="47">
        <f t="shared" si="250"/>
        <v>0</v>
      </c>
      <c r="W741" s="510"/>
    </row>
    <row r="742" spans="1:23" ht="12" customHeight="1">
      <c r="A742" s="498">
        <v>36630831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309</v>
      </c>
      <c r="Q742" s="888">
        <f t="shared" si="259"/>
        <v>0</v>
      </c>
      <c r="R742" s="889">
        <f t="shared" si="257"/>
        <v>309</v>
      </c>
      <c r="S742" s="507"/>
      <c r="T742" s="508"/>
      <c r="U742" s="509">
        <f t="shared" si="255"/>
        <v>309</v>
      </c>
      <c r="V742" s="47">
        <f t="shared" si="250"/>
        <v>0</v>
      </c>
      <c r="W742" s="510"/>
    </row>
    <row r="743" spans="1:23" ht="12" customHeight="1">
      <c r="A743" s="498">
        <v>36710834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2" customHeight="1">
      <c r="A744" s="498">
        <v>36730104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0</v>
      </c>
      <c r="Q744" s="888">
        <f t="shared" si="259"/>
        <v>0</v>
      </c>
      <c r="R744" s="889">
        <f t="shared" si="257"/>
        <v>0</v>
      </c>
      <c r="S744" s="507"/>
      <c r="T744" s="508"/>
      <c r="U744" s="509">
        <f t="shared" si="255"/>
        <v>0</v>
      </c>
      <c r="V744" s="47">
        <f t="shared" si="250"/>
        <v>0</v>
      </c>
      <c r="W744" s="510"/>
    </row>
    <row r="745" spans="1:23" ht="10.9" customHeight="1">
      <c r="A745" s="498">
        <v>36730107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0</v>
      </c>
      <c r="Q745" s="888">
        <f t="shared" si="259"/>
        <v>0</v>
      </c>
      <c r="R745" s="889">
        <f t="shared" si="257"/>
        <v>0</v>
      </c>
      <c r="S745" s="507"/>
      <c r="T745" s="508"/>
      <c r="U745" s="509">
        <f t="shared" si="255"/>
        <v>0</v>
      </c>
      <c r="V745" s="47">
        <f t="shared" si="250"/>
        <v>0</v>
      </c>
      <c r="W745" s="510"/>
    </row>
    <row r="746" spans="1:23" ht="10.9" customHeight="1">
      <c r="A746" s="498">
        <v>36730825</v>
      </c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si="256"/>
        <v>0</v>
      </c>
      <c r="O746" s="509">
        <f t="shared" si="256"/>
        <v>0</v>
      </c>
      <c r="P746" s="515">
        <f t="shared" si="259"/>
        <v>143</v>
      </c>
      <c r="Q746" s="888">
        <f t="shared" si="259"/>
        <v>0</v>
      </c>
      <c r="R746" s="889">
        <f t="shared" si="257"/>
        <v>143</v>
      </c>
      <c r="S746" s="507"/>
      <c r="T746" s="508"/>
      <c r="U746" s="509">
        <f t="shared" si="255"/>
        <v>143</v>
      </c>
      <c r="V746" s="47">
        <f t="shared" si="250"/>
        <v>0</v>
      </c>
      <c r="W746" s="510"/>
    </row>
    <row r="747" spans="1:23" ht="10.9" customHeight="1">
      <c r="A747" s="498">
        <v>36730831</v>
      </c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56"/>
        <v>0</v>
      </c>
      <c r="O747" s="509">
        <f t="shared" si="256"/>
        <v>0</v>
      </c>
      <c r="P747" s="515">
        <f t="shared" si="259"/>
        <v>431</v>
      </c>
      <c r="Q747" s="888">
        <f t="shared" si="259"/>
        <v>0</v>
      </c>
      <c r="R747" s="889">
        <f t="shared" si="257"/>
        <v>431</v>
      </c>
      <c r="S747" s="507"/>
      <c r="T747" s="508"/>
      <c r="U747" s="509">
        <f t="shared" si="255"/>
        <v>431</v>
      </c>
      <c r="V747" s="47">
        <f t="shared" si="250"/>
        <v>0</v>
      </c>
      <c r="W747" s="510"/>
    </row>
    <row r="748" spans="1:23" ht="10.9" customHeight="1">
      <c r="A748" s="498">
        <v>36730876</v>
      </c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56"/>
        <v>0</v>
      </c>
      <c r="O748" s="509">
        <f t="shared" si="256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>
      <c r="A749" s="498">
        <v>36730890</v>
      </c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56"/>
        <v>0</v>
      </c>
      <c r="O749" s="509">
        <f t="shared" si="256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>
      <c r="A750" s="498">
        <v>63330107</v>
      </c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56"/>
        <v>0</v>
      </c>
      <c r="O750" s="509">
        <f t="shared" si="256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>
      <c r="A751" s="498"/>
      <c r="B751" s="499"/>
      <c r="C751" s="500"/>
      <c r="D751" s="886"/>
      <c r="E751" s="501"/>
      <c r="F751" s="501"/>
      <c r="G751" s="501"/>
      <c r="H751" s="501"/>
      <c r="I751" s="887"/>
      <c r="J751" s="515">
        <f t="shared" si="251"/>
        <v>0</v>
      </c>
      <c r="K751" s="888">
        <f t="shared" si="258"/>
        <v>0</v>
      </c>
      <c r="L751" s="888">
        <f t="shared" si="258"/>
        <v>0</v>
      </c>
      <c r="M751" s="888">
        <f t="shared" si="258"/>
        <v>0</v>
      </c>
      <c r="N751" s="515">
        <f t="shared" ref="N751:O756" si="260">SUMIF($A$10:$A$387,$A751,N$10:N$387)</f>
        <v>0</v>
      </c>
      <c r="O751" s="509">
        <f t="shared" si="260"/>
        <v>0</v>
      </c>
      <c r="P751" s="515">
        <f t="shared" si="259"/>
        <v>0</v>
      </c>
      <c r="Q751" s="888">
        <f t="shared" si="259"/>
        <v>0</v>
      </c>
      <c r="R751" s="889">
        <f t="shared" si="257"/>
        <v>0</v>
      </c>
      <c r="S751" s="507"/>
      <c r="T751" s="508"/>
      <c r="U751" s="509">
        <f t="shared" si="255"/>
        <v>0</v>
      </c>
      <c r="V751" s="47">
        <f t="shared" si="250"/>
        <v>0</v>
      </c>
      <c r="W751" s="510"/>
    </row>
    <row r="752" spans="1:23" ht="12" customHeight="1">
      <c r="A752" s="498"/>
      <c r="B752" s="499"/>
      <c r="C752" s="500"/>
      <c r="D752" s="886"/>
      <c r="E752" s="501"/>
      <c r="F752" s="501"/>
      <c r="G752" s="501"/>
      <c r="H752" s="501"/>
      <c r="I752" s="887"/>
      <c r="J752" s="515">
        <f t="shared" si="251"/>
        <v>0</v>
      </c>
      <c r="K752" s="888">
        <f t="shared" si="258"/>
        <v>0</v>
      </c>
      <c r="L752" s="888">
        <f t="shared" si="258"/>
        <v>0</v>
      </c>
      <c r="M752" s="888">
        <f t="shared" si="258"/>
        <v>0</v>
      </c>
      <c r="N752" s="515">
        <f t="shared" si="260"/>
        <v>0</v>
      </c>
      <c r="O752" s="509">
        <f t="shared" si="260"/>
        <v>0</v>
      </c>
      <c r="P752" s="515">
        <f t="shared" si="259"/>
        <v>0</v>
      </c>
      <c r="Q752" s="888">
        <f t="shared" si="259"/>
        <v>0</v>
      </c>
      <c r="R752" s="889">
        <f t="shared" si="257"/>
        <v>0</v>
      </c>
      <c r="S752" s="507"/>
      <c r="T752" s="508"/>
      <c r="U752" s="509">
        <f t="shared" si="255"/>
        <v>0</v>
      </c>
      <c r="V752" s="47">
        <f t="shared" si="250"/>
        <v>0</v>
      </c>
      <c r="W752" s="510"/>
    </row>
    <row r="753" spans="1:31" ht="12" customHeight="1">
      <c r="A753" s="498"/>
      <c r="B753" s="499"/>
      <c r="C753" s="500"/>
      <c r="D753" s="886"/>
      <c r="E753" s="501"/>
      <c r="F753" s="501"/>
      <c r="G753" s="501"/>
      <c r="H753" s="501"/>
      <c r="I753" s="887"/>
      <c r="J753" s="515">
        <f t="shared" si="251"/>
        <v>0</v>
      </c>
      <c r="K753" s="888">
        <f t="shared" si="258"/>
        <v>0</v>
      </c>
      <c r="L753" s="888">
        <f t="shared" si="258"/>
        <v>0</v>
      </c>
      <c r="M753" s="888">
        <f t="shared" si="258"/>
        <v>0</v>
      </c>
      <c r="N753" s="515">
        <f t="shared" si="260"/>
        <v>0</v>
      </c>
      <c r="O753" s="509">
        <f t="shared" si="260"/>
        <v>0</v>
      </c>
      <c r="P753" s="515">
        <f t="shared" si="259"/>
        <v>0</v>
      </c>
      <c r="Q753" s="888">
        <f t="shared" si="259"/>
        <v>0</v>
      </c>
      <c r="R753" s="889">
        <f t="shared" si="257"/>
        <v>0</v>
      </c>
      <c r="S753" s="507"/>
      <c r="T753" s="508"/>
      <c r="U753" s="509">
        <f t="shared" si="255"/>
        <v>0</v>
      </c>
      <c r="V753" s="47">
        <f t="shared" si="250"/>
        <v>0</v>
      </c>
      <c r="W753" s="510"/>
    </row>
    <row r="754" spans="1:31" ht="12" customHeight="1">
      <c r="A754" s="498"/>
      <c r="B754" s="499"/>
      <c r="C754" s="500"/>
      <c r="D754" s="886"/>
      <c r="E754" s="501"/>
      <c r="F754" s="501"/>
      <c r="G754" s="501"/>
      <c r="H754" s="501"/>
      <c r="I754" s="887"/>
      <c r="J754" s="515">
        <f t="shared" si="251"/>
        <v>0</v>
      </c>
      <c r="K754" s="888">
        <f t="shared" si="258"/>
        <v>0</v>
      </c>
      <c r="L754" s="888">
        <f t="shared" si="258"/>
        <v>0</v>
      </c>
      <c r="M754" s="888">
        <f t="shared" si="258"/>
        <v>0</v>
      </c>
      <c r="N754" s="515">
        <f t="shared" si="260"/>
        <v>0</v>
      </c>
      <c r="O754" s="509">
        <f t="shared" si="260"/>
        <v>0</v>
      </c>
      <c r="P754" s="515">
        <f t="shared" si="259"/>
        <v>0</v>
      </c>
      <c r="Q754" s="888">
        <f t="shared" si="259"/>
        <v>0</v>
      </c>
      <c r="R754" s="889">
        <f t="shared" si="257"/>
        <v>0</v>
      </c>
      <c r="S754" s="507"/>
      <c r="T754" s="508"/>
      <c r="U754" s="509">
        <f t="shared" si="255"/>
        <v>0</v>
      </c>
      <c r="V754" s="47">
        <f t="shared" si="250"/>
        <v>0</v>
      </c>
      <c r="W754" s="510"/>
    </row>
    <row r="755" spans="1:31" ht="12" customHeight="1">
      <c r="A755" s="498"/>
      <c r="B755" s="499"/>
      <c r="C755" s="500"/>
      <c r="D755" s="886"/>
      <c r="E755" s="501"/>
      <c r="F755" s="501"/>
      <c r="G755" s="501"/>
      <c r="H755" s="501"/>
      <c r="I755" s="887"/>
      <c r="J755" s="515">
        <f t="shared" si="251"/>
        <v>0</v>
      </c>
      <c r="K755" s="888">
        <f t="shared" si="258"/>
        <v>0</v>
      </c>
      <c r="L755" s="888">
        <f t="shared" si="258"/>
        <v>0</v>
      </c>
      <c r="M755" s="888">
        <f t="shared" si="258"/>
        <v>0</v>
      </c>
      <c r="N755" s="515">
        <f t="shared" si="260"/>
        <v>0</v>
      </c>
      <c r="O755" s="509">
        <f t="shared" si="260"/>
        <v>0</v>
      </c>
      <c r="P755" s="515">
        <f t="shared" si="259"/>
        <v>0</v>
      </c>
      <c r="Q755" s="888">
        <f t="shared" si="259"/>
        <v>0</v>
      </c>
      <c r="R755" s="889">
        <f t="shared" si="257"/>
        <v>0</v>
      </c>
      <c r="S755" s="507"/>
      <c r="T755" s="508"/>
      <c r="U755" s="509">
        <f t="shared" si="255"/>
        <v>0</v>
      </c>
      <c r="V755" s="47">
        <f t="shared" si="250"/>
        <v>0</v>
      </c>
      <c r="W755" s="510"/>
    </row>
    <row r="756" spans="1:31" ht="12" customHeight="1" thickBot="1">
      <c r="A756" s="520"/>
      <c r="B756" s="521"/>
      <c r="C756" s="522"/>
      <c r="D756" s="890"/>
      <c r="E756" s="523"/>
      <c r="F756" s="523"/>
      <c r="G756" s="523"/>
      <c r="H756" s="523"/>
      <c r="I756" s="891"/>
      <c r="J756" s="515">
        <f t="shared" si="251"/>
        <v>0</v>
      </c>
      <c r="K756" s="888">
        <f t="shared" si="258"/>
        <v>0</v>
      </c>
      <c r="L756" s="892">
        <f t="shared" si="258"/>
        <v>0</v>
      </c>
      <c r="M756" s="892">
        <f t="shared" si="258"/>
        <v>0</v>
      </c>
      <c r="N756" s="515">
        <f t="shared" si="260"/>
        <v>0</v>
      </c>
      <c r="O756" s="509">
        <f t="shared" si="260"/>
        <v>0</v>
      </c>
      <c r="P756" s="893">
        <f t="shared" si="259"/>
        <v>0</v>
      </c>
      <c r="Q756" s="892">
        <f t="shared" si="259"/>
        <v>0</v>
      </c>
      <c r="R756" s="894">
        <f t="shared" si="257"/>
        <v>0</v>
      </c>
      <c r="S756" s="529"/>
      <c r="T756" s="530"/>
      <c r="U756" s="531">
        <f t="shared" si="255"/>
        <v>0</v>
      </c>
      <c r="V756" s="47">
        <f t="shared" si="250"/>
        <v>0</v>
      </c>
      <c r="W756" s="532"/>
    </row>
    <row r="757" spans="1:31" ht="12" customHeight="1" thickBot="1">
      <c r="A757" s="533" t="s">
        <v>23</v>
      </c>
      <c r="B757" s="534"/>
      <c r="C757" s="535"/>
      <c r="D757" s="895"/>
      <c r="E757" s="536"/>
      <c r="F757" s="536"/>
      <c r="G757" s="536"/>
      <c r="H757" s="536"/>
      <c r="I757" s="896"/>
      <c r="J757" s="897">
        <f>SUM(J391:J756)</f>
        <v>1836</v>
      </c>
      <c r="K757" s="897">
        <f t="shared" ref="K757:U757" si="261">SUM(K391:K756)</f>
        <v>112</v>
      </c>
      <c r="L757" s="897">
        <f t="shared" si="261"/>
        <v>406</v>
      </c>
      <c r="M757" s="897">
        <f t="shared" si="261"/>
        <v>0</v>
      </c>
      <c r="N757" s="542">
        <f t="shared" si="261"/>
        <v>88</v>
      </c>
      <c r="O757" s="543">
        <f t="shared" si="261"/>
        <v>2442</v>
      </c>
      <c r="P757" s="897">
        <f t="shared" si="261"/>
        <v>5482</v>
      </c>
      <c r="Q757" s="542">
        <f t="shared" si="261"/>
        <v>4708</v>
      </c>
      <c r="R757" s="898">
        <f t="shared" si="261"/>
        <v>10190</v>
      </c>
      <c r="S757" s="897"/>
      <c r="T757" s="542"/>
      <c r="U757" s="543">
        <f t="shared" si="261"/>
        <v>12632</v>
      </c>
      <c r="V757" s="47">
        <f t="shared" si="250"/>
        <v>0</v>
      </c>
      <c r="W757" s="544"/>
    </row>
    <row r="758" spans="1:31" ht="12" customHeight="1">
      <c r="U758" s="547">
        <f>U757-U389</f>
        <v>0</v>
      </c>
      <c r="V758" s="47">
        <f t="shared" si="250"/>
        <v>0</v>
      </c>
    </row>
    <row r="759" spans="1:31" ht="12" customHeight="1">
      <c r="A759" s="965" t="s">
        <v>365</v>
      </c>
      <c r="B759" s="965"/>
      <c r="C759" s="546"/>
      <c r="V759" s="47">
        <f t="shared" si="250"/>
        <v>0</v>
      </c>
    </row>
    <row r="760" spans="1:31" ht="12" customHeight="1">
      <c r="A760" s="965" t="s">
        <v>366</v>
      </c>
      <c r="B760" s="965"/>
      <c r="C760" s="546"/>
      <c r="V760" s="47">
        <f t="shared" si="250"/>
        <v>0</v>
      </c>
    </row>
    <row r="761" spans="1:31" s="519" customFormat="1" ht="18" customHeight="1">
      <c r="A761" s="546" t="s">
        <v>367</v>
      </c>
      <c r="B761" s="546"/>
      <c r="C761" s="899"/>
      <c r="D761" s="638"/>
      <c r="I761" s="638"/>
      <c r="J761" s="55"/>
      <c r="K761" s="55"/>
      <c r="L761" s="55"/>
      <c r="M761" s="55"/>
      <c r="N761" s="55"/>
      <c r="O761" s="55"/>
      <c r="P761" s="55"/>
      <c r="Q761" s="55"/>
      <c r="R761" s="55"/>
      <c r="S761" s="546"/>
      <c r="T761" s="546"/>
      <c r="U761" s="55"/>
      <c r="V761" s="47">
        <f t="shared" si="250"/>
        <v>0</v>
      </c>
      <c r="W761" s="55"/>
      <c r="X761" s="55"/>
      <c r="Y761" s="55"/>
      <c r="Z761" s="55"/>
      <c r="AA761" s="55"/>
      <c r="AB761" s="55"/>
      <c r="AC761" s="55"/>
      <c r="AD761" s="55"/>
      <c r="AE761" s="55"/>
    </row>
  </sheetData>
  <mergeCells count="17">
    <mergeCell ref="A760:B760"/>
    <mergeCell ref="P8:R8"/>
    <mergeCell ref="S8:U8"/>
    <mergeCell ref="W8:W9"/>
    <mergeCell ref="X8:AC8"/>
    <mergeCell ref="AE8:AE9"/>
    <mergeCell ref="A759:B75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76DC-3EB6-46CB-8193-956CE9ABEA5E}">
  <dimension ref="A1:AE698"/>
  <sheetViews>
    <sheetView zoomScaleNormal="100" workbookViewId="0">
      <pane xSplit="9" ySplit="13" topLeftCell="J289" activePane="bottomRight" state="frozen"/>
      <selection pane="topRight" activeCell="J1" sqref="J1"/>
      <selection pane="bottomLeft" activeCell="A14" sqref="A14"/>
      <selection pane="bottomRight" activeCell="N292" sqref="N292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510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/>
      <c r="K16" s="58"/>
      <c r="L16" s="58"/>
      <c r="M16" s="58"/>
      <c r="N16" s="59"/>
      <c r="O16" s="60">
        <f t="shared" si="5"/>
        <v>0</v>
      </c>
      <c r="P16" s="61"/>
      <c r="Q16" s="62"/>
      <c r="R16" s="61"/>
      <c r="S16" s="63">
        <f>SUM(O16,R16)</f>
        <v>0</v>
      </c>
      <c r="T16" s="70"/>
      <c r="U16" s="65">
        <f t="shared" si="2"/>
        <v>0</v>
      </c>
      <c r="V16" s="66">
        <f t="shared" si="6"/>
        <v>0</v>
      </c>
      <c r="W16" s="48"/>
      <c r="X16" s="49">
        <f>(J16*1000)/C16</f>
        <v>0</v>
      </c>
      <c r="Y16" s="50">
        <f>(K16*1000)/C16</f>
        <v>0</v>
      </c>
      <c r="Z16" s="50"/>
      <c r="AA16" s="50"/>
      <c r="AB16" s="51"/>
      <c r="AC16" s="52">
        <f t="shared" si="3"/>
        <v>0</v>
      </c>
      <c r="AD16" s="53"/>
      <c r="AE16" s="54">
        <f t="shared" si="4"/>
        <v>0</v>
      </c>
    </row>
    <row r="17" spans="1:31" ht="18" customHeight="1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8</v>
      </c>
      <c r="K18" s="58"/>
      <c r="L18" s="58"/>
      <c r="M18" s="58"/>
      <c r="N18" s="59"/>
      <c r="O18" s="60">
        <f t="shared" si="5"/>
        <v>8</v>
      </c>
      <c r="P18" s="61"/>
      <c r="Q18" s="62"/>
      <c r="R18" s="61"/>
      <c r="S18" s="63"/>
      <c r="T18" s="70">
        <f>SUM(O18,R18)</f>
        <v>8</v>
      </c>
      <c r="U18" s="65">
        <f t="shared" si="2"/>
        <v>8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230</v>
      </c>
      <c r="R21" s="61">
        <f t="shared" si="1"/>
        <v>230</v>
      </c>
      <c r="S21" s="63">
        <f t="shared" ref="S21:S25" si="7">SUM(O21,R21)</f>
        <v>230</v>
      </c>
      <c r="T21" s="64"/>
      <c r="U21" s="65">
        <f t="shared" si="2"/>
        <v>230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4600</v>
      </c>
      <c r="AE21" s="54">
        <f t="shared" si="4"/>
        <v>4600</v>
      </c>
    </row>
    <row r="22" spans="1:31" ht="18" customHeight="1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130</v>
      </c>
      <c r="Q22" s="62"/>
      <c r="R22" s="61">
        <f t="shared" si="1"/>
        <v>130</v>
      </c>
      <c r="S22" s="63">
        <f t="shared" si="7"/>
        <v>130</v>
      </c>
      <c r="T22" s="64"/>
      <c r="U22" s="65">
        <f t="shared" si="2"/>
        <v>130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2600</v>
      </c>
      <c r="AE22" s="54">
        <f t="shared" si="4"/>
        <v>2600</v>
      </c>
    </row>
    <row r="23" spans="1:31" ht="18" customHeight="1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450</v>
      </c>
      <c r="Q23" s="62"/>
      <c r="R23" s="61">
        <f t="shared" si="1"/>
        <v>450</v>
      </c>
      <c r="S23" s="63">
        <f t="shared" si="7"/>
        <v>450</v>
      </c>
      <c r="T23" s="64"/>
      <c r="U23" s="65">
        <f t="shared" si="2"/>
        <v>450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9000</v>
      </c>
      <c r="AE23" s="54">
        <f t="shared" si="4"/>
        <v>9000</v>
      </c>
    </row>
    <row r="24" spans="1:31" ht="18" hidden="1" customHeight="1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43</v>
      </c>
      <c r="K26" s="58"/>
      <c r="L26" s="58"/>
      <c r="M26" s="58"/>
      <c r="N26" s="59"/>
      <c r="O26" s="60">
        <f t="shared" si="5"/>
        <v>43</v>
      </c>
      <c r="P26" s="61"/>
      <c r="Q26" s="62"/>
      <c r="R26" s="61"/>
      <c r="S26" s="63"/>
      <c r="T26" s="70">
        <f>SUM(O26,R26)</f>
        <v>43</v>
      </c>
      <c r="U26" s="65">
        <f t="shared" si="2"/>
        <v>43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2</v>
      </c>
      <c r="K27" s="58"/>
      <c r="L27" s="920"/>
      <c r="M27" s="58"/>
      <c r="N27" s="59"/>
      <c r="O27" s="60">
        <f t="shared" si="5"/>
        <v>2</v>
      </c>
      <c r="P27" s="61"/>
      <c r="Q27" s="62"/>
      <c r="R27" s="61"/>
      <c r="S27" s="63">
        <f>SUM(O27,R27)</f>
        <v>2</v>
      </c>
      <c r="T27" s="70"/>
      <c r="U27" s="65">
        <f t="shared" si="2"/>
        <v>2</v>
      </c>
      <c r="V27" s="66">
        <f t="shared" si="6"/>
        <v>0</v>
      </c>
      <c r="W27" s="48"/>
      <c r="X27" s="49">
        <f>(J27*1000)/C27</f>
        <v>400</v>
      </c>
      <c r="Y27" s="50"/>
      <c r="Z27" s="50"/>
      <c r="AA27" s="50"/>
      <c r="AB27" s="51"/>
      <c r="AC27" s="52">
        <f t="shared" si="3"/>
        <v>400</v>
      </c>
      <c r="AD27" s="53"/>
      <c r="AE27" s="54">
        <f t="shared" si="4"/>
        <v>400</v>
      </c>
    </row>
    <row r="28" spans="1:31" ht="18" customHeight="1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29</v>
      </c>
      <c r="K28" s="58">
        <v>3</v>
      </c>
      <c r="L28" s="76"/>
      <c r="M28" s="58"/>
      <c r="N28" s="59"/>
      <c r="O28" s="60">
        <f t="shared" si="5"/>
        <v>32</v>
      </c>
      <c r="P28" s="61"/>
      <c r="Q28" s="62"/>
      <c r="R28" s="61"/>
      <c r="S28" s="63">
        <f>SUM(O28,R28)</f>
        <v>32</v>
      </c>
      <c r="T28" s="64"/>
      <c r="U28" s="65">
        <f t="shared" si="2"/>
        <v>32</v>
      </c>
      <c r="V28" s="66">
        <f t="shared" si="6"/>
        <v>0</v>
      </c>
      <c r="W28" s="48" t="s">
        <v>40</v>
      </c>
      <c r="X28" s="49">
        <f>(J28*1000)/C28</f>
        <v>1160</v>
      </c>
      <c r="Y28" s="50">
        <f>(K28*1000)/C28</f>
        <v>120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1280</v>
      </c>
      <c r="AD28" s="53">
        <f>(R28*1000)/C28</f>
        <v>0</v>
      </c>
      <c r="AE28" s="54">
        <f t="shared" si="4"/>
        <v>1280</v>
      </c>
    </row>
    <row r="29" spans="1:31" ht="18" customHeight="1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/>
      <c r="K29" s="58"/>
      <c r="L29" s="76"/>
      <c r="M29" s="58"/>
      <c r="N29" s="59"/>
      <c r="O29" s="60">
        <f t="shared" si="5"/>
        <v>0</v>
      </c>
      <c r="P29" s="61"/>
      <c r="Q29" s="62"/>
      <c r="R29" s="61"/>
      <c r="S29" s="63">
        <f>SUM(O29,R29)</f>
        <v>0</v>
      </c>
      <c r="T29" s="64"/>
      <c r="U29" s="65">
        <f t="shared" si="2"/>
        <v>0</v>
      </c>
      <c r="V29" s="66">
        <f t="shared" si="6"/>
        <v>0</v>
      </c>
      <c r="W29" s="48"/>
      <c r="X29" s="49">
        <f>(J29*1000)/C29</f>
        <v>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0</v>
      </c>
      <c r="AD29" s="53"/>
      <c r="AE29" s="54">
        <f t="shared" si="4"/>
        <v>0</v>
      </c>
    </row>
    <row r="30" spans="1:31" ht="18" hidden="1" customHeight="1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16</v>
      </c>
      <c r="O32" s="60">
        <f t="shared" si="5"/>
        <v>16</v>
      </c>
      <c r="P32" s="61"/>
      <c r="Q32" s="62"/>
      <c r="R32" s="61">
        <f>SUM(P32:Q32)</f>
        <v>0</v>
      </c>
      <c r="S32" s="63">
        <f>SUM(O32,R32)</f>
        <v>16</v>
      </c>
      <c r="T32" s="64"/>
      <c r="U32" s="65">
        <f t="shared" si="2"/>
        <v>16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640</v>
      </c>
      <c r="AC32" s="52">
        <f t="shared" si="3"/>
        <v>640</v>
      </c>
      <c r="AD32" s="53">
        <f>(R32*1000)/C32</f>
        <v>0</v>
      </c>
      <c r="AE32" s="54">
        <f t="shared" si="4"/>
        <v>640</v>
      </c>
    </row>
    <row r="33" spans="1:31" ht="18" customHeight="1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>
        <v>14</v>
      </c>
      <c r="Q33" s="226"/>
      <c r="R33" s="92">
        <f>SUM(P33:Q33)</f>
        <v>14</v>
      </c>
      <c r="S33" s="63"/>
      <c r="T33" s="93">
        <f>SUM(R33:S33)</f>
        <v>14</v>
      </c>
      <c r="U33" s="65">
        <f t="shared" si="2"/>
        <v>14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48</v>
      </c>
      <c r="R34" s="61">
        <f>SUM(P34:Q34)</f>
        <v>48</v>
      </c>
      <c r="S34" s="63">
        <f>SUM(O34,R34)</f>
        <v>48</v>
      </c>
      <c r="T34" s="93"/>
      <c r="U34" s="65">
        <f t="shared" si="2"/>
        <v>48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960</v>
      </c>
      <c r="AE34" s="54">
        <f t="shared" si="4"/>
        <v>960</v>
      </c>
    </row>
    <row r="35" spans="1:31" ht="18" customHeight="1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290</v>
      </c>
      <c r="Q35" s="62"/>
      <c r="R35" s="61">
        <f t="shared" ref="R35:R50" si="12">SUM(P35:Q35)</f>
        <v>290</v>
      </c>
      <c r="S35" s="63">
        <f>SUM(O35,R35)</f>
        <v>290</v>
      </c>
      <c r="T35" s="93"/>
      <c r="U35" s="65">
        <f t="shared" si="2"/>
        <v>290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5800</v>
      </c>
      <c r="AE35" s="54">
        <f t="shared" si="4"/>
        <v>5800</v>
      </c>
    </row>
    <row r="36" spans="1:31" ht="18" customHeight="1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250</v>
      </c>
      <c r="R36" s="61">
        <f t="shared" si="12"/>
        <v>250</v>
      </c>
      <c r="S36" s="63">
        <f>SUM(O36,R36)</f>
        <v>250</v>
      </c>
      <c r="T36" s="64"/>
      <c r="U36" s="65">
        <f t="shared" si="2"/>
        <v>250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5000</v>
      </c>
      <c r="AE36" s="54">
        <f t="shared" si="4"/>
        <v>5000</v>
      </c>
    </row>
    <row r="37" spans="1:31" ht="18" hidden="1" customHeight="1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/>
      <c r="K39" s="58"/>
      <c r="L39" s="58"/>
      <c r="M39" s="58"/>
      <c r="N39" s="59"/>
      <c r="O39" s="60">
        <f>SUM(J39:N39)</f>
        <v>0</v>
      </c>
      <c r="P39" s="61"/>
      <c r="Q39" s="62"/>
      <c r="R39" s="61"/>
      <c r="S39" s="63"/>
      <c r="T39" s="70">
        <f>SUM(O39,R39)</f>
        <v>0</v>
      </c>
      <c r="U39" s="65">
        <f t="shared" si="2"/>
        <v>0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8</v>
      </c>
      <c r="K40" s="58"/>
      <c r="L40" s="107"/>
      <c r="M40" s="58"/>
      <c r="N40" s="59"/>
      <c r="O40" s="60">
        <f t="shared" si="5"/>
        <v>8</v>
      </c>
      <c r="P40" s="61"/>
      <c r="Q40" s="62"/>
      <c r="R40" s="61"/>
      <c r="S40" s="63">
        <f>SUM(O40,R40)</f>
        <v>8</v>
      </c>
      <c r="T40" s="64"/>
      <c r="U40" s="65">
        <f t="shared" si="2"/>
        <v>8</v>
      </c>
      <c r="V40" s="66">
        <f t="shared" si="6"/>
        <v>0</v>
      </c>
      <c r="W40" s="47" t="s">
        <v>49</v>
      </c>
      <c r="X40" s="49">
        <f>(J40*1000)/C40</f>
        <v>320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320</v>
      </c>
      <c r="AD40" s="53">
        <f>(R40*1000)/C40</f>
        <v>0</v>
      </c>
      <c r="AE40" s="54">
        <f t="shared" si="4"/>
        <v>320</v>
      </c>
    </row>
    <row r="41" spans="1:31" ht="18" customHeight="1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/>
      <c r="K41" s="58"/>
      <c r="L41" s="924"/>
      <c r="M41" s="58"/>
      <c r="N41" s="59"/>
      <c r="O41" s="60">
        <f t="shared" si="5"/>
        <v>0</v>
      </c>
      <c r="P41" s="61"/>
      <c r="Q41" s="62"/>
      <c r="R41" s="61"/>
      <c r="S41" s="63">
        <f>SUM(O41,R41)</f>
        <v>0</v>
      </c>
      <c r="T41" s="64"/>
      <c r="U41" s="65">
        <f t="shared" si="2"/>
        <v>0</v>
      </c>
      <c r="V41" s="66">
        <f t="shared" si="6"/>
        <v>0</v>
      </c>
      <c r="W41" s="47"/>
      <c r="X41" s="49">
        <f>(J41*1000)/C41</f>
        <v>0</v>
      </c>
      <c r="Y41" s="50"/>
      <c r="Z41" s="50"/>
      <c r="AA41" s="50"/>
      <c r="AB41" s="51"/>
      <c r="AC41" s="52">
        <f t="shared" si="3"/>
        <v>0</v>
      </c>
      <c r="AD41" s="53"/>
      <c r="AE41" s="54">
        <f t="shared" si="4"/>
        <v>0</v>
      </c>
    </row>
    <row r="42" spans="1:31" ht="18" customHeight="1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>
        <v>20</v>
      </c>
      <c r="R42" s="92">
        <f t="shared" si="12"/>
        <v>20</v>
      </c>
      <c r="S42" s="63"/>
      <c r="T42" s="70">
        <f>SUM(O42,R42)</f>
        <v>20</v>
      </c>
      <c r="U42" s="65">
        <f t="shared" si="2"/>
        <v>20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80</v>
      </c>
      <c r="Q44" s="62">
        <v>330</v>
      </c>
      <c r="R44" s="61">
        <f t="shared" si="12"/>
        <v>410</v>
      </c>
      <c r="S44" s="63">
        <f>SUM(O44,R44)</f>
        <v>410</v>
      </c>
      <c r="T44" s="64"/>
      <c r="U44" s="65">
        <f t="shared" si="2"/>
        <v>410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8200</v>
      </c>
      <c r="AE44" s="54">
        <f t="shared" si="4"/>
        <v>8200</v>
      </c>
    </row>
    <row r="45" spans="1:31" ht="18" customHeight="1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>
        <v>32</v>
      </c>
      <c r="Q45" s="62"/>
      <c r="R45" s="61">
        <f t="shared" si="12"/>
        <v>32</v>
      </c>
      <c r="S45" s="63">
        <f>SUM(O45,R45)</f>
        <v>32</v>
      </c>
      <c r="T45" s="64"/>
      <c r="U45" s="65">
        <f t="shared" si="2"/>
        <v>32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640</v>
      </c>
      <c r="AE45" s="54">
        <f t="shared" si="4"/>
        <v>640</v>
      </c>
    </row>
    <row r="46" spans="1:31" ht="18" customHeight="1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5</v>
      </c>
      <c r="Q46" s="62"/>
      <c r="R46" s="92">
        <f t="shared" si="12"/>
        <v>5</v>
      </c>
      <c r="S46" s="63"/>
      <c r="T46" s="70">
        <f>SUM(O46,R46)</f>
        <v>5</v>
      </c>
      <c r="U46" s="65">
        <f t="shared" si="2"/>
        <v>5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140</v>
      </c>
      <c r="Q47" s="62"/>
      <c r="R47" s="61">
        <f t="shared" si="12"/>
        <v>140</v>
      </c>
      <c r="S47" s="63">
        <f>SUM(O47,R47)</f>
        <v>140</v>
      </c>
      <c r="T47" s="64"/>
      <c r="U47" s="65">
        <f t="shared" si="2"/>
        <v>140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2800</v>
      </c>
      <c r="AE47" s="54">
        <f t="shared" si="4"/>
        <v>2800</v>
      </c>
    </row>
    <row r="48" spans="1:31" ht="18" customHeight="1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32</v>
      </c>
      <c r="R48" s="61">
        <f t="shared" si="12"/>
        <v>32</v>
      </c>
      <c r="S48" s="63">
        <f>SUM(O48,R48)</f>
        <v>32</v>
      </c>
      <c r="T48" s="64"/>
      <c r="U48" s="65">
        <f t="shared" si="2"/>
        <v>32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640</v>
      </c>
      <c r="AE48" s="54">
        <f t="shared" si="4"/>
        <v>640</v>
      </c>
    </row>
    <row r="49" spans="1:31" ht="18" hidden="1" customHeight="1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179</v>
      </c>
      <c r="K51" s="123">
        <f t="shared" si="13"/>
        <v>3</v>
      </c>
      <c r="L51" s="123">
        <f t="shared" si="13"/>
        <v>0</v>
      </c>
      <c r="M51" s="123">
        <f t="shared" si="13"/>
        <v>0</v>
      </c>
      <c r="N51" s="124">
        <f t="shared" si="13"/>
        <v>16</v>
      </c>
      <c r="O51" s="125">
        <f t="shared" si="13"/>
        <v>198</v>
      </c>
      <c r="P51" s="126">
        <f t="shared" si="13"/>
        <v>1189</v>
      </c>
      <c r="Q51" s="127">
        <f t="shared" si="13"/>
        <v>862</v>
      </c>
      <c r="R51" s="126">
        <f t="shared" si="13"/>
        <v>2051</v>
      </c>
      <c r="S51" s="128">
        <f t="shared" si="13"/>
        <v>2131</v>
      </c>
      <c r="T51" s="129">
        <f t="shared" si="13"/>
        <v>118</v>
      </c>
      <c r="U51" s="130">
        <f t="shared" si="13"/>
        <v>2249</v>
      </c>
      <c r="V51" s="66">
        <f t="shared" si="6"/>
        <v>0</v>
      </c>
      <c r="W51" s="131"/>
      <c r="X51" s="132">
        <f t="shared" ref="X51:AE51" si="14">SUM(X10:X50)</f>
        <v>4320</v>
      </c>
      <c r="Y51" s="129">
        <f t="shared" si="14"/>
        <v>120</v>
      </c>
      <c r="Z51" s="129">
        <f t="shared" si="14"/>
        <v>0</v>
      </c>
      <c r="AA51" s="129">
        <f t="shared" si="14"/>
        <v>0</v>
      </c>
      <c r="AB51" s="133">
        <f t="shared" si="14"/>
        <v>640</v>
      </c>
      <c r="AC51" s="130">
        <f t="shared" si="14"/>
        <v>5080</v>
      </c>
      <c r="AD51" s="133">
        <f t="shared" si="14"/>
        <v>40240</v>
      </c>
      <c r="AE51" s="134">
        <f t="shared" si="14"/>
        <v>43080</v>
      </c>
    </row>
    <row r="52" spans="1:31" ht="18" hidden="1" customHeight="1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40</v>
      </c>
      <c r="K57" s="58"/>
      <c r="L57" s="58"/>
      <c r="M57" s="58"/>
      <c r="N57" s="59"/>
      <c r="O57" s="60">
        <f>SUM(J57:N57)</f>
        <v>40</v>
      </c>
      <c r="P57" s="61"/>
      <c r="Q57" s="62"/>
      <c r="R57" s="61"/>
      <c r="S57" s="63">
        <f>SUM(O57,R57)</f>
        <v>40</v>
      </c>
      <c r="T57" s="143"/>
      <c r="U57" s="65">
        <f t="shared" si="2"/>
        <v>40</v>
      </c>
      <c r="V57" s="66">
        <f t="shared" si="6"/>
        <v>0</v>
      </c>
      <c r="W57" s="48"/>
      <c r="X57" s="49">
        <f>(J57*1000)/C57</f>
        <v>1600</v>
      </c>
      <c r="Y57" s="50"/>
      <c r="Z57" s="50"/>
      <c r="AA57" s="50"/>
      <c r="AB57" s="51"/>
      <c r="AC57" s="52">
        <f t="shared" si="17"/>
        <v>1600</v>
      </c>
      <c r="AD57" s="53"/>
      <c r="AE57" s="54">
        <f t="shared" si="18"/>
        <v>1600</v>
      </c>
    </row>
    <row r="58" spans="1:31" ht="18" hidden="1" customHeight="1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56</v>
      </c>
      <c r="K59" s="58"/>
      <c r="L59" s="58"/>
      <c r="M59" s="58"/>
      <c r="N59" s="59"/>
      <c r="O59" s="60">
        <f t="shared" si="19"/>
        <v>56</v>
      </c>
      <c r="P59" s="61"/>
      <c r="Q59" s="62"/>
      <c r="R59" s="61"/>
      <c r="S59" s="63"/>
      <c r="T59" s="140">
        <f>SUM(O59,R59)</f>
        <v>56</v>
      </c>
      <c r="U59" s="65">
        <f>SUM(S59:T59)</f>
        <v>56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160</v>
      </c>
      <c r="K60" s="58">
        <v>16</v>
      </c>
      <c r="L60" s="150"/>
      <c r="M60" s="58"/>
      <c r="N60" s="59"/>
      <c r="O60" s="60">
        <f t="shared" si="19"/>
        <v>176</v>
      </c>
      <c r="P60" s="151"/>
      <c r="Q60" s="152"/>
      <c r="R60" s="151"/>
      <c r="S60" s="63">
        <f>SUM(O60,R60)</f>
        <v>176</v>
      </c>
      <c r="T60" s="139"/>
      <c r="U60" s="153">
        <f t="shared" si="2"/>
        <v>176</v>
      </c>
      <c r="V60" s="66">
        <f t="shared" si="6"/>
        <v>0</v>
      </c>
      <c r="W60" s="47" t="s">
        <v>74</v>
      </c>
      <c r="X60" s="49">
        <f>(J60*1000)/C60</f>
        <v>6400</v>
      </c>
      <c r="Y60" s="50">
        <f>(K60*1000)/C60</f>
        <v>640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7040</v>
      </c>
      <c r="AD60" s="51">
        <f>(R60*1000)/C60</f>
        <v>0</v>
      </c>
      <c r="AE60" s="155">
        <f t="shared" si="18"/>
        <v>7040</v>
      </c>
    </row>
    <row r="61" spans="1:31" ht="18" hidden="1" customHeight="1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1356</v>
      </c>
      <c r="Q64" s="109"/>
      <c r="R64" s="92">
        <f>SUM(P64:Q64)</f>
        <v>1356</v>
      </c>
      <c r="S64" s="63"/>
      <c r="T64" s="70">
        <f>SUM(O64,R64)</f>
        <v>1356</v>
      </c>
      <c r="U64" s="65">
        <f t="shared" si="2"/>
        <v>1356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580</v>
      </c>
      <c r="Q65" s="62">
        <v>1160</v>
      </c>
      <c r="R65" s="61">
        <f t="shared" si="16"/>
        <v>1740</v>
      </c>
      <c r="S65" s="63">
        <f t="shared" ref="S65:S73" si="20">SUM(O65,R65)</f>
        <v>1740</v>
      </c>
      <c r="T65" s="139"/>
      <c r="U65" s="65">
        <f t="shared" si="2"/>
        <v>1740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34800</v>
      </c>
      <c r="AE65" s="54">
        <f t="shared" si="18"/>
        <v>34800</v>
      </c>
    </row>
    <row r="66" spans="1:31" ht="18" hidden="1" customHeight="1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8</v>
      </c>
      <c r="K73" s="58"/>
      <c r="L73" s="58"/>
      <c r="M73" s="58"/>
      <c r="N73" s="59"/>
      <c r="O73" s="60">
        <f>SUM(J73:N73)</f>
        <v>8</v>
      </c>
      <c r="P73" s="61"/>
      <c r="Q73" s="62"/>
      <c r="R73" s="61"/>
      <c r="S73" s="63">
        <f t="shared" si="20"/>
        <v>8</v>
      </c>
      <c r="T73" s="143"/>
      <c r="U73" s="65">
        <f t="shared" si="2"/>
        <v>8</v>
      </c>
      <c r="V73" s="66">
        <f t="shared" si="6"/>
        <v>0</v>
      </c>
      <c r="W73" s="48"/>
      <c r="X73" s="49">
        <f t="shared" si="21"/>
        <v>320</v>
      </c>
      <c r="Y73" s="50"/>
      <c r="Z73" s="50"/>
      <c r="AA73" s="50"/>
      <c r="AB73" s="51"/>
      <c r="AC73" s="52">
        <f t="shared" si="17"/>
        <v>320</v>
      </c>
      <c r="AD73" s="53"/>
      <c r="AE73" s="54">
        <f t="shared" si="18"/>
        <v>320</v>
      </c>
    </row>
    <row r="74" spans="1:31" ht="18" customHeight="1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>
        <v>52</v>
      </c>
      <c r="K74" s="58"/>
      <c r="L74" s="58"/>
      <c r="M74" s="58"/>
      <c r="N74" s="59"/>
      <c r="O74" s="60">
        <f t="shared" si="19"/>
        <v>52</v>
      </c>
      <c r="P74" s="61"/>
      <c r="Q74" s="62"/>
      <c r="R74" s="61"/>
      <c r="S74" s="63"/>
      <c r="T74" s="140">
        <f>SUM(O74,R74)</f>
        <v>52</v>
      </c>
      <c r="U74" s="65">
        <f t="shared" si="2"/>
        <v>52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170</v>
      </c>
      <c r="K75" s="58">
        <v>20</v>
      </c>
      <c r="L75" s="58"/>
      <c r="M75" s="58"/>
      <c r="N75" s="59"/>
      <c r="O75" s="60">
        <f t="shared" si="19"/>
        <v>190</v>
      </c>
      <c r="P75" s="61"/>
      <c r="Q75" s="62"/>
      <c r="R75" s="61">
        <f t="shared" si="16"/>
        <v>0</v>
      </c>
      <c r="S75" s="63">
        <f>SUM(O75,R75)</f>
        <v>190</v>
      </c>
      <c r="T75" s="139"/>
      <c r="U75" s="65">
        <f t="shared" si="2"/>
        <v>190</v>
      </c>
      <c r="V75" s="66">
        <f t="shared" si="6"/>
        <v>0</v>
      </c>
      <c r="W75" s="48"/>
      <c r="X75" s="49">
        <f>(J75*1000)/C75</f>
        <v>6800</v>
      </c>
      <c r="Y75" s="50">
        <f>(K75*1000)/C75</f>
        <v>800</v>
      </c>
      <c r="Z75" s="50">
        <f>(L75*1000)/C75</f>
        <v>0</v>
      </c>
      <c r="AA75" s="50">
        <f>(M75*1000)/C75</f>
        <v>0</v>
      </c>
      <c r="AB75" s="51">
        <f>(N75*1000)/C75</f>
        <v>0</v>
      </c>
      <c r="AC75" s="52">
        <f t="shared" si="17"/>
        <v>7600</v>
      </c>
      <c r="AD75" s="53">
        <f>(R75*1000)/C75</f>
        <v>0</v>
      </c>
      <c r="AE75" s="54">
        <f t="shared" si="18"/>
        <v>7600</v>
      </c>
    </row>
    <row r="76" spans="1:31" ht="15.75" hidden="1" customHeight="1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800</v>
      </c>
      <c r="Q82" s="109"/>
      <c r="R82" s="92">
        <f>SUM(P82:Q82)</f>
        <v>800</v>
      </c>
      <c r="S82" s="208"/>
      <c r="T82" s="70">
        <f>SUM(O82,R82)</f>
        <v>800</v>
      </c>
      <c r="U82" s="209">
        <f t="shared" si="2"/>
        <v>800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1240</v>
      </c>
      <c r="Q83" s="62">
        <v>1010</v>
      </c>
      <c r="R83" s="61">
        <f t="shared" si="16"/>
        <v>2250</v>
      </c>
      <c r="S83" s="63">
        <f t="shared" ref="S83:S87" si="26">SUM(O83,R83)</f>
        <v>2250</v>
      </c>
      <c r="T83" s="139"/>
      <c r="U83" s="65">
        <f t="shared" si="2"/>
        <v>2250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45000</v>
      </c>
      <c r="AE83" s="54">
        <f t="shared" si="18"/>
        <v>45000</v>
      </c>
    </row>
    <row r="84" spans="1:31" ht="18" hidden="1" customHeight="1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/>
      <c r="Q84" s="62"/>
      <c r="R84" s="61">
        <f t="shared" si="16"/>
        <v>0</v>
      </c>
      <c r="S84" s="63">
        <f t="shared" si="26"/>
        <v>0</v>
      </c>
      <c r="T84" s="139"/>
      <c r="U84" s="65">
        <f t="shared" si="2"/>
        <v>0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0</v>
      </c>
      <c r="AE84" s="54">
        <f t="shared" si="18"/>
        <v>0</v>
      </c>
    </row>
    <row r="85" spans="1:31" ht="18" customHeight="1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>
        <v>49</v>
      </c>
      <c r="K88" s="58"/>
      <c r="L88" s="58"/>
      <c r="M88" s="58"/>
      <c r="N88" s="59"/>
      <c r="O88" s="60">
        <f t="shared" si="32"/>
        <v>49</v>
      </c>
      <c r="P88" s="61"/>
      <c r="Q88" s="62"/>
      <c r="R88" s="61"/>
      <c r="S88" s="63"/>
      <c r="T88" s="140">
        <f>SUM(O88,R88)</f>
        <v>49</v>
      </c>
      <c r="U88" s="65">
        <f>SUM(S88:T88)</f>
        <v>49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48</v>
      </c>
      <c r="K89" s="58"/>
      <c r="L89" s="58"/>
      <c r="M89" s="58"/>
      <c r="N89" s="59"/>
      <c r="O89" s="60">
        <f t="shared" si="32"/>
        <v>48</v>
      </c>
      <c r="P89" s="61"/>
      <c r="Q89" s="62"/>
      <c r="R89" s="61">
        <f t="shared" si="16"/>
        <v>0</v>
      </c>
      <c r="S89" s="63">
        <f>SUM(O89,R89)</f>
        <v>48</v>
      </c>
      <c r="T89" s="139"/>
      <c r="U89" s="65">
        <f t="shared" si="2"/>
        <v>48</v>
      </c>
      <c r="V89" s="66">
        <f t="shared" si="6"/>
        <v>0</v>
      </c>
      <c r="W89" s="48"/>
      <c r="X89" s="49">
        <f>(J89*1000)/C89</f>
        <v>1920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1920</v>
      </c>
      <c r="AD89" s="53">
        <f>(R89*1000)/C89</f>
        <v>0</v>
      </c>
      <c r="AE89" s="54">
        <f t="shared" si="18"/>
        <v>1920</v>
      </c>
    </row>
    <row r="90" spans="1:31" ht="18" customHeight="1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72</v>
      </c>
      <c r="R90" s="92">
        <f>SUM(P90:Q90)</f>
        <v>72</v>
      </c>
      <c r="S90" s="63"/>
      <c r="T90" s="70">
        <f>SUM(O90,R90)</f>
        <v>72</v>
      </c>
      <c r="U90" s="65">
        <f t="shared" si="2"/>
        <v>72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320</v>
      </c>
      <c r="R91" s="61">
        <f>SUM(P91:Q91)</f>
        <v>320</v>
      </c>
      <c r="S91" s="63">
        <f>SUM(O91,R91)</f>
        <v>320</v>
      </c>
      <c r="T91" s="139"/>
      <c r="U91" s="65">
        <f t="shared" si="2"/>
        <v>320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6400</v>
      </c>
      <c r="AE91" s="54">
        <f t="shared" si="18"/>
        <v>6400</v>
      </c>
    </row>
    <row r="92" spans="1:31" ht="18" hidden="1" customHeight="1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38</v>
      </c>
      <c r="K96" s="58">
        <v>10</v>
      </c>
      <c r="L96" s="58"/>
      <c r="M96" s="58"/>
      <c r="N96" s="59"/>
      <c r="O96" s="60">
        <f>SUM(J96:N96)</f>
        <v>48</v>
      </c>
      <c r="P96" s="61"/>
      <c r="Q96" s="226"/>
      <c r="R96" s="61">
        <f t="shared" si="16"/>
        <v>0</v>
      </c>
      <c r="S96" s="63">
        <f t="shared" si="34"/>
        <v>48</v>
      </c>
      <c r="T96" s="139"/>
      <c r="U96" s="65">
        <f t="shared" si="2"/>
        <v>48</v>
      </c>
      <c r="V96" s="66">
        <f t="shared" si="33"/>
        <v>0</v>
      </c>
      <c r="W96" s="48"/>
      <c r="X96" s="49">
        <f>(J96*1000)/C96</f>
        <v>1520</v>
      </c>
      <c r="Y96" s="50">
        <f t="shared" ref="Y96:Y117" si="36">(K96*1000)/C96</f>
        <v>400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1920</v>
      </c>
      <c r="AD96" s="53">
        <f t="shared" ref="AD96:AD117" si="40">(R96*1000)/C96</f>
        <v>0</v>
      </c>
      <c r="AE96" s="54">
        <f t="shared" si="18"/>
        <v>1920</v>
      </c>
    </row>
    <row r="97" spans="1:31" ht="18" customHeight="1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741</v>
      </c>
      <c r="K118" s="123">
        <f t="shared" si="41"/>
        <v>46</v>
      </c>
      <c r="L118" s="123">
        <f t="shared" si="41"/>
        <v>0</v>
      </c>
      <c r="M118" s="123">
        <f t="shared" si="41"/>
        <v>0</v>
      </c>
      <c r="N118" s="124">
        <f t="shared" si="41"/>
        <v>24</v>
      </c>
      <c r="O118" s="125">
        <f t="shared" si="41"/>
        <v>811</v>
      </c>
      <c r="P118" s="126">
        <f t="shared" si="41"/>
        <v>3976</v>
      </c>
      <c r="Q118" s="127">
        <f t="shared" si="41"/>
        <v>2562</v>
      </c>
      <c r="R118" s="126">
        <f t="shared" si="41"/>
        <v>6538</v>
      </c>
      <c r="S118" s="128">
        <f t="shared" si="41"/>
        <v>4964</v>
      </c>
      <c r="T118" s="129">
        <f t="shared" si="41"/>
        <v>2385</v>
      </c>
      <c r="U118" s="130">
        <f t="shared" si="41"/>
        <v>7349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1840</v>
      </c>
      <c r="Z118" s="129">
        <f t="shared" si="42"/>
        <v>0</v>
      </c>
      <c r="AA118" s="129">
        <f t="shared" si="42"/>
        <v>0</v>
      </c>
      <c r="AB118" s="133">
        <f t="shared" si="42"/>
        <v>960</v>
      </c>
      <c r="AC118" s="130" t="e">
        <f t="shared" si="42"/>
        <v>#REF!</v>
      </c>
      <c r="AD118" s="133">
        <f t="shared" si="42"/>
        <v>86200</v>
      </c>
      <c r="AE118" s="134">
        <f t="shared" si="42"/>
        <v>111400</v>
      </c>
    </row>
    <row r="119" spans="1:31" ht="18" customHeight="1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2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/>
      <c r="K122" s="58"/>
      <c r="L122" s="58"/>
      <c r="M122" s="58"/>
      <c r="N122" s="59"/>
      <c r="O122" s="60">
        <f t="shared" si="48"/>
        <v>0</v>
      </c>
      <c r="P122" s="61"/>
      <c r="Q122" s="62"/>
      <c r="R122" s="61"/>
      <c r="S122" s="63"/>
      <c r="T122" s="140">
        <f>SUM(O122,R122)</f>
        <v>0</v>
      </c>
      <c r="U122" s="65">
        <f t="shared" si="45"/>
        <v>0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250</v>
      </c>
      <c r="Q127" s="62"/>
      <c r="R127" s="61">
        <f t="shared" si="44"/>
        <v>250</v>
      </c>
      <c r="S127" s="63">
        <f>SUM(O127,R127)</f>
        <v>250</v>
      </c>
      <c r="T127" s="143"/>
      <c r="U127" s="65">
        <f t="shared" si="45"/>
        <v>250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5000</v>
      </c>
      <c r="AE127" s="54">
        <f t="shared" si="47"/>
        <v>5000</v>
      </c>
    </row>
    <row r="128" spans="1:31" ht="18" hidden="1" customHeight="1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24</v>
      </c>
      <c r="K130" s="58"/>
      <c r="L130" s="58"/>
      <c r="M130" s="58"/>
      <c r="N130" s="59"/>
      <c r="O130" s="60">
        <f t="shared" si="49"/>
        <v>24</v>
      </c>
      <c r="Q130" s="62"/>
      <c r="R130" s="61"/>
      <c r="S130" s="63"/>
      <c r="T130" s="140">
        <f>SUM(O130,R130)</f>
        <v>24</v>
      </c>
      <c r="U130" s="65">
        <f>SUM(S130:T130)</f>
        <v>24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110</v>
      </c>
      <c r="K131" s="58">
        <v>10</v>
      </c>
      <c r="L131" s="58">
        <v>8</v>
      </c>
      <c r="M131" s="58"/>
      <c r="N131" s="59"/>
      <c r="O131" s="60">
        <f t="shared" si="49"/>
        <v>128</v>
      </c>
      <c r="P131" s="61"/>
      <c r="Q131" s="62"/>
      <c r="R131" s="61">
        <f>SUM(P131:Q131)</f>
        <v>0</v>
      </c>
      <c r="S131" s="63">
        <f>SUM(O131,R131)</f>
        <v>128</v>
      </c>
      <c r="T131" s="139"/>
      <c r="U131" s="65">
        <f t="shared" si="45"/>
        <v>128</v>
      </c>
      <c r="V131" s="66">
        <f t="shared" si="33"/>
        <v>0</v>
      </c>
      <c r="W131" s="247" t="s">
        <v>142</v>
      </c>
      <c r="X131" s="49">
        <f>(J131*1000)/C131</f>
        <v>4400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5120</v>
      </c>
      <c r="AD131" s="53">
        <f>(R131*1000)/C131</f>
        <v>0</v>
      </c>
      <c r="AE131" s="54">
        <f t="shared" si="47"/>
        <v>5120</v>
      </c>
    </row>
    <row r="132" spans="1:31" ht="18" hidden="1" customHeight="1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453</v>
      </c>
      <c r="Q135" s="62"/>
      <c r="R135" s="92">
        <f t="shared" si="44"/>
        <v>453</v>
      </c>
      <c r="S135" s="63"/>
      <c r="T135" s="140">
        <f>SUM(O135,R135)</f>
        <v>453</v>
      </c>
      <c r="U135" s="65">
        <f t="shared" si="45"/>
        <v>453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56</v>
      </c>
      <c r="Q136" s="62"/>
      <c r="R136" s="61">
        <f t="shared" si="44"/>
        <v>56</v>
      </c>
      <c r="S136" s="63">
        <f>SUM(O136,R136)</f>
        <v>56</v>
      </c>
      <c r="T136" s="139"/>
      <c r="U136" s="65">
        <f t="shared" si="45"/>
        <v>56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1120</v>
      </c>
      <c r="AE136" s="54">
        <f t="shared" si="47"/>
        <v>1120</v>
      </c>
    </row>
    <row r="137" spans="1:31" ht="18" hidden="1" customHeight="1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6</v>
      </c>
      <c r="K140" s="58"/>
      <c r="L140" s="58"/>
      <c r="M140" s="58"/>
      <c r="N140" s="59"/>
      <c r="O140" s="60">
        <f t="shared" si="49"/>
        <v>6</v>
      </c>
      <c r="P140" s="61"/>
      <c r="Q140" s="62"/>
      <c r="R140" s="61"/>
      <c r="S140" s="63"/>
      <c r="T140" s="140">
        <f>SUM(O140,R140)</f>
        <v>6</v>
      </c>
      <c r="U140" s="65">
        <f t="shared" si="45"/>
        <v>6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110</v>
      </c>
      <c r="K141" s="58">
        <v>5</v>
      </c>
      <c r="L141" s="258">
        <v>3</v>
      </c>
      <c r="M141" s="58"/>
      <c r="N141" s="59"/>
      <c r="O141" s="60">
        <f t="shared" si="49"/>
        <v>118</v>
      </c>
      <c r="P141" s="61"/>
      <c r="Q141" s="62"/>
      <c r="R141" s="61">
        <f t="shared" si="44"/>
        <v>0</v>
      </c>
      <c r="S141" s="63">
        <f>SUM(O141,R141)</f>
        <v>118</v>
      </c>
      <c r="T141" s="139"/>
      <c r="U141" s="65">
        <f t="shared" si="45"/>
        <v>118</v>
      </c>
      <c r="V141" s="66">
        <f t="shared" si="33"/>
        <v>0</v>
      </c>
      <c r="W141" s="247" t="s">
        <v>155</v>
      </c>
      <c r="X141" s="49">
        <f>(J141*1000)/C141</f>
        <v>4400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4720</v>
      </c>
      <c r="AD141" s="53">
        <f>(R141*1000)/C141</f>
        <v>0</v>
      </c>
      <c r="AE141" s="54">
        <f t="shared" si="47"/>
        <v>4720</v>
      </c>
    </row>
    <row r="142" spans="1:31" ht="18" hidden="1" customHeight="1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390</v>
      </c>
      <c r="Q143" s="62"/>
      <c r="R143" s="92">
        <f t="shared" si="44"/>
        <v>390</v>
      </c>
      <c r="S143" s="63"/>
      <c r="T143" s="140">
        <f>SUM(O143,R143)</f>
        <v>390</v>
      </c>
      <c r="U143" s="65">
        <f t="shared" si="45"/>
        <v>390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170</v>
      </c>
      <c r="Q144" s="62"/>
      <c r="R144" s="61">
        <f t="shared" si="44"/>
        <v>170</v>
      </c>
      <c r="S144" s="63">
        <f>SUM(O144,R144)</f>
        <v>170</v>
      </c>
      <c r="T144" s="139"/>
      <c r="U144" s="65">
        <f t="shared" si="45"/>
        <v>170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3400</v>
      </c>
      <c r="AE144" s="54">
        <f t="shared" si="47"/>
        <v>3400</v>
      </c>
    </row>
    <row r="145" spans="1:31" ht="18" hidden="1" customHeight="1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334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364</v>
      </c>
      <c r="P149" s="126">
        <f t="shared" si="50"/>
        <v>1319</v>
      </c>
      <c r="Q149" s="127">
        <f t="shared" si="50"/>
        <v>0</v>
      </c>
      <c r="R149" s="126">
        <f t="shared" si="50"/>
        <v>1319</v>
      </c>
      <c r="S149" s="128">
        <f t="shared" si="50"/>
        <v>810</v>
      </c>
      <c r="T149" s="129">
        <f t="shared" si="50"/>
        <v>873</v>
      </c>
      <c r="U149" s="130">
        <f t="shared" si="50"/>
        <v>1683</v>
      </c>
      <c r="V149" s="66">
        <f t="shared" si="33"/>
        <v>0</v>
      </c>
      <c r="W149" s="131"/>
      <c r="X149" s="132">
        <f t="shared" ref="X149:AE149" si="51">SUM(X119:X148)</f>
        <v>12160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13360</v>
      </c>
      <c r="AD149" s="133">
        <f t="shared" si="51"/>
        <v>9520</v>
      </c>
      <c r="AE149" s="134">
        <f t="shared" si="51"/>
        <v>22880</v>
      </c>
    </row>
    <row r="150" spans="1:31" ht="18" hidden="1" customHeight="1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0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1254</v>
      </c>
      <c r="K162" s="285">
        <f t="shared" si="66"/>
        <v>68</v>
      </c>
      <c r="L162" s="285">
        <f t="shared" si="66"/>
        <v>11</v>
      </c>
      <c r="M162" s="285">
        <f t="shared" si="66"/>
        <v>0</v>
      </c>
      <c r="N162" s="286">
        <f t="shared" si="66"/>
        <v>40</v>
      </c>
      <c r="O162" s="287">
        <f t="shared" si="66"/>
        <v>1373</v>
      </c>
      <c r="P162" s="288">
        <f t="shared" si="66"/>
        <v>6484</v>
      </c>
      <c r="Q162" s="289">
        <f t="shared" si="66"/>
        <v>3424</v>
      </c>
      <c r="R162" s="288">
        <f t="shared" si="66"/>
        <v>9908</v>
      </c>
      <c r="S162" s="290">
        <f t="shared" si="66"/>
        <v>7905</v>
      </c>
      <c r="T162" s="291">
        <f t="shared" si="66"/>
        <v>3376</v>
      </c>
      <c r="U162" s="292">
        <f t="shared" si="66"/>
        <v>11281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2720</v>
      </c>
      <c r="Z162" s="291">
        <f t="shared" si="67"/>
        <v>440</v>
      </c>
      <c r="AA162" s="291">
        <f t="shared" si="67"/>
        <v>0</v>
      </c>
      <c r="AB162" s="295">
        <f t="shared" si="67"/>
        <v>1600</v>
      </c>
      <c r="AC162" s="292" t="e">
        <f t="shared" si="67"/>
        <v>#REF!</v>
      </c>
      <c r="AD162" s="295">
        <f t="shared" si="67"/>
        <v>135960</v>
      </c>
      <c r="AE162" s="296">
        <f t="shared" si="67"/>
        <v>177360</v>
      </c>
    </row>
    <row r="163" spans="1:31" ht="18" customHeight="1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64</v>
      </c>
      <c r="K163" s="198"/>
      <c r="L163" s="198"/>
      <c r="M163" s="198"/>
      <c r="N163" s="199"/>
      <c r="O163" s="298">
        <f t="shared" ref="O163:O169" si="68">SUM(J163:N163)</f>
        <v>64</v>
      </c>
      <c r="P163" s="61"/>
      <c r="Q163" s="299"/>
      <c r="R163" s="300">
        <f t="shared" ref="R163:R196" si="69">SUM(P163:Q163)</f>
        <v>0</v>
      </c>
      <c r="S163" s="63">
        <f>SUM(O163,R163)</f>
        <v>64</v>
      </c>
      <c r="T163" s="301"/>
      <c r="U163" s="302">
        <f t="shared" si="45"/>
        <v>64</v>
      </c>
      <c r="V163" s="66">
        <f t="shared" si="63"/>
        <v>0</v>
      </c>
      <c r="W163" s="303"/>
      <c r="X163" s="304">
        <f>(J163*1000)/C163</f>
        <v>2560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6" si="70">SUM(X163:AB163)</f>
        <v>2560</v>
      </c>
      <c r="AD163" s="308">
        <f>(R163*1000)/C163</f>
        <v>0</v>
      </c>
      <c r="AE163" s="309">
        <f t="shared" ref="AE163:AE196" si="71">SUM(AC163:AD163)</f>
        <v>2560</v>
      </c>
    </row>
    <row r="164" spans="1:31" ht="18" customHeight="1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>
        <v>24</v>
      </c>
      <c r="M164" s="198"/>
      <c r="N164" s="199"/>
      <c r="O164" s="312">
        <f t="shared" si="68"/>
        <v>24</v>
      </c>
      <c r="P164" s="61"/>
      <c r="Q164" s="299"/>
      <c r="R164" s="300"/>
      <c r="S164" s="63">
        <f t="shared" ref="S164:S186" si="72">SUM(O164,R164)</f>
        <v>24</v>
      </c>
      <c r="T164" s="301"/>
      <c r="U164" s="302">
        <f t="shared" si="45"/>
        <v>24</v>
      </c>
      <c r="V164" s="66">
        <f t="shared" si="63"/>
        <v>0</v>
      </c>
      <c r="W164" s="303"/>
      <c r="X164" s="304"/>
      <c r="Y164" s="305"/>
      <c r="Z164" s="50">
        <f>(L164*1000)/C164</f>
        <v>960</v>
      </c>
      <c r="AA164" s="305"/>
      <c r="AB164" s="306"/>
      <c r="AC164" s="52">
        <f t="shared" si="70"/>
        <v>960</v>
      </c>
      <c r="AD164" s="308"/>
      <c r="AE164" s="54">
        <f t="shared" si="71"/>
        <v>960</v>
      </c>
    </row>
    <row r="165" spans="1:31" ht="18" hidden="1" customHeight="1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/>
      <c r="K168" s="198"/>
      <c r="L168" s="317"/>
      <c r="M168" s="198"/>
      <c r="N168" s="199"/>
      <c r="O168" s="320">
        <f t="shared" si="68"/>
        <v>0</v>
      </c>
      <c r="P168" s="61"/>
      <c r="Q168" s="299"/>
      <c r="R168" s="300"/>
      <c r="S168" s="63">
        <f t="shared" si="72"/>
        <v>0</v>
      </c>
      <c r="T168" s="319"/>
      <c r="U168" s="302">
        <f t="shared" si="45"/>
        <v>0</v>
      </c>
      <c r="V168" s="66"/>
      <c r="W168" s="303"/>
      <c r="X168" s="304">
        <f>(J168*1000)/C168</f>
        <v>0</v>
      </c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customHeight="1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/>
      <c r="K169" s="198"/>
      <c r="L169" s="198"/>
      <c r="M169" s="198"/>
      <c r="N169" s="199"/>
      <c r="O169" s="323">
        <f t="shared" si="68"/>
        <v>0</v>
      </c>
      <c r="P169" s="61"/>
      <c r="Q169" s="299"/>
      <c r="R169" s="300"/>
      <c r="S169" s="63">
        <f t="shared" si="72"/>
        <v>0</v>
      </c>
      <c r="T169" s="140"/>
      <c r="U169" s="302">
        <f t="shared" si="45"/>
        <v>0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64</v>
      </c>
      <c r="R171" s="61">
        <f t="shared" si="69"/>
        <v>64</v>
      </c>
      <c r="S171" s="63">
        <f t="shared" si="72"/>
        <v>64</v>
      </c>
      <c r="T171" s="45"/>
      <c r="U171" s="46">
        <f t="shared" si="45"/>
        <v>64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1280</v>
      </c>
      <c r="AE171" s="54">
        <f t="shared" si="71"/>
        <v>1280</v>
      </c>
    </row>
    <row r="172" spans="1:31" ht="18" customHeight="1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4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7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>
      <c r="A176" s="190">
        <v>114601</v>
      </c>
      <c r="B176" s="340">
        <v>3.5</v>
      </c>
      <c r="C176" s="225" t="s">
        <v>27</v>
      </c>
      <c r="D176" s="260"/>
      <c r="E176" s="103"/>
      <c r="F176" s="261" t="s">
        <v>215</v>
      </c>
      <c r="G176" s="103"/>
      <c r="H176" s="103"/>
      <c r="I176" s="243"/>
      <c r="J176" s="71"/>
      <c r="K176" s="58"/>
      <c r="L176" s="258"/>
      <c r="M176" s="58"/>
      <c r="N176" s="59"/>
      <c r="O176" s="298">
        <f t="shared" si="75"/>
        <v>0</v>
      </c>
      <c r="P176" s="61"/>
      <c r="Q176" s="62"/>
      <c r="R176" s="61"/>
      <c r="S176" s="63"/>
      <c r="T176" s="336">
        <f>SUM(O176,R176)</f>
        <v>0</v>
      </c>
      <c r="U176" s="302">
        <f t="shared" si="45"/>
        <v>0</v>
      </c>
      <c r="V176" s="66">
        <f t="shared" si="63"/>
        <v>0</v>
      </c>
      <c r="W176" s="339"/>
      <c r="X176" s="50"/>
      <c r="Y176" s="50"/>
      <c r="Z176" s="50"/>
      <c r="AA176" s="50"/>
      <c r="AB176" s="50"/>
      <c r="AC176" s="52">
        <f t="shared" si="70"/>
        <v>0</v>
      </c>
      <c r="AD176" s="53"/>
      <c r="AE176" s="54">
        <f t="shared" si="71"/>
        <v>0</v>
      </c>
    </row>
    <row r="177" spans="1:31" ht="18.75" customHeight="1">
      <c r="A177" s="30">
        <v>114001</v>
      </c>
      <c r="B177" s="341">
        <v>3.5</v>
      </c>
      <c r="C177" s="32">
        <v>25</v>
      </c>
      <c r="D177" s="72">
        <v>511</v>
      </c>
      <c r="E177" s="73">
        <v>911</v>
      </c>
      <c r="F177" s="138"/>
      <c r="G177" s="73"/>
      <c r="H177" s="36"/>
      <c r="I177" s="97"/>
      <c r="J177" s="71">
        <v>8</v>
      </c>
      <c r="K177" s="58"/>
      <c r="L177" s="58"/>
      <c r="M177" s="58"/>
      <c r="N177" s="59"/>
      <c r="O177" s="298">
        <f t="shared" si="75"/>
        <v>8</v>
      </c>
      <c r="P177" s="61"/>
      <c r="Q177" s="62"/>
      <c r="R177" s="61"/>
      <c r="S177" s="63">
        <f t="shared" si="72"/>
        <v>8</v>
      </c>
      <c r="T177" s="45"/>
      <c r="U177" s="46">
        <f t="shared" si="45"/>
        <v>8</v>
      </c>
      <c r="V177" s="66">
        <f t="shared" si="63"/>
        <v>0</v>
      </c>
      <c r="W177" s="48"/>
      <c r="X177" s="49">
        <f>(J177*1000)/C177</f>
        <v>320</v>
      </c>
      <c r="Y177" s="50">
        <f>(K177*1000)/C177</f>
        <v>0</v>
      </c>
      <c r="Z177" s="50">
        <f t="shared" si="76"/>
        <v>0</v>
      </c>
      <c r="AA177" s="50">
        <f>(M177*1000)/C177</f>
        <v>0</v>
      </c>
      <c r="AB177" s="51">
        <f>(N177*1000)/C177</f>
        <v>0</v>
      </c>
      <c r="AC177" s="52">
        <f t="shared" si="70"/>
        <v>320</v>
      </c>
      <c r="AD177" s="53">
        <f>(R177*1000)/C177</f>
        <v>0</v>
      </c>
      <c r="AE177" s="54">
        <f t="shared" si="71"/>
        <v>320</v>
      </c>
    </row>
    <row r="178" spans="1:31" ht="16.5" hidden="1" customHeight="1">
      <c r="A178" s="30">
        <v>114591</v>
      </c>
      <c r="B178" s="341">
        <v>3.5</v>
      </c>
      <c r="C178" s="32">
        <v>50</v>
      </c>
      <c r="D178" s="342"/>
      <c r="E178" s="343"/>
      <c r="F178" s="343"/>
      <c r="G178" s="343"/>
      <c r="H178" s="344"/>
      <c r="I178" s="89" t="s">
        <v>216</v>
      </c>
      <c r="K178" s="58"/>
      <c r="L178" s="58"/>
      <c r="M178" s="58"/>
      <c r="N178" s="59"/>
      <c r="O178" s="298"/>
      <c r="P178" s="114"/>
      <c r="Q178" s="326"/>
      <c r="R178" s="327">
        <f t="shared" si="69"/>
        <v>0</v>
      </c>
      <c r="S178" s="63">
        <f t="shared" si="72"/>
        <v>0</v>
      </c>
      <c r="T178" s="346"/>
      <c r="U178" s="46">
        <f>SUM(S178:T178)</f>
        <v>0</v>
      </c>
      <c r="V178" s="66">
        <f>O178+R178-U178</f>
        <v>0</v>
      </c>
      <c r="W178" s="48"/>
      <c r="X178" s="49"/>
      <c r="Y178" s="50"/>
      <c r="Z178" s="305"/>
      <c r="AA178" s="50"/>
      <c r="AB178" s="51"/>
      <c r="AC178" s="52"/>
      <c r="AD178" s="53">
        <f>(R178*1000)/C178</f>
        <v>0</v>
      </c>
      <c r="AE178" s="54">
        <f t="shared" si="71"/>
        <v>0</v>
      </c>
    </row>
    <row r="179" spans="1:31" ht="16.5" customHeight="1">
      <c r="A179" s="30">
        <v>114521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909" t="s">
        <v>217</v>
      </c>
      <c r="K179" s="58"/>
      <c r="L179" s="58"/>
      <c r="M179" s="58"/>
      <c r="N179" s="59"/>
      <c r="O179" s="298"/>
      <c r="P179" s="61"/>
      <c r="Q179" s="62">
        <v>120</v>
      </c>
      <c r="R179" s="61">
        <f t="shared" si="69"/>
        <v>120</v>
      </c>
      <c r="S179" s="63">
        <f t="shared" si="72"/>
        <v>120</v>
      </c>
      <c r="T179" s="336"/>
      <c r="U179" s="46">
        <f>SUM(S179:T179)</f>
        <v>120</v>
      </c>
      <c r="V179" s="66">
        <f t="shared" ref="V179:V183" si="77">O179+R179-U179</f>
        <v>0</v>
      </c>
      <c r="W179" s="48"/>
      <c r="X179" s="51"/>
      <c r="Y179" s="50"/>
      <c r="Z179" s="305"/>
      <c r="AA179" s="50"/>
      <c r="AB179" s="51"/>
      <c r="AC179" s="53"/>
      <c r="AD179" s="53">
        <f>(R179*1000)/C179</f>
        <v>2400</v>
      </c>
      <c r="AE179" s="54">
        <f t="shared" si="71"/>
        <v>2400</v>
      </c>
    </row>
    <row r="180" spans="1:31" ht="18" hidden="1" customHeight="1">
      <c r="A180" s="30">
        <v>11450832</v>
      </c>
      <c r="B180" s="341">
        <v>3.5</v>
      </c>
      <c r="C180" s="32">
        <v>50</v>
      </c>
      <c r="D180" s="72"/>
      <c r="E180" s="73"/>
      <c r="F180" s="138"/>
      <c r="G180" s="73"/>
      <c r="H180" s="36"/>
      <c r="I180" s="97" t="s">
        <v>218</v>
      </c>
      <c r="J180" s="71"/>
      <c r="K180" s="58"/>
      <c r="L180" s="58"/>
      <c r="M180" s="58"/>
      <c r="N180" s="59"/>
      <c r="O180" s="298"/>
      <c r="P180" s="61"/>
      <c r="Q180" s="62"/>
      <c r="R180" s="61">
        <f t="shared" si="69"/>
        <v>0</v>
      </c>
      <c r="S180" s="63">
        <f t="shared" si="72"/>
        <v>0</v>
      </c>
      <c r="T180" s="45"/>
      <c r="U180" s="46">
        <f t="shared" si="45"/>
        <v>0</v>
      </c>
      <c r="V180" s="66">
        <f t="shared" si="77"/>
        <v>0</v>
      </c>
      <c r="W180" s="48"/>
      <c r="X180" s="50">
        <f t="shared" ref="X180:Y186" si="78">(J180*1000)/B180</f>
        <v>0</v>
      </c>
      <c r="Y180" s="50">
        <f t="shared" si="78"/>
        <v>0</v>
      </c>
      <c r="Z180" s="305">
        <f t="shared" ref="Z180:Z186" si="79">(L180*1000)/C180</f>
        <v>0</v>
      </c>
      <c r="AA180" s="50">
        <f t="shared" ref="AA180:AA186" si="80">(M180*1000)/C180</f>
        <v>0</v>
      </c>
      <c r="AB180" s="51">
        <f t="shared" ref="AB180:AB186" si="81">(N180*1000)/C180</f>
        <v>0</v>
      </c>
      <c r="AC180" s="51"/>
      <c r="AD180" s="53">
        <f>(R180*1000)/C180</f>
        <v>0</v>
      </c>
      <c r="AE180" s="54">
        <f t="shared" si="71"/>
        <v>0</v>
      </c>
    </row>
    <row r="181" spans="1:31" ht="18" hidden="1" customHeight="1">
      <c r="A181" s="348">
        <v>113301</v>
      </c>
      <c r="B181" s="349">
        <v>2.5</v>
      </c>
      <c r="C181" s="244" t="s">
        <v>75</v>
      </c>
      <c r="D181" s="350" t="s">
        <v>219</v>
      </c>
      <c r="E181" s="73"/>
      <c r="F181" s="138"/>
      <c r="G181" s="73"/>
      <c r="H181" s="73"/>
      <c r="I181" s="138"/>
      <c r="J181" s="224"/>
      <c r="K181" s="58"/>
      <c r="L181" s="58"/>
      <c r="M181" s="58"/>
      <c r="N181" s="59"/>
      <c r="O181" s="323">
        <f t="shared" si="75"/>
        <v>0</v>
      </c>
      <c r="P181" s="61"/>
      <c r="Q181" s="62"/>
      <c r="R181" s="61"/>
      <c r="S181" s="63"/>
      <c r="T181" s="336">
        <f>SUM(O181,R181)</f>
        <v>0</v>
      </c>
      <c r="U181" s="46">
        <f t="shared" si="45"/>
        <v>0</v>
      </c>
      <c r="V181" s="66">
        <f t="shared" si="77"/>
        <v>0</v>
      </c>
      <c r="W181" s="48"/>
      <c r="X181" s="51"/>
      <c r="Y181" s="50"/>
      <c r="Z181" s="305"/>
      <c r="AA181" s="50"/>
      <c r="AB181" s="51"/>
      <c r="AC181" s="51"/>
      <c r="AD181" s="53"/>
      <c r="AE181" s="54">
        <f t="shared" si="71"/>
        <v>0</v>
      </c>
    </row>
    <row r="182" spans="1:31" ht="18" customHeight="1">
      <c r="A182" s="348">
        <v>113301</v>
      </c>
      <c r="B182" s="349">
        <v>2.5</v>
      </c>
      <c r="C182" s="180">
        <v>25</v>
      </c>
      <c r="D182" s="351" t="s">
        <v>219</v>
      </c>
      <c r="E182" s="73"/>
      <c r="F182" s="138"/>
      <c r="G182" s="73"/>
      <c r="H182" s="73"/>
      <c r="I182" s="138"/>
      <c r="J182" s="352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>
        <f t="shared" si="72"/>
        <v>0</v>
      </c>
      <c r="T182" s="334"/>
      <c r="U182" s="46">
        <f t="shared" si="45"/>
        <v>0</v>
      </c>
      <c r="V182" s="66">
        <f t="shared" si="77"/>
        <v>0</v>
      </c>
      <c r="W182" s="48"/>
      <c r="X182" s="49">
        <f>(J182*1000)/C182</f>
        <v>0</v>
      </c>
      <c r="Y182" s="50"/>
      <c r="Z182" s="305">
        <f t="shared" si="79"/>
        <v>0</v>
      </c>
      <c r="AA182" s="50"/>
      <c r="AB182" s="51"/>
      <c r="AC182" s="52">
        <f t="shared" si="70"/>
        <v>0</v>
      </c>
      <c r="AD182" s="53"/>
      <c r="AE182" s="54">
        <f t="shared" si="71"/>
        <v>0</v>
      </c>
    </row>
    <row r="183" spans="1:31" ht="18" customHeight="1">
      <c r="A183" s="348">
        <v>113801</v>
      </c>
      <c r="B183" s="349" t="s">
        <v>505</v>
      </c>
      <c r="C183" s="353" t="s">
        <v>27</v>
      </c>
      <c r="D183" s="354"/>
      <c r="E183" s="355"/>
      <c r="F183" s="135" t="s">
        <v>221</v>
      </c>
      <c r="G183" s="73" t="s">
        <v>224</v>
      </c>
      <c r="H183" s="73"/>
      <c r="I183" s="138"/>
      <c r="J183" s="224"/>
      <c r="K183" s="58"/>
      <c r="L183" s="258">
        <v>26</v>
      </c>
      <c r="M183" s="58"/>
      <c r="N183" s="59"/>
      <c r="O183" s="356">
        <f t="shared" si="75"/>
        <v>26</v>
      </c>
      <c r="P183" s="61"/>
      <c r="Q183" s="62"/>
      <c r="R183" s="61"/>
      <c r="S183" s="63"/>
      <c r="T183" s="336">
        <f>SUM(O183,R183)</f>
        <v>26</v>
      </c>
      <c r="U183" s="302">
        <f t="shared" si="45"/>
        <v>26</v>
      </c>
      <c r="V183" s="66">
        <f t="shared" si="77"/>
        <v>0</v>
      </c>
      <c r="W183" s="48"/>
      <c r="X183" s="306"/>
      <c r="Y183" s="50"/>
      <c r="Z183" s="50"/>
      <c r="AA183" s="50"/>
      <c r="AB183" s="51"/>
      <c r="AC183" s="52">
        <f t="shared" si="70"/>
        <v>0</v>
      </c>
      <c r="AD183" s="53"/>
      <c r="AE183" s="54">
        <f t="shared" si="71"/>
        <v>0</v>
      </c>
    </row>
    <row r="184" spans="1:31" ht="16.5" hidden="1" customHeight="1">
      <c r="A184" s="190">
        <v>113601</v>
      </c>
      <c r="B184" s="191" t="s">
        <v>220</v>
      </c>
      <c r="C184" s="353">
        <v>25</v>
      </c>
      <c r="D184" s="357"/>
      <c r="E184" s="170"/>
      <c r="F184" s="358" t="s">
        <v>223</v>
      </c>
      <c r="G184" s="359" t="s">
        <v>222</v>
      </c>
      <c r="H184" s="103"/>
      <c r="I184" s="324"/>
      <c r="J184" s="224"/>
      <c r="K184" s="58"/>
      <c r="L184" s="360"/>
      <c r="M184" s="58"/>
      <c r="N184" s="59"/>
      <c r="O184" s="356">
        <f t="shared" si="75"/>
        <v>0</v>
      </c>
      <c r="P184" s="61"/>
      <c r="Q184" s="62"/>
      <c r="R184" s="61"/>
      <c r="S184" s="63">
        <f t="shared" si="72"/>
        <v>0</v>
      </c>
      <c r="T184" s="140"/>
      <c r="U184" s="302">
        <f t="shared" si="45"/>
        <v>0</v>
      </c>
      <c r="V184" s="66">
        <f t="shared" si="63"/>
        <v>0</v>
      </c>
      <c r="W184" s="48"/>
      <c r="X184" s="304"/>
      <c r="Y184" s="50"/>
      <c r="Z184" s="50">
        <f>(L184*1000)/C184</f>
        <v>0</v>
      </c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>
      <c r="A185" s="361">
        <v>113601</v>
      </c>
      <c r="B185" s="362">
        <v>2.5</v>
      </c>
      <c r="C185" s="363">
        <v>25</v>
      </c>
      <c r="D185" s="364"/>
      <c r="E185" s="365"/>
      <c r="F185" s="366" t="s">
        <v>223</v>
      </c>
      <c r="G185" s="367" t="s">
        <v>224</v>
      </c>
      <c r="H185" s="365"/>
      <c r="I185" s="368"/>
      <c r="J185" s="369"/>
      <c r="K185" s="370"/>
      <c r="L185" s="371"/>
      <c r="M185" s="370"/>
      <c r="N185" s="372"/>
      <c r="O185" s="373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 t="shared" si="79"/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8" hidden="1" customHeight="1">
      <c r="A186" s="30">
        <v>113001</v>
      </c>
      <c r="B186" s="108" t="s">
        <v>220</v>
      </c>
      <c r="C186" s="32">
        <v>25</v>
      </c>
      <c r="D186" s="72" t="s">
        <v>225</v>
      </c>
      <c r="E186" s="73" t="s">
        <v>226</v>
      </c>
      <c r="F186" s="138" t="s">
        <v>227</v>
      </c>
      <c r="G186" s="36" t="s">
        <v>228</v>
      </c>
      <c r="H186" s="73" t="s">
        <v>229</v>
      </c>
      <c r="I186" s="97"/>
      <c r="J186" s="71"/>
      <c r="K186" s="58"/>
      <c r="L186" s="58"/>
      <c r="M186" s="58"/>
      <c r="N186" s="59"/>
      <c r="O186" s="298"/>
      <c r="P186" s="61"/>
      <c r="Q186" s="62"/>
      <c r="R186" s="61">
        <f t="shared" si="69"/>
        <v>0</v>
      </c>
      <c r="S186" s="63">
        <f t="shared" si="72"/>
        <v>0</v>
      </c>
      <c r="T186" s="45"/>
      <c r="U186" s="46">
        <f t="shared" si="45"/>
        <v>0</v>
      </c>
      <c r="V186" s="66">
        <f t="shared" si="63"/>
        <v>0</v>
      </c>
      <c r="W186" s="48"/>
      <c r="X186" s="49">
        <f t="shared" ref="X186" si="82">(J186*1000)/C186</f>
        <v>0</v>
      </c>
      <c r="Y186" s="50">
        <f t="shared" si="78"/>
        <v>0</v>
      </c>
      <c r="Z186" s="50">
        <f t="shared" si="79"/>
        <v>0</v>
      </c>
      <c r="AA186" s="50">
        <f t="shared" si="80"/>
        <v>0</v>
      </c>
      <c r="AB186" s="51">
        <f t="shared" si="81"/>
        <v>0</v>
      </c>
      <c r="AC186" s="52">
        <f t="shared" si="70"/>
        <v>0</v>
      </c>
      <c r="AD186" s="53">
        <f>(R186*1000)/C186</f>
        <v>0</v>
      </c>
      <c r="AE186" s="54">
        <f t="shared" si="71"/>
        <v>0</v>
      </c>
    </row>
    <row r="187" spans="1:31" ht="18" hidden="1" customHeight="1">
      <c r="A187" s="100">
        <v>11359812</v>
      </c>
      <c r="B187" s="31" t="s">
        <v>220</v>
      </c>
      <c r="C187" s="96">
        <v>50</v>
      </c>
      <c r="D187" s="165"/>
      <c r="E187" s="103"/>
      <c r="F187" s="324"/>
      <c r="G187" s="223"/>
      <c r="H187" s="104"/>
      <c r="I187" s="89" t="s">
        <v>230</v>
      </c>
      <c r="J187" s="71"/>
      <c r="K187" s="58"/>
      <c r="L187" s="58"/>
      <c r="M187" s="58"/>
      <c r="N187" s="59"/>
      <c r="O187" s="298"/>
      <c r="P187" s="61"/>
      <c r="Q187" s="326"/>
      <c r="R187" s="327">
        <f t="shared" si="69"/>
        <v>0</v>
      </c>
      <c r="S187" s="328">
        <f>SUM(O187,R187)</f>
        <v>0</v>
      </c>
      <c r="T187" s="334"/>
      <c r="U187" s="46">
        <f t="shared" si="45"/>
        <v>0</v>
      </c>
      <c r="V187" s="66">
        <f t="shared" si="63"/>
        <v>0</v>
      </c>
      <c r="W187" s="48"/>
      <c r="X187" s="49"/>
      <c r="Y187" s="50"/>
      <c r="Z187" s="50"/>
      <c r="AA187" s="50"/>
      <c r="AB187" s="51"/>
      <c r="AC187" s="52"/>
      <c r="AD187" s="53">
        <f>(R187*1000)/C187</f>
        <v>0</v>
      </c>
      <c r="AE187" s="54">
        <f t="shared" si="71"/>
        <v>0</v>
      </c>
    </row>
    <row r="188" spans="1:31" ht="18" customHeight="1">
      <c r="A188" s="30">
        <v>11352892</v>
      </c>
      <c r="B188" s="31" t="s">
        <v>220</v>
      </c>
      <c r="C188" s="32">
        <v>50</v>
      </c>
      <c r="D188" s="72"/>
      <c r="E188" s="73"/>
      <c r="F188" s="138"/>
      <c r="G188" s="374"/>
      <c r="H188" s="36"/>
      <c r="I188" s="909" t="s">
        <v>471</v>
      </c>
      <c r="J188" s="71"/>
      <c r="K188" s="58"/>
      <c r="L188" s="58"/>
      <c r="M188" s="58"/>
      <c r="N188" s="59"/>
      <c r="O188" s="298"/>
      <c r="P188" s="61"/>
      <c r="Q188" s="62">
        <v>64</v>
      </c>
      <c r="R188" s="61">
        <f t="shared" si="69"/>
        <v>64</v>
      </c>
      <c r="S188" s="63">
        <f t="shared" ref="S188:S194" si="83">SUM(O188,R188)</f>
        <v>64</v>
      </c>
      <c r="T188" s="375"/>
      <c r="U188" s="46">
        <f t="shared" si="45"/>
        <v>64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 t="shared" ref="AD188" si="84">(R188*1000)/C188</f>
        <v>1280</v>
      </c>
      <c r="AE188" s="54">
        <f t="shared" si="71"/>
        <v>1280</v>
      </c>
    </row>
    <row r="189" spans="1:31" ht="18" customHeight="1">
      <c r="A189" s="30" t="s">
        <v>232</v>
      </c>
      <c r="B189" s="31">
        <v>2.5</v>
      </c>
      <c r="C189" s="32">
        <v>25</v>
      </c>
      <c r="D189" s="72"/>
      <c r="E189" s="73"/>
      <c r="F189" s="376" t="s">
        <v>233</v>
      </c>
      <c r="G189" s="374"/>
      <c r="H189" s="36"/>
      <c r="I189" s="97"/>
      <c r="J189" s="71"/>
      <c r="K189" s="58"/>
      <c r="L189" s="58"/>
      <c r="M189" s="58"/>
      <c r="N189" s="59"/>
      <c r="O189" s="298">
        <f>SUM(J189:N189)</f>
        <v>0</v>
      </c>
      <c r="P189" s="61"/>
      <c r="Q189" s="62"/>
      <c r="R189" s="61"/>
      <c r="S189" s="63">
        <f>SUM(O189,R189)</f>
        <v>0</v>
      </c>
      <c r="T189" s="375"/>
      <c r="U189" s="302">
        <f t="shared" si="45"/>
        <v>0</v>
      </c>
      <c r="V189" s="66"/>
      <c r="W189" s="48"/>
      <c r="X189" s="49"/>
      <c r="Y189" s="50"/>
      <c r="Z189" s="50">
        <f t="shared" ref="Z189:Z194" si="85">(L189*1000)/C189</f>
        <v>0</v>
      </c>
      <c r="AA189" s="50"/>
      <c r="AB189" s="51"/>
      <c r="AC189" s="52">
        <f t="shared" si="70"/>
        <v>0</v>
      </c>
      <c r="AD189" s="53"/>
      <c r="AE189" s="54">
        <f t="shared" si="71"/>
        <v>0</v>
      </c>
    </row>
    <row r="190" spans="1:31" ht="18" customHeight="1">
      <c r="A190" s="30" t="s">
        <v>234</v>
      </c>
      <c r="B190" s="31">
        <v>2.5</v>
      </c>
      <c r="C190" s="32">
        <v>25</v>
      </c>
      <c r="D190" s="72"/>
      <c r="E190" s="73"/>
      <c r="F190" s="337" t="s">
        <v>235</v>
      </c>
      <c r="G190" s="73"/>
      <c r="H190" s="36"/>
      <c r="I190" s="97"/>
      <c r="J190" s="71"/>
      <c r="K190" s="58"/>
      <c r="L190" s="338">
        <v>8</v>
      </c>
      <c r="M190" s="58"/>
      <c r="N190" s="59"/>
      <c r="O190" s="298">
        <f>SUM(J190:N190)</f>
        <v>8</v>
      </c>
      <c r="P190" s="61"/>
      <c r="Q190" s="62"/>
      <c r="R190" s="61"/>
      <c r="S190" s="63">
        <f>SUM(O190,R190)</f>
        <v>8</v>
      </c>
      <c r="T190" s="45"/>
      <c r="U190" s="302">
        <f t="shared" si="45"/>
        <v>8</v>
      </c>
      <c r="V190" s="66">
        <f>O190+R190-U190</f>
        <v>0</v>
      </c>
      <c r="W190" s="48"/>
      <c r="X190" s="49">
        <f t="shared" ref="X190:X194" si="86">(J190*1000)/C190</f>
        <v>0</v>
      </c>
      <c r="Y190" s="50">
        <f t="shared" ref="Y190:Y194" si="87">(K190*1000)/C190</f>
        <v>0</v>
      </c>
      <c r="Z190" s="50">
        <f t="shared" si="85"/>
        <v>320</v>
      </c>
      <c r="AA190" s="50">
        <f t="shared" ref="AA190:AA194" si="88">(M190*1000)/C190</f>
        <v>0</v>
      </c>
      <c r="AB190" s="51">
        <f t="shared" ref="AB190:AB194" si="89">(N190*1000)/C190</f>
        <v>0</v>
      </c>
      <c r="AC190" s="52">
        <f t="shared" si="70"/>
        <v>320</v>
      </c>
      <c r="AD190" s="53"/>
      <c r="AE190" s="54">
        <f t="shared" si="71"/>
        <v>320</v>
      </c>
    </row>
    <row r="191" spans="1:31" ht="18" customHeight="1">
      <c r="A191" s="30" t="s">
        <v>236</v>
      </c>
      <c r="B191" s="31">
        <v>2.5</v>
      </c>
      <c r="C191" s="106">
        <v>25</v>
      </c>
      <c r="D191" s="72" t="s">
        <v>237</v>
      </c>
      <c r="E191" s="73" t="s">
        <v>238</v>
      </c>
      <c r="F191" s="138"/>
      <c r="G191" s="73"/>
      <c r="H191" s="36"/>
      <c r="I191" s="97"/>
      <c r="J191" s="71">
        <v>160</v>
      </c>
      <c r="K191" s="58"/>
      <c r="L191" s="58"/>
      <c r="M191" s="58"/>
      <c r="N191" s="59"/>
      <c r="O191" s="298">
        <f t="shared" si="75"/>
        <v>160</v>
      </c>
      <c r="P191" s="61"/>
      <c r="Q191" s="62"/>
      <c r="R191" s="61"/>
      <c r="S191" s="63">
        <f t="shared" si="83"/>
        <v>160</v>
      </c>
      <c r="T191" s="45"/>
      <c r="U191" s="46">
        <f t="shared" si="45"/>
        <v>160</v>
      </c>
      <c r="V191" s="66">
        <f t="shared" si="63"/>
        <v>0</v>
      </c>
      <c r="W191" s="48"/>
      <c r="X191" s="49">
        <f t="shared" si="86"/>
        <v>6400</v>
      </c>
      <c r="Y191" s="49">
        <f t="shared" si="87"/>
        <v>0</v>
      </c>
      <c r="Z191" s="49">
        <f t="shared" si="85"/>
        <v>0</v>
      </c>
      <c r="AA191" s="50">
        <f t="shared" si="88"/>
        <v>0</v>
      </c>
      <c r="AB191" s="51">
        <f t="shared" si="89"/>
        <v>0</v>
      </c>
      <c r="AC191" s="52">
        <f t="shared" si="70"/>
        <v>6400</v>
      </c>
      <c r="AD191" s="53"/>
      <c r="AE191" s="54">
        <f t="shared" si="71"/>
        <v>6400</v>
      </c>
    </row>
    <row r="192" spans="1:31" ht="18" hidden="1" customHeight="1">
      <c r="A192" s="30">
        <v>114001</v>
      </c>
      <c r="B192" s="31" t="s">
        <v>239</v>
      </c>
      <c r="C192" s="32">
        <v>25</v>
      </c>
      <c r="D192" s="72" t="s">
        <v>240</v>
      </c>
      <c r="E192" s="73" t="s">
        <v>241</v>
      </c>
      <c r="F192" s="138" t="s">
        <v>242</v>
      </c>
      <c r="G192" s="36" t="s">
        <v>243</v>
      </c>
      <c r="H192" s="73" t="s">
        <v>244</v>
      </c>
      <c r="I192" s="97"/>
      <c r="J192" s="71"/>
      <c r="K192" s="58"/>
      <c r="L192" s="58"/>
      <c r="M192" s="58"/>
      <c r="N192" s="59"/>
      <c r="O192" s="298">
        <f t="shared" si="75"/>
        <v>0</v>
      </c>
      <c r="P192" s="61"/>
      <c r="Q192" s="62"/>
      <c r="R192" s="61">
        <f t="shared" si="69"/>
        <v>0</v>
      </c>
      <c r="S192" s="63">
        <f t="shared" si="83"/>
        <v>0</v>
      </c>
      <c r="T192" s="45"/>
      <c r="U192" s="46">
        <f t="shared" si="45"/>
        <v>0</v>
      </c>
      <c r="V192" s="66">
        <f t="shared" si="63"/>
        <v>0</v>
      </c>
      <c r="W192" s="48"/>
      <c r="X192" s="49">
        <f t="shared" si="86"/>
        <v>0</v>
      </c>
      <c r="Y192" s="50">
        <f t="shared" si="87"/>
        <v>0</v>
      </c>
      <c r="Z192" s="50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0</v>
      </c>
      <c r="AD192" s="53">
        <f t="shared" ref="AD192:AD194" si="90">(R192*1000)/C192</f>
        <v>0</v>
      </c>
      <c r="AE192" s="54">
        <f t="shared" si="71"/>
        <v>0</v>
      </c>
    </row>
    <row r="193" spans="1:31" ht="18" hidden="1" customHeight="1">
      <c r="A193" s="100">
        <v>114101</v>
      </c>
      <c r="B193" s="101">
        <v>3.5</v>
      </c>
      <c r="C193" s="96">
        <v>25</v>
      </c>
      <c r="D193" s="165">
        <v>512</v>
      </c>
      <c r="E193" s="103">
        <v>912</v>
      </c>
      <c r="F193" s="324"/>
      <c r="G193" s="103"/>
      <c r="H193" s="103"/>
      <c r="I193" s="105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ref="U193:U208" si="91">SUM(S193:T193)</f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si="90"/>
        <v>0</v>
      </c>
      <c r="AE193" s="54">
        <f t="shared" si="71"/>
        <v>0</v>
      </c>
    </row>
    <row r="194" spans="1:31" ht="18" hidden="1" customHeight="1">
      <c r="A194" s="30">
        <v>115001</v>
      </c>
      <c r="B194" s="108">
        <v>3.5</v>
      </c>
      <c r="C194" s="32">
        <v>25</v>
      </c>
      <c r="D194" s="72">
        <v>513</v>
      </c>
      <c r="E194" s="73">
        <v>913</v>
      </c>
      <c r="F194" s="138" t="s">
        <v>245</v>
      </c>
      <c r="G194" s="73">
        <v>9613</v>
      </c>
      <c r="H194" s="36">
        <v>8613</v>
      </c>
      <c r="I194" s="97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si="91"/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>
      <c r="A195" s="30">
        <v>115591</v>
      </c>
      <c r="B195" s="108">
        <v>4</v>
      </c>
      <c r="C195" s="94">
        <v>50</v>
      </c>
      <c r="D195" s="377"/>
      <c r="E195" s="324"/>
      <c r="F195" s="324"/>
      <c r="G195" s="324"/>
      <c r="H195" s="105"/>
      <c r="I195" s="89" t="s">
        <v>246</v>
      </c>
      <c r="J195" s="71"/>
      <c r="K195" s="58"/>
      <c r="L195" s="58"/>
      <c r="M195" s="58"/>
      <c r="N195" s="59"/>
      <c r="O195" s="298"/>
      <c r="P195" s="114"/>
      <c r="Q195" s="326"/>
      <c r="R195" s="114">
        <f t="shared" si="69"/>
        <v>0</v>
      </c>
      <c r="S195" s="63">
        <f>SUM(O195,R195)</f>
        <v>0</v>
      </c>
      <c r="T195" s="227"/>
      <c r="U195" s="46">
        <f t="shared" si="91"/>
        <v>0</v>
      </c>
      <c r="V195" s="66">
        <f t="shared" si="63"/>
        <v>0</v>
      </c>
      <c r="W195" s="48"/>
      <c r="X195" s="49"/>
      <c r="Y195" s="50"/>
      <c r="Z195" s="50"/>
      <c r="AA195" s="50"/>
      <c r="AB195" s="51"/>
      <c r="AC195" s="52"/>
      <c r="AD195" s="53">
        <f>(R195*1000)/C195</f>
        <v>0</v>
      </c>
      <c r="AE195" s="54">
        <f t="shared" si="71"/>
        <v>0</v>
      </c>
    </row>
    <row r="196" spans="1:31" ht="18" customHeight="1">
      <c r="A196" s="30">
        <v>115501</v>
      </c>
      <c r="B196" s="108">
        <v>4</v>
      </c>
      <c r="C196" s="32">
        <v>50</v>
      </c>
      <c r="D196" s="72"/>
      <c r="E196" s="73"/>
      <c r="F196" s="138"/>
      <c r="G196" s="73"/>
      <c r="H196" s="36"/>
      <c r="I196" s="909" t="s">
        <v>247</v>
      </c>
      <c r="J196" s="71"/>
      <c r="K196" s="58"/>
      <c r="L196" s="58"/>
      <c r="M196" s="58"/>
      <c r="N196" s="59"/>
      <c r="O196" s="298"/>
      <c r="P196" s="61"/>
      <c r="Q196" s="62">
        <v>180</v>
      </c>
      <c r="R196" s="61">
        <f t="shared" si="69"/>
        <v>180</v>
      </c>
      <c r="S196" s="63">
        <f>SUM(O196,R196)</f>
        <v>180</v>
      </c>
      <c r="T196" s="45"/>
      <c r="U196" s="46">
        <f t="shared" si="91"/>
        <v>180</v>
      </c>
      <c r="V196" s="66">
        <f t="shared" si="63"/>
        <v>0</v>
      </c>
      <c r="W196" s="48"/>
      <c r="X196" s="49">
        <f>(J196*1000)/C196</f>
        <v>0</v>
      </c>
      <c r="Y196" s="50">
        <f>(K196*1000)/C196</f>
        <v>0</v>
      </c>
      <c r="Z196" s="50">
        <f>(L196*1000)/C196</f>
        <v>0</v>
      </c>
      <c r="AA196" s="50">
        <f>(M196*1000)/C196</f>
        <v>0</v>
      </c>
      <c r="AB196" s="51">
        <f>(N196*1000)/C196</f>
        <v>0</v>
      </c>
      <c r="AC196" s="52">
        <f t="shared" si="70"/>
        <v>0</v>
      </c>
      <c r="AD196" s="53">
        <f>(R196*1000)/C196</f>
        <v>3600</v>
      </c>
      <c r="AE196" s="54">
        <f t="shared" si="71"/>
        <v>3600</v>
      </c>
    </row>
    <row r="197" spans="1:31" ht="18" customHeight="1">
      <c r="A197" s="119" t="s">
        <v>248</v>
      </c>
      <c r="B197" s="120"/>
      <c r="C197" s="121"/>
      <c r="D197" s="120"/>
      <c r="E197" s="120"/>
      <c r="F197" s="120"/>
      <c r="G197" s="120"/>
      <c r="H197" s="120"/>
      <c r="I197" s="120"/>
      <c r="J197" s="122">
        <f t="shared" ref="J197:U197" si="92">SUM(J163:J196)</f>
        <v>232</v>
      </c>
      <c r="K197" s="123">
        <f t="shared" si="92"/>
        <v>0</v>
      </c>
      <c r="L197" s="123">
        <f t="shared" si="92"/>
        <v>58</v>
      </c>
      <c r="M197" s="123">
        <f t="shared" si="92"/>
        <v>0</v>
      </c>
      <c r="N197" s="124">
        <f t="shared" si="92"/>
        <v>0</v>
      </c>
      <c r="O197" s="125">
        <f t="shared" si="92"/>
        <v>290</v>
      </c>
      <c r="P197" s="126">
        <f t="shared" si="92"/>
        <v>0</v>
      </c>
      <c r="Q197" s="127">
        <f t="shared" si="92"/>
        <v>428</v>
      </c>
      <c r="R197" s="126">
        <f t="shared" si="92"/>
        <v>428</v>
      </c>
      <c r="S197" s="128">
        <f t="shared" si="92"/>
        <v>692</v>
      </c>
      <c r="T197" s="129">
        <f t="shared" si="92"/>
        <v>26</v>
      </c>
      <c r="U197" s="130">
        <f t="shared" si="92"/>
        <v>718</v>
      </c>
      <c r="V197" s="66">
        <f t="shared" si="63"/>
        <v>0</v>
      </c>
      <c r="W197" s="131"/>
      <c r="X197" s="132">
        <f t="shared" ref="X197:AE197" si="93">SUM(X163:X196)</f>
        <v>9280</v>
      </c>
      <c r="Y197" s="129">
        <f t="shared" si="93"/>
        <v>0</v>
      </c>
      <c r="Z197" s="129">
        <f t="shared" si="93"/>
        <v>1280</v>
      </c>
      <c r="AA197" s="129">
        <f t="shared" si="93"/>
        <v>0</v>
      </c>
      <c r="AB197" s="133">
        <f t="shared" si="93"/>
        <v>0</v>
      </c>
      <c r="AC197" s="130">
        <f t="shared" si="93"/>
        <v>10560</v>
      </c>
      <c r="AD197" s="133">
        <f t="shared" si="93"/>
        <v>8560</v>
      </c>
      <c r="AE197" s="134">
        <f t="shared" si="93"/>
        <v>19120</v>
      </c>
    </row>
    <row r="198" spans="1:31" ht="18" hidden="1" customHeight="1">
      <c r="A198" s="77">
        <v>161001</v>
      </c>
      <c r="B198" s="31" t="s">
        <v>206</v>
      </c>
      <c r="C198" s="78">
        <v>25</v>
      </c>
      <c r="D198" s="79" t="s">
        <v>249</v>
      </c>
      <c r="E198" s="80" t="s">
        <v>250</v>
      </c>
      <c r="F198" s="80" t="s">
        <v>251</v>
      </c>
      <c r="G198" s="80" t="s">
        <v>252</v>
      </c>
      <c r="H198" s="81" t="s">
        <v>253</v>
      </c>
      <c r="I198" s="81"/>
      <c r="J198" s="37"/>
      <c r="K198" s="38"/>
      <c r="L198" s="38"/>
      <c r="M198" s="38"/>
      <c r="N198" s="39"/>
      <c r="O198" s="40">
        <f t="shared" ref="O198:O208" si="94">SUM(J198:N198)</f>
        <v>0</v>
      </c>
      <c r="P198" s="41"/>
      <c r="Q198" s="42"/>
      <c r="R198" s="41">
        <f t="shared" ref="R198:R208" si="95">SUM(P198:Q198)</f>
        <v>0</v>
      </c>
      <c r="S198" s="44">
        <f t="shared" ref="S198:S208" si="96">SUM(O198,R198)</f>
        <v>0</v>
      </c>
      <c r="T198" s="45"/>
      <c r="U198" s="46">
        <f t="shared" si="91"/>
        <v>0</v>
      </c>
      <c r="V198" s="66">
        <f t="shared" si="63"/>
        <v>0</v>
      </c>
      <c r="W198" s="48"/>
      <c r="X198" s="49">
        <f t="shared" ref="X198:X208" si="97">(J198*1000)/C198</f>
        <v>0</v>
      </c>
      <c r="Y198" s="50">
        <f t="shared" ref="Y198:Y208" si="98">(K198*1000)/C198</f>
        <v>0</v>
      </c>
      <c r="Z198" s="50">
        <f t="shared" ref="Z198:Z208" si="99">(L198*1000)/C198</f>
        <v>0</v>
      </c>
      <c r="AA198" s="50">
        <f t="shared" ref="AA198:AA208" si="100">(M198*1000)/C198</f>
        <v>0</v>
      </c>
      <c r="AB198" s="51">
        <f t="shared" ref="AB198:AB208" si="101">(N198*1000)/C198</f>
        <v>0</v>
      </c>
      <c r="AC198" s="52">
        <f t="shared" ref="AC198:AC208" si="102">SUM(X198:AB198)</f>
        <v>0</v>
      </c>
      <c r="AD198" s="53">
        <f t="shared" ref="AD198:AD208" si="103">(R198*1000)/C198</f>
        <v>0</v>
      </c>
      <c r="AE198" s="54">
        <f t="shared" ref="AE198:AE208" si="104">SUM(AC198:AD198)</f>
        <v>0</v>
      </c>
    </row>
    <row r="199" spans="1:31" ht="18" customHeight="1">
      <c r="A199" s="30">
        <v>162001</v>
      </c>
      <c r="B199" s="31">
        <v>2.5</v>
      </c>
      <c r="C199" s="32">
        <v>25</v>
      </c>
      <c r="D199" s="72" t="s">
        <v>254</v>
      </c>
      <c r="E199" s="73"/>
      <c r="F199" s="73"/>
      <c r="G199" s="73"/>
      <c r="H199" s="36"/>
      <c r="I199" s="36"/>
      <c r="J199" s="396">
        <v>8</v>
      </c>
      <c r="K199" s="58"/>
      <c r="L199" s="58"/>
      <c r="M199" s="58"/>
      <c r="N199" s="59"/>
      <c r="O199" s="60">
        <f>SUM(J199:N199)</f>
        <v>8</v>
      </c>
      <c r="P199" s="41"/>
      <c r="Q199" s="42"/>
      <c r="R199" s="41">
        <f t="shared" si="95"/>
        <v>0</v>
      </c>
      <c r="S199" s="44">
        <f t="shared" si="96"/>
        <v>8</v>
      </c>
      <c r="T199" s="45"/>
      <c r="U199" s="46">
        <f t="shared" si="91"/>
        <v>8</v>
      </c>
      <c r="V199" s="66">
        <f t="shared" si="63"/>
        <v>0</v>
      </c>
      <c r="W199" s="48"/>
      <c r="X199" s="49">
        <f t="shared" si="97"/>
        <v>320</v>
      </c>
      <c r="Y199" s="50">
        <f t="shared" si="98"/>
        <v>0</v>
      </c>
      <c r="Z199" s="50">
        <f t="shared" si="99"/>
        <v>0</v>
      </c>
      <c r="AA199" s="50">
        <f t="shared" si="100"/>
        <v>0</v>
      </c>
      <c r="AB199" s="51">
        <f t="shared" si="101"/>
        <v>0</v>
      </c>
      <c r="AC199" s="52">
        <f t="shared" si="102"/>
        <v>320</v>
      </c>
      <c r="AD199" s="53">
        <f t="shared" si="103"/>
        <v>0</v>
      </c>
      <c r="AE199" s="54">
        <f t="shared" si="104"/>
        <v>320</v>
      </c>
    </row>
    <row r="200" spans="1:31" ht="18" hidden="1" customHeight="1">
      <c r="A200" s="30">
        <v>162001</v>
      </c>
      <c r="B200" s="31">
        <v>2.5</v>
      </c>
      <c r="C200" s="32">
        <v>40</v>
      </c>
      <c r="D200" s="72" t="s">
        <v>254</v>
      </c>
      <c r="E200" s="73" t="s">
        <v>255</v>
      </c>
      <c r="F200" s="73" t="s">
        <v>256</v>
      </c>
      <c r="G200" s="73" t="s">
        <v>257</v>
      </c>
      <c r="H200" s="36" t="s">
        <v>258</v>
      </c>
      <c r="I200" s="36" t="s">
        <v>259</v>
      </c>
      <c r="J200" s="71"/>
      <c r="K200" s="58"/>
      <c r="L200" s="58"/>
      <c r="M200" s="58"/>
      <c r="N200" s="59"/>
      <c r="O200" s="60">
        <f t="shared" si="94"/>
        <v>0</v>
      </c>
      <c r="P200" s="41"/>
      <c r="Q200" s="42"/>
      <c r="R200" s="41">
        <f t="shared" si="95"/>
        <v>0</v>
      </c>
      <c r="S200" s="44">
        <f t="shared" si="96"/>
        <v>0</v>
      </c>
      <c r="T200" s="45"/>
      <c r="U200" s="46">
        <f t="shared" si="91"/>
        <v>0</v>
      </c>
      <c r="V200" s="66">
        <f t="shared" si="63"/>
        <v>0</v>
      </c>
      <c r="W200" s="48"/>
      <c r="X200" s="49">
        <f t="shared" si="97"/>
        <v>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0</v>
      </c>
      <c r="AD200" s="53">
        <f t="shared" si="103"/>
        <v>0</v>
      </c>
      <c r="AE200" s="54">
        <f t="shared" si="104"/>
        <v>0</v>
      </c>
    </row>
    <row r="201" spans="1:31" ht="18" hidden="1" customHeight="1">
      <c r="A201" s="30">
        <v>163001</v>
      </c>
      <c r="B201" s="31">
        <v>3.5</v>
      </c>
      <c r="C201" s="32">
        <v>25</v>
      </c>
      <c r="D201" s="72" t="s">
        <v>260</v>
      </c>
      <c r="E201" s="73" t="s">
        <v>261</v>
      </c>
      <c r="F201" s="73" t="s">
        <v>262</v>
      </c>
      <c r="G201" s="73" t="s">
        <v>263</v>
      </c>
      <c r="H201" s="36" t="s">
        <v>264</v>
      </c>
      <c r="I201" s="36" t="s">
        <v>265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161201</v>
      </c>
      <c r="B202" s="31" t="s">
        <v>206</v>
      </c>
      <c r="C202" s="32">
        <v>5</v>
      </c>
      <c r="D202" s="72" t="s">
        <v>266</v>
      </c>
      <c r="E202" s="73" t="s">
        <v>267</v>
      </c>
      <c r="F202" s="73"/>
      <c r="G202" s="73"/>
      <c r="H202" s="36"/>
      <c r="I202" s="36"/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customHeight="1">
      <c r="A203" s="30">
        <v>161201</v>
      </c>
      <c r="B203" s="31" t="s">
        <v>206</v>
      </c>
      <c r="C203" s="32">
        <v>25</v>
      </c>
      <c r="D203" s="72" t="s">
        <v>266</v>
      </c>
      <c r="E203" s="73" t="s">
        <v>267</v>
      </c>
      <c r="F203" s="73"/>
      <c r="G203" s="73"/>
      <c r="H203" s="36"/>
      <c r="I203" s="36"/>
      <c r="J203" s="71">
        <v>16</v>
      </c>
      <c r="K203" s="58"/>
      <c r="L203" s="58"/>
      <c r="M203" s="58"/>
      <c r="N203" s="59"/>
      <c r="O203" s="60">
        <f t="shared" si="94"/>
        <v>16</v>
      </c>
      <c r="P203" s="41"/>
      <c r="Q203" s="42"/>
      <c r="R203" s="41">
        <f t="shared" si="95"/>
        <v>0</v>
      </c>
      <c r="S203" s="44">
        <f t="shared" si="96"/>
        <v>16</v>
      </c>
      <c r="T203" s="45"/>
      <c r="U203" s="46">
        <f t="shared" si="91"/>
        <v>16</v>
      </c>
      <c r="V203" s="66">
        <f t="shared" si="63"/>
        <v>0</v>
      </c>
      <c r="W203" s="48"/>
      <c r="X203" s="49">
        <f t="shared" si="97"/>
        <v>640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640</v>
      </c>
      <c r="AD203" s="53">
        <f t="shared" si="103"/>
        <v>0</v>
      </c>
      <c r="AE203" s="54">
        <f t="shared" si="104"/>
        <v>640</v>
      </c>
    </row>
    <row r="204" spans="1:31" ht="18" customHeight="1">
      <c r="A204" s="30">
        <v>162201</v>
      </c>
      <c r="B204" s="31">
        <v>2.5</v>
      </c>
      <c r="C204" s="32">
        <v>25</v>
      </c>
      <c r="D204" s="72" t="s">
        <v>268</v>
      </c>
      <c r="E204" s="73" t="s">
        <v>269</v>
      </c>
      <c r="F204" s="73"/>
      <c r="G204" s="73"/>
      <c r="H204" s="36"/>
      <c r="I204" s="36"/>
      <c r="J204" s="71">
        <v>32</v>
      </c>
      <c r="K204" s="58"/>
      <c r="L204" s="58"/>
      <c r="M204" s="58"/>
      <c r="N204" s="59"/>
      <c r="O204" s="60">
        <f t="shared" si="94"/>
        <v>32</v>
      </c>
      <c r="P204" s="41" t="s">
        <v>5</v>
      </c>
      <c r="Q204" s="42"/>
      <c r="R204" s="41">
        <f t="shared" si="95"/>
        <v>0</v>
      </c>
      <c r="S204" s="44">
        <f t="shared" si="96"/>
        <v>32</v>
      </c>
      <c r="T204" s="45"/>
      <c r="U204" s="46">
        <f t="shared" si="91"/>
        <v>32</v>
      </c>
      <c r="V204" s="66">
        <f t="shared" si="63"/>
        <v>0</v>
      </c>
      <c r="W204" s="48"/>
      <c r="X204" s="49">
        <f t="shared" si="97"/>
        <v>1280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1280</v>
      </c>
      <c r="AD204" s="53">
        <f t="shared" si="103"/>
        <v>0</v>
      </c>
      <c r="AE204" s="54">
        <f t="shared" si="104"/>
        <v>1280</v>
      </c>
    </row>
    <row r="205" spans="1:31" ht="18" hidden="1" customHeight="1">
      <c r="A205" s="30">
        <v>162301</v>
      </c>
      <c r="B205" s="108">
        <v>4</v>
      </c>
      <c r="C205" s="32">
        <v>25</v>
      </c>
      <c r="D205" s="72" t="s">
        <v>270</v>
      </c>
      <c r="E205" s="73" t="s">
        <v>271</v>
      </c>
      <c r="F205" s="73"/>
      <c r="G205" s="73"/>
      <c r="H205" s="36"/>
      <c r="I205" s="36"/>
      <c r="J205" s="37"/>
      <c r="K205" s="38"/>
      <c r="L205" s="38"/>
      <c r="M205" s="38"/>
      <c r="N205" s="39"/>
      <c r="O205" s="40">
        <f t="shared" si="94"/>
        <v>0</v>
      </c>
      <c r="P205" s="41"/>
      <c r="Q205" s="42"/>
      <c r="R205" s="41">
        <f t="shared" si="95"/>
        <v>0</v>
      </c>
      <c r="S205" s="44">
        <f t="shared" si="96"/>
        <v>0</v>
      </c>
      <c r="T205" s="45"/>
      <c r="U205" s="46">
        <f t="shared" si="91"/>
        <v>0</v>
      </c>
      <c r="V205" s="66">
        <f t="shared" si="63"/>
        <v>0</v>
      </c>
      <c r="W205" s="48"/>
      <c r="X205" s="49">
        <f t="shared" si="97"/>
        <v>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0</v>
      </c>
      <c r="AD205" s="53">
        <f t="shared" si="103"/>
        <v>0</v>
      </c>
      <c r="AE205" s="54">
        <f t="shared" si="104"/>
        <v>0</v>
      </c>
    </row>
    <row r="206" spans="1:31" ht="18" hidden="1" customHeight="1">
      <c r="A206" s="30">
        <v>163201</v>
      </c>
      <c r="B206" s="108">
        <v>4</v>
      </c>
      <c r="C206" s="32">
        <v>25</v>
      </c>
      <c r="D206" s="72" t="s">
        <v>272</v>
      </c>
      <c r="E206" s="73" t="s">
        <v>273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>
      <c r="A207" s="30">
        <v>161101</v>
      </c>
      <c r="B207" s="31" t="s">
        <v>220</v>
      </c>
      <c r="C207" s="32">
        <v>5</v>
      </c>
      <c r="D207" s="72">
        <v>6514</v>
      </c>
      <c r="E207" s="73">
        <v>8914</v>
      </c>
      <c r="F207" s="73" t="s">
        <v>274</v>
      </c>
      <c r="G207" s="73">
        <v>9614</v>
      </c>
      <c r="H207" s="36">
        <v>8614</v>
      </c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>
      <c r="A208" s="77">
        <v>161101</v>
      </c>
      <c r="B208" s="229" t="s">
        <v>220</v>
      </c>
      <c r="C208" s="78">
        <v>25</v>
      </c>
      <c r="D208" s="79">
        <v>6514</v>
      </c>
      <c r="E208" s="80">
        <v>8914</v>
      </c>
      <c r="F208" s="80" t="s">
        <v>274</v>
      </c>
      <c r="G208" s="80">
        <v>9614</v>
      </c>
      <c r="H208" s="81">
        <v>8614</v>
      </c>
      <c r="I208" s="81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6.5" customHeight="1">
      <c r="A209" s="119" t="s">
        <v>275</v>
      </c>
      <c r="B209" s="378"/>
      <c r="C209" s="379"/>
      <c r="D209" s="122"/>
      <c r="E209" s="123"/>
      <c r="F209" s="123"/>
      <c r="G209" s="123"/>
      <c r="H209" s="380"/>
      <c r="I209" s="380"/>
      <c r="J209" s="123">
        <f t="shared" ref="J209:U209" si="105">SUM(J198:J208)</f>
        <v>56</v>
      </c>
      <c r="K209" s="123">
        <f t="shared" si="105"/>
        <v>0</v>
      </c>
      <c r="L209" s="123">
        <f t="shared" si="105"/>
        <v>0</v>
      </c>
      <c r="M209" s="123">
        <f t="shared" si="105"/>
        <v>0</v>
      </c>
      <c r="N209" s="124">
        <f t="shared" si="105"/>
        <v>0</v>
      </c>
      <c r="O209" s="125">
        <f t="shared" si="105"/>
        <v>56</v>
      </c>
      <c r="P209" s="126">
        <f t="shared" si="105"/>
        <v>0</v>
      </c>
      <c r="Q209" s="127">
        <f t="shared" si="105"/>
        <v>0</v>
      </c>
      <c r="R209" s="126">
        <f t="shared" si="105"/>
        <v>0</v>
      </c>
      <c r="S209" s="128">
        <f t="shared" si="105"/>
        <v>56</v>
      </c>
      <c r="T209" s="129">
        <f t="shared" si="105"/>
        <v>0</v>
      </c>
      <c r="U209" s="130">
        <f t="shared" si="105"/>
        <v>56</v>
      </c>
      <c r="V209" s="66">
        <f t="shared" si="63"/>
        <v>0</v>
      </c>
      <c r="W209" s="131"/>
      <c r="X209" s="132">
        <f t="shared" ref="X209:AE209" si="106">SUM(X198:X208)</f>
        <v>2240</v>
      </c>
      <c r="Y209" s="129">
        <f t="shared" si="106"/>
        <v>0</v>
      </c>
      <c r="Z209" s="129">
        <f t="shared" si="106"/>
        <v>0</v>
      </c>
      <c r="AA209" s="129">
        <f t="shared" si="106"/>
        <v>0</v>
      </c>
      <c r="AB209" s="133">
        <f t="shared" si="106"/>
        <v>0</v>
      </c>
      <c r="AC209" s="130">
        <f t="shared" si="106"/>
        <v>2240</v>
      </c>
      <c r="AD209" s="133">
        <f t="shared" si="106"/>
        <v>0</v>
      </c>
      <c r="AE209" s="134">
        <f t="shared" si="106"/>
        <v>2240</v>
      </c>
    </row>
    <row r="210" spans="1:31" ht="18" hidden="1" customHeight="1">
      <c r="A210" s="381">
        <v>13901109</v>
      </c>
      <c r="B210" s="31" t="s">
        <v>239</v>
      </c>
      <c r="C210" s="32">
        <v>25</v>
      </c>
      <c r="D210" s="72"/>
      <c r="E210" s="73"/>
      <c r="F210" s="73"/>
      <c r="G210" s="73"/>
      <c r="H210" s="73"/>
      <c r="I210" s="36" t="s">
        <v>276</v>
      </c>
      <c r="J210" s="37"/>
      <c r="K210" s="38"/>
      <c r="L210" s="38"/>
      <c r="M210" s="38"/>
      <c r="N210" s="39"/>
      <c r="O210" s="40">
        <f t="shared" ref="O210:O211" si="107">SUM(J210:N210)</f>
        <v>0</v>
      </c>
      <c r="P210" s="41"/>
      <c r="Q210" s="42"/>
      <c r="R210" s="41">
        <f t="shared" ref="R210:R211" si="108">SUM(P210:Q210)</f>
        <v>0</v>
      </c>
      <c r="S210" s="44">
        <f>SUM(O210,R210)</f>
        <v>0</v>
      </c>
      <c r="T210" s="45"/>
      <c r="U210" s="46">
        <f>SUM(S210:T210)</f>
        <v>0</v>
      </c>
      <c r="V210" s="66">
        <f t="shared" si="63"/>
        <v>0</v>
      </c>
      <c r="W210" s="48"/>
      <c r="X210" s="49">
        <f>(J210*1000)/C210</f>
        <v>0</v>
      </c>
      <c r="Y210" s="50">
        <f>(K210*1000)/C210</f>
        <v>0</v>
      </c>
      <c r="Z210" s="50">
        <f>(L210*1000)/C210</f>
        <v>0</v>
      </c>
      <c r="AA210" s="50">
        <f>(M210*1000)/C210</f>
        <v>0</v>
      </c>
      <c r="AB210" s="51">
        <f>(N210*1000)/C210</f>
        <v>0</v>
      </c>
      <c r="AC210" s="52">
        <f t="shared" ref="AC210:AC211" si="109">SUM(X210:AB210)</f>
        <v>0</v>
      </c>
      <c r="AD210" s="53">
        <f>(R210*1000)/C210</f>
        <v>0</v>
      </c>
      <c r="AE210" s="54">
        <f t="shared" ref="AE210:AE211" si="110">SUM(AC210:AD210)</f>
        <v>0</v>
      </c>
    </row>
    <row r="211" spans="1:31" ht="18" hidden="1" customHeight="1">
      <c r="A211" s="381">
        <v>13901145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277</v>
      </c>
      <c r="J211" s="37"/>
      <c r="K211" s="38"/>
      <c r="L211" s="38"/>
      <c r="M211" s="38"/>
      <c r="N211" s="39"/>
      <c r="O211" s="40">
        <f t="shared" si="107"/>
        <v>0</v>
      </c>
      <c r="P211" s="41"/>
      <c r="Q211" s="42"/>
      <c r="R211" s="41">
        <f t="shared" si="108"/>
        <v>0</v>
      </c>
      <c r="S211" s="44">
        <f>SUM(O211,R211)</f>
        <v>0</v>
      </c>
      <c r="T211" s="45"/>
      <c r="U211" s="46">
        <f t="shared" ref="U211:U274" si="111"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si="109"/>
        <v>0</v>
      </c>
      <c r="AD211" s="53">
        <f>(R211*1000)/C211</f>
        <v>0</v>
      </c>
      <c r="AE211" s="54">
        <f t="shared" si="110"/>
        <v>0</v>
      </c>
    </row>
    <row r="212" spans="1:31" ht="1.5" hidden="1" customHeight="1">
      <c r="A212" s="119" t="s">
        <v>278</v>
      </c>
      <c r="B212" s="120"/>
      <c r="C212" s="121"/>
      <c r="D212" s="120"/>
      <c r="E212" s="120"/>
      <c r="F212" s="120"/>
      <c r="G212" s="120"/>
      <c r="H212" s="120"/>
      <c r="I212" s="120"/>
      <c r="J212" s="268">
        <f t="shared" ref="J212:U212" si="112">SUM(J210:J211)</f>
        <v>0</v>
      </c>
      <c r="K212" s="269">
        <f t="shared" si="112"/>
        <v>0</v>
      </c>
      <c r="L212" s="269">
        <f t="shared" si="112"/>
        <v>0</v>
      </c>
      <c r="M212" s="269">
        <f t="shared" si="112"/>
        <v>0</v>
      </c>
      <c r="N212" s="270">
        <f t="shared" si="112"/>
        <v>0</v>
      </c>
      <c r="O212" s="271">
        <f t="shared" si="112"/>
        <v>0</v>
      </c>
      <c r="P212" s="272">
        <f t="shared" si="112"/>
        <v>0</v>
      </c>
      <c r="Q212" s="273">
        <f t="shared" si="112"/>
        <v>0</v>
      </c>
      <c r="R212" s="272">
        <f t="shared" si="112"/>
        <v>0</v>
      </c>
      <c r="S212" s="274">
        <f t="shared" si="112"/>
        <v>0</v>
      </c>
      <c r="T212" s="275">
        <f t="shared" si="112"/>
        <v>0</v>
      </c>
      <c r="U212" s="276">
        <f t="shared" si="112"/>
        <v>0</v>
      </c>
      <c r="V212" s="66">
        <f t="shared" si="63"/>
        <v>0</v>
      </c>
      <c r="W212" s="277"/>
      <c r="X212" s="278"/>
      <c r="Y212" s="275"/>
      <c r="Z212" s="275"/>
      <c r="AA212" s="275"/>
      <c r="AB212" s="279"/>
      <c r="AC212" s="276"/>
      <c r="AD212" s="279"/>
      <c r="AE212" s="280"/>
    </row>
    <row r="213" spans="1:31" ht="18" customHeight="1" thickBot="1">
      <c r="A213" s="281" t="s">
        <v>279</v>
      </c>
      <c r="B213" s="282"/>
      <c r="C213" s="283"/>
      <c r="D213" s="282"/>
      <c r="E213" s="282"/>
      <c r="F213" s="282"/>
      <c r="G213" s="282"/>
      <c r="H213" s="282"/>
      <c r="I213" s="282"/>
      <c r="J213" s="284">
        <f t="shared" ref="J213:U213" si="113">SUM(J212,J209,J197)</f>
        <v>288</v>
      </c>
      <c r="K213" s="285">
        <f t="shared" si="113"/>
        <v>0</v>
      </c>
      <c r="L213" s="285">
        <f t="shared" si="113"/>
        <v>58</v>
      </c>
      <c r="M213" s="285">
        <f t="shared" si="113"/>
        <v>0</v>
      </c>
      <c r="N213" s="286">
        <f t="shared" si="113"/>
        <v>0</v>
      </c>
      <c r="O213" s="287">
        <f t="shared" si="113"/>
        <v>346</v>
      </c>
      <c r="P213" s="288">
        <f t="shared" si="113"/>
        <v>0</v>
      </c>
      <c r="Q213" s="289">
        <f t="shared" si="113"/>
        <v>428</v>
      </c>
      <c r="R213" s="288">
        <f t="shared" si="113"/>
        <v>428</v>
      </c>
      <c r="S213" s="290">
        <f t="shared" si="113"/>
        <v>748</v>
      </c>
      <c r="T213" s="291">
        <f t="shared" si="113"/>
        <v>26</v>
      </c>
      <c r="U213" s="292">
        <f t="shared" si="113"/>
        <v>774</v>
      </c>
      <c r="V213" s="66">
        <f t="shared" si="63"/>
        <v>0</v>
      </c>
      <c r="W213" s="382"/>
      <c r="X213" s="294">
        <f t="shared" ref="X213:AE213" si="114">SUM(X212,X209,X197)</f>
        <v>11520</v>
      </c>
      <c r="Y213" s="291">
        <f t="shared" si="114"/>
        <v>0</v>
      </c>
      <c r="Z213" s="291">
        <f t="shared" si="114"/>
        <v>1280</v>
      </c>
      <c r="AA213" s="291">
        <f t="shared" si="114"/>
        <v>0</v>
      </c>
      <c r="AB213" s="295">
        <f t="shared" si="114"/>
        <v>0</v>
      </c>
      <c r="AC213" s="292">
        <f t="shared" si="114"/>
        <v>12800</v>
      </c>
      <c r="AD213" s="295">
        <f t="shared" si="114"/>
        <v>8560</v>
      </c>
      <c r="AE213" s="296">
        <f t="shared" si="114"/>
        <v>21360</v>
      </c>
    </row>
    <row r="214" spans="1:31" ht="18" hidden="1" customHeight="1">
      <c r="A214" s="192">
        <v>122001</v>
      </c>
      <c r="B214" s="297" t="s">
        <v>206</v>
      </c>
      <c r="C214" s="238">
        <v>25</v>
      </c>
      <c r="D214" s="33">
        <v>521</v>
      </c>
      <c r="E214" s="34"/>
      <c r="F214" s="34" t="s">
        <v>280</v>
      </c>
      <c r="G214" s="34"/>
      <c r="H214" s="35"/>
      <c r="I214" s="35"/>
      <c r="J214" s="383"/>
      <c r="K214" s="384"/>
      <c r="L214" s="384"/>
      <c r="M214" s="384"/>
      <c r="N214" s="385"/>
      <c r="O214" s="386">
        <f t="shared" ref="O214:O244" si="115">SUM(J214:N214)</f>
        <v>0</v>
      </c>
      <c r="P214" s="41"/>
      <c r="Q214" s="387"/>
      <c r="R214" s="388">
        <f>SUM(P214:Q214)</f>
        <v>0</v>
      </c>
      <c r="S214" s="44">
        <f>SUM(O214,R214)</f>
        <v>0</v>
      </c>
      <c r="T214" s="301"/>
      <c r="U214" s="302">
        <f t="shared" si="111"/>
        <v>0</v>
      </c>
      <c r="V214" s="66">
        <f t="shared" si="63"/>
        <v>0</v>
      </c>
      <c r="W214" s="303"/>
      <c r="X214" s="304">
        <f>(J214*1000)/C214</f>
        <v>0</v>
      </c>
      <c r="Y214" s="305">
        <f>(K214*1000)/C214</f>
        <v>0</v>
      </c>
      <c r="Z214" s="305">
        <f>(L214*1000)/C214</f>
        <v>0</v>
      </c>
      <c r="AA214" s="305">
        <f>(M214*1000)/C214</f>
        <v>0</v>
      </c>
      <c r="AB214" s="306">
        <f>(N214*1000)/C214</f>
        <v>0</v>
      </c>
      <c r="AC214" s="307">
        <f t="shared" ref="AC214:AC244" si="116">SUM(X214:AB214)</f>
        <v>0</v>
      </c>
      <c r="AD214" s="308">
        <f>(R214*1000)/C214</f>
        <v>0</v>
      </c>
      <c r="AE214" s="309">
        <f t="shared" ref="AE214:AE244" si="117">SUM(AC214:AD214)</f>
        <v>0</v>
      </c>
    </row>
    <row r="215" spans="1:31" ht="18" hidden="1" customHeight="1">
      <c r="A215" s="192">
        <v>122701</v>
      </c>
      <c r="B215" s="297" t="s">
        <v>206</v>
      </c>
      <c r="C215" s="238">
        <v>25</v>
      </c>
      <c r="D215" s="33" t="s">
        <v>281</v>
      </c>
      <c r="E215" s="34"/>
      <c r="F215" s="34"/>
      <c r="G215" s="34"/>
      <c r="H215" s="35"/>
      <c r="I215" s="35"/>
      <c r="J215" s="197"/>
      <c r="K215" s="384"/>
      <c r="L215" s="384"/>
      <c r="M215" s="384"/>
      <c r="N215" s="385"/>
      <c r="O215" s="386">
        <f t="shared" si="115"/>
        <v>0</v>
      </c>
      <c r="P215" s="41"/>
      <c r="Q215" s="387"/>
      <c r="R215" s="388"/>
      <c r="S215" s="44">
        <f>SUM(O215,R215)</f>
        <v>0</v>
      </c>
      <c r="T215" s="319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/>
      <c r="Z215" s="305">
        <f>(L215*1000)/C215</f>
        <v>0</v>
      </c>
      <c r="AA215" s="305"/>
      <c r="AB215" s="306"/>
      <c r="AC215" s="307">
        <f t="shared" si="116"/>
        <v>0</v>
      </c>
      <c r="AD215" s="308"/>
      <c r="AE215" s="309">
        <f t="shared" si="117"/>
        <v>0</v>
      </c>
    </row>
    <row r="216" spans="1:31" ht="18" hidden="1" customHeight="1">
      <c r="A216" s="192">
        <v>121701</v>
      </c>
      <c r="B216" s="297" t="s">
        <v>206</v>
      </c>
      <c r="C216" s="238">
        <v>25</v>
      </c>
      <c r="D216" s="33" t="s">
        <v>282</v>
      </c>
      <c r="E216" s="34"/>
      <c r="F216" s="34"/>
      <c r="G216" s="34"/>
      <c r="H216" s="35"/>
      <c r="I216" s="35"/>
      <c r="J216" s="389"/>
      <c r="K216" s="384"/>
      <c r="L216" s="384"/>
      <c r="M216" s="384"/>
      <c r="N216" s="385"/>
      <c r="O216" s="386"/>
      <c r="P216" s="41"/>
      <c r="Q216" s="387"/>
      <c r="R216" s="388"/>
      <c r="S216" s="44"/>
      <c r="T216" s="319"/>
      <c r="U216" s="302"/>
      <c r="V216" s="66"/>
      <c r="W216" s="303"/>
      <c r="X216" s="304"/>
      <c r="Y216" s="305"/>
      <c r="Z216" s="305"/>
      <c r="AA216" s="305"/>
      <c r="AB216" s="306"/>
      <c r="AC216" s="307"/>
      <c r="AD216" s="308"/>
      <c r="AE216" s="309"/>
    </row>
    <row r="217" spans="1:31" ht="18" hidden="1" customHeight="1">
      <c r="A217" s="192">
        <v>121721</v>
      </c>
      <c r="B217" s="297" t="s">
        <v>206</v>
      </c>
      <c r="C217" s="238">
        <v>25</v>
      </c>
      <c r="D217" s="321" t="s">
        <v>283</v>
      </c>
      <c r="E217" s="34"/>
      <c r="F217" s="34"/>
      <c r="G217" s="34"/>
      <c r="H217" s="35"/>
      <c r="I217" s="35"/>
      <c r="K217" s="384"/>
      <c r="L217" s="384"/>
      <c r="M217" s="384"/>
      <c r="N217" s="385"/>
      <c r="O217" s="40">
        <f t="shared" si="115"/>
        <v>0</v>
      </c>
      <c r="P217" s="41"/>
      <c r="Q217" s="387"/>
      <c r="R217" s="388"/>
      <c r="S217" s="63">
        <f>SUM(O217,R217)</f>
        <v>0</v>
      </c>
      <c r="T217" s="319"/>
      <c r="U217" s="65">
        <f t="shared" si="111"/>
        <v>0</v>
      </c>
      <c r="V217" s="66">
        <f t="shared" si="63"/>
        <v>0</v>
      </c>
      <c r="W217" s="303"/>
      <c r="X217" s="49">
        <f>(J216*1000)/C217</f>
        <v>0</v>
      </c>
      <c r="Y217" s="305"/>
      <c r="Z217" s="305"/>
      <c r="AA217" s="305"/>
      <c r="AB217" s="306"/>
      <c r="AC217" s="52">
        <f t="shared" si="116"/>
        <v>0</v>
      </c>
      <c r="AD217" s="308"/>
      <c r="AE217" s="54">
        <f t="shared" si="117"/>
        <v>0</v>
      </c>
    </row>
    <row r="218" spans="1:31" ht="18" hidden="1" customHeight="1">
      <c r="A218" s="192">
        <v>122001</v>
      </c>
      <c r="B218" s="297" t="s">
        <v>206</v>
      </c>
      <c r="C218" s="390" t="s">
        <v>75</v>
      </c>
      <c r="D218" s="68" t="s">
        <v>284</v>
      </c>
      <c r="E218" s="34"/>
      <c r="F218" s="34"/>
      <c r="G218" s="34"/>
      <c r="H218" s="35"/>
      <c r="I218" s="35"/>
      <c r="J218" s="391"/>
      <c r="K218" s="384"/>
      <c r="L218" s="384"/>
      <c r="M218" s="384"/>
      <c r="N218" s="385"/>
      <c r="O218" s="40">
        <f t="shared" si="115"/>
        <v>0</v>
      </c>
      <c r="P218" s="41"/>
      <c r="Q218" s="387"/>
      <c r="R218" s="388"/>
      <c r="S218" s="44"/>
      <c r="T218" s="266">
        <f>SUM(O218,R218)</f>
        <v>0</v>
      </c>
      <c r="U218" s="65">
        <f t="shared" si="111"/>
        <v>0</v>
      </c>
      <c r="V218" s="66">
        <f t="shared" si="63"/>
        <v>0</v>
      </c>
      <c r="W218" s="303"/>
      <c r="X218" s="304"/>
      <c r="Y218" s="305"/>
      <c r="Z218" s="305"/>
      <c r="AA218" s="305"/>
      <c r="AB218" s="306"/>
      <c r="AC218" s="307"/>
      <c r="AD218" s="308"/>
      <c r="AE218" s="309"/>
    </row>
    <row r="219" spans="1:31" ht="15.75" hidden="1" customHeight="1">
      <c r="A219" s="30">
        <v>123701</v>
      </c>
      <c r="B219" s="31">
        <v>2.5</v>
      </c>
      <c r="C219" s="32">
        <v>25</v>
      </c>
      <c r="D219" s="74" t="s">
        <v>285</v>
      </c>
      <c r="E219" s="73"/>
      <c r="F219" s="73"/>
      <c r="G219" s="73"/>
      <c r="H219" s="36"/>
      <c r="I219" s="36"/>
      <c r="J219" s="913"/>
      <c r="K219" s="38"/>
      <c r="L219" s="38"/>
      <c r="M219" s="38"/>
      <c r="N219" s="39"/>
      <c r="O219" s="40">
        <f t="shared" si="115"/>
        <v>0</v>
      </c>
      <c r="P219" s="41"/>
      <c r="Q219" s="42"/>
      <c r="R219" s="41"/>
      <c r="S219" s="63">
        <f t="shared" ref="S219:S224" si="118">SUM(O219,R219)</f>
        <v>0</v>
      </c>
      <c r="T219" s="334"/>
      <c r="U219" s="65">
        <f t="shared" si="111"/>
        <v>0</v>
      </c>
      <c r="V219" s="66">
        <f t="shared" si="63"/>
        <v>0</v>
      </c>
      <c r="W219" s="48"/>
      <c r="X219" s="49">
        <f t="shared" ref="X219" si="119">(J219*1000)/C219</f>
        <v>0</v>
      </c>
      <c r="Y219" s="50"/>
      <c r="Z219" s="50"/>
      <c r="AA219" s="50"/>
      <c r="AB219" s="51"/>
      <c r="AC219" s="52">
        <f t="shared" si="116"/>
        <v>0</v>
      </c>
      <c r="AD219" s="53"/>
      <c r="AE219" s="54">
        <f t="shared" si="117"/>
        <v>0</v>
      </c>
    </row>
    <row r="220" spans="1:31" ht="18" hidden="1" customHeight="1">
      <c r="A220" s="30">
        <v>123001</v>
      </c>
      <c r="B220" s="31" t="s">
        <v>220</v>
      </c>
      <c r="C220" s="390" t="s">
        <v>27</v>
      </c>
      <c r="D220" s="393"/>
      <c r="E220" s="73"/>
      <c r="F220" s="394" t="s">
        <v>286</v>
      </c>
      <c r="G220" s="73"/>
      <c r="H220" s="36"/>
      <c r="I220" s="36"/>
      <c r="J220" s="69"/>
      <c r="K220" s="136"/>
      <c r="L220" s="136"/>
      <c r="M220" s="136"/>
      <c r="N220" s="88"/>
      <c r="O220" s="40">
        <f t="shared" si="115"/>
        <v>0</v>
      </c>
      <c r="P220" s="41"/>
      <c r="Q220" s="42"/>
      <c r="R220" s="41"/>
      <c r="S220" s="63">
        <f t="shared" si="118"/>
        <v>0</v>
      </c>
      <c r="T220" s="145"/>
      <c r="U220" s="65">
        <f t="shared" si="111"/>
        <v>0</v>
      </c>
      <c r="V220" s="66">
        <f t="shared" si="63"/>
        <v>0</v>
      </c>
      <c r="W220" s="48"/>
      <c r="X220" s="49"/>
      <c r="Y220" s="50"/>
      <c r="Z220" s="50"/>
      <c r="AA220" s="50"/>
      <c r="AB220" s="51"/>
      <c r="AC220" s="52"/>
      <c r="AD220" s="53"/>
      <c r="AE220" s="54"/>
    </row>
    <row r="221" spans="1:31" ht="18" hidden="1" customHeight="1">
      <c r="A221" s="395">
        <v>123701</v>
      </c>
      <c r="B221" s="31">
        <v>2.5</v>
      </c>
      <c r="C221" s="233" t="s">
        <v>27</v>
      </c>
      <c r="D221" s="393" t="s">
        <v>287</v>
      </c>
      <c r="E221" s="73"/>
      <c r="F221" s="394"/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/>
      <c r="T221" s="145">
        <f>SUM(O221,R221)</f>
        <v>0</v>
      </c>
      <c r="U221" s="65">
        <f t="shared" si="111"/>
        <v>0</v>
      </c>
      <c r="V221" s="66"/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customHeight="1">
      <c r="A222" s="30">
        <v>123001</v>
      </c>
      <c r="B222" s="31">
        <v>2.5</v>
      </c>
      <c r="C222" s="32">
        <v>25</v>
      </c>
      <c r="D222" s="72">
        <v>522</v>
      </c>
      <c r="E222" s="73"/>
      <c r="F222" s="73" t="s">
        <v>286</v>
      </c>
      <c r="G222" s="73"/>
      <c r="H222" s="36"/>
      <c r="I222" s="36"/>
      <c r="J222" s="396"/>
      <c r="K222" s="38"/>
      <c r="L222" s="38"/>
      <c r="M222" s="38"/>
      <c r="N222" s="39"/>
      <c r="O222" s="40">
        <f t="shared" si="115"/>
        <v>0</v>
      </c>
      <c r="P222" s="41"/>
      <c r="Q222" s="42"/>
      <c r="R222" s="41">
        <f t="shared" ref="R222:R232" si="120">SUM(P222:Q222)</f>
        <v>0</v>
      </c>
      <c r="S222" s="63">
        <f t="shared" si="118"/>
        <v>0</v>
      </c>
      <c r="T222" s="45"/>
      <c r="U222" s="46">
        <f t="shared" si="111"/>
        <v>0</v>
      </c>
      <c r="V222" s="66">
        <f t="shared" ref="V222:V284" si="121">O222+R222-U222</f>
        <v>0</v>
      </c>
      <c r="W222" s="48" t="s">
        <v>288</v>
      </c>
      <c r="X222" s="49">
        <f>(J222*1000)/C222</f>
        <v>0</v>
      </c>
      <c r="Y222" s="50">
        <f>(K222*1000)/C222</f>
        <v>0</v>
      </c>
      <c r="Z222" s="50">
        <f>(L222*1000)/C222</f>
        <v>0</v>
      </c>
      <c r="AA222" s="50">
        <f>(M222*1000)/C222</f>
        <v>0</v>
      </c>
      <c r="AB222" s="51">
        <f>(N222*1000)/C222</f>
        <v>0</v>
      </c>
      <c r="AC222" s="52">
        <f t="shared" si="116"/>
        <v>0</v>
      </c>
      <c r="AD222" s="53">
        <f>(R222*1000)/C222</f>
        <v>0</v>
      </c>
      <c r="AE222" s="54">
        <f t="shared" si="117"/>
        <v>0</v>
      </c>
    </row>
    <row r="223" spans="1:31" ht="18" hidden="1" customHeight="1">
      <c r="A223" s="30">
        <v>127000</v>
      </c>
      <c r="B223" s="31" t="s">
        <v>57</v>
      </c>
      <c r="C223" s="32">
        <v>25</v>
      </c>
      <c r="D223" s="72" t="s">
        <v>289</v>
      </c>
      <c r="E223" s="73"/>
      <c r="F223" s="73" t="s">
        <v>290</v>
      </c>
      <c r="G223" s="73"/>
      <c r="H223" s="36"/>
      <c r="I223" s="36"/>
      <c r="J223" s="396"/>
      <c r="K223" s="58"/>
      <c r="L223" s="107"/>
      <c r="M223" s="58"/>
      <c r="N223" s="59"/>
      <c r="O223" s="40">
        <f t="shared" si="115"/>
        <v>0</v>
      </c>
      <c r="P223" s="41"/>
      <c r="Q223" s="42"/>
      <c r="R223" s="41">
        <f t="shared" si="120"/>
        <v>0</v>
      </c>
      <c r="S223" s="63">
        <f t="shared" si="118"/>
        <v>0</v>
      </c>
      <c r="T223" s="139"/>
      <c r="U223" s="65">
        <f t="shared" si="111"/>
        <v>0</v>
      </c>
      <c r="V223" s="66">
        <f t="shared" si="121"/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>
      <c r="A224" s="30">
        <v>127800</v>
      </c>
      <c r="B224" s="31" t="s">
        <v>57</v>
      </c>
      <c r="C224" s="32">
        <v>25</v>
      </c>
      <c r="D224" s="72"/>
      <c r="E224" s="73"/>
      <c r="F224" s="374"/>
      <c r="G224" s="73"/>
      <c r="H224" s="397">
        <v>6824</v>
      </c>
      <c r="I224" s="36"/>
      <c r="J224" s="71"/>
      <c r="K224" s="58"/>
      <c r="L224" s="58"/>
      <c r="M224" s="58"/>
      <c r="N224" s="59"/>
      <c r="O224" s="40">
        <f t="shared" si="115"/>
        <v>0</v>
      </c>
      <c r="P224" s="41"/>
      <c r="Q224" s="42"/>
      <c r="R224" s="41"/>
      <c r="S224" s="63">
        <f t="shared" si="118"/>
        <v>0</v>
      </c>
      <c r="T224" s="143"/>
      <c r="U224" s="65">
        <f t="shared" si="111"/>
        <v>0</v>
      </c>
      <c r="V224" s="66">
        <f t="shared" si="121"/>
        <v>0</v>
      </c>
      <c r="W224" s="48"/>
      <c r="X224" s="49"/>
      <c r="Y224" s="50"/>
      <c r="Z224" s="50"/>
      <c r="AA224" s="50"/>
      <c r="AB224" s="51">
        <f>(N224*1000)/C224</f>
        <v>0</v>
      </c>
      <c r="AC224" s="52">
        <f t="shared" si="116"/>
        <v>0</v>
      </c>
      <c r="AD224" s="53"/>
      <c r="AE224" s="54">
        <f t="shared" si="117"/>
        <v>0</v>
      </c>
    </row>
    <row r="225" spans="1:31" ht="18" hidden="1" customHeight="1">
      <c r="A225" s="30">
        <v>127800</v>
      </c>
      <c r="B225" s="31" t="s">
        <v>57</v>
      </c>
      <c r="C225" s="390" t="s">
        <v>75</v>
      </c>
      <c r="D225" s="72"/>
      <c r="E225" s="73"/>
      <c r="F225" s="374"/>
      <c r="G225" s="73"/>
      <c r="H225" s="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/>
      <c r="T225" s="145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/>
      <c r="AC225" s="52"/>
      <c r="AD225" s="53"/>
      <c r="AE225" s="54"/>
    </row>
    <row r="226" spans="1:31" ht="18" hidden="1" customHeight="1">
      <c r="A226" s="30">
        <v>127060</v>
      </c>
      <c r="B226" s="31" t="s">
        <v>57</v>
      </c>
      <c r="C226" s="390" t="s">
        <v>75</v>
      </c>
      <c r="D226" s="398"/>
      <c r="E226" s="73"/>
      <c r="F226" s="399" t="s">
        <v>291</v>
      </c>
      <c r="G226" s="73"/>
      <c r="H226" s="36"/>
      <c r="I226" s="36"/>
      <c r="J226" s="71"/>
      <c r="K226" s="58"/>
      <c r="L226" s="90"/>
      <c r="M226" s="58"/>
      <c r="N226" s="59"/>
      <c r="O226" s="40">
        <f t="shared" si="115"/>
        <v>0</v>
      </c>
      <c r="P226" s="41"/>
      <c r="Q226" s="42"/>
      <c r="R226" s="41">
        <f t="shared" si="120"/>
        <v>0</v>
      </c>
      <c r="S226" s="63"/>
      <c r="T226" s="145">
        <f>SUM(O226,R226)</f>
        <v>0</v>
      </c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>
        <f t="shared" si="116"/>
        <v>0</v>
      </c>
      <c r="AD226" s="53"/>
      <c r="AE226" s="54">
        <f t="shared" si="117"/>
        <v>0</v>
      </c>
    </row>
    <row r="227" spans="1:31" ht="18" hidden="1" customHeight="1">
      <c r="A227" s="30">
        <v>127001</v>
      </c>
      <c r="B227" s="31" t="s">
        <v>220</v>
      </c>
      <c r="C227" s="233" t="s">
        <v>27</v>
      </c>
      <c r="D227" s="399"/>
      <c r="E227" s="394"/>
      <c r="F227" s="400" t="s">
        <v>292</v>
      </c>
      <c r="G227" s="401"/>
      <c r="H227" s="98"/>
      <c r="I227" s="98"/>
      <c r="J227" s="69"/>
      <c r="K227" s="136"/>
      <c r="L227" s="402"/>
      <c r="M227" s="402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/>
      <c r="AD227" s="53"/>
      <c r="AE227" s="54"/>
    </row>
    <row r="228" spans="1:31" ht="18" hidden="1" customHeight="1">
      <c r="A228" s="30">
        <v>127001</v>
      </c>
      <c r="B228" s="31" t="s">
        <v>220</v>
      </c>
      <c r="C228" s="403">
        <v>25</v>
      </c>
      <c r="D228" s="398"/>
      <c r="E228" s="73"/>
      <c r="F228" s="404"/>
      <c r="G228" s="405">
        <v>9624</v>
      </c>
      <c r="H228" s="36"/>
      <c r="I228" s="36"/>
      <c r="J228" s="71"/>
      <c r="K228" s="58"/>
      <c r="L228" s="90"/>
      <c r="M228" s="406"/>
      <c r="N228" s="59"/>
      <c r="O228" s="40">
        <f t="shared" si="115"/>
        <v>0</v>
      </c>
      <c r="P228" s="41"/>
      <c r="Q228" s="42"/>
      <c r="R228" s="41"/>
      <c r="S228" s="63">
        <f>SUM(O228,R228)</f>
        <v>0</v>
      </c>
      <c r="T228" s="227"/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>
        <f>(M228*1000)/C228</f>
        <v>0</v>
      </c>
      <c r="AB228" s="51"/>
      <c r="AC228" s="52">
        <f t="shared" si="116"/>
        <v>0</v>
      </c>
      <c r="AD228" s="53"/>
      <c r="AE228" s="54">
        <f t="shared" si="117"/>
        <v>0</v>
      </c>
    </row>
    <row r="229" spans="1:31" ht="18" customHeight="1">
      <c r="A229" s="30">
        <v>127001</v>
      </c>
      <c r="B229" s="407" t="s">
        <v>220</v>
      </c>
      <c r="C229" s="403">
        <v>25</v>
      </c>
      <c r="D229" s="393">
        <v>524</v>
      </c>
      <c r="E229" s="73"/>
      <c r="F229" s="408" t="s">
        <v>292</v>
      </c>
      <c r="G229" s="409"/>
      <c r="H229" s="36"/>
      <c r="I229" s="36"/>
      <c r="J229" s="71">
        <v>16</v>
      </c>
      <c r="K229" s="58"/>
      <c r="L229" s="90">
        <v>16</v>
      </c>
      <c r="M229" s="58"/>
      <c r="N229" s="59"/>
      <c r="O229" s="40">
        <f t="shared" si="115"/>
        <v>32</v>
      </c>
      <c r="P229" s="41"/>
      <c r="Q229" s="42"/>
      <c r="R229" s="41"/>
      <c r="S229" s="63">
        <f>SUM(O229,R229)</f>
        <v>32</v>
      </c>
      <c r="T229" s="227"/>
      <c r="U229" s="65">
        <f t="shared" si="111"/>
        <v>32</v>
      </c>
      <c r="V229" s="66">
        <f t="shared" si="121"/>
        <v>0</v>
      </c>
      <c r="W229" s="247" t="s">
        <v>293</v>
      </c>
      <c r="X229" s="49">
        <f>(J229*1000)/C229</f>
        <v>640</v>
      </c>
      <c r="Y229" s="50"/>
      <c r="Z229" s="50"/>
      <c r="AA229" s="50"/>
      <c r="AB229" s="51"/>
      <c r="AC229" s="52">
        <f t="shared" si="116"/>
        <v>640</v>
      </c>
      <c r="AD229" s="53"/>
      <c r="AE229" s="54">
        <f t="shared" si="117"/>
        <v>640</v>
      </c>
    </row>
    <row r="230" spans="1:31" ht="18" customHeight="1">
      <c r="A230" s="30">
        <v>127068</v>
      </c>
      <c r="B230" s="410">
        <v>4</v>
      </c>
      <c r="C230" s="233" t="s">
        <v>27</v>
      </c>
      <c r="D230" s="393"/>
      <c r="E230" s="73"/>
      <c r="F230" s="408" t="s">
        <v>491</v>
      </c>
      <c r="G230" s="411"/>
      <c r="H230" s="36"/>
      <c r="I230" s="36"/>
      <c r="J230" s="71"/>
      <c r="K230" s="58"/>
      <c r="L230" s="90">
        <v>90</v>
      </c>
      <c r="M230" s="412"/>
      <c r="N230" s="59"/>
      <c r="O230" s="40">
        <f t="shared" si="115"/>
        <v>90</v>
      </c>
      <c r="P230" s="41"/>
      <c r="Q230" s="42"/>
      <c r="R230" s="41"/>
      <c r="S230" s="63"/>
      <c r="T230" s="145">
        <f>SUM(O230,R230)</f>
        <v>90</v>
      </c>
      <c r="U230" s="65">
        <f t="shared" si="111"/>
        <v>90</v>
      </c>
      <c r="V230" s="66">
        <f t="shared" si="121"/>
        <v>0</v>
      </c>
      <c r="W230" s="48"/>
      <c r="X230" s="49"/>
      <c r="Y230" s="50"/>
      <c r="Z230" s="50"/>
      <c r="AA230" s="50"/>
      <c r="AB230" s="51"/>
      <c r="AC230" s="52"/>
      <c r="AD230" s="53"/>
      <c r="AE230" s="54"/>
    </row>
    <row r="231" spans="1:31" ht="18" hidden="1" customHeight="1">
      <c r="A231" s="30">
        <v>127008</v>
      </c>
      <c r="B231" s="410">
        <v>3.5</v>
      </c>
      <c r="C231" s="413">
        <v>25</v>
      </c>
      <c r="D231" s="393"/>
      <c r="E231" s="73"/>
      <c r="F231" s="408" t="s">
        <v>295</v>
      </c>
      <c r="G231" s="414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>
        <f t="shared" ref="S231:S238" si="122">SUM(O231,R231)</f>
        <v>0</v>
      </c>
      <c r="T231" s="227"/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>
        <f>(L231*1000)/C231</f>
        <v>0</v>
      </c>
      <c r="AA231" s="50"/>
      <c r="AB231" s="51"/>
      <c r="AC231" s="52">
        <f t="shared" si="116"/>
        <v>0</v>
      </c>
      <c r="AD231" s="53"/>
      <c r="AE231" s="54">
        <f t="shared" si="117"/>
        <v>0</v>
      </c>
    </row>
    <row r="232" spans="1:31" ht="18" customHeight="1">
      <c r="A232" s="30">
        <v>127001</v>
      </c>
      <c r="B232" s="108">
        <v>3.5</v>
      </c>
      <c r="C232" s="32">
        <v>25</v>
      </c>
      <c r="D232" s="72">
        <v>524</v>
      </c>
      <c r="E232" s="73"/>
      <c r="F232" s="73" t="s">
        <v>292</v>
      </c>
      <c r="G232" s="55"/>
      <c r="H232" s="36"/>
      <c r="I232" s="36"/>
      <c r="J232" s="71">
        <v>70</v>
      </c>
      <c r="K232" s="58"/>
      <c r="L232" s="58">
        <v>70</v>
      </c>
      <c r="M232" s="73"/>
      <c r="N232" s="224"/>
      <c r="O232" s="40">
        <f t="shared" si="115"/>
        <v>140</v>
      </c>
      <c r="P232" s="41"/>
      <c r="Q232" s="42"/>
      <c r="R232" s="41">
        <f t="shared" si="120"/>
        <v>0</v>
      </c>
      <c r="S232" s="63">
        <f t="shared" si="122"/>
        <v>140</v>
      </c>
      <c r="T232" s="139"/>
      <c r="U232" s="65">
        <f t="shared" si="111"/>
        <v>140</v>
      </c>
      <c r="V232" s="66">
        <f t="shared" si="121"/>
        <v>0</v>
      </c>
      <c r="W232" s="48" t="s">
        <v>288</v>
      </c>
      <c r="X232" s="49">
        <f>(J232*1000)/C232</f>
        <v>2800</v>
      </c>
      <c r="Y232" s="50">
        <f>(K232*1000)/C232</f>
        <v>0</v>
      </c>
      <c r="Z232" s="50">
        <f>(L232*1000)/C232</f>
        <v>2800</v>
      </c>
      <c r="AA232" s="50">
        <f>(M229*1000)/C232</f>
        <v>0</v>
      </c>
      <c r="AB232" s="51">
        <f>(N232*1000)/C232</f>
        <v>0</v>
      </c>
      <c r="AC232" s="52">
        <f t="shared" si="116"/>
        <v>5600</v>
      </c>
      <c r="AD232" s="53">
        <f>(R232*1000)/C232</f>
        <v>0</v>
      </c>
      <c r="AE232" s="54">
        <f t="shared" si="117"/>
        <v>5600</v>
      </c>
    </row>
    <row r="233" spans="1:31" ht="18" customHeight="1">
      <c r="A233" s="30">
        <v>127801</v>
      </c>
      <c r="B233" s="108">
        <v>3.5</v>
      </c>
      <c r="C233" s="32">
        <v>25</v>
      </c>
      <c r="D233" s="72"/>
      <c r="E233" s="73"/>
      <c r="F233" s="73"/>
      <c r="G233" s="73"/>
      <c r="H233" s="89">
        <v>6924</v>
      </c>
      <c r="I233" s="36"/>
      <c r="J233" s="37"/>
      <c r="K233" s="38"/>
      <c r="M233" s="38"/>
      <c r="N233" s="173">
        <v>16</v>
      </c>
      <c r="O233" s="40">
        <f t="shared" si="115"/>
        <v>16</v>
      </c>
      <c r="P233" s="41"/>
      <c r="Q233" s="42"/>
      <c r="R233" s="41"/>
      <c r="S233" s="63">
        <f t="shared" si="122"/>
        <v>16</v>
      </c>
      <c r="T233" s="45"/>
      <c r="U233" s="65">
        <f t="shared" si="111"/>
        <v>16</v>
      </c>
      <c r="V233" s="66">
        <f t="shared" si="121"/>
        <v>0</v>
      </c>
      <c r="W233" s="48"/>
      <c r="X233" s="49">
        <f>(J233*1000)/C233</f>
        <v>0</v>
      </c>
      <c r="Y233" s="50"/>
      <c r="Z233" s="50"/>
      <c r="AA233" s="50"/>
      <c r="AB233" s="51">
        <f>(N233*1000)/C233</f>
        <v>640</v>
      </c>
      <c r="AC233" s="52">
        <f t="shared" si="116"/>
        <v>640</v>
      </c>
      <c r="AD233" s="53"/>
      <c r="AE233" s="54">
        <f t="shared" si="117"/>
        <v>640</v>
      </c>
    </row>
    <row r="234" spans="1:31" ht="18" hidden="1" customHeight="1">
      <c r="A234" s="30">
        <v>127001</v>
      </c>
      <c r="B234" s="108">
        <v>3.5</v>
      </c>
      <c r="C234" s="390" t="s">
        <v>75</v>
      </c>
      <c r="D234" s="68" t="s">
        <v>296</v>
      </c>
      <c r="E234" s="73"/>
      <c r="F234" s="73"/>
      <c r="G234" s="73"/>
      <c r="H234" s="36"/>
      <c r="I234" s="36"/>
      <c r="J234" s="69"/>
      <c r="K234" s="38"/>
      <c r="L234" s="38"/>
      <c r="M234" s="38"/>
      <c r="N234" s="39"/>
      <c r="O234" s="40">
        <f t="shared" si="115"/>
        <v>0</v>
      </c>
      <c r="P234" s="41"/>
      <c r="Q234" s="42"/>
      <c r="R234" s="41"/>
      <c r="S234" s="44">
        <f t="shared" si="122"/>
        <v>0</v>
      </c>
      <c r="T234" s="45"/>
      <c r="U234" s="46">
        <f t="shared" si="111"/>
        <v>0</v>
      </c>
      <c r="V234" s="66">
        <f t="shared" si="121"/>
        <v>0</v>
      </c>
      <c r="W234" s="48"/>
      <c r="X234" s="49"/>
      <c r="Y234" s="50"/>
      <c r="Z234" s="50"/>
      <c r="AA234" s="50"/>
      <c r="AB234" s="51"/>
      <c r="AC234" s="52"/>
      <c r="AD234" s="53"/>
      <c r="AE234" s="54">
        <f t="shared" si="117"/>
        <v>0</v>
      </c>
    </row>
    <row r="235" spans="1:31" ht="18" hidden="1" customHeight="1">
      <c r="A235" s="30">
        <v>128001</v>
      </c>
      <c r="B235" s="108">
        <v>3.5</v>
      </c>
      <c r="C235" s="32">
        <v>25</v>
      </c>
      <c r="D235" s="68"/>
      <c r="E235" s="73"/>
      <c r="F235" s="73" t="s">
        <v>297</v>
      </c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63">
        <f t="shared" si="122"/>
        <v>0</v>
      </c>
      <c r="T235" s="45"/>
      <c r="U235" s="65">
        <f t="shared" si="111"/>
        <v>0</v>
      </c>
      <c r="V235" s="66">
        <f t="shared" si="121"/>
        <v>0</v>
      </c>
      <c r="W235" s="48"/>
      <c r="X235" s="49"/>
      <c r="Y235" s="50"/>
      <c r="Z235" s="50">
        <f>(L235*1000)/C235</f>
        <v>0</v>
      </c>
      <c r="AA235" s="50"/>
      <c r="AB235" s="51"/>
      <c r="AC235" s="52">
        <f t="shared" si="116"/>
        <v>0</v>
      </c>
      <c r="AD235" s="53"/>
      <c r="AE235" s="54">
        <f t="shared" si="117"/>
        <v>0</v>
      </c>
    </row>
    <row r="236" spans="1:31" ht="18" hidden="1" customHeight="1">
      <c r="A236" s="30">
        <v>127001</v>
      </c>
      <c r="B236" s="108" t="s">
        <v>239</v>
      </c>
      <c r="C236" s="32">
        <v>25</v>
      </c>
      <c r="D236" s="72"/>
      <c r="E236" s="73"/>
      <c r="F236" s="73"/>
      <c r="G236" s="73"/>
      <c r="H236" s="36"/>
      <c r="I236" s="36" t="s">
        <v>298</v>
      </c>
      <c r="J236" s="37"/>
      <c r="K236" s="38"/>
      <c r="L236" s="38"/>
      <c r="M236" s="38"/>
      <c r="N236" s="39"/>
      <c r="O236" s="40">
        <f t="shared" si="115"/>
        <v>0</v>
      </c>
      <c r="P236" s="41"/>
      <c r="Q236" s="42"/>
      <c r="R236" s="41">
        <f t="shared" ref="R236:R244" si="123">SUM(P236:Q236)</f>
        <v>0</v>
      </c>
      <c r="S236" s="44">
        <f t="shared" si="122"/>
        <v>0</v>
      </c>
      <c r="T236" s="45"/>
      <c r="U236" s="46">
        <f t="shared" si="111"/>
        <v>0</v>
      </c>
      <c r="V236" s="66">
        <f t="shared" si="121"/>
        <v>0</v>
      </c>
      <c r="W236" s="48"/>
      <c r="X236" s="49">
        <f t="shared" ref="X236:X238" si="124">(J236*1000)/C236</f>
        <v>0</v>
      </c>
      <c r="Y236" s="50">
        <f t="shared" ref="Y236:Y238" si="125">(K236*1000)/C236</f>
        <v>0</v>
      </c>
      <c r="Z236" s="50">
        <f t="shared" ref="Z236:Z238" si="126">(L236*1000)/C236</f>
        <v>0</v>
      </c>
      <c r="AA236" s="50">
        <f t="shared" ref="AA236:AA238" si="127">(M236*1000)/C236</f>
        <v>0</v>
      </c>
      <c r="AB236" s="51">
        <f t="shared" ref="AB236:AB238" si="128">(N236*1000)/C236</f>
        <v>0</v>
      </c>
      <c r="AC236" s="52">
        <f t="shared" si="116"/>
        <v>0</v>
      </c>
      <c r="AD236" s="53">
        <f t="shared" ref="AD236:AD238" si="129">(R236*1000)/C236</f>
        <v>0</v>
      </c>
      <c r="AE236" s="54">
        <f t="shared" si="117"/>
        <v>0</v>
      </c>
    </row>
    <row r="237" spans="1:31" ht="18" hidden="1" customHeight="1">
      <c r="A237" s="30">
        <v>127031</v>
      </c>
      <c r="B237" s="31" t="s">
        <v>220</v>
      </c>
      <c r="C237" s="106">
        <v>25</v>
      </c>
      <c r="D237" s="72" t="s">
        <v>299</v>
      </c>
      <c r="E237" s="73"/>
      <c r="F237" s="73"/>
      <c r="G237" s="73"/>
      <c r="H237" s="36"/>
      <c r="I237" s="36"/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si="123"/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si="124"/>
        <v>0</v>
      </c>
      <c r="Y237" s="50">
        <f t="shared" si="125"/>
        <v>0</v>
      </c>
      <c r="Z237" s="50">
        <f t="shared" si="126"/>
        <v>0</v>
      </c>
      <c r="AA237" s="50">
        <f t="shared" si="127"/>
        <v>0</v>
      </c>
      <c r="AB237" s="51">
        <f t="shared" si="128"/>
        <v>0</v>
      </c>
      <c r="AC237" s="52">
        <f t="shared" si="116"/>
        <v>0</v>
      </c>
      <c r="AD237" s="53">
        <f t="shared" si="129"/>
        <v>0</v>
      </c>
      <c r="AE237" s="54">
        <f t="shared" si="117"/>
        <v>0</v>
      </c>
    </row>
    <row r="238" spans="1:31" ht="18" hidden="1" customHeight="1">
      <c r="A238" s="30">
        <v>128000</v>
      </c>
      <c r="B238" s="108" t="s">
        <v>57</v>
      </c>
      <c r="C238" s="32">
        <v>25</v>
      </c>
      <c r="D238" s="72">
        <v>325</v>
      </c>
      <c r="E238" s="73"/>
      <c r="F238" s="73" t="s">
        <v>300</v>
      </c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>
      <c r="A239" s="172">
        <v>123030</v>
      </c>
      <c r="B239" s="108" t="s">
        <v>57</v>
      </c>
      <c r="C239" s="390" t="s">
        <v>75</v>
      </c>
      <c r="D239" s="165"/>
      <c r="E239" s="103"/>
      <c r="F239" s="103"/>
      <c r="G239" s="103"/>
      <c r="H239" s="103"/>
      <c r="I239" s="98" t="s">
        <v>301</v>
      </c>
      <c r="J239" s="37"/>
      <c r="K239" s="38"/>
      <c r="L239" s="38"/>
      <c r="M239" s="38"/>
      <c r="N239" s="39"/>
      <c r="O239" s="40">
        <f t="shared" si="115"/>
        <v>0</v>
      </c>
      <c r="P239" s="41"/>
      <c r="Q239" s="264"/>
      <c r="R239" s="114">
        <f t="shared" si="123"/>
        <v>0</v>
      </c>
      <c r="S239" s="44"/>
      <c r="T239" s="415"/>
      <c r="U239" s="46">
        <f t="shared" si="111"/>
        <v>0</v>
      </c>
      <c r="V239" s="66">
        <f t="shared" si="121"/>
        <v>0</v>
      </c>
      <c r="W239" s="48"/>
      <c r="X239" s="49"/>
      <c r="Y239" s="50"/>
      <c r="Z239" s="50"/>
      <c r="AA239" s="50"/>
      <c r="AB239" s="51"/>
      <c r="AC239" s="52">
        <f t="shared" si="116"/>
        <v>0</v>
      </c>
      <c r="AD239" s="53"/>
      <c r="AE239" s="54">
        <f t="shared" si="117"/>
        <v>0</v>
      </c>
    </row>
    <row r="240" spans="1:31" ht="18" hidden="1" customHeight="1">
      <c r="A240" s="172">
        <v>129051</v>
      </c>
      <c r="B240" s="108" t="s">
        <v>239</v>
      </c>
      <c r="C240" s="96">
        <v>25</v>
      </c>
      <c r="D240" s="416" t="s">
        <v>302</v>
      </c>
      <c r="E240" s="103"/>
      <c r="F240" s="103"/>
      <c r="G240" s="103"/>
      <c r="H240" s="103"/>
      <c r="I240" s="104"/>
      <c r="J240" s="37"/>
      <c r="K240" s="38"/>
      <c r="L240" s="38"/>
      <c r="M240" s="38"/>
      <c r="N240" s="39"/>
      <c r="O240" s="40">
        <f t="shared" si="115"/>
        <v>0</v>
      </c>
      <c r="P240" s="41"/>
      <c r="Q240" s="42"/>
      <c r="R240" s="41">
        <f t="shared" si="123"/>
        <v>0</v>
      </c>
      <c r="S240" s="44">
        <f>SUM(O240,R240)</f>
        <v>0</v>
      </c>
      <c r="T240" s="45"/>
      <c r="U240" s="46">
        <f t="shared" si="111"/>
        <v>0</v>
      </c>
      <c r="V240" s="66">
        <f t="shared" si="121"/>
        <v>0</v>
      </c>
      <c r="W240" s="48"/>
      <c r="X240" s="49">
        <f>(J240*1000)/C240</f>
        <v>0</v>
      </c>
      <c r="Y240" s="50">
        <f>(K240*1000)/C240</f>
        <v>0</v>
      </c>
      <c r="Z240" s="50">
        <f>(L240*1000)/C240</f>
        <v>0</v>
      </c>
      <c r="AA240" s="50">
        <f>(M240*1000)/C240</f>
        <v>0</v>
      </c>
      <c r="AB240" s="51">
        <f>(N240*1000)/C240</f>
        <v>0</v>
      </c>
      <c r="AC240" s="52">
        <f t="shared" si="116"/>
        <v>0</v>
      </c>
      <c r="AD240" s="53">
        <f>(R240*1000)/C240</f>
        <v>0</v>
      </c>
      <c r="AE240" s="54">
        <f t="shared" si="117"/>
        <v>0</v>
      </c>
    </row>
    <row r="241" spans="1:31" ht="18" hidden="1" customHeight="1">
      <c r="A241" s="30">
        <v>120000</v>
      </c>
      <c r="B241" s="31" t="s">
        <v>114</v>
      </c>
      <c r="C241" s="106">
        <v>25</v>
      </c>
      <c r="D241" s="72">
        <v>121</v>
      </c>
      <c r="E241" s="73"/>
      <c r="F241" s="73"/>
      <c r="G241" s="73"/>
      <c r="H241" s="36"/>
      <c r="I241" s="36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>
      <c r="A242" s="30">
        <v>120100</v>
      </c>
      <c r="B242" s="31" t="s">
        <v>114</v>
      </c>
      <c r="C242" s="32">
        <v>25</v>
      </c>
      <c r="D242" s="72">
        <v>124</v>
      </c>
      <c r="E242" s="73">
        <v>724</v>
      </c>
      <c r="F242" s="73" t="s">
        <v>303</v>
      </c>
      <c r="G242" s="73">
        <v>9224</v>
      </c>
      <c r="H242" s="36">
        <v>8224</v>
      </c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>
      <c r="A243" s="30">
        <v>120110</v>
      </c>
      <c r="B243" s="31" t="s">
        <v>114</v>
      </c>
      <c r="C243" s="32">
        <v>25</v>
      </c>
      <c r="D243" s="72">
        <v>125</v>
      </c>
      <c r="E243" s="73"/>
      <c r="F243" s="73"/>
      <c r="G243" s="73"/>
      <c r="H243" s="36"/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>
      <c r="A244" s="77">
        <v>120500</v>
      </c>
      <c r="B244" s="229" t="s">
        <v>114</v>
      </c>
      <c r="C244" s="78">
        <v>25</v>
      </c>
      <c r="D244" s="79">
        <v>126</v>
      </c>
      <c r="E244" s="80">
        <v>726</v>
      </c>
      <c r="F244" s="80" t="s">
        <v>304</v>
      </c>
      <c r="G244" s="80">
        <v>9226</v>
      </c>
      <c r="H244" s="81">
        <v>8226</v>
      </c>
      <c r="I244" s="81"/>
      <c r="J244" s="417"/>
      <c r="K244" s="418"/>
      <c r="L244" s="418"/>
      <c r="M244" s="418"/>
      <c r="N244" s="419"/>
      <c r="O244" s="40">
        <f t="shared" si="115"/>
        <v>0</v>
      </c>
      <c r="P244" s="41"/>
      <c r="Q244" s="420"/>
      <c r="R244" s="421">
        <f t="shared" si="123"/>
        <v>0</v>
      </c>
      <c r="S244" s="44">
        <f>SUM(O244,R244)</f>
        <v>0</v>
      </c>
      <c r="T244" s="422"/>
      <c r="U244" s="423">
        <f t="shared" si="111"/>
        <v>0</v>
      </c>
      <c r="V244" s="66">
        <f t="shared" si="121"/>
        <v>0</v>
      </c>
      <c r="W244" s="424"/>
      <c r="X244" s="425">
        <f>(J244*1000)/C244</f>
        <v>0</v>
      </c>
      <c r="Y244" s="426">
        <f>(K244*1000)/C244</f>
        <v>0</v>
      </c>
      <c r="Z244" s="426">
        <f>(L244*1000)/C244</f>
        <v>0</v>
      </c>
      <c r="AA244" s="426">
        <f>(M244*1000)/C244</f>
        <v>0</v>
      </c>
      <c r="AB244" s="427">
        <f>(N244*1000)/C244</f>
        <v>0</v>
      </c>
      <c r="AC244" s="428">
        <f t="shared" si="116"/>
        <v>0</v>
      </c>
      <c r="AD244" s="429">
        <f>(R244*1000)/C244</f>
        <v>0</v>
      </c>
      <c r="AE244" s="54">
        <f t="shared" si="117"/>
        <v>0</v>
      </c>
    </row>
    <row r="245" spans="1:31" ht="18" customHeight="1" thickBot="1">
      <c r="A245" s="281" t="s">
        <v>305</v>
      </c>
      <c r="B245" s="282"/>
      <c r="C245" s="283"/>
      <c r="D245" s="282"/>
      <c r="E245" s="282"/>
      <c r="F245" s="282"/>
      <c r="G245" s="282"/>
      <c r="H245" s="282"/>
      <c r="I245" s="282"/>
      <c r="J245" s="284">
        <f t="shared" ref="J245:U245" si="130">SUM(J214:J244)</f>
        <v>86</v>
      </c>
      <c r="K245" s="285">
        <f t="shared" si="130"/>
        <v>0</v>
      </c>
      <c r="L245" s="285">
        <f t="shared" si="130"/>
        <v>176</v>
      </c>
      <c r="M245" s="285">
        <f t="shared" si="130"/>
        <v>0</v>
      </c>
      <c r="N245" s="286">
        <f t="shared" si="130"/>
        <v>16</v>
      </c>
      <c r="O245" s="287">
        <f t="shared" si="130"/>
        <v>278</v>
      </c>
      <c r="P245" s="288">
        <f t="shared" si="130"/>
        <v>0</v>
      </c>
      <c r="Q245" s="289">
        <f t="shared" si="130"/>
        <v>0</v>
      </c>
      <c r="R245" s="289">
        <f t="shared" si="130"/>
        <v>0</v>
      </c>
      <c r="S245" s="290">
        <f t="shared" si="130"/>
        <v>188</v>
      </c>
      <c r="T245" s="291">
        <f t="shared" si="130"/>
        <v>90</v>
      </c>
      <c r="U245" s="292">
        <f t="shared" si="130"/>
        <v>278</v>
      </c>
      <c r="V245" s="66">
        <f t="shared" si="121"/>
        <v>0</v>
      </c>
      <c r="W245" s="382"/>
      <c r="X245" s="294">
        <f t="shared" ref="X245:AE245" si="131">SUM(X214:X244)</f>
        <v>3440</v>
      </c>
      <c r="Y245" s="291">
        <f t="shared" si="131"/>
        <v>0</v>
      </c>
      <c r="Z245" s="291">
        <f t="shared" si="131"/>
        <v>2800</v>
      </c>
      <c r="AA245" s="291">
        <f t="shared" si="131"/>
        <v>0</v>
      </c>
      <c r="AB245" s="295">
        <f t="shared" si="131"/>
        <v>640</v>
      </c>
      <c r="AC245" s="292">
        <f t="shared" si="131"/>
        <v>6880</v>
      </c>
      <c r="AD245" s="295">
        <f t="shared" si="131"/>
        <v>0</v>
      </c>
      <c r="AE245" s="296">
        <f t="shared" si="131"/>
        <v>6880</v>
      </c>
    </row>
    <row r="246" spans="1:31" ht="18" customHeight="1">
      <c r="A246" s="192">
        <v>201101</v>
      </c>
      <c r="B246" s="193">
        <v>2.5</v>
      </c>
      <c r="C246" s="238">
        <v>25</v>
      </c>
      <c r="D246" s="33">
        <v>548</v>
      </c>
      <c r="E246" s="34">
        <v>948</v>
      </c>
      <c r="F246" s="34" t="s">
        <v>306</v>
      </c>
      <c r="G246" s="34">
        <v>9648</v>
      </c>
      <c r="H246" s="35"/>
      <c r="I246" s="35"/>
      <c r="J246" s="197">
        <v>8</v>
      </c>
      <c r="K246" s="198"/>
      <c r="L246" s="198">
        <v>8</v>
      </c>
      <c r="M246" s="198"/>
      <c r="N246" s="199"/>
      <c r="O246" s="386">
        <f>SUM(J246:N246)</f>
        <v>16</v>
      </c>
      <c r="P246" s="41"/>
      <c r="Q246" s="299"/>
      <c r="R246" s="300">
        <f t="shared" ref="R246:R275" si="132">SUM(P246:Q246)</f>
        <v>0</v>
      </c>
      <c r="S246" s="63">
        <f>SUM(O246,R246)</f>
        <v>16</v>
      </c>
      <c r="T246" s="430"/>
      <c r="U246" s="431">
        <f t="shared" si="111"/>
        <v>16</v>
      </c>
      <c r="V246" s="66">
        <f t="shared" si="121"/>
        <v>0</v>
      </c>
      <c r="W246" s="303"/>
      <c r="X246" s="304">
        <f>(J246*1000)/C246</f>
        <v>320</v>
      </c>
      <c r="Y246" s="305">
        <f>(K246*1000)/C246</f>
        <v>0</v>
      </c>
      <c r="Z246" s="305">
        <f>(L246*1000)/C246</f>
        <v>320</v>
      </c>
      <c r="AA246" s="305">
        <f>(M246*1000)/C246</f>
        <v>0</v>
      </c>
      <c r="AB246" s="306">
        <f>(N246*1000)/C246</f>
        <v>0</v>
      </c>
      <c r="AC246" s="307">
        <f t="shared" ref="AC246:AC275" si="133">SUM(X246:AB246)</f>
        <v>640</v>
      </c>
      <c r="AD246" s="308">
        <f>(R246*1000)/C246</f>
        <v>0</v>
      </c>
      <c r="AE246" s="309">
        <f t="shared" ref="AE246:AE275" si="134">SUM(AC246:AD246)</f>
        <v>640</v>
      </c>
    </row>
    <row r="247" spans="1:31" ht="18" hidden="1" customHeight="1">
      <c r="A247" s="192">
        <v>201201</v>
      </c>
      <c r="B247" s="193">
        <v>2.5</v>
      </c>
      <c r="C247" s="238">
        <v>25</v>
      </c>
      <c r="D247" s="432" t="s">
        <v>307</v>
      </c>
      <c r="E247" s="34"/>
      <c r="F247" s="34"/>
      <c r="G247" s="34"/>
      <c r="H247" s="35"/>
      <c r="I247" s="35"/>
      <c r="J247" s="197"/>
      <c r="K247" s="198"/>
      <c r="L247" s="198"/>
      <c r="M247" s="198"/>
      <c r="N247" s="199"/>
      <c r="O247" s="386">
        <f t="shared" ref="O247:O275" si="135">SUM(J247:N247)</f>
        <v>0</v>
      </c>
      <c r="P247" s="41"/>
      <c r="Q247" s="299"/>
      <c r="R247" s="300"/>
      <c r="S247" s="63">
        <f>SUM(O247,R247)</f>
        <v>0</v>
      </c>
      <c r="T247" s="433"/>
      <c r="U247" s="431">
        <f t="shared" si="111"/>
        <v>0</v>
      </c>
      <c r="V247" s="66">
        <f t="shared" si="121"/>
        <v>0</v>
      </c>
      <c r="W247" s="303"/>
      <c r="X247" s="304">
        <f>(J247*1000)/C247</f>
        <v>0</v>
      </c>
      <c r="Y247" s="304"/>
      <c r="Z247" s="304"/>
      <c r="AA247" s="304"/>
      <c r="AB247" s="304"/>
      <c r="AC247" s="307">
        <f t="shared" si="133"/>
        <v>0</v>
      </c>
      <c r="AD247" s="308"/>
      <c r="AE247" s="309">
        <f t="shared" si="134"/>
        <v>0</v>
      </c>
    </row>
    <row r="248" spans="1:31" ht="18" customHeight="1">
      <c r="A248" s="192">
        <v>201501</v>
      </c>
      <c r="B248" s="193">
        <v>2.5</v>
      </c>
      <c r="C248" s="233" t="s">
        <v>27</v>
      </c>
      <c r="D248" s="432"/>
      <c r="E248" s="34"/>
      <c r="F248" s="34"/>
      <c r="G248" s="34"/>
      <c r="H248" s="35"/>
      <c r="I248" s="434" t="s">
        <v>308</v>
      </c>
      <c r="J248" s="197"/>
      <c r="K248" s="198"/>
      <c r="L248" s="198"/>
      <c r="M248" s="198"/>
      <c r="N248" s="199"/>
      <c r="O248" s="386">
        <f t="shared" si="135"/>
        <v>0</v>
      </c>
      <c r="P248" s="41"/>
      <c r="Q248" s="435"/>
      <c r="R248" s="61">
        <f>SUM(P248:Q248)</f>
        <v>0</v>
      </c>
      <c r="S248" s="63"/>
      <c r="T248" s="93">
        <f>SUM(R248:S248)</f>
        <v>0</v>
      </c>
      <c r="U248" s="65">
        <f t="shared" si="111"/>
        <v>0</v>
      </c>
      <c r="V248" s="66">
        <f t="shared" si="121"/>
        <v>0</v>
      </c>
      <c r="W248" s="303"/>
      <c r="X248" s="304"/>
      <c r="Y248" s="306"/>
      <c r="Z248" s="306"/>
      <c r="AA248" s="306"/>
      <c r="AB248" s="306"/>
      <c r="AC248" s="307"/>
      <c r="AD248" s="308"/>
      <c r="AE248" s="309"/>
    </row>
    <row r="249" spans="1:31" ht="18" hidden="1" customHeight="1">
      <c r="A249" s="192">
        <v>20150835</v>
      </c>
      <c r="B249" s="193">
        <v>2.5</v>
      </c>
      <c r="C249" s="390" t="s">
        <v>75</v>
      </c>
      <c r="D249" s="33"/>
      <c r="E249" s="34"/>
      <c r="F249" s="34"/>
      <c r="G249" s="34"/>
      <c r="H249" s="35"/>
      <c r="I249" s="89" t="s">
        <v>309</v>
      </c>
      <c r="J249" s="197"/>
      <c r="K249" s="198"/>
      <c r="L249" s="198"/>
      <c r="M249" s="198"/>
      <c r="N249" s="199"/>
      <c r="O249" s="386"/>
      <c r="P249" s="61"/>
      <c r="Q249" s="109"/>
      <c r="R249" s="92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5"/>
      <c r="Z249" s="305"/>
      <c r="AA249" s="305"/>
      <c r="AB249" s="306"/>
      <c r="AC249" s="307"/>
      <c r="AD249" s="308"/>
      <c r="AE249" s="309"/>
    </row>
    <row r="250" spans="1:31" ht="18" customHeight="1">
      <c r="A250" s="30">
        <v>201501</v>
      </c>
      <c r="B250" s="31">
        <v>2.5</v>
      </c>
      <c r="C250" s="32">
        <v>50</v>
      </c>
      <c r="D250" s="72"/>
      <c r="E250" s="73"/>
      <c r="F250" s="73"/>
      <c r="G250" s="73"/>
      <c r="H250" s="36"/>
      <c r="I250" s="909" t="s">
        <v>308</v>
      </c>
      <c r="J250" s="71"/>
      <c r="K250" s="58"/>
      <c r="L250" s="58"/>
      <c r="M250" s="58"/>
      <c r="N250" s="59"/>
      <c r="O250" s="386"/>
      <c r="P250" s="61"/>
      <c r="Q250" s="62">
        <v>16</v>
      </c>
      <c r="R250" s="61">
        <f t="shared" si="132"/>
        <v>16</v>
      </c>
      <c r="S250" s="63">
        <f>SUM(O250,R250)</f>
        <v>16</v>
      </c>
      <c r="T250" s="139"/>
      <c r="U250" s="65">
        <f t="shared" si="111"/>
        <v>16</v>
      </c>
      <c r="V250" s="66">
        <f t="shared" si="121"/>
        <v>0</v>
      </c>
      <c r="W250" s="48"/>
      <c r="X250" s="49">
        <f>(J250*1000)/C250</f>
        <v>0</v>
      </c>
      <c r="Y250" s="50">
        <f>(K250*1000)/C250</f>
        <v>0</v>
      </c>
      <c r="Z250" s="50">
        <f>(L250*1000)/C250</f>
        <v>0</v>
      </c>
      <c r="AA250" s="50">
        <f>(M250*1000)/C250</f>
        <v>0</v>
      </c>
      <c r="AB250" s="51">
        <f>(N250*1000)/C250</f>
        <v>0</v>
      </c>
      <c r="AC250" s="52">
        <f t="shared" si="133"/>
        <v>0</v>
      </c>
      <c r="AD250" s="53">
        <f>(R250*1000)/C250</f>
        <v>320</v>
      </c>
      <c r="AE250" s="54">
        <f t="shared" si="134"/>
        <v>320</v>
      </c>
    </row>
    <row r="251" spans="1:31" ht="18" customHeight="1">
      <c r="A251" s="30">
        <v>203701</v>
      </c>
      <c r="B251" s="31">
        <v>2.5</v>
      </c>
      <c r="C251" s="32">
        <v>25</v>
      </c>
      <c r="D251" s="72"/>
      <c r="E251" s="73"/>
      <c r="F251" s="73"/>
      <c r="G251" s="73"/>
      <c r="H251" s="89">
        <v>6949</v>
      </c>
      <c r="I251" s="97"/>
      <c r="J251" s="71"/>
      <c r="K251" s="58"/>
      <c r="L251" s="58"/>
      <c r="M251" s="58"/>
      <c r="O251" s="386">
        <f t="shared" si="135"/>
        <v>0</v>
      </c>
      <c r="P251" s="61"/>
      <c r="Q251" s="62"/>
      <c r="R251" s="61"/>
      <c r="S251" s="63">
        <f>SUM(O251,R251)</f>
        <v>0</v>
      </c>
      <c r="T251" s="139"/>
      <c r="U251" s="65">
        <f t="shared" si="111"/>
        <v>0</v>
      </c>
      <c r="V251" s="66">
        <f t="shared" si="121"/>
        <v>0</v>
      </c>
      <c r="W251" s="48"/>
      <c r="X251" s="49"/>
      <c r="Y251" s="50"/>
      <c r="Z251" s="50"/>
      <c r="AA251" s="50"/>
      <c r="AB251" s="306">
        <f>(N251*1000)/C251</f>
        <v>0</v>
      </c>
      <c r="AC251" s="52">
        <f t="shared" si="133"/>
        <v>0</v>
      </c>
      <c r="AD251" s="53"/>
      <c r="AE251" s="54">
        <f t="shared" si="134"/>
        <v>0</v>
      </c>
    </row>
    <row r="252" spans="1:31" ht="18" customHeight="1">
      <c r="A252" s="30">
        <v>203101</v>
      </c>
      <c r="B252" s="108">
        <v>4</v>
      </c>
      <c r="C252" s="32">
        <v>25</v>
      </c>
      <c r="D252" s="72">
        <v>549</v>
      </c>
      <c r="E252" s="73">
        <v>949</v>
      </c>
      <c r="F252" s="73" t="s">
        <v>310</v>
      </c>
      <c r="G252" s="73">
        <v>9649</v>
      </c>
      <c r="H252" s="36"/>
      <c r="I252" s="36"/>
      <c r="J252" s="71">
        <v>27</v>
      </c>
      <c r="K252" s="58">
        <v>20</v>
      </c>
      <c r="L252" s="150">
        <v>45</v>
      </c>
      <c r="M252" s="58"/>
      <c r="N252" s="59"/>
      <c r="O252" s="386">
        <f>SUM(J252:N252)</f>
        <v>92</v>
      </c>
      <c r="P252" s="41"/>
      <c r="Q252" s="62"/>
      <c r="R252" s="61"/>
      <c r="S252" s="63">
        <f>SUM(O252,R252)</f>
        <v>92</v>
      </c>
      <c r="T252" s="139"/>
      <c r="U252" s="65">
        <f t="shared" si="111"/>
        <v>92</v>
      </c>
      <c r="V252" s="66">
        <f t="shared" si="121"/>
        <v>0</v>
      </c>
      <c r="W252" s="48"/>
      <c r="X252" s="304">
        <f>(J252*1000)/C252</f>
        <v>1080</v>
      </c>
      <c r="Y252" s="305">
        <f>(K252*1000)/C252</f>
        <v>800</v>
      </c>
      <c r="Z252" s="305">
        <f>(L252*1000)/C252</f>
        <v>1800</v>
      </c>
      <c r="AA252" s="305">
        <f>(M252*1000)/C252</f>
        <v>0</v>
      </c>
      <c r="AB252" s="306">
        <f>(N252*1000)/C252</f>
        <v>0</v>
      </c>
      <c r="AC252" s="52">
        <f t="shared" si="133"/>
        <v>3680</v>
      </c>
      <c r="AD252" s="53">
        <f>(R252*1000)/C252</f>
        <v>0</v>
      </c>
      <c r="AE252" s="54">
        <f t="shared" si="134"/>
        <v>3680</v>
      </c>
    </row>
    <row r="253" spans="1:31" ht="18" hidden="1" customHeight="1">
      <c r="A253" s="30">
        <v>203201</v>
      </c>
      <c r="B253" s="108">
        <v>4</v>
      </c>
      <c r="C253" s="32">
        <v>25</v>
      </c>
      <c r="D253" s="72" t="s">
        <v>311</v>
      </c>
      <c r="E253" s="73"/>
      <c r="F253" s="73"/>
      <c r="G253" s="73"/>
      <c r="H253" s="36"/>
      <c r="I253" s="36"/>
      <c r="J253" s="396"/>
      <c r="K253" s="58"/>
      <c r="L253" s="58"/>
      <c r="M253" s="58"/>
      <c r="N253" s="59"/>
      <c r="O253" s="386">
        <f t="shared" si="135"/>
        <v>0</v>
      </c>
      <c r="P253" s="41"/>
      <c r="Q253" s="62"/>
      <c r="R253" s="61"/>
      <c r="S253" s="63">
        <f>SUM(O253,R253)</f>
        <v>0</v>
      </c>
      <c r="T253" s="436"/>
      <c r="U253" s="65">
        <f t="shared" si="111"/>
        <v>0</v>
      </c>
      <c r="V253" s="66">
        <f t="shared" si="121"/>
        <v>0</v>
      </c>
      <c r="W253" s="48"/>
      <c r="X253" s="49">
        <f>(J253*1000)/C253</f>
        <v>0</v>
      </c>
      <c r="Y253" s="50"/>
      <c r="Z253" s="50"/>
      <c r="AA253" s="50"/>
      <c r="AB253" s="51"/>
      <c r="AC253" s="52">
        <f t="shared" si="133"/>
        <v>0</v>
      </c>
      <c r="AD253" s="53"/>
      <c r="AE253" s="54">
        <f t="shared" si="134"/>
        <v>0</v>
      </c>
    </row>
    <row r="254" spans="1:31" ht="18" customHeight="1">
      <c r="A254" s="30">
        <v>203501</v>
      </c>
      <c r="B254" s="108">
        <v>4</v>
      </c>
      <c r="C254" s="233" t="s">
        <v>27</v>
      </c>
      <c r="D254" s="72"/>
      <c r="E254" s="73"/>
      <c r="F254" s="73"/>
      <c r="G254" s="73"/>
      <c r="H254" s="36"/>
      <c r="I254" s="89" t="s">
        <v>312</v>
      </c>
      <c r="J254" s="71"/>
      <c r="K254" s="58"/>
      <c r="L254" s="58"/>
      <c r="M254" s="58"/>
      <c r="N254" s="59"/>
      <c r="O254" s="386"/>
      <c r="P254" s="61"/>
      <c r="Q254" s="109">
        <v>98</v>
      </c>
      <c r="R254" s="92">
        <f>SUM(P254:Q254)</f>
        <v>98</v>
      </c>
      <c r="S254" s="63"/>
      <c r="T254" s="93">
        <f>SUM(R254:S254)</f>
        <v>98</v>
      </c>
      <c r="U254" s="65">
        <f t="shared" si="111"/>
        <v>98</v>
      </c>
      <c r="V254" s="66">
        <f t="shared" si="121"/>
        <v>0</v>
      </c>
      <c r="W254" s="48"/>
      <c r="X254" s="49"/>
      <c r="Y254" s="50"/>
      <c r="Z254" s="50"/>
      <c r="AA254" s="50"/>
      <c r="AB254" s="51"/>
      <c r="AC254" s="52"/>
      <c r="AD254" s="53"/>
      <c r="AE254" s="54"/>
    </row>
    <row r="255" spans="1:31" ht="18" customHeight="1">
      <c r="A255" s="30">
        <v>203501</v>
      </c>
      <c r="B255" s="108">
        <v>4</v>
      </c>
      <c r="C255" s="32">
        <v>50</v>
      </c>
      <c r="D255" s="72"/>
      <c r="E255" s="73"/>
      <c r="F255" s="73"/>
      <c r="G255" s="73"/>
      <c r="H255" s="36"/>
      <c r="I255" s="909" t="s">
        <v>312</v>
      </c>
      <c r="J255" s="71"/>
      <c r="K255" s="58"/>
      <c r="L255" s="58"/>
      <c r="M255" s="58"/>
      <c r="N255" s="59"/>
      <c r="O255" s="386"/>
      <c r="P255" s="61"/>
      <c r="Q255" s="62">
        <v>72</v>
      </c>
      <c r="R255" s="61">
        <f>SUM(P255:Q255)</f>
        <v>72</v>
      </c>
      <c r="S255" s="63">
        <f>SUM(O255,R255)</f>
        <v>72</v>
      </c>
      <c r="T255" s="139"/>
      <c r="U255" s="65">
        <f t="shared" si="111"/>
        <v>72</v>
      </c>
      <c r="V255" s="66">
        <f t="shared" si="121"/>
        <v>0</v>
      </c>
      <c r="W255" s="48"/>
      <c r="X255" s="49">
        <f>(J255*1000)/C255</f>
        <v>0</v>
      </c>
      <c r="Y255" s="50">
        <f>(K255*1000)/C255</f>
        <v>0</v>
      </c>
      <c r="Z255" s="50"/>
      <c r="AA255" s="50">
        <f>(M255*1000)/C255</f>
        <v>0</v>
      </c>
      <c r="AB255" s="51">
        <f>(N255*1000)/C255</f>
        <v>0</v>
      </c>
      <c r="AC255" s="52">
        <f t="shared" si="133"/>
        <v>0</v>
      </c>
      <c r="AD255" s="53">
        <f>(R255*1000)/C255</f>
        <v>1440</v>
      </c>
      <c r="AE255" s="54">
        <f t="shared" si="134"/>
        <v>1440</v>
      </c>
    </row>
    <row r="256" spans="1:31" ht="18" customHeight="1">
      <c r="A256" s="30">
        <v>204501</v>
      </c>
      <c r="B256" s="108">
        <v>4</v>
      </c>
      <c r="C256" s="233" t="s">
        <v>27</v>
      </c>
      <c r="D256" s="72"/>
      <c r="E256" s="73"/>
      <c r="F256" s="73"/>
      <c r="G256" s="73"/>
      <c r="H256" s="36"/>
      <c r="I256" s="89" t="s">
        <v>313</v>
      </c>
      <c r="J256" s="71"/>
      <c r="K256" s="58"/>
      <c r="M256" s="58"/>
      <c r="N256" s="59"/>
      <c r="O256" s="386"/>
      <c r="P256" s="61"/>
      <c r="Q256" s="109">
        <v>45</v>
      </c>
      <c r="R256" s="92">
        <f>SUM(P256:Q256)</f>
        <v>45</v>
      </c>
      <c r="S256" s="63"/>
      <c r="T256" s="140">
        <f>SUM(O256,R256)</f>
        <v>45</v>
      </c>
      <c r="U256" s="65">
        <f t="shared" si="111"/>
        <v>45</v>
      </c>
      <c r="V256" s="66">
        <f t="shared" si="121"/>
        <v>0</v>
      </c>
      <c r="W256" s="48"/>
      <c r="X256" s="49"/>
      <c r="Y256" s="50"/>
      <c r="Z256" s="50"/>
      <c r="AA256" s="50"/>
      <c r="AB256" s="51"/>
      <c r="AC256" s="52"/>
      <c r="AD256" s="53"/>
      <c r="AE256" s="54"/>
    </row>
    <row r="257" spans="1:31" ht="18" customHeight="1">
      <c r="A257" s="30">
        <v>204501</v>
      </c>
      <c r="B257" s="108">
        <v>4</v>
      </c>
      <c r="C257" s="32">
        <v>50</v>
      </c>
      <c r="D257" s="72"/>
      <c r="E257" s="73"/>
      <c r="F257" s="73"/>
      <c r="G257" s="73"/>
      <c r="H257" s="36"/>
      <c r="I257" s="909" t="s">
        <v>313</v>
      </c>
      <c r="J257" s="71"/>
      <c r="K257" s="58"/>
      <c r="L257" s="58"/>
      <c r="M257" s="58"/>
      <c r="N257" s="59"/>
      <c r="O257" s="386"/>
      <c r="P257" s="61"/>
      <c r="Q257" s="62">
        <v>120</v>
      </c>
      <c r="R257" s="61">
        <f t="shared" si="132"/>
        <v>120</v>
      </c>
      <c r="S257" s="63">
        <f t="shared" ref="S257:S275" si="136">SUM(O257,R257)</f>
        <v>120</v>
      </c>
      <c r="T257" s="227"/>
      <c r="U257" s="65">
        <f t="shared" si="111"/>
        <v>120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>
        <f t="shared" ref="AD257:AD275" si="137">(R257*1000)/C257</f>
        <v>2400</v>
      </c>
      <c r="AE257" s="54">
        <f t="shared" si="134"/>
        <v>2400</v>
      </c>
    </row>
    <row r="258" spans="1:31" ht="18" customHeight="1">
      <c r="A258" s="30">
        <v>204101</v>
      </c>
      <c r="B258" s="108">
        <v>4</v>
      </c>
      <c r="C258" s="32">
        <v>25</v>
      </c>
      <c r="D258" s="72">
        <v>540</v>
      </c>
      <c r="E258" s="73"/>
      <c r="F258" s="73" t="s">
        <v>314</v>
      </c>
      <c r="G258" s="73"/>
      <c r="H258" s="36"/>
      <c r="I258" s="97"/>
      <c r="J258" s="396"/>
      <c r="K258" s="58"/>
      <c r="L258" s="58"/>
      <c r="M258" s="58"/>
      <c r="N258" s="59"/>
      <c r="O258" s="386">
        <f>SUM(J258:N258)</f>
        <v>0</v>
      </c>
      <c r="P258" s="41"/>
      <c r="Q258" s="62"/>
      <c r="R258" s="61">
        <f t="shared" si="132"/>
        <v>0</v>
      </c>
      <c r="S258" s="63">
        <f t="shared" si="136"/>
        <v>0</v>
      </c>
      <c r="T258" s="139"/>
      <c r="U258" s="65">
        <f t="shared" si="111"/>
        <v>0</v>
      </c>
      <c r="V258" s="66">
        <f t="shared" si="121"/>
        <v>0</v>
      </c>
      <c r="W258" s="48"/>
      <c r="X258" s="49">
        <f>(J258*1000)/C258</f>
        <v>0</v>
      </c>
      <c r="Y258" s="50">
        <f>(K258*1000)/C258</f>
        <v>0</v>
      </c>
      <c r="Z258" s="50">
        <f t="shared" ref="Z258:Z275" si="138">(L258*1000)/C258</f>
        <v>0</v>
      </c>
      <c r="AA258" s="50">
        <f t="shared" ref="AA258:AA275" si="139">(M258*1000)/C258</f>
        <v>0</v>
      </c>
      <c r="AB258" s="51">
        <f t="shared" ref="AB258:AB275" si="140">(N258*1000)/C258</f>
        <v>0</v>
      </c>
      <c r="AC258" s="52">
        <f t="shared" si="133"/>
        <v>0</v>
      </c>
      <c r="AD258" s="53">
        <f t="shared" si="137"/>
        <v>0</v>
      </c>
      <c r="AE258" s="54">
        <f t="shared" si="134"/>
        <v>0</v>
      </c>
    </row>
    <row r="259" spans="1:31" ht="18" hidden="1" customHeight="1">
      <c r="A259" s="30">
        <v>204501</v>
      </c>
      <c r="B259" s="108">
        <v>4</v>
      </c>
      <c r="C259" s="32">
        <v>50</v>
      </c>
      <c r="D259" s="72" t="s">
        <v>313</v>
      </c>
      <c r="E259" s="73"/>
      <c r="F259" s="73"/>
      <c r="G259" s="73"/>
      <c r="H259" s="36"/>
      <c r="I259" s="36"/>
      <c r="J259" s="71"/>
      <c r="K259" s="58"/>
      <c r="L259" s="58"/>
      <c r="M259" s="58"/>
      <c r="N259" s="59"/>
      <c r="O259" s="386">
        <f t="shared" si="135"/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 t="shared" ref="X259:X275" si="141">(J259*1000)/C259</f>
        <v>0</v>
      </c>
      <c r="Y259" s="50">
        <f t="shared" ref="Y259:Y275" si="142">(K259*1000)/C259</f>
        <v>0</v>
      </c>
      <c r="Z259" s="50">
        <f t="shared" si="138"/>
        <v>0</v>
      </c>
      <c r="AA259" s="50">
        <f t="shared" si="139"/>
        <v>0</v>
      </c>
      <c r="AB259" s="51">
        <f t="shared" si="140"/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172">
        <v>202301</v>
      </c>
      <c r="B260" s="101">
        <v>2.5</v>
      </c>
      <c r="C260" s="96">
        <v>25</v>
      </c>
      <c r="D260" s="165" t="s">
        <v>315</v>
      </c>
      <c r="E260" s="103"/>
      <c r="F260" s="103"/>
      <c r="G260" s="103"/>
      <c r="H260" s="103"/>
      <c r="I260" s="104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si="141"/>
        <v>0</v>
      </c>
      <c r="Y260" s="50">
        <f t="shared" si="142"/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204101</v>
      </c>
      <c r="B261" s="101">
        <v>3.5</v>
      </c>
      <c r="C261" s="96">
        <v>25</v>
      </c>
      <c r="D261" s="165" t="s">
        <v>316</v>
      </c>
      <c r="E261" s="103" t="s">
        <v>317</v>
      </c>
      <c r="F261" s="103" t="s">
        <v>318</v>
      </c>
      <c r="G261" s="103" t="s">
        <v>319</v>
      </c>
      <c r="H261" s="103" t="s">
        <v>320</v>
      </c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30">
        <v>202101</v>
      </c>
      <c r="B262" s="31">
        <v>2.5</v>
      </c>
      <c r="C262" s="32">
        <v>25</v>
      </c>
      <c r="D262" s="72">
        <v>6548</v>
      </c>
      <c r="E262" s="73">
        <v>8948</v>
      </c>
      <c r="F262" s="73" t="s">
        <v>321</v>
      </c>
      <c r="G262" s="73" t="s">
        <v>322</v>
      </c>
      <c r="H262" s="36" t="s">
        <v>323</v>
      </c>
      <c r="I262" s="36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211001</v>
      </c>
      <c r="B263" s="108">
        <v>2.5</v>
      </c>
      <c r="C263" s="32">
        <v>25</v>
      </c>
      <c r="D263" s="72">
        <v>541</v>
      </c>
      <c r="E263" s="73"/>
      <c r="F263" s="73"/>
      <c r="G263" s="73"/>
      <c r="H263" s="36"/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30">
        <v>212003</v>
      </c>
      <c r="B264" s="108">
        <v>4</v>
      </c>
      <c r="C264" s="32">
        <v>25</v>
      </c>
      <c r="D264" s="72">
        <v>542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172">
        <v>213001</v>
      </c>
      <c r="B265" s="108">
        <v>4</v>
      </c>
      <c r="C265" s="96">
        <v>25</v>
      </c>
      <c r="D265" s="165" t="s">
        <v>324</v>
      </c>
      <c r="E265" s="103"/>
      <c r="F265" s="103"/>
      <c r="G265" s="103"/>
      <c r="H265" s="103"/>
      <c r="I265" s="104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30">
        <v>226001</v>
      </c>
      <c r="B266" s="108">
        <v>3.5</v>
      </c>
      <c r="C266" s="32">
        <v>25</v>
      </c>
      <c r="D266" s="72">
        <v>543</v>
      </c>
      <c r="E266" s="73"/>
      <c r="F266" s="73"/>
      <c r="G266" s="73"/>
      <c r="H266" s="36"/>
      <c r="I266" s="36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226001</v>
      </c>
      <c r="B267" s="108">
        <v>4</v>
      </c>
      <c r="C267" s="32">
        <v>40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customHeight="1">
      <c r="A268" s="30">
        <v>216201</v>
      </c>
      <c r="B268" s="108">
        <v>4</v>
      </c>
      <c r="C268" s="32">
        <v>25</v>
      </c>
      <c r="D268" s="72">
        <v>544</v>
      </c>
      <c r="E268" s="73">
        <v>944</v>
      </c>
      <c r="F268" s="73" t="s">
        <v>325</v>
      </c>
      <c r="G268" s="73">
        <v>9644</v>
      </c>
      <c r="H268" s="36"/>
      <c r="I268" s="36"/>
      <c r="J268" s="71">
        <v>24</v>
      </c>
      <c r="K268" s="58"/>
      <c r="L268" s="58"/>
      <c r="M268" s="58"/>
      <c r="N268" s="59"/>
      <c r="O268" s="386">
        <f t="shared" si="135"/>
        <v>24</v>
      </c>
      <c r="P268" s="41"/>
      <c r="Q268" s="62"/>
      <c r="R268" s="61">
        <f t="shared" si="132"/>
        <v>0</v>
      </c>
      <c r="S268" s="63">
        <f t="shared" si="136"/>
        <v>24</v>
      </c>
      <c r="T268" s="139"/>
      <c r="U268" s="65">
        <f t="shared" si="111"/>
        <v>24</v>
      </c>
      <c r="V268" s="66">
        <f t="shared" si="121"/>
        <v>0</v>
      </c>
      <c r="W268" s="48"/>
      <c r="X268" s="49">
        <f t="shared" si="141"/>
        <v>960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960</v>
      </c>
      <c r="AD268" s="53">
        <f t="shared" si="137"/>
        <v>0</v>
      </c>
      <c r="AE268" s="54">
        <f t="shared" si="134"/>
        <v>960</v>
      </c>
    </row>
    <row r="269" spans="1:31" ht="18" hidden="1" customHeight="1">
      <c r="A269" s="30">
        <v>216201</v>
      </c>
      <c r="B269" s="108">
        <v>4</v>
      </c>
      <c r="C269" s="32">
        <v>40</v>
      </c>
      <c r="D269" s="33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/>
      <c r="K269" s="58"/>
      <c r="L269" s="58"/>
      <c r="M269" s="58"/>
      <c r="N269" s="59"/>
      <c r="O269" s="386">
        <f t="shared" si="135"/>
        <v>0</v>
      </c>
      <c r="P269" s="41"/>
      <c r="Q269" s="62"/>
      <c r="R269" s="61">
        <f t="shared" si="132"/>
        <v>0</v>
      </c>
      <c r="S269" s="63">
        <f t="shared" si="136"/>
        <v>0</v>
      </c>
      <c r="T269" s="139"/>
      <c r="U269" s="65">
        <f t="shared" si="111"/>
        <v>0</v>
      </c>
      <c r="V269" s="66">
        <f t="shared" si="121"/>
        <v>0</v>
      </c>
      <c r="W269" s="48"/>
      <c r="X269" s="49">
        <f t="shared" si="141"/>
        <v>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0</v>
      </c>
      <c r="AD269" s="53">
        <f t="shared" si="137"/>
        <v>0</v>
      </c>
      <c r="AE269" s="54">
        <f t="shared" si="134"/>
        <v>0</v>
      </c>
    </row>
    <row r="270" spans="1:31" ht="18" hidden="1" customHeight="1">
      <c r="A270" s="30">
        <v>216251</v>
      </c>
      <c r="B270" s="108">
        <v>4</v>
      </c>
      <c r="C270" s="32">
        <v>25</v>
      </c>
      <c r="D270" s="33">
        <v>545</v>
      </c>
      <c r="E270" s="73"/>
      <c r="F270" s="73"/>
      <c r="G270" s="73"/>
      <c r="H270" s="36">
        <v>8645</v>
      </c>
      <c r="I270" s="36"/>
      <c r="J270" s="37"/>
      <c r="K270" s="38"/>
      <c r="L270" s="38"/>
      <c r="M270" s="38"/>
      <c r="N270" s="39"/>
      <c r="O270" s="386">
        <f t="shared" si="135"/>
        <v>0</v>
      </c>
      <c r="P270" s="41"/>
      <c r="Q270" s="42"/>
      <c r="R270" s="41">
        <f t="shared" si="132"/>
        <v>0</v>
      </c>
      <c r="S270" s="44">
        <f t="shared" si="136"/>
        <v>0</v>
      </c>
      <c r="T270" s="45"/>
      <c r="U270" s="46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30">
        <v>216251</v>
      </c>
      <c r="B271" s="108">
        <v>4</v>
      </c>
      <c r="C271" s="32">
        <v>40</v>
      </c>
      <c r="D271" s="33">
        <v>545</v>
      </c>
      <c r="E271" s="73">
        <v>945</v>
      </c>
      <c r="F271" s="73" t="s">
        <v>326</v>
      </c>
      <c r="G271" s="73">
        <v>9645</v>
      </c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>
      <c r="A272" s="30">
        <v>221001</v>
      </c>
      <c r="B272" s="108">
        <v>2.5</v>
      </c>
      <c r="C272" s="32">
        <v>40</v>
      </c>
      <c r="D272" s="72" t="s">
        <v>327</v>
      </c>
      <c r="E272" s="73"/>
      <c r="F272" s="73"/>
      <c r="G272" s="73"/>
      <c r="H272" s="36"/>
      <c r="I272" s="36" t="s">
        <v>327</v>
      </c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>
      <c r="A273" s="30">
        <v>222001</v>
      </c>
      <c r="B273" s="108">
        <v>4</v>
      </c>
      <c r="C273" s="32">
        <v>40</v>
      </c>
      <c r="D273" s="72" t="s">
        <v>328</v>
      </c>
      <c r="E273" s="73"/>
      <c r="F273" s="73"/>
      <c r="G273" s="73"/>
      <c r="H273" s="36"/>
      <c r="I273" s="36" t="s">
        <v>328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>
      <c r="A274" s="30">
        <v>226501</v>
      </c>
      <c r="B274" s="108">
        <v>4</v>
      </c>
      <c r="C274" s="32">
        <v>40</v>
      </c>
      <c r="D274" s="72" t="s">
        <v>329</v>
      </c>
      <c r="E274" s="73"/>
      <c r="F274" s="73"/>
      <c r="G274" s="73"/>
      <c r="H274" s="36"/>
      <c r="I274" s="36"/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>
      <c r="A275" s="82">
        <v>200100</v>
      </c>
      <c r="B275" s="157">
        <v>2.5</v>
      </c>
      <c r="C275" s="168">
        <v>25</v>
      </c>
      <c r="D275" s="84">
        <v>144</v>
      </c>
      <c r="E275" s="85">
        <v>744</v>
      </c>
      <c r="F275" s="85" t="s">
        <v>330</v>
      </c>
      <c r="G275" s="85">
        <v>8244</v>
      </c>
      <c r="H275" s="85"/>
      <c r="I275" s="171"/>
      <c r="J275" s="417"/>
      <c r="K275" s="418"/>
      <c r="L275" s="418"/>
      <c r="M275" s="418"/>
      <c r="N275" s="419"/>
      <c r="O275" s="386">
        <f t="shared" si="135"/>
        <v>0</v>
      </c>
      <c r="P275" s="41"/>
      <c r="Q275" s="420"/>
      <c r="R275" s="421">
        <f t="shared" si="132"/>
        <v>0</v>
      </c>
      <c r="S275" s="44">
        <f t="shared" si="136"/>
        <v>0</v>
      </c>
      <c r="T275" s="422"/>
      <c r="U275" s="423">
        <f t="shared" ref="U275:U332" si="143">SUM(S275:T275)</f>
        <v>0</v>
      </c>
      <c r="V275" s="66">
        <f t="shared" si="121"/>
        <v>0</v>
      </c>
      <c r="W275" s="424"/>
      <c r="X275" s="425">
        <f t="shared" si="141"/>
        <v>0</v>
      </c>
      <c r="Y275" s="426">
        <f t="shared" si="142"/>
        <v>0</v>
      </c>
      <c r="Z275" s="426">
        <f t="shared" si="138"/>
        <v>0</v>
      </c>
      <c r="AA275" s="426">
        <f t="shared" si="139"/>
        <v>0</v>
      </c>
      <c r="AB275" s="427">
        <f t="shared" si="140"/>
        <v>0</v>
      </c>
      <c r="AC275" s="428">
        <f t="shared" si="133"/>
        <v>0</v>
      </c>
      <c r="AD275" s="429">
        <f t="shared" si="137"/>
        <v>0</v>
      </c>
      <c r="AE275" s="437">
        <f t="shared" si="134"/>
        <v>0</v>
      </c>
    </row>
    <row r="276" spans="1:31" ht="18" customHeight="1" thickBot="1">
      <c r="A276" s="281" t="s">
        <v>331</v>
      </c>
      <c r="B276" s="282"/>
      <c r="C276" s="283"/>
      <c r="D276" s="282"/>
      <c r="E276" s="282"/>
      <c r="F276" s="282"/>
      <c r="G276" s="282"/>
      <c r="H276" s="282"/>
      <c r="I276" s="282"/>
      <c r="J276" s="285">
        <f t="shared" ref="J276:U276" si="144">SUM(J246:J275)</f>
        <v>59</v>
      </c>
      <c r="K276" s="285">
        <f t="shared" si="144"/>
        <v>20</v>
      </c>
      <c r="L276" s="285">
        <f t="shared" si="144"/>
        <v>53</v>
      </c>
      <c r="M276" s="285">
        <f t="shared" si="144"/>
        <v>0</v>
      </c>
      <c r="N276" s="286">
        <f t="shared" si="144"/>
        <v>0</v>
      </c>
      <c r="O276" s="287">
        <f t="shared" si="144"/>
        <v>132</v>
      </c>
      <c r="P276" s="288">
        <f t="shared" si="144"/>
        <v>0</v>
      </c>
      <c r="Q276" s="289">
        <f>SUM(Q246:Q275)</f>
        <v>351</v>
      </c>
      <c r="R276" s="288">
        <f t="shared" si="144"/>
        <v>351</v>
      </c>
      <c r="S276" s="290">
        <f t="shared" si="144"/>
        <v>340</v>
      </c>
      <c r="T276" s="291">
        <f t="shared" si="144"/>
        <v>143</v>
      </c>
      <c r="U276" s="292">
        <f t="shared" si="144"/>
        <v>483</v>
      </c>
      <c r="V276" s="66">
        <f t="shared" si="121"/>
        <v>0</v>
      </c>
      <c r="W276" s="382"/>
      <c r="X276" s="294">
        <f t="shared" ref="X276:AE276" si="145">SUM(X246:X275)</f>
        <v>2360</v>
      </c>
      <c r="Y276" s="291">
        <f t="shared" si="145"/>
        <v>800</v>
      </c>
      <c r="Z276" s="291">
        <f t="shared" si="145"/>
        <v>2120</v>
      </c>
      <c r="AA276" s="291">
        <f t="shared" si="145"/>
        <v>0</v>
      </c>
      <c r="AB276" s="295">
        <f t="shared" si="145"/>
        <v>0</v>
      </c>
      <c r="AC276" s="292">
        <f t="shared" si="145"/>
        <v>5280</v>
      </c>
      <c r="AD276" s="295">
        <f t="shared" si="145"/>
        <v>4160</v>
      </c>
      <c r="AE276" s="296">
        <f t="shared" si="145"/>
        <v>9440</v>
      </c>
    </row>
    <row r="277" spans="1:31" ht="18" customHeight="1">
      <c r="A277" s="77">
        <v>542000</v>
      </c>
      <c r="B277" s="229" t="s">
        <v>57</v>
      </c>
      <c r="C277" s="78">
        <v>25</v>
      </c>
      <c r="D277" s="79">
        <v>301</v>
      </c>
      <c r="E277" s="80">
        <v>801</v>
      </c>
      <c r="F277" s="80" t="s">
        <v>332</v>
      </c>
      <c r="G277" s="80">
        <v>9401</v>
      </c>
      <c r="H277" s="81"/>
      <c r="I277" s="81"/>
      <c r="J277" s="197">
        <v>24</v>
      </c>
      <c r="K277" s="384"/>
      <c r="L277" s="384"/>
      <c r="M277" s="384"/>
      <c r="N277" s="385"/>
      <c r="O277" s="386">
        <f t="shared" ref="O277:O281" si="146">SUM(J277:N277)</f>
        <v>24</v>
      </c>
      <c r="P277" s="41"/>
      <c r="Q277" s="387"/>
      <c r="R277" s="388">
        <f>SUM(P277:Q277)</f>
        <v>0</v>
      </c>
      <c r="S277" s="44">
        <f>SUM(O277,R277)</f>
        <v>24</v>
      </c>
      <c r="T277" s="301"/>
      <c r="U277" s="302">
        <f t="shared" si="143"/>
        <v>24</v>
      </c>
      <c r="V277" s="66">
        <f t="shared" si="121"/>
        <v>0</v>
      </c>
      <c r="W277" s="303"/>
      <c r="X277" s="304">
        <f>(J277*1000)/C277</f>
        <v>960</v>
      </c>
      <c r="Y277" s="305">
        <f>(K277*1000)/C277</f>
        <v>0</v>
      </c>
      <c r="Z277" s="305">
        <f>(L277*1000)/C277</f>
        <v>0</v>
      </c>
      <c r="AA277" s="305">
        <f>(M277*1000)/C277</f>
        <v>0</v>
      </c>
      <c r="AB277" s="306">
        <f>(N277*1000)/C277</f>
        <v>0</v>
      </c>
      <c r="AC277" s="307">
        <f>SUM(X277:AB277)</f>
        <v>960</v>
      </c>
      <c r="AD277" s="308">
        <f>(R277*1000)/C277</f>
        <v>0</v>
      </c>
      <c r="AE277" s="309">
        <f>SUM(AC277:AD277)</f>
        <v>960</v>
      </c>
    </row>
    <row r="278" spans="1:31" ht="18" customHeight="1">
      <c r="A278" s="77">
        <v>546001</v>
      </c>
      <c r="B278" s="229" t="s">
        <v>206</v>
      </c>
      <c r="C278" s="78">
        <v>25</v>
      </c>
      <c r="D278" s="79">
        <v>502</v>
      </c>
      <c r="E278" s="80"/>
      <c r="F278" s="80"/>
      <c r="G278" s="80"/>
      <c r="H278" s="81"/>
      <c r="I278" s="81"/>
      <c r="J278" s="197">
        <v>16</v>
      </c>
      <c r="K278" s="384"/>
      <c r="L278" s="384"/>
      <c r="M278" s="384"/>
      <c r="N278" s="385"/>
      <c r="O278" s="386">
        <f t="shared" si="146"/>
        <v>16</v>
      </c>
      <c r="P278" s="41"/>
      <c r="Q278" s="387"/>
      <c r="R278" s="388"/>
      <c r="S278" s="44">
        <f>SUM(O278,R278)</f>
        <v>16</v>
      </c>
      <c r="T278" s="319"/>
      <c r="U278" s="302">
        <f t="shared" si="143"/>
        <v>16</v>
      </c>
      <c r="V278" s="66">
        <f t="shared" si="121"/>
        <v>0</v>
      </c>
      <c r="W278" s="303"/>
      <c r="X278" s="304">
        <f>(J278*1000)/C278</f>
        <v>640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640</v>
      </c>
      <c r="AD278" s="308"/>
      <c r="AE278" s="309">
        <f>SUM(AC278:AD278)</f>
        <v>640</v>
      </c>
    </row>
    <row r="279" spans="1:31" ht="18" customHeight="1">
      <c r="A279" s="77">
        <v>546001</v>
      </c>
      <c r="B279" s="229" t="s">
        <v>206</v>
      </c>
      <c r="C279" s="233" t="s">
        <v>27</v>
      </c>
      <c r="D279" s="438">
        <v>502</v>
      </c>
      <c r="E279" s="80"/>
      <c r="F279" s="80"/>
      <c r="G279" s="80"/>
      <c r="H279" s="81"/>
      <c r="I279" s="81"/>
      <c r="J279" s="197">
        <v>28</v>
      </c>
      <c r="K279" s="384"/>
      <c r="L279" s="384"/>
      <c r="M279" s="384"/>
      <c r="N279" s="385"/>
      <c r="O279" s="386">
        <f t="shared" si="146"/>
        <v>28</v>
      </c>
      <c r="P279" s="41"/>
      <c r="Q279" s="387"/>
      <c r="R279" s="388"/>
      <c r="S279" s="44"/>
      <c r="T279" s="145">
        <f>SUM(O279,R279)</f>
        <v>28</v>
      </c>
      <c r="U279" s="302">
        <f t="shared" si="143"/>
        <v>28</v>
      </c>
      <c r="V279" s="66">
        <f t="shared" si="121"/>
        <v>0</v>
      </c>
      <c r="W279" s="303"/>
      <c r="X279" s="304"/>
      <c r="Y279" s="305"/>
      <c r="Z279" s="305"/>
      <c r="AA279" s="305"/>
      <c r="AB279" s="306"/>
      <c r="AC279" s="307"/>
      <c r="AD279" s="308"/>
      <c r="AE279" s="309"/>
    </row>
    <row r="280" spans="1:31" ht="18" customHeight="1">
      <c r="A280" s="30">
        <v>546000</v>
      </c>
      <c r="B280" s="31" t="s">
        <v>57</v>
      </c>
      <c r="C280" s="32">
        <v>25</v>
      </c>
      <c r="D280" s="72">
        <v>302</v>
      </c>
      <c r="E280" s="73">
        <v>802</v>
      </c>
      <c r="F280" s="73" t="s">
        <v>333</v>
      </c>
      <c r="G280" s="73">
        <v>9402</v>
      </c>
      <c r="H280" s="36"/>
      <c r="I280" s="36"/>
      <c r="J280" s="71">
        <v>24</v>
      </c>
      <c r="K280" s="38"/>
      <c r="L280" s="38"/>
      <c r="M280" s="38"/>
      <c r="N280" s="39"/>
      <c r="O280" s="40">
        <f t="shared" si="146"/>
        <v>24</v>
      </c>
      <c r="P280" s="41"/>
      <c r="Q280" s="42"/>
      <c r="R280" s="41">
        <f>SUM(P280:Q280)</f>
        <v>0</v>
      </c>
      <c r="S280" s="44">
        <f>SUM(O280,R280)</f>
        <v>24</v>
      </c>
      <c r="T280" s="45"/>
      <c r="U280" s="46">
        <f t="shared" si="143"/>
        <v>24</v>
      </c>
      <c r="V280" s="66">
        <f t="shared" si="121"/>
        <v>0</v>
      </c>
      <c r="W280" s="48"/>
      <c r="X280" s="49">
        <f>(J280*1000)/C280</f>
        <v>960</v>
      </c>
      <c r="Y280" s="50">
        <f>(K280*1000)/C280</f>
        <v>0</v>
      </c>
      <c r="Z280" s="50">
        <f>(L280*1000)/C280</f>
        <v>0</v>
      </c>
      <c r="AA280" s="50">
        <f>(M280*1000)/C280</f>
        <v>0</v>
      </c>
      <c r="AB280" s="51">
        <f>(N280*1000)/C280</f>
        <v>0</v>
      </c>
      <c r="AC280" s="52">
        <f>SUM(X280:AB280)</f>
        <v>960</v>
      </c>
      <c r="AD280" s="53">
        <f>(R280*1000)/C280</f>
        <v>0</v>
      </c>
      <c r="AE280" s="54">
        <f>SUM(AC280:AD280)</f>
        <v>960</v>
      </c>
    </row>
    <row r="281" spans="1:31" ht="18" hidden="1" customHeight="1">
      <c r="A281" s="440">
        <v>546030</v>
      </c>
      <c r="B281" s="441" t="s">
        <v>57</v>
      </c>
      <c r="C281" s="168">
        <v>25</v>
      </c>
      <c r="D281" s="169" t="s">
        <v>334</v>
      </c>
      <c r="E281" s="170"/>
      <c r="F281" s="170"/>
      <c r="G281" s="170"/>
      <c r="H281" s="170"/>
      <c r="I281" s="171"/>
      <c r="J281" s="417"/>
      <c r="K281" s="418"/>
      <c r="L281" s="418"/>
      <c r="M281" s="418"/>
      <c r="N281" s="419"/>
      <c r="O281" s="442">
        <f t="shared" si="146"/>
        <v>0</v>
      </c>
      <c r="P281" s="41"/>
      <c r="Q281" s="420"/>
      <c r="R281" s="421">
        <f>SUM(P281:Q281)</f>
        <v>0</v>
      </c>
      <c r="S281" s="44">
        <f>SUM(O281,R281)</f>
        <v>0</v>
      </c>
      <c r="T281" s="422"/>
      <c r="U281" s="423">
        <f t="shared" si="143"/>
        <v>0</v>
      </c>
      <c r="V281" s="66">
        <f t="shared" si="121"/>
        <v>0</v>
      </c>
      <c r="W281" s="424"/>
      <c r="X281" s="425">
        <f>(J281*1000)/C281</f>
        <v>0</v>
      </c>
      <c r="Y281" s="426">
        <f>(K281*1000)/C281</f>
        <v>0</v>
      </c>
      <c r="Z281" s="426">
        <f>(L281*1000)/C281</f>
        <v>0</v>
      </c>
      <c r="AA281" s="426">
        <f>(M281*1000)/C281</f>
        <v>0</v>
      </c>
      <c r="AB281" s="427">
        <f>(N281*1000)/C281</f>
        <v>0</v>
      </c>
      <c r="AC281" s="428">
        <f>SUM(X281:AB281)</f>
        <v>0</v>
      </c>
      <c r="AD281" s="429">
        <f>(R281*1000)/C281</f>
        <v>0</v>
      </c>
      <c r="AE281" s="437">
        <f>SUM(AC281:AD281)</f>
        <v>0</v>
      </c>
    </row>
    <row r="282" spans="1:31" ht="18" customHeight="1" thickBot="1">
      <c r="A282" s="281" t="s">
        <v>335</v>
      </c>
      <c r="B282" s="282"/>
      <c r="C282" s="283"/>
      <c r="D282" s="282"/>
      <c r="E282" s="282"/>
      <c r="F282" s="282"/>
      <c r="G282" s="282"/>
      <c r="H282" s="282"/>
      <c r="I282" s="282"/>
      <c r="J282" s="284">
        <f t="shared" ref="J282:U282" si="147">SUM(J277:J281)</f>
        <v>92</v>
      </c>
      <c r="K282" s="285">
        <f t="shared" si="147"/>
        <v>0</v>
      </c>
      <c r="L282" s="285">
        <f t="shared" si="147"/>
        <v>0</v>
      </c>
      <c r="M282" s="285">
        <f t="shared" si="147"/>
        <v>0</v>
      </c>
      <c r="N282" s="286">
        <f t="shared" si="147"/>
        <v>0</v>
      </c>
      <c r="O282" s="287">
        <f t="shared" si="147"/>
        <v>92</v>
      </c>
      <c r="P282" s="288">
        <f t="shared" si="147"/>
        <v>0</v>
      </c>
      <c r="Q282" s="289">
        <f t="shared" si="147"/>
        <v>0</v>
      </c>
      <c r="R282" s="288">
        <f t="shared" si="147"/>
        <v>0</v>
      </c>
      <c r="S282" s="290">
        <f t="shared" si="147"/>
        <v>64</v>
      </c>
      <c r="T282" s="291">
        <f t="shared" si="147"/>
        <v>28</v>
      </c>
      <c r="U282" s="292">
        <f t="shared" si="147"/>
        <v>92</v>
      </c>
      <c r="V282" s="66">
        <f t="shared" si="121"/>
        <v>0</v>
      </c>
      <c r="W282" s="382"/>
      <c r="X282" s="294">
        <f t="shared" ref="X282:AE282" si="148">SUM(X277:X281)</f>
        <v>2560</v>
      </c>
      <c r="Y282" s="291">
        <f t="shared" si="148"/>
        <v>0</v>
      </c>
      <c r="Z282" s="291">
        <f t="shared" si="148"/>
        <v>0</v>
      </c>
      <c r="AA282" s="291">
        <f t="shared" si="148"/>
        <v>0</v>
      </c>
      <c r="AB282" s="295">
        <f t="shared" si="148"/>
        <v>0</v>
      </c>
      <c r="AC282" s="292">
        <f t="shared" si="148"/>
        <v>2560</v>
      </c>
      <c r="AD282" s="295">
        <f t="shared" si="148"/>
        <v>0</v>
      </c>
      <c r="AE282" s="296">
        <f t="shared" si="148"/>
        <v>2560</v>
      </c>
    </row>
    <row r="283" spans="1:31" ht="18" customHeight="1">
      <c r="A283" s="443">
        <v>433000</v>
      </c>
      <c r="B283" s="193" t="s">
        <v>57</v>
      </c>
      <c r="C283" s="238">
        <v>25</v>
      </c>
      <c r="D283" s="33">
        <v>384</v>
      </c>
      <c r="E283" s="34">
        <v>884</v>
      </c>
      <c r="F283" s="314"/>
      <c r="G283" s="34"/>
      <c r="H283" s="35"/>
      <c r="I283" s="35"/>
      <c r="J283" s="197">
        <v>24</v>
      </c>
      <c r="K283" s="198">
        <v>8</v>
      </c>
      <c r="L283" s="444"/>
      <c r="M283" s="198"/>
      <c r="N283" s="199"/>
      <c r="O283" s="386">
        <f t="shared" ref="O283:O332" si="149">SUM(J283:N283)</f>
        <v>32</v>
      </c>
      <c r="P283" s="41"/>
      <c r="Q283" s="387"/>
      <c r="R283" s="388">
        <f t="shared" ref="R283:R327" si="150">SUM(P283:Q283)</f>
        <v>0</v>
      </c>
      <c r="S283" s="44">
        <f t="shared" ref="S283:S319" si="151">SUM(O283,R283)</f>
        <v>32</v>
      </c>
      <c r="T283" s="301"/>
      <c r="U283" s="302">
        <f t="shared" si="143"/>
        <v>32</v>
      </c>
      <c r="V283" s="66">
        <f t="shared" si="121"/>
        <v>0</v>
      </c>
      <c r="W283" s="303"/>
      <c r="X283" s="304">
        <f>(J283*1000)/C283</f>
        <v>960</v>
      </c>
      <c r="Y283" s="305">
        <f>(K283*1000)/C283</f>
        <v>320</v>
      </c>
      <c r="Z283" s="305">
        <f>(L283*1000)/C283</f>
        <v>0</v>
      </c>
      <c r="AA283" s="305">
        <f>(M283*1000)/C283</f>
        <v>0</v>
      </c>
      <c r="AB283" s="306">
        <f>(N283*1000)/C283</f>
        <v>0</v>
      </c>
      <c r="AC283" s="307">
        <f t="shared" ref="AC283:AC332" si="152">SUM(X283:AB283)</f>
        <v>1280</v>
      </c>
      <c r="AD283" s="308">
        <f>(R283*1000)/C283</f>
        <v>0</v>
      </c>
      <c r="AE283" s="309">
        <f t="shared" ref="AE283:AE332" si="153">SUM(AC283:AD283)</f>
        <v>1280</v>
      </c>
    </row>
    <row r="284" spans="1:31" ht="18" customHeight="1">
      <c r="A284" s="443">
        <v>433060</v>
      </c>
      <c r="B284" s="445" t="s">
        <v>57</v>
      </c>
      <c r="C284" s="238">
        <v>25</v>
      </c>
      <c r="D284" s="33"/>
      <c r="E284" s="34"/>
      <c r="F284" s="314" t="s">
        <v>336</v>
      </c>
      <c r="G284" s="34"/>
      <c r="H284" s="35"/>
      <c r="I284" s="35"/>
      <c r="J284" s="197"/>
      <c r="K284" s="198"/>
      <c r="L284" s="315">
        <v>16</v>
      </c>
      <c r="M284" s="198"/>
      <c r="N284" s="199"/>
      <c r="O284" s="386">
        <f t="shared" si="149"/>
        <v>16</v>
      </c>
      <c r="P284" s="41"/>
      <c r="Q284" s="387"/>
      <c r="R284" s="388"/>
      <c r="S284" s="44">
        <f t="shared" si="151"/>
        <v>16</v>
      </c>
      <c r="T284" s="301"/>
      <c r="U284" s="302">
        <f t="shared" si="143"/>
        <v>16</v>
      </c>
      <c r="V284" s="66">
        <f t="shared" si="121"/>
        <v>0</v>
      </c>
      <c r="W284" s="303"/>
      <c r="X284" s="304"/>
      <c r="Y284" s="305"/>
      <c r="Z284" s="305">
        <f>(L284*1000)/C284</f>
        <v>640</v>
      </c>
      <c r="AA284" s="305">
        <f>(M284*1000)/C284</f>
        <v>0</v>
      </c>
      <c r="AB284" s="306">
        <f>(N284*1000)/C284</f>
        <v>0</v>
      </c>
      <c r="AC284" s="307">
        <f t="shared" si="152"/>
        <v>640</v>
      </c>
      <c r="AD284" s="308"/>
      <c r="AE284" s="309">
        <f t="shared" si="153"/>
        <v>640</v>
      </c>
    </row>
    <row r="285" spans="1:31" ht="18" customHeight="1">
      <c r="A285" s="443">
        <v>433760</v>
      </c>
      <c r="B285" s="445" t="s">
        <v>57</v>
      </c>
      <c r="C285" s="238">
        <v>25</v>
      </c>
      <c r="D285" s="33"/>
      <c r="E285" s="34"/>
      <c r="F285" s="314" t="s">
        <v>337</v>
      </c>
      <c r="G285" s="34"/>
      <c r="H285" s="35"/>
      <c r="I285" s="35"/>
      <c r="J285" s="197"/>
      <c r="K285" s="198"/>
      <c r="L285" s="315">
        <v>24</v>
      </c>
      <c r="M285" s="198"/>
      <c r="N285" s="447"/>
      <c r="O285" s="386">
        <f>SUM(J285:N285)</f>
        <v>24</v>
      </c>
      <c r="P285" s="41"/>
      <c r="Q285" s="387"/>
      <c r="R285" s="388"/>
      <c r="S285" s="44">
        <f>SUM(O285,R285)</f>
        <v>24</v>
      </c>
      <c r="T285" s="301"/>
      <c r="U285" s="302">
        <f>SUM(S285:T285)</f>
        <v>24</v>
      </c>
      <c r="V285" s="66">
        <f>O285+R285-U285</f>
        <v>0</v>
      </c>
      <c r="W285" s="303"/>
      <c r="X285" s="304"/>
      <c r="Y285" s="305"/>
      <c r="Z285" s="305">
        <f>(L285*1000)/C285</f>
        <v>960</v>
      </c>
      <c r="AA285" s="305"/>
      <c r="AB285" s="306"/>
      <c r="AC285" s="307">
        <f>SUM(X285:AB285)</f>
        <v>960</v>
      </c>
      <c r="AD285" s="308"/>
      <c r="AE285" s="309">
        <f>SUM(AC285:AD285)</f>
        <v>960</v>
      </c>
    </row>
    <row r="286" spans="1:31" ht="18" customHeight="1">
      <c r="A286" s="443">
        <v>433782</v>
      </c>
      <c r="B286" s="445" t="s">
        <v>57</v>
      </c>
      <c r="C286" s="238">
        <v>40</v>
      </c>
      <c r="D286" s="33"/>
      <c r="E286" s="34"/>
      <c r="F286" s="926" t="s">
        <v>498</v>
      </c>
      <c r="G286" s="34"/>
      <c r="H286" s="35"/>
      <c r="I286" s="35"/>
      <c r="J286" s="197"/>
      <c r="K286" s="198"/>
      <c r="L286" s="315"/>
      <c r="M286" s="198"/>
      <c r="N286" s="447"/>
      <c r="O286" s="386">
        <f t="shared" ref="O286:O288" si="154">SUM(J286:N286)</f>
        <v>0</v>
      </c>
      <c r="P286" s="41"/>
      <c r="Q286" s="387"/>
      <c r="R286" s="388"/>
      <c r="S286" s="44">
        <f>SUM(O286,R286)</f>
        <v>0</v>
      </c>
      <c r="T286" s="319"/>
      <c r="U286" s="302">
        <f t="shared" ref="U286:U290" si="155">SUM(S286:T286)</f>
        <v>0</v>
      </c>
      <c r="V286" s="66">
        <f t="shared" ref="V286:V334" si="156">O286+R286-U286</f>
        <v>0</v>
      </c>
      <c r="W286" s="303"/>
      <c r="X286" s="304"/>
      <c r="Y286" s="305"/>
      <c r="Z286" s="305">
        <f t="shared" ref="Z286:Z319" si="157">(L286*1000)/C286</f>
        <v>0</v>
      </c>
      <c r="AA286" s="305"/>
      <c r="AB286" s="306"/>
      <c r="AC286" s="307">
        <f t="shared" ref="AC286:AC291" si="158">SUM(X286:AB286)</f>
        <v>0</v>
      </c>
      <c r="AD286" s="308"/>
      <c r="AE286" s="309">
        <f t="shared" ref="AE286:AE290" si="159">SUM(AC286:AD286)</f>
        <v>0</v>
      </c>
    </row>
    <row r="287" spans="1:31" ht="18" customHeight="1">
      <c r="A287" s="443">
        <v>433783</v>
      </c>
      <c r="B287" s="445" t="s">
        <v>57</v>
      </c>
      <c r="C287" s="238" t="s">
        <v>27</v>
      </c>
      <c r="D287" s="33"/>
      <c r="E287" s="34"/>
      <c r="F287" s="926" t="s">
        <v>499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si="154"/>
        <v>0</v>
      </c>
      <c r="P287" s="41"/>
      <c r="Q287" s="387"/>
      <c r="R287" s="388"/>
      <c r="S287" s="44"/>
      <c r="T287" s="145">
        <f>SUM(O287,R287)</f>
        <v>0</v>
      </c>
      <c r="U287" s="302">
        <f t="shared" si="155"/>
        <v>0</v>
      </c>
      <c r="V287" s="66">
        <f t="shared" si="156"/>
        <v>0</v>
      </c>
      <c r="W287" s="303"/>
      <c r="X287" s="304"/>
      <c r="Y287" s="305"/>
      <c r="Z287" s="305"/>
      <c r="AA287" s="305"/>
      <c r="AB287" s="306"/>
      <c r="AC287" s="307">
        <f t="shared" si="158"/>
        <v>0</v>
      </c>
      <c r="AD287" s="308"/>
      <c r="AE287" s="309">
        <f t="shared" si="159"/>
        <v>0</v>
      </c>
    </row>
    <row r="288" spans="1:31" ht="18" customHeight="1">
      <c r="A288" s="443">
        <v>433774</v>
      </c>
      <c r="B288" s="445" t="s">
        <v>57</v>
      </c>
      <c r="C288" s="238">
        <v>40</v>
      </c>
      <c r="D288" s="33"/>
      <c r="E288" s="34"/>
      <c r="F288" s="926" t="s">
        <v>500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>
        <f>SUM(O288,R288)</f>
        <v>0</v>
      </c>
      <c r="T288" s="319"/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>
        <f t="shared" si="157"/>
        <v>0</v>
      </c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7.25" customHeight="1">
      <c r="A289" s="443">
        <v>433779</v>
      </c>
      <c r="B289" s="445" t="s">
        <v>57</v>
      </c>
      <c r="C289" s="238" t="s">
        <v>27</v>
      </c>
      <c r="D289" s="33"/>
      <c r="E289" s="34"/>
      <c r="F289" s="314" t="s">
        <v>484</v>
      </c>
      <c r="G289" s="34"/>
      <c r="H289" s="35"/>
      <c r="I289" s="35"/>
      <c r="J289" s="197"/>
      <c r="K289" s="198"/>
      <c r="L289" s="315">
        <v>45</v>
      </c>
      <c r="M289" s="198"/>
      <c r="N289" s="199"/>
      <c r="O289" s="386">
        <f t="shared" si="149"/>
        <v>45</v>
      </c>
      <c r="P289" s="41"/>
      <c r="Q289" s="387"/>
      <c r="R289" s="388"/>
      <c r="S289" s="44"/>
      <c r="T289" s="145">
        <f>SUM(O289,R289)</f>
        <v>45</v>
      </c>
      <c r="U289" s="302">
        <f t="shared" si="155"/>
        <v>45</v>
      </c>
      <c r="V289" s="66">
        <f t="shared" si="156"/>
        <v>0</v>
      </c>
      <c r="W289" s="303"/>
      <c r="X289" s="304"/>
      <c r="Y289" s="305"/>
      <c r="Z289" s="305"/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5.75">
      <c r="A290" s="443">
        <v>433780</v>
      </c>
      <c r="B290" s="445" t="s">
        <v>57</v>
      </c>
      <c r="C290" s="238" t="s">
        <v>27</v>
      </c>
      <c r="D290" s="33"/>
      <c r="E290" s="34"/>
      <c r="F290" s="314" t="s">
        <v>485</v>
      </c>
      <c r="G290" s="34"/>
      <c r="H290" s="35"/>
      <c r="I290" s="35"/>
      <c r="J290" s="197"/>
      <c r="K290" s="198"/>
      <c r="L290" s="315">
        <v>10</v>
      </c>
      <c r="M290" s="198"/>
      <c r="N290" s="446"/>
      <c r="O290" s="386">
        <f t="shared" si="149"/>
        <v>10</v>
      </c>
      <c r="P290" s="41"/>
      <c r="Q290" s="387"/>
      <c r="R290" s="388"/>
      <c r="S290" s="44"/>
      <c r="T290" s="145">
        <f>SUM(O290,R290)</f>
        <v>10</v>
      </c>
      <c r="U290" s="302">
        <f t="shared" si="155"/>
        <v>10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8" customHeight="1">
      <c r="A291" s="348">
        <v>433781</v>
      </c>
      <c r="B291" s="191" t="s">
        <v>57</v>
      </c>
      <c r="C291" s="180">
        <v>40</v>
      </c>
      <c r="D291" s="73"/>
      <c r="E291" s="73"/>
      <c r="F291" s="135" t="s">
        <v>486</v>
      </c>
      <c r="G291" s="73"/>
      <c r="H291" s="73"/>
      <c r="I291" s="73"/>
      <c r="J291" s="58"/>
      <c r="K291" s="58"/>
      <c r="L291" s="338"/>
      <c r="M291" s="58"/>
      <c r="N291" s="258"/>
      <c r="O291" s="386">
        <f t="shared" si="149"/>
        <v>0</v>
      </c>
      <c r="P291" s="42"/>
      <c r="Q291" s="42"/>
      <c r="R291" s="42"/>
      <c r="S291" s="44">
        <f>SUM(O291,R291)</f>
        <v>0</v>
      </c>
      <c r="T291" s="45"/>
      <c r="U291" s="302">
        <f t="shared" si="143"/>
        <v>0</v>
      </c>
      <c r="V291" s="66">
        <f t="shared" si="156"/>
        <v>0</v>
      </c>
      <c r="W291" s="467"/>
      <c r="X291" s="304"/>
      <c r="Y291" s="304"/>
      <c r="Z291" s="305">
        <f t="shared" si="157"/>
        <v>0</v>
      </c>
      <c r="AA291" s="304"/>
      <c r="AB291" s="304"/>
      <c r="AC291" s="307">
        <f t="shared" si="158"/>
        <v>0</v>
      </c>
      <c r="AD291" s="918"/>
      <c r="AE291" s="308">
        <f t="shared" si="153"/>
        <v>0</v>
      </c>
    </row>
    <row r="292" spans="1:31" ht="18" customHeight="1">
      <c r="A292" s="443">
        <v>433700</v>
      </c>
      <c r="B292" s="445" t="s">
        <v>57</v>
      </c>
      <c r="C292" s="238">
        <v>25</v>
      </c>
      <c r="D292" s="33"/>
      <c r="E292" s="34"/>
      <c r="F292" s="34"/>
      <c r="G292" s="34"/>
      <c r="H292" s="35">
        <v>6884</v>
      </c>
      <c r="I292" s="35"/>
      <c r="J292" s="197"/>
      <c r="K292" s="198"/>
      <c r="L292" s="198"/>
      <c r="M292" s="198"/>
      <c r="N292" s="925"/>
      <c r="O292" s="386">
        <f t="shared" si="149"/>
        <v>0</v>
      </c>
      <c r="P292" s="41"/>
      <c r="Q292" s="387"/>
      <c r="R292" s="388"/>
      <c r="S292" s="44">
        <f t="shared" ref="S292:S293" si="160">SUM(O292,R292)</f>
        <v>0</v>
      </c>
      <c r="T292" s="301"/>
      <c r="U292" s="302">
        <f t="shared" si="143"/>
        <v>0</v>
      </c>
      <c r="V292" s="66">
        <f t="shared" si="156"/>
        <v>0</v>
      </c>
      <c r="W292" s="303"/>
      <c r="X292" s="304"/>
      <c r="Y292" s="305"/>
      <c r="Z292" s="305">
        <f t="shared" si="157"/>
        <v>0</v>
      </c>
      <c r="AA292" s="305"/>
      <c r="AB292" s="306">
        <f>(N292*1000)/C292</f>
        <v>0</v>
      </c>
      <c r="AC292" s="307">
        <f t="shared" si="152"/>
        <v>0</v>
      </c>
      <c r="AD292" s="308"/>
      <c r="AE292" s="309">
        <f t="shared" si="153"/>
        <v>0</v>
      </c>
    </row>
    <row r="293" spans="1:31" ht="18" hidden="1" customHeight="1">
      <c r="A293" s="443">
        <v>433701</v>
      </c>
      <c r="B293" s="445">
        <v>4</v>
      </c>
      <c r="C293" s="238">
        <v>25</v>
      </c>
      <c r="D293" s="33"/>
      <c r="E293" s="34"/>
      <c r="F293" s="34"/>
      <c r="G293" s="34"/>
      <c r="H293" s="35">
        <v>6984</v>
      </c>
      <c r="I293" s="35"/>
      <c r="J293" s="197"/>
      <c r="K293" s="198"/>
      <c r="L293" s="198"/>
      <c r="M293" s="198"/>
      <c r="N293" s="446"/>
      <c r="O293" s="386">
        <f t="shared" si="149"/>
        <v>0</v>
      </c>
      <c r="P293" s="41"/>
      <c r="Q293" s="387"/>
      <c r="R293" s="388"/>
      <c r="S293" s="44">
        <f t="shared" si="160"/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customHeight="1">
      <c r="A294" s="443">
        <v>433001</v>
      </c>
      <c r="B294" s="445">
        <v>4</v>
      </c>
      <c r="C294" s="238">
        <v>25</v>
      </c>
      <c r="D294" s="33">
        <v>584</v>
      </c>
      <c r="E294" s="34">
        <v>984</v>
      </c>
      <c r="F294" s="34"/>
      <c r="G294" s="34"/>
      <c r="H294" s="35"/>
      <c r="I294" s="35"/>
      <c r="J294" s="197">
        <v>11</v>
      </c>
      <c r="K294" s="198">
        <v>5</v>
      </c>
      <c r="L294" s="198"/>
      <c r="M294" s="198"/>
      <c r="N294" s="199"/>
      <c r="O294" s="386">
        <f t="shared" si="149"/>
        <v>16</v>
      </c>
      <c r="P294" s="388"/>
      <c r="Q294" s="387"/>
      <c r="R294" s="388">
        <f t="shared" si="150"/>
        <v>0</v>
      </c>
      <c r="S294" s="824">
        <f t="shared" si="151"/>
        <v>16</v>
      </c>
      <c r="T294" s="301"/>
      <c r="U294" s="302">
        <f t="shared" si="143"/>
        <v>16</v>
      </c>
      <c r="V294" s="916">
        <f t="shared" si="156"/>
        <v>0</v>
      </c>
      <c r="W294" s="303"/>
      <c r="X294" s="304">
        <f t="shared" ref="X294:X305" si="161">(J294*1000)/C294</f>
        <v>440</v>
      </c>
      <c r="Y294" s="305">
        <f t="shared" ref="Y294:Y319" si="162">(K294*1000)/C294</f>
        <v>200</v>
      </c>
      <c r="Z294" s="305">
        <f t="shared" si="157"/>
        <v>0</v>
      </c>
      <c r="AA294" s="305">
        <f t="shared" ref="AA294:AA319" si="163">(M294*1000)/C294</f>
        <v>0</v>
      </c>
      <c r="AB294" s="306">
        <f t="shared" ref="AB294:AB319" si="164">(N294*1000)/C294</f>
        <v>0</v>
      </c>
      <c r="AC294" s="307">
        <f t="shared" si="152"/>
        <v>640</v>
      </c>
      <c r="AD294" s="308">
        <f t="shared" ref="AD294:AD303" si="165">(R294*1000)/C294</f>
        <v>0</v>
      </c>
      <c r="AE294" s="309">
        <f t="shared" si="153"/>
        <v>640</v>
      </c>
    </row>
    <row r="295" spans="1:31" ht="18" hidden="1" customHeight="1">
      <c r="A295" s="443">
        <v>434000</v>
      </c>
      <c r="B295" s="445" t="s">
        <v>57</v>
      </c>
      <c r="C295" s="238">
        <v>25</v>
      </c>
      <c r="D295" s="33">
        <v>385</v>
      </c>
      <c r="E295" s="34"/>
      <c r="F295" s="34"/>
      <c r="G295" s="34"/>
      <c r="H295" s="35"/>
      <c r="I295" s="35"/>
      <c r="J295" s="71"/>
      <c r="K295" s="58"/>
      <c r="L295" s="58"/>
      <c r="M295" s="58"/>
      <c r="N295" s="59"/>
      <c r="O295" s="386">
        <f t="shared" si="149"/>
        <v>0</v>
      </c>
      <c r="P295" s="41"/>
      <c r="Q295" s="42"/>
      <c r="R295" s="41">
        <f t="shared" si="150"/>
        <v>0</v>
      </c>
      <c r="S295" s="44">
        <f t="shared" si="151"/>
        <v>0</v>
      </c>
      <c r="T295" s="45"/>
      <c r="U295" s="46">
        <f t="shared" si="143"/>
        <v>0</v>
      </c>
      <c r="V295" s="66">
        <f t="shared" si="156"/>
        <v>0</v>
      </c>
      <c r="W295" s="48"/>
      <c r="X295" s="49">
        <f t="shared" si="161"/>
        <v>0</v>
      </c>
      <c r="Y295" s="50">
        <f t="shared" si="162"/>
        <v>0</v>
      </c>
      <c r="Z295" s="50">
        <f t="shared" si="157"/>
        <v>0</v>
      </c>
      <c r="AA295" s="50">
        <f t="shared" si="163"/>
        <v>0</v>
      </c>
      <c r="AB295" s="51">
        <f t="shared" si="164"/>
        <v>0</v>
      </c>
      <c r="AC295" s="52">
        <f t="shared" si="152"/>
        <v>0</v>
      </c>
      <c r="AD295" s="53">
        <f t="shared" si="165"/>
        <v>0</v>
      </c>
      <c r="AE295" s="54">
        <f t="shared" si="153"/>
        <v>0</v>
      </c>
    </row>
    <row r="296" spans="1:31" ht="18" hidden="1" customHeight="1">
      <c r="A296" s="443">
        <v>434001</v>
      </c>
      <c r="B296" s="445">
        <v>3.5</v>
      </c>
      <c r="C296" s="238">
        <v>25</v>
      </c>
      <c r="D296" s="33">
        <v>585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customHeight="1">
      <c r="A297" s="443">
        <v>433010</v>
      </c>
      <c r="B297" s="445" t="s">
        <v>57</v>
      </c>
      <c r="C297" s="238">
        <v>25</v>
      </c>
      <c r="D297" s="33" t="s">
        <v>338</v>
      </c>
      <c r="E297" s="34" t="s">
        <v>339</v>
      </c>
      <c r="F297" s="34"/>
      <c r="G297" s="34"/>
      <c r="H297" s="35"/>
      <c r="I297" s="35"/>
      <c r="J297" s="71"/>
      <c r="K297" s="58">
        <v>5</v>
      </c>
      <c r="L297" s="58"/>
      <c r="M297" s="58"/>
      <c r="N297" s="59"/>
      <c r="O297" s="386">
        <f t="shared" si="149"/>
        <v>5</v>
      </c>
      <c r="P297" s="41"/>
      <c r="Q297" s="42"/>
      <c r="R297" s="41">
        <f t="shared" si="150"/>
        <v>0</v>
      </c>
      <c r="S297" s="44">
        <f t="shared" si="151"/>
        <v>5</v>
      </c>
      <c r="T297" s="45"/>
      <c r="U297" s="46">
        <f t="shared" si="143"/>
        <v>5</v>
      </c>
      <c r="V297" s="66">
        <f t="shared" si="156"/>
        <v>0</v>
      </c>
      <c r="W297" s="48" t="s">
        <v>288</v>
      </c>
      <c r="X297" s="49">
        <f t="shared" si="161"/>
        <v>0</v>
      </c>
      <c r="Y297" s="50">
        <f t="shared" si="162"/>
        <v>200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200</v>
      </c>
      <c r="AD297" s="53">
        <f t="shared" si="165"/>
        <v>0</v>
      </c>
      <c r="AE297" s="54">
        <f t="shared" si="153"/>
        <v>200</v>
      </c>
    </row>
    <row r="298" spans="1:31" ht="18" hidden="1" customHeight="1">
      <c r="A298" s="443">
        <v>433011</v>
      </c>
      <c r="B298" s="445">
        <v>4</v>
      </c>
      <c r="C298" s="238">
        <v>25</v>
      </c>
      <c r="D298" s="33" t="s">
        <v>340</v>
      </c>
      <c r="E298" s="34" t="s">
        <v>341</v>
      </c>
      <c r="F298" s="34"/>
      <c r="G298" s="34"/>
      <c r="H298" s="35"/>
      <c r="I298" s="35"/>
      <c r="J298" s="71"/>
      <c r="K298" s="58"/>
      <c r="L298" s="58"/>
      <c r="M298" s="58"/>
      <c r="N298" s="59"/>
      <c r="O298" s="386">
        <f t="shared" si="149"/>
        <v>0</v>
      </c>
      <c r="P298" s="41"/>
      <c r="Q298" s="42"/>
      <c r="R298" s="41">
        <f t="shared" si="150"/>
        <v>0</v>
      </c>
      <c r="S298" s="44">
        <f t="shared" si="151"/>
        <v>0</v>
      </c>
      <c r="T298" s="45"/>
      <c r="U298" s="46">
        <f t="shared" si="143"/>
        <v>0</v>
      </c>
      <c r="V298" s="66">
        <f t="shared" si="156"/>
        <v>0</v>
      </c>
      <c r="W298" s="48"/>
      <c r="X298" s="49">
        <f t="shared" si="161"/>
        <v>0</v>
      </c>
      <c r="Y298" s="50">
        <f t="shared" si="162"/>
        <v>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0</v>
      </c>
      <c r="AD298" s="53">
        <f t="shared" si="165"/>
        <v>0</v>
      </c>
      <c r="AE298" s="54">
        <f t="shared" si="153"/>
        <v>0</v>
      </c>
    </row>
    <row r="299" spans="1:31" ht="18" hidden="1" customHeight="1">
      <c r="A299" s="443">
        <v>411001</v>
      </c>
      <c r="B299" s="445">
        <v>4</v>
      </c>
      <c r="C299" s="238">
        <v>25</v>
      </c>
      <c r="D299" s="33">
        <v>571</v>
      </c>
      <c r="E299" s="34"/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>
      <c r="A300" s="443">
        <v>411001</v>
      </c>
      <c r="B300" s="445">
        <v>4</v>
      </c>
      <c r="C300" s="238">
        <v>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>
      <c r="A301" s="443">
        <v>412001</v>
      </c>
      <c r="B301" s="445">
        <v>4</v>
      </c>
      <c r="C301" s="238">
        <v>5</v>
      </c>
      <c r="D301" s="33">
        <v>572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>
      <c r="A302" s="443">
        <v>412001</v>
      </c>
      <c r="B302" s="445">
        <v>4</v>
      </c>
      <c r="C302" s="238">
        <v>25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>
      <c r="A303" s="443">
        <v>431001</v>
      </c>
      <c r="B303" s="445">
        <v>3.5</v>
      </c>
      <c r="C303" s="238">
        <v>25</v>
      </c>
      <c r="D303" s="33">
        <v>581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customHeight="1">
      <c r="A304" s="443">
        <v>422001</v>
      </c>
      <c r="B304" s="445">
        <v>4</v>
      </c>
      <c r="C304" s="238">
        <v>25</v>
      </c>
      <c r="D304" s="33">
        <v>594</v>
      </c>
      <c r="E304" s="34">
        <v>994</v>
      </c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/>
      <c r="AE304" s="54">
        <f t="shared" si="153"/>
        <v>0</v>
      </c>
    </row>
    <row r="305" spans="1:31" ht="18" customHeight="1">
      <c r="A305" s="381">
        <v>423001</v>
      </c>
      <c r="B305" s="448">
        <v>4</v>
      </c>
      <c r="C305" s="32">
        <v>25</v>
      </c>
      <c r="D305" s="72">
        <v>595</v>
      </c>
      <c r="E305" s="73">
        <v>995</v>
      </c>
      <c r="F305" s="73"/>
      <c r="G305" s="73"/>
      <c r="H305" s="36"/>
      <c r="I305" s="36"/>
      <c r="J305" s="71">
        <v>56</v>
      </c>
      <c r="K305" s="58"/>
      <c r="L305" s="58"/>
      <c r="M305" s="58"/>
      <c r="N305" s="59"/>
      <c r="O305" s="386">
        <f t="shared" si="149"/>
        <v>56</v>
      </c>
      <c r="P305" s="41"/>
      <c r="Q305" s="42"/>
      <c r="R305" s="41">
        <f t="shared" si="150"/>
        <v>0</v>
      </c>
      <c r="S305" s="44">
        <f t="shared" si="151"/>
        <v>56</v>
      </c>
      <c r="T305" s="45"/>
      <c r="U305" s="46">
        <f t="shared" si="143"/>
        <v>56</v>
      </c>
      <c r="V305" s="66">
        <f t="shared" si="156"/>
        <v>0</v>
      </c>
      <c r="W305" s="48"/>
      <c r="X305" s="49">
        <f t="shared" si="161"/>
        <v>2240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2240</v>
      </c>
      <c r="AD305" s="53">
        <f>(R305*1000)/C305</f>
        <v>0</v>
      </c>
      <c r="AE305" s="54">
        <f t="shared" si="153"/>
        <v>2240</v>
      </c>
    </row>
    <row r="306" spans="1:31" ht="18" customHeight="1">
      <c r="A306" s="381">
        <v>423700</v>
      </c>
      <c r="B306" s="448" t="s">
        <v>57</v>
      </c>
      <c r="C306" s="32">
        <v>25</v>
      </c>
      <c r="D306" s="72"/>
      <c r="E306" s="73"/>
      <c r="F306" s="73"/>
      <c r="G306" s="73"/>
      <c r="H306" s="36">
        <v>6895</v>
      </c>
      <c r="I306" s="36"/>
      <c r="J306" s="71"/>
      <c r="K306" s="58"/>
      <c r="L306" s="58"/>
      <c r="M306" s="58"/>
      <c r="N306" s="173">
        <v>8</v>
      </c>
      <c r="O306" s="386">
        <f t="shared" si="149"/>
        <v>8</v>
      </c>
      <c r="P306" s="41"/>
      <c r="Q306" s="42"/>
      <c r="R306" s="41"/>
      <c r="S306" s="44">
        <f t="shared" si="151"/>
        <v>8</v>
      </c>
      <c r="T306" s="45"/>
      <c r="U306" s="46">
        <f t="shared" si="143"/>
        <v>8</v>
      </c>
      <c r="V306" s="66">
        <f t="shared" si="156"/>
        <v>0</v>
      </c>
      <c r="W306" s="48"/>
      <c r="X306" s="49"/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320</v>
      </c>
      <c r="AC306" s="52">
        <f t="shared" si="152"/>
        <v>320</v>
      </c>
      <c r="AD306" s="53"/>
      <c r="AE306" s="54">
        <f t="shared" si="153"/>
        <v>320</v>
      </c>
    </row>
    <row r="307" spans="1:31" ht="18" customHeight="1">
      <c r="A307" s="381">
        <v>423701</v>
      </c>
      <c r="B307" s="448">
        <v>4</v>
      </c>
      <c r="C307" s="32">
        <v>25</v>
      </c>
      <c r="D307" s="72"/>
      <c r="E307" s="73"/>
      <c r="F307" s="73"/>
      <c r="G307" s="73"/>
      <c r="H307" s="36">
        <v>6995</v>
      </c>
      <c r="I307" s="97"/>
      <c r="J307" s="71"/>
      <c r="K307" s="58"/>
      <c r="L307" s="58"/>
      <c r="M307" s="58"/>
      <c r="N307" s="150">
        <v>8</v>
      </c>
      <c r="O307" s="386">
        <f t="shared" si="149"/>
        <v>8</v>
      </c>
      <c r="P307" s="41"/>
      <c r="Q307" s="42"/>
      <c r="R307" s="41"/>
      <c r="S307" s="44">
        <f t="shared" si="151"/>
        <v>8</v>
      </c>
      <c r="T307" s="45"/>
      <c r="U307" s="46">
        <f t="shared" si="143"/>
        <v>8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320</v>
      </c>
      <c r="AC307" s="52">
        <f t="shared" si="152"/>
        <v>320</v>
      </c>
      <c r="AD307" s="53"/>
      <c r="AE307" s="54">
        <f t="shared" si="153"/>
        <v>320</v>
      </c>
    </row>
    <row r="308" spans="1:31" ht="18" hidden="1" customHeight="1">
      <c r="A308" s="381">
        <v>424001</v>
      </c>
      <c r="B308" s="448">
        <v>4</v>
      </c>
      <c r="C308" s="32">
        <v>25</v>
      </c>
      <c r="D308" s="137">
        <v>596</v>
      </c>
      <c r="E308" s="138">
        <v>996</v>
      </c>
      <c r="F308" s="73"/>
      <c r="G308" s="73"/>
      <c r="H308" s="36"/>
      <c r="I308" s="36"/>
      <c r="J308" s="71"/>
      <c r="K308" s="58"/>
      <c r="L308" s="58"/>
      <c r="M308" s="58"/>
      <c r="N308" s="59"/>
      <c r="O308" s="386">
        <f t="shared" si="149"/>
        <v>0</v>
      </c>
      <c r="P308" s="41"/>
      <c r="Q308" s="42"/>
      <c r="R308" s="41">
        <f t="shared" si="150"/>
        <v>0</v>
      </c>
      <c r="S308" s="44">
        <f t="shared" si="151"/>
        <v>0</v>
      </c>
      <c r="T308" s="45"/>
      <c r="U308" s="46">
        <f t="shared" si="143"/>
        <v>0</v>
      </c>
      <c r="V308" s="66">
        <f t="shared" si="156"/>
        <v>0</v>
      </c>
      <c r="W308" s="48"/>
      <c r="X308" s="49">
        <f t="shared" ref="X308:X319" si="166">(J308*1000)/C308</f>
        <v>0</v>
      </c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0</v>
      </c>
      <c r="AC308" s="52">
        <f t="shared" si="152"/>
        <v>0</v>
      </c>
      <c r="AD308" s="53"/>
      <c r="AE308" s="54">
        <f t="shared" si="153"/>
        <v>0</v>
      </c>
    </row>
    <row r="309" spans="1:31" ht="18" hidden="1" customHeight="1">
      <c r="A309" s="381">
        <v>423001</v>
      </c>
      <c r="B309" s="448" t="s">
        <v>57</v>
      </c>
      <c r="C309" s="32">
        <v>25</v>
      </c>
      <c r="D309" s="72">
        <v>395</v>
      </c>
      <c r="E309" s="73"/>
      <c r="F309" s="73"/>
      <c r="G309" s="73"/>
      <c r="H309" s="36"/>
      <c r="I309" s="36"/>
      <c r="J309" s="37"/>
      <c r="K309" s="38"/>
      <c r="L309" s="38"/>
      <c r="M309" s="38"/>
      <c r="N309" s="3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si="166"/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>
        <f t="shared" ref="AD309:AD319" si="167">(R309*1000)/C309</f>
        <v>0</v>
      </c>
      <c r="AE309" s="54">
        <f t="shared" si="153"/>
        <v>0</v>
      </c>
    </row>
    <row r="310" spans="1:31" ht="18" hidden="1" customHeight="1">
      <c r="A310" s="172">
        <v>433000</v>
      </c>
      <c r="B310" s="448">
        <v>4</v>
      </c>
      <c r="C310" s="96">
        <v>25</v>
      </c>
      <c r="D310" s="416" t="s">
        <v>342</v>
      </c>
      <c r="E310" s="103"/>
      <c r="F310" s="103"/>
      <c r="G310" s="103"/>
      <c r="H310" s="103"/>
      <c r="I310" s="104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si="167"/>
        <v>0</v>
      </c>
      <c r="AE310" s="54">
        <f t="shared" si="153"/>
        <v>0</v>
      </c>
    </row>
    <row r="311" spans="1:31" ht="18" hidden="1" customHeight="1">
      <c r="A311" s="172">
        <v>433000</v>
      </c>
      <c r="B311" s="448">
        <v>4</v>
      </c>
      <c r="C311" s="96">
        <v>40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>
      <c r="A312" s="172">
        <v>433051</v>
      </c>
      <c r="B312" s="101" t="s">
        <v>57</v>
      </c>
      <c r="C312" s="96">
        <v>40</v>
      </c>
      <c r="D312" s="165" t="s">
        <v>343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>
      <c r="A313" s="172">
        <v>433064</v>
      </c>
      <c r="B313" s="101" t="s">
        <v>57</v>
      </c>
      <c r="C313" s="96">
        <v>40</v>
      </c>
      <c r="D313" s="165" t="s">
        <v>344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>
      <c r="A314" s="172">
        <v>433051</v>
      </c>
      <c r="B314" s="101" t="s">
        <v>57</v>
      </c>
      <c r="C314" s="96">
        <v>40</v>
      </c>
      <c r="D314" s="165" t="s">
        <v>345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>
      <c r="A315" s="172">
        <v>411041</v>
      </c>
      <c r="B315" s="101" t="s">
        <v>57</v>
      </c>
      <c r="C315" s="96">
        <v>40</v>
      </c>
      <c r="D315" s="165" t="s">
        <v>346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>
      <c r="A316" s="172">
        <v>400100</v>
      </c>
      <c r="B316" s="101" t="s">
        <v>57</v>
      </c>
      <c r="C316" s="96">
        <v>40</v>
      </c>
      <c r="D316" s="165" t="s">
        <v>347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>
      <c r="A317" s="172">
        <v>400200</v>
      </c>
      <c r="B317" s="101" t="s">
        <v>57</v>
      </c>
      <c r="C317" s="96">
        <v>40</v>
      </c>
      <c r="D317" s="165" t="s">
        <v>348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>
      <c r="A318" s="172">
        <v>400300</v>
      </c>
      <c r="B318" s="101" t="s">
        <v>57</v>
      </c>
      <c r="C318" s="96">
        <v>40</v>
      </c>
      <c r="D318" s="165" t="s">
        <v>349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>
      <c r="A319" s="172">
        <v>433060</v>
      </c>
      <c r="B319" s="101" t="s">
        <v>57</v>
      </c>
      <c r="C319" s="96">
        <v>40</v>
      </c>
      <c r="D319" s="165" t="s">
        <v>350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>
      <c r="A320" s="172">
        <v>433091</v>
      </c>
      <c r="B320" s="101" t="s">
        <v>57</v>
      </c>
      <c r="C320" s="96" t="s">
        <v>75</v>
      </c>
      <c r="D320" s="165" t="s">
        <v>351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/>
      <c r="T320" s="45">
        <f>SUM(O320,R320)</f>
        <v>0</v>
      </c>
      <c r="U320" s="46">
        <f t="shared" si="143"/>
        <v>0</v>
      </c>
      <c r="V320" s="66">
        <f t="shared" si="156"/>
        <v>0</v>
      </c>
      <c r="W320" s="48"/>
      <c r="X320" s="49"/>
      <c r="Y320" s="50"/>
      <c r="Z320" s="50"/>
      <c r="AA320" s="50"/>
      <c r="AB320" s="51"/>
      <c r="AC320" s="52">
        <f t="shared" si="152"/>
        <v>0</v>
      </c>
      <c r="AD320" s="53"/>
      <c r="AE320" s="54">
        <f t="shared" si="153"/>
        <v>0</v>
      </c>
    </row>
    <row r="321" spans="1:31" ht="18" hidden="1" customHeight="1">
      <c r="A321" s="172">
        <v>433092</v>
      </c>
      <c r="B321" s="101" t="s">
        <v>57</v>
      </c>
      <c r="C321" s="96" t="s">
        <v>75</v>
      </c>
      <c r="D321" s="165" t="s">
        <v>352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>
      <c r="A322" s="172">
        <v>433094</v>
      </c>
      <c r="B322" s="101" t="s">
        <v>57</v>
      </c>
      <c r="C322" s="96" t="s">
        <v>75</v>
      </c>
      <c r="D322" s="165" t="s">
        <v>353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>
      <c r="A323" s="172">
        <v>433093</v>
      </c>
      <c r="B323" s="101" t="s">
        <v>57</v>
      </c>
      <c r="C323" s="96">
        <v>40</v>
      </c>
      <c r="D323" s="165" t="s">
        <v>354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>
        <f>SUM(O323,R323)</f>
        <v>0</v>
      </c>
      <c r="T323" s="45"/>
      <c r="U323" s="46">
        <f t="shared" si="143"/>
        <v>0</v>
      </c>
      <c r="V323" s="66">
        <f t="shared" si="156"/>
        <v>0</v>
      </c>
      <c r="W323" s="48"/>
      <c r="X323" s="49">
        <f>(J323*1000)/C323</f>
        <v>0</v>
      </c>
      <c r="Y323" s="50">
        <f>(K323*1000)/C323</f>
        <v>0</v>
      </c>
      <c r="Z323" s="50">
        <f>(L323*1000)/C323</f>
        <v>0</v>
      </c>
      <c r="AA323" s="50">
        <f>(M323*1000)/C323</f>
        <v>0</v>
      </c>
      <c r="AB323" s="51">
        <f>(N323*1000)/C323</f>
        <v>0</v>
      </c>
      <c r="AC323" s="52">
        <f t="shared" si="152"/>
        <v>0</v>
      </c>
      <c r="AD323" s="53">
        <f>(R323*1000)/C323</f>
        <v>0</v>
      </c>
      <c r="AE323" s="54">
        <f t="shared" si="153"/>
        <v>0</v>
      </c>
    </row>
    <row r="324" spans="1:31" ht="18" hidden="1" customHeight="1">
      <c r="A324" s="172">
        <v>433081</v>
      </c>
      <c r="B324" s="101" t="s">
        <v>57</v>
      </c>
      <c r="C324" s="96">
        <v>40</v>
      </c>
      <c r="D324" s="165" t="s">
        <v>355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>
      <c r="A325" s="172">
        <v>433071</v>
      </c>
      <c r="B325" s="101" t="s">
        <v>57</v>
      </c>
      <c r="C325" s="96">
        <v>40</v>
      </c>
      <c r="D325" s="165" t="s">
        <v>356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>
      <c r="A326" s="172">
        <v>433061</v>
      </c>
      <c r="B326" s="101" t="s">
        <v>57</v>
      </c>
      <c r="C326" s="96" t="s">
        <v>75</v>
      </c>
      <c r="D326" s="165" t="s">
        <v>357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/>
      <c r="T326" s="45">
        <f>SUM(O326,R326)</f>
        <v>0</v>
      </c>
      <c r="U326" s="46">
        <f t="shared" si="143"/>
        <v>0</v>
      </c>
      <c r="V326" s="66">
        <f t="shared" si="156"/>
        <v>0</v>
      </c>
      <c r="W326" s="48"/>
      <c r="X326" s="49"/>
      <c r="Y326" s="50"/>
      <c r="Z326" s="50"/>
      <c r="AA326" s="50"/>
      <c r="AB326" s="51"/>
      <c r="AC326" s="52">
        <f t="shared" si="152"/>
        <v>0</v>
      </c>
      <c r="AD326" s="53"/>
      <c r="AE326" s="54">
        <f t="shared" si="153"/>
        <v>0</v>
      </c>
    </row>
    <row r="327" spans="1:31" ht="18" hidden="1" customHeight="1">
      <c r="A327" s="172">
        <v>433061</v>
      </c>
      <c r="B327" s="101" t="s">
        <v>57</v>
      </c>
      <c r="C327" s="96">
        <v>40</v>
      </c>
      <c r="D327" s="165" t="s">
        <v>358</v>
      </c>
      <c r="E327" s="103"/>
      <c r="F327" s="103"/>
      <c r="G327" s="103"/>
      <c r="H327" s="103"/>
      <c r="I327" s="104"/>
      <c r="J327" s="417"/>
      <c r="K327" s="418"/>
      <c r="L327" s="418"/>
      <c r="M327" s="418"/>
      <c r="N327" s="419"/>
      <c r="O327" s="386">
        <f t="shared" si="149"/>
        <v>0</v>
      </c>
      <c r="P327" s="41"/>
      <c r="Q327" s="420"/>
      <c r="R327" s="421">
        <f t="shared" si="150"/>
        <v>0</v>
      </c>
      <c r="S327" s="44">
        <f>SUM(O327,R327)</f>
        <v>0</v>
      </c>
      <c r="T327" s="422"/>
      <c r="U327" s="423">
        <f t="shared" si="143"/>
        <v>0</v>
      </c>
      <c r="V327" s="66">
        <f t="shared" si="156"/>
        <v>0</v>
      </c>
      <c r="W327" s="424"/>
      <c r="X327" s="425">
        <f>(J327*1000)/C327</f>
        <v>0</v>
      </c>
      <c r="Y327" s="426">
        <f>(K327*1000)/C327</f>
        <v>0</v>
      </c>
      <c r="Z327" s="426">
        <f>(L327*1000)/C327</f>
        <v>0</v>
      </c>
      <c r="AA327" s="426">
        <f>(M327*1000)/C327</f>
        <v>0</v>
      </c>
      <c r="AB327" s="427">
        <f>(N327*1000)/C327</f>
        <v>0</v>
      </c>
      <c r="AC327" s="428">
        <f t="shared" si="152"/>
        <v>0</v>
      </c>
      <c r="AD327" s="429">
        <f>(R327*1000)/C327</f>
        <v>0</v>
      </c>
      <c r="AE327" s="437">
        <f t="shared" si="153"/>
        <v>0</v>
      </c>
    </row>
    <row r="328" spans="1:31" ht="18" customHeight="1">
      <c r="A328" s="449" t="s">
        <v>359</v>
      </c>
      <c r="B328" s="450"/>
      <c r="C328" s="451"/>
      <c r="D328" s="450"/>
      <c r="E328" s="450"/>
      <c r="F328" s="450"/>
      <c r="G328" s="450"/>
      <c r="H328" s="450"/>
      <c r="I328" s="450"/>
      <c r="J328" s="452">
        <f t="shared" ref="J328:U328" si="168">SUM(J283:J327)</f>
        <v>91</v>
      </c>
      <c r="K328" s="453">
        <f t="shared" si="168"/>
        <v>18</v>
      </c>
      <c r="L328" s="453">
        <f t="shared" si="168"/>
        <v>95</v>
      </c>
      <c r="M328" s="453">
        <f t="shared" si="168"/>
        <v>0</v>
      </c>
      <c r="N328" s="454">
        <f t="shared" si="168"/>
        <v>16</v>
      </c>
      <c r="O328" s="455">
        <f t="shared" si="168"/>
        <v>220</v>
      </c>
      <c r="P328" s="456">
        <f t="shared" si="168"/>
        <v>0</v>
      </c>
      <c r="Q328" s="457">
        <f t="shared" si="168"/>
        <v>0</v>
      </c>
      <c r="R328" s="456">
        <f t="shared" si="168"/>
        <v>0</v>
      </c>
      <c r="S328" s="458">
        <f t="shared" si="168"/>
        <v>165</v>
      </c>
      <c r="T328" s="459">
        <f t="shared" si="168"/>
        <v>55</v>
      </c>
      <c r="U328" s="460">
        <f t="shared" si="168"/>
        <v>220</v>
      </c>
      <c r="V328" s="66">
        <f t="shared" si="156"/>
        <v>0</v>
      </c>
      <c r="W328" s="461"/>
      <c r="X328" s="462">
        <f t="shared" ref="X328:AE328" si="169">SUM(X283:X327)</f>
        <v>3640</v>
      </c>
      <c r="Y328" s="459">
        <f t="shared" si="169"/>
        <v>720</v>
      </c>
      <c r="Z328" s="459">
        <f t="shared" si="169"/>
        <v>1600</v>
      </c>
      <c r="AA328" s="459">
        <f t="shared" si="169"/>
        <v>0</v>
      </c>
      <c r="AB328" s="463">
        <f t="shared" si="169"/>
        <v>640</v>
      </c>
      <c r="AC328" s="460">
        <f t="shared" si="169"/>
        <v>6600</v>
      </c>
      <c r="AD328" s="463">
        <f t="shared" si="169"/>
        <v>0</v>
      </c>
      <c r="AE328" s="464">
        <f t="shared" si="169"/>
        <v>6600</v>
      </c>
    </row>
    <row r="329" spans="1:31" ht="18" customHeight="1">
      <c r="A329" s="381">
        <v>513001</v>
      </c>
      <c r="B329" s="448">
        <v>4</v>
      </c>
      <c r="C329" s="238">
        <v>25</v>
      </c>
      <c r="D329" s="465"/>
      <c r="E329" s="465" t="s">
        <v>360</v>
      </c>
      <c r="F329" s="465"/>
      <c r="G329" s="465"/>
      <c r="H329" s="465"/>
      <c r="I329" s="465"/>
      <c r="J329" s="38"/>
      <c r="K329" s="466"/>
      <c r="L329" s="58"/>
      <c r="M329" s="58"/>
      <c r="N329" s="58"/>
      <c r="O329" s="40">
        <f t="shared" si="149"/>
        <v>0</v>
      </c>
      <c r="P329" s="42"/>
      <c r="Q329" s="42"/>
      <c r="R329" s="42"/>
      <c r="S329" s="44">
        <f>SUM(O329,R329)</f>
        <v>0</v>
      </c>
      <c r="T329" s="45"/>
      <c r="U329" s="46">
        <f t="shared" si="143"/>
        <v>0</v>
      </c>
      <c r="V329" s="66">
        <f t="shared" si="156"/>
        <v>0</v>
      </c>
      <c r="W329" s="467"/>
      <c r="X329" s="45"/>
      <c r="Y329" s="50">
        <f>(K329*1000)/C329</f>
        <v>0</v>
      </c>
      <c r="Z329" s="45"/>
      <c r="AA329" s="45"/>
      <c r="AB329" s="45"/>
      <c r="AC329" s="52">
        <f t="shared" si="152"/>
        <v>0</v>
      </c>
      <c r="AD329" s="45"/>
      <c r="AE329" s="54">
        <f t="shared" si="153"/>
        <v>0</v>
      </c>
    </row>
    <row r="330" spans="1:31" ht="18" hidden="1" customHeight="1">
      <c r="A330" s="381">
        <v>512001</v>
      </c>
      <c r="B330" s="448">
        <v>3.5</v>
      </c>
      <c r="C330" s="238">
        <v>25</v>
      </c>
      <c r="D330" s="465"/>
      <c r="E330" s="465" t="s">
        <v>361</v>
      </c>
      <c r="F330" s="465"/>
      <c r="G330" s="465"/>
      <c r="H330" s="465"/>
      <c r="I330" s="465"/>
      <c r="J330" s="38"/>
      <c r="K330" s="58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customHeight="1">
      <c r="A331" s="381">
        <v>513021</v>
      </c>
      <c r="B331" s="448">
        <v>4</v>
      </c>
      <c r="C331" s="238">
        <v>25</v>
      </c>
      <c r="D331" s="465"/>
      <c r="E331" s="465"/>
      <c r="F331" s="465"/>
      <c r="G331" s="465"/>
      <c r="H331" s="465">
        <v>6991</v>
      </c>
      <c r="I331" s="465"/>
      <c r="J331" s="38"/>
      <c r="K331" s="58"/>
      <c r="L331" s="58"/>
      <c r="M331" s="58"/>
      <c r="N331" s="107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 t="s">
        <v>288</v>
      </c>
      <c r="X331" s="45"/>
      <c r="Y331" s="45"/>
      <c r="Z331" s="45"/>
      <c r="AA331" s="45"/>
      <c r="AB331" s="51">
        <f>(N331*1000)/C331</f>
        <v>0</v>
      </c>
      <c r="AC331" s="52">
        <f t="shared" si="152"/>
        <v>0</v>
      </c>
      <c r="AD331" s="45"/>
      <c r="AE331" s="54">
        <f t="shared" si="153"/>
        <v>0</v>
      </c>
    </row>
    <row r="332" spans="1:31" ht="18" customHeight="1">
      <c r="A332" s="381">
        <v>511001</v>
      </c>
      <c r="B332" s="448">
        <v>4</v>
      </c>
      <c r="C332" s="238">
        <v>25</v>
      </c>
      <c r="D332" s="465"/>
      <c r="E332" s="465" t="s">
        <v>362</v>
      </c>
      <c r="F332" s="465"/>
      <c r="G332" s="465"/>
      <c r="H332" s="465"/>
      <c r="I332" s="465"/>
      <c r="J332" s="38"/>
      <c r="K332" s="468"/>
      <c r="L332" s="58"/>
      <c r="M332" s="58"/>
      <c r="N332" s="58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56"/>
        <v>0</v>
      </c>
      <c r="W332" s="467" t="s">
        <v>288</v>
      </c>
      <c r="X332" s="45"/>
      <c r="Y332" s="50">
        <f>(K332*1000)/C332</f>
        <v>0</v>
      </c>
      <c r="Z332" s="45"/>
      <c r="AA332" s="45"/>
      <c r="AB332" s="45"/>
      <c r="AC332" s="52">
        <f t="shared" si="152"/>
        <v>0</v>
      </c>
      <c r="AD332" s="45"/>
      <c r="AE332" s="54">
        <f t="shared" si="153"/>
        <v>0</v>
      </c>
    </row>
    <row r="333" spans="1:31" ht="18" customHeight="1">
      <c r="A333" s="962" t="s">
        <v>363</v>
      </c>
      <c r="B333" s="963"/>
      <c r="C333" s="964"/>
      <c r="D333" s="469"/>
      <c r="E333" s="469"/>
      <c r="F333" s="469"/>
      <c r="G333" s="469"/>
      <c r="H333" s="469"/>
      <c r="I333" s="469"/>
      <c r="J333" s="452">
        <f t="shared" ref="J333:N333" si="170">SUM(J329:J332)</f>
        <v>0</v>
      </c>
      <c r="K333" s="452">
        <f t="shared" si="170"/>
        <v>0</v>
      </c>
      <c r="L333" s="452">
        <f t="shared" si="170"/>
        <v>0</v>
      </c>
      <c r="M333" s="452">
        <f t="shared" si="170"/>
        <v>0</v>
      </c>
      <c r="N333" s="452">
        <f t="shared" si="170"/>
        <v>0</v>
      </c>
      <c r="O333" s="452">
        <f>SUM(O329:O332)</f>
        <v>0</v>
      </c>
      <c r="P333" s="470"/>
      <c r="Q333" s="470"/>
      <c r="R333" s="470"/>
      <c r="S333" s="458">
        <f>SUM(S329:S332)</f>
        <v>0</v>
      </c>
      <c r="T333" s="471"/>
      <c r="U333" s="460">
        <f>SUM(U329:U332)</f>
        <v>0</v>
      </c>
      <c r="V333" s="66">
        <f t="shared" si="156"/>
        <v>0</v>
      </c>
      <c r="W333" s="472"/>
      <c r="X333" s="471"/>
      <c r="Y333" s="459">
        <f>SUM(Y329:Y332)</f>
        <v>0</v>
      </c>
      <c r="Z333" s="471"/>
      <c r="AA333" s="471"/>
      <c r="AB333" s="471"/>
      <c r="AC333" s="460">
        <f>SUM(AC329:AC332)</f>
        <v>0</v>
      </c>
      <c r="AD333" s="471"/>
      <c r="AE333" s="460">
        <f>SUM(AE329:AE332)</f>
        <v>0</v>
      </c>
    </row>
    <row r="334" spans="1:31" ht="18" customHeight="1" thickBot="1">
      <c r="A334" s="473" t="s">
        <v>15</v>
      </c>
      <c r="B334" s="474"/>
      <c r="C334" s="475"/>
      <c r="D334" s="474"/>
      <c r="E334" s="474"/>
      <c r="F334" s="474"/>
      <c r="G334" s="474"/>
      <c r="H334" s="474"/>
      <c r="I334" s="474"/>
      <c r="J334" s="476">
        <f t="shared" ref="J334:O334" si="171">SUM(J328,J282,J276,J245,J213,J162,J333)</f>
        <v>1870</v>
      </c>
      <c r="K334" s="476">
        <f t="shared" si="171"/>
        <v>106</v>
      </c>
      <c r="L334" s="476">
        <f t="shared" si="171"/>
        <v>393</v>
      </c>
      <c r="M334" s="476">
        <f t="shared" si="171"/>
        <v>0</v>
      </c>
      <c r="N334" s="476">
        <f t="shared" si="171"/>
        <v>72</v>
      </c>
      <c r="O334" s="476">
        <f t="shared" si="171"/>
        <v>2441</v>
      </c>
      <c r="P334" s="477">
        <f>SUM(P328,P282,P276,P245,P213,P162)</f>
        <v>6484</v>
      </c>
      <c r="Q334" s="476">
        <f>SUM(Q328,Q282,Q276,Q245,Q213,Q162)</f>
        <v>4203</v>
      </c>
      <c r="R334" s="477">
        <f>SUM(R328,R282,R276,R245,R213,R162)</f>
        <v>10687</v>
      </c>
      <c r="S334" s="478">
        <f>SUM(S328,S282,S276,S245,S213,S162,S333)</f>
        <v>9410</v>
      </c>
      <c r="T334" s="479">
        <f>SUM(T328,T282,T276,T245,T213,T162)</f>
        <v>3718</v>
      </c>
      <c r="U334" s="480">
        <f>SUM(U328,U282,U276,U245,U213,U162,U333)</f>
        <v>13128</v>
      </c>
      <c r="V334" s="66">
        <f t="shared" si="156"/>
        <v>0</v>
      </c>
      <c r="W334" s="481"/>
      <c r="X334" s="482" t="e">
        <f t="shared" ref="X334:AC334" si="172">SUM(X328,X282,X276,X245,X213,X162,X333)</f>
        <v>#REF!</v>
      </c>
      <c r="Y334" s="482">
        <f t="shared" si="172"/>
        <v>4240</v>
      </c>
      <c r="Z334" s="482">
        <f t="shared" si="172"/>
        <v>8240</v>
      </c>
      <c r="AA334" s="482">
        <f t="shared" si="172"/>
        <v>0</v>
      </c>
      <c r="AB334" s="482">
        <f t="shared" si="172"/>
        <v>2880</v>
      </c>
      <c r="AC334" s="482" t="e">
        <f t="shared" si="172"/>
        <v>#REF!</v>
      </c>
      <c r="AD334" s="483">
        <f>SUM(AD328,AD282,AD276,AD245,AD213,AD162)</f>
        <v>148680</v>
      </c>
      <c r="AE334" s="484">
        <f>SUM(AE328,AE282,AE276,AE245,AE213,AE162,AE333)</f>
        <v>224200</v>
      </c>
    </row>
    <row r="335" spans="1:31" ht="18">
      <c r="A335" s="485" t="s">
        <v>364</v>
      </c>
      <c r="B335" s="486"/>
      <c r="C335" s="487"/>
      <c r="D335" s="488"/>
      <c r="E335" s="488"/>
      <c r="F335" s="488"/>
      <c r="G335" s="488"/>
      <c r="H335" s="488"/>
      <c r="I335" s="488"/>
      <c r="J335" s="489"/>
      <c r="K335" s="490"/>
      <c r="L335" s="490"/>
      <c r="M335" s="490"/>
      <c r="N335" s="490"/>
      <c r="O335" s="491"/>
      <c r="P335" s="492"/>
      <c r="Q335" s="493"/>
      <c r="R335" s="493"/>
      <c r="S335" s="494"/>
      <c r="T335" s="495"/>
      <c r="U335" s="496"/>
      <c r="V335" s="497"/>
      <c r="W335" s="497"/>
    </row>
    <row r="336" spans="1:31" ht="12" customHeight="1">
      <c r="A336" s="498">
        <v>112001</v>
      </c>
      <c r="B336" s="499"/>
      <c r="C336" s="500"/>
      <c r="D336" s="501"/>
      <c r="E336" s="501"/>
      <c r="F336" s="501"/>
      <c r="G336" s="501"/>
      <c r="H336" s="501"/>
      <c r="I336" s="502"/>
      <c r="J336" s="503">
        <f t="shared" ref="J336:O336" si="173">SUMIF($A$10:$A$332,$A336,J$10:J$332)</f>
        <v>64</v>
      </c>
      <c r="K336" s="503">
        <f t="shared" si="173"/>
        <v>0</v>
      </c>
      <c r="L336" s="503">
        <f t="shared" si="173"/>
        <v>0</v>
      </c>
      <c r="M336" s="503">
        <f t="shared" si="173"/>
        <v>0</v>
      </c>
      <c r="N336" s="503">
        <f t="shared" si="173"/>
        <v>0</v>
      </c>
      <c r="O336" s="503">
        <f t="shared" si="173"/>
        <v>64</v>
      </c>
      <c r="P336" s="504">
        <f t="shared" ref="P336:R339" si="174">SUMIF($A$10:$A$327,$A336,P$10:P$327)</f>
        <v>0</v>
      </c>
      <c r="Q336" s="505">
        <f t="shared" si="174"/>
        <v>0</v>
      </c>
      <c r="R336" s="506">
        <f t="shared" si="174"/>
        <v>0</v>
      </c>
      <c r="S336" s="507"/>
      <c r="T336" s="508"/>
      <c r="U336" s="509">
        <f>SUMIF($A$10:$A$327,$A336,U$10:U$327)</f>
        <v>64</v>
      </c>
      <c r="V336" s="510"/>
      <c r="W336" s="510"/>
    </row>
    <row r="337" spans="1:23" ht="12" customHeight="1">
      <c r="A337" s="498">
        <v>112031</v>
      </c>
      <c r="B337" s="499"/>
      <c r="C337" s="500"/>
      <c r="D337" s="501"/>
      <c r="E337" s="501"/>
      <c r="F337" s="501"/>
      <c r="G337" s="501"/>
      <c r="H337" s="501"/>
      <c r="I337" s="502"/>
      <c r="J337" s="503">
        <f t="shared" ref="J337:L359" si="175">SUMIF($A$10:$A$332,$A337,J$10:J$332)</f>
        <v>0</v>
      </c>
      <c r="K337" s="503">
        <f t="shared" si="175"/>
        <v>0</v>
      </c>
      <c r="L337" s="503">
        <f t="shared" si="175"/>
        <v>0</v>
      </c>
      <c r="M337" s="503">
        <f>SUMIF($A$10:$A$327,$A337,M$10:M$327)</f>
        <v>0</v>
      </c>
      <c r="N337" s="503">
        <f t="shared" ref="N337:O359" si="176">SUMIF($A$10:$A$332,$A337,N$10:N$332)</f>
        <v>0</v>
      </c>
      <c r="O337" s="503">
        <f t="shared" si="176"/>
        <v>0</v>
      </c>
      <c r="P337" s="504">
        <f t="shared" si="174"/>
        <v>0</v>
      </c>
      <c r="Q337" s="504">
        <f t="shared" si="174"/>
        <v>0</v>
      </c>
      <c r="R337" s="504">
        <f t="shared" si="174"/>
        <v>0</v>
      </c>
      <c r="S337" s="507"/>
      <c r="T337" s="508"/>
      <c r="U337" s="509">
        <f>SUMIF($A$10:$A$327,$A337,U$10:U$327)</f>
        <v>0</v>
      </c>
      <c r="V337" s="510"/>
      <c r="W337" s="510"/>
    </row>
    <row r="338" spans="1:23" ht="13.5" customHeight="1">
      <c r="A338" s="498">
        <v>112501</v>
      </c>
      <c r="B338" s="499"/>
      <c r="C338" s="500"/>
      <c r="D338" s="501"/>
      <c r="E338" s="501"/>
      <c r="F338" s="501"/>
      <c r="G338" s="501"/>
      <c r="H338" s="501"/>
      <c r="I338" s="502"/>
      <c r="J338" s="503">
        <f t="shared" si="175"/>
        <v>0</v>
      </c>
      <c r="K338" s="503">
        <f t="shared" si="175"/>
        <v>0</v>
      </c>
      <c r="L338" s="503">
        <f t="shared" si="175"/>
        <v>0</v>
      </c>
      <c r="M338" s="511">
        <f>SUMIF($A$10:$A$327,$A338,M$10:M$327)</f>
        <v>0</v>
      </c>
      <c r="N338" s="503">
        <f t="shared" si="176"/>
        <v>0</v>
      </c>
      <c r="O338" s="503">
        <f t="shared" si="176"/>
        <v>0</v>
      </c>
      <c r="P338" s="504">
        <f t="shared" si="174"/>
        <v>0</v>
      </c>
      <c r="Q338" s="505">
        <f t="shared" si="174"/>
        <v>0</v>
      </c>
      <c r="R338" s="506">
        <f t="shared" si="174"/>
        <v>0</v>
      </c>
      <c r="S338" s="507"/>
      <c r="T338" s="508"/>
      <c r="U338" s="509">
        <f>SUMIF($A$10:$A$327,$A338,U$10:U$327)</f>
        <v>0</v>
      </c>
      <c r="V338" s="510"/>
      <c r="W338" s="510"/>
    </row>
    <row r="339" spans="1:23" ht="12" customHeight="1">
      <c r="A339" s="498">
        <v>112801</v>
      </c>
      <c r="B339" s="499"/>
      <c r="C339" s="500"/>
      <c r="D339" s="501"/>
      <c r="E339" s="501"/>
      <c r="F339" s="501"/>
      <c r="G339" s="501"/>
      <c r="H339" s="501"/>
      <c r="I339" s="502"/>
      <c r="J339" s="503">
        <f t="shared" si="175"/>
        <v>0</v>
      </c>
      <c r="K339" s="503">
        <f t="shared" si="175"/>
        <v>0</v>
      </c>
      <c r="L339" s="503">
        <f t="shared" si="175"/>
        <v>0</v>
      </c>
      <c r="M339" s="503">
        <f>SUMIF($A$10:$A$332,$A339,M$10:M$332)</f>
        <v>0</v>
      </c>
      <c r="N339" s="503">
        <f t="shared" si="176"/>
        <v>0</v>
      </c>
      <c r="O339" s="503">
        <f t="shared" si="176"/>
        <v>0</v>
      </c>
      <c r="P339" s="504">
        <f t="shared" si="174"/>
        <v>0</v>
      </c>
      <c r="Q339" s="504">
        <f t="shared" si="174"/>
        <v>0</v>
      </c>
      <c r="R339" s="504">
        <f t="shared" si="174"/>
        <v>0</v>
      </c>
      <c r="S339" s="507"/>
      <c r="T339" s="512"/>
      <c r="U339" s="509">
        <f>SUMIF($A$10:$A$327,$A339,U$10:U$327)</f>
        <v>0</v>
      </c>
      <c r="V339" s="513"/>
      <c r="W339" s="510"/>
    </row>
    <row r="340" spans="1:23" ht="12" customHeight="1">
      <c r="A340" s="498">
        <v>112601</v>
      </c>
      <c r="B340" s="499"/>
      <c r="C340" s="500"/>
      <c r="D340" s="501"/>
      <c r="E340" s="501"/>
      <c r="F340" s="501"/>
      <c r="G340" s="501"/>
      <c r="H340" s="501"/>
      <c r="I340" s="502"/>
      <c r="J340" s="503">
        <f t="shared" si="175"/>
        <v>0</v>
      </c>
      <c r="K340" s="503">
        <f t="shared" si="175"/>
        <v>0</v>
      </c>
      <c r="L340" s="503">
        <f t="shared" si="175"/>
        <v>24</v>
      </c>
      <c r="M340" s="503">
        <f>SUMIF($A$10:$A$332,$A340,M$10:M$332)</f>
        <v>0</v>
      </c>
      <c r="N340" s="503">
        <f t="shared" si="176"/>
        <v>0</v>
      </c>
      <c r="O340" s="503">
        <f t="shared" si="176"/>
        <v>24</v>
      </c>
      <c r="P340" s="503">
        <f t="shared" ref="P340:U340" si="177">SUMIF($A$10:$A$332,$A340,P$10:P$332)</f>
        <v>0</v>
      </c>
      <c r="Q340" s="503">
        <f t="shared" si="177"/>
        <v>0</v>
      </c>
      <c r="R340" s="503">
        <f t="shared" si="177"/>
        <v>0</v>
      </c>
      <c r="S340" s="503">
        <f t="shared" si="177"/>
        <v>24</v>
      </c>
      <c r="T340" s="503">
        <f t="shared" si="177"/>
        <v>0</v>
      </c>
      <c r="U340" s="503">
        <f t="shared" si="177"/>
        <v>24</v>
      </c>
      <c r="V340" s="514"/>
      <c r="W340" s="510"/>
    </row>
    <row r="341" spans="1:23" ht="12" customHeight="1">
      <c r="A341" s="498">
        <v>112521</v>
      </c>
      <c r="B341" s="499"/>
      <c r="C341" s="500"/>
      <c r="D341" s="501"/>
      <c r="E341" s="501"/>
      <c r="F341" s="501"/>
      <c r="G341" s="501"/>
      <c r="H341" s="501"/>
      <c r="I341" s="502"/>
      <c r="J341" s="503">
        <f t="shared" si="175"/>
        <v>0</v>
      </c>
      <c r="K341" s="503">
        <f t="shared" si="175"/>
        <v>0</v>
      </c>
      <c r="L341" s="503">
        <f t="shared" si="175"/>
        <v>0</v>
      </c>
      <c r="M341" s="511"/>
      <c r="N341" s="503">
        <f t="shared" si="176"/>
        <v>0</v>
      </c>
      <c r="O341" s="503">
        <f t="shared" si="176"/>
        <v>0</v>
      </c>
      <c r="P341" s="504">
        <f t="shared" ref="P341:R360" si="178">SUMIF($A$10:$A$327,$A341,P$10:P$327)</f>
        <v>0</v>
      </c>
      <c r="Q341" s="505">
        <f t="shared" si="178"/>
        <v>0</v>
      </c>
      <c r="R341" s="506">
        <f t="shared" si="178"/>
        <v>0</v>
      </c>
      <c r="S341" s="507"/>
      <c r="T341" s="508"/>
      <c r="U341" s="509">
        <f t="shared" ref="U341:U404" si="179">SUMIF($A$10:$A$327,$A341,U$10:U$327)</f>
        <v>0</v>
      </c>
      <c r="V341" s="510"/>
      <c r="W341" s="510"/>
    </row>
    <row r="342" spans="1:23" ht="12" customHeight="1">
      <c r="A342" s="498">
        <v>113001</v>
      </c>
      <c r="B342" s="499"/>
      <c r="C342" s="500"/>
      <c r="D342" s="501"/>
      <c r="E342" s="501"/>
      <c r="F342" s="501"/>
      <c r="G342" s="501"/>
      <c r="H342" s="501"/>
      <c r="I342" s="502"/>
      <c r="J342" s="503">
        <f t="shared" si="175"/>
        <v>0</v>
      </c>
      <c r="K342" s="503">
        <f t="shared" si="175"/>
        <v>0</v>
      </c>
      <c r="L342" s="503">
        <f t="shared" si="175"/>
        <v>0</v>
      </c>
      <c r="M342" s="511">
        <f>SUMIF($A$10:$A$327,$A342,M$10:M$327)</f>
        <v>0</v>
      </c>
      <c r="N342" s="503">
        <f t="shared" si="176"/>
        <v>0</v>
      </c>
      <c r="O342" s="503">
        <f t="shared" si="176"/>
        <v>0</v>
      </c>
      <c r="P342" s="504">
        <f t="shared" si="178"/>
        <v>0</v>
      </c>
      <c r="Q342" s="505">
        <f t="shared" si="178"/>
        <v>0</v>
      </c>
      <c r="R342" s="506">
        <f t="shared" si="178"/>
        <v>0</v>
      </c>
      <c r="S342" s="507"/>
      <c r="T342" s="508"/>
      <c r="U342" s="509">
        <f t="shared" si="179"/>
        <v>0</v>
      </c>
      <c r="V342" s="510"/>
      <c r="W342" s="510"/>
    </row>
    <row r="343" spans="1:23" ht="12" customHeight="1">
      <c r="A343" s="498">
        <v>113301</v>
      </c>
      <c r="B343" s="499"/>
      <c r="C343" s="500"/>
      <c r="D343" s="501"/>
      <c r="E343" s="501"/>
      <c r="F343" s="501"/>
      <c r="G343" s="501"/>
      <c r="H343" s="501"/>
      <c r="I343" s="502"/>
      <c r="J343" s="503">
        <f t="shared" si="175"/>
        <v>0</v>
      </c>
      <c r="K343" s="503">
        <f t="shared" si="175"/>
        <v>0</v>
      </c>
      <c r="L343" s="503">
        <f t="shared" si="175"/>
        <v>0</v>
      </c>
      <c r="M343" s="511"/>
      <c r="N343" s="503">
        <f t="shared" si="176"/>
        <v>0</v>
      </c>
      <c r="O343" s="503">
        <f t="shared" si="176"/>
        <v>0</v>
      </c>
      <c r="P343" s="504">
        <f t="shared" si="178"/>
        <v>0</v>
      </c>
      <c r="Q343" s="505">
        <f t="shared" si="178"/>
        <v>0</v>
      </c>
      <c r="R343" s="506">
        <f t="shared" si="178"/>
        <v>0</v>
      </c>
      <c r="S343" s="507"/>
      <c r="T343" s="508"/>
      <c r="U343" s="509">
        <f t="shared" si="179"/>
        <v>0</v>
      </c>
      <c r="V343" s="510"/>
      <c r="W343" s="510"/>
    </row>
    <row r="344" spans="1:23" ht="12" customHeight="1">
      <c r="A344" s="498">
        <v>113501</v>
      </c>
      <c r="B344" s="499"/>
      <c r="C344" s="500"/>
      <c r="D344" s="501"/>
      <c r="E344" s="501"/>
      <c r="F344" s="501"/>
      <c r="G344" s="501"/>
      <c r="H344" s="501"/>
      <c r="I344" s="502"/>
      <c r="J344" s="503">
        <f t="shared" si="175"/>
        <v>0</v>
      </c>
      <c r="K344" s="503">
        <f t="shared" si="175"/>
        <v>0</v>
      </c>
      <c r="L344" s="503">
        <f t="shared" si="175"/>
        <v>0</v>
      </c>
      <c r="M344" s="511">
        <f>SUMIF($A$10:$A$327,$A344,M$10:M$327)</f>
        <v>0</v>
      </c>
      <c r="N344" s="503">
        <f t="shared" si="176"/>
        <v>0</v>
      </c>
      <c r="O344" s="503">
        <f t="shared" si="176"/>
        <v>0</v>
      </c>
      <c r="P344" s="504">
        <f t="shared" si="178"/>
        <v>0</v>
      </c>
      <c r="Q344" s="505">
        <f t="shared" si="178"/>
        <v>0</v>
      </c>
      <c r="R344" s="506">
        <f t="shared" si="178"/>
        <v>0</v>
      </c>
      <c r="S344" s="507"/>
      <c r="T344" s="508"/>
      <c r="U344" s="509">
        <f t="shared" si="179"/>
        <v>0</v>
      </c>
      <c r="V344" s="510"/>
      <c r="W344" s="510"/>
    </row>
    <row r="345" spans="1:23" ht="12" customHeight="1">
      <c r="A345" s="498">
        <v>113521</v>
      </c>
      <c r="B345" s="499"/>
      <c r="C345" s="500"/>
      <c r="D345" s="501"/>
      <c r="E345" s="501"/>
      <c r="F345" s="501"/>
      <c r="G345" s="501"/>
      <c r="H345" s="501"/>
      <c r="I345" s="502"/>
      <c r="J345" s="503">
        <f t="shared" si="175"/>
        <v>0</v>
      </c>
      <c r="K345" s="503">
        <f t="shared" si="175"/>
        <v>0</v>
      </c>
      <c r="L345" s="503">
        <f t="shared" si="175"/>
        <v>0</v>
      </c>
      <c r="M345" s="511">
        <f>SUMIF($A$10:$A$327,$A345,M$10:M$327)</f>
        <v>0</v>
      </c>
      <c r="N345" s="503">
        <f t="shared" si="176"/>
        <v>0</v>
      </c>
      <c r="O345" s="503">
        <f t="shared" si="176"/>
        <v>0</v>
      </c>
      <c r="P345" s="504">
        <f t="shared" si="178"/>
        <v>0</v>
      </c>
      <c r="Q345" s="505">
        <f t="shared" si="178"/>
        <v>0</v>
      </c>
      <c r="R345" s="506">
        <f t="shared" si="178"/>
        <v>0</v>
      </c>
      <c r="S345" s="507"/>
      <c r="T345" s="508"/>
      <c r="U345" s="509">
        <f t="shared" si="179"/>
        <v>0</v>
      </c>
      <c r="V345" s="510"/>
      <c r="W345" s="510"/>
    </row>
    <row r="346" spans="1:23" ht="12" customHeight="1">
      <c r="A346" s="498">
        <v>113591</v>
      </c>
      <c r="B346" s="499"/>
      <c r="C346" s="500"/>
      <c r="D346" s="501"/>
      <c r="E346" s="501"/>
      <c r="F346" s="501"/>
      <c r="G346" s="501"/>
      <c r="H346" s="501"/>
      <c r="I346" s="502"/>
      <c r="J346" s="503">
        <f t="shared" si="175"/>
        <v>0</v>
      </c>
      <c r="K346" s="503">
        <f t="shared" si="175"/>
        <v>0</v>
      </c>
      <c r="L346" s="503">
        <f t="shared" si="175"/>
        <v>0</v>
      </c>
      <c r="M346" s="511"/>
      <c r="N346" s="503">
        <f t="shared" si="176"/>
        <v>0</v>
      </c>
      <c r="O346" s="503">
        <f t="shared" si="176"/>
        <v>0</v>
      </c>
      <c r="P346" s="504">
        <f t="shared" si="178"/>
        <v>0</v>
      </c>
      <c r="Q346" s="505">
        <f t="shared" si="178"/>
        <v>0</v>
      </c>
      <c r="R346" s="506">
        <f t="shared" si="178"/>
        <v>0</v>
      </c>
      <c r="S346" s="507"/>
      <c r="T346" s="508"/>
      <c r="U346" s="509">
        <f t="shared" si="179"/>
        <v>0</v>
      </c>
      <c r="V346" s="510"/>
      <c r="W346" s="510"/>
    </row>
    <row r="347" spans="1:23" ht="12" customHeight="1">
      <c r="A347" s="498">
        <v>113601</v>
      </c>
      <c r="B347" s="499"/>
      <c r="C347" s="500"/>
      <c r="D347" s="501"/>
      <c r="E347" s="501"/>
      <c r="F347" s="501"/>
      <c r="G347" s="501"/>
      <c r="H347" s="501"/>
      <c r="I347" s="502"/>
      <c r="J347" s="503">
        <f t="shared" si="175"/>
        <v>0</v>
      </c>
      <c r="K347" s="503">
        <f t="shared" si="175"/>
        <v>0</v>
      </c>
      <c r="L347" s="503">
        <f t="shared" si="175"/>
        <v>0</v>
      </c>
      <c r="M347" s="511">
        <f>SUMIF($A$10:$A$327,$A347,M$10:M$327)</f>
        <v>0</v>
      </c>
      <c r="N347" s="503">
        <f t="shared" si="176"/>
        <v>0</v>
      </c>
      <c r="O347" s="503">
        <f t="shared" si="176"/>
        <v>0</v>
      </c>
      <c r="P347" s="504">
        <f t="shared" si="178"/>
        <v>0</v>
      </c>
      <c r="Q347" s="505">
        <f t="shared" si="178"/>
        <v>0</v>
      </c>
      <c r="R347" s="506">
        <f t="shared" si="178"/>
        <v>0</v>
      </c>
      <c r="S347" s="507"/>
      <c r="T347" s="508"/>
      <c r="U347" s="509">
        <f t="shared" si="179"/>
        <v>0</v>
      </c>
      <c r="V347" s="510"/>
      <c r="W347" s="510"/>
    </row>
    <row r="348" spans="1:23" ht="12" customHeight="1">
      <c r="A348" s="498">
        <v>113801</v>
      </c>
      <c r="B348" s="499"/>
      <c r="C348" s="500"/>
      <c r="D348" s="501"/>
      <c r="E348" s="501"/>
      <c r="F348" s="501"/>
      <c r="G348" s="501"/>
      <c r="H348" s="501"/>
      <c r="I348" s="502"/>
      <c r="J348" s="503">
        <f t="shared" si="175"/>
        <v>0</v>
      </c>
      <c r="K348" s="503">
        <f t="shared" si="175"/>
        <v>0</v>
      </c>
      <c r="L348" s="503">
        <f t="shared" si="175"/>
        <v>26</v>
      </c>
      <c r="M348" s="511">
        <f>SUMIF($A$10:$A$327,$A348,M$10:M$327)</f>
        <v>0</v>
      </c>
      <c r="N348" s="503">
        <f t="shared" si="176"/>
        <v>0</v>
      </c>
      <c r="O348" s="503">
        <f t="shared" si="176"/>
        <v>26</v>
      </c>
      <c r="P348" s="504">
        <f t="shared" si="178"/>
        <v>0</v>
      </c>
      <c r="Q348" s="505">
        <f t="shared" si="178"/>
        <v>0</v>
      </c>
      <c r="R348" s="506">
        <f t="shared" si="178"/>
        <v>0</v>
      </c>
      <c r="S348" s="507"/>
      <c r="T348" s="508"/>
      <c r="U348" s="509">
        <f t="shared" si="179"/>
        <v>26</v>
      </c>
      <c r="V348" s="510"/>
      <c r="W348" s="510"/>
    </row>
    <row r="349" spans="1:23" ht="12" customHeight="1">
      <c r="A349" s="498">
        <v>114001</v>
      </c>
      <c r="B349" s="499"/>
      <c r="C349" s="500"/>
      <c r="D349" s="501"/>
      <c r="E349" s="501"/>
      <c r="F349" s="501"/>
      <c r="G349" s="501"/>
      <c r="H349" s="501"/>
      <c r="I349" s="502"/>
      <c r="J349" s="503">
        <f t="shared" si="175"/>
        <v>8</v>
      </c>
      <c r="K349" s="503">
        <f t="shared" si="175"/>
        <v>0</v>
      </c>
      <c r="L349" s="503">
        <f t="shared" si="175"/>
        <v>0</v>
      </c>
      <c r="M349" s="511">
        <f>SUMIF($A$10:$A$327,$A349,M$10:M$327)</f>
        <v>0</v>
      </c>
      <c r="N349" s="503">
        <f t="shared" si="176"/>
        <v>0</v>
      </c>
      <c r="O349" s="503">
        <f t="shared" si="176"/>
        <v>8</v>
      </c>
      <c r="P349" s="504">
        <f t="shared" si="178"/>
        <v>0</v>
      </c>
      <c r="Q349" s="505">
        <f t="shared" si="178"/>
        <v>0</v>
      </c>
      <c r="R349" s="506">
        <f t="shared" si="178"/>
        <v>0</v>
      </c>
      <c r="S349" s="507"/>
      <c r="T349" s="508"/>
      <c r="U349" s="509">
        <f t="shared" si="179"/>
        <v>8</v>
      </c>
      <c r="V349" s="510"/>
      <c r="W349" s="510"/>
    </row>
    <row r="350" spans="1:23" ht="12" customHeight="1">
      <c r="A350" s="498" t="s">
        <v>236</v>
      </c>
      <c r="B350" s="499"/>
      <c r="C350" s="500"/>
      <c r="D350" s="501"/>
      <c r="E350" s="501"/>
      <c r="F350" s="501"/>
      <c r="G350" s="501"/>
      <c r="H350" s="501"/>
      <c r="I350" s="502"/>
      <c r="J350" s="503">
        <f t="shared" si="175"/>
        <v>160</v>
      </c>
      <c r="K350" s="503">
        <f t="shared" si="175"/>
        <v>0</v>
      </c>
      <c r="L350" s="503">
        <f t="shared" si="175"/>
        <v>0</v>
      </c>
      <c r="M350" s="511"/>
      <c r="N350" s="503">
        <f t="shared" si="176"/>
        <v>0</v>
      </c>
      <c r="O350" s="503">
        <f t="shared" si="176"/>
        <v>160</v>
      </c>
      <c r="P350" s="504">
        <f t="shared" si="178"/>
        <v>0</v>
      </c>
      <c r="Q350" s="504">
        <f t="shared" si="178"/>
        <v>0</v>
      </c>
      <c r="R350" s="504">
        <f t="shared" si="178"/>
        <v>0</v>
      </c>
      <c r="S350" s="507"/>
      <c r="T350" s="507"/>
      <c r="U350" s="515">
        <f t="shared" si="179"/>
        <v>160</v>
      </c>
      <c r="V350" s="516"/>
      <c r="W350" s="510"/>
    </row>
    <row r="351" spans="1:23" ht="12" customHeight="1">
      <c r="A351" s="498">
        <v>114101</v>
      </c>
      <c r="B351" s="499"/>
      <c r="C351" s="500"/>
      <c r="D351" s="501"/>
      <c r="E351" s="501"/>
      <c r="F351" s="501"/>
      <c r="G351" s="501"/>
      <c r="H351" s="501"/>
      <c r="I351" s="502"/>
      <c r="J351" s="503">
        <f t="shared" si="175"/>
        <v>0</v>
      </c>
      <c r="K351" s="503">
        <f t="shared" si="175"/>
        <v>0</v>
      </c>
      <c r="L351" s="503">
        <f t="shared" si="175"/>
        <v>0</v>
      </c>
      <c r="M351" s="511">
        <f t="shared" ref="M351:M357" si="180">SUMIF($A$10:$A$327,$A351,M$10:M$327)</f>
        <v>0</v>
      </c>
      <c r="N351" s="503">
        <f t="shared" si="176"/>
        <v>0</v>
      </c>
      <c r="O351" s="503">
        <f t="shared" si="176"/>
        <v>0</v>
      </c>
      <c r="P351" s="504">
        <f t="shared" si="178"/>
        <v>0</v>
      </c>
      <c r="Q351" s="505">
        <f t="shared" si="178"/>
        <v>0</v>
      </c>
      <c r="R351" s="506">
        <f t="shared" si="178"/>
        <v>0</v>
      </c>
      <c r="S351" s="507"/>
      <c r="T351" s="508"/>
      <c r="U351" s="509">
        <f t="shared" si="179"/>
        <v>0</v>
      </c>
      <c r="V351" s="510"/>
      <c r="W351" s="510"/>
    </row>
    <row r="352" spans="1:23" ht="12" customHeight="1">
      <c r="A352" s="498">
        <v>114301</v>
      </c>
      <c r="B352" s="499"/>
      <c r="C352" s="500"/>
      <c r="D352" s="501"/>
      <c r="E352" s="501"/>
      <c r="F352" s="501"/>
      <c r="G352" s="501"/>
      <c r="H352" s="501"/>
      <c r="I352" s="502"/>
      <c r="J352" s="503">
        <f t="shared" si="175"/>
        <v>0</v>
      </c>
      <c r="K352" s="503">
        <f t="shared" si="175"/>
        <v>0</v>
      </c>
      <c r="L352" s="503">
        <f t="shared" si="175"/>
        <v>0</v>
      </c>
      <c r="M352" s="511">
        <f t="shared" si="180"/>
        <v>0</v>
      </c>
      <c r="N352" s="503">
        <f t="shared" si="176"/>
        <v>0</v>
      </c>
      <c r="O352" s="503">
        <f t="shared" si="176"/>
        <v>0</v>
      </c>
      <c r="P352" s="504">
        <f t="shared" si="178"/>
        <v>0</v>
      </c>
      <c r="Q352" s="505">
        <f t="shared" si="178"/>
        <v>0</v>
      </c>
      <c r="R352" s="506">
        <f t="shared" si="178"/>
        <v>0</v>
      </c>
      <c r="S352" s="507"/>
      <c r="T352" s="508"/>
      <c r="U352" s="509">
        <f t="shared" si="179"/>
        <v>0</v>
      </c>
      <c r="V352" s="510"/>
      <c r="W352" s="510"/>
    </row>
    <row r="353" spans="1:23" ht="12" customHeight="1">
      <c r="A353" s="498">
        <v>114501</v>
      </c>
      <c r="B353" s="499"/>
      <c r="C353" s="500"/>
      <c r="D353" s="501"/>
      <c r="E353" s="501"/>
      <c r="F353" s="501"/>
      <c r="G353" s="501"/>
      <c r="H353" s="501"/>
      <c r="I353" s="502"/>
      <c r="J353" s="503">
        <f t="shared" si="175"/>
        <v>0</v>
      </c>
      <c r="K353" s="503">
        <f t="shared" si="175"/>
        <v>0</v>
      </c>
      <c r="L353" s="503">
        <f t="shared" si="175"/>
        <v>0</v>
      </c>
      <c r="M353" s="511">
        <f t="shared" si="180"/>
        <v>0</v>
      </c>
      <c r="N353" s="503">
        <f t="shared" si="176"/>
        <v>0</v>
      </c>
      <c r="O353" s="503">
        <f t="shared" si="176"/>
        <v>0</v>
      </c>
      <c r="P353" s="504">
        <f t="shared" si="178"/>
        <v>0</v>
      </c>
      <c r="Q353" s="505">
        <f t="shared" si="178"/>
        <v>0</v>
      </c>
      <c r="R353" s="506">
        <f t="shared" si="178"/>
        <v>0</v>
      </c>
      <c r="S353" s="507"/>
      <c r="T353" s="508"/>
      <c r="U353" s="509">
        <f t="shared" si="179"/>
        <v>0</v>
      </c>
      <c r="V353" s="510"/>
      <c r="W353" s="510"/>
    </row>
    <row r="354" spans="1:23" ht="12" customHeight="1">
      <c r="A354" s="498">
        <v>114521</v>
      </c>
      <c r="B354" s="499"/>
      <c r="C354" s="500"/>
      <c r="D354" s="501"/>
      <c r="E354" s="501"/>
      <c r="F354" s="501"/>
      <c r="G354" s="501"/>
      <c r="H354" s="501"/>
      <c r="I354" s="502"/>
      <c r="J354" s="503">
        <f t="shared" si="175"/>
        <v>0</v>
      </c>
      <c r="K354" s="503">
        <f t="shared" si="175"/>
        <v>0</v>
      </c>
      <c r="L354" s="503">
        <f t="shared" si="175"/>
        <v>0</v>
      </c>
      <c r="M354" s="511">
        <f t="shared" si="180"/>
        <v>0</v>
      </c>
      <c r="N354" s="503">
        <f t="shared" si="176"/>
        <v>0</v>
      </c>
      <c r="O354" s="503">
        <f t="shared" si="176"/>
        <v>0</v>
      </c>
      <c r="P354" s="504">
        <f t="shared" si="178"/>
        <v>0</v>
      </c>
      <c r="Q354" s="505">
        <f t="shared" si="178"/>
        <v>120</v>
      </c>
      <c r="R354" s="506">
        <f t="shared" si="178"/>
        <v>120</v>
      </c>
      <c r="S354" s="507"/>
      <c r="T354" s="508"/>
      <c r="U354" s="509">
        <f t="shared" si="179"/>
        <v>120</v>
      </c>
      <c r="V354" s="510"/>
      <c r="W354" s="510"/>
    </row>
    <row r="355" spans="1:23" ht="12" customHeight="1">
      <c r="A355" s="498">
        <v>114591</v>
      </c>
      <c r="B355" s="499"/>
      <c r="C355" s="500"/>
      <c r="D355" s="501"/>
      <c r="E355" s="501"/>
      <c r="F355" s="501"/>
      <c r="G355" s="501"/>
      <c r="H355" s="501"/>
      <c r="I355" s="502"/>
      <c r="J355" s="503">
        <f t="shared" si="175"/>
        <v>0</v>
      </c>
      <c r="K355" s="503">
        <f t="shared" si="175"/>
        <v>0</v>
      </c>
      <c r="L355" s="503">
        <f t="shared" si="175"/>
        <v>0</v>
      </c>
      <c r="M355" s="511">
        <f t="shared" si="180"/>
        <v>0</v>
      </c>
      <c r="N355" s="503">
        <f t="shared" si="176"/>
        <v>0</v>
      </c>
      <c r="O355" s="503">
        <f t="shared" si="176"/>
        <v>0</v>
      </c>
      <c r="P355" s="504">
        <f t="shared" si="178"/>
        <v>0</v>
      </c>
      <c r="Q355" s="505">
        <f t="shared" si="178"/>
        <v>0</v>
      </c>
      <c r="R355" s="506">
        <f t="shared" si="178"/>
        <v>0</v>
      </c>
      <c r="S355" s="507"/>
      <c r="T355" s="508"/>
      <c r="U355" s="509">
        <f t="shared" si="179"/>
        <v>0</v>
      </c>
      <c r="V355" s="510"/>
      <c r="W355" s="510"/>
    </row>
    <row r="356" spans="1:23" ht="12" customHeight="1">
      <c r="A356" s="498">
        <v>114601</v>
      </c>
      <c r="B356" s="499"/>
      <c r="C356" s="500"/>
      <c r="D356" s="501"/>
      <c r="E356" s="501"/>
      <c r="F356" s="501"/>
      <c r="G356" s="501"/>
      <c r="H356" s="501"/>
      <c r="I356" s="502"/>
      <c r="J356" s="503">
        <f t="shared" si="175"/>
        <v>0</v>
      </c>
      <c r="K356" s="503">
        <f t="shared" si="175"/>
        <v>0</v>
      </c>
      <c r="L356" s="503">
        <f t="shared" si="175"/>
        <v>0</v>
      </c>
      <c r="M356" s="511">
        <f t="shared" si="180"/>
        <v>0</v>
      </c>
      <c r="N356" s="503">
        <f t="shared" si="176"/>
        <v>0</v>
      </c>
      <c r="O356" s="503">
        <f t="shared" si="176"/>
        <v>0</v>
      </c>
      <c r="P356" s="504">
        <f t="shared" si="178"/>
        <v>0</v>
      </c>
      <c r="Q356" s="505">
        <f t="shared" si="178"/>
        <v>0</v>
      </c>
      <c r="R356" s="506">
        <f t="shared" si="178"/>
        <v>0</v>
      </c>
      <c r="S356" s="507"/>
      <c r="T356" s="508"/>
      <c r="U356" s="509">
        <f t="shared" si="179"/>
        <v>0</v>
      </c>
      <c r="V356" s="510"/>
      <c r="W356" s="510"/>
    </row>
    <row r="357" spans="1:23" ht="12" customHeight="1">
      <c r="A357" s="498" t="s">
        <v>234</v>
      </c>
      <c r="B357" s="499"/>
      <c r="C357" s="500"/>
      <c r="D357" s="501"/>
      <c r="E357" s="501"/>
      <c r="F357" s="501"/>
      <c r="G357" s="501"/>
      <c r="H357" s="501"/>
      <c r="I357" s="502"/>
      <c r="J357" s="503">
        <f t="shared" si="175"/>
        <v>0</v>
      </c>
      <c r="K357" s="503">
        <f t="shared" si="175"/>
        <v>0</v>
      </c>
      <c r="L357" s="503">
        <f t="shared" si="175"/>
        <v>8</v>
      </c>
      <c r="M357" s="511">
        <f t="shared" si="180"/>
        <v>0</v>
      </c>
      <c r="N357" s="503">
        <f t="shared" si="176"/>
        <v>0</v>
      </c>
      <c r="O357" s="503">
        <f t="shared" si="176"/>
        <v>8</v>
      </c>
      <c r="P357" s="504">
        <f t="shared" si="178"/>
        <v>0</v>
      </c>
      <c r="Q357" s="504">
        <f t="shared" si="178"/>
        <v>0</v>
      </c>
      <c r="R357" s="506">
        <f t="shared" si="178"/>
        <v>0</v>
      </c>
      <c r="S357" s="507"/>
      <c r="T357" s="508"/>
      <c r="U357" s="509">
        <f t="shared" si="179"/>
        <v>8</v>
      </c>
      <c r="V357" s="510"/>
      <c r="W357" s="510"/>
    </row>
    <row r="358" spans="1:23" ht="12" customHeight="1">
      <c r="A358" s="498">
        <v>114701</v>
      </c>
      <c r="B358" s="499"/>
      <c r="C358" s="500"/>
      <c r="D358" s="501"/>
      <c r="E358" s="501"/>
      <c r="F358" s="501"/>
      <c r="G358" s="501"/>
      <c r="H358" s="501"/>
      <c r="I358" s="502"/>
      <c r="J358" s="503">
        <f t="shared" si="175"/>
        <v>0</v>
      </c>
      <c r="K358" s="503">
        <f t="shared" si="175"/>
        <v>0</v>
      </c>
      <c r="L358" s="503">
        <f t="shared" si="175"/>
        <v>0</v>
      </c>
      <c r="M358" s="503">
        <f>SUMIF($A$10:$A$332,$A358,M$10:M$332)</f>
        <v>0</v>
      </c>
      <c r="N358" s="503">
        <f t="shared" si="176"/>
        <v>0</v>
      </c>
      <c r="O358" s="503">
        <f t="shared" si="176"/>
        <v>0</v>
      </c>
      <c r="P358" s="504">
        <f t="shared" si="178"/>
        <v>0</v>
      </c>
      <c r="Q358" s="504">
        <f t="shared" si="178"/>
        <v>0</v>
      </c>
      <c r="R358" s="506">
        <f t="shared" si="178"/>
        <v>0</v>
      </c>
      <c r="S358" s="507"/>
      <c r="T358" s="508"/>
      <c r="U358" s="509">
        <f t="shared" si="179"/>
        <v>0</v>
      </c>
      <c r="V358" s="510"/>
      <c r="W358" s="510"/>
    </row>
    <row r="359" spans="1:23" ht="12" customHeight="1">
      <c r="A359" s="498" t="s">
        <v>232</v>
      </c>
      <c r="B359" s="499"/>
      <c r="C359" s="500"/>
      <c r="D359" s="501"/>
      <c r="E359" s="501"/>
      <c r="F359" s="501"/>
      <c r="G359" s="501"/>
      <c r="H359" s="501"/>
      <c r="I359" s="502"/>
      <c r="J359" s="503">
        <f t="shared" si="175"/>
        <v>0</v>
      </c>
      <c r="K359" s="503">
        <f t="shared" si="175"/>
        <v>0</v>
      </c>
      <c r="L359" s="503">
        <f t="shared" si="175"/>
        <v>0</v>
      </c>
      <c r="M359" s="503">
        <f>SUMIF($A$10:$A$332,$A359,M$10:M$332)</f>
        <v>0</v>
      </c>
      <c r="N359" s="503">
        <f t="shared" si="176"/>
        <v>0</v>
      </c>
      <c r="O359" s="503">
        <f t="shared" si="176"/>
        <v>0</v>
      </c>
      <c r="P359" s="504">
        <f t="shared" si="178"/>
        <v>0</v>
      </c>
      <c r="Q359" s="504">
        <f t="shared" si="178"/>
        <v>0</v>
      </c>
      <c r="R359" s="504">
        <f t="shared" si="178"/>
        <v>0</v>
      </c>
      <c r="S359" s="507"/>
      <c r="T359" s="508"/>
      <c r="U359" s="509">
        <f t="shared" si="179"/>
        <v>0</v>
      </c>
      <c r="V359" s="510"/>
      <c r="W359" s="510"/>
    </row>
    <row r="360" spans="1:23" ht="12" customHeight="1">
      <c r="A360" s="498">
        <v>112591</v>
      </c>
      <c r="B360" s="499"/>
      <c r="C360" s="500"/>
      <c r="D360" s="501"/>
      <c r="E360" s="501"/>
      <c r="F360" s="501"/>
      <c r="G360" s="501"/>
      <c r="H360" s="501"/>
      <c r="I360" s="502"/>
      <c r="J360" s="503">
        <f t="shared" ref="J360:J423" si="181">SUMIF($A$10:$A$332,$A360,J$10:J$332)</f>
        <v>0</v>
      </c>
      <c r="K360" s="503"/>
      <c r="L360" s="503"/>
      <c r="M360" s="517"/>
      <c r="N360" s="503"/>
      <c r="O360" s="503"/>
      <c r="P360" s="504">
        <f t="shared" si="178"/>
        <v>0</v>
      </c>
      <c r="Q360" s="504">
        <f t="shared" si="178"/>
        <v>0</v>
      </c>
      <c r="R360" s="504">
        <f t="shared" si="178"/>
        <v>0</v>
      </c>
      <c r="S360" s="507"/>
      <c r="T360" s="508"/>
      <c r="U360" s="509">
        <f t="shared" si="179"/>
        <v>0</v>
      </c>
      <c r="V360" s="510"/>
      <c r="W360" s="510"/>
    </row>
    <row r="361" spans="1:23" ht="12" customHeight="1">
      <c r="A361" s="498">
        <v>115001</v>
      </c>
      <c r="B361" s="499"/>
      <c r="C361" s="500"/>
      <c r="D361" s="501"/>
      <c r="E361" s="501"/>
      <c r="F361" s="501"/>
      <c r="G361" s="501"/>
      <c r="H361" s="501"/>
      <c r="I361" s="502"/>
      <c r="J361" s="503">
        <f t="shared" si="181"/>
        <v>0</v>
      </c>
      <c r="K361" s="503">
        <f t="shared" ref="K361:L380" si="182">SUMIF($A$10:$A$332,$A361,K$10:K$332)</f>
        <v>0</v>
      </c>
      <c r="L361" s="503">
        <f t="shared" si="182"/>
        <v>0</v>
      </c>
      <c r="M361" s="511">
        <f t="shared" ref="M361:M424" si="183">SUMIF($A$10:$A$327,$A361,M$10:M$327)</f>
        <v>0</v>
      </c>
      <c r="N361" s="503">
        <f t="shared" ref="N361:O380" si="184">SUMIF($A$10:$A$332,$A361,N$10:N$332)</f>
        <v>0</v>
      </c>
      <c r="O361" s="503">
        <f t="shared" si="184"/>
        <v>0</v>
      </c>
      <c r="P361" s="504">
        <f t="shared" ref="P361:R380" si="185">SUMIF($A$10:$A$327,$A361,P$10:P$327)</f>
        <v>0</v>
      </c>
      <c r="Q361" s="505">
        <f t="shared" si="185"/>
        <v>0</v>
      </c>
      <c r="R361" s="506">
        <f t="shared" si="185"/>
        <v>0</v>
      </c>
      <c r="S361" s="507"/>
      <c r="T361" s="508"/>
      <c r="U361" s="509">
        <f t="shared" si="179"/>
        <v>0</v>
      </c>
      <c r="V361" s="510"/>
      <c r="W361" s="510"/>
    </row>
    <row r="362" spans="1:23" ht="12" customHeight="1">
      <c r="A362" s="498">
        <v>115501</v>
      </c>
      <c r="B362" s="499"/>
      <c r="C362" s="500"/>
      <c r="D362" s="501"/>
      <c r="E362" s="501"/>
      <c r="F362" s="501"/>
      <c r="G362" s="501"/>
      <c r="H362" s="501"/>
      <c r="I362" s="502"/>
      <c r="J362" s="503">
        <f t="shared" si="181"/>
        <v>0</v>
      </c>
      <c r="K362" s="503">
        <f t="shared" si="182"/>
        <v>0</v>
      </c>
      <c r="L362" s="503">
        <f t="shared" si="182"/>
        <v>0</v>
      </c>
      <c r="M362" s="511">
        <f t="shared" si="183"/>
        <v>0</v>
      </c>
      <c r="N362" s="503">
        <f t="shared" si="184"/>
        <v>0</v>
      </c>
      <c r="O362" s="503">
        <f t="shared" si="184"/>
        <v>0</v>
      </c>
      <c r="P362" s="504">
        <f t="shared" si="185"/>
        <v>0</v>
      </c>
      <c r="Q362" s="505">
        <f t="shared" si="185"/>
        <v>180</v>
      </c>
      <c r="R362" s="506">
        <f t="shared" si="185"/>
        <v>180</v>
      </c>
      <c r="S362" s="507"/>
      <c r="T362" s="508"/>
      <c r="U362" s="509">
        <f t="shared" si="179"/>
        <v>180</v>
      </c>
      <c r="V362" s="510"/>
      <c r="W362" s="510"/>
    </row>
    <row r="363" spans="1:23" ht="12" customHeight="1">
      <c r="A363" s="498">
        <v>115591</v>
      </c>
      <c r="B363" s="499"/>
      <c r="C363" s="500"/>
      <c r="D363" s="501"/>
      <c r="E363" s="501"/>
      <c r="F363" s="501"/>
      <c r="G363" s="501"/>
      <c r="H363" s="501"/>
      <c r="I363" s="502"/>
      <c r="J363" s="503">
        <f t="shared" si="181"/>
        <v>0</v>
      </c>
      <c r="K363" s="503">
        <f t="shared" si="182"/>
        <v>0</v>
      </c>
      <c r="L363" s="503">
        <f t="shared" si="182"/>
        <v>0</v>
      </c>
      <c r="M363" s="511">
        <f t="shared" si="183"/>
        <v>0</v>
      </c>
      <c r="N363" s="503">
        <f t="shared" si="184"/>
        <v>0</v>
      </c>
      <c r="O363" s="503">
        <f t="shared" si="184"/>
        <v>0</v>
      </c>
      <c r="P363" s="504">
        <f t="shared" si="185"/>
        <v>0</v>
      </c>
      <c r="Q363" s="505">
        <f t="shared" si="185"/>
        <v>0</v>
      </c>
      <c r="R363" s="506">
        <f t="shared" si="185"/>
        <v>0</v>
      </c>
      <c r="S363" s="507"/>
      <c r="T363" s="508"/>
      <c r="U363" s="509">
        <f t="shared" si="179"/>
        <v>0</v>
      </c>
      <c r="V363" s="510"/>
      <c r="W363" s="510"/>
    </row>
    <row r="364" spans="1:23" ht="12" customHeight="1">
      <c r="A364" s="498">
        <v>115701</v>
      </c>
      <c r="B364" s="499"/>
      <c r="C364" s="500"/>
      <c r="D364" s="501"/>
      <c r="E364" s="501"/>
      <c r="F364" s="501"/>
      <c r="G364" s="501"/>
      <c r="H364" s="501"/>
      <c r="I364" s="502"/>
      <c r="J364" s="503">
        <f t="shared" si="181"/>
        <v>0</v>
      </c>
      <c r="K364" s="503">
        <f t="shared" si="182"/>
        <v>0</v>
      </c>
      <c r="L364" s="503">
        <f t="shared" si="182"/>
        <v>0</v>
      </c>
      <c r="M364" s="511">
        <f t="shared" si="183"/>
        <v>0</v>
      </c>
      <c r="N364" s="503">
        <f t="shared" si="184"/>
        <v>0</v>
      </c>
      <c r="O364" s="503">
        <f t="shared" si="184"/>
        <v>0</v>
      </c>
      <c r="P364" s="504">
        <f t="shared" si="185"/>
        <v>0</v>
      </c>
      <c r="Q364" s="505">
        <f t="shared" si="185"/>
        <v>0</v>
      </c>
      <c r="R364" s="506">
        <f t="shared" si="185"/>
        <v>0</v>
      </c>
      <c r="S364" s="507"/>
      <c r="T364" s="508"/>
      <c r="U364" s="509">
        <f t="shared" si="179"/>
        <v>0</v>
      </c>
      <c r="V364" s="510"/>
      <c r="W364" s="510"/>
    </row>
    <row r="365" spans="1:23" ht="12" customHeight="1">
      <c r="A365" s="498">
        <v>120000</v>
      </c>
      <c r="B365" s="499"/>
      <c r="C365" s="500"/>
      <c r="D365" s="501"/>
      <c r="E365" s="501"/>
      <c r="F365" s="501"/>
      <c r="G365" s="501"/>
      <c r="H365" s="501"/>
      <c r="I365" s="502"/>
      <c r="J365" s="503">
        <f t="shared" si="181"/>
        <v>0</v>
      </c>
      <c r="K365" s="503">
        <f t="shared" si="182"/>
        <v>0</v>
      </c>
      <c r="L365" s="503">
        <f t="shared" si="182"/>
        <v>0</v>
      </c>
      <c r="M365" s="511">
        <f t="shared" si="183"/>
        <v>0</v>
      </c>
      <c r="N365" s="503">
        <f t="shared" si="184"/>
        <v>0</v>
      </c>
      <c r="O365" s="503">
        <f t="shared" si="184"/>
        <v>0</v>
      </c>
      <c r="P365" s="504">
        <f t="shared" si="185"/>
        <v>0</v>
      </c>
      <c r="Q365" s="505">
        <f t="shared" si="185"/>
        <v>0</v>
      </c>
      <c r="R365" s="506">
        <f t="shared" si="185"/>
        <v>0</v>
      </c>
      <c r="S365" s="507"/>
      <c r="T365" s="508"/>
      <c r="U365" s="509">
        <f t="shared" si="179"/>
        <v>0</v>
      </c>
      <c r="V365" s="510"/>
      <c r="W365" s="510"/>
    </row>
    <row r="366" spans="1:23" ht="12" customHeight="1">
      <c r="A366" s="498">
        <v>120100</v>
      </c>
      <c r="B366" s="499"/>
      <c r="C366" s="500"/>
      <c r="D366" s="501"/>
      <c r="E366" s="501"/>
      <c r="F366" s="501"/>
      <c r="G366" s="501"/>
      <c r="H366" s="501"/>
      <c r="I366" s="502"/>
      <c r="J366" s="503">
        <f t="shared" si="181"/>
        <v>0</v>
      </c>
      <c r="K366" s="503">
        <f t="shared" si="182"/>
        <v>0</v>
      </c>
      <c r="L366" s="503">
        <f t="shared" si="182"/>
        <v>0</v>
      </c>
      <c r="M366" s="511">
        <f t="shared" si="183"/>
        <v>0</v>
      </c>
      <c r="N366" s="503">
        <f t="shared" si="184"/>
        <v>0</v>
      </c>
      <c r="O366" s="503">
        <f t="shared" si="184"/>
        <v>0</v>
      </c>
      <c r="P366" s="504">
        <f t="shared" si="185"/>
        <v>0</v>
      </c>
      <c r="Q366" s="505">
        <f t="shared" si="185"/>
        <v>0</v>
      </c>
      <c r="R366" s="506">
        <f t="shared" si="185"/>
        <v>0</v>
      </c>
      <c r="S366" s="507"/>
      <c r="T366" s="508"/>
      <c r="U366" s="509">
        <f t="shared" si="179"/>
        <v>0</v>
      </c>
      <c r="V366" s="510"/>
      <c r="W366" s="510"/>
    </row>
    <row r="367" spans="1:23" ht="12" customHeight="1">
      <c r="A367" s="498">
        <v>120110</v>
      </c>
      <c r="B367" s="499"/>
      <c r="C367" s="500"/>
      <c r="D367" s="501"/>
      <c r="E367" s="501"/>
      <c r="F367" s="501"/>
      <c r="G367" s="501"/>
      <c r="H367" s="501"/>
      <c r="I367" s="502"/>
      <c r="J367" s="503">
        <f t="shared" si="181"/>
        <v>0</v>
      </c>
      <c r="K367" s="503">
        <f t="shared" si="182"/>
        <v>0</v>
      </c>
      <c r="L367" s="503">
        <f t="shared" si="182"/>
        <v>0</v>
      </c>
      <c r="M367" s="511">
        <f t="shared" si="183"/>
        <v>0</v>
      </c>
      <c r="N367" s="503">
        <f t="shared" si="184"/>
        <v>0</v>
      </c>
      <c r="O367" s="503">
        <f t="shared" si="184"/>
        <v>0</v>
      </c>
      <c r="P367" s="504">
        <f t="shared" si="185"/>
        <v>0</v>
      </c>
      <c r="Q367" s="505">
        <f t="shared" si="185"/>
        <v>0</v>
      </c>
      <c r="R367" s="506">
        <f t="shared" si="185"/>
        <v>0</v>
      </c>
      <c r="S367" s="507"/>
      <c r="T367" s="508"/>
      <c r="U367" s="509">
        <f t="shared" si="179"/>
        <v>0</v>
      </c>
      <c r="V367" s="510"/>
      <c r="W367" s="510"/>
    </row>
    <row r="368" spans="1:23" ht="12" customHeight="1">
      <c r="A368" s="498">
        <v>120500</v>
      </c>
      <c r="B368" s="499"/>
      <c r="C368" s="500"/>
      <c r="D368" s="501"/>
      <c r="E368" s="501"/>
      <c r="F368" s="501"/>
      <c r="G368" s="501"/>
      <c r="H368" s="501"/>
      <c r="I368" s="502"/>
      <c r="J368" s="503">
        <f t="shared" si="181"/>
        <v>0</v>
      </c>
      <c r="K368" s="503">
        <f t="shared" si="182"/>
        <v>0</v>
      </c>
      <c r="L368" s="503">
        <f t="shared" si="182"/>
        <v>0</v>
      </c>
      <c r="M368" s="511">
        <f t="shared" si="183"/>
        <v>0</v>
      </c>
      <c r="N368" s="503">
        <f t="shared" si="184"/>
        <v>0</v>
      </c>
      <c r="O368" s="503">
        <f t="shared" si="184"/>
        <v>0</v>
      </c>
      <c r="P368" s="504">
        <f t="shared" si="185"/>
        <v>0</v>
      </c>
      <c r="Q368" s="505">
        <f t="shared" si="185"/>
        <v>0</v>
      </c>
      <c r="R368" s="506">
        <f t="shared" si="185"/>
        <v>0</v>
      </c>
      <c r="S368" s="507"/>
      <c r="T368" s="508"/>
      <c r="U368" s="509">
        <f t="shared" si="179"/>
        <v>0</v>
      </c>
      <c r="V368" s="510"/>
      <c r="W368" s="510"/>
    </row>
    <row r="369" spans="1:23" ht="12" customHeight="1">
      <c r="A369" s="498">
        <v>121701</v>
      </c>
      <c r="B369" s="499"/>
      <c r="C369" s="500"/>
      <c r="D369" s="501"/>
      <c r="E369" s="501"/>
      <c r="F369" s="501"/>
      <c r="G369" s="501"/>
      <c r="H369" s="501"/>
      <c r="I369" s="502"/>
      <c r="J369" s="503">
        <f t="shared" si="181"/>
        <v>0</v>
      </c>
      <c r="K369" s="503">
        <f t="shared" si="182"/>
        <v>0</v>
      </c>
      <c r="L369" s="503">
        <f t="shared" si="182"/>
        <v>0</v>
      </c>
      <c r="M369" s="511">
        <f t="shared" si="183"/>
        <v>0</v>
      </c>
      <c r="N369" s="503">
        <f t="shared" si="184"/>
        <v>0</v>
      </c>
      <c r="O369" s="503">
        <f t="shared" si="184"/>
        <v>0</v>
      </c>
      <c r="P369" s="504">
        <f t="shared" si="185"/>
        <v>0</v>
      </c>
      <c r="Q369" s="505">
        <f t="shared" si="185"/>
        <v>0</v>
      </c>
      <c r="R369" s="506">
        <f t="shared" si="185"/>
        <v>0</v>
      </c>
      <c r="S369" s="507"/>
      <c r="T369" s="508"/>
      <c r="U369" s="509">
        <f t="shared" si="179"/>
        <v>0</v>
      </c>
      <c r="V369" s="510"/>
      <c r="W369" s="510"/>
    </row>
    <row r="370" spans="1:23" ht="12" customHeight="1">
      <c r="A370" s="498">
        <v>121721</v>
      </c>
      <c r="B370" s="499"/>
      <c r="C370" s="500"/>
      <c r="D370" s="501"/>
      <c r="E370" s="501"/>
      <c r="F370" s="501"/>
      <c r="G370" s="501"/>
      <c r="H370" s="501"/>
      <c r="I370" s="502"/>
      <c r="J370" s="503">
        <f t="shared" si="181"/>
        <v>0</v>
      </c>
      <c r="K370" s="503">
        <f t="shared" si="182"/>
        <v>0</v>
      </c>
      <c r="L370" s="503">
        <f t="shared" si="182"/>
        <v>0</v>
      </c>
      <c r="M370" s="511">
        <f t="shared" si="183"/>
        <v>0</v>
      </c>
      <c r="N370" s="503">
        <f t="shared" si="184"/>
        <v>0</v>
      </c>
      <c r="O370" s="503">
        <f t="shared" si="184"/>
        <v>0</v>
      </c>
      <c r="P370" s="504">
        <f t="shared" si="185"/>
        <v>0</v>
      </c>
      <c r="Q370" s="505">
        <f t="shared" si="185"/>
        <v>0</v>
      </c>
      <c r="R370" s="506">
        <f t="shared" si="185"/>
        <v>0</v>
      </c>
      <c r="S370" s="507"/>
      <c r="T370" s="508"/>
      <c r="U370" s="509">
        <f t="shared" si="179"/>
        <v>0</v>
      </c>
      <c r="V370" s="510"/>
      <c r="W370" s="510"/>
    </row>
    <row r="371" spans="1:23" ht="12" customHeight="1">
      <c r="A371" s="498">
        <v>122001</v>
      </c>
      <c r="B371" s="499"/>
      <c r="C371" s="500"/>
      <c r="D371" s="501"/>
      <c r="E371" s="501"/>
      <c r="F371" s="501"/>
      <c r="G371" s="501"/>
      <c r="H371" s="501"/>
      <c r="I371" s="502"/>
      <c r="J371" s="503">
        <f t="shared" si="181"/>
        <v>0</v>
      </c>
      <c r="K371" s="503">
        <f t="shared" si="182"/>
        <v>0</v>
      </c>
      <c r="L371" s="503">
        <f t="shared" si="182"/>
        <v>0</v>
      </c>
      <c r="M371" s="511">
        <f t="shared" si="183"/>
        <v>0</v>
      </c>
      <c r="N371" s="503">
        <f t="shared" si="184"/>
        <v>0</v>
      </c>
      <c r="O371" s="503">
        <f t="shared" si="184"/>
        <v>0</v>
      </c>
      <c r="P371" s="504">
        <f t="shared" si="185"/>
        <v>0</v>
      </c>
      <c r="Q371" s="505">
        <f t="shared" si="185"/>
        <v>0</v>
      </c>
      <c r="R371" s="506">
        <f t="shared" si="185"/>
        <v>0</v>
      </c>
      <c r="S371" s="507"/>
      <c r="T371" s="508"/>
      <c r="U371" s="509">
        <f t="shared" si="179"/>
        <v>0</v>
      </c>
      <c r="V371" s="510"/>
      <c r="W371" s="510"/>
    </row>
    <row r="372" spans="1:23" ht="12" customHeight="1">
      <c r="A372" s="498">
        <v>122021</v>
      </c>
      <c r="B372" s="499"/>
      <c r="C372" s="500"/>
      <c r="D372" s="501"/>
      <c r="E372" s="501"/>
      <c r="F372" s="501"/>
      <c r="G372" s="501"/>
      <c r="H372" s="501"/>
      <c r="I372" s="502"/>
      <c r="J372" s="503">
        <f t="shared" si="181"/>
        <v>0</v>
      </c>
      <c r="K372" s="503">
        <f t="shared" si="182"/>
        <v>0</v>
      </c>
      <c r="L372" s="503">
        <f t="shared" si="182"/>
        <v>0</v>
      </c>
      <c r="M372" s="511">
        <f t="shared" si="183"/>
        <v>0</v>
      </c>
      <c r="N372" s="503">
        <f t="shared" si="184"/>
        <v>0</v>
      </c>
      <c r="O372" s="503">
        <f t="shared" si="184"/>
        <v>0</v>
      </c>
      <c r="P372" s="504">
        <f t="shared" si="185"/>
        <v>0</v>
      </c>
      <c r="Q372" s="505">
        <f t="shared" si="185"/>
        <v>0</v>
      </c>
      <c r="R372" s="506">
        <f t="shared" si="185"/>
        <v>0</v>
      </c>
      <c r="S372" s="507"/>
      <c r="T372" s="508"/>
      <c r="U372" s="509">
        <f t="shared" si="179"/>
        <v>0</v>
      </c>
      <c r="V372" s="510"/>
      <c r="W372" s="510"/>
    </row>
    <row r="373" spans="1:23" ht="12" customHeight="1">
      <c r="A373" s="498">
        <v>122031</v>
      </c>
      <c r="B373" s="499"/>
      <c r="C373" s="500"/>
      <c r="D373" s="501"/>
      <c r="E373" s="501"/>
      <c r="F373" s="501"/>
      <c r="G373" s="501"/>
      <c r="H373" s="501"/>
      <c r="I373" s="502"/>
      <c r="J373" s="503">
        <f t="shared" si="181"/>
        <v>0</v>
      </c>
      <c r="K373" s="503">
        <f t="shared" si="182"/>
        <v>0</v>
      </c>
      <c r="L373" s="503">
        <f t="shared" si="182"/>
        <v>0</v>
      </c>
      <c r="M373" s="511">
        <f t="shared" si="183"/>
        <v>0</v>
      </c>
      <c r="N373" s="503">
        <f t="shared" si="184"/>
        <v>0</v>
      </c>
      <c r="O373" s="503">
        <f t="shared" si="184"/>
        <v>0</v>
      </c>
      <c r="P373" s="504">
        <f t="shared" si="185"/>
        <v>0</v>
      </c>
      <c r="Q373" s="505">
        <f t="shared" si="185"/>
        <v>0</v>
      </c>
      <c r="R373" s="506">
        <f t="shared" si="185"/>
        <v>0</v>
      </c>
      <c r="S373" s="507"/>
      <c r="T373" s="508"/>
      <c r="U373" s="509">
        <f t="shared" si="179"/>
        <v>0</v>
      </c>
      <c r="V373" s="510"/>
      <c r="W373" s="510"/>
    </row>
    <row r="374" spans="1:23" ht="12" customHeight="1">
      <c r="A374" s="498">
        <v>122121</v>
      </c>
      <c r="B374" s="499"/>
      <c r="C374" s="500"/>
      <c r="D374" s="501"/>
      <c r="E374" s="501"/>
      <c r="F374" s="501"/>
      <c r="G374" s="501"/>
      <c r="H374" s="501"/>
      <c r="I374" s="502"/>
      <c r="J374" s="503">
        <f t="shared" si="181"/>
        <v>0</v>
      </c>
      <c r="K374" s="503">
        <f t="shared" si="182"/>
        <v>0</v>
      </c>
      <c r="L374" s="503">
        <f t="shared" si="182"/>
        <v>0</v>
      </c>
      <c r="M374" s="511">
        <f t="shared" si="183"/>
        <v>0</v>
      </c>
      <c r="N374" s="503">
        <f t="shared" si="184"/>
        <v>0</v>
      </c>
      <c r="O374" s="503">
        <f t="shared" si="184"/>
        <v>0</v>
      </c>
      <c r="P374" s="504">
        <f t="shared" si="185"/>
        <v>0</v>
      </c>
      <c r="Q374" s="505">
        <f t="shared" si="185"/>
        <v>0</v>
      </c>
      <c r="R374" s="506">
        <f t="shared" si="185"/>
        <v>0</v>
      </c>
      <c r="S374" s="507"/>
      <c r="T374" s="508"/>
      <c r="U374" s="509">
        <f t="shared" si="179"/>
        <v>0</v>
      </c>
      <c r="V374" s="510"/>
      <c r="W374" s="510"/>
    </row>
    <row r="375" spans="1:23" ht="12" customHeight="1">
      <c r="A375" s="498">
        <v>122131</v>
      </c>
      <c r="B375" s="499"/>
      <c r="C375" s="500"/>
      <c r="D375" s="501"/>
      <c r="E375" s="501"/>
      <c r="F375" s="501"/>
      <c r="G375" s="501"/>
      <c r="H375" s="501"/>
      <c r="I375" s="502"/>
      <c r="J375" s="503">
        <f t="shared" si="181"/>
        <v>0</v>
      </c>
      <c r="K375" s="503">
        <f t="shared" si="182"/>
        <v>0</v>
      </c>
      <c r="L375" s="503">
        <f t="shared" si="182"/>
        <v>0</v>
      </c>
      <c r="M375" s="511">
        <f t="shared" si="183"/>
        <v>0</v>
      </c>
      <c r="N375" s="503">
        <f t="shared" si="184"/>
        <v>0</v>
      </c>
      <c r="O375" s="503">
        <f t="shared" si="184"/>
        <v>0</v>
      </c>
      <c r="P375" s="504">
        <f t="shared" si="185"/>
        <v>0</v>
      </c>
      <c r="Q375" s="505">
        <f t="shared" si="185"/>
        <v>0</v>
      </c>
      <c r="R375" s="506">
        <f t="shared" si="185"/>
        <v>0</v>
      </c>
      <c r="S375" s="507"/>
      <c r="T375" s="508"/>
      <c r="U375" s="509">
        <f t="shared" si="179"/>
        <v>0</v>
      </c>
      <c r="V375" s="510"/>
      <c r="W375" s="510"/>
    </row>
    <row r="376" spans="1:23" ht="12" customHeight="1">
      <c r="A376" s="498">
        <v>122701</v>
      </c>
      <c r="B376" s="499"/>
      <c r="C376" s="500"/>
      <c r="D376" s="501"/>
      <c r="E376" s="501"/>
      <c r="F376" s="501"/>
      <c r="G376" s="501"/>
      <c r="H376" s="501"/>
      <c r="I376" s="502"/>
      <c r="J376" s="503">
        <f t="shared" si="181"/>
        <v>0</v>
      </c>
      <c r="K376" s="503">
        <f t="shared" si="182"/>
        <v>0</v>
      </c>
      <c r="L376" s="503">
        <f t="shared" si="182"/>
        <v>0</v>
      </c>
      <c r="M376" s="511">
        <f t="shared" si="183"/>
        <v>0</v>
      </c>
      <c r="N376" s="503">
        <f t="shared" si="184"/>
        <v>0</v>
      </c>
      <c r="O376" s="503">
        <f t="shared" si="184"/>
        <v>0</v>
      </c>
      <c r="P376" s="504">
        <f t="shared" si="185"/>
        <v>0</v>
      </c>
      <c r="Q376" s="505">
        <f t="shared" si="185"/>
        <v>0</v>
      </c>
      <c r="R376" s="506">
        <f t="shared" si="185"/>
        <v>0</v>
      </c>
      <c r="S376" s="507"/>
      <c r="T376" s="508"/>
      <c r="U376" s="509">
        <f t="shared" si="179"/>
        <v>0</v>
      </c>
      <c r="V376" s="510"/>
      <c r="W376" s="510"/>
    </row>
    <row r="377" spans="1:23" ht="12" customHeight="1">
      <c r="A377" s="498">
        <v>123001</v>
      </c>
      <c r="B377" s="499"/>
      <c r="C377" s="500"/>
      <c r="D377" s="501"/>
      <c r="E377" s="501"/>
      <c r="F377" s="501"/>
      <c r="G377" s="501"/>
      <c r="H377" s="501"/>
      <c r="I377" s="502"/>
      <c r="J377" s="503">
        <f t="shared" si="181"/>
        <v>0</v>
      </c>
      <c r="K377" s="503">
        <f t="shared" si="182"/>
        <v>0</v>
      </c>
      <c r="L377" s="503">
        <f t="shared" si="182"/>
        <v>0</v>
      </c>
      <c r="M377" s="511">
        <f t="shared" si="183"/>
        <v>0</v>
      </c>
      <c r="N377" s="503">
        <f t="shared" si="184"/>
        <v>0</v>
      </c>
      <c r="O377" s="503">
        <f t="shared" si="184"/>
        <v>0</v>
      </c>
      <c r="P377" s="504">
        <f t="shared" si="185"/>
        <v>0</v>
      </c>
      <c r="Q377" s="505">
        <f t="shared" si="185"/>
        <v>0</v>
      </c>
      <c r="R377" s="506">
        <f t="shared" si="185"/>
        <v>0</v>
      </c>
      <c r="S377" s="507"/>
      <c r="T377" s="508"/>
      <c r="U377" s="509">
        <f t="shared" si="179"/>
        <v>0</v>
      </c>
      <c r="V377" s="510"/>
      <c r="W377" s="510"/>
    </row>
    <row r="378" spans="1:23" ht="12" customHeight="1">
      <c r="A378" s="498">
        <v>123021</v>
      </c>
      <c r="B378" s="499"/>
      <c r="C378" s="500"/>
      <c r="D378" s="501"/>
      <c r="E378" s="501"/>
      <c r="F378" s="501"/>
      <c r="G378" s="501"/>
      <c r="H378" s="501"/>
      <c r="I378" s="502"/>
      <c r="J378" s="503">
        <f t="shared" si="181"/>
        <v>0</v>
      </c>
      <c r="K378" s="503">
        <f t="shared" si="182"/>
        <v>0</v>
      </c>
      <c r="L378" s="503">
        <f t="shared" si="182"/>
        <v>0</v>
      </c>
      <c r="M378" s="511">
        <f t="shared" si="183"/>
        <v>0</v>
      </c>
      <c r="N378" s="503">
        <f t="shared" si="184"/>
        <v>0</v>
      </c>
      <c r="O378" s="503">
        <f t="shared" si="184"/>
        <v>0</v>
      </c>
      <c r="P378" s="504">
        <f t="shared" si="185"/>
        <v>0</v>
      </c>
      <c r="Q378" s="505">
        <f t="shared" si="185"/>
        <v>0</v>
      </c>
      <c r="R378" s="506">
        <f t="shared" si="185"/>
        <v>0</v>
      </c>
      <c r="S378" s="507"/>
      <c r="T378" s="508"/>
      <c r="U378" s="509">
        <f t="shared" si="179"/>
        <v>0</v>
      </c>
      <c r="V378" s="510"/>
      <c r="W378" s="510"/>
    </row>
    <row r="379" spans="1:23" ht="12" customHeight="1">
      <c r="A379" s="498">
        <v>123030</v>
      </c>
      <c r="B379" s="499"/>
      <c r="C379" s="500"/>
      <c r="D379" s="501"/>
      <c r="E379" s="501"/>
      <c r="F379" s="501"/>
      <c r="G379" s="501"/>
      <c r="H379" s="501"/>
      <c r="I379" s="502"/>
      <c r="J379" s="503">
        <f t="shared" si="181"/>
        <v>0</v>
      </c>
      <c r="K379" s="503">
        <f t="shared" si="182"/>
        <v>0</v>
      </c>
      <c r="L379" s="503">
        <f t="shared" si="182"/>
        <v>0</v>
      </c>
      <c r="M379" s="511">
        <f t="shared" si="183"/>
        <v>0</v>
      </c>
      <c r="N379" s="503">
        <f t="shared" si="184"/>
        <v>0</v>
      </c>
      <c r="O379" s="503">
        <f t="shared" si="184"/>
        <v>0</v>
      </c>
      <c r="P379" s="504">
        <f t="shared" si="185"/>
        <v>0</v>
      </c>
      <c r="Q379" s="505">
        <f t="shared" si="185"/>
        <v>0</v>
      </c>
      <c r="R379" s="506">
        <f t="shared" si="185"/>
        <v>0</v>
      </c>
      <c r="S379" s="507"/>
      <c r="T379" s="508"/>
      <c r="U379" s="509">
        <f t="shared" si="179"/>
        <v>0</v>
      </c>
      <c r="V379" s="510"/>
      <c r="W379" s="510"/>
    </row>
    <row r="380" spans="1:23" ht="12" customHeight="1">
      <c r="A380" s="518">
        <v>123031</v>
      </c>
      <c r="B380" s="499"/>
      <c r="C380" s="500"/>
      <c r="D380" s="501"/>
      <c r="E380" s="501"/>
      <c r="F380" s="501"/>
      <c r="G380" s="501"/>
      <c r="H380" s="501"/>
      <c r="I380" s="502"/>
      <c r="J380" s="503">
        <f t="shared" si="181"/>
        <v>0</v>
      </c>
      <c r="K380" s="503">
        <f t="shared" si="182"/>
        <v>0</v>
      </c>
      <c r="L380" s="503">
        <f t="shared" si="182"/>
        <v>0</v>
      </c>
      <c r="M380" s="511">
        <f t="shared" si="183"/>
        <v>0</v>
      </c>
      <c r="N380" s="503">
        <f t="shared" si="184"/>
        <v>0</v>
      </c>
      <c r="O380" s="503">
        <f t="shared" si="184"/>
        <v>0</v>
      </c>
      <c r="P380" s="504">
        <f t="shared" si="185"/>
        <v>0</v>
      </c>
      <c r="Q380" s="505">
        <f t="shared" si="185"/>
        <v>0</v>
      </c>
      <c r="R380" s="505">
        <f t="shared" si="185"/>
        <v>0</v>
      </c>
      <c r="S380" s="507"/>
      <c r="T380" s="508"/>
      <c r="U380" s="509">
        <f t="shared" si="179"/>
        <v>0</v>
      </c>
      <c r="V380" s="510"/>
      <c r="W380" s="510"/>
    </row>
    <row r="381" spans="1:23" ht="12" customHeight="1">
      <c r="A381" s="498">
        <v>123701</v>
      </c>
      <c r="B381" s="499"/>
      <c r="C381" s="500"/>
      <c r="D381" s="501"/>
      <c r="E381" s="501"/>
      <c r="F381" s="501"/>
      <c r="G381" s="501"/>
      <c r="H381" s="501"/>
      <c r="I381" s="502"/>
      <c r="J381" s="503">
        <f t="shared" si="181"/>
        <v>0</v>
      </c>
      <c r="K381" s="503">
        <f t="shared" ref="K381:L400" si="186">SUMIF($A$10:$A$332,$A381,K$10:K$332)</f>
        <v>0</v>
      </c>
      <c r="L381" s="503">
        <f t="shared" si="186"/>
        <v>0</v>
      </c>
      <c r="M381" s="511">
        <f t="shared" si="183"/>
        <v>0</v>
      </c>
      <c r="N381" s="503">
        <f t="shared" ref="N381:O400" si="187">SUMIF($A$10:$A$332,$A381,N$10:N$332)</f>
        <v>0</v>
      </c>
      <c r="O381" s="503">
        <f t="shared" si="187"/>
        <v>0</v>
      </c>
      <c r="P381" s="504">
        <f t="shared" ref="P381:R400" si="188">SUMIF($A$10:$A$327,$A381,P$10:P$327)</f>
        <v>0</v>
      </c>
      <c r="Q381" s="505">
        <f t="shared" si="188"/>
        <v>0</v>
      </c>
      <c r="R381" s="505">
        <f t="shared" si="188"/>
        <v>0</v>
      </c>
      <c r="S381" s="507"/>
      <c r="T381" s="508"/>
      <c r="U381" s="509">
        <f t="shared" si="179"/>
        <v>0</v>
      </c>
      <c r="V381" s="510"/>
      <c r="W381" s="510"/>
    </row>
    <row r="382" spans="1:23" ht="12" customHeight="1">
      <c r="A382" s="498">
        <v>125001</v>
      </c>
      <c r="B382" s="499"/>
      <c r="C382" s="500"/>
      <c r="D382" s="501"/>
      <c r="E382" s="501"/>
      <c r="F382" s="501"/>
      <c r="G382" s="501"/>
      <c r="H382" s="501"/>
      <c r="I382" s="502"/>
      <c r="J382" s="503">
        <f t="shared" si="181"/>
        <v>0</v>
      </c>
      <c r="K382" s="503">
        <f t="shared" si="186"/>
        <v>0</v>
      </c>
      <c r="L382" s="503">
        <f t="shared" si="186"/>
        <v>0</v>
      </c>
      <c r="M382" s="511">
        <f t="shared" si="183"/>
        <v>0</v>
      </c>
      <c r="N382" s="503">
        <f t="shared" si="187"/>
        <v>0</v>
      </c>
      <c r="O382" s="503">
        <f t="shared" si="187"/>
        <v>0</v>
      </c>
      <c r="P382" s="504">
        <f t="shared" si="188"/>
        <v>0</v>
      </c>
      <c r="Q382" s="505">
        <f t="shared" si="188"/>
        <v>0</v>
      </c>
      <c r="R382" s="506">
        <f t="shared" si="188"/>
        <v>0</v>
      </c>
      <c r="S382" s="507"/>
      <c r="T382" s="508"/>
      <c r="U382" s="509">
        <f t="shared" si="179"/>
        <v>0</v>
      </c>
      <c r="V382" s="510"/>
      <c r="W382" s="510"/>
    </row>
    <row r="383" spans="1:23" ht="12" customHeight="1">
      <c r="A383" s="498">
        <v>127000</v>
      </c>
      <c r="B383" s="499"/>
      <c r="C383" s="500"/>
      <c r="D383" s="501"/>
      <c r="E383" s="501"/>
      <c r="F383" s="501"/>
      <c r="G383" s="501"/>
      <c r="H383" s="501"/>
      <c r="I383" s="502"/>
      <c r="J383" s="503">
        <f t="shared" si="181"/>
        <v>0</v>
      </c>
      <c r="K383" s="503">
        <f t="shared" si="186"/>
        <v>0</v>
      </c>
      <c r="L383" s="503">
        <f t="shared" si="186"/>
        <v>0</v>
      </c>
      <c r="M383" s="511">
        <f t="shared" si="183"/>
        <v>0</v>
      </c>
      <c r="N383" s="503">
        <f t="shared" si="187"/>
        <v>0</v>
      </c>
      <c r="O383" s="503">
        <f t="shared" si="187"/>
        <v>0</v>
      </c>
      <c r="P383" s="504">
        <f t="shared" si="188"/>
        <v>0</v>
      </c>
      <c r="Q383" s="505">
        <f t="shared" si="188"/>
        <v>0</v>
      </c>
      <c r="R383" s="506">
        <f t="shared" si="188"/>
        <v>0</v>
      </c>
      <c r="S383" s="507"/>
      <c r="T383" s="508"/>
      <c r="U383" s="509">
        <f t="shared" si="179"/>
        <v>0</v>
      </c>
      <c r="V383" s="510"/>
      <c r="W383" s="510"/>
    </row>
    <row r="384" spans="1:23" ht="12" customHeight="1">
      <c r="A384" s="498">
        <v>127001</v>
      </c>
      <c r="B384" s="499"/>
      <c r="C384" s="500"/>
      <c r="D384" s="501"/>
      <c r="E384" s="501"/>
      <c r="F384" s="501"/>
      <c r="G384" s="501"/>
      <c r="H384" s="501"/>
      <c r="I384" s="502"/>
      <c r="J384" s="503">
        <f t="shared" si="181"/>
        <v>86</v>
      </c>
      <c r="K384" s="503">
        <f t="shared" si="186"/>
        <v>0</v>
      </c>
      <c r="L384" s="503">
        <f t="shared" si="186"/>
        <v>86</v>
      </c>
      <c r="M384" s="511">
        <f t="shared" si="183"/>
        <v>0</v>
      </c>
      <c r="N384" s="503">
        <f t="shared" si="187"/>
        <v>0</v>
      </c>
      <c r="O384" s="503">
        <f t="shared" si="187"/>
        <v>172</v>
      </c>
      <c r="P384" s="504">
        <f t="shared" si="188"/>
        <v>0</v>
      </c>
      <c r="Q384" s="505">
        <f t="shared" si="188"/>
        <v>0</v>
      </c>
      <c r="R384" s="506">
        <f t="shared" si="188"/>
        <v>0</v>
      </c>
      <c r="S384" s="507"/>
      <c r="T384" s="508"/>
      <c r="U384" s="509">
        <f t="shared" si="179"/>
        <v>172</v>
      </c>
      <c r="V384" s="510"/>
      <c r="W384" s="510"/>
    </row>
    <row r="385" spans="1:23" ht="12" customHeight="1">
      <c r="A385" s="498">
        <v>127008</v>
      </c>
      <c r="B385" s="499"/>
      <c r="C385" s="500"/>
      <c r="D385" s="501"/>
      <c r="E385" s="501"/>
      <c r="F385" s="501"/>
      <c r="G385" s="501"/>
      <c r="H385" s="501"/>
      <c r="I385" s="502"/>
      <c r="J385" s="503">
        <f t="shared" si="181"/>
        <v>0</v>
      </c>
      <c r="K385" s="503">
        <f t="shared" si="186"/>
        <v>0</v>
      </c>
      <c r="L385" s="503">
        <f t="shared" si="186"/>
        <v>0</v>
      </c>
      <c r="M385" s="511">
        <f t="shared" si="183"/>
        <v>0</v>
      </c>
      <c r="N385" s="503">
        <f t="shared" si="187"/>
        <v>0</v>
      </c>
      <c r="O385" s="503">
        <f t="shared" si="187"/>
        <v>0</v>
      </c>
      <c r="P385" s="504">
        <f t="shared" si="188"/>
        <v>0</v>
      </c>
      <c r="Q385" s="505">
        <f t="shared" si="188"/>
        <v>0</v>
      </c>
      <c r="R385" s="506">
        <f t="shared" si="188"/>
        <v>0</v>
      </c>
      <c r="S385" s="507"/>
      <c r="T385" s="508"/>
      <c r="U385" s="509">
        <f t="shared" si="179"/>
        <v>0</v>
      </c>
      <c r="V385" s="510"/>
      <c r="W385" s="510"/>
    </row>
    <row r="386" spans="1:23" ht="12" customHeight="1">
      <c r="A386" s="498">
        <v>127020</v>
      </c>
      <c r="B386" s="499"/>
      <c r="C386" s="500"/>
      <c r="D386" s="501"/>
      <c r="E386" s="501"/>
      <c r="F386" s="501"/>
      <c r="G386" s="501"/>
      <c r="H386" s="501"/>
      <c r="I386" s="502"/>
      <c r="J386" s="503">
        <f t="shared" si="181"/>
        <v>0</v>
      </c>
      <c r="K386" s="503">
        <f t="shared" si="186"/>
        <v>0</v>
      </c>
      <c r="L386" s="503">
        <f t="shared" si="186"/>
        <v>0</v>
      </c>
      <c r="M386" s="511">
        <f t="shared" si="183"/>
        <v>0</v>
      </c>
      <c r="N386" s="503">
        <f t="shared" si="187"/>
        <v>0</v>
      </c>
      <c r="O386" s="503">
        <f t="shared" si="187"/>
        <v>0</v>
      </c>
      <c r="P386" s="504">
        <f t="shared" si="188"/>
        <v>0</v>
      </c>
      <c r="Q386" s="505">
        <f t="shared" si="188"/>
        <v>0</v>
      </c>
      <c r="R386" s="506">
        <f t="shared" si="188"/>
        <v>0</v>
      </c>
      <c r="S386" s="507"/>
      <c r="T386" s="508"/>
      <c r="U386" s="509">
        <f t="shared" si="179"/>
        <v>0</v>
      </c>
      <c r="V386" s="510"/>
      <c r="W386" s="510"/>
    </row>
    <row r="387" spans="1:23" ht="12" customHeight="1">
      <c r="A387" s="498">
        <v>127021</v>
      </c>
      <c r="B387" s="499"/>
      <c r="C387" s="500"/>
      <c r="D387" s="501"/>
      <c r="E387" s="501"/>
      <c r="F387" s="501"/>
      <c r="G387" s="501"/>
      <c r="H387" s="501"/>
      <c r="I387" s="502"/>
      <c r="J387" s="503">
        <f t="shared" si="181"/>
        <v>0</v>
      </c>
      <c r="K387" s="503">
        <f t="shared" si="186"/>
        <v>0</v>
      </c>
      <c r="L387" s="503">
        <f t="shared" si="186"/>
        <v>0</v>
      </c>
      <c r="M387" s="511">
        <f t="shared" si="183"/>
        <v>0</v>
      </c>
      <c r="N387" s="503">
        <f t="shared" si="187"/>
        <v>0</v>
      </c>
      <c r="O387" s="503">
        <f t="shared" si="187"/>
        <v>0</v>
      </c>
      <c r="P387" s="504">
        <f t="shared" si="188"/>
        <v>0</v>
      </c>
      <c r="Q387" s="505">
        <f t="shared" si="188"/>
        <v>0</v>
      </c>
      <c r="R387" s="506">
        <f t="shared" si="188"/>
        <v>0</v>
      </c>
      <c r="S387" s="507"/>
      <c r="T387" s="508"/>
      <c r="U387" s="509">
        <f t="shared" si="179"/>
        <v>0</v>
      </c>
      <c r="V387" s="510"/>
      <c r="W387" s="510"/>
    </row>
    <row r="388" spans="1:23" ht="12" customHeight="1">
      <c r="A388" s="498">
        <v>127031</v>
      </c>
      <c r="B388" s="499"/>
      <c r="C388" s="500"/>
      <c r="D388" s="501"/>
      <c r="E388" s="501"/>
      <c r="F388" s="501"/>
      <c r="G388" s="501"/>
      <c r="H388" s="501"/>
      <c r="I388" s="502"/>
      <c r="J388" s="503">
        <f t="shared" si="181"/>
        <v>0</v>
      </c>
      <c r="K388" s="503">
        <f t="shared" si="186"/>
        <v>0</v>
      </c>
      <c r="L388" s="503">
        <f t="shared" si="186"/>
        <v>0</v>
      </c>
      <c r="M388" s="511">
        <f t="shared" si="183"/>
        <v>0</v>
      </c>
      <c r="N388" s="503">
        <f t="shared" si="187"/>
        <v>0</v>
      </c>
      <c r="O388" s="503">
        <f t="shared" si="187"/>
        <v>0</v>
      </c>
      <c r="P388" s="504">
        <f t="shared" si="188"/>
        <v>0</v>
      </c>
      <c r="Q388" s="505">
        <f t="shared" si="188"/>
        <v>0</v>
      </c>
      <c r="R388" s="506">
        <f t="shared" si="188"/>
        <v>0</v>
      </c>
      <c r="S388" s="507"/>
      <c r="T388" s="508"/>
      <c r="U388" s="509">
        <f t="shared" si="179"/>
        <v>0</v>
      </c>
      <c r="V388" s="510"/>
      <c r="W388" s="510"/>
    </row>
    <row r="389" spans="1:23" ht="12" customHeight="1">
      <c r="A389" s="498">
        <v>127060</v>
      </c>
      <c r="B389" s="499"/>
      <c r="C389" s="500"/>
      <c r="D389" s="501"/>
      <c r="E389" s="501"/>
      <c r="F389" s="501"/>
      <c r="G389" s="501"/>
      <c r="H389" s="501"/>
      <c r="I389" s="502"/>
      <c r="J389" s="503">
        <f t="shared" si="181"/>
        <v>0</v>
      </c>
      <c r="K389" s="503">
        <f t="shared" si="186"/>
        <v>0</v>
      </c>
      <c r="L389" s="503">
        <f t="shared" si="186"/>
        <v>0</v>
      </c>
      <c r="M389" s="511">
        <f t="shared" si="183"/>
        <v>0</v>
      </c>
      <c r="N389" s="503">
        <f t="shared" si="187"/>
        <v>0</v>
      </c>
      <c r="O389" s="503">
        <f t="shared" si="187"/>
        <v>0</v>
      </c>
      <c r="P389" s="504">
        <f t="shared" si="188"/>
        <v>0</v>
      </c>
      <c r="Q389" s="505">
        <f t="shared" si="188"/>
        <v>0</v>
      </c>
      <c r="R389" s="506">
        <f t="shared" si="188"/>
        <v>0</v>
      </c>
      <c r="S389" s="507"/>
      <c r="T389" s="508"/>
      <c r="U389" s="509">
        <f t="shared" si="179"/>
        <v>0</v>
      </c>
      <c r="V389" s="510"/>
      <c r="W389" s="510"/>
    </row>
    <row r="390" spans="1:23" ht="12" customHeight="1">
      <c r="A390" s="498">
        <v>127068</v>
      </c>
      <c r="B390" s="499"/>
      <c r="C390" s="500"/>
      <c r="D390" s="501"/>
      <c r="E390" s="501"/>
      <c r="F390" s="501"/>
      <c r="G390" s="501"/>
      <c r="H390" s="501"/>
      <c r="I390" s="502"/>
      <c r="J390" s="503">
        <f t="shared" si="181"/>
        <v>0</v>
      </c>
      <c r="K390" s="503">
        <f t="shared" si="186"/>
        <v>0</v>
      </c>
      <c r="L390" s="503">
        <f t="shared" si="186"/>
        <v>90</v>
      </c>
      <c r="M390" s="511">
        <f t="shared" si="183"/>
        <v>0</v>
      </c>
      <c r="N390" s="503">
        <f t="shared" si="187"/>
        <v>0</v>
      </c>
      <c r="O390" s="503">
        <f t="shared" si="187"/>
        <v>90</v>
      </c>
      <c r="P390" s="504">
        <f t="shared" si="188"/>
        <v>0</v>
      </c>
      <c r="Q390" s="505">
        <f t="shared" si="188"/>
        <v>0</v>
      </c>
      <c r="R390" s="506">
        <f t="shared" si="188"/>
        <v>0</v>
      </c>
      <c r="S390" s="507"/>
      <c r="T390" s="508"/>
      <c r="U390" s="509">
        <f t="shared" si="179"/>
        <v>90</v>
      </c>
      <c r="V390" s="510"/>
      <c r="W390" s="510"/>
    </row>
    <row r="391" spans="1:23" ht="12" customHeight="1">
      <c r="A391" s="498">
        <v>127761</v>
      </c>
      <c r="B391" s="499"/>
      <c r="C391" s="500"/>
      <c r="D391" s="501"/>
      <c r="E391" s="501"/>
      <c r="F391" s="501"/>
      <c r="G391" s="501"/>
      <c r="H391" s="501"/>
      <c r="I391" s="502"/>
      <c r="J391" s="503">
        <f t="shared" si="181"/>
        <v>0</v>
      </c>
      <c r="K391" s="503">
        <f t="shared" si="186"/>
        <v>0</v>
      </c>
      <c r="L391" s="503">
        <f t="shared" si="186"/>
        <v>0</v>
      </c>
      <c r="M391" s="511">
        <f t="shared" si="183"/>
        <v>0</v>
      </c>
      <c r="N391" s="503">
        <f t="shared" si="187"/>
        <v>0</v>
      </c>
      <c r="O391" s="503">
        <f t="shared" si="187"/>
        <v>0</v>
      </c>
      <c r="P391" s="504">
        <f t="shared" si="188"/>
        <v>0</v>
      </c>
      <c r="Q391" s="505">
        <f t="shared" si="188"/>
        <v>0</v>
      </c>
      <c r="R391" s="506">
        <f t="shared" si="188"/>
        <v>0</v>
      </c>
      <c r="S391" s="507"/>
      <c r="T391" s="508"/>
      <c r="U391" s="509">
        <f t="shared" si="179"/>
        <v>0</v>
      </c>
      <c r="V391" s="510"/>
      <c r="W391" s="510"/>
    </row>
    <row r="392" spans="1:23" ht="12" customHeight="1">
      <c r="A392" s="498">
        <v>127771</v>
      </c>
      <c r="B392" s="499"/>
      <c r="C392" s="500"/>
      <c r="D392" s="501"/>
      <c r="E392" s="501"/>
      <c r="F392" s="501"/>
      <c r="G392" s="501"/>
      <c r="H392" s="501"/>
      <c r="I392" s="502"/>
      <c r="J392" s="503">
        <f t="shared" si="181"/>
        <v>0</v>
      </c>
      <c r="K392" s="503">
        <f t="shared" si="186"/>
        <v>0</v>
      </c>
      <c r="L392" s="503">
        <f t="shared" si="186"/>
        <v>0</v>
      </c>
      <c r="M392" s="511">
        <f t="shared" si="183"/>
        <v>0</v>
      </c>
      <c r="N392" s="503">
        <f t="shared" si="187"/>
        <v>0</v>
      </c>
      <c r="O392" s="503">
        <f t="shared" si="187"/>
        <v>0</v>
      </c>
      <c r="P392" s="504">
        <f t="shared" si="188"/>
        <v>0</v>
      </c>
      <c r="Q392" s="505">
        <f t="shared" si="188"/>
        <v>0</v>
      </c>
      <c r="R392" s="506">
        <f t="shared" si="188"/>
        <v>0</v>
      </c>
      <c r="S392" s="507"/>
      <c r="T392" s="508"/>
      <c r="U392" s="509">
        <f t="shared" si="179"/>
        <v>0</v>
      </c>
      <c r="V392" s="510"/>
      <c r="W392" s="510"/>
    </row>
    <row r="393" spans="1:23" ht="12" customHeight="1">
      <c r="A393" s="498">
        <v>127800</v>
      </c>
      <c r="B393" s="499"/>
      <c r="C393" s="500"/>
      <c r="D393" s="501"/>
      <c r="E393" s="501"/>
      <c r="F393" s="501"/>
      <c r="G393" s="501"/>
      <c r="H393" s="501"/>
      <c r="I393" s="502"/>
      <c r="J393" s="503">
        <f t="shared" si="181"/>
        <v>0</v>
      </c>
      <c r="K393" s="503">
        <f t="shared" si="186"/>
        <v>0</v>
      </c>
      <c r="L393" s="503">
        <f t="shared" si="186"/>
        <v>0</v>
      </c>
      <c r="M393" s="511">
        <f t="shared" si="183"/>
        <v>0</v>
      </c>
      <c r="N393" s="503">
        <f t="shared" si="187"/>
        <v>0</v>
      </c>
      <c r="O393" s="503">
        <f t="shared" si="187"/>
        <v>0</v>
      </c>
      <c r="P393" s="504">
        <f t="shared" si="188"/>
        <v>0</v>
      </c>
      <c r="Q393" s="505">
        <f t="shared" si="188"/>
        <v>0</v>
      </c>
      <c r="R393" s="506">
        <f t="shared" si="188"/>
        <v>0</v>
      </c>
      <c r="S393" s="507"/>
      <c r="T393" s="508"/>
      <c r="U393" s="509">
        <f t="shared" si="179"/>
        <v>0</v>
      </c>
      <c r="V393" s="510"/>
      <c r="W393" s="510"/>
    </row>
    <row r="394" spans="1:23" ht="12" customHeight="1">
      <c r="A394" s="498">
        <v>127801</v>
      </c>
      <c r="B394" s="499"/>
      <c r="C394" s="500"/>
      <c r="D394" s="501"/>
      <c r="E394" s="501"/>
      <c r="F394" s="501"/>
      <c r="G394" s="501"/>
      <c r="H394" s="501"/>
      <c r="I394" s="502"/>
      <c r="J394" s="503">
        <f t="shared" si="181"/>
        <v>0</v>
      </c>
      <c r="K394" s="503">
        <f t="shared" si="186"/>
        <v>0</v>
      </c>
      <c r="L394" s="503">
        <f t="shared" si="186"/>
        <v>0</v>
      </c>
      <c r="M394" s="511">
        <f t="shared" si="183"/>
        <v>0</v>
      </c>
      <c r="N394" s="503">
        <f t="shared" si="187"/>
        <v>16</v>
      </c>
      <c r="O394" s="503">
        <f t="shared" si="187"/>
        <v>16</v>
      </c>
      <c r="P394" s="504">
        <f t="shared" si="188"/>
        <v>0</v>
      </c>
      <c r="Q394" s="505">
        <f t="shared" si="188"/>
        <v>0</v>
      </c>
      <c r="R394" s="506">
        <f t="shared" si="188"/>
        <v>0</v>
      </c>
      <c r="S394" s="507"/>
      <c r="T394" s="508"/>
      <c r="U394" s="509">
        <f t="shared" si="179"/>
        <v>16</v>
      </c>
      <c r="V394" s="510"/>
      <c r="W394" s="510"/>
    </row>
    <row r="395" spans="1:23" ht="12" customHeight="1">
      <c r="A395" s="498">
        <v>128000</v>
      </c>
      <c r="B395" s="499"/>
      <c r="C395" s="500"/>
      <c r="D395" s="501"/>
      <c r="E395" s="501"/>
      <c r="F395" s="501"/>
      <c r="G395" s="501"/>
      <c r="H395" s="501"/>
      <c r="I395" s="502"/>
      <c r="J395" s="503">
        <f t="shared" si="181"/>
        <v>0</v>
      </c>
      <c r="K395" s="503">
        <f t="shared" si="186"/>
        <v>0</v>
      </c>
      <c r="L395" s="503">
        <f t="shared" si="186"/>
        <v>0</v>
      </c>
      <c r="M395" s="511">
        <f t="shared" si="183"/>
        <v>0</v>
      </c>
      <c r="N395" s="503">
        <f t="shared" si="187"/>
        <v>0</v>
      </c>
      <c r="O395" s="503">
        <f t="shared" si="187"/>
        <v>0</v>
      </c>
      <c r="P395" s="504">
        <f t="shared" si="188"/>
        <v>0</v>
      </c>
      <c r="Q395" s="505">
        <f t="shared" si="188"/>
        <v>0</v>
      </c>
      <c r="R395" s="506">
        <f t="shared" si="188"/>
        <v>0</v>
      </c>
      <c r="S395" s="507"/>
      <c r="T395" s="508"/>
      <c r="U395" s="509">
        <f t="shared" si="179"/>
        <v>0</v>
      </c>
      <c r="V395" s="510"/>
      <c r="W395" s="510"/>
    </row>
    <row r="396" spans="1:23" ht="12" customHeight="1">
      <c r="A396" s="498">
        <v>128001</v>
      </c>
      <c r="B396" s="499"/>
      <c r="C396" s="500"/>
      <c r="D396" s="501"/>
      <c r="E396" s="501"/>
      <c r="F396" s="501"/>
      <c r="G396" s="501"/>
      <c r="H396" s="501"/>
      <c r="I396" s="502"/>
      <c r="J396" s="503">
        <f t="shared" si="181"/>
        <v>0</v>
      </c>
      <c r="K396" s="503">
        <f t="shared" si="186"/>
        <v>0</v>
      </c>
      <c r="L396" s="503">
        <f t="shared" si="186"/>
        <v>0</v>
      </c>
      <c r="M396" s="511">
        <f t="shared" si="183"/>
        <v>0</v>
      </c>
      <c r="N396" s="503">
        <f t="shared" si="187"/>
        <v>0</v>
      </c>
      <c r="O396" s="503">
        <f t="shared" si="187"/>
        <v>0</v>
      </c>
      <c r="P396" s="504">
        <f t="shared" si="188"/>
        <v>0</v>
      </c>
      <c r="Q396" s="505">
        <f t="shared" si="188"/>
        <v>0</v>
      </c>
      <c r="R396" s="506">
        <f t="shared" si="188"/>
        <v>0</v>
      </c>
      <c r="S396" s="507"/>
      <c r="T396" s="508"/>
      <c r="U396" s="509">
        <f t="shared" si="179"/>
        <v>0</v>
      </c>
      <c r="V396" s="510"/>
      <c r="W396" s="510"/>
    </row>
    <row r="397" spans="1:23" ht="12" customHeight="1">
      <c r="A397" s="498">
        <v>128020</v>
      </c>
      <c r="B397" s="499"/>
      <c r="C397" s="500"/>
      <c r="D397" s="501"/>
      <c r="E397" s="501"/>
      <c r="F397" s="501"/>
      <c r="G397" s="501"/>
      <c r="H397" s="501"/>
      <c r="I397" s="502"/>
      <c r="J397" s="503">
        <f t="shared" si="181"/>
        <v>0</v>
      </c>
      <c r="K397" s="503">
        <f t="shared" si="186"/>
        <v>0</v>
      </c>
      <c r="L397" s="503">
        <f t="shared" si="186"/>
        <v>0</v>
      </c>
      <c r="M397" s="511">
        <f t="shared" si="183"/>
        <v>0</v>
      </c>
      <c r="N397" s="503">
        <f t="shared" si="187"/>
        <v>0</v>
      </c>
      <c r="O397" s="503">
        <f t="shared" si="187"/>
        <v>0</v>
      </c>
      <c r="P397" s="504">
        <f t="shared" si="188"/>
        <v>0</v>
      </c>
      <c r="Q397" s="505">
        <f t="shared" si="188"/>
        <v>0</v>
      </c>
      <c r="R397" s="506">
        <f t="shared" si="188"/>
        <v>0</v>
      </c>
      <c r="S397" s="507"/>
      <c r="T397" s="508"/>
      <c r="U397" s="509">
        <f t="shared" si="179"/>
        <v>0</v>
      </c>
      <c r="V397" s="510"/>
      <c r="W397" s="510"/>
    </row>
    <row r="398" spans="1:23" ht="12" customHeight="1">
      <c r="A398" s="498">
        <v>129051</v>
      </c>
      <c r="B398" s="499"/>
      <c r="C398" s="500"/>
      <c r="D398" s="501"/>
      <c r="E398" s="501"/>
      <c r="F398" s="501"/>
      <c r="G398" s="501"/>
      <c r="H398" s="501"/>
      <c r="I398" s="502"/>
      <c r="J398" s="503">
        <f t="shared" si="181"/>
        <v>0</v>
      </c>
      <c r="K398" s="503">
        <f t="shared" si="186"/>
        <v>0</v>
      </c>
      <c r="L398" s="503">
        <f t="shared" si="186"/>
        <v>0</v>
      </c>
      <c r="M398" s="511">
        <f t="shared" si="183"/>
        <v>0</v>
      </c>
      <c r="N398" s="503">
        <f t="shared" si="187"/>
        <v>0</v>
      </c>
      <c r="O398" s="503">
        <f t="shared" si="187"/>
        <v>0</v>
      </c>
      <c r="P398" s="504">
        <f t="shared" si="188"/>
        <v>0</v>
      </c>
      <c r="Q398" s="505">
        <f t="shared" si="188"/>
        <v>0</v>
      </c>
      <c r="R398" s="506">
        <f t="shared" si="188"/>
        <v>0</v>
      </c>
      <c r="S398" s="507"/>
      <c r="T398" s="508"/>
      <c r="U398" s="509">
        <f t="shared" si="179"/>
        <v>0</v>
      </c>
      <c r="V398" s="510"/>
      <c r="W398" s="510"/>
    </row>
    <row r="399" spans="1:23" ht="12" customHeight="1">
      <c r="A399" s="498">
        <v>132011</v>
      </c>
      <c r="B399" s="499"/>
      <c r="C399" s="500"/>
      <c r="D399" s="501"/>
      <c r="E399" s="501"/>
      <c r="F399" s="501"/>
      <c r="G399" s="501"/>
      <c r="H399" s="501"/>
      <c r="I399" s="502"/>
      <c r="J399" s="503">
        <f t="shared" si="181"/>
        <v>0</v>
      </c>
      <c r="K399" s="503">
        <f t="shared" si="186"/>
        <v>0</v>
      </c>
      <c r="L399" s="503">
        <f t="shared" si="186"/>
        <v>0</v>
      </c>
      <c r="M399" s="511">
        <f t="shared" si="183"/>
        <v>0</v>
      </c>
      <c r="N399" s="503">
        <f t="shared" si="187"/>
        <v>0</v>
      </c>
      <c r="O399" s="503">
        <f t="shared" si="187"/>
        <v>0</v>
      </c>
      <c r="P399" s="504">
        <f t="shared" si="188"/>
        <v>0</v>
      </c>
      <c r="Q399" s="505">
        <f t="shared" si="188"/>
        <v>0</v>
      </c>
      <c r="R399" s="506">
        <f t="shared" si="188"/>
        <v>0</v>
      </c>
      <c r="S399" s="507"/>
      <c r="T399" s="508"/>
      <c r="U399" s="509">
        <f t="shared" si="179"/>
        <v>0</v>
      </c>
      <c r="V399" s="510"/>
      <c r="W399" s="510"/>
    </row>
    <row r="400" spans="1:23" ht="12" customHeight="1">
      <c r="A400" s="498">
        <v>132021</v>
      </c>
      <c r="B400" s="499"/>
      <c r="C400" s="500"/>
      <c r="D400" s="501"/>
      <c r="E400" s="501"/>
      <c r="F400" s="501"/>
      <c r="G400" s="501"/>
      <c r="H400" s="501"/>
      <c r="I400" s="502"/>
      <c r="J400" s="503">
        <f t="shared" si="181"/>
        <v>0</v>
      </c>
      <c r="K400" s="503">
        <f t="shared" si="186"/>
        <v>0</v>
      </c>
      <c r="L400" s="503">
        <f t="shared" si="186"/>
        <v>0</v>
      </c>
      <c r="M400" s="511">
        <f t="shared" si="183"/>
        <v>0</v>
      </c>
      <c r="N400" s="503">
        <f t="shared" si="187"/>
        <v>0</v>
      </c>
      <c r="O400" s="503">
        <f t="shared" si="187"/>
        <v>0</v>
      </c>
      <c r="P400" s="504">
        <f t="shared" si="188"/>
        <v>0</v>
      </c>
      <c r="Q400" s="505">
        <f t="shared" si="188"/>
        <v>0</v>
      </c>
      <c r="R400" s="506">
        <f t="shared" si="188"/>
        <v>0</v>
      </c>
      <c r="S400" s="507"/>
      <c r="T400" s="508"/>
      <c r="U400" s="509">
        <f t="shared" si="179"/>
        <v>0</v>
      </c>
      <c r="V400" s="510"/>
      <c r="W400" s="510"/>
    </row>
    <row r="401" spans="1:23" ht="12" customHeight="1">
      <c r="A401" s="498">
        <v>132031</v>
      </c>
      <c r="B401" s="499"/>
      <c r="C401" s="500"/>
      <c r="D401" s="501"/>
      <c r="E401" s="501"/>
      <c r="F401" s="501"/>
      <c r="G401" s="501"/>
      <c r="H401" s="501"/>
      <c r="I401" s="502"/>
      <c r="J401" s="503">
        <f t="shared" si="181"/>
        <v>0</v>
      </c>
      <c r="K401" s="503">
        <f t="shared" ref="K401:L420" si="189">SUMIF($A$10:$A$332,$A401,K$10:K$332)</f>
        <v>0</v>
      </c>
      <c r="L401" s="503">
        <f t="shared" si="189"/>
        <v>0</v>
      </c>
      <c r="M401" s="511">
        <f t="shared" si="183"/>
        <v>0</v>
      </c>
      <c r="N401" s="503">
        <f t="shared" ref="N401:O420" si="190">SUMIF($A$10:$A$332,$A401,N$10:N$332)</f>
        <v>0</v>
      </c>
      <c r="O401" s="503">
        <f t="shared" si="190"/>
        <v>0</v>
      </c>
      <c r="P401" s="504">
        <f t="shared" ref="P401:R420" si="191">SUMIF($A$10:$A$327,$A401,P$10:P$327)</f>
        <v>0</v>
      </c>
      <c r="Q401" s="505">
        <f t="shared" si="191"/>
        <v>0</v>
      </c>
      <c r="R401" s="506">
        <f t="shared" si="191"/>
        <v>0</v>
      </c>
      <c r="S401" s="507"/>
      <c r="T401" s="508"/>
      <c r="U401" s="509">
        <f t="shared" si="179"/>
        <v>0</v>
      </c>
      <c r="V401" s="510"/>
      <c r="W401" s="510"/>
    </row>
    <row r="402" spans="1:23" ht="12" customHeight="1">
      <c r="A402" s="498">
        <v>133011</v>
      </c>
      <c r="B402" s="499"/>
      <c r="C402" s="500"/>
      <c r="D402" s="501"/>
      <c r="E402" s="501"/>
      <c r="F402" s="501"/>
      <c r="G402" s="501"/>
      <c r="H402" s="501"/>
      <c r="I402" s="502"/>
      <c r="J402" s="503">
        <f t="shared" si="181"/>
        <v>0</v>
      </c>
      <c r="K402" s="503">
        <f t="shared" si="189"/>
        <v>0</v>
      </c>
      <c r="L402" s="503">
        <f t="shared" si="189"/>
        <v>0</v>
      </c>
      <c r="M402" s="511">
        <f t="shared" si="183"/>
        <v>0</v>
      </c>
      <c r="N402" s="503">
        <f t="shared" si="190"/>
        <v>0</v>
      </c>
      <c r="O402" s="503">
        <f t="shared" si="190"/>
        <v>0</v>
      </c>
      <c r="P402" s="504">
        <f t="shared" si="191"/>
        <v>0</v>
      </c>
      <c r="Q402" s="505">
        <f t="shared" si="191"/>
        <v>0</v>
      </c>
      <c r="R402" s="506">
        <f t="shared" si="191"/>
        <v>0</v>
      </c>
      <c r="S402" s="507"/>
      <c r="T402" s="508"/>
      <c r="U402" s="509">
        <f t="shared" si="179"/>
        <v>0</v>
      </c>
      <c r="V402" s="510"/>
      <c r="W402" s="510"/>
    </row>
    <row r="403" spans="1:23" ht="12" customHeight="1">
      <c r="A403" s="498">
        <v>133021</v>
      </c>
      <c r="B403" s="499"/>
      <c r="C403" s="500"/>
      <c r="D403" s="501"/>
      <c r="E403" s="501"/>
      <c r="F403" s="501"/>
      <c r="G403" s="501"/>
      <c r="H403" s="501"/>
      <c r="I403" s="502"/>
      <c r="J403" s="503">
        <f t="shared" si="181"/>
        <v>0</v>
      </c>
      <c r="K403" s="503">
        <f t="shared" si="189"/>
        <v>0</v>
      </c>
      <c r="L403" s="503">
        <f t="shared" si="189"/>
        <v>0</v>
      </c>
      <c r="M403" s="511">
        <f t="shared" si="183"/>
        <v>0</v>
      </c>
      <c r="N403" s="503">
        <f t="shared" si="190"/>
        <v>0</v>
      </c>
      <c r="O403" s="503">
        <f t="shared" si="190"/>
        <v>0</v>
      </c>
      <c r="P403" s="504">
        <f t="shared" si="191"/>
        <v>0</v>
      </c>
      <c r="Q403" s="505">
        <f t="shared" si="191"/>
        <v>0</v>
      </c>
      <c r="R403" s="506">
        <f t="shared" si="191"/>
        <v>0</v>
      </c>
      <c r="S403" s="507"/>
      <c r="T403" s="508"/>
      <c r="U403" s="509">
        <f t="shared" si="179"/>
        <v>0</v>
      </c>
      <c r="V403" s="510"/>
      <c r="W403" s="510"/>
    </row>
    <row r="404" spans="1:23" ht="12" customHeight="1">
      <c r="A404" s="498">
        <v>133031</v>
      </c>
      <c r="B404" s="499"/>
      <c r="C404" s="500"/>
      <c r="D404" s="501"/>
      <c r="E404" s="501"/>
      <c r="F404" s="501"/>
      <c r="G404" s="501"/>
      <c r="H404" s="501"/>
      <c r="I404" s="502"/>
      <c r="J404" s="503">
        <f t="shared" si="181"/>
        <v>0</v>
      </c>
      <c r="K404" s="503">
        <f t="shared" si="189"/>
        <v>0</v>
      </c>
      <c r="L404" s="503">
        <f t="shared" si="189"/>
        <v>0</v>
      </c>
      <c r="M404" s="511">
        <f t="shared" si="183"/>
        <v>0</v>
      </c>
      <c r="N404" s="503">
        <f t="shared" si="190"/>
        <v>0</v>
      </c>
      <c r="O404" s="503">
        <f t="shared" si="190"/>
        <v>0</v>
      </c>
      <c r="P404" s="504">
        <f t="shared" si="191"/>
        <v>0</v>
      </c>
      <c r="Q404" s="505">
        <f t="shared" si="191"/>
        <v>0</v>
      </c>
      <c r="R404" s="506">
        <f t="shared" si="191"/>
        <v>0</v>
      </c>
      <c r="S404" s="507"/>
      <c r="T404" s="508"/>
      <c r="U404" s="509">
        <f t="shared" si="179"/>
        <v>0</v>
      </c>
      <c r="V404" s="510"/>
      <c r="W404" s="510"/>
    </row>
    <row r="405" spans="1:23" ht="12" customHeight="1">
      <c r="A405" s="498">
        <v>135011</v>
      </c>
      <c r="B405" s="499"/>
      <c r="C405" s="500"/>
      <c r="D405" s="501"/>
      <c r="E405" s="501"/>
      <c r="F405" s="501"/>
      <c r="G405" s="501"/>
      <c r="H405" s="501"/>
      <c r="I405" s="502"/>
      <c r="J405" s="503">
        <f t="shared" si="181"/>
        <v>0</v>
      </c>
      <c r="K405" s="503">
        <f t="shared" si="189"/>
        <v>0</v>
      </c>
      <c r="L405" s="503">
        <f t="shared" si="189"/>
        <v>0</v>
      </c>
      <c r="M405" s="511">
        <f t="shared" si="183"/>
        <v>0</v>
      </c>
      <c r="N405" s="503">
        <f t="shared" si="190"/>
        <v>0</v>
      </c>
      <c r="O405" s="503">
        <f t="shared" si="190"/>
        <v>0</v>
      </c>
      <c r="P405" s="504">
        <f t="shared" si="191"/>
        <v>0</v>
      </c>
      <c r="Q405" s="505">
        <f t="shared" si="191"/>
        <v>0</v>
      </c>
      <c r="R405" s="506">
        <f t="shared" si="191"/>
        <v>0</v>
      </c>
      <c r="S405" s="507"/>
      <c r="T405" s="508"/>
      <c r="U405" s="509">
        <f t="shared" ref="U405:U468" si="192">SUMIF($A$10:$A$327,$A405,U$10:U$327)</f>
        <v>0</v>
      </c>
      <c r="V405" s="510"/>
      <c r="W405" s="510"/>
    </row>
    <row r="406" spans="1:23" ht="12" customHeight="1">
      <c r="A406" s="498">
        <v>136071</v>
      </c>
      <c r="B406" s="499"/>
      <c r="C406" s="500"/>
      <c r="D406" s="501"/>
      <c r="E406" s="501"/>
      <c r="F406" s="501"/>
      <c r="G406" s="501"/>
      <c r="H406" s="501"/>
      <c r="I406" s="502"/>
      <c r="J406" s="503">
        <f t="shared" si="181"/>
        <v>0</v>
      </c>
      <c r="K406" s="503">
        <f t="shared" si="189"/>
        <v>0</v>
      </c>
      <c r="L406" s="503">
        <f t="shared" si="189"/>
        <v>0</v>
      </c>
      <c r="M406" s="511">
        <f t="shared" si="183"/>
        <v>0</v>
      </c>
      <c r="N406" s="503">
        <f t="shared" si="190"/>
        <v>0</v>
      </c>
      <c r="O406" s="503">
        <f t="shared" si="190"/>
        <v>0</v>
      </c>
      <c r="P406" s="504">
        <f t="shared" si="191"/>
        <v>0</v>
      </c>
      <c r="Q406" s="505">
        <f t="shared" si="191"/>
        <v>0</v>
      </c>
      <c r="R406" s="506">
        <f t="shared" si="191"/>
        <v>0</v>
      </c>
      <c r="S406" s="507"/>
      <c r="T406" s="508"/>
      <c r="U406" s="509">
        <f t="shared" si="192"/>
        <v>0</v>
      </c>
      <c r="V406" s="510"/>
      <c r="W406" s="510"/>
    </row>
    <row r="407" spans="1:23" ht="12" customHeight="1">
      <c r="A407" s="498">
        <v>136271</v>
      </c>
      <c r="B407" s="499"/>
      <c r="C407" s="500"/>
      <c r="D407" s="501"/>
      <c r="E407" s="501"/>
      <c r="F407" s="501"/>
      <c r="G407" s="501"/>
      <c r="H407" s="501"/>
      <c r="I407" s="502"/>
      <c r="J407" s="503">
        <f t="shared" si="181"/>
        <v>0</v>
      </c>
      <c r="K407" s="503">
        <f t="shared" si="189"/>
        <v>0</v>
      </c>
      <c r="L407" s="503">
        <f t="shared" si="189"/>
        <v>0</v>
      </c>
      <c r="M407" s="511">
        <f t="shared" si="183"/>
        <v>0</v>
      </c>
      <c r="N407" s="503">
        <f t="shared" si="190"/>
        <v>0</v>
      </c>
      <c r="O407" s="503">
        <f t="shared" si="190"/>
        <v>0</v>
      </c>
      <c r="P407" s="504">
        <f t="shared" si="191"/>
        <v>0</v>
      </c>
      <c r="Q407" s="505">
        <f t="shared" si="191"/>
        <v>0</v>
      </c>
      <c r="R407" s="506">
        <f t="shared" si="191"/>
        <v>0</v>
      </c>
      <c r="S407" s="507"/>
      <c r="T407" s="508"/>
      <c r="U407" s="509">
        <f t="shared" si="192"/>
        <v>0</v>
      </c>
      <c r="V407" s="510"/>
      <c r="W407" s="510"/>
    </row>
    <row r="408" spans="1:23" ht="12" customHeight="1">
      <c r="A408" s="498">
        <v>138011</v>
      </c>
      <c r="B408" s="499"/>
      <c r="C408" s="500"/>
      <c r="D408" s="501"/>
      <c r="E408" s="501"/>
      <c r="F408" s="501"/>
      <c r="G408" s="501"/>
      <c r="H408" s="501"/>
      <c r="I408" s="502"/>
      <c r="J408" s="503">
        <f t="shared" si="181"/>
        <v>0</v>
      </c>
      <c r="K408" s="503">
        <f t="shared" si="189"/>
        <v>0</v>
      </c>
      <c r="L408" s="503">
        <f t="shared" si="189"/>
        <v>0</v>
      </c>
      <c r="M408" s="511">
        <f t="shared" si="183"/>
        <v>0</v>
      </c>
      <c r="N408" s="503">
        <f t="shared" si="190"/>
        <v>0</v>
      </c>
      <c r="O408" s="503">
        <f t="shared" si="190"/>
        <v>0</v>
      </c>
      <c r="P408" s="504">
        <f t="shared" si="191"/>
        <v>0</v>
      </c>
      <c r="Q408" s="505">
        <f t="shared" si="191"/>
        <v>0</v>
      </c>
      <c r="R408" s="506">
        <f t="shared" si="191"/>
        <v>0</v>
      </c>
      <c r="S408" s="507"/>
      <c r="T408" s="508"/>
      <c r="U408" s="509">
        <f t="shared" si="192"/>
        <v>0</v>
      </c>
      <c r="V408" s="510"/>
      <c r="W408" s="510"/>
    </row>
    <row r="409" spans="1:23" ht="12" customHeight="1">
      <c r="A409" s="498">
        <v>138611</v>
      </c>
      <c r="B409" s="499"/>
      <c r="C409" s="500"/>
      <c r="D409" s="501"/>
      <c r="E409" s="501"/>
      <c r="F409" s="501"/>
      <c r="G409" s="501"/>
      <c r="H409" s="501"/>
      <c r="I409" s="502"/>
      <c r="J409" s="503">
        <f t="shared" si="181"/>
        <v>0</v>
      </c>
      <c r="K409" s="503">
        <f t="shared" si="189"/>
        <v>0</v>
      </c>
      <c r="L409" s="503">
        <f t="shared" si="189"/>
        <v>0</v>
      </c>
      <c r="M409" s="511">
        <f t="shared" si="183"/>
        <v>0</v>
      </c>
      <c r="N409" s="503">
        <f t="shared" si="190"/>
        <v>0</v>
      </c>
      <c r="O409" s="503">
        <f t="shared" si="190"/>
        <v>0</v>
      </c>
      <c r="P409" s="504">
        <f t="shared" si="191"/>
        <v>0</v>
      </c>
      <c r="Q409" s="505">
        <f t="shared" si="191"/>
        <v>0</v>
      </c>
      <c r="R409" s="506">
        <f t="shared" si="191"/>
        <v>0</v>
      </c>
      <c r="S409" s="507"/>
      <c r="T409" s="508"/>
      <c r="U409" s="509">
        <f t="shared" si="192"/>
        <v>0</v>
      </c>
      <c r="V409" s="510"/>
      <c r="W409" s="510"/>
    </row>
    <row r="410" spans="1:23" ht="12" customHeight="1">
      <c r="A410" s="498">
        <v>139011</v>
      </c>
      <c r="B410" s="499"/>
      <c r="C410" s="500"/>
      <c r="D410" s="501"/>
      <c r="E410" s="501"/>
      <c r="F410" s="501"/>
      <c r="G410" s="501"/>
      <c r="H410" s="501"/>
      <c r="I410" s="502"/>
      <c r="J410" s="503">
        <f t="shared" si="181"/>
        <v>0</v>
      </c>
      <c r="K410" s="503">
        <f t="shared" si="189"/>
        <v>0</v>
      </c>
      <c r="L410" s="503">
        <f t="shared" si="189"/>
        <v>0</v>
      </c>
      <c r="M410" s="511">
        <f t="shared" si="183"/>
        <v>0</v>
      </c>
      <c r="N410" s="503">
        <f t="shared" si="190"/>
        <v>0</v>
      </c>
      <c r="O410" s="503">
        <f t="shared" si="190"/>
        <v>0</v>
      </c>
      <c r="P410" s="504">
        <f t="shared" si="191"/>
        <v>0</v>
      </c>
      <c r="Q410" s="505">
        <f t="shared" si="191"/>
        <v>0</v>
      </c>
      <c r="R410" s="506">
        <f t="shared" si="191"/>
        <v>0</v>
      </c>
      <c r="S410" s="507"/>
      <c r="T410" s="508"/>
      <c r="U410" s="509">
        <f t="shared" si="192"/>
        <v>0</v>
      </c>
      <c r="V410" s="510"/>
      <c r="W410" s="510"/>
    </row>
    <row r="411" spans="1:23" ht="12" customHeight="1">
      <c r="A411" s="498">
        <v>161001</v>
      </c>
      <c r="B411" s="499"/>
      <c r="C411" s="500"/>
      <c r="D411" s="501"/>
      <c r="E411" s="501"/>
      <c r="F411" s="501"/>
      <c r="G411" s="501"/>
      <c r="H411" s="501"/>
      <c r="I411" s="502"/>
      <c r="J411" s="503">
        <f t="shared" si="181"/>
        <v>0</v>
      </c>
      <c r="K411" s="503">
        <f t="shared" si="189"/>
        <v>0</v>
      </c>
      <c r="L411" s="503">
        <f t="shared" si="189"/>
        <v>0</v>
      </c>
      <c r="M411" s="511">
        <f t="shared" si="183"/>
        <v>0</v>
      </c>
      <c r="N411" s="503">
        <f t="shared" si="190"/>
        <v>0</v>
      </c>
      <c r="O411" s="503">
        <f t="shared" si="190"/>
        <v>0</v>
      </c>
      <c r="P411" s="504">
        <f t="shared" si="191"/>
        <v>0</v>
      </c>
      <c r="Q411" s="505">
        <f t="shared" si="191"/>
        <v>0</v>
      </c>
      <c r="R411" s="506">
        <f t="shared" si="191"/>
        <v>0</v>
      </c>
      <c r="S411" s="507"/>
      <c r="T411" s="508"/>
      <c r="U411" s="509">
        <f t="shared" si="192"/>
        <v>0</v>
      </c>
      <c r="V411" s="510"/>
      <c r="W411" s="510"/>
    </row>
    <row r="412" spans="1:23" ht="12" customHeight="1">
      <c r="A412" s="498">
        <v>161101</v>
      </c>
      <c r="B412" s="499"/>
      <c r="C412" s="500"/>
      <c r="D412" s="501"/>
      <c r="E412" s="501"/>
      <c r="F412" s="501"/>
      <c r="G412" s="501"/>
      <c r="H412" s="501"/>
      <c r="I412" s="502"/>
      <c r="J412" s="503">
        <f t="shared" si="181"/>
        <v>0</v>
      </c>
      <c r="K412" s="503">
        <f t="shared" si="189"/>
        <v>0</v>
      </c>
      <c r="L412" s="503">
        <f t="shared" si="189"/>
        <v>0</v>
      </c>
      <c r="M412" s="511">
        <f t="shared" si="183"/>
        <v>0</v>
      </c>
      <c r="N412" s="503">
        <f t="shared" si="190"/>
        <v>0</v>
      </c>
      <c r="O412" s="503">
        <f t="shared" si="190"/>
        <v>0</v>
      </c>
      <c r="P412" s="504">
        <f t="shared" si="191"/>
        <v>0</v>
      </c>
      <c r="Q412" s="505">
        <f t="shared" si="191"/>
        <v>0</v>
      </c>
      <c r="R412" s="506">
        <f t="shared" si="191"/>
        <v>0</v>
      </c>
      <c r="S412" s="507"/>
      <c r="T412" s="508"/>
      <c r="U412" s="509">
        <f t="shared" si="192"/>
        <v>0</v>
      </c>
      <c r="V412" s="510"/>
      <c r="W412" s="510"/>
    </row>
    <row r="413" spans="1:23" ht="12" customHeight="1">
      <c r="A413" s="498">
        <v>161201</v>
      </c>
      <c r="B413" s="499"/>
      <c r="C413" s="500"/>
      <c r="D413" s="501"/>
      <c r="E413" s="501"/>
      <c r="F413" s="501"/>
      <c r="G413" s="501"/>
      <c r="H413" s="501"/>
      <c r="I413" s="502"/>
      <c r="J413" s="503">
        <f t="shared" si="181"/>
        <v>16</v>
      </c>
      <c r="K413" s="503">
        <f t="shared" si="189"/>
        <v>0</v>
      </c>
      <c r="L413" s="503">
        <f t="shared" si="189"/>
        <v>0</v>
      </c>
      <c r="M413" s="511">
        <f t="shared" si="183"/>
        <v>0</v>
      </c>
      <c r="N413" s="503">
        <f t="shared" si="190"/>
        <v>0</v>
      </c>
      <c r="O413" s="503">
        <f t="shared" si="190"/>
        <v>16</v>
      </c>
      <c r="P413" s="504">
        <f t="shared" si="191"/>
        <v>0</v>
      </c>
      <c r="Q413" s="505">
        <f t="shared" si="191"/>
        <v>0</v>
      </c>
      <c r="R413" s="506">
        <f t="shared" si="191"/>
        <v>0</v>
      </c>
      <c r="S413" s="507"/>
      <c r="T413" s="508"/>
      <c r="U413" s="509">
        <f t="shared" si="192"/>
        <v>16</v>
      </c>
      <c r="V413" s="510"/>
      <c r="W413" s="510"/>
    </row>
    <row r="414" spans="1:23" ht="12" customHeight="1">
      <c r="A414" s="498">
        <v>161211</v>
      </c>
      <c r="B414" s="499"/>
      <c r="C414" s="500"/>
      <c r="D414" s="501"/>
      <c r="E414" s="501"/>
      <c r="F414" s="501"/>
      <c r="G414" s="501"/>
      <c r="H414" s="501"/>
      <c r="I414" s="502"/>
      <c r="J414" s="503">
        <f t="shared" si="181"/>
        <v>0</v>
      </c>
      <c r="K414" s="503">
        <f t="shared" si="189"/>
        <v>0</v>
      </c>
      <c r="L414" s="503">
        <f t="shared" si="189"/>
        <v>0</v>
      </c>
      <c r="M414" s="511">
        <f t="shared" si="183"/>
        <v>0</v>
      </c>
      <c r="N414" s="503">
        <f t="shared" si="190"/>
        <v>0</v>
      </c>
      <c r="O414" s="503">
        <f t="shared" si="190"/>
        <v>0</v>
      </c>
      <c r="P414" s="504">
        <f t="shared" si="191"/>
        <v>0</v>
      </c>
      <c r="Q414" s="505">
        <f t="shared" si="191"/>
        <v>0</v>
      </c>
      <c r="R414" s="506">
        <f t="shared" si="191"/>
        <v>0</v>
      </c>
      <c r="S414" s="507"/>
      <c r="T414" s="508"/>
      <c r="U414" s="509">
        <f t="shared" si="192"/>
        <v>0</v>
      </c>
      <c r="V414" s="510"/>
      <c r="W414" s="510"/>
    </row>
    <row r="415" spans="1:23" ht="12" customHeight="1">
      <c r="A415" s="498">
        <v>162001</v>
      </c>
      <c r="B415" s="499"/>
      <c r="C415" s="500"/>
      <c r="D415" s="501"/>
      <c r="E415" s="501"/>
      <c r="F415" s="501"/>
      <c r="G415" s="501"/>
      <c r="H415" s="501"/>
      <c r="I415" s="502"/>
      <c r="J415" s="503">
        <f t="shared" si="181"/>
        <v>8</v>
      </c>
      <c r="K415" s="503">
        <f t="shared" si="189"/>
        <v>0</v>
      </c>
      <c r="L415" s="503">
        <f t="shared" si="189"/>
        <v>0</v>
      </c>
      <c r="M415" s="511">
        <f t="shared" si="183"/>
        <v>0</v>
      </c>
      <c r="N415" s="503">
        <f t="shared" si="190"/>
        <v>0</v>
      </c>
      <c r="O415" s="503">
        <f t="shared" si="190"/>
        <v>8</v>
      </c>
      <c r="P415" s="504">
        <f t="shared" si="191"/>
        <v>0</v>
      </c>
      <c r="Q415" s="505">
        <f t="shared" si="191"/>
        <v>0</v>
      </c>
      <c r="R415" s="506">
        <f t="shared" si="191"/>
        <v>0</v>
      </c>
      <c r="S415" s="507"/>
      <c r="T415" s="508"/>
      <c r="U415" s="509">
        <f t="shared" si="192"/>
        <v>8</v>
      </c>
      <c r="V415" s="510"/>
      <c r="W415" s="510"/>
    </row>
    <row r="416" spans="1:23" ht="12" customHeight="1">
      <c r="A416" s="498">
        <v>162201</v>
      </c>
      <c r="B416" s="499"/>
      <c r="C416" s="500"/>
      <c r="D416" s="501"/>
      <c r="E416" s="501"/>
      <c r="F416" s="501"/>
      <c r="G416" s="501"/>
      <c r="H416" s="501"/>
      <c r="I416" s="502"/>
      <c r="J416" s="503">
        <f t="shared" si="181"/>
        <v>32</v>
      </c>
      <c r="K416" s="503">
        <f t="shared" si="189"/>
        <v>0</v>
      </c>
      <c r="L416" s="503">
        <f t="shared" si="189"/>
        <v>0</v>
      </c>
      <c r="M416" s="511">
        <f t="shared" si="183"/>
        <v>0</v>
      </c>
      <c r="N416" s="503">
        <f t="shared" si="190"/>
        <v>0</v>
      </c>
      <c r="O416" s="503">
        <f t="shared" si="190"/>
        <v>32</v>
      </c>
      <c r="P416" s="504">
        <f t="shared" si="191"/>
        <v>0</v>
      </c>
      <c r="Q416" s="505">
        <f t="shared" si="191"/>
        <v>0</v>
      </c>
      <c r="R416" s="506">
        <f t="shared" si="191"/>
        <v>0</v>
      </c>
      <c r="S416" s="507"/>
      <c r="T416" s="508"/>
      <c r="U416" s="509">
        <f t="shared" si="192"/>
        <v>32</v>
      </c>
      <c r="V416" s="510"/>
      <c r="W416" s="510"/>
    </row>
    <row r="417" spans="1:23" ht="12" customHeight="1">
      <c r="A417" s="498">
        <v>162211</v>
      </c>
      <c r="B417" s="499"/>
      <c r="C417" s="500"/>
      <c r="D417" s="501"/>
      <c r="E417" s="501"/>
      <c r="F417" s="501"/>
      <c r="G417" s="501"/>
      <c r="H417" s="501"/>
      <c r="I417" s="502"/>
      <c r="J417" s="503">
        <f t="shared" si="181"/>
        <v>0</v>
      </c>
      <c r="K417" s="503">
        <f t="shared" si="189"/>
        <v>0</v>
      </c>
      <c r="L417" s="503">
        <f t="shared" si="189"/>
        <v>0</v>
      </c>
      <c r="M417" s="511">
        <f t="shared" si="183"/>
        <v>0</v>
      </c>
      <c r="N417" s="503">
        <f t="shared" si="190"/>
        <v>0</v>
      </c>
      <c r="O417" s="503">
        <f t="shared" si="190"/>
        <v>0</v>
      </c>
      <c r="P417" s="504">
        <f t="shared" si="191"/>
        <v>0</v>
      </c>
      <c r="Q417" s="505">
        <f t="shared" si="191"/>
        <v>0</v>
      </c>
      <c r="R417" s="506">
        <f t="shared" si="191"/>
        <v>0</v>
      </c>
      <c r="S417" s="507"/>
      <c r="T417" s="508"/>
      <c r="U417" s="509">
        <f t="shared" si="192"/>
        <v>0</v>
      </c>
      <c r="V417" s="510"/>
      <c r="W417" s="510"/>
    </row>
    <row r="418" spans="1:23" ht="12" customHeight="1">
      <c r="A418" s="498">
        <v>162301</v>
      </c>
      <c r="B418" s="499"/>
      <c r="C418" s="500"/>
      <c r="D418" s="501"/>
      <c r="E418" s="501"/>
      <c r="F418" s="501"/>
      <c r="G418" s="501"/>
      <c r="H418" s="501"/>
      <c r="I418" s="502"/>
      <c r="J418" s="503">
        <f t="shared" si="181"/>
        <v>0</v>
      </c>
      <c r="K418" s="503">
        <f t="shared" si="189"/>
        <v>0</v>
      </c>
      <c r="L418" s="503">
        <f t="shared" si="189"/>
        <v>0</v>
      </c>
      <c r="M418" s="511">
        <f t="shared" si="183"/>
        <v>0</v>
      </c>
      <c r="N418" s="503">
        <f t="shared" si="190"/>
        <v>0</v>
      </c>
      <c r="O418" s="503">
        <f t="shared" si="190"/>
        <v>0</v>
      </c>
      <c r="P418" s="504">
        <f t="shared" si="191"/>
        <v>0</v>
      </c>
      <c r="Q418" s="505">
        <f t="shared" si="191"/>
        <v>0</v>
      </c>
      <c r="R418" s="506">
        <f t="shared" si="191"/>
        <v>0</v>
      </c>
      <c r="S418" s="507"/>
      <c r="T418" s="508"/>
      <c r="U418" s="509">
        <f t="shared" si="192"/>
        <v>0</v>
      </c>
      <c r="V418" s="510"/>
      <c r="W418" s="510"/>
    </row>
    <row r="419" spans="1:23" ht="12" customHeight="1">
      <c r="A419" s="498">
        <v>162311</v>
      </c>
      <c r="B419" s="499"/>
      <c r="C419" s="500"/>
      <c r="D419" s="501"/>
      <c r="E419" s="501"/>
      <c r="F419" s="501"/>
      <c r="G419" s="501"/>
      <c r="H419" s="501"/>
      <c r="I419" s="502"/>
      <c r="J419" s="503">
        <f t="shared" si="181"/>
        <v>0</v>
      </c>
      <c r="K419" s="503">
        <f t="shared" si="189"/>
        <v>0</v>
      </c>
      <c r="L419" s="503">
        <f t="shared" si="189"/>
        <v>0</v>
      </c>
      <c r="M419" s="511">
        <f t="shared" si="183"/>
        <v>0</v>
      </c>
      <c r="N419" s="503">
        <f t="shared" si="190"/>
        <v>0</v>
      </c>
      <c r="O419" s="503">
        <f t="shared" si="190"/>
        <v>0</v>
      </c>
      <c r="P419" s="504">
        <f t="shared" si="191"/>
        <v>0</v>
      </c>
      <c r="Q419" s="505">
        <f t="shared" si="191"/>
        <v>0</v>
      </c>
      <c r="R419" s="506">
        <f t="shared" si="191"/>
        <v>0</v>
      </c>
      <c r="S419" s="507"/>
      <c r="T419" s="508"/>
      <c r="U419" s="509">
        <f t="shared" si="192"/>
        <v>0</v>
      </c>
      <c r="V419" s="510"/>
      <c r="W419" s="510"/>
    </row>
    <row r="420" spans="1:23" ht="12" customHeight="1">
      <c r="A420" s="498">
        <v>163001</v>
      </c>
      <c r="B420" s="499"/>
      <c r="C420" s="500"/>
      <c r="D420" s="501"/>
      <c r="E420" s="501"/>
      <c r="F420" s="501"/>
      <c r="G420" s="501"/>
      <c r="H420" s="501"/>
      <c r="I420" s="502"/>
      <c r="J420" s="503">
        <f t="shared" si="181"/>
        <v>0</v>
      </c>
      <c r="K420" s="503">
        <f t="shared" si="189"/>
        <v>0</v>
      </c>
      <c r="L420" s="503">
        <f t="shared" si="189"/>
        <v>0</v>
      </c>
      <c r="M420" s="511">
        <f t="shared" si="183"/>
        <v>0</v>
      </c>
      <c r="N420" s="503">
        <f t="shared" si="190"/>
        <v>0</v>
      </c>
      <c r="O420" s="503">
        <f t="shared" si="190"/>
        <v>0</v>
      </c>
      <c r="P420" s="504">
        <f t="shared" si="191"/>
        <v>0</v>
      </c>
      <c r="Q420" s="505">
        <f t="shared" si="191"/>
        <v>0</v>
      </c>
      <c r="R420" s="506">
        <f t="shared" si="191"/>
        <v>0</v>
      </c>
      <c r="S420" s="507"/>
      <c r="T420" s="508"/>
      <c r="U420" s="509">
        <f t="shared" si="192"/>
        <v>0</v>
      </c>
      <c r="V420" s="510"/>
      <c r="W420" s="510"/>
    </row>
    <row r="421" spans="1:23" ht="12" customHeight="1">
      <c r="A421" s="498">
        <v>163201</v>
      </c>
      <c r="B421" s="499"/>
      <c r="C421" s="500"/>
      <c r="D421" s="501"/>
      <c r="E421" s="501"/>
      <c r="F421" s="501"/>
      <c r="G421" s="501"/>
      <c r="H421" s="501"/>
      <c r="I421" s="502"/>
      <c r="J421" s="503">
        <f t="shared" si="181"/>
        <v>0</v>
      </c>
      <c r="K421" s="503">
        <f t="shared" ref="K421:L440" si="193">SUMIF($A$10:$A$332,$A421,K$10:K$332)</f>
        <v>0</v>
      </c>
      <c r="L421" s="503">
        <f t="shared" si="193"/>
        <v>0</v>
      </c>
      <c r="M421" s="511">
        <f t="shared" si="183"/>
        <v>0</v>
      </c>
      <c r="N421" s="503">
        <f t="shared" ref="N421:O440" si="194">SUMIF($A$10:$A$332,$A421,N$10:N$332)</f>
        <v>0</v>
      </c>
      <c r="O421" s="503">
        <f t="shared" si="194"/>
        <v>0</v>
      </c>
      <c r="P421" s="504">
        <f t="shared" ref="P421:R440" si="195">SUMIF($A$10:$A$327,$A421,P$10:P$327)</f>
        <v>0</v>
      </c>
      <c r="Q421" s="505">
        <f t="shared" si="195"/>
        <v>0</v>
      </c>
      <c r="R421" s="506">
        <f t="shared" si="195"/>
        <v>0</v>
      </c>
      <c r="S421" s="507"/>
      <c r="T421" s="508"/>
      <c r="U421" s="509">
        <f t="shared" si="192"/>
        <v>0</v>
      </c>
      <c r="V421" s="510"/>
      <c r="W421" s="510"/>
    </row>
    <row r="422" spans="1:23" ht="12" customHeight="1">
      <c r="A422" s="498">
        <v>163211</v>
      </c>
      <c r="B422" s="499"/>
      <c r="C422" s="500"/>
      <c r="D422" s="501"/>
      <c r="E422" s="501"/>
      <c r="F422" s="501"/>
      <c r="G422" s="501"/>
      <c r="H422" s="501"/>
      <c r="I422" s="502"/>
      <c r="J422" s="503">
        <f t="shared" si="181"/>
        <v>0</v>
      </c>
      <c r="K422" s="503">
        <f t="shared" si="193"/>
        <v>0</v>
      </c>
      <c r="L422" s="503">
        <f t="shared" si="193"/>
        <v>0</v>
      </c>
      <c r="M422" s="511">
        <f t="shared" si="183"/>
        <v>0</v>
      </c>
      <c r="N422" s="503">
        <f t="shared" si="194"/>
        <v>0</v>
      </c>
      <c r="O422" s="503">
        <f t="shared" si="194"/>
        <v>0</v>
      </c>
      <c r="P422" s="504">
        <f t="shared" si="195"/>
        <v>0</v>
      </c>
      <c r="Q422" s="505">
        <f t="shared" si="195"/>
        <v>0</v>
      </c>
      <c r="R422" s="506">
        <f t="shared" si="195"/>
        <v>0</v>
      </c>
      <c r="S422" s="507"/>
      <c r="T422" s="508"/>
      <c r="U422" s="509">
        <f t="shared" si="192"/>
        <v>0</v>
      </c>
      <c r="V422" s="510"/>
      <c r="W422" s="510"/>
    </row>
    <row r="423" spans="1:23" ht="12" customHeight="1">
      <c r="A423" s="498">
        <v>190100</v>
      </c>
      <c r="B423" s="499"/>
      <c r="C423" s="500"/>
      <c r="D423" s="501"/>
      <c r="E423" s="501"/>
      <c r="F423" s="501"/>
      <c r="G423" s="501"/>
      <c r="H423" s="501"/>
      <c r="I423" s="502"/>
      <c r="J423" s="503">
        <f t="shared" si="181"/>
        <v>0</v>
      </c>
      <c r="K423" s="503">
        <f t="shared" si="193"/>
        <v>0</v>
      </c>
      <c r="L423" s="503">
        <f t="shared" si="193"/>
        <v>0</v>
      </c>
      <c r="M423" s="511">
        <f t="shared" si="183"/>
        <v>0</v>
      </c>
      <c r="N423" s="503">
        <f t="shared" si="194"/>
        <v>0</v>
      </c>
      <c r="O423" s="503">
        <f t="shared" si="194"/>
        <v>0</v>
      </c>
      <c r="P423" s="504">
        <f t="shared" si="195"/>
        <v>0</v>
      </c>
      <c r="Q423" s="505">
        <f t="shared" si="195"/>
        <v>0</v>
      </c>
      <c r="R423" s="506">
        <f t="shared" si="195"/>
        <v>0</v>
      </c>
      <c r="S423" s="507"/>
      <c r="T423" s="508"/>
      <c r="U423" s="509">
        <f t="shared" si="192"/>
        <v>0</v>
      </c>
      <c r="V423" s="510"/>
      <c r="W423" s="510"/>
    </row>
    <row r="424" spans="1:23" ht="12" customHeight="1">
      <c r="A424" s="498">
        <v>200100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 t="shared" ref="J424:J487" si="196">SUMIF($A$10:$A$332,$A424,J$10:J$332)</f>
        <v>0</v>
      </c>
      <c r="K424" s="503">
        <f t="shared" si="193"/>
        <v>0</v>
      </c>
      <c r="L424" s="503">
        <f t="shared" si="193"/>
        <v>0</v>
      </c>
      <c r="M424" s="511">
        <f t="shared" si="183"/>
        <v>0</v>
      </c>
      <c r="N424" s="503">
        <f t="shared" si="194"/>
        <v>0</v>
      </c>
      <c r="O424" s="503">
        <f t="shared" si="194"/>
        <v>0</v>
      </c>
      <c r="P424" s="504">
        <f t="shared" si="195"/>
        <v>0</v>
      </c>
      <c r="Q424" s="505">
        <f t="shared" si="195"/>
        <v>0</v>
      </c>
      <c r="R424" s="506">
        <f t="shared" si="195"/>
        <v>0</v>
      </c>
      <c r="S424" s="507"/>
      <c r="T424" s="508"/>
      <c r="U424" s="509">
        <f t="shared" si="192"/>
        <v>0</v>
      </c>
      <c r="V424" s="510"/>
      <c r="W424" s="510"/>
    </row>
    <row r="425" spans="1:23" ht="12" customHeight="1">
      <c r="A425" s="498">
        <v>201101</v>
      </c>
      <c r="B425" s="499"/>
      <c r="C425" s="500"/>
      <c r="D425" s="501"/>
      <c r="E425" s="501"/>
      <c r="F425" s="501"/>
      <c r="G425" s="501"/>
      <c r="H425" s="501"/>
      <c r="I425" s="502"/>
      <c r="J425" s="503">
        <f t="shared" si="196"/>
        <v>8</v>
      </c>
      <c r="K425" s="503">
        <f t="shared" si="193"/>
        <v>0</v>
      </c>
      <c r="L425" s="503">
        <f t="shared" si="193"/>
        <v>8</v>
      </c>
      <c r="M425" s="511">
        <f t="shared" ref="M425:M488" si="197">SUMIF($A$10:$A$327,$A425,M$10:M$327)</f>
        <v>0</v>
      </c>
      <c r="N425" s="503">
        <f t="shared" si="194"/>
        <v>0</v>
      </c>
      <c r="O425" s="503">
        <f t="shared" si="194"/>
        <v>16</v>
      </c>
      <c r="P425" s="504">
        <f t="shared" si="195"/>
        <v>0</v>
      </c>
      <c r="Q425" s="505">
        <f t="shared" si="195"/>
        <v>0</v>
      </c>
      <c r="R425" s="506">
        <f t="shared" si="195"/>
        <v>0</v>
      </c>
      <c r="S425" s="507"/>
      <c r="T425" s="508"/>
      <c r="U425" s="509">
        <f t="shared" si="192"/>
        <v>16</v>
      </c>
      <c r="V425" s="510"/>
      <c r="W425" s="510"/>
    </row>
    <row r="426" spans="1:23" ht="12" customHeight="1">
      <c r="A426" s="498">
        <v>201201</v>
      </c>
      <c r="B426" s="499"/>
      <c r="C426" s="500"/>
      <c r="D426" s="501"/>
      <c r="E426" s="501"/>
      <c r="F426" s="501"/>
      <c r="G426" s="501"/>
      <c r="H426" s="501"/>
      <c r="I426" s="502"/>
      <c r="J426" s="503">
        <f t="shared" si="196"/>
        <v>0</v>
      </c>
      <c r="K426" s="503">
        <f t="shared" si="193"/>
        <v>0</v>
      </c>
      <c r="L426" s="503">
        <f t="shared" si="193"/>
        <v>0</v>
      </c>
      <c r="M426" s="511">
        <f t="shared" si="197"/>
        <v>0</v>
      </c>
      <c r="N426" s="503">
        <f t="shared" si="194"/>
        <v>0</v>
      </c>
      <c r="O426" s="503">
        <f t="shared" si="194"/>
        <v>0</v>
      </c>
      <c r="P426" s="504">
        <f t="shared" si="195"/>
        <v>0</v>
      </c>
      <c r="Q426" s="505">
        <f t="shared" si="195"/>
        <v>0</v>
      </c>
      <c r="R426" s="506">
        <f t="shared" si="195"/>
        <v>0</v>
      </c>
      <c r="S426" s="507"/>
      <c r="T426" s="508"/>
      <c r="U426" s="509">
        <f t="shared" si="192"/>
        <v>0</v>
      </c>
      <c r="V426" s="510"/>
      <c r="W426" s="510"/>
    </row>
    <row r="427" spans="1:23" ht="12" customHeight="1">
      <c r="A427" s="498">
        <v>201501</v>
      </c>
      <c r="B427" s="499"/>
      <c r="C427" s="500"/>
      <c r="D427" s="501"/>
      <c r="E427" s="501"/>
      <c r="F427" s="501"/>
      <c r="G427" s="501"/>
      <c r="H427" s="501"/>
      <c r="I427" s="502"/>
      <c r="J427" s="503">
        <f t="shared" si="196"/>
        <v>0</v>
      </c>
      <c r="K427" s="503">
        <f t="shared" si="193"/>
        <v>0</v>
      </c>
      <c r="L427" s="503">
        <f t="shared" si="193"/>
        <v>0</v>
      </c>
      <c r="M427" s="511">
        <f t="shared" si="197"/>
        <v>0</v>
      </c>
      <c r="N427" s="503">
        <f t="shared" si="194"/>
        <v>0</v>
      </c>
      <c r="O427" s="503">
        <f t="shared" si="194"/>
        <v>0</v>
      </c>
      <c r="P427" s="504">
        <f t="shared" si="195"/>
        <v>0</v>
      </c>
      <c r="Q427" s="505">
        <f t="shared" si="195"/>
        <v>16</v>
      </c>
      <c r="R427" s="506">
        <f t="shared" si="195"/>
        <v>16</v>
      </c>
      <c r="S427" s="507"/>
      <c r="T427" s="508"/>
      <c r="U427" s="509">
        <f t="shared" si="192"/>
        <v>16</v>
      </c>
      <c r="V427" s="510"/>
      <c r="W427" s="510"/>
    </row>
    <row r="428" spans="1:23" ht="12" customHeight="1">
      <c r="A428" s="498">
        <v>202101</v>
      </c>
      <c r="B428" s="499"/>
      <c r="C428" s="500"/>
      <c r="D428" s="501"/>
      <c r="E428" s="501"/>
      <c r="F428" s="501"/>
      <c r="G428" s="501"/>
      <c r="H428" s="501"/>
      <c r="I428" s="502"/>
      <c r="J428" s="503">
        <f t="shared" si="196"/>
        <v>0</v>
      </c>
      <c r="K428" s="503">
        <f t="shared" si="193"/>
        <v>0</v>
      </c>
      <c r="L428" s="503">
        <f t="shared" si="193"/>
        <v>0</v>
      </c>
      <c r="M428" s="511">
        <f t="shared" si="197"/>
        <v>0</v>
      </c>
      <c r="N428" s="503">
        <f t="shared" si="194"/>
        <v>0</v>
      </c>
      <c r="O428" s="503">
        <f t="shared" si="194"/>
        <v>0</v>
      </c>
      <c r="P428" s="504">
        <f t="shared" si="195"/>
        <v>0</v>
      </c>
      <c r="Q428" s="505">
        <f t="shared" si="195"/>
        <v>0</v>
      </c>
      <c r="R428" s="506">
        <f t="shared" si="195"/>
        <v>0</v>
      </c>
      <c r="S428" s="507"/>
      <c r="T428" s="508"/>
      <c r="U428" s="509">
        <f t="shared" si="192"/>
        <v>0</v>
      </c>
      <c r="V428" s="510"/>
      <c r="W428" s="510"/>
    </row>
    <row r="429" spans="1:23" ht="12" customHeight="1">
      <c r="A429" s="498">
        <v>202301</v>
      </c>
      <c r="B429" s="499"/>
      <c r="C429" s="500"/>
      <c r="D429" s="501"/>
      <c r="E429" s="501"/>
      <c r="F429" s="501"/>
      <c r="G429" s="501"/>
      <c r="H429" s="501"/>
      <c r="I429" s="502"/>
      <c r="J429" s="503">
        <f t="shared" si="196"/>
        <v>0</v>
      </c>
      <c r="K429" s="503">
        <f t="shared" si="193"/>
        <v>0</v>
      </c>
      <c r="L429" s="503">
        <f t="shared" si="193"/>
        <v>0</v>
      </c>
      <c r="M429" s="511">
        <f t="shared" si="197"/>
        <v>0</v>
      </c>
      <c r="N429" s="503">
        <f t="shared" si="194"/>
        <v>0</v>
      </c>
      <c r="O429" s="503">
        <f t="shared" si="194"/>
        <v>0</v>
      </c>
      <c r="P429" s="504">
        <f t="shared" si="195"/>
        <v>0</v>
      </c>
      <c r="Q429" s="505">
        <f t="shared" si="195"/>
        <v>0</v>
      </c>
      <c r="R429" s="506">
        <f t="shared" si="195"/>
        <v>0</v>
      </c>
      <c r="S429" s="507"/>
      <c r="T429" s="508"/>
      <c r="U429" s="509">
        <f t="shared" si="192"/>
        <v>0</v>
      </c>
      <c r="V429" s="510"/>
      <c r="W429" s="510"/>
    </row>
    <row r="430" spans="1:23" ht="12" customHeight="1">
      <c r="A430" s="498">
        <v>203101</v>
      </c>
      <c r="B430" s="499"/>
      <c r="C430" s="500"/>
      <c r="D430" s="501"/>
      <c r="E430" s="501"/>
      <c r="F430" s="501"/>
      <c r="G430" s="501"/>
      <c r="H430" s="501"/>
      <c r="I430" s="502"/>
      <c r="J430" s="503">
        <f t="shared" si="196"/>
        <v>27</v>
      </c>
      <c r="K430" s="503">
        <f t="shared" si="193"/>
        <v>20</v>
      </c>
      <c r="L430" s="503">
        <f t="shared" si="193"/>
        <v>45</v>
      </c>
      <c r="M430" s="511">
        <f t="shared" si="197"/>
        <v>0</v>
      </c>
      <c r="N430" s="503">
        <f t="shared" si="194"/>
        <v>0</v>
      </c>
      <c r="O430" s="503">
        <f t="shared" si="194"/>
        <v>92</v>
      </c>
      <c r="P430" s="504">
        <f t="shared" si="195"/>
        <v>0</v>
      </c>
      <c r="Q430" s="505">
        <f t="shared" si="195"/>
        <v>0</v>
      </c>
      <c r="R430" s="506">
        <f t="shared" si="195"/>
        <v>0</v>
      </c>
      <c r="S430" s="507"/>
      <c r="T430" s="508"/>
      <c r="U430" s="509">
        <f t="shared" si="192"/>
        <v>92</v>
      </c>
      <c r="V430" s="510"/>
      <c r="W430" s="510"/>
    </row>
    <row r="431" spans="1:23" ht="12" customHeight="1">
      <c r="A431" s="498">
        <v>203201</v>
      </c>
      <c r="B431" s="499"/>
      <c r="C431" s="500"/>
      <c r="D431" s="501"/>
      <c r="E431" s="501"/>
      <c r="F431" s="501"/>
      <c r="G431" s="501"/>
      <c r="H431" s="501"/>
      <c r="I431" s="502"/>
      <c r="J431" s="503">
        <f t="shared" si="196"/>
        <v>0</v>
      </c>
      <c r="K431" s="503">
        <f t="shared" si="193"/>
        <v>0</v>
      </c>
      <c r="L431" s="503">
        <f t="shared" si="193"/>
        <v>0</v>
      </c>
      <c r="M431" s="511">
        <f t="shared" si="197"/>
        <v>0</v>
      </c>
      <c r="N431" s="503">
        <f t="shared" si="194"/>
        <v>0</v>
      </c>
      <c r="O431" s="503">
        <f t="shared" si="194"/>
        <v>0</v>
      </c>
      <c r="P431" s="504">
        <f t="shared" si="195"/>
        <v>0</v>
      </c>
      <c r="Q431" s="505">
        <f t="shared" si="195"/>
        <v>0</v>
      </c>
      <c r="R431" s="506">
        <f t="shared" si="195"/>
        <v>0</v>
      </c>
      <c r="S431" s="507"/>
      <c r="T431" s="508"/>
      <c r="U431" s="509">
        <f t="shared" si="192"/>
        <v>0</v>
      </c>
      <c r="V431" s="510"/>
      <c r="W431" s="510"/>
    </row>
    <row r="432" spans="1:23" ht="12" customHeight="1">
      <c r="A432" s="498">
        <v>203501</v>
      </c>
      <c r="B432" s="499"/>
      <c r="C432" s="500"/>
      <c r="D432" s="501"/>
      <c r="E432" s="501"/>
      <c r="F432" s="501"/>
      <c r="G432" s="501"/>
      <c r="H432" s="501"/>
      <c r="I432" s="502"/>
      <c r="J432" s="503">
        <f t="shared" si="196"/>
        <v>0</v>
      </c>
      <c r="K432" s="503">
        <f t="shared" si="193"/>
        <v>0</v>
      </c>
      <c r="L432" s="503">
        <f t="shared" si="193"/>
        <v>0</v>
      </c>
      <c r="M432" s="511">
        <f t="shared" si="197"/>
        <v>0</v>
      </c>
      <c r="N432" s="503">
        <f t="shared" si="194"/>
        <v>0</v>
      </c>
      <c r="O432" s="503">
        <f t="shared" si="194"/>
        <v>0</v>
      </c>
      <c r="P432" s="504">
        <f t="shared" si="195"/>
        <v>0</v>
      </c>
      <c r="Q432" s="505">
        <f t="shared" si="195"/>
        <v>170</v>
      </c>
      <c r="R432" s="506">
        <f t="shared" si="195"/>
        <v>170</v>
      </c>
      <c r="S432" s="507"/>
      <c r="T432" s="508"/>
      <c r="U432" s="509">
        <f t="shared" si="192"/>
        <v>170</v>
      </c>
      <c r="V432" s="510"/>
      <c r="W432" s="510"/>
    </row>
    <row r="433" spans="1:23" ht="12" customHeight="1">
      <c r="A433" s="498">
        <v>203701</v>
      </c>
      <c r="B433" s="499"/>
      <c r="C433" s="500"/>
      <c r="D433" s="501"/>
      <c r="E433" s="501"/>
      <c r="F433" s="501"/>
      <c r="G433" s="501"/>
      <c r="H433" s="501"/>
      <c r="I433" s="502"/>
      <c r="J433" s="503">
        <f t="shared" si="196"/>
        <v>0</v>
      </c>
      <c r="K433" s="503">
        <f t="shared" si="193"/>
        <v>0</v>
      </c>
      <c r="L433" s="503">
        <f t="shared" si="193"/>
        <v>0</v>
      </c>
      <c r="M433" s="511">
        <f t="shared" si="197"/>
        <v>0</v>
      </c>
      <c r="N433" s="503">
        <f t="shared" si="194"/>
        <v>0</v>
      </c>
      <c r="O433" s="503">
        <f t="shared" si="194"/>
        <v>0</v>
      </c>
      <c r="P433" s="504">
        <f t="shared" si="195"/>
        <v>0</v>
      </c>
      <c r="Q433" s="505">
        <f t="shared" si="195"/>
        <v>0</v>
      </c>
      <c r="R433" s="506">
        <f t="shared" si="195"/>
        <v>0</v>
      </c>
      <c r="S433" s="507"/>
      <c r="T433" s="508"/>
      <c r="U433" s="509">
        <f t="shared" si="192"/>
        <v>0</v>
      </c>
      <c r="V433" s="510"/>
      <c r="W433" s="510"/>
    </row>
    <row r="434" spans="1:23" ht="12" customHeight="1">
      <c r="A434" s="498">
        <v>204101</v>
      </c>
      <c r="B434" s="499"/>
      <c r="C434" s="500"/>
      <c r="D434" s="501"/>
      <c r="E434" s="501"/>
      <c r="F434" s="501"/>
      <c r="G434" s="501"/>
      <c r="H434" s="501"/>
      <c r="I434" s="502"/>
      <c r="J434" s="503">
        <f t="shared" si="196"/>
        <v>0</v>
      </c>
      <c r="K434" s="503">
        <f t="shared" si="193"/>
        <v>0</v>
      </c>
      <c r="L434" s="503">
        <f t="shared" si="193"/>
        <v>0</v>
      </c>
      <c r="M434" s="511">
        <f t="shared" si="197"/>
        <v>0</v>
      </c>
      <c r="N434" s="503">
        <f t="shared" si="194"/>
        <v>0</v>
      </c>
      <c r="O434" s="503">
        <f t="shared" si="194"/>
        <v>0</v>
      </c>
      <c r="P434" s="504">
        <f t="shared" si="195"/>
        <v>0</v>
      </c>
      <c r="Q434" s="505">
        <f t="shared" si="195"/>
        <v>0</v>
      </c>
      <c r="R434" s="506">
        <f t="shared" si="195"/>
        <v>0</v>
      </c>
      <c r="S434" s="507"/>
      <c r="T434" s="508"/>
      <c r="U434" s="509">
        <f t="shared" si="192"/>
        <v>0</v>
      </c>
      <c r="V434" s="510"/>
      <c r="W434" s="510"/>
    </row>
    <row r="435" spans="1:23" ht="12" customHeight="1">
      <c r="A435" s="498">
        <v>204501</v>
      </c>
      <c r="B435" s="499"/>
      <c r="C435" s="500"/>
      <c r="D435" s="501"/>
      <c r="E435" s="501"/>
      <c r="F435" s="501"/>
      <c r="G435" s="501"/>
      <c r="H435" s="501"/>
      <c r="I435" s="502"/>
      <c r="J435" s="503">
        <f t="shared" si="196"/>
        <v>0</v>
      </c>
      <c r="K435" s="503">
        <f t="shared" si="193"/>
        <v>0</v>
      </c>
      <c r="L435" s="503">
        <f t="shared" si="193"/>
        <v>0</v>
      </c>
      <c r="M435" s="511">
        <f t="shared" si="197"/>
        <v>0</v>
      </c>
      <c r="N435" s="503">
        <f t="shared" si="194"/>
        <v>0</v>
      </c>
      <c r="O435" s="503">
        <f t="shared" si="194"/>
        <v>0</v>
      </c>
      <c r="P435" s="504">
        <f t="shared" si="195"/>
        <v>0</v>
      </c>
      <c r="Q435" s="505">
        <f t="shared" si="195"/>
        <v>165</v>
      </c>
      <c r="R435" s="506">
        <f t="shared" si="195"/>
        <v>165</v>
      </c>
      <c r="S435" s="507"/>
      <c r="T435" s="508"/>
      <c r="U435" s="509">
        <f t="shared" si="192"/>
        <v>165</v>
      </c>
      <c r="V435" s="510"/>
      <c r="W435" s="510"/>
    </row>
    <row r="436" spans="1:23" ht="12" customHeight="1">
      <c r="A436" s="498">
        <v>211001</v>
      </c>
      <c r="B436" s="499"/>
      <c r="C436" s="500"/>
      <c r="D436" s="501"/>
      <c r="E436" s="501"/>
      <c r="F436" s="501"/>
      <c r="G436" s="501"/>
      <c r="H436" s="501"/>
      <c r="I436" s="502"/>
      <c r="J436" s="503">
        <f t="shared" si="196"/>
        <v>0</v>
      </c>
      <c r="K436" s="503">
        <f t="shared" si="193"/>
        <v>0</v>
      </c>
      <c r="L436" s="503">
        <f t="shared" si="193"/>
        <v>0</v>
      </c>
      <c r="M436" s="511">
        <f t="shared" si="197"/>
        <v>0</v>
      </c>
      <c r="N436" s="503">
        <f t="shared" si="194"/>
        <v>0</v>
      </c>
      <c r="O436" s="503">
        <f t="shared" si="194"/>
        <v>0</v>
      </c>
      <c r="P436" s="504">
        <f t="shared" si="195"/>
        <v>0</v>
      </c>
      <c r="Q436" s="505">
        <f t="shared" si="195"/>
        <v>0</v>
      </c>
      <c r="R436" s="506">
        <f t="shared" si="195"/>
        <v>0</v>
      </c>
      <c r="S436" s="507"/>
      <c r="T436" s="508"/>
      <c r="U436" s="509">
        <f t="shared" si="192"/>
        <v>0</v>
      </c>
      <c r="V436" s="510"/>
      <c r="W436" s="510"/>
    </row>
    <row r="437" spans="1:23" ht="12" customHeight="1">
      <c r="A437" s="498">
        <v>212003</v>
      </c>
      <c r="B437" s="499"/>
      <c r="C437" s="500"/>
      <c r="D437" s="501"/>
      <c r="E437" s="501"/>
      <c r="F437" s="501"/>
      <c r="G437" s="501"/>
      <c r="H437" s="501"/>
      <c r="I437" s="502"/>
      <c r="J437" s="503">
        <f t="shared" si="196"/>
        <v>0</v>
      </c>
      <c r="K437" s="503">
        <f t="shared" si="193"/>
        <v>0</v>
      </c>
      <c r="L437" s="503">
        <f t="shared" si="193"/>
        <v>0</v>
      </c>
      <c r="M437" s="511">
        <f t="shared" si="197"/>
        <v>0</v>
      </c>
      <c r="N437" s="503">
        <f t="shared" si="194"/>
        <v>0</v>
      </c>
      <c r="O437" s="503">
        <f t="shared" si="194"/>
        <v>0</v>
      </c>
      <c r="P437" s="504">
        <f t="shared" si="195"/>
        <v>0</v>
      </c>
      <c r="Q437" s="505">
        <f t="shared" si="195"/>
        <v>0</v>
      </c>
      <c r="R437" s="506">
        <f t="shared" si="195"/>
        <v>0</v>
      </c>
      <c r="S437" s="507"/>
      <c r="T437" s="508"/>
      <c r="U437" s="509">
        <f t="shared" si="192"/>
        <v>0</v>
      </c>
      <c r="V437" s="510"/>
      <c r="W437" s="510"/>
    </row>
    <row r="438" spans="1:23" ht="12" customHeight="1">
      <c r="A438" s="498">
        <v>213001</v>
      </c>
      <c r="B438" s="499"/>
      <c r="C438" s="500"/>
      <c r="D438" s="501"/>
      <c r="E438" s="501"/>
      <c r="F438" s="501"/>
      <c r="G438" s="501"/>
      <c r="H438" s="501"/>
      <c r="I438" s="502"/>
      <c r="J438" s="503">
        <f t="shared" si="196"/>
        <v>0</v>
      </c>
      <c r="K438" s="503">
        <f t="shared" si="193"/>
        <v>0</v>
      </c>
      <c r="L438" s="503">
        <f t="shared" si="193"/>
        <v>0</v>
      </c>
      <c r="M438" s="511">
        <f t="shared" si="197"/>
        <v>0</v>
      </c>
      <c r="N438" s="503">
        <f t="shared" si="194"/>
        <v>0</v>
      </c>
      <c r="O438" s="503">
        <f t="shared" si="194"/>
        <v>0</v>
      </c>
      <c r="P438" s="504">
        <f t="shared" si="195"/>
        <v>0</v>
      </c>
      <c r="Q438" s="505">
        <f t="shared" si="195"/>
        <v>0</v>
      </c>
      <c r="R438" s="506">
        <f t="shared" si="195"/>
        <v>0</v>
      </c>
      <c r="S438" s="507"/>
      <c r="T438" s="508"/>
      <c r="U438" s="509">
        <f t="shared" si="192"/>
        <v>0</v>
      </c>
      <c r="V438" s="510"/>
      <c r="W438" s="510"/>
    </row>
    <row r="439" spans="1:23" ht="12" customHeight="1">
      <c r="A439" s="498">
        <v>216201</v>
      </c>
      <c r="B439" s="499"/>
      <c r="C439" s="500"/>
      <c r="D439" s="501"/>
      <c r="E439" s="501"/>
      <c r="F439" s="501"/>
      <c r="G439" s="501"/>
      <c r="H439" s="501"/>
      <c r="I439" s="502"/>
      <c r="J439" s="503">
        <f t="shared" si="196"/>
        <v>24</v>
      </c>
      <c r="K439" s="503">
        <f t="shared" si="193"/>
        <v>0</v>
      </c>
      <c r="L439" s="503">
        <f t="shared" si="193"/>
        <v>0</v>
      </c>
      <c r="M439" s="511">
        <f t="shared" si="197"/>
        <v>0</v>
      </c>
      <c r="N439" s="503">
        <f t="shared" si="194"/>
        <v>0</v>
      </c>
      <c r="O439" s="503">
        <f t="shared" si="194"/>
        <v>24</v>
      </c>
      <c r="P439" s="504">
        <f t="shared" si="195"/>
        <v>0</v>
      </c>
      <c r="Q439" s="505">
        <f t="shared" si="195"/>
        <v>0</v>
      </c>
      <c r="R439" s="506">
        <f t="shared" si="195"/>
        <v>0</v>
      </c>
      <c r="S439" s="507"/>
      <c r="T439" s="508"/>
      <c r="U439" s="509">
        <f t="shared" si="192"/>
        <v>24</v>
      </c>
      <c r="V439" s="510"/>
      <c r="W439" s="510"/>
    </row>
    <row r="440" spans="1:23" ht="12" customHeight="1">
      <c r="A440" s="498">
        <v>216251</v>
      </c>
      <c r="B440" s="499"/>
      <c r="C440" s="500"/>
      <c r="D440" s="501"/>
      <c r="E440" s="501"/>
      <c r="F440" s="501"/>
      <c r="G440" s="501"/>
      <c r="H440" s="501"/>
      <c r="I440" s="502"/>
      <c r="J440" s="503">
        <f t="shared" si="196"/>
        <v>0</v>
      </c>
      <c r="K440" s="503">
        <f t="shared" si="193"/>
        <v>0</v>
      </c>
      <c r="L440" s="503">
        <f t="shared" si="193"/>
        <v>0</v>
      </c>
      <c r="M440" s="511">
        <f t="shared" si="197"/>
        <v>0</v>
      </c>
      <c r="N440" s="503">
        <f t="shared" si="194"/>
        <v>0</v>
      </c>
      <c r="O440" s="503">
        <f t="shared" si="194"/>
        <v>0</v>
      </c>
      <c r="P440" s="504">
        <f t="shared" si="195"/>
        <v>0</v>
      </c>
      <c r="Q440" s="505">
        <f t="shared" si="195"/>
        <v>0</v>
      </c>
      <c r="R440" s="506">
        <f t="shared" si="195"/>
        <v>0</v>
      </c>
      <c r="S440" s="507"/>
      <c r="T440" s="508"/>
      <c r="U440" s="509">
        <f t="shared" si="192"/>
        <v>0</v>
      </c>
      <c r="V440" s="510"/>
      <c r="W440" s="510"/>
    </row>
    <row r="441" spans="1:23" ht="12" customHeight="1">
      <c r="A441" s="498">
        <v>221001</v>
      </c>
      <c r="B441" s="499"/>
      <c r="C441" s="500"/>
      <c r="D441" s="501"/>
      <c r="E441" s="501"/>
      <c r="F441" s="501"/>
      <c r="G441" s="501"/>
      <c r="H441" s="501"/>
      <c r="I441" s="502"/>
      <c r="J441" s="503">
        <f t="shared" si="196"/>
        <v>0</v>
      </c>
      <c r="K441" s="503">
        <f t="shared" ref="K441:L460" si="198">SUMIF($A$10:$A$332,$A441,K$10:K$332)</f>
        <v>0</v>
      </c>
      <c r="L441" s="503">
        <f t="shared" si="198"/>
        <v>0</v>
      </c>
      <c r="M441" s="511">
        <f t="shared" si="197"/>
        <v>0</v>
      </c>
      <c r="N441" s="503">
        <f t="shared" ref="N441:O460" si="199">SUMIF($A$10:$A$332,$A441,N$10:N$332)</f>
        <v>0</v>
      </c>
      <c r="O441" s="503">
        <f t="shared" si="199"/>
        <v>0</v>
      </c>
      <c r="P441" s="504">
        <f t="shared" ref="P441:R460" si="200">SUMIF($A$10:$A$327,$A441,P$10:P$327)</f>
        <v>0</v>
      </c>
      <c r="Q441" s="505">
        <f t="shared" si="200"/>
        <v>0</v>
      </c>
      <c r="R441" s="506">
        <f t="shared" si="200"/>
        <v>0</v>
      </c>
      <c r="S441" s="507"/>
      <c r="T441" s="508"/>
      <c r="U441" s="509">
        <f t="shared" si="192"/>
        <v>0</v>
      </c>
      <c r="V441" s="510"/>
      <c r="W441" s="510"/>
    </row>
    <row r="442" spans="1:23" ht="12" customHeight="1">
      <c r="A442" s="498">
        <v>222001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 t="shared" si="196"/>
        <v>0</v>
      </c>
      <c r="K442" s="503">
        <f t="shared" si="198"/>
        <v>0</v>
      </c>
      <c r="L442" s="503">
        <f t="shared" si="198"/>
        <v>0</v>
      </c>
      <c r="M442" s="511">
        <f t="shared" si="197"/>
        <v>0</v>
      </c>
      <c r="N442" s="503">
        <f t="shared" si="199"/>
        <v>0</v>
      </c>
      <c r="O442" s="503">
        <f t="shared" si="199"/>
        <v>0</v>
      </c>
      <c r="P442" s="504">
        <f t="shared" si="200"/>
        <v>0</v>
      </c>
      <c r="Q442" s="505">
        <f t="shared" si="200"/>
        <v>0</v>
      </c>
      <c r="R442" s="506">
        <f t="shared" si="200"/>
        <v>0</v>
      </c>
      <c r="S442" s="507"/>
      <c r="T442" s="508"/>
      <c r="U442" s="509">
        <f t="shared" si="192"/>
        <v>0</v>
      </c>
      <c r="V442" s="510"/>
      <c r="W442" s="510"/>
    </row>
    <row r="443" spans="1:23" ht="12" customHeight="1">
      <c r="A443" s="498">
        <v>226001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 t="shared" si="196"/>
        <v>0</v>
      </c>
      <c r="K443" s="503">
        <f t="shared" si="198"/>
        <v>0</v>
      </c>
      <c r="L443" s="503">
        <f t="shared" si="198"/>
        <v>0</v>
      </c>
      <c r="M443" s="511">
        <f t="shared" si="197"/>
        <v>0</v>
      </c>
      <c r="N443" s="503">
        <f t="shared" si="199"/>
        <v>0</v>
      </c>
      <c r="O443" s="503">
        <f t="shared" si="199"/>
        <v>0</v>
      </c>
      <c r="P443" s="504">
        <f t="shared" si="200"/>
        <v>0</v>
      </c>
      <c r="Q443" s="505">
        <f t="shared" si="200"/>
        <v>0</v>
      </c>
      <c r="R443" s="506">
        <f t="shared" si="200"/>
        <v>0</v>
      </c>
      <c r="S443" s="507"/>
      <c r="T443" s="508"/>
      <c r="U443" s="509">
        <f t="shared" si="192"/>
        <v>0</v>
      </c>
      <c r="V443" s="510"/>
      <c r="W443" s="510"/>
    </row>
    <row r="444" spans="1:23" ht="12" customHeight="1">
      <c r="A444" s="498">
        <v>226501</v>
      </c>
      <c r="B444" s="499"/>
      <c r="C444" s="500"/>
      <c r="D444" s="501"/>
      <c r="E444" s="501"/>
      <c r="F444" s="501"/>
      <c r="G444" s="501"/>
      <c r="H444" s="501"/>
      <c r="I444" s="502"/>
      <c r="J444" s="503">
        <f t="shared" si="196"/>
        <v>0</v>
      </c>
      <c r="K444" s="503">
        <f t="shared" si="198"/>
        <v>0</v>
      </c>
      <c r="L444" s="503">
        <f t="shared" si="198"/>
        <v>0</v>
      </c>
      <c r="M444" s="511">
        <f t="shared" si="197"/>
        <v>0</v>
      </c>
      <c r="N444" s="503">
        <f t="shared" si="199"/>
        <v>0</v>
      </c>
      <c r="O444" s="503">
        <f t="shared" si="199"/>
        <v>0</v>
      </c>
      <c r="P444" s="504">
        <f t="shared" si="200"/>
        <v>0</v>
      </c>
      <c r="Q444" s="505">
        <f t="shared" si="200"/>
        <v>0</v>
      </c>
      <c r="R444" s="506">
        <f t="shared" si="200"/>
        <v>0</v>
      </c>
      <c r="S444" s="507"/>
      <c r="T444" s="508"/>
      <c r="U444" s="509">
        <f t="shared" si="192"/>
        <v>0</v>
      </c>
      <c r="V444" s="510"/>
      <c r="W444" s="510"/>
    </row>
    <row r="445" spans="1:23" ht="12" customHeight="1">
      <c r="A445" s="498">
        <v>300000</v>
      </c>
      <c r="B445" s="499"/>
      <c r="C445" s="500"/>
      <c r="D445" s="501"/>
      <c r="E445" s="501"/>
      <c r="F445" s="501"/>
      <c r="G445" s="501"/>
      <c r="H445" s="501"/>
      <c r="I445" s="502"/>
      <c r="J445" s="503">
        <f t="shared" si="196"/>
        <v>0</v>
      </c>
      <c r="K445" s="503">
        <f t="shared" si="198"/>
        <v>0</v>
      </c>
      <c r="L445" s="503">
        <f t="shared" si="198"/>
        <v>0</v>
      </c>
      <c r="M445" s="511">
        <f t="shared" si="197"/>
        <v>0</v>
      </c>
      <c r="N445" s="503">
        <f t="shared" si="199"/>
        <v>0</v>
      </c>
      <c r="O445" s="503">
        <f t="shared" si="199"/>
        <v>0</v>
      </c>
      <c r="P445" s="504">
        <f t="shared" si="200"/>
        <v>0</v>
      </c>
      <c r="Q445" s="505">
        <f t="shared" si="200"/>
        <v>0</v>
      </c>
      <c r="R445" s="506">
        <f t="shared" si="200"/>
        <v>0</v>
      </c>
      <c r="S445" s="507"/>
      <c r="T445" s="508"/>
      <c r="U445" s="509">
        <f t="shared" si="192"/>
        <v>0</v>
      </c>
      <c r="V445" s="510"/>
      <c r="W445" s="510"/>
    </row>
    <row r="446" spans="1:23" ht="12" customHeight="1">
      <c r="A446" s="498">
        <v>300010</v>
      </c>
      <c r="B446" s="499"/>
      <c r="C446" s="500"/>
      <c r="D446" s="501"/>
      <c r="E446" s="501"/>
      <c r="F446" s="501"/>
      <c r="G446" s="501"/>
      <c r="H446" s="501"/>
      <c r="I446" s="502"/>
      <c r="J446" s="503">
        <f t="shared" si="196"/>
        <v>0</v>
      </c>
      <c r="K446" s="503">
        <f t="shared" si="198"/>
        <v>0</v>
      </c>
      <c r="L446" s="503">
        <f t="shared" si="198"/>
        <v>0</v>
      </c>
      <c r="M446" s="511">
        <f t="shared" si="197"/>
        <v>0</v>
      </c>
      <c r="N446" s="503">
        <f t="shared" si="199"/>
        <v>0</v>
      </c>
      <c r="O446" s="503">
        <f t="shared" si="199"/>
        <v>0</v>
      </c>
      <c r="P446" s="504">
        <f t="shared" si="200"/>
        <v>0</v>
      </c>
      <c r="Q446" s="505">
        <f t="shared" si="200"/>
        <v>0</v>
      </c>
      <c r="R446" s="506">
        <f t="shared" si="200"/>
        <v>0</v>
      </c>
      <c r="S446" s="507"/>
      <c r="T446" s="508"/>
      <c r="U446" s="509">
        <f t="shared" si="192"/>
        <v>0</v>
      </c>
      <c r="V446" s="510"/>
      <c r="W446" s="510"/>
    </row>
    <row r="447" spans="1:23" ht="12" customHeight="1">
      <c r="A447" s="498">
        <v>300030</v>
      </c>
      <c r="B447" s="499"/>
      <c r="C447" s="500"/>
      <c r="D447" s="501"/>
      <c r="E447" s="501"/>
      <c r="F447" s="501"/>
      <c r="G447" s="501"/>
      <c r="H447" s="501"/>
      <c r="I447" s="502"/>
      <c r="J447" s="503">
        <f t="shared" si="196"/>
        <v>0</v>
      </c>
      <c r="K447" s="503">
        <f t="shared" si="198"/>
        <v>0</v>
      </c>
      <c r="L447" s="503">
        <f t="shared" si="198"/>
        <v>0</v>
      </c>
      <c r="M447" s="511">
        <f t="shared" si="197"/>
        <v>0</v>
      </c>
      <c r="N447" s="503">
        <f t="shared" si="199"/>
        <v>0</v>
      </c>
      <c r="O447" s="503">
        <f t="shared" si="199"/>
        <v>0</v>
      </c>
      <c r="P447" s="504">
        <f t="shared" si="200"/>
        <v>0</v>
      </c>
      <c r="Q447" s="505">
        <f t="shared" si="200"/>
        <v>0</v>
      </c>
      <c r="R447" s="506">
        <f t="shared" si="200"/>
        <v>0</v>
      </c>
      <c r="S447" s="507"/>
      <c r="T447" s="508"/>
      <c r="U447" s="509">
        <f t="shared" si="192"/>
        <v>0</v>
      </c>
      <c r="V447" s="510"/>
      <c r="W447" s="510"/>
    </row>
    <row r="448" spans="1:23" ht="12" customHeight="1">
      <c r="A448" s="498">
        <v>300300</v>
      </c>
      <c r="B448" s="499"/>
      <c r="C448" s="500"/>
      <c r="D448" s="501"/>
      <c r="E448" s="501"/>
      <c r="F448" s="501"/>
      <c r="G448" s="501"/>
      <c r="H448" s="501"/>
      <c r="I448" s="502"/>
      <c r="J448" s="503">
        <f t="shared" si="196"/>
        <v>0</v>
      </c>
      <c r="K448" s="503">
        <f t="shared" si="198"/>
        <v>0</v>
      </c>
      <c r="L448" s="503">
        <f t="shared" si="198"/>
        <v>0</v>
      </c>
      <c r="M448" s="511">
        <f t="shared" si="197"/>
        <v>0</v>
      </c>
      <c r="N448" s="503">
        <f t="shared" si="199"/>
        <v>0</v>
      </c>
      <c r="O448" s="503">
        <f t="shared" si="199"/>
        <v>0</v>
      </c>
      <c r="P448" s="504">
        <f t="shared" si="200"/>
        <v>0</v>
      </c>
      <c r="Q448" s="505">
        <f t="shared" si="200"/>
        <v>0</v>
      </c>
      <c r="R448" s="506">
        <f t="shared" si="200"/>
        <v>0</v>
      </c>
      <c r="S448" s="507"/>
      <c r="T448" s="508"/>
      <c r="U448" s="509">
        <f t="shared" si="192"/>
        <v>0</v>
      </c>
      <c r="V448" s="510"/>
      <c r="W448" s="510"/>
    </row>
    <row r="449" spans="1:23" ht="12" customHeight="1">
      <c r="A449" s="498">
        <v>300400</v>
      </c>
      <c r="B449" s="499"/>
      <c r="C449" s="500"/>
      <c r="D449" s="501"/>
      <c r="E449" s="501"/>
      <c r="F449" s="501"/>
      <c r="G449" s="501"/>
      <c r="H449" s="501"/>
      <c r="I449" s="502"/>
      <c r="J449" s="503">
        <f t="shared" si="196"/>
        <v>0</v>
      </c>
      <c r="K449" s="503">
        <f t="shared" si="198"/>
        <v>0</v>
      </c>
      <c r="L449" s="503">
        <f t="shared" si="198"/>
        <v>0</v>
      </c>
      <c r="M449" s="511">
        <f t="shared" si="197"/>
        <v>0</v>
      </c>
      <c r="N449" s="503">
        <f t="shared" si="199"/>
        <v>0</v>
      </c>
      <c r="O449" s="503">
        <f t="shared" si="199"/>
        <v>0</v>
      </c>
      <c r="P449" s="504">
        <f t="shared" si="200"/>
        <v>0</v>
      </c>
      <c r="Q449" s="505">
        <f t="shared" si="200"/>
        <v>0</v>
      </c>
      <c r="R449" s="506">
        <f t="shared" si="200"/>
        <v>0</v>
      </c>
      <c r="S449" s="507"/>
      <c r="T449" s="508"/>
      <c r="U449" s="509">
        <f t="shared" si="192"/>
        <v>0</v>
      </c>
      <c r="V449" s="510"/>
      <c r="W449" s="510"/>
    </row>
    <row r="450" spans="1:23" ht="12" customHeight="1">
      <c r="A450" s="498">
        <v>300410</v>
      </c>
      <c r="B450" s="499"/>
      <c r="C450" s="500"/>
      <c r="D450" s="501"/>
      <c r="E450" s="501"/>
      <c r="F450" s="501"/>
      <c r="G450" s="501"/>
      <c r="H450" s="501"/>
      <c r="I450" s="502"/>
      <c r="J450" s="503">
        <f t="shared" si="196"/>
        <v>0</v>
      </c>
      <c r="K450" s="503">
        <f t="shared" si="198"/>
        <v>0</v>
      </c>
      <c r="L450" s="503">
        <f t="shared" si="198"/>
        <v>0</v>
      </c>
      <c r="M450" s="511">
        <f t="shared" si="197"/>
        <v>0</v>
      </c>
      <c r="N450" s="503">
        <f t="shared" si="199"/>
        <v>0</v>
      </c>
      <c r="O450" s="503">
        <f t="shared" si="199"/>
        <v>0</v>
      </c>
      <c r="P450" s="504">
        <f t="shared" si="200"/>
        <v>0</v>
      </c>
      <c r="Q450" s="505">
        <f t="shared" si="200"/>
        <v>0</v>
      </c>
      <c r="R450" s="506">
        <f t="shared" si="200"/>
        <v>0</v>
      </c>
      <c r="S450" s="507"/>
      <c r="T450" s="508"/>
      <c r="U450" s="509">
        <f t="shared" si="192"/>
        <v>0</v>
      </c>
      <c r="V450" s="510"/>
      <c r="W450" s="510"/>
    </row>
    <row r="451" spans="1:23" ht="12" customHeight="1">
      <c r="A451" s="498">
        <v>300700</v>
      </c>
      <c r="B451" s="499"/>
      <c r="C451" s="500"/>
      <c r="D451" s="501"/>
      <c r="E451" s="501"/>
      <c r="F451" s="501"/>
      <c r="G451" s="501"/>
      <c r="H451" s="501"/>
      <c r="I451" s="502"/>
      <c r="J451" s="503">
        <f t="shared" si="196"/>
        <v>0</v>
      </c>
      <c r="K451" s="503">
        <f t="shared" si="198"/>
        <v>0</v>
      </c>
      <c r="L451" s="503">
        <f t="shared" si="198"/>
        <v>0</v>
      </c>
      <c r="M451" s="511">
        <f t="shared" si="197"/>
        <v>0</v>
      </c>
      <c r="N451" s="503">
        <f t="shared" si="199"/>
        <v>0</v>
      </c>
      <c r="O451" s="503">
        <f t="shared" si="199"/>
        <v>0</v>
      </c>
      <c r="P451" s="504">
        <f t="shared" si="200"/>
        <v>0</v>
      </c>
      <c r="Q451" s="505">
        <f t="shared" si="200"/>
        <v>0</v>
      </c>
      <c r="R451" s="506">
        <f t="shared" si="200"/>
        <v>0</v>
      </c>
      <c r="S451" s="507"/>
      <c r="T451" s="508"/>
      <c r="U451" s="509">
        <f t="shared" si="192"/>
        <v>0</v>
      </c>
      <c r="V451" s="510"/>
      <c r="W451" s="510"/>
    </row>
    <row r="452" spans="1:23" ht="12" customHeight="1">
      <c r="A452" s="498">
        <v>300710</v>
      </c>
      <c r="B452" s="499"/>
      <c r="C452" s="500"/>
      <c r="D452" s="501"/>
      <c r="E452" s="501"/>
      <c r="F452" s="501"/>
      <c r="G452" s="501"/>
      <c r="H452" s="501"/>
      <c r="I452" s="502"/>
      <c r="J452" s="503">
        <f t="shared" si="196"/>
        <v>0</v>
      </c>
      <c r="K452" s="503">
        <f t="shared" si="198"/>
        <v>0</v>
      </c>
      <c r="L452" s="503">
        <f t="shared" si="198"/>
        <v>0</v>
      </c>
      <c r="M452" s="511">
        <f t="shared" si="197"/>
        <v>0</v>
      </c>
      <c r="N452" s="503">
        <f t="shared" si="199"/>
        <v>0</v>
      </c>
      <c r="O452" s="503">
        <f t="shared" si="199"/>
        <v>0</v>
      </c>
      <c r="P452" s="504">
        <f t="shared" si="200"/>
        <v>0</v>
      </c>
      <c r="Q452" s="505">
        <f t="shared" si="200"/>
        <v>0</v>
      </c>
      <c r="R452" s="506">
        <f t="shared" si="200"/>
        <v>0</v>
      </c>
      <c r="S452" s="507"/>
      <c r="T452" s="508"/>
      <c r="U452" s="509">
        <f t="shared" si="192"/>
        <v>0</v>
      </c>
      <c r="V452" s="510"/>
      <c r="W452" s="510"/>
    </row>
    <row r="453" spans="1:23" ht="12" customHeight="1">
      <c r="A453" s="498">
        <v>311001</v>
      </c>
      <c r="B453" s="499"/>
      <c r="C453" s="500"/>
      <c r="D453" s="501"/>
      <c r="E453" s="501"/>
      <c r="F453" s="501"/>
      <c r="G453" s="501"/>
      <c r="H453" s="501"/>
      <c r="I453" s="502"/>
      <c r="J453" s="503">
        <f t="shared" si="196"/>
        <v>0</v>
      </c>
      <c r="K453" s="503">
        <f t="shared" si="198"/>
        <v>0</v>
      </c>
      <c r="L453" s="503">
        <f t="shared" si="198"/>
        <v>0</v>
      </c>
      <c r="M453" s="511">
        <f t="shared" si="197"/>
        <v>0</v>
      </c>
      <c r="N453" s="503">
        <f t="shared" si="199"/>
        <v>0</v>
      </c>
      <c r="O453" s="503">
        <f t="shared" si="199"/>
        <v>0</v>
      </c>
      <c r="P453" s="504">
        <f t="shared" si="200"/>
        <v>0</v>
      </c>
      <c r="Q453" s="505">
        <f t="shared" si="200"/>
        <v>0</v>
      </c>
      <c r="R453" s="506">
        <f t="shared" si="200"/>
        <v>0</v>
      </c>
      <c r="S453" s="507"/>
      <c r="T453" s="508"/>
      <c r="U453" s="509">
        <f t="shared" si="192"/>
        <v>0</v>
      </c>
      <c r="V453" s="510"/>
      <c r="W453" s="510"/>
    </row>
    <row r="454" spans="1:23" ht="12" customHeight="1">
      <c r="A454" s="498">
        <v>312001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 t="shared" si="196"/>
        <v>33</v>
      </c>
      <c r="K454" s="503">
        <f t="shared" si="198"/>
        <v>0</v>
      </c>
      <c r="L454" s="503">
        <f t="shared" si="198"/>
        <v>0</v>
      </c>
      <c r="M454" s="511">
        <f t="shared" si="197"/>
        <v>0</v>
      </c>
      <c r="N454" s="503">
        <f t="shared" si="199"/>
        <v>0</v>
      </c>
      <c r="O454" s="503">
        <f t="shared" si="199"/>
        <v>33</v>
      </c>
      <c r="P454" s="504">
        <f t="shared" si="200"/>
        <v>0</v>
      </c>
      <c r="Q454" s="505">
        <f t="shared" si="200"/>
        <v>0</v>
      </c>
      <c r="R454" s="506">
        <f t="shared" si="200"/>
        <v>0</v>
      </c>
      <c r="S454" s="507"/>
      <c r="T454" s="508"/>
      <c r="U454" s="509">
        <f t="shared" si="192"/>
        <v>33</v>
      </c>
      <c r="V454" s="510"/>
      <c r="W454" s="510"/>
    </row>
    <row r="455" spans="1:23" ht="12" customHeight="1">
      <c r="A455" s="498">
        <v>312008</v>
      </c>
      <c r="B455" s="499"/>
      <c r="C455" s="500"/>
      <c r="D455" s="501"/>
      <c r="E455" s="501"/>
      <c r="F455" s="501"/>
      <c r="G455" s="501"/>
      <c r="H455" s="501"/>
      <c r="I455" s="502"/>
      <c r="J455" s="503">
        <f t="shared" si="196"/>
        <v>8</v>
      </c>
      <c r="K455" s="503">
        <f t="shared" si="198"/>
        <v>0</v>
      </c>
      <c r="L455" s="503">
        <f t="shared" si="198"/>
        <v>0</v>
      </c>
      <c r="M455" s="511">
        <f t="shared" si="197"/>
        <v>0</v>
      </c>
      <c r="N455" s="503">
        <f t="shared" si="199"/>
        <v>0</v>
      </c>
      <c r="O455" s="503">
        <f t="shared" si="199"/>
        <v>8</v>
      </c>
      <c r="P455" s="504">
        <f t="shared" si="200"/>
        <v>0</v>
      </c>
      <c r="Q455" s="505">
        <f t="shared" si="200"/>
        <v>0</v>
      </c>
      <c r="R455" s="506">
        <f t="shared" si="200"/>
        <v>0</v>
      </c>
      <c r="S455" s="507"/>
      <c r="T455" s="508"/>
      <c r="U455" s="509">
        <f t="shared" si="192"/>
        <v>8</v>
      </c>
      <c r="V455" s="510"/>
      <c r="W455" s="510"/>
    </row>
    <row r="456" spans="1:23" ht="12" customHeight="1">
      <c r="A456" s="498">
        <v>312021</v>
      </c>
      <c r="B456" s="499"/>
      <c r="C456" s="500"/>
      <c r="D456" s="501"/>
      <c r="E456" s="501"/>
      <c r="F456" s="501"/>
      <c r="G456" s="501"/>
      <c r="H456" s="501"/>
      <c r="I456" s="502"/>
      <c r="J456" s="503">
        <f t="shared" si="196"/>
        <v>32</v>
      </c>
      <c r="K456" s="503">
        <f t="shared" si="198"/>
        <v>0</v>
      </c>
      <c r="L456" s="503">
        <f t="shared" si="198"/>
        <v>0</v>
      </c>
      <c r="M456" s="511">
        <f t="shared" si="197"/>
        <v>0</v>
      </c>
      <c r="N456" s="503">
        <f t="shared" si="199"/>
        <v>0</v>
      </c>
      <c r="O456" s="503">
        <f t="shared" si="199"/>
        <v>32</v>
      </c>
      <c r="P456" s="504">
        <f t="shared" si="200"/>
        <v>0</v>
      </c>
      <c r="Q456" s="505">
        <f t="shared" si="200"/>
        <v>0</v>
      </c>
      <c r="R456" s="506">
        <f t="shared" si="200"/>
        <v>0</v>
      </c>
      <c r="S456" s="507"/>
      <c r="T456" s="508"/>
      <c r="U456" s="509">
        <f t="shared" si="192"/>
        <v>32</v>
      </c>
      <c r="V456" s="510"/>
      <c r="W456" s="510"/>
    </row>
    <row r="457" spans="1:23" ht="12" customHeight="1">
      <c r="A457" s="498">
        <v>312101</v>
      </c>
      <c r="B457" s="499"/>
      <c r="C457" s="500"/>
      <c r="D457" s="501"/>
      <c r="E457" s="501"/>
      <c r="F457" s="501"/>
      <c r="G457" s="501"/>
      <c r="H457" s="501"/>
      <c r="I457" s="502"/>
      <c r="J457" s="503">
        <f t="shared" si="196"/>
        <v>0</v>
      </c>
      <c r="K457" s="503">
        <f t="shared" si="198"/>
        <v>0</v>
      </c>
      <c r="L457" s="503">
        <f t="shared" si="198"/>
        <v>0</v>
      </c>
      <c r="M457" s="511">
        <f t="shared" si="197"/>
        <v>0</v>
      </c>
      <c r="N457" s="503">
        <f t="shared" si="199"/>
        <v>0</v>
      </c>
      <c r="O457" s="503">
        <f t="shared" si="199"/>
        <v>0</v>
      </c>
      <c r="P457" s="504">
        <f t="shared" si="200"/>
        <v>0</v>
      </c>
      <c r="Q457" s="505">
        <f t="shared" si="200"/>
        <v>230</v>
      </c>
      <c r="R457" s="506">
        <f t="shared" si="200"/>
        <v>230</v>
      </c>
      <c r="S457" s="507"/>
      <c r="T457" s="508"/>
      <c r="U457" s="509">
        <f t="shared" si="192"/>
        <v>230</v>
      </c>
      <c r="V457" s="510"/>
      <c r="W457" s="510"/>
    </row>
    <row r="458" spans="1:23" ht="12" customHeight="1">
      <c r="A458" s="498">
        <v>314000</v>
      </c>
      <c r="B458" s="499"/>
      <c r="C458" s="500"/>
      <c r="D458" s="501"/>
      <c r="E458" s="501"/>
      <c r="F458" s="501"/>
      <c r="G458" s="501"/>
      <c r="H458" s="501"/>
      <c r="I458" s="502"/>
      <c r="J458" s="503">
        <f t="shared" si="196"/>
        <v>0</v>
      </c>
      <c r="K458" s="503">
        <f t="shared" si="198"/>
        <v>0</v>
      </c>
      <c r="L458" s="503">
        <f t="shared" si="198"/>
        <v>0</v>
      </c>
      <c r="M458" s="511">
        <f t="shared" si="197"/>
        <v>0</v>
      </c>
      <c r="N458" s="503">
        <f t="shared" si="199"/>
        <v>0</v>
      </c>
      <c r="O458" s="503">
        <f t="shared" si="199"/>
        <v>0</v>
      </c>
      <c r="P458" s="504">
        <f t="shared" si="200"/>
        <v>0</v>
      </c>
      <c r="Q458" s="505">
        <f t="shared" si="200"/>
        <v>0</v>
      </c>
      <c r="R458" s="506">
        <f t="shared" si="200"/>
        <v>0</v>
      </c>
      <c r="S458" s="507"/>
      <c r="T458" s="508"/>
      <c r="U458" s="509">
        <f t="shared" si="192"/>
        <v>0</v>
      </c>
      <c r="V458" s="510"/>
      <c r="W458" s="510"/>
    </row>
    <row r="459" spans="1:23" ht="12" customHeight="1">
      <c r="A459" s="498">
        <v>314001</v>
      </c>
      <c r="B459" s="499"/>
      <c r="C459" s="500"/>
      <c r="D459" s="501"/>
      <c r="E459" s="501"/>
      <c r="F459" s="501"/>
      <c r="G459" s="501"/>
      <c r="H459" s="501"/>
      <c r="I459" s="502"/>
      <c r="J459" s="503">
        <f t="shared" si="196"/>
        <v>74</v>
      </c>
      <c r="K459" s="503">
        <f t="shared" si="198"/>
        <v>3</v>
      </c>
      <c r="L459" s="503">
        <f t="shared" si="198"/>
        <v>0</v>
      </c>
      <c r="M459" s="511">
        <f t="shared" si="197"/>
        <v>0</v>
      </c>
      <c r="N459" s="503">
        <f t="shared" si="199"/>
        <v>0</v>
      </c>
      <c r="O459" s="503">
        <f t="shared" si="199"/>
        <v>77</v>
      </c>
      <c r="P459" s="504">
        <f t="shared" si="200"/>
        <v>0</v>
      </c>
      <c r="Q459" s="505">
        <f t="shared" si="200"/>
        <v>0</v>
      </c>
      <c r="R459" s="506">
        <f t="shared" si="200"/>
        <v>0</v>
      </c>
      <c r="S459" s="507"/>
      <c r="T459" s="508"/>
      <c r="U459" s="509">
        <f t="shared" si="192"/>
        <v>77</v>
      </c>
      <c r="V459" s="510"/>
      <c r="W459" s="510"/>
    </row>
    <row r="460" spans="1:23" ht="12" customHeight="1">
      <c r="A460" s="498">
        <v>314008</v>
      </c>
      <c r="B460" s="499"/>
      <c r="C460" s="500"/>
      <c r="D460" s="501"/>
      <c r="E460" s="501"/>
      <c r="F460" s="501"/>
      <c r="G460" s="501"/>
      <c r="H460" s="501"/>
      <c r="I460" s="502"/>
      <c r="J460" s="503">
        <f t="shared" si="196"/>
        <v>0</v>
      </c>
      <c r="K460" s="503">
        <f t="shared" si="198"/>
        <v>0</v>
      </c>
      <c r="L460" s="503">
        <f t="shared" si="198"/>
        <v>0</v>
      </c>
      <c r="M460" s="511">
        <f t="shared" si="197"/>
        <v>0</v>
      </c>
      <c r="N460" s="503">
        <f t="shared" si="199"/>
        <v>0</v>
      </c>
      <c r="O460" s="503">
        <f t="shared" si="199"/>
        <v>0</v>
      </c>
      <c r="P460" s="504">
        <f t="shared" si="200"/>
        <v>0</v>
      </c>
      <c r="Q460" s="505">
        <f t="shared" si="200"/>
        <v>0</v>
      </c>
      <c r="R460" s="506">
        <f t="shared" si="200"/>
        <v>0</v>
      </c>
      <c r="S460" s="507"/>
      <c r="T460" s="508"/>
      <c r="U460" s="509">
        <f t="shared" si="192"/>
        <v>0</v>
      </c>
      <c r="V460" s="510"/>
      <c r="W460" s="510"/>
    </row>
    <row r="461" spans="1:23" ht="12" customHeight="1">
      <c r="A461" s="498">
        <v>314011</v>
      </c>
      <c r="B461" s="499"/>
      <c r="C461" s="500"/>
      <c r="D461" s="501"/>
      <c r="E461" s="501"/>
      <c r="F461" s="501"/>
      <c r="G461" s="501"/>
      <c r="H461" s="501"/>
      <c r="I461" s="502"/>
      <c r="J461" s="503">
        <f t="shared" si="196"/>
        <v>8</v>
      </c>
      <c r="K461" s="503">
        <f t="shared" ref="K461:L480" si="201">SUMIF($A$10:$A$332,$A461,K$10:K$332)</f>
        <v>0</v>
      </c>
      <c r="L461" s="503">
        <f t="shared" si="201"/>
        <v>0</v>
      </c>
      <c r="M461" s="511">
        <f t="shared" si="197"/>
        <v>0</v>
      </c>
      <c r="N461" s="503">
        <f t="shared" ref="N461:O480" si="202">SUMIF($A$10:$A$332,$A461,N$10:N$332)</f>
        <v>0</v>
      </c>
      <c r="O461" s="503">
        <f t="shared" si="202"/>
        <v>8</v>
      </c>
      <c r="P461" s="504">
        <f t="shared" ref="P461:R480" si="203">SUMIF($A$10:$A$327,$A461,P$10:P$327)</f>
        <v>0</v>
      </c>
      <c r="Q461" s="505">
        <f t="shared" si="203"/>
        <v>0</v>
      </c>
      <c r="R461" s="506">
        <f t="shared" si="203"/>
        <v>0</v>
      </c>
      <c r="S461" s="507"/>
      <c r="T461" s="508"/>
      <c r="U461" s="509">
        <f t="shared" si="192"/>
        <v>8</v>
      </c>
      <c r="V461" s="510"/>
      <c r="W461" s="510"/>
    </row>
    <row r="462" spans="1:23" ht="12" customHeight="1">
      <c r="A462" s="498">
        <v>314018</v>
      </c>
      <c r="B462" s="499"/>
      <c r="C462" s="500"/>
      <c r="D462" s="501"/>
      <c r="E462" s="501"/>
      <c r="F462" s="501"/>
      <c r="G462" s="501"/>
      <c r="H462" s="501"/>
      <c r="I462" s="502"/>
      <c r="J462" s="503">
        <f t="shared" si="196"/>
        <v>0</v>
      </c>
      <c r="K462" s="503">
        <f t="shared" si="201"/>
        <v>0</v>
      </c>
      <c r="L462" s="503">
        <f t="shared" si="201"/>
        <v>0</v>
      </c>
      <c r="M462" s="511">
        <f t="shared" si="197"/>
        <v>0</v>
      </c>
      <c r="N462" s="503">
        <f t="shared" si="202"/>
        <v>0</v>
      </c>
      <c r="O462" s="503">
        <f t="shared" si="202"/>
        <v>0</v>
      </c>
      <c r="P462" s="504">
        <f t="shared" si="203"/>
        <v>0</v>
      </c>
      <c r="Q462" s="505">
        <f t="shared" si="203"/>
        <v>0</v>
      </c>
      <c r="R462" s="506">
        <f t="shared" si="203"/>
        <v>0</v>
      </c>
      <c r="S462" s="507"/>
      <c r="T462" s="508"/>
      <c r="U462" s="509">
        <f t="shared" si="192"/>
        <v>0</v>
      </c>
      <c r="V462" s="510"/>
      <c r="W462" s="510"/>
    </row>
    <row r="463" spans="1:23" ht="12" customHeight="1">
      <c r="A463" s="498">
        <v>314021</v>
      </c>
      <c r="B463" s="499"/>
      <c r="C463" s="500"/>
      <c r="D463" s="501"/>
      <c r="E463" s="501"/>
      <c r="F463" s="501"/>
      <c r="G463" s="501"/>
      <c r="H463" s="501"/>
      <c r="I463" s="502"/>
      <c r="J463" s="503">
        <f t="shared" si="196"/>
        <v>24</v>
      </c>
      <c r="K463" s="503">
        <f t="shared" si="201"/>
        <v>0</v>
      </c>
      <c r="L463" s="503">
        <f t="shared" si="201"/>
        <v>0</v>
      </c>
      <c r="M463" s="511">
        <f t="shared" si="197"/>
        <v>0</v>
      </c>
      <c r="N463" s="503">
        <f t="shared" si="202"/>
        <v>0</v>
      </c>
      <c r="O463" s="503">
        <f t="shared" si="202"/>
        <v>24</v>
      </c>
      <c r="P463" s="504">
        <f t="shared" si="203"/>
        <v>0</v>
      </c>
      <c r="Q463" s="505">
        <f t="shared" si="203"/>
        <v>0</v>
      </c>
      <c r="R463" s="506">
        <f t="shared" si="203"/>
        <v>0</v>
      </c>
      <c r="S463" s="507"/>
      <c r="T463" s="508"/>
      <c r="U463" s="509">
        <f t="shared" si="192"/>
        <v>24</v>
      </c>
      <c r="V463" s="510"/>
      <c r="W463" s="510"/>
    </row>
    <row r="464" spans="1:23" ht="12" customHeight="1">
      <c r="A464" s="498">
        <v>314081</v>
      </c>
      <c r="B464" s="499"/>
      <c r="C464" s="500"/>
      <c r="D464" s="501"/>
      <c r="E464" s="501"/>
      <c r="F464" s="501"/>
      <c r="G464" s="501"/>
      <c r="H464" s="501"/>
      <c r="I464" s="502"/>
      <c r="J464" s="503">
        <f t="shared" si="196"/>
        <v>0</v>
      </c>
      <c r="K464" s="503">
        <f t="shared" si="201"/>
        <v>0</v>
      </c>
      <c r="L464" s="503">
        <f t="shared" si="201"/>
        <v>0</v>
      </c>
      <c r="M464" s="511">
        <f t="shared" si="197"/>
        <v>0</v>
      </c>
      <c r="N464" s="503">
        <f t="shared" si="202"/>
        <v>16</v>
      </c>
      <c r="O464" s="503">
        <f t="shared" si="202"/>
        <v>16</v>
      </c>
      <c r="P464" s="504">
        <f t="shared" si="203"/>
        <v>0</v>
      </c>
      <c r="Q464" s="505">
        <f t="shared" si="203"/>
        <v>0</v>
      </c>
      <c r="R464" s="506">
        <f t="shared" si="203"/>
        <v>0</v>
      </c>
      <c r="S464" s="507"/>
      <c r="T464" s="508"/>
      <c r="U464" s="509">
        <f t="shared" si="192"/>
        <v>16</v>
      </c>
      <c r="V464" s="510"/>
      <c r="W464" s="510"/>
    </row>
    <row r="465" spans="1:23" ht="12" customHeight="1">
      <c r="A465" s="498">
        <v>314101</v>
      </c>
      <c r="B465" s="499"/>
      <c r="C465" s="500"/>
      <c r="D465" s="501"/>
      <c r="E465" s="501"/>
      <c r="F465" s="501"/>
      <c r="G465" s="501"/>
      <c r="H465" s="501"/>
      <c r="I465" s="502"/>
      <c r="J465" s="503">
        <f t="shared" si="196"/>
        <v>0</v>
      </c>
      <c r="K465" s="503">
        <f t="shared" si="201"/>
        <v>0</v>
      </c>
      <c r="L465" s="503">
        <f t="shared" si="201"/>
        <v>0</v>
      </c>
      <c r="M465" s="511">
        <f t="shared" si="197"/>
        <v>0</v>
      </c>
      <c r="N465" s="503">
        <f t="shared" si="202"/>
        <v>0</v>
      </c>
      <c r="O465" s="503">
        <f t="shared" si="202"/>
        <v>0</v>
      </c>
      <c r="P465" s="504">
        <f t="shared" si="203"/>
        <v>0</v>
      </c>
      <c r="Q465" s="505">
        <f t="shared" si="203"/>
        <v>0</v>
      </c>
      <c r="R465" s="506">
        <f t="shared" si="203"/>
        <v>0</v>
      </c>
      <c r="S465" s="507"/>
      <c r="T465" s="508"/>
      <c r="U465" s="509">
        <f t="shared" si="192"/>
        <v>0</v>
      </c>
      <c r="V465" s="510"/>
      <c r="W465" s="510"/>
    </row>
    <row r="466" spans="1:23" ht="12" customHeight="1">
      <c r="A466" s="498">
        <v>314111</v>
      </c>
      <c r="B466" s="499"/>
      <c r="C466" s="500"/>
      <c r="D466" s="501"/>
      <c r="E466" s="501"/>
      <c r="F466" s="501"/>
      <c r="G466" s="501"/>
      <c r="H466" s="501"/>
      <c r="I466" s="502"/>
      <c r="J466" s="503">
        <f t="shared" si="196"/>
        <v>0</v>
      </c>
      <c r="K466" s="503">
        <f t="shared" si="201"/>
        <v>0</v>
      </c>
      <c r="L466" s="503">
        <f t="shared" si="201"/>
        <v>0</v>
      </c>
      <c r="M466" s="511">
        <f t="shared" si="197"/>
        <v>0</v>
      </c>
      <c r="N466" s="503">
        <f t="shared" si="202"/>
        <v>0</v>
      </c>
      <c r="O466" s="503">
        <f t="shared" si="202"/>
        <v>0</v>
      </c>
      <c r="P466" s="504">
        <f t="shared" si="203"/>
        <v>0</v>
      </c>
      <c r="Q466" s="505">
        <f t="shared" si="203"/>
        <v>0</v>
      </c>
      <c r="R466" s="506">
        <f t="shared" si="203"/>
        <v>0</v>
      </c>
      <c r="S466" s="507"/>
      <c r="T466" s="508"/>
      <c r="U466" s="509">
        <f t="shared" si="192"/>
        <v>0</v>
      </c>
      <c r="V466" s="510"/>
      <c r="W466" s="510"/>
    </row>
    <row r="467" spans="1:23" ht="12" customHeight="1">
      <c r="A467" s="498">
        <v>314301</v>
      </c>
      <c r="B467" s="499"/>
      <c r="C467" s="500"/>
      <c r="D467" s="501"/>
      <c r="E467" s="501"/>
      <c r="F467" s="501"/>
      <c r="G467" s="501"/>
      <c r="H467" s="501"/>
      <c r="I467" s="502"/>
      <c r="J467" s="503">
        <f t="shared" si="196"/>
        <v>0</v>
      </c>
      <c r="K467" s="503">
        <f t="shared" si="201"/>
        <v>0</v>
      </c>
      <c r="L467" s="503">
        <f t="shared" si="201"/>
        <v>0</v>
      </c>
      <c r="M467" s="511">
        <f t="shared" si="197"/>
        <v>0</v>
      </c>
      <c r="N467" s="503">
        <f t="shared" si="202"/>
        <v>0</v>
      </c>
      <c r="O467" s="503">
        <f t="shared" si="202"/>
        <v>0</v>
      </c>
      <c r="P467" s="504">
        <f t="shared" si="203"/>
        <v>0</v>
      </c>
      <c r="Q467" s="505">
        <f t="shared" si="203"/>
        <v>0</v>
      </c>
      <c r="R467" s="506">
        <f t="shared" si="203"/>
        <v>0</v>
      </c>
      <c r="S467" s="507"/>
      <c r="T467" s="508"/>
      <c r="U467" s="509">
        <f t="shared" si="192"/>
        <v>0</v>
      </c>
      <c r="V467" s="510"/>
      <c r="W467" s="510"/>
    </row>
    <row r="468" spans="1:23" ht="12" customHeight="1">
      <c r="A468" s="498">
        <v>320000</v>
      </c>
      <c r="B468" s="499"/>
      <c r="C468" s="500"/>
      <c r="D468" s="501"/>
      <c r="E468" s="501"/>
      <c r="F468" s="501"/>
      <c r="G468" s="501"/>
      <c r="H468" s="501"/>
      <c r="I468" s="502"/>
      <c r="J468" s="503">
        <f t="shared" si="196"/>
        <v>0</v>
      </c>
      <c r="K468" s="503">
        <f t="shared" si="201"/>
        <v>0</v>
      </c>
      <c r="L468" s="503">
        <f t="shared" si="201"/>
        <v>0</v>
      </c>
      <c r="M468" s="511">
        <f t="shared" si="197"/>
        <v>0</v>
      </c>
      <c r="N468" s="503">
        <f t="shared" si="202"/>
        <v>0</v>
      </c>
      <c r="O468" s="503">
        <f t="shared" si="202"/>
        <v>0</v>
      </c>
      <c r="P468" s="504">
        <f t="shared" si="203"/>
        <v>0</v>
      </c>
      <c r="Q468" s="505">
        <f t="shared" si="203"/>
        <v>0</v>
      </c>
      <c r="R468" s="506">
        <f t="shared" si="203"/>
        <v>0</v>
      </c>
      <c r="S468" s="507"/>
      <c r="T468" s="508"/>
      <c r="U468" s="509">
        <f t="shared" si="192"/>
        <v>0</v>
      </c>
      <c r="V468" s="510"/>
      <c r="W468" s="510"/>
    </row>
    <row r="469" spans="1:23" ht="12" customHeight="1">
      <c r="A469" s="498">
        <v>320001</v>
      </c>
      <c r="B469" s="499"/>
      <c r="C469" s="500"/>
      <c r="D469" s="501"/>
      <c r="E469" s="501"/>
      <c r="F469" s="501"/>
      <c r="G469" s="501"/>
      <c r="H469" s="501"/>
      <c r="I469" s="502"/>
      <c r="J469" s="503">
        <f t="shared" si="196"/>
        <v>216</v>
      </c>
      <c r="K469" s="503">
        <f t="shared" si="201"/>
        <v>16</v>
      </c>
      <c r="L469" s="503">
        <f t="shared" si="201"/>
        <v>0</v>
      </c>
      <c r="M469" s="511">
        <f t="shared" si="197"/>
        <v>0</v>
      </c>
      <c r="N469" s="503">
        <f t="shared" si="202"/>
        <v>0</v>
      </c>
      <c r="O469" s="503">
        <f t="shared" si="202"/>
        <v>232</v>
      </c>
      <c r="P469" s="504">
        <f t="shared" si="203"/>
        <v>0</v>
      </c>
      <c r="Q469" s="505">
        <f t="shared" si="203"/>
        <v>0</v>
      </c>
      <c r="R469" s="506">
        <f t="shared" si="203"/>
        <v>0</v>
      </c>
      <c r="S469" s="507"/>
      <c r="T469" s="508"/>
      <c r="U469" s="509">
        <f t="shared" ref="U469:U532" si="204">SUMIF($A$10:$A$327,$A469,U$10:U$327)</f>
        <v>232</v>
      </c>
      <c r="V469" s="510"/>
      <c r="W469" s="510"/>
    </row>
    <row r="470" spans="1:23" ht="12" customHeight="1">
      <c r="A470" s="498">
        <v>320008</v>
      </c>
      <c r="B470" s="499"/>
      <c r="C470" s="500"/>
      <c r="D470" s="501"/>
      <c r="E470" s="501"/>
      <c r="F470" s="501"/>
      <c r="G470" s="501"/>
      <c r="H470" s="501"/>
      <c r="I470" s="502"/>
      <c r="J470" s="503">
        <f t="shared" si="196"/>
        <v>48</v>
      </c>
      <c r="K470" s="503">
        <f t="shared" si="201"/>
        <v>0</v>
      </c>
      <c r="L470" s="503">
        <f t="shared" si="201"/>
        <v>0</v>
      </c>
      <c r="M470" s="511">
        <f t="shared" si="197"/>
        <v>0</v>
      </c>
      <c r="N470" s="503">
        <f t="shared" si="202"/>
        <v>0</v>
      </c>
      <c r="O470" s="503">
        <f t="shared" si="202"/>
        <v>48</v>
      </c>
      <c r="P470" s="504">
        <f t="shared" si="203"/>
        <v>0</v>
      </c>
      <c r="Q470" s="505">
        <f t="shared" si="203"/>
        <v>0</v>
      </c>
      <c r="R470" s="506">
        <f t="shared" si="203"/>
        <v>0</v>
      </c>
      <c r="S470" s="507"/>
      <c r="T470" s="508"/>
      <c r="U470" s="509">
        <f t="shared" si="204"/>
        <v>48</v>
      </c>
      <c r="V470" s="510"/>
      <c r="W470" s="510"/>
    </row>
    <row r="471" spans="1:23" ht="12" customHeight="1">
      <c r="A471" s="498">
        <v>320021</v>
      </c>
      <c r="B471" s="499"/>
      <c r="C471" s="500"/>
      <c r="D471" s="501"/>
      <c r="E471" s="501"/>
      <c r="F471" s="501"/>
      <c r="G471" s="501"/>
      <c r="H471" s="501"/>
      <c r="I471" s="502"/>
      <c r="J471" s="503">
        <f t="shared" si="196"/>
        <v>40</v>
      </c>
      <c r="K471" s="503">
        <f t="shared" si="201"/>
        <v>0</v>
      </c>
      <c r="L471" s="503">
        <f t="shared" si="201"/>
        <v>0</v>
      </c>
      <c r="M471" s="511">
        <f t="shared" si="197"/>
        <v>0</v>
      </c>
      <c r="N471" s="503">
        <f t="shared" si="202"/>
        <v>0</v>
      </c>
      <c r="O471" s="503">
        <f t="shared" si="202"/>
        <v>40</v>
      </c>
      <c r="P471" s="504">
        <f t="shared" si="203"/>
        <v>0</v>
      </c>
      <c r="Q471" s="505">
        <f t="shared" si="203"/>
        <v>0</v>
      </c>
      <c r="R471" s="506">
        <f t="shared" si="203"/>
        <v>0</v>
      </c>
      <c r="S471" s="507"/>
      <c r="T471" s="508"/>
      <c r="U471" s="509">
        <f t="shared" si="204"/>
        <v>40</v>
      </c>
      <c r="V471" s="510"/>
      <c r="W471" s="510"/>
    </row>
    <row r="472" spans="1:23" ht="12" customHeight="1">
      <c r="A472" s="498">
        <v>320041</v>
      </c>
      <c r="B472" s="499"/>
      <c r="C472" s="500"/>
      <c r="D472" s="501"/>
      <c r="E472" s="501"/>
      <c r="F472" s="501"/>
      <c r="G472" s="501"/>
      <c r="H472" s="501"/>
      <c r="I472" s="502"/>
      <c r="J472" s="503">
        <f t="shared" si="196"/>
        <v>0</v>
      </c>
      <c r="K472" s="503">
        <f t="shared" si="201"/>
        <v>0</v>
      </c>
      <c r="L472" s="503">
        <f t="shared" si="201"/>
        <v>0</v>
      </c>
      <c r="M472" s="511">
        <f t="shared" si="197"/>
        <v>0</v>
      </c>
      <c r="N472" s="503">
        <f t="shared" si="202"/>
        <v>16</v>
      </c>
      <c r="O472" s="503">
        <f t="shared" si="202"/>
        <v>16</v>
      </c>
      <c r="P472" s="504">
        <f t="shared" si="203"/>
        <v>0</v>
      </c>
      <c r="Q472" s="505">
        <f t="shared" si="203"/>
        <v>0</v>
      </c>
      <c r="R472" s="506">
        <f t="shared" si="203"/>
        <v>0</v>
      </c>
      <c r="S472" s="507"/>
      <c r="T472" s="508"/>
      <c r="U472" s="509">
        <f t="shared" si="204"/>
        <v>16</v>
      </c>
      <c r="V472" s="510"/>
      <c r="W472" s="510"/>
    </row>
    <row r="473" spans="1:23" ht="12" customHeight="1">
      <c r="A473" s="498">
        <v>320046</v>
      </c>
      <c r="B473" s="499"/>
      <c r="C473" s="500"/>
      <c r="D473" s="501"/>
      <c r="E473" s="501"/>
      <c r="F473" s="501"/>
      <c r="G473" s="501"/>
      <c r="H473" s="501"/>
      <c r="I473" s="502"/>
      <c r="J473" s="503">
        <f t="shared" si="196"/>
        <v>0</v>
      </c>
      <c r="K473" s="503">
        <f t="shared" si="201"/>
        <v>0</v>
      </c>
      <c r="L473" s="503">
        <f t="shared" si="201"/>
        <v>0</v>
      </c>
      <c r="M473" s="511">
        <f t="shared" si="197"/>
        <v>0</v>
      </c>
      <c r="N473" s="503">
        <f t="shared" si="202"/>
        <v>0</v>
      </c>
      <c r="O473" s="503">
        <f t="shared" si="202"/>
        <v>0</v>
      </c>
      <c r="P473" s="504">
        <f t="shared" si="203"/>
        <v>0</v>
      </c>
      <c r="Q473" s="505">
        <f t="shared" si="203"/>
        <v>0</v>
      </c>
      <c r="R473" s="506">
        <f t="shared" si="203"/>
        <v>0</v>
      </c>
      <c r="S473" s="507"/>
      <c r="T473" s="508"/>
      <c r="U473" s="509">
        <f t="shared" si="204"/>
        <v>0</v>
      </c>
      <c r="V473" s="510"/>
      <c r="W473" s="510"/>
    </row>
    <row r="474" spans="1:23" ht="12" customHeight="1">
      <c r="A474" s="498">
        <v>320101</v>
      </c>
      <c r="B474" s="499"/>
      <c r="C474" s="500"/>
      <c r="D474" s="501"/>
      <c r="E474" s="501"/>
      <c r="F474" s="501"/>
      <c r="G474" s="501"/>
      <c r="H474" s="501"/>
      <c r="I474" s="502"/>
      <c r="J474" s="503">
        <f t="shared" si="196"/>
        <v>0</v>
      </c>
      <c r="K474" s="503">
        <f t="shared" si="201"/>
        <v>0</v>
      </c>
      <c r="L474" s="503">
        <f t="shared" si="201"/>
        <v>0</v>
      </c>
      <c r="M474" s="511">
        <f t="shared" si="197"/>
        <v>0</v>
      </c>
      <c r="N474" s="503">
        <f t="shared" si="202"/>
        <v>0</v>
      </c>
      <c r="O474" s="503">
        <f t="shared" si="202"/>
        <v>0</v>
      </c>
      <c r="P474" s="504">
        <f t="shared" si="203"/>
        <v>1936</v>
      </c>
      <c r="Q474" s="505">
        <f t="shared" si="203"/>
        <v>1160</v>
      </c>
      <c r="R474" s="506">
        <f t="shared" si="203"/>
        <v>3096</v>
      </c>
      <c r="S474" s="507"/>
      <c r="T474" s="508"/>
      <c r="U474" s="509">
        <f t="shared" si="204"/>
        <v>3096</v>
      </c>
      <c r="V474" s="510"/>
      <c r="W474" s="510"/>
    </row>
    <row r="475" spans="1:23" ht="12" customHeight="1">
      <c r="A475" s="498">
        <v>321000</v>
      </c>
      <c r="B475" s="499"/>
      <c r="C475" s="500"/>
      <c r="D475" s="501"/>
      <c r="E475" s="501"/>
      <c r="F475" s="501"/>
      <c r="G475" s="501"/>
      <c r="H475" s="501"/>
      <c r="I475" s="502"/>
      <c r="J475" s="503">
        <f t="shared" si="196"/>
        <v>0</v>
      </c>
      <c r="K475" s="503">
        <f t="shared" si="201"/>
        <v>0</v>
      </c>
      <c r="L475" s="503">
        <f t="shared" si="201"/>
        <v>0</v>
      </c>
      <c r="M475" s="511">
        <f t="shared" si="197"/>
        <v>0</v>
      </c>
      <c r="N475" s="503">
        <f t="shared" si="202"/>
        <v>0</v>
      </c>
      <c r="O475" s="503">
        <f t="shared" si="202"/>
        <v>0</v>
      </c>
      <c r="P475" s="504">
        <f t="shared" si="203"/>
        <v>0</v>
      </c>
      <c r="Q475" s="505">
        <f t="shared" si="203"/>
        <v>0</v>
      </c>
      <c r="R475" s="506">
        <f t="shared" si="203"/>
        <v>0</v>
      </c>
      <c r="S475" s="507"/>
      <c r="T475" s="508"/>
      <c r="U475" s="509">
        <f t="shared" si="204"/>
        <v>0</v>
      </c>
      <c r="V475" s="510"/>
      <c r="W475" s="510"/>
    </row>
    <row r="476" spans="1:23" ht="12" customHeight="1">
      <c r="A476" s="498">
        <v>321001</v>
      </c>
      <c r="B476" s="499"/>
      <c r="C476" s="500"/>
      <c r="D476" s="501"/>
      <c r="E476" s="501"/>
      <c r="F476" s="501"/>
      <c r="G476" s="501"/>
      <c r="H476" s="501"/>
      <c r="I476" s="502"/>
      <c r="J476" s="503">
        <f t="shared" si="196"/>
        <v>222</v>
      </c>
      <c r="K476" s="503">
        <f t="shared" si="201"/>
        <v>20</v>
      </c>
      <c r="L476" s="503">
        <f t="shared" si="201"/>
        <v>0</v>
      </c>
      <c r="M476" s="511">
        <f t="shared" si="197"/>
        <v>0</v>
      </c>
      <c r="N476" s="503">
        <f t="shared" si="202"/>
        <v>0</v>
      </c>
      <c r="O476" s="503">
        <f t="shared" si="202"/>
        <v>242</v>
      </c>
      <c r="P476" s="504">
        <f t="shared" si="203"/>
        <v>0</v>
      </c>
      <c r="Q476" s="505">
        <f t="shared" si="203"/>
        <v>0</v>
      </c>
      <c r="R476" s="506">
        <f t="shared" si="203"/>
        <v>0</v>
      </c>
      <c r="S476" s="507"/>
      <c r="T476" s="508"/>
      <c r="U476" s="509">
        <f t="shared" si="204"/>
        <v>242</v>
      </c>
      <c r="V476" s="510"/>
      <c r="W476" s="510"/>
    </row>
    <row r="477" spans="1:23" ht="12" customHeight="1">
      <c r="A477" s="498">
        <v>321012</v>
      </c>
      <c r="B477" s="499"/>
      <c r="C477" s="500"/>
      <c r="D477" s="501"/>
      <c r="E477" s="501"/>
      <c r="F477" s="501"/>
      <c r="G477" s="501"/>
      <c r="H477" s="501"/>
      <c r="I477" s="502"/>
      <c r="J477" s="503">
        <f t="shared" si="196"/>
        <v>56</v>
      </c>
      <c r="K477" s="503">
        <f t="shared" si="201"/>
        <v>0</v>
      </c>
      <c r="L477" s="503">
        <f t="shared" si="201"/>
        <v>0</v>
      </c>
      <c r="M477" s="511">
        <f t="shared" si="197"/>
        <v>0</v>
      </c>
      <c r="N477" s="503">
        <f t="shared" si="202"/>
        <v>0</v>
      </c>
      <c r="O477" s="503">
        <f t="shared" si="202"/>
        <v>56</v>
      </c>
      <c r="P477" s="504">
        <f t="shared" si="203"/>
        <v>0</v>
      </c>
      <c r="Q477" s="505">
        <f t="shared" si="203"/>
        <v>0</v>
      </c>
      <c r="R477" s="506">
        <f t="shared" si="203"/>
        <v>0</v>
      </c>
      <c r="S477" s="507"/>
      <c r="T477" s="508"/>
      <c r="U477" s="509">
        <f t="shared" si="204"/>
        <v>56</v>
      </c>
      <c r="V477" s="510"/>
      <c r="W477" s="510"/>
    </row>
    <row r="478" spans="1:23" ht="12" customHeight="1">
      <c r="A478" s="498">
        <v>321018</v>
      </c>
      <c r="B478" s="499"/>
      <c r="C478" s="500"/>
      <c r="D478" s="501"/>
      <c r="E478" s="501"/>
      <c r="F478" s="501"/>
      <c r="G478" s="501"/>
      <c r="H478" s="501"/>
      <c r="I478" s="502"/>
      <c r="J478" s="503">
        <f t="shared" si="196"/>
        <v>8</v>
      </c>
      <c r="K478" s="503">
        <f t="shared" si="201"/>
        <v>0</v>
      </c>
      <c r="L478" s="503">
        <f t="shared" si="201"/>
        <v>0</v>
      </c>
      <c r="M478" s="511">
        <f t="shared" si="197"/>
        <v>0</v>
      </c>
      <c r="N478" s="503">
        <f t="shared" si="202"/>
        <v>0</v>
      </c>
      <c r="O478" s="503">
        <f t="shared" si="202"/>
        <v>8</v>
      </c>
      <c r="P478" s="504">
        <f t="shared" si="203"/>
        <v>0</v>
      </c>
      <c r="Q478" s="505">
        <f t="shared" si="203"/>
        <v>0</v>
      </c>
      <c r="R478" s="506">
        <f t="shared" si="203"/>
        <v>0</v>
      </c>
      <c r="S478" s="507"/>
      <c r="T478" s="508"/>
      <c r="U478" s="509">
        <f t="shared" si="204"/>
        <v>8</v>
      </c>
      <c r="V478" s="510"/>
      <c r="W478" s="510"/>
    </row>
    <row r="479" spans="1:23" ht="12" customHeight="1">
      <c r="A479" s="498">
        <v>321021</v>
      </c>
      <c r="B479" s="499"/>
      <c r="C479" s="500"/>
      <c r="D479" s="501"/>
      <c r="E479" s="501"/>
      <c r="F479" s="501"/>
      <c r="G479" s="501"/>
      <c r="H479" s="501"/>
      <c r="I479" s="502"/>
      <c r="J479" s="503">
        <f t="shared" si="196"/>
        <v>8</v>
      </c>
      <c r="K479" s="503">
        <f t="shared" si="201"/>
        <v>0</v>
      </c>
      <c r="L479" s="503">
        <f t="shared" si="201"/>
        <v>0</v>
      </c>
      <c r="M479" s="511">
        <f t="shared" si="197"/>
        <v>0</v>
      </c>
      <c r="N479" s="503">
        <f t="shared" si="202"/>
        <v>0</v>
      </c>
      <c r="O479" s="503">
        <f t="shared" si="202"/>
        <v>8</v>
      </c>
      <c r="P479" s="504">
        <f t="shared" si="203"/>
        <v>0</v>
      </c>
      <c r="Q479" s="505">
        <f t="shared" si="203"/>
        <v>0</v>
      </c>
      <c r="R479" s="506">
        <f t="shared" si="203"/>
        <v>0</v>
      </c>
      <c r="S479" s="507"/>
      <c r="T479" s="508"/>
      <c r="U479" s="509">
        <f t="shared" si="204"/>
        <v>8</v>
      </c>
      <c r="V479" s="510"/>
      <c r="W479" s="510"/>
    </row>
    <row r="480" spans="1:23" ht="12" customHeight="1">
      <c r="A480" s="498">
        <v>321030</v>
      </c>
      <c r="B480" s="499"/>
      <c r="C480" s="500"/>
      <c r="D480" s="501"/>
      <c r="E480" s="501"/>
      <c r="F480" s="501"/>
      <c r="G480" s="501"/>
      <c r="H480" s="501"/>
      <c r="I480" s="502"/>
      <c r="J480" s="503">
        <f t="shared" si="196"/>
        <v>0</v>
      </c>
      <c r="K480" s="503">
        <f t="shared" si="201"/>
        <v>0</v>
      </c>
      <c r="L480" s="503">
        <f t="shared" si="201"/>
        <v>0</v>
      </c>
      <c r="M480" s="511">
        <f t="shared" si="197"/>
        <v>0</v>
      </c>
      <c r="N480" s="503">
        <f t="shared" si="202"/>
        <v>0</v>
      </c>
      <c r="O480" s="503">
        <f t="shared" si="202"/>
        <v>0</v>
      </c>
      <c r="P480" s="504">
        <f t="shared" si="203"/>
        <v>0</v>
      </c>
      <c r="Q480" s="505">
        <f t="shared" si="203"/>
        <v>0</v>
      </c>
      <c r="R480" s="506">
        <f t="shared" si="203"/>
        <v>0</v>
      </c>
      <c r="S480" s="507"/>
      <c r="T480" s="508"/>
      <c r="U480" s="509">
        <f t="shared" si="204"/>
        <v>0</v>
      </c>
      <c r="V480" s="510"/>
      <c r="W480" s="510"/>
    </row>
    <row r="481" spans="1:23" ht="12" customHeight="1">
      <c r="A481" s="498">
        <v>321031</v>
      </c>
      <c r="B481" s="499"/>
      <c r="C481" s="500"/>
      <c r="D481" s="501"/>
      <c r="E481" s="501"/>
      <c r="F481" s="501"/>
      <c r="G481" s="501"/>
      <c r="H481" s="501"/>
      <c r="I481" s="502"/>
      <c r="J481" s="503">
        <f t="shared" si="196"/>
        <v>0</v>
      </c>
      <c r="K481" s="503">
        <f t="shared" ref="K481:L500" si="205">SUMIF($A$10:$A$332,$A481,K$10:K$332)</f>
        <v>0</v>
      </c>
      <c r="L481" s="503">
        <f t="shared" si="205"/>
        <v>0</v>
      </c>
      <c r="M481" s="511">
        <f t="shared" si="197"/>
        <v>0</v>
      </c>
      <c r="N481" s="503">
        <f t="shared" ref="N481:O500" si="206">SUMIF($A$10:$A$332,$A481,N$10:N$332)</f>
        <v>0</v>
      </c>
      <c r="O481" s="503">
        <f t="shared" si="206"/>
        <v>0</v>
      </c>
      <c r="P481" s="504">
        <f t="shared" ref="P481:R500" si="207">SUMIF($A$10:$A$327,$A481,P$10:P$327)</f>
        <v>0</v>
      </c>
      <c r="Q481" s="505">
        <f t="shared" si="207"/>
        <v>0</v>
      </c>
      <c r="R481" s="506">
        <f t="shared" si="207"/>
        <v>0</v>
      </c>
      <c r="S481" s="507"/>
      <c r="T481" s="508"/>
      <c r="U481" s="509">
        <f t="shared" si="204"/>
        <v>0</v>
      </c>
      <c r="V481" s="510"/>
      <c r="W481" s="510"/>
    </row>
    <row r="482" spans="1:23" ht="12" customHeight="1">
      <c r="A482" s="498">
        <v>321041</v>
      </c>
      <c r="B482" s="499"/>
      <c r="C482" s="500"/>
      <c r="D482" s="501"/>
      <c r="E482" s="501"/>
      <c r="F482" s="501"/>
      <c r="G482" s="501"/>
      <c r="H482" s="501"/>
      <c r="I482" s="502"/>
      <c r="J482" s="503">
        <f t="shared" si="196"/>
        <v>0</v>
      </c>
      <c r="K482" s="503">
        <f t="shared" si="205"/>
        <v>0</v>
      </c>
      <c r="L482" s="503">
        <f t="shared" si="205"/>
        <v>0</v>
      </c>
      <c r="M482" s="511">
        <f t="shared" si="197"/>
        <v>0</v>
      </c>
      <c r="N482" s="503">
        <f t="shared" si="206"/>
        <v>8</v>
      </c>
      <c r="O482" s="503">
        <f t="shared" si="206"/>
        <v>8</v>
      </c>
      <c r="P482" s="504">
        <f t="shared" si="207"/>
        <v>0</v>
      </c>
      <c r="Q482" s="505">
        <f t="shared" si="207"/>
        <v>0</v>
      </c>
      <c r="R482" s="506">
        <f t="shared" si="207"/>
        <v>0</v>
      </c>
      <c r="S482" s="507"/>
      <c r="T482" s="508"/>
      <c r="U482" s="509">
        <f t="shared" si="204"/>
        <v>8</v>
      </c>
      <c r="V482" s="510"/>
      <c r="W482" s="510"/>
    </row>
    <row r="483" spans="1:23" ht="12" customHeight="1">
      <c r="A483" s="498">
        <v>321072</v>
      </c>
      <c r="B483" s="499"/>
      <c r="C483" s="500"/>
      <c r="D483" s="501"/>
      <c r="E483" s="501"/>
      <c r="F483" s="501"/>
      <c r="G483" s="501"/>
      <c r="H483" s="501"/>
      <c r="I483" s="502"/>
      <c r="J483" s="503">
        <f t="shared" si="196"/>
        <v>8</v>
      </c>
      <c r="K483" s="503">
        <f t="shared" si="205"/>
        <v>0</v>
      </c>
      <c r="L483" s="503">
        <f t="shared" si="205"/>
        <v>0</v>
      </c>
      <c r="M483" s="511">
        <f t="shared" si="197"/>
        <v>0</v>
      </c>
      <c r="N483" s="503">
        <f t="shared" si="206"/>
        <v>0</v>
      </c>
      <c r="O483" s="503">
        <f t="shared" si="206"/>
        <v>8</v>
      </c>
      <c r="P483" s="504">
        <f t="shared" si="207"/>
        <v>0</v>
      </c>
      <c r="Q483" s="505">
        <f t="shared" si="207"/>
        <v>0</v>
      </c>
      <c r="R483" s="506">
        <f t="shared" si="207"/>
        <v>0</v>
      </c>
      <c r="S483" s="507"/>
      <c r="T483" s="508"/>
      <c r="U483" s="509">
        <f t="shared" si="204"/>
        <v>8</v>
      </c>
      <c r="V483" s="510"/>
      <c r="W483" s="510"/>
    </row>
    <row r="484" spans="1:23" ht="12" customHeight="1">
      <c r="A484" s="498">
        <v>321101</v>
      </c>
      <c r="B484" s="499"/>
      <c r="C484" s="500"/>
      <c r="D484" s="501"/>
      <c r="E484" s="501"/>
      <c r="F484" s="501"/>
      <c r="G484" s="501"/>
      <c r="H484" s="501"/>
      <c r="I484" s="502"/>
      <c r="J484" s="503">
        <f t="shared" si="196"/>
        <v>0</v>
      </c>
      <c r="K484" s="503">
        <f t="shared" si="205"/>
        <v>0</v>
      </c>
      <c r="L484" s="503">
        <f t="shared" si="205"/>
        <v>0</v>
      </c>
      <c r="M484" s="511">
        <f t="shared" si="197"/>
        <v>0</v>
      </c>
      <c r="N484" s="503">
        <f t="shared" si="206"/>
        <v>0</v>
      </c>
      <c r="O484" s="503">
        <f t="shared" si="206"/>
        <v>0</v>
      </c>
      <c r="P484" s="504">
        <f t="shared" si="207"/>
        <v>2040</v>
      </c>
      <c r="Q484" s="505">
        <f t="shared" si="207"/>
        <v>1010</v>
      </c>
      <c r="R484" s="506">
        <f t="shared" si="207"/>
        <v>3050</v>
      </c>
      <c r="S484" s="507"/>
      <c r="T484" s="508"/>
      <c r="U484" s="509">
        <f t="shared" si="204"/>
        <v>3050</v>
      </c>
      <c r="V484" s="510"/>
      <c r="W484" s="510"/>
    </row>
    <row r="485" spans="1:23" ht="12" customHeight="1">
      <c r="A485" s="498">
        <v>321181</v>
      </c>
      <c r="B485" s="499"/>
      <c r="C485" s="500"/>
      <c r="D485" s="501"/>
      <c r="E485" s="501"/>
      <c r="F485" s="501"/>
      <c r="G485" s="501"/>
      <c r="H485" s="501"/>
      <c r="I485" s="502"/>
      <c r="J485" s="503">
        <f t="shared" si="196"/>
        <v>0</v>
      </c>
      <c r="K485" s="503">
        <f t="shared" si="205"/>
        <v>0</v>
      </c>
      <c r="L485" s="503">
        <f t="shared" si="205"/>
        <v>0</v>
      </c>
      <c r="M485" s="511">
        <f t="shared" si="197"/>
        <v>0</v>
      </c>
      <c r="N485" s="503">
        <f t="shared" si="206"/>
        <v>0</v>
      </c>
      <c r="O485" s="503">
        <f t="shared" si="206"/>
        <v>0</v>
      </c>
      <c r="P485" s="504">
        <f t="shared" si="207"/>
        <v>0</v>
      </c>
      <c r="Q485" s="505">
        <f t="shared" si="207"/>
        <v>0</v>
      </c>
      <c r="R485" s="506">
        <f t="shared" si="207"/>
        <v>0</v>
      </c>
      <c r="S485" s="507"/>
      <c r="T485" s="508"/>
      <c r="U485" s="509">
        <f t="shared" si="204"/>
        <v>0</v>
      </c>
      <c r="V485" s="510"/>
      <c r="W485" s="510"/>
    </row>
    <row r="486" spans="1:23" ht="12" customHeight="1">
      <c r="A486" s="498">
        <v>321501</v>
      </c>
      <c r="B486" s="499"/>
      <c r="C486" s="500"/>
      <c r="D486" s="501"/>
      <c r="E486" s="501"/>
      <c r="F486" s="501"/>
      <c r="G486" s="501"/>
      <c r="H486" s="501"/>
      <c r="I486" s="502"/>
      <c r="J486" s="503">
        <f t="shared" si="196"/>
        <v>0</v>
      </c>
      <c r="K486" s="503">
        <f t="shared" si="205"/>
        <v>0</v>
      </c>
      <c r="L486" s="503">
        <f t="shared" si="205"/>
        <v>0</v>
      </c>
      <c r="M486" s="511">
        <f t="shared" si="197"/>
        <v>0</v>
      </c>
      <c r="N486" s="503">
        <f t="shared" si="206"/>
        <v>0</v>
      </c>
      <c r="O486" s="503">
        <f t="shared" si="206"/>
        <v>0</v>
      </c>
      <c r="P486" s="504">
        <f t="shared" si="207"/>
        <v>0</v>
      </c>
      <c r="Q486" s="505">
        <f t="shared" si="207"/>
        <v>0</v>
      </c>
      <c r="R486" s="506">
        <f t="shared" si="207"/>
        <v>0</v>
      </c>
      <c r="S486" s="507"/>
      <c r="T486" s="508"/>
      <c r="U486" s="509">
        <f t="shared" si="204"/>
        <v>0</v>
      </c>
      <c r="V486" s="510"/>
      <c r="W486" s="510"/>
    </row>
    <row r="487" spans="1:23" ht="12" customHeight="1">
      <c r="A487" s="498">
        <v>332101</v>
      </c>
      <c r="B487" s="499"/>
      <c r="C487" s="500"/>
      <c r="D487" s="501"/>
      <c r="E487" s="501"/>
      <c r="F487" s="501"/>
      <c r="G487" s="501"/>
      <c r="H487" s="501"/>
      <c r="I487" s="502"/>
      <c r="J487" s="503">
        <f t="shared" si="196"/>
        <v>97</v>
      </c>
      <c r="K487" s="503">
        <f t="shared" si="205"/>
        <v>0</v>
      </c>
      <c r="L487" s="503">
        <f t="shared" si="205"/>
        <v>0</v>
      </c>
      <c r="M487" s="511">
        <f t="shared" si="197"/>
        <v>0</v>
      </c>
      <c r="N487" s="503">
        <f t="shared" si="206"/>
        <v>0</v>
      </c>
      <c r="O487" s="503">
        <f t="shared" si="206"/>
        <v>97</v>
      </c>
      <c r="P487" s="504">
        <f t="shared" si="207"/>
        <v>0</v>
      </c>
      <c r="Q487" s="505">
        <f t="shared" si="207"/>
        <v>0</v>
      </c>
      <c r="R487" s="506">
        <f t="shared" si="207"/>
        <v>0</v>
      </c>
      <c r="S487" s="507"/>
      <c r="T487" s="508"/>
      <c r="U487" s="509">
        <f t="shared" si="204"/>
        <v>97</v>
      </c>
      <c r="V487" s="510"/>
      <c r="W487" s="510"/>
    </row>
    <row r="488" spans="1:23" ht="12" customHeight="1">
      <c r="A488" s="498">
        <v>332121</v>
      </c>
      <c r="B488" s="499"/>
      <c r="C488" s="500"/>
      <c r="D488" s="501"/>
      <c r="E488" s="501"/>
      <c r="F488" s="501"/>
      <c r="G488" s="501"/>
      <c r="H488" s="501"/>
      <c r="I488" s="502"/>
      <c r="J488" s="503">
        <f t="shared" ref="J488:J551" si="208">SUMIF($A$10:$A$332,$A488,J$10:J$332)</f>
        <v>0</v>
      </c>
      <c r="K488" s="503">
        <f t="shared" si="205"/>
        <v>0</v>
      </c>
      <c r="L488" s="503">
        <f t="shared" si="205"/>
        <v>0</v>
      </c>
      <c r="M488" s="511">
        <f t="shared" si="197"/>
        <v>0</v>
      </c>
      <c r="N488" s="503">
        <f t="shared" si="206"/>
        <v>0</v>
      </c>
      <c r="O488" s="503">
        <f t="shared" si="206"/>
        <v>0</v>
      </c>
      <c r="P488" s="504">
        <f t="shared" si="207"/>
        <v>0</v>
      </c>
      <c r="Q488" s="505">
        <f t="shared" si="207"/>
        <v>0</v>
      </c>
      <c r="R488" s="506">
        <f t="shared" si="207"/>
        <v>0</v>
      </c>
      <c r="S488" s="507"/>
      <c r="T488" s="508"/>
      <c r="U488" s="509">
        <f t="shared" si="204"/>
        <v>0</v>
      </c>
      <c r="V488" s="510"/>
      <c r="W488" s="510"/>
    </row>
    <row r="489" spans="1:23" ht="12" customHeight="1">
      <c r="A489" s="498">
        <v>332211</v>
      </c>
      <c r="B489" s="499"/>
      <c r="C489" s="500"/>
      <c r="D489" s="501"/>
      <c r="E489" s="501"/>
      <c r="F489" s="501"/>
      <c r="G489" s="501"/>
      <c r="H489" s="501"/>
      <c r="I489" s="502"/>
      <c r="J489" s="503">
        <f t="shared" si="208"/>
        <v>0</v>
      </c>
      <c r="K489" s="503">
        <f t="shared" si="205"/>
        <v>0</v>
      </c>
      <c r="L489" s="503">
        <f t="shared" si="205"/>
        <v>0</v>
      </c>
      <c r="M489" s="511">
        <f t="shared" ref="M489:M552" si="209">SUMIF($A$10:$A$327,$A489,M$10:M$327)</f>
        <v>0</v>
      </c>
      <c r="N489" s="503">
        <f t="shared" si="206"/>
        <v>0</v>
      </c>
      <c r="O489" s="503">
        <f t="shared" si="206"/>
        <v>0</v>
      </c>
      <c r="P489" s="504">
        <f t="shared" si="207"/>
        <v>0</v>
      </c>
      <c r="Q489" s="505">
        <f t="shared" si="207"/>
        <v>392</v>
      </c>
      <c r="R489" s="506">
        <f t="shared" si="207"/>
        <v>392</v>
      </c>
      <c r="S489" s="507"/>
      <c r="T489" s="508"/>
      <c r="U489" s="509">
        <f t="shared" si="204"/>
        <v>392</v>
      </c>
      <c r="V489" s="510"/>
      <c r="W489" s="510"/>
    </row>
    <row r="490" spans="1:23" ht="12" customHeight="1">
      <c r="A490" s="498">
        <v>332300</v>
      </c>
      <c r="B490" s="499"/>
      <c r="C490" s="500"/>
      <c r="D490" s="501"/>
      <c r="E490" s="501"/>
      <c r="F490" s="501"/>
      <c r="G490" s="501"/>
      <c r="H490" s="501"/>
      <c r="I490" s="502"/>
      <c r="J490" s="503">
        <f t="shared" si="208"/>
        <v>0</v>
      </c>
      <c r="K490" s="503">
        <f t="shared" si="205"/>
        <v>0</v>
      </c>
      <c r="L490" s="503">
        <f t="shared" si="205"/>
        <v>0</v>
      </c>
      <c r="M490" s="511">
        <f t="shared" si="209"/>
        <v>0</v>
      </c>
      <c r="N490" s="503">
        <f t="shared" si="206"/>
        <v>0</v>
      </c>
      <c r="O490" s="503">
        <f t="shared" si="206"/>
        <v>0</v>
      </c>
      <c r="P490" s="504">
        <f t="shared" si="207"/>
        <v>0</v>
      </c>
      <c r="Q490" s="505">
        <f t="shared" si="207"/>
        <v>0</v>
      </c>
      <c r="R490" s="506">
        <f t="shared" si="207"/>
        <v>0</v>
      </c>
      <c r="S490" s="507"/>
      <c r="T490" s="508"/>
      <c r="U490" s="509">
        <f t="shared" si="204"/>
        <v>0</v>
      </c>
      <c r="V490" s="510"/>
      <c r="W490" s="510"/>
    </row>
    <row r="491" spans="1:23" ht="12" customHeight="1">
      <c r="A491" s="498">
        <v>332301</v>
      </c>
      <c r="B491" s="499"/>
      <c r="C491" s="500"/>
      <c r="D491" s="501"/>
      <c r="E491" s="501"/>
      <c r="F491" s="501"/>
      <c r="G491" s="501"/>
      <c r="H491" s="501"/>
      <c r="I491" s="502"/>
      <c r="J491" s="503">
        <f t="shared" si="208"/>
        <v>38</v>
      </c>
      <c r="K491" s="503">
        <f t="shared" si="205"/>
        <v>10</v>
      </c>
      <c r="L491" s="503">
        <f t="shared" si="205"/>
        <v>0</v>
      </c>
      <c r="M491" s="511">
        <f t="shared" si="209"/>
        <v>0</v>
      </c>
      <c r="N491" s="503">
        <f t="shared" si="206"/>
        <v>0</v>
      </c>
      <c r="O491" s="503">
        <f t="shared" si="206"/>
        <v>48</v>
      </c>
      <c r="P491" s="504">
        <f t="shared" si="207"/>
        <v>0</v>
      </c>
      <c r="Q491" s="505">
        <f t="shared" si="207"/>
        <v>0</v>
      </c>
      <c r="R491" s="506">
        <f t="shared" si="207"/>
        <v>0</v>
      </c>
      <c r="S491" s="507"/>
      <c r="T491" s="508"/>
      <c r="U491" s="509">
        <f t="shared" si="204"/>
        <v>48</v>
      </c>
      <c r="V491" s="510"/>
      <c r="W491" s="510"/>
    </row>
    <row r="492" spans="1:23" ht="12" customHeight="1">
      <c r="A492" s="498">
        <v>332330</v>
      </c>
      <c r="B492" s="499"/>
      <c r="C492" s="500"/>
      <c r="D492" s="501"/>
      <c r="E492" s="501"/>
      <c r="F492" s="501"/>
      <c r="G492" s="501"/>
      <c r="H492" s="501"/>
      <c r="I492" s="502"/>
      <c r="J492" s="503">
        <f t="shared" si="208"/>
        <v>0</v>
      </c>
      <c r="K492" s="503">
        <f t="shared" si="205"/>
        <v>0</v>
      </c>
      <c r="L492" s="503">
        <f t="shared" si="205"/>
        <v>0</v>
      </c>
      <c r="M492" s="511">
        <f t="shared" si="209"/>
        <v>0</v>
      </c>
      <c r="N492" s="503">
        <f t="shared" si="206"/>
        <v>0</v>
      </c>
      <c r="O492" s="503">
        <f t="shared" si="206"/>
        <v>0</v>
      </c>
      <c r="P492" s="504">
        <f t="shared" si="207"/>
        <v>0</v>
      </c>
      <c r="Q492" s="505">
        <f t="shared" si="207"/>
        <v>0</v>
      </c>
      <c r="R492" s="506">
        <f t="shared" si="207"/>
        <v>0</v>
      </c>
      <c r="S492" s="507"/>
      <c r="T492" s="508"/>
      <c r="U492" s="509">
        <f t="shared" si="204"/>
        <v>0</v>
      </c>
      <c r="V492" s="510"/>
      <c r="W492" s="510"/>
    </row>
    <row r="493" spans="1:23" ht="12" customHeight="1">
      <c r="A493" s="498">
        <v>332331</v>
      </c>
      <c r="B493" s="499"/>
      <c r="C493" s="500"/>
      <c r="D493" s="501"/>
      <c r="E493" s="501"/>
      <c r="F493" s="501"/>
      <c r="G493" s="501"/>
      <c r="H493" s="501"/>
      <c r="I493" s="502"/>
      <c r="J493" s="503">
        <f t="shared" si="208"/>
        <v>0</v>
      </c>
      <c r="K493" s="503">
        <f t="shared" si="205"/>
        <v>0</v>
      </c>
      <c r="L493" s="503">
        <f t="shared" si="205"/>
        <v>0</v>
      </c>
      <c r="M493" s="511">
        <f t="shared" si="209"/>
        <v>0</v>
      </c>
      <c r="N493" s="503">
        <f t="shared" si="206"/>
        <v>0</v>
      </c>
      <c r="O493" s="503">
        <f t="shared" si="206"/>
        <v>0</v>
      </c>
      <c r="P493" s="504">
        <f t="shared" si="207"/>
        <v>0</v>
      </c>
      <c r="Q493" s="505">
        <f t="shared" si="207"/>
        <v>0</v>
      </c>
      <c r="R493" s="506">
        <f t="shared" si="207"/>
        <v>0</v>
      </c>
      <c r="S493" s="507"/>
      <c r="T493" s="508"/>
      <c r="U493" s="509">
        <f t="shared" si="204"/>
        <v>0</v>
      </c>
      <c r="V493" s="510"/>
      <c r="W493" s="510"/>
    </row>
    <row r="494" spans="1:23" ht="12" customHeight="1">
      <c r="A494" s="498">
        <v>332341</v>
      </c>
      <c r="B494" s="499"/>
      <c r="C494" s="500"/>
      <c r="D494" s="501"/>
      <c r="E494" s="501"/>
      <c r="F494" s="501"/>
      <c r="G494" s="501"/>
      <c r="H494" s="501"/>
      <c r="I494" s="502"/>
      <c r="J494" s="503">
        <f t="shared" si="208"/>
        <v>0</v>
      </c>
      <c r="K494" s="503">
        <f t="shared" si="205"/>
        <v>0</v>
      </c>
      <c r="L494" s="503">
        <f t="shared" si="205"/>
        <v>0</v>
      </c>
      <c r="M494" s="511">
        <f t="shared" si="209"/>
        <v>0</v>
      </c>
      <c r="N494" s="503">
        <f t="shared" si="206"/>
        <v>0</v>
      </c>
      <c r="O494" s="503">
        <f t="shared" si="206"/>
        <v>0</v>
      </c>
      <c r="P494" s="504">
        <f t="shared" si="207"/>
        <v>0</v>
      </c>
      <c r="Q494" s="505">
        <f t="shared" si="207"/>
        <v>0</v>
      </c>
      <c r="R494" s="506">
        <f t="shared" si="207"/>
        <v>0</v>
      </c>
      <c r="S494" s="507"/>
      <c r="T494" s="508"/>
      <c r="U494" s="509">
        <f t="shared" si="204"/>
        <v>0</v>
      </c>
      <c r="V494" s="510"/>
      <c r="W494" s="510"/>
    </row>
    <row r="495" spans="1:23" ht="12" customHeight="1">
      <c r="A495" s="498">
        <v>332451</v>
      </c>
      <c r="B495" s="499"/>
      <c r="C495" s="500"/>
      <c r="D495" s="501"/>
      <c r="E495" s="501"/>
      <c r="F495" s="501"/>
      <c r="G495" s="501"/>
      <c r="H495" s="501"/>
      <c r="I495" s="502"/>
      <c r="J495" s="503">
        <f t="shared" si="208"/>
        <v>0</v>
      </c>
      <c r="K495" s="503">
        <f t="shared" si="205"/>
        <v>0</v>
      </c>
      <c r="L495" s="503">
        <f t="shared" si="205"/>
        <v>0</v>
      </c>
      <c r="M495" s="511">
        <f t="shared" si="209"/>
        <v>0</v>
      </c>
      <c r="N495" s="503">
        <f t="shared" si="206"/>
        <v>0</v>
      </c>
      <c r="O495" s="503">
        <f t="shared" si="206"/>
        <v>0</v>
      </c>
      <c r="P495" s="504">
        <f t="shared" si="207"/>
        <v>0</v>
      </c>
      <c r="Q495" s="505">
        <f t="shared" si="207"/>
        <v>0</v>
      </c>
      <c r="R495" s="506">
        <f t="shared" si="207"/>
        <v>0</v>
      </c>
      <c r="S495" s="507"/>
      <c r="T495" s="508"/>
      <c r="U495" s="509">
        <f t="shared" si="204"/>
        <v>0</v>
      </c>
      <c r="V495" s="510"/>
      <c r="W495" s="510"/>
    </row>
    <row r="496" spans="1:23" ht="12" customHeight="1">
      <c r="A496" s="498">
        <v>332481</v>
      </c>
      <c r="B496" s="499"/>
      <c r="C496" s="500"/>
      <c r="D496" s="501"/>
      <c r="E496" s="501"/>
      <c r="F496" s="501"/>
      <c r="G496" s="501"/>
      <c r="H496" s="501"/>
      <c r="I496" s="502"/>
      <c r="J496" s="503">
        <f t="shared" si="208"/>
        <v>0</v>
      </c>
      <c r="K496" s="503">
        <f t="shared" si="205"/>
        <v>0</v>
      </c>
      <c r="L496" s="503">
        <f t="shared" si="205"/>
        <v>0</v>
      </c>
      <c r="M496" s="511">
        <f t="shared" si="209"/>
        <v>0</v>
      </c>
      <c r="N496" s="503">
        <f t="shared" si="206"/>
        <v>0</v>
      </c>
      <c r="O496" s="503">
        <f t="shared" si="206"/>
        <v>0</v>
      </c>
      <c r="P496" s="504">
        <f t="shared" si="207"/>
        <v>0</v>
      </c>
      <c r="Q496" s="505">
        <f t="shared" si="207"/>
        <v>0</v>
      </c>
      <c r="R496" s="506">
        <f t="shared" si="207"/>
        <v>0</v>
      </c>
      <c r="S496" s="507"/>
      <c r="T496" s="508"/>
      <c r="U496" s="509">
        <f t="shared" si="204"/>
        <v>0</v>
      </c>
      <c r="V496" s="510"/>
      <c r="W496" s="510"/>
    </row>
    <row r="497" spans="1:23" ht="12" customHeight="1">
      <c r="A497" s="498">
        <v>332501</v>
      </c>
      <c r="B497" s="499"/>
      <c r="C497" s="500"/>
      <c r="D497" s="501"/>
      <c r="E497" s="501"/>
      <c r="F497" s="501"/>
      <c r="G497" s="501"/>
      <c r="H497" s="501"/>
      <c r="I497" s="502"/>
      <c r="J497" s="503">
        <f t="shared" si="208"/>
        <v>0</v>
      </c>
      <c r="K497" s="503">
        <f t="shared" si="205"/>
        <v>0</v>
      </c>
      <c r="L497" s="503">
        <f t="shared" si="205"/>
        <v>0</v>
      </c>
      <c r="M497" s="511">
        <f t="shared" si="209"/>
        <v>0</v>
      </c>
      <c r="N497" s="503">
        <f t="shared" si="206"/>
        <v>0</v>
      </c>
      <c r="O497" s="503">
        <f t="shared" si="206"/>
        <v>0</v>
      </c>
      <c r="P497" s="504">
        <f t="shared" si="207"/>
        <v>0</v>
      </c>
      <c r="Q497" s="505">
        <f t="shared" si="207"/>
        <v>0</v>
      </c>
      <c r="R497" s="506">
        <f t="shared" si="207"/>
        <v>0</v>
      </c>
      <c r="S497" s="507"/>
      <c r="T497" s="508"/>
      <c r="U497" s="509">
        <f t="shared" si="204"/>
        <v>0</v>
      </c>
      <c r="V497" s="510"/>
      <c r="W497" s="510"/>
    </row>
    <row r="498" spans="1:23" ht="12" customHeight="1">
      <c r="A498" s="498">
        <v>332511</v>
      </c>
      <c r="B498" s="499"/>
      <c r="C498" s="500"/>
      <c r="D498" s="501"/>
      <c r="E498" s="501"/>
      <c r="F498" s="501"/>
      <c r="G498" s="501"/>
      <c r="H498" s="501"/>
      <c r="I498" s="502"/>
      <c r="J498" s="503">
        <f t="shared" si="208"/>
        <v>0</v>
      </c>
      <c r="K498" s="503">
        <f t="shared" si="205"/>
        <v>0</v>
      </c>
      <c r="L498" s="503">
        <f t="shared" si="205"/>
        <v>0</v>
      </c>
      <c r="M498" s="511">
        <f t="shared" si="209"/>
        <v>0</v>
      </c>
      <c r="N498" s="503">
        <f t="shared" si="206"/>
        <v>0</v>
      </c>
      <c r="O498" s="503">
        <f t="shared" si="206"/>
        <v>0</v>
      </c>
      <c r="P498" s="504">
        <f t="shared" si="207"/>
        <v>0</v>
      </c>
      <c r="Q498" s="505">
        <f t="shared" si="207"/>
        <v>0</v>
      </c>
      <c r="R498" s="506">
        <f t="shared" si="207"/>
        <v>0</v>
      </c>
      <c r="S498" s="507"/>
      <c r="T498" s="508"/>
      <c r="U498" s="509">
        <f t="shared" si="204"/>
        <v>0</v>
      </c>
      <c r="V498" s="510"/>
      <c r="W498" s="510"/>
    </row>
    <row r="499" spans="1:23" ht="12" customHeight="1">
      <c r="A499" s="498">
        <v>341101</v>
      </c>
      <c r="B499" s="499"/>
      <c r="C499" s="500"/>
      <c r="D499" s="501"/>
      <c r="E499" s="501"/>
      <c r="F499" s="501"/>
      <c r="G499" s="501"/>
      <c r="H499" s="501"/>
      <c r="I499" s="502"/>
      <c r="J499" s="503">
        <f t="shared" si="208"/>
        <v>0</v>
      </c>
      <c r="K499" s="503">
        <f t="shared" si="205"/>
        <v>0</v>
      </c>
      <c r="L499" s="503">
        <f t="shared" si="205"/>
        <v>0</v>
      </c>
      <c r="M499" s="511">
        <f t="shared" si="209"/>
        <v>0</v>
      </c>
      <c r="N499" s="503">
        <f t="shared" si="206"/>
        <v>0</v>
      </c>
      <c r="O499" s="503">
        <f t="shared" si="206"/>
        <v>0</v>
      </c>
      <c r="P499" s="504">
        <f t="shared" si="207"/>
        <v>0</v>
      </c>
      <c r="Q499" s="505">
        <f t="shared" si="207"/>
        <v>0</v>
      </c>
      <c r="R499" s="506">
        <f t="shared" si="207"/>
        <v>0</v>
      </c>
      <c r="S499" s="507"/>
      <c r="T499" s="508"/>
      <c r="U499" s="509">
        <f t="shared" si="204"/>
        <v>0</v>
      </c>
      <c r="V499" s="510"/>
      <c r="W499" s="510"/>
    </row>
    <row r="500" spans="1:23" ht="12" customHeight="1">
      <c r="A500" s="498">
        <v>341130</v>
      </c>
      <c r="B500" s="499"/>
      <c r="C500" s="500"/>
      <c r="D500" s="501"/>
      <c r="E500" s="501"/>
      <c r="F500" s="501"/>
      <c r="G500" s="501"/>
      <c r="H500" s="501"/>
      <c r="I500" s="502"/>
      <c r="J500" s="503">
        <f t="shared" si="208"/>
        <v>0</v>
      </c>
      <c r="K500" s="503">
        <f t="shared" si="205"/>
        <v>0</v>
      </c>
      <c r="L500" s="503">
        <f t="shared" si="205"/>
        <v>0</v>
      </c>
      <c r="M500" s="511">
        <f t="shared" si="209"/>
        <v>0</v>
      </c>
      <c r="N500" s="503">
        <f t="shared" si="206"/>
        <v>0</v>
      </c>
      <c r="O500" s="503">
        <f t="shared" si="206"/>
        <v>0</v>
      </c>
      <c r="P500" s="504">
        <f t="shared" si="207"/>
        <v>0</v>
      </c>
      <c r="Q500" s="505">
        <f t="shared" si="207"/>
        <v>0</v>
      </c>
      <c r="R500" s="506">
        <f t="shared" si="207"/>
        <v>0</v>
      </c>
      <c r="S500" s="507"/>
      <c r="T500" s="508"/>
      <c r="U500" s="509">
        <f t="shared" si="204"/>
        <v>0</v>
      </c>
      <c r="V500" s="510"/>
      <c r="W500" s="510"/>
    </row>
    <row r="501" spans="1:23" ht="12" customHeight="1">
      <c r="A501" s="498">
        <v>341131</v>
      </c>
      <c r="B501" s="499"/>
      <c r="C501" s="500"/>
      <c r="D501" s="501"/>
      <c r="E501" s="501"/>
      <c r="F501" s="501"/>
      <c r="G501" s="501"/>
      <c r="H501" s="501"/>
      <c r="I501" s="502"/>
      <c r="J501" s="503">
        <f t="shared" si="208"/>
        <v>0</v>
      </c>
      <c r="K501" s="503">
        <f t="shared" ref="K501:L520" si="210">SUMIF($A$10:$A$332,$A501,K$10:K$332)</f>
        <v>0</v>
      </c>
      <c r="L501" s="503">
        <f t="shared" si="210"/>
        <v>0</v>
      </c>
      <c r="M501" s="511">
        <f t="shared" si="209"/>
        <v>0</v>
      </c>
      <c r="N501" s="503">
        <f t="shared" ref="N501:O520" si="211">SUMIF($A$10:$A$332,$A501,N$10:N$332)</f>
        <v>0</v>
      </c>
      <c r="O501" s="503">
        <f t="shared" si="211"/>
        <v>0</v>
      </c>
      <c r="P501" s="504">
        <f t="shared" ref="P501:R520" si="212">SUMIF($A$10:$A$327,$A501,P$10:P$327)</f>
        <v>0</v>
      </c>
      <c r="Q501" s="505">
        <f t="shared" si="212"/>
        <v>0</v>
      </c>
      <c r="R501" s="506">
        <f t="shared" si="212"/>
        <v>0</v>
      </c>
      <c r="S501" s="507"/>
      <c r="T501" s="508"/>
      <c r="U501" s="509">
        <f t="shared" si="204"/>
        <v>0</v>
      </c>
      <c r="V501" s="510"/>
      <c r="W501" s="510"/>
    </row>
    <row r="502" spans="1:23" ht="12" customHeight="1">
      <c r="A502" s="498">
        <v>341141</v>
      </c>
      <c r="B502" s="499"/>
      <c r="C502" s="500"/>
      <c r="D502" s="501"/>
      <c r="E502" s="501"/>
      <c r="F502" s="501"/>
      <c r="G502" s="501"/>
      <c r="H502" s="501"/>
      <c r="I502" s="502"/>
      <c r="J502" s="503">
        <f t="shared" si="208"/>
        <v>0</v>
      </c>
      <c r="K502" s="503">
        <f t="shared" si="210"/>
        <v>0</v>
      </c>
      <c r="L502" s="503">
        <f t="shared" si="210"/>
        <v>0</v>
      </c>
      <c r="M502" s="511">
        <f t="shared" si="209"/>
        <v>0</v>
      </c>
      <c r="N502" s="503">
        <f t="shared" si="211"/>
        <v>0</v>
      </c>
      <c r="O502" s="503">
        <f t="shared" si="211"/>
        <v>0</v>
      </c>
      <c r="P502" s="504">
        <f t="shared" si="212"/>
        <v>0</v>
      </c>
      <c r="Q502" s="505">
        <f t="shared" si="212"/>
        <v>0</v>
      </c>
      <c r="R502" s="506">
        <f t="shared" si="212"/>
        <v>0</v>
      </c>
      <c r="S502" s="507"/>
      <c r="T502" s="508"/>
      <c r="U502" s="509">
        <f t="shared" si="204"/>
        <v>0</v>
      </c>
      <c r="V502" s="510"/>
      <c r="W502" s="510"/>
    </row>
    <row r="503" spans="1:23" ht="12" customHeight="1">
      <c r="A503" s="498">
        <v>342101</v>
      </c>
      <c r="B503" s="499"/>
      <c r="C503" s="500"/>
      <c r="D503" s="501"/>
      <c r="E503" s="501"/>
      <c r="F503" s="501"/>
      <c r="G503" s="501"/>
      <c r="H503" s="501"/>
      <c r="I503" s="502"/>
      <c r="J503" s="503">
        <f t="shared" si="208"/>
        <v>0</v>
      </c>
      <c r="K503" s="503">
        <f t="shared" si="210"/>
        <v>0</v>
      </c>
      <c r="L503" s="503">
        <f t="shared" si="210"/>
        <v>0</v>
      </c>
      <c r="M503" s="511">
        <f t="shared" si="209"/>
        <v>0</v>
      </c>
      <c r="N503" s="503">
        <f t="shared" si="211"/>
        <v>0</v>
      </c>
      <c r="O503" s="503">
        <f t="shared" si="211"/>
        <v>0</v>
      </c>
      <c r="P503" s="504">
        <f t="shared" si="212"/>
        <v>0</v>
      </c>
      <c r="Q503" s="505">
        <f t="shared" si="212"/>
        <v>0</v>
      </c>
      <c r="R503" s="506">
        <f t="shared" si="212"/>
        <v>0</v>
      </c>
      <c r="S503" s="507"/>
      <c r="T503" s="508"/>
      <c r="U503" s="509">
        <f t="shared" si="204"/>
        <v>0</v>
      </c>
      <c r="V503" s="510"/>
      <c r="W503" s="510"/>
    </row>
    <row r="504" spans="1:23" ht="12" customHeight="1">
      <c r="A504" s="498">
        <v>362001</v>
      </c>
      <c r="B504" s="499"/>
      <c r="C504" s="500"/>
      <c r="D504" s="501"/>
      <c r="E504" s="501"/>
      <c r="F504" s="501"/>
      <c r="G504" s="501"/>
      <c r="H504" s="501"/>
      <c r="I504" s="502"/>
      <c r="J504" s="503">
        <f t="shared" si="208"/>
        <v>48</v>
      </c>
      <c r="K504" s="503">
        <f t="shared" si="210"/>
        <v>0</v>
      </c>
      <c r="L504" s="503">
        <f t="shared" si="210"/>
        <v>0</v>
      </c>
      <c r="M504" s="511">
        <f t="shared" si="209"/>
        <v>0</v>
      </c>
      <c r="N504" s="503">
        <f t="shared" si="211"/>
        <v>0</v>
      </c>
      <c r="O504" s="503">
        <f t="shared" si="211"/>
        <v>48</v>
      </c>
      <c r="P504" s="504">
        <f t="shared" si="212"/>
        <v>0</v>
      </c>
      <c r="Q504" s="505">
        <f t="shared" si="212"/>
        <v>0</v>
      </c>
      <c r="R504" s="506">
        <f t="shared" si="212"/>
        <v>0</v>
      </c>
      <c r="S504" s="507"/>
      <c r="T504" s="508"/>
      <c r="U504" s="509">
        <f t="shared" si="204"/>
        <v>48</v>
      </c>
      <c r="V504" s="510"/>
      <c r="W504" s="510"/>
    </row>
    <row r="505" spans="1:23" ht="12" customHeight="1">
      <c r="A505" s="498">
        <v>362101</v>
      </c>
      <c r="B505" s="499"/>
      <c r="C505" s="500"/>
      <c r="D505" s="501"/>
      <c r="E505" s="501"/>
      <c r="F505" s="501"/>
      <c r="G505" s="501"/>
      <c r="H505" s="501"/>
      <c r="I505" s="502"/>
      <c r="J505" s="503">
        <f t="shared" si="208"/>
        <v>0</v>
      </c>
      <c r="K505" s="503">
        <f t="shared" si="210"/>
        <v>0</v>
      </c>
      <c r="L505" s="503">
        <f t="shared" si="210"/>
        <v>0</v>
      </c>
      <c r="M505" s="511">
        <f t="shared" si="209"/>
        <v>0</v>
      </c>
      <c r="N505" s="503">
        <f t="shared" si="211"/>
        <v>0</v>
      </c>
      <c r="O505" s="503">
        <f t="shared" si="211"/>
        <v>0</v>
      </c>
      <c r="P505" s="504">
        <f t="shared" si="212"/>
        <v>0</v>
      </c>
      <c r="Q505" s="505">
        <f t="shared" si="212"/>
        <v>0</v>
      </c>
      <c r="R505" s="506">
        <f t="shared" si="212"/>
        <v>0</v>
      </c>
      <c r="S505" s="507"/>
      <c r="T505" s="508"/>
      <c r="U505" s="509">
        <f t="shared" si="204"/>
        <v>0</v>
      </c>
      <c r="V505" s="510"/>
      <c r="W505" s="510"/>
    </row>
    <row r="506" spans="1:23" ht="12" customHeight="1">
      <c r="A506" s="498">
        <v>364201</v>
      </c>
      <c r="B506" s="499"/>
      <c r="C506" s="500"/>
      <c r="D506" s="501"/>
      <c r="E506" s="501"/>
      <c r="F506" s="501"/>
      <c r="G506" s="501"/>
      <c r="H506" s="501"/>
      <c r="I506" s="502"/>
      <c r="J506" s="503">
        <f t="shared" si="208"/>
        <v>8</v>
      </c>
      <c r="K506" s="503">
        <f t="shared" si="210"/>
        <v>0</v>
      </c>
      <c r="L506" s="503">
        <f t="shared" si="210"/>
        <v>0</v>
      </c>
      <c r="M506" s="511">
        <f t="shared" si="209"/>
        <v>0</v>
      </c>
      <c r="N506" s="503">
        <f t="shared" si="211"/>
        <v>0</v>
      </c>
      <c r="O506" s="503">
        <f t="shared" si="211"/>
        <v>8</v>
      </c>
      <c r="P506" s="504">
        <f t="shared" si="212"/>
        <v>0</v>
      </c>
      <c r="Q506" s="505">
        <f t="shared" si="212"/>
        <v>0</v>
      </c>
      <c r="R506" s="506">
        <f t="shared" si="212"/>
        <v>0</v>
      </c>
      <c r="S506" s="507"/>
      <c r="T506" s="508"/>
      <c r="U506" s="509">
        <f t="shared" si="204"/>
        <v>8</v>
      </c>
      <c r="V506" s="510"/>
      <c r="W506" s="510"/>
    </row>
    <row r="507" spans="1:23" ht="12" customHeight="1">
      <c r="A507" s="498">
        <v>364301</v>
      </c>
      <c r="B507" s="499"/>
      <c r="C507" s="500"/>
      <c r="D507" s="501"/>
      <c r="E507" s="501"/>
      <c r="F507" s="501"/>
      <c r="G507" s="501"/>
      <c r="H507" s="501"/>
      <c r="I507" s="502"/>
      <c r="J507" s="503">
        <f t="shared" si="208"/>
        <v>0</v>
      </c>
      <c r="K507" s="503">
        <f t="shared" si="210"/>
        <v>0</v>
      </c>
      <c r="L507" s="503">
        <f t="shared" si="210"/>
        <v>0</v>
      </c>
      <c r="M507" s="511">
        <f t="shared" si="209"/>
        <v>0</v>
      </c>
      <c r="N507" s="503">
        <f t="shared" si="211"/>
        <v>0</v>
      </c>
      <c r="O507" s="503">
        <f t="shared" si="211"/>
        <v>0</v>
      </c>
      <c r="P507" s="504">
        <f t="shared" si="212"/>
        <v>250</v>
      </c>
      <c r="Q507" s="505">
        <f t="shared" si="212"/>
        <v>0</v>
      </c>
      <c r="R507" s="506">
        <f t="shared" si="212"/>
        <v>250</v>
      </c>
      <c r="S507" s="507"/>
      <c r="T507" s="508"/>
      <c r="U507" s="509">
        <f t="shared" si="204"/>
        <v>250</v>
      </c>
      <c r="V507" s="510"/>
      <c r="W507" s="510"/>
    </row>
    <row r="508" spans="1:23" ht="12" customHeight="1">
      <c r="A508" s="498">
        <v>366200</v>
      </c>
      <c r="B508" s="499"/>
      <c r="C508" s="500"/>
      <c r="D508" s="501"/>
      <c r="E508" s="501"/>
      <c r="F508" s="501"/>
      <c r="G508" s="501"/>
      <c r="H508" s="501"/>
      <c r="I508" s="502"/>
      <c r="J508" s="503">
        <f t="shared" si="208"/>
        <v>0</v>
      </c>
      <c r="K508" s="503">
        <f t="shared" si="210"/>
        <v>0</v>
      </c>
      <c r="L508" s="503">
        <f t="shared" si="210"/>
        <v>0</v>
      </c>
      <c r="M508" s="511">
        <f t="shared" si="209"/>
        <v>0</v>
      </c>
      <c r="N508" s="503">
        <f t="shared" si="211"/>
        <v>0</v>
      </c>
      <c r="O508" s="503">
        <f t="shared" si="211"/>
        <v>0</v>
      </c>
      <c r="P508" s="504">
        <f t="shared" si="212"/>
        <v>0</v>
      </c>
      <c r="Q508" s="505">
        <f t="shared" si="212"/>
        <v>0</v>
      </c>
      <c r="R508" s="506">
        <f t="shared" si="212"/>
        <v>0</v>
      </c>
      <c r="S508" s="507"/>
      <c r="T508" s="508"/>
      <c r="U508" s="509">
        <f t="shared" si="204"/>
        <v>0</v>
      </c>
      <c r="V508" s="510"/>
      <c r="W508" s="510"/>
    </row>
    <row r="509" spans="1:23" ht="12" customHeight="1">
      <c r="A509" s="498">
        <v>366201</v>
      </c>
      <c r="B509" s="499"/>
      <c r="C509" s="500"/>
      <c r="D509" s="501"/>
      <c r="E509" s="501"/>
      <c r="F509" s="501"/>
      <c r="G509" s="501"/>
      <c r="H509" s="501"/>
      <c r="I509" s="502"/>
      <c r="J509" s="503">
        <f t="shared" si="208"/>
        <v>134</v>
      </c>
      <c r="K509" s="503">
        <f t="shared" si="210"/>
        <v>10</v>
      </c>
      <c r="L509" s="503">
        <f t="shared" si="210"/>
        <v>8</v>
      </c>
      <c r="M509" s="511">
        <f t="shared" si="209"/>
        <v>0</v>
      </c>
      <c r="N509" s="503">
        <f t="shared" si="211"/>
        <v>0</v>
      </c>
      <c r="O509" s="503">
        <f t="shared" si="211"/>
        <v>152</v>
      </c>
      <c r="P509" s="504">
        <f t="shared" si="212"/>
        <v>0</v>
      </c>
      <c r="Q509" s="505">
        <f t="shared" si="212"/>
        <v>0</v>
      </c>
      <c r="R509" s="506">
        <f t="shared" si="212"/>
        <v>0</v>
      </c>
      <c r="S509" s="507"/>
      <c r="T509" s="508"/>
      <c r="U509" s="509">
        <f t="shared" si="204"/>
        <v>152</v>
      </c>
      <c r="V509" s="510"/>
      <c r="W509" s="510"/>
    </row>
    <row r="510" spans="1:23" ht="12" customHeight="1">
      <c r="A510" s="498">
        <v>366208</v>
      </c>
      <c r="B510" s="499"/>
      <c r="C510" s="500"/>
      <c r="D510" s="501"/>
      <c r="E510" s="501"/>
      <c r="F510" s="501"/>
      <c r="G510" s="501"/>
      <c r="H510" s="501"/>
      <c r="I510" s="502"/>
      <c r="J510" s="503">
        <f t="shared" si="208"/>
        <v>0</v>
      </c>
      <c r="K510" s="503">
        <f t="shared" si="210"/>
        <v>0</v>
      </c>
      <c r="L510" s="503">
        <f t="shared" si="210"/>
        <v>0</v>
      </c>
      <c r="M510" s="511">
        <f t="shared" si="209"/>
        <v>0</v>
      </c>
      <c r="N510" s="503">
        <f t="shared" si="211"/>
        <v>0</v>
      </c>
      <c r="O510" s="503">
        <f t="shared" si="211"/>
        <v>0</v>
      </c>
      <c r="P510" s="504">
        <f t="shared" si="212"/>
        <v>0</v>
      </c>
      <c r="Q510" s="505">
        <f t="shared" si="212"/>
        <v>0</v>
      </c>
      <c r="R510" s="506">
        <f t="shared" si="212"/>
        <v>0</v>
      </c>
      <c r="S510" s="507"/>
      <c r="T510" s="508"/>
      <c r="U510" s="509">
        <f t="shared" si="204"/>
        <v>0</v>
      </c>
      <c r="V510" s="510"/>
      <c r="W510" s="510"/>
    </row>
    <row r="511" spans="1:23" ht="12" customHeight="1">
      <c r="A511" s="498">
        <v>366301</v>
      </c>
      <c r="B511" s="499"/>
      <c r="C511" s="500"/>
      <c r="D511" s="501"/>
      <c r="E511" s="501"/>
      <c r="F511" s="501"/>
      <c r="G511" s="501"/>
      <c r="H511" s="501"/>
      <c r="I511" s="502"/>
      <c r="J511" s="503">
        <f t="shared" si="208"/>
        <v>0</v>
      </c>
      <c r="K511" s="503">
        <f t="shared" si="210"/>
        <v>0</v>
      </c>
      <c r="L511" s="503">
        <f t="shared" si="210"/>
        <v>0</v>
      </c>
      <c r="M511" s="511">
        <f t="shared" si="209"/>
        <v>0</v>
      </c>
      <c r="N511" s="503">
        <f t="shared" si="211"/>
        <v>0</v>
      </c>
      <c r="O511" s="503">
        <f t="shared" si="211"/>
        <v>0</v>
      </c>
      <c r="P511" s="504">
        <f t="shared" si="212"/>
        <v>509</v>
      </c>
      <c r="Q511" s="505">
        <f t="shared" si="212"/>
        <v>0</v>
      </c>
      <c r="R511" s="506">
        <f t="shared" si="212"/>
        <v>509</v>
      </c>
      <c r="S511" s="507"/>
      <c r="T511" s="508"/>
      <c r="U511" s="509">
        <f t="shared" si="204"/>
        <v>509</v>
      </c>
      <c r="V511" s="510"/>
      <c r="W511" s="510"/>
    </row>
    <row r="512" spans="1:23" ht="12" customHeight="1">
      <c r="A512" s="498">
        <v>367101</v>
      </c>
      <c r="B512" s="499"/>
      <c r="C512" s="500"/>
      <c r="D512" s="501"/>
      <c r="E512" s="501"/>
      <c r="F512" s="501"/>
      <c r="G512" s="501"/>
      <c r="H512" s="501"/>
      <c r="I512" s="502"/>
      <c r="J512" s="503">
        <f t="shared" si="208"/>
        <v>116</v>
      </c>
      <c r="K512" s="503">
        <f t="shared" si="210"/>
        <v>5</v>
      </c>
      <c r="L512" s="503">
        <f t="shared" si="210"/>
        <v>3</v>
      </c>
      <c r="M512" s="511">
        <f t="shared" si="209"/>
        <v>0</v>
      </c>
      <c r="N512" s="503">
        <f t="shared" si="211"/>
        <v>0</v>
      </c>
      <c r="O512" s="503">
        <f t="shared" si="211"/>
        <v>124</v>
      </c>
      <c r="P512" s="504">
        <f t="shared" si="212"/>
        <v>0</v>
      </c>
      <c r="Q512" s="505">
        <f t="shared" si="212"/>
        <v>0</v>
      </c>
      <c r="R512" s="506">
        <f t="shared" si="212"/>
        <v>0</v>
      </c>
      <c r="S512" s="507"/>
      <c r="T512" s="508"/>
      <c r="U512" s="509">
        <f t="shared" si="204"/>
        <v>124</v>
      </c>
      <c r="V512" s="510"/>
      <c r="W512" s="510"/>
    </row>
    <row r="513" spans="1:23" ht="12" customHeight="1">
      <c r="A513" s="498">
        <v>367108</v>
      </c>
      <c r="B513" s="499"/>
      <c r="C513" s="500"/>
      <c r="D513" s="501"/>
      <c r="E513" s="501"/>
      <c r="F513" s="501"/>
      <c r="G513" s="501"/>
      <c r="H513" s="501"/>
      <c r="I513" s="502"/>
      <c r="J513" s="503">
        <f t="shared" si="208"/>
        <v>0</v>
      </c>
      <c r="K513" s="503">
        <f t="shared" si="210"/>
        <v>0</v>
      </c>
      <c r="L513" s="503">
        <f t="shared" si="210"/>
        <v>0</v>
      </c>
      <c r="M513" s="511">
        <f t="shared" si="209"/>
        <v>0</v>
      </c>
      <c r="N513" s="503">
        <f t="shared" si="211"/>
        <v>0</v>
      </c>
      <c r="O513" s="503">
        <f t="shared" si="211"/>
        <v>0</v>
      </c>
      <c r="P513" s="504">
        <f t="shared" si="212"/>
        <v>0</v>
      </c>
      <c r="Q513" s="505">
        <f t="shared" si="212"/>
        <v>0</v>
      </c>
      <c r="R513" s="506">
        <f t="shared" si="212"/>
        <v>0</v>
      </c>
      <c r="S513" s="507"/>
      <c r="T513" s="508"/>
      <c r="U513" s="509">
        <f t="shared" si="204"/>
        <v>0</v>
      </c>
      <c r="V513" s="510"/>
      <c r="W513" s="510"/>
    </row>
    <row r="514" spans="1:23" ht="12" customHeight="1">
      <c r="A514" s="498">
        <v>367200</v>
      </c>
      <c r="B514" s="499"/>
      <c r="C514" s="500"/>
      <c r="D514" s="501"/>
      <c r="E514" s="501"/>
      <c r="F514" s="501"/>
      <c r="G514" s="501"/>
      <c r="H514" s="501"/>
      <c r="I514" s="502"/>
      <c r="J514" s="503">
        <f t="shared" si="208"/>
        <v>0</v>
      </c>
      <c r="K514" s="503">
        <f t="shared" si="210"/>
        <v>0</v>
      </c>
      <c r="L514" s="503">
        <f t="shared" si="210"/>
        <v>0</v>
      </c>
      <c r="M514" s="511">
        <f t="shared" si="209"/>
        <v>0</v>
      </c>
      <c r="N514" s="503">
        <f t="shared" si="211"/>
        <v>0</v>
      </c>
      <c r="O514" s="503">
        <f t="shared" si="211"/>
        <v>0</v>
      </c>
      <c r="P514" s="504">
        <f t="shared" si="212"/>
        <v>0</v>
      </c>
      <c r="Q514" s="505">
        <f t="shared" si="212"/>
        <v>0</v>
      </c>
      <c r="R514" s="506">
        <f t="shared" si="212"/>
        <v>0</v>
      </c>
      <c r="S514" s="507"/>
      <c r="T514" s="508"/>
      <c r="U514" s="509">
        <f t="shared" si="204"/>
        <v>0</v>
      </c>
      <c r="V514" s="510"/>
      <c r="W514" s="510"/>
    </row>
    <row r="515" spans="1:23" ht="12" customHeight="1">
      <c r="A515" s="498">
        <v>367201</v>
      </c>
      <c r="B515" s="499"/>
      <c r="C515" s="500"/>
      <c r="D515" s="501"/>
      <c r="E515" s="501"/>
      <c r="F515" s="501"/>
      <c r="G515" s="501"/>
      <c r="H515" s="501"/>
      <c r="I515" s="502"/>
      <c r="J515" s="503">
        <f t="shared" si="208"/>
        <v>28</v>
      </c>
      <c r="K515" s="503">
        <f t="shared" si="210"/>
        <v>4</v>
      </c>
      <c r="L515" s="503">
        <f t="shared" si="210"/>
        <v>0</v>
      </c>
      <c r="M515" s="511">
        <f t="shared" si="209"/>
        <v>0</v>
      </c>
      <c r="N515" s="503">
        <f t="shared" si="211"/>
        <v>0</v>
      </c>
      <c r="O515" s="503">
        <f t="shared" si="211"/>
        <v>32</v>
      </c>
      <c r="P515" s="504">
        <f t="shared" si="212"/>
        <v>0</v>
      </c>
      <c r="Q515" s="505">
        <f t="shared" si="212"/>
        <v>0</v>
      </c>
      <c r="R515" s="506">
        <f t="shared" si="212"/>
        <v>0</v>
      </c>
      <c r="S515" s="507"/>
      <c r="T515" s="508"/>
      <c r="U515" s="509">
        <f t="shared" si="204"/>
        <v>32</v>
      </c>
      <c r="V515" s="510"/>
      <c r="W515" s="510"/>
    </row>
    <row r="516" spans="1:23" ht="12" customHeight="1">
      <c r="A516" s="498">
        <v>367301</v>
      </c>
      <c r="B516" s="499"/>
      <c r="C516" s="500"/>
      <c r="D516" s="501"/>
      <c r="E516" s="501"/>
      <c r="F516" s="501"/>
      <c r="G516" s="501"/>
      <c r="H516" s="501"/>
      <c r="I516" s="502"/>
      <c r="J516" s="503">
        <f t="shared" si="208"/>
        <v>0</v>
      </c>
      <c r="K516" s="503">
        <f t="shared" si="210"/>
        <v>0</v>
      </c>
      <c r="L516" s="503">
        <f t="shared" si="210"/>
        <v>0</v>
      </c>
      <c r="M516" s="511">
        <f t="shared" si="209"/>
        <v>0</v>
      </c>
      <c r="N516" s="503">
        <f t="shared" si="211"/>
        <v>0</v>
      </c>
      <c r="O516" s="503">
        <f t="shared" si="211"/>
        <v>0</v>
      </c>
      <c r="P516" s="504">
        <f t="shared" si="212"/>
        <v>560</v>
      </c>
      <c r="Q516" s="505">
        <f t="shared" si="212"/>
        <v>0</v>
      </c>
      <c r="R516" s="506">
        <f t="shared" si="212"/>
        <v>560</v>
      </c>
      <c r="S516" s="507"/>
      <c r="T516" s="508"/>
      <c r="U516" s="509">
        <f t="shared" si="204"/>
        <v>560</v>
      </c>
      <c r="V516" s="510"/>
      <c r="W516" s="510"/>
    </row>
    <row r="517" spans="1:23" ht="12" customHeight="1">
      <c r="A517" s="498">
        <v>400100</v>
      </c>
      <c r="B517" s="499"/>
      <c r="C517" s="500"/>
      <c r="D517" s="501"/>
      <c r="E517" s="501"/>
      <c r="F517" s="501"/>
      <c r="G517" s="501"/>
      <c r="H517" s="501"/>
      <c r="I517" s="502"/>
      <c r="J517" s="503">
        <f t="shared" si="208"/>
        <v>0</v>
      </c>
      <c r="K517" s="503">
        <f t="shared" si="210"/>
        <v>0</v>
      </c>
      <c r="L517" s="503">
        <f t="shared" si="210"/>
        <v>0</v>
      </c>
      <c r="M517" s="511">
        <f t="shared" si="209"/>
        <v>0</v>
      </c>
      <c r="N517" s="503">
        <f t="shared" si="211"/>
        <v>0</v>
      </c>
      <c r="O517" s="503">
        <f t="shared" si="211"/>
        <v>0</v>
      </c>
      <c r="P517" s="504">
        <f t="shared" si="212"/>
        <v>0</v>
      </c>
      <c r="Q517" s="505">
        <f t="shared" si="212"/>
        <v>0</v>
      </c>
      <c r="R517" s="506">
        <f t="shared" si="212"/>
        <v>0</v>
      </c>
      <c r="S517" s="507"/>
      <c r="T517" s="508"/>
      <c r="U517" s="509">
        <f t="shared" si="204"/>
        <v>0</v>
      </c>
      <c r="V517" s="510"/>
      <c r="W517" s="510"/>
    </row>
    <row r="518" spans="1:23" ht="12" customHeight="1">
      <c r="A518" s="498">
        <v>400200</v>
      </c>
      <c r="B518" s="499"/>
      <c r="C518" s="500"/>
      <c r="D518" s="501"/>
      <c r="E518" s="501"/>
      <c r="F518" s="501"/>
      <c r="G518" s="501"/>
      <c r="H518" s="501"/>
      <c r="I518" s="502"/>
      <c r="J518" s="503">
        <f t="shared" si="208"/>
        <v>0</v>
      </c>
      <c r="K518" s="503">
        <f t="shared" si="210"/>
        <v>0</v>
      </c>
      <c r="L518" s="503">
        <f t="shared" si="210"/>
        <v>0</v>
      </c>
      <c r="M518" s="511">
        <f t="shared" si="209"/>
        <v>0</v>
      </c>
      <c r="N518" s="503">
        <f t="shared" si="211"/>
        <v>0</v>
      </c>
      <c r="O518" s="503">
        <f t="shared" si="211"/>
        <v>0</v>
      </c>
      <c r="P518" s="504">
        <f t="shared" si="212"/>
        <v>0</v>
      </c>
      <c r="Q518" s="505">
        <f t="shared" si="212"/>
        <v>0</v>
      </c>
      <c r="R518" s="506">
        <f t="shared" si="212"/>
        <v>0</v>
      </c>
      <c r="S518" s="507"/>
      <c r="T518" s="508"/>
      <c r="U518" s="509">
        <f t="shared" si="204"/>
        <v>0</v>
      </c>
      <c r="V518" s="510"/>
      <c r="W518" s="510"/>
    </row>
    <row r="519" spans="1:23" ht="12" customHeight="1">
      <c r="A519" s="498">
        <v>400300</v>
      </c>
      <c r="B519" s="499"/>
      <c r="C519" s="500"/>
      <c r="D519" s="501"/>
      <c r="E519" s="501"/>
      <c r="F519" s="501"/>
      <c r="G519" s="501"/>
      <c r="H519" s="501"/>
      <c r="I519" s="502"/>
      <c r="J519" s="503">
        <f t="shared" si="208"/>
        <v>0</v>
      </c>
      <c r="K519" s="503">
        <f t="shared" si="210"/>
        <v>0</v>
      </c>
      <c r="L519" s="503">
        <f t="shared" si="210"/>
        <v>0</v>
      </c>
      <c r="M519" s="511">
        <f t="shared" si="209"/>
        <v>0</v>
      </c>
      <c r="N519" s="503">
        <f t="shared" si="211"/>
        <v>0</v>
      </c>
      <c r="O519" s="503">
        <f t="shared" si="211"/>
        <v>0</v>
      </c>
      <c r="P519" s="504">
        <f t="shared" si="212"/>
        <v>0</v>
      </c>
      <c r="Q519" s="505">
        <f t="shared" si="212"/>
        <v>0</v>
      </c>
      <c r="R519" s="506">
        <f t="shared" si="212"/>
        <v>0</v>
      </c>
      <c r="S519" s="507"/>
      <c r="T519" s="508"/>
      <c r="U519" s="509">
        <f t="shared" si="204"/>
        <v>0</v>
      </c>
      <c r="V519" s="510"/>
      <c r="W519" s="510"/>
    </row>
    <row r="520" spans="1:23" ht="12" customHeight="1">
      <c r="A520" s="498">
        <v>411001</v>
      </c>
      <c r="B520" s="499"/>
      <c r="C520" s="500"/>
      <c r="D520" s="501"/>
      <c r="E520" s="501"/>
      <c r="F520" s="501"/>
      <c r="G520" s="501"/>
      <c r="H520" s="501"/>
      <c r="I520" s="502"/>
      <c r="J520" s="503">
        <f t="shared" si="208"/>
        <v>0</v>
      </c>
      <c r="K520" s="503">
        <f t="shared" si="210"/>
        <v>0</v>
      </c>
      <c r="L520" s="503">
        <f t="shared" si="210"/>
        <v>0</v>
      </c>
      <c r="M520" s="511">
        <f t="shared" si="209"/>
        <v>0</v>
      </c>
      <c r="N520" s="503">
        <f t="shared" si="211"/>
        <v>0</v>
      </c>
      <c r="O520" s="503">
        <f t="shared" si="211"/>
        <v>0</v>
      </c>
      <c r="P520" s="504">
        <f t="shared" si="212"/>
        <v>0</v>
      </c>
      <c r="Q520" s="505">
        <f t="shared" si="212"/>
        <v>0</v>
      </c>
      <c r="R520" s="506">
        <f t="shared" si="212"/>
        <v>0</v>
      </c>
      <c r="S520" s="507"/>
      <c r="T520" s="508"/>
      <c r="U520" s="509">
        <f t="shared" si="204"/>
        <v>0</v>
      </c>
      <c r="V520" s="510"/>
      <c r="W520" s="510"/>
    </row>
    <row r="521" spans="1:23" ht="12" customHeight="1">
      <c r="A521" s="498">
        <v>411041</v>
      </c>
      <c r="B521" s="499"/>
      <c r="C521" s="500"/>
      <c r="D521" s="501"/>
      <c r="E521" s="501"/>
      <c r="F521" s="501"/>
      <c r="G521" s="501"/>
      <c r="H521" s="501"/>
      <c r="I521" s="502"/>
      <c r="J521" s="503">
        <f t="shared" si="208"/>
        <v>0</v>
      </c>
      <c r="K521" s="503">
        <f t="shared" ref="K521:L540" si="213">SUMIF($A$10:$A$332,$A521,K$10:K$332)</f>
        <v>0</v>
      </c>
      <c r="L521" s="503">
        <f t="shared" si="213"/>
        <v>0</v>
      </c>
      <c r="M521" s="511">
        <f t="shared" si="209"/>
        <v>0</v>
      </c>
      <c r="N521" s="503">
        <f t="shared" ref="N521:O540" si="214">SUMIF($A$10:$A$332,$A521,N$10:N$332)</f>
        <v>0</v>
      </c>
      <c r="O521" s="503">
        <f t="shared" si="214"/>
        <v>0</v>
      </c>
      <c r="P521" s="504">
        <f t="shared" ref="P521:R540" si="215">SUMIF($A$10:$A$327,$A521,P$10:P$327)</f>
        <v>0</v>
      </c>
      <c r="Q521" s="505">
        <f t="shared" si="215"/>
        <v>0</v>
      </c>
      <c r="R521" s="506">
        <f t="shared" si="215"/>
        <v>0</v>
      </c>
      <c r="S521" s="507"/>
      <c r="T521" s="508"/>
      <c r="U521" s="509">
        <f t="shared" si="204"/>
        <v>0</v>
      </c>
      <c r="V521" s="510"/>
      <c r="W521" s="510"/>
    </row>
    <row r="522" spans="1:23" ht="12" customHeight="1">
      <c r="A522" s="498">
        <v>412001</v>
      </c>
      <c r="B522" s="499"/>
      <c r="C522" s="500"/>
      <c r="D522" s="501"/>
      <c r="E522" s="501"/>
      <c r="F522" s="501"/>
      <c r="G522" s="501"/>
      <c r="H522" s="501"/>
      <c r="I522" s="502"/>
      <c r="J522" s="503">
        <f t="shared" si="208"/>
        <v>0</v>
      </c>
      <c r="K522" s="503">
        <f t="shared" si="213"/>
        <v>0</v>
      </c>
      <c r="L522" s="503">
        <f t="shared" si="213"/>
        <v>0</v>
      </c>
      <c r="M522" s="511">
        <f t="shared" si="209"/>
        <v>0</v>
      </c>
      <c r="N522" s="503">
        <f t="shared" si="214"/>
        <v>0</v>
      </c>
      <c r="O522" s="503">
        <f t="shared" si="214"/>
        <v>0</v>
      </c>
      <c r="P522" s="504">
        <f t="shared" si="215"/>
        <v>0</v>
      </c>
      <c r="Q522" s="505">
        <f t="shared" si="215"/>
        <v>0</v>
      </c>
      <c r="R522" s="506">
        <f t="shared" si="215"/>
        <v>0</v>
      </c>
      <c r="S522" s="507"/>
      <c r="T522" s="508"/>
      <c r="U522" s="509">
        <f t="shared" si="204"/>
        <v>0</v>
      </c>
      <c r="V522" s="510"/>
      <c r="W522" s="510"/>
    </row>
    <row r="523" spans="1:23" ht="12" customHeight="1">
      <c r="A523" s="498">
        <v>422001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 t="shared" si="208"/>
        <v>0</v>
      </c>
      <c r="K523" s="503">
        <f t="shared" si="213"/>
        <v>0</v>
      </c>
      <c r="L523" s="503">
        <f t="shared" si="213"/>
        <v>0</v>
      </c>
      <c r="M523" s="511">
        <f t="shared" si="209"/>
        <v>0</v>
      </c>
      <c r="N523" s="503">
        <f t="shared" si="214"/>
        <v>0</v>
      </c>
      <c r="O523" s="503">
        <f t="shared" si="214"/>
        <v>0</v>
      </c>
      <c r="P523" s="504">
        <f t="shared" si="215"/>
        <v>0</v>
      </c>
      <c r="Q523" s="505">
        <f t="shared" si="215"/>
        <v>0</v>
      </c>
      <c r="R523" s="506">
        <f t="shared" si="215"/>
        <v>0</v>
      </c>
      <c r="S523" s="507"/>
      <c r="T523" s="508"/>
      <c r="U523" s="509">
        <f t="shared" si="204"/>
        <v>0</v>
      </c>
      <c r="V523" s="510"/>
      <c r="W523" s="510"/>
    </row>
    <row r="524" spans="1:23" ht="12" customHeight="1">
      <c r="A524" s="498">
        <v>423001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 t="shared" si="208"/>
        <v>56</v>
      </c>
      <c r="K524" s="503">
        <f t="shared" si="213"/>
        <v>0</v>
      </c>
      <c r="L524" s="503">
        <f t="shared" si="213"/>
        <v>0</v>
      </c>
      <c r="M524" s="511">
        <f t="shared" si="209"/>
        <v>0</v>
      </c>
      <c r="N524" s="503">
        <f t="shared" si="214"/>
        <v>0</v>
      </c>
      <c r="O524" s="503">
        <f t="shared" si="214"/>
        <v>56</v>
      </c>
      <c r="P524" s="504">
        <f t="shared" si="215"/>
        <v>0</v>
      </c>
      <c r="Q524" s="505">
        <f t="shared" si="215"/>
        <v>0</v>
      </c>
      <c r="R524" s="506">
        <f t="shared" si="215"/>
        <v>0</v>
      </c>
      <c r="S524" s="507"/>
      <c r="T524" s="508"/>
      <c r="U524" s="509">
        <f t="shared" si="204"/>
        <v>56</v>
      </c>
      <c r="V524" s="510"/>
      <c r="W524" s="510"/>
    </row>
    <row r="525" spans="1:23" ht="12" customHeight="1">
      <c r="A525" s="498">
        <v>423700</v>
      </c>
      <c r="B525" s="499"/>
      <c r="C525" s="500"/>
      <c r="D525" s="501"/>
      <c r="E525" s="501"/>
      <c r="F525" s="501"/>
      <c r="G525" s="501"/>
      <c r="H525" s="501"/>
      <c r="I525" s="502"/>
      <c r="J525" s="503">
        <f t="shared" si="208"/>
        <v>0</v>
      </c>
      <c r="K525" s="503">
        <f t="shared" si="213"/>
        <v>0</v>
      </c>
      <c r="L525" s="503">
        <f t="shared" si="213"/>
        <v>0</v>
      </c>
      <c r="M525" s="511">
        <f t="shared" si="209"/>
        <v>0</v>
      </c>
      <c r="N525" s="503">
        <f t="shared" si="214"/>
        <v>8</v>
      </c>
      <c r="O525" s="503">
        <f t="shared" si="214"/>
        <v>8</v>
      </c>
      <c r="P525" s="504">
        <f t="shared" si="215"/>
        <v>0</v>
      </c>
      <c r="Q525" s="505">
        <f t="shared" si="215"/>
        <v>0</v>
      </c>
      <c r="R525" s="506">
        <f t="shared" si="215"/>
        <v>0</v>
      </c>
      <c r="S525" s="507"/>
      <c r="T525" s="508"/>
      <c r="U525" s="509">
        <f t="shared" si="204"/>
        <v>8</v>
      </c>
      <c r="V525" s="510"/>
      <c r="W525" s="510"/>
    </row>
    <row r="526" spans="1:23" ht="12" customHeight="1">
      <c r="A526" s="498">
        <v>423701</v>
      </c>
      <c r="B526" s="499"/>
      <c r="C526" s="500"/>
      <c r="D526" s="501"/>
      <c r="E526" s="501"/>
      <c r="F526" s="501"/>
      <c r="G526" s="501"/>
      <c r="H526" s="501"/>
      <c r="I526" s="502"/>
      <c r="J526" s="503">
        <f t="shared" si="208"/>
        <v>0</v>
      </c>
      <c r="K526" s="503">
        <f t="shared" si="213"/>
        <v>0</v>
      </c>
      <c r="L526" s="503">
        <f t="shared" si="213"/>
        <v>0</v>
      </c>
      <c r="M526" s="511">
        <f t="shared" si="209"/>
        <v>0</v>
      </c>
      <c r="N526" s="503">
        <f t="shared" si="214"/>
        <v>8</v>
      </c>
      <c r="O526" s="503">
        <f t="shared" si="214"/>
        <v>8</v>
      </c>
      <c r="P526" s="504">
        <f t="shared" si="215"/>
        <v>0</v>
      </c>
      <c r="Q526" s="505">
        <f t="shared" si="215"/>
        <v>0</v>
      </c>
      <c r="R526" s="506">
        <f t="shared" si="215"/>
        <v>0</v>
      </c>
      <c r="S526" s="507"/>
      <c r="T526" s="508"/>
      <c r="U526" s="509">
        <f t="shared" si="204"/>
        <v>8</v>
      </c>
      <c r="V526" s="510"/>
      <c r="W526" s="510"/>
    </row>
    <row r="527" spans="1:23" ht="12" customHeight="1">
      <c r="A527" s="498">
        <v>424001</v>
      </c>
      <c r="B527" s="499"/>
      <c r="C527" s="500"/>
      <c r="D527" s="501"/>
      <c r="E527" s="501"/>
      <c r="F527" s="501"/>
      <c r="G527" s="501"/>
      <c r="H527" s="501"/>
      <c r="I527" s="502"/>
      <c r="J527" s="503">
        <f t="shared" si="208"/>
        <v>0</v>
      </c>
      <c r="K527" s="503">
        <f t="shared" si="213"/>
        <v>0</v>
      </c>
      <c r="L527" s="503">
        <f t="shared" si="213"/>
        <v>0</v>
      </c>
      <c r="M527" s="511">
        <f t="shared" si="209"/>
        <v>0</v>
      </c>
      <c r="N527" s="503">
        <f t="shared" si="214"/>
        <v>0</v>
      </c>
      <c r="O527" s="503">
        <f t="shared" si="214"/>
        <v>0</v>
      </c>
      <c r="P527" s="504">
        <f t="shared" si="215"/>
        <v>0</v>
      </c>
      <c r="Q527" s="505">
        <f t="shared" si="215"/>
        <v>0</v>
      </c>
      <c r="R527" s="506">
        <f t="shared" si="215"/>
        <v>0</v>
      </c>
      <c r="S527" s="507"/>
      <c r="T527" s="508"/>
      <c r="U527" s="509">
        <f t="shared" si="204"/>
        <v>0</v>
      </c>
      <c r="V527" s="510"/>
      <c r="W527" s="510"/>
    </row>
    <row r="528" spans="1:23" ht="12" customHeight="1">
      <c r="A528" s="498">
        <v>431000</v>
      </c>
      <c r="B528" s="499"/>
      <c r="C528" s="500"/>
      <c r="D528" s="501"/>
      <c r="E528" s="501"/>
      <c r="F528" s="501"/>
      <c r="G528" s="501"/>
      <c r="H528" s="501"/>
      <c r="I528" s="502"/>
      <c r="J528" s="503">
        <f t="shared" si="208"/>
        <v>0</v>
      </c>
      <c r="K528" s="503">
        <f t="shared" si="213"/>
        <v>0</v>
      </c>
      <c r="L528" s="503">
        <f t="shared" si="213"/>
        <v>0</v>
      </c>
      <c r="M528" s="511">
        <f t="shared" si="209"/>
        <v>0</v>
      </c>
      <c r="N528" s="503">
        <f t="shared" si="214"/>
        <v>0</v>
      </c>
      <c r="O528" s="503">
        <f t="shared" si="214"/>
        <v>0</v>
      </c>
      <c r="P528" s="504">
        <f t="shared" si="215"/>
        <v>0</v>
      </c>
      <c r="Q528" s="505">
        <f t="shared" si="215"/>
        <v>0</v>
      </c>
      <c r="R528" s="506">
        <f t="shared" si="215"/>
        <v>0</v>
      </c>
      <c r="S528" s="507"/>
      <c r="T528" s="508"/>
      <c r="U528" s="509">
        <f t="shared" si="204"/>
        <v>0</v>
      </c>
      <c r="V528" s="510"/>
      <c r="W528" s="510"/>
    </row>
    <row r="529" spans="1:23" ht="12" customHeight="1">
      <c r="A529" s="498">
        <v>431001</v>
      </c>
      <c r="B529" s="499"/>
      <c r="C529" s="500"/>
      <c r="D529" s="501"/>
      <c r="E529" s="501"/>
      <c r="F529" s="501"/>
      <c r="G529" s="501"/>
      <c r="H529" s="501"/>
      <c r="I529" s="502"/>
      <c r="J529" s="503">
        <f t="shared" si="208"/>
        <v>0</v>
      </c>
      <c r="K529" s="503">
        <f t="shared" si="213"/>
        <v>0</v>
      </c>
      <c r="L529" s="503">
        <f t="shared" si="213"/>
        <v>0</v>
      </c>
      <c r="M529" s="511">
        <f t="shared" si="209"/>
        <v>0</v>
      </c>
      <c r="N529" s="503">
        <f t="shared" si="214"/>
        <v>0</v>
      </c>
      <c r="O529" s="503">
        <f t="shared" si="214"/>
        <v>0</v>
      </c>
      <c r="P529" s="504">
        <f t="shared" si="215"/>
        <v>0</v>
      </c>
      <c r="Q529" s="505">
        <f t="shared" si="215"/>
        <v>0</v>
      </c>
      <c r="R529" s="506">
        <f t="shared" si="215"/>
        <v>0</v>
      </c>
      <c r="S529" s="507"/>
      <c r="T529" s="508"/>
      <c r="U529" s="509">
        <f t="shared" si="204"/>
        <v>0</v>
      </c>
      <c r="V529" s="510"/>
      <c r="W529" s="510"/>
    </row>
    <row r="530" spans="1:23" ht="12" customHeight="1">
      <c r="A530" s="498">
        <v>433000</v>
      </c>
      <c r="B530" s="499"/>
      <c r="C530" s="500"/>
      <c r="D530" s="501"/>
      <c r="E530" s="501"/>
      <c r="F530" s="501"/>
      <c r="G530" s="501"/>
      <c r="H530" s="501"/>
      <c r="I530" s="502"/>
      <c r="J530" s="503">
        <f t="shared" si="208"/>
        <v>24</v>
      </c>
      <c r="K530" s="503">
        <f t="shared" si="213"/>
        <v>8</v>
      </c>
      <c r="L530" s="503">
        <f t="shared" si="213"/>
        <v>0</v>
      </c>
      <c r="M530" s="511">
        <f t="shared" si="209"/>
        <v>0</v>
      </c>
      <c r="N530" s="503">
        <f t="shared" si="214"/>
        <v>0</v>
      </c>
      <c r="O530" s="503">
        <f t="shared" si="214"/>
        <v>32</v>
      </c>
      <c r="P530" s="504">
        <f t="shared" si="215"/>
        <v>0</v>
      </c>
      <c r="Q530" s="505">
        <f t="shared" si="215"/>
        <v>0</v>
      </c>
      <c r="R530" s="506">
        <f t="shared" si="215"/>
        <v>0</v>
      </c>
      <c r="S530" s="507"/>
      <c r="T530" s="508"/>
      <c r="U530" s="509">
        <f t="shared" si="204"/>
        <v>32</v>
      </c>
      <c r="V530" s="510"/>
      <c r="W530" s="510"/>
    </row>
    <row r="531" spans="1:23" ht="12" customHeight="1">
      <c r="A531" s="498">
        <v>433001</v>
      </c>
      <c r="B531" s="499"/>
      <c r="C531" s="500"/>
      <c r="D531" s="501"/>
      <c r="E531" s="501"/>
      <c r="F531" s="501"/>
      <c r="G531" s="501"/>
      <c r="H531" s="501"/>
      <c r="I531" s="502"/>
      <c r="J531" s="503">
        <f t="shared" si="208"/>
        <v>11</v>
      </c>
      <c r="K531" s="503">
        <f t="shared" si="213"/>
        <v>5</v>
      </c>
      <c r="L531" s="503">
        <f t="shared" si="213"/>
        <v>0</v>
      </c>
      <c r="M531" s="511">
        <f t="shared" si="209"/>
        <v>0</v>
      </c>
      <c r="N531" s="503">
        <f t="shared" si="214"/>
        <v>0</v>
      </c>
      <c r="O531" s="503">
        <f t="shared" si="214"/>
        <v>16</v>
      </c>
      <c r="P531" s="504">
        <f t="shared" si="215"/>
        <v>0</v>
      </c>
      <c r="Q531" s="505">
        <f t="shared" si="215"/>
        <v>0</v>
      </c>
      <c r="R531" s="506">
        <f t="shared" si="215"/>
        <v>0</v>
      </c>
      <c r="S531" s="507"/>
      <c r="T531" s="508"/>
      <c r="U531" s="509">
        <f t="shared" si="204"/>
        <v>16</v>
      </c>
      <c r="V531" s="510"/>
      <c r="W531" s="510"/>
    </row>
    <row r="532" spans="1:23" ht="12" customHeight="1">
      <c r="A532" s="498">
        <v>433010</v>
      </c>
      <c r="B532" s="499"/>
      <c r="C532" s="500"/>
      <c r="D532" s="501"/>
      <c r="E532" s="501"/>
      <c r="F532" s="501"/>
      <c r="G532" s="501"/>
      <c r="H532" s="501"/>
      <c r="I532" s="502"/>
      <c r="J532" s="503">
        <f t="shared" si="208"/>
        <v>0</v>
      </c>
      <c r="K532" s="503">
        <f t="shared" si="213"/>
        <v>5</v>
      </c>
      <c r="L532" s="503">
        <f t="shared" si="213"/>
        <v>0</v>
      </c>
      <c r="M532" s="511">
        <f t="shared" si="209"/>
        <v>0</v>
      </c>
      <c r="N532" s="503">
        <f t="shared" si="214"/>
        <v>0</v>
      </c>
      <c r="O532" s="503">
        <f t="shared" si="214"/>
        <v>5</v>
      </c>
      <c r="P532" s="504">
        <f t="shared" si="215"/>
        <v>0</v>
      </c>
      <c r="Q532" s="505">
        <f t="shared" si="215"/>
        <v>0</v>
      </c>
      <c r="R532" s="506">
        <f t="shared" si="215"/>
        <v>0</v>
      </c>
      <c r="S532" s="507"/>
      <c r="T532" s="508"/>
      <c r="U532" s="509">
        <f t="shared" si="204"/>
        <v>5</v>
      </c>
      <c r="V532" s="510"/>
      <c r="W532" s="510"/>
    </row>
    <row r="533" spans="1:23" ht="12" customHeight="1">
      <c r="A533" s="498">
        <v>433011</v>
      </c>
      <c r="B533" s="499"/>
      <c r="C533" s="500"/>
      <c r="D533" s="501"/>
      <c r="E533" s="501"/>
      <c r="F533" s="501"/>
      <c r="G533" s="501"/>
      <c r="H533" s="501"/>
      <c r="I533" s="502"/>
      <c r="J533" s="503">
        <f t="shared" si="208"/>
        <v>0</v>
      </c>
      <c r="K533" s="503">
        <f t="shared" si="213"/>
        <v>0</v>
      </c>
      <c r="L533" s="503">
        <f t="shared" si="213"/>
        <v>0</v>
      </c>
      <c r="M533" s="511">
        <f t="shared" si="209"/>
        <v>0</v>
      </c>
      <c r="N533" s="503">
        <f t="shared" si="214"/>
        <v>0</v>
      </c>
      <c r="O533" s="503">
        <f t="shared" si="214"/>
        <v>0</v>
      </c>
      <c r="P533" s="504">
        <f t="shared" si="215"/>
        <v>0</v>
      </c>
      <c r="Q533" s="505">
        <f t="shared" si="215"/>
        <v>0</v>
      </c>
      <c r="R533" s="506">
        <f t="shared" si="215"/>
        <v>0</v>
      </c>
      <c r="S533" s="507"/>
      <c r="T533" s="508"/>
      <c r="U533" s="509">
        <f t="shared" ref="U533:U554" si="216">SUMIF($A$10:$A$327,$A533,U$10:U$327)</f>
        <v>0</v>
      </c>
      <c r="V533" s="510"/>
      <c r="W533" s="510"/>
    </row>
    <row r="534" spans="1:23" ht="12" customHeight="1">
      <c r="A534" s="498">
        <v>433051</v>
      </c>
      <c r="B534" s="499"/>
      <c r="C534" s="500"/>
      <c r="D534" s="501"/>
      <c r="E534" s="501"/>
      <c r="F534" s="501"/>
      <c r="G534" s="501"/>
      <c r="H534" s="501"/>
      <c r="I534" s="502"/>
      <c r="J534" s="503">
        <f t="shared" si="208"/>
        <v>0</v>
      </c>
      <c r="K534" s="503">
        <f t="shared" si="213"/>
        <v>0</v>
      </c>
      <c r="L534" s="503">
        <f t="shared" si="213"/>
        <v>0</v>
      </c>
      <c r="M534" s="511">
        <f t="shared" si="209"/>
        <v>0</v>
      </c>
      <c r="N534" s="503">
        <f t="shared" si="214"/>
        <v>0</v>
      </c>
      <c r="O534" s="503">
        <f t="shared" si="214"/>
        <v>0</v>
      </c>
      <c r="P534" s="504">
        <f t="shared" si="215"/>
        <v>0</v>
      </c>
      <c r="Q534" s="505">
        <f t="shared" si="215"/>
        <v>0</v>
      </c>
      <c r="R534" s="506">
        <f t="shared" si="215"/>
        <v>0</v>
      </c>
      <c r="S534" s="507"/>
      <c r="T534" s="508"/>
      <c r="U534" s="509">
        <f t="shared" si="216"/>
        <v>0</v>
      </c>
      <c r="V534" s="510"/>
      <c r="W534" s="510"/>
    </row>
    <row r="535" spans="1:23" ht="12" customHeight="1">
      <c r="A535" s="498">
        <v>433060</v>
      </c>
      <c r="B535" s="499"/>
      <c r="C535" s="500"/>
      <c r="D535" s="501"/>
      <c r="E535" s="501"/>
      <c r="F535" s="501"/>
      <c r="G535" s="501"/>
      <c r="H535" s="501"/>
      <c r="I535" s="502"/>
      <c r="J535" s="503">
        <f t="shared" si="208"/>
        <v>0</v>
      </c>
      <c r="K535" s="503">
        <f t="shared" si="213"/>
        <v>0</v>
      </c>
      <c r="L535" s="503">
        <f t="shared" si="213"/>
        <v>16</v>
      </c>
      <c r="M535" s="511">
        <f t="shared" si="209"/>
        <v>0</v>
      </c>
      <c r="N535" s="503">
        <f t="shared" si="214"/>
        <v>0</v>
      </c>
      <c r="O535" s="503">
        <f t="shared" si="214"/>
        <v>16</v>
      </c>
      <c r="P535" s="504">
        <f t="shared" si="215"/>
        <v>0</v>
      </c>
      <c r="Q535" s="505">
        <f t="shared" si="215"/>
        <v>0</v>
      </c>
      <c r="R535" s="506">
        <f t="shared" si="215"/>
        <v>0</v>
      </c>
      <c r="S535" s="507"/>
      <c r="T535" s="508"/>
      <c r="U535" s="509">
        <f t="shared" si="216"/>
        <v>16</v>
      </c>
      <c r="V535" s="510"/>
      <c r="W535" s="510"/>
    </row>
    <row r="536" spans="1:23" ht="12" customHeight="1">
      <c r="A536" s="498">
        <v>433061</v>
      </c>
      <c r="B536" s="499"/>
      <c r="C536" s="500"/>
      <c r="D536" s="501"/>
      <c r="E536" s="501"/>
      <c r="F536" s="501"/>
      <c r="G536" s="501"/>
      <c r="H536" s="501"/>
      <c r="I536" s="502"/>
      <c r="J536" s="503">
        <f t="shared" si="208"/>
        <v>0</v>
      </c>
      <c r="K536" s="503">
        <f t="shared" si="213"/>
        <v>0</v>
      </c>
      <c r="L536" s="503">
        <f t="shared" si="213"/>
        <v>0</v>
      </c>
      <c r="M536" s="511">
        <f t="shared" si="209"/>
        <v>0</v>
      </c>
      <c r="N536" s="503">
        <f t="shared" si="214"/>
        <v>0</v>
      </c>
      <c r="O536" s="503">
        <f t="shared" si="214"/>
        <v>0</v>
      </c>
      <c r="P536" s="504">
        <f t="shared" si="215"/>
        <v>0</v>
      </c>
      <c r="Q536" s="505">
        <f t="shared" si="215"/>
        <v>0</v>
      </c>
      <c r="R536" s="506">
        <f t="shared" si="215"/>
        <v>0</v>
      </c>
      <c r="S536" s="507"/>
      <c r="T536" s="508"/>
      <c r="U536" s="509">
        <f t="shared" si="216"/>
        <v>0</v>
      </c>
      <c r="V536" s="510"/>
      <c r="W536" s="510"/>
    </row>
    <row r="537" spans="1:23" ht="12" customHeight="1">
      <c r="A537" s="498">
        <v>433064</v>
      </c>
      <c r="B537" s="499"/>
      <c r="C537" s="500"/>
      <c r="D537" s="501"/>
      <c r="E537" s="501"/>
      <c r="F537" s="501"/>
      <c r="G537" s="501"/>
      <c r="H537" s="501"/>
      <c r="I537" s="502"/>
      <c r="J537" s="503">
        <f t="shared" si="208"/>
        <v>0</v>
      </c>
      <c r="K537" s="503">
        <f t="shared" si="213"/>
        <v>0</v>
      </c>
      <c r="L537" s="503">
        <f t="shared" si="213"/>
        <v>0</v>
      </c>
      <c r="M537" s="511">
        <f t="shared" si="209"/>
        <v>0</v>
      </c>
      <c r="N537" s="503">
        <f t="shared" si="214"/>
        <v>0</v>
      </c>
      <c r="O537" s="503">
        <f t="shared" si="214"/>
        <v>0</v>
      </c>
      <c r="P537" s="504">
        <f t="shared" si="215"/>
        <v>0</v>
      </c>
      <c r="Q537" s="505">
        <f t="shared" si="215"/>
        <v>0</v>
      </c>
      <c r="R537" s="506">
        <f t="shared" si="215"/>
        <v>0</v>
      </c>
      <c r="S537" s="507"/>
      <c r="T537" s="508"/>
      <c r="U537" s="509">
        <f t="shared" si="216"/>
        <v>0</v>
      </c>
      <c r="V537" s="510"/>
      <c r="W537" s="510"/>
    </row>
    <row r="538" spans="1:23" ht="12" customHeight="1">
      <c r="A538" s="498">
        <v>433071</v>
      </c>
      <c r="B538" s="499"/>
      <c r="C538" s="500"/>
      <c r="D538" s="501"/>
      <c r="E538" s="501"/>
      <c r="F538" s="501"/>
      <c r="G538" s="501"/>
      <c r="H538" s="501"/>
      <c r="I538" s="502"/>
      <c r="J538" s="503">
        <f t="shared" si="208"/>
        <v>0</v>
      </c>
      <c r="K538" s="503">
        <f t="shared" si="213"/>
        <v>0</v>
      </c>
      <c r="L538" s="503">
        <f t="shared" si="213"/>
        <v>0</v>
      </c>
      <c r="M538" s="511">
        <f t="shared" si="209"/>
        <v>0</v>
      </c>
      <c r="N538" s="503">
        <f t="shared" si="214"/>
        <v>0</v>
      </c>
      <c r="O538" s="503">
        <f t="shared" si="214"/>
        <v>0</v>
      </c>
      <c r="P538" s="504">
        <f t="shared" si="215"/>
        <v>0</v>
      </c>
      <c r="Q538" s="505">
        <f t="shared" si="215"/>
        <v>0</v>
      </c>
      <c r="R538" s="506">
        <f t="shared" si="215"/>
        <v>0</v>
      </c>
      <c r="S538" s="507"/>
      <c r="T538" s="508"/>
      <c r="U538" s="509">
        <f t="shared" si="216"/>
        <v>0</v>
      </c>
      <c r="V538" s="510"/>
      <c r="W538" s="510"/>
    </row>
    <row r="539" spans="1:23" ht="12" customHeight="1">
      <c r="A539" s="498">
        <v>433081</v>
      </c>
      <c r="B539" s="499"/>
      <c r="C539" s="500"/>
      <c r="D539" s="501"/>
      <c r="E539" s="501"/>
      <c r="F539" s="501"/>
      <c r="G539" s="501"/>
      <c r="H539" s="501"/>
      <c r="I539" s="502"/>
      <c r="J539" s="503">
        <f t="shared" si="208"/>
        <v>0</v>
      </c>
      <c r="K539" s="503">
        <f t="shared" si="213"/>
        <v>0</v>
      </c>
      <c r="L539" s="503">
        <f t="shared" si="213"/>
        <v>0</v>
      </c>
      <c r="M539" s="511">
        <f t="shared" si="209"/>
        <v>0</v>
      </c>
      <c r="N539" s="503">
        <f t="shared" si="214"/>
        <v>0</v>
      </c>
      <c r="O539" s="503">
        <f t="shared" si="214"/>
        <v>0</v>
      </c>
      <c r="P539" s="504">
        <f t="shared" si="215"/>
        <v>0</v>
      </c>
      <c r="Q539" s="505">
        <f t="shared" si="215"/>
        <v>0</v>
      </c>
      <c r="R539" s="506">
        <f t="shared" si="215"/>
        <v>0</v>
      </c>
      <c r="S539" s="507"/>
      <c r="T539" s="508"/>
      <c r="U539" s="509">
        <f t="shared" si="216"/>
        <v>0</v>
      </c>
      <c r="V539" s="510"/>
      <c r="W539" s="510"/>
    </row>
    <row r="540" spans="1:23" ht="12" customHeight="1">
      <c r="A540" s="498">
        <v>433091</v>
      </c>
      <c r="B540" s="499"/>
      <c r="C540" s="500"/>
      <c r="D540" s="501"/>
      <c r="E540" s="501"/>
      <c r="F540" s="501"/>
      <c r="G540" s="501"/>
      <c r="H540" s="501"/>
      <c r="I540" s="502"/>
      <c r="J540" s="503">
        <f t="shared" si="208"/>
        <v>0</v>
      </c>
      <c r="K540" s="503">
        <f t="shared" si="213"/>
        <v>0</v>
      </c>
      <c r="L540" s="503">
        <f t="shared" si="213"/>
        <v>0</v>
      </c>
      <c r="M540" s="511">
        <f t="shared" si="209"/>
        <v>0</v>
      </c>
      <c r="N540" s="503">
        <f t="shared" si="214"/>
        <v>0</v>
      </c>
      <c r="O540" s="503">
        <f t="shared" si="214"/>
        <v>0</v>
      </c>
      <c r="P540" s="504">
        <f t="shared" si="215"/>
        <v>0</v>
      </c>
      <c r="Q540" s="505">
        <f t="shared" si="215"/>
        <v>0</v>
      </c>
      <c r="R540" s="506">
        <f t="shared" si="215"/>
        <v>0</v>
      </c>
      <c r="S540" s="507"/>
      <c r="T540" s="508"/>
      <c r="U540" s="509">
        <f t="shared" si="216"/>
        <v>0</v>
      </c>
      <c r="V540" s="510"/>
      <c r="W540" s="510"/>
    </row>
    <row r="541" spans="1:23" ht="12" customHeight="1">
      <c r="A541" s="498">
        <v>433092</v>
      </c>
      <c r="B541" s="499"/>
      <c r="C541" s="500"/>
      <c r="D541" s="501"/>
      <c r="E541" s="501"/>
      <c r="F541" s="501"/>
      <c r="G541" s="501"/>
      <c r="H541" s="501"/>
      <c r="I541" s="502"/>
      <c r="J541" s="503">
        <f t="shared" si="208"/>
        <v>0</v>
      </c>
      <c r="K541" s="503">
        <f t="shared" ref="K541:L560" si="217">SUMIF($A$10:$A$332,$A541,K$10:K$332)</f>
        <v>0</v>
      </c>
      <c r="L541" s="503">
        <f t="shared" si="217"/>
        <v>0</v>
      </c>
      <c r="M541" s="511">
        <f t="shared" si="209"/>
        <v>0</v>
      </c>
      <c r="N541" s="503">
        <f t="shared" ref="N541:O560" si="218">SUMIF($A$10:$A$332,$A541,N$10:N$332)</f>
        <v>0</v>
      </c>
      <c r="O541" s="503">
        <f t="shared" si="218"/>
        <v>0</v>
      </c>
      <c r="P541" s="504">
        <f t="shared" ref="P541:R560" si="219">SUMIF($A$10:$A$327,$A541,P$10:P$327)</f>
        <v>0</v>
      </c>
      <c r="Q541" s="505">
        <f t="shared" si="219"/>
        <v>0</v>
      </c>
      <c r="R541" s="506">
        <f t="shared" si="219"/>
        <v>0</v>
      </c>
      <c r="S541" s="507"/>
      <c r="T541" s="508"/>
      <c r="U541" s="509">
        <f t="shared" si="216"/>
        <v>0</v>
      </c>
      <c r="V541" s="510"/>
      <c r="W541" s="510"/>
    </row>
    <row r="542" spans="1:23" ht="12" customHeight="1">
      <c r="A542" s="498">
        <v>433093</v>
      </c>
      <c r="B542" s="499"/>
      <c r="C542" s="500"/>
      <c r="D542" s="501"/>
      <c r="E542" s="501"/>
      <c r="F542" s="501"/>
      <c r="G542" s="501"/>
      <c r="H542" s="501"/>
      <c r="I542" s="502"/>
      <c r="J542" s="503">
        <f t="shared" si="208"/>
        <v>0</v>
      </c>
      <c r="K542" s="503">
        <f t="shared" si="217"/>
        <v>0</v>
      </c>
      <c r="L542" s="503">
        <f t="shared" si="217"/>
        <v>0</v>
      </c>
      <c r="M542" s="511">
        <f t="shared" si="209"/>
        <v>0</v>
      </c>
      <c r="N542" s="503">
        <f t="shared" si="218"/>
        <v>0</v>
      </c>
      <c r="O542" s="503">
        <f t="shared" si="218"/>
        <v>0</v>
      </c>
      <c r="P542" s="504">
        <f t="shared" si="219"/>
        <v>0</v>
      </c>
      <c r="Q542" s="505">
        <f t="shared" si="219"/>
        <v>0</v>
      </c>
      <c r="R542" s="506">
        <f t="shared" si="219"/>
        <v>0</v>
      </c>
      <c r="S542" s="507"/>
      <c r="T542" s="508"/>
      <c r="U542" s="509">
        <f t="shared" si="216"/>
        <v>0</v>
      </c>
      <c r="V542" s="510"/>
      <c r="W542" s="510"/>
    </row>
    <row r="543" spans="1:23" ht="12" customHeight="1">
      <c r="A543" s="498">
        <v>433094</v>
      </c>
      <c r="B543" s="499"/>
      <c r="C543" s="500"/>
      <c r="D543" s="501"/>
      <c r="E543" s="501"/>
      <c r="F543" s="501"/>
      <c r="G543" s="501"/>
      <c r="H543" s="501"/>
      <c r="I543" s="502"/>
      <c r="J543" s="503">
        <f t="shared" si="208"/>
        <v>0</v>
      </c>
      <c r="K543" s="503">
        <f t="shared" si="217"/>
        <v>0</v>
      </c>
      <c r="L543" s="503">
        <f t="shared" si="217"/>
        <v>0</v>
      </c>
      <c r="M543" s="511">
        <f t="shared" si="209"/>
        <v>0</v>
      </c>
      <c r="N543" s="503">
        <f t="shared" si="218"/>
        <v>0</v>
      </c>
      <c r="O543" s="503">
        <f t="shared" si="218"/>
        <v>0</v>
      </c>
      <c r="P543" s="504">
        <f t="shared" si="219"/>
        <v>0</v>
      </c>
      <c r="Q543" s="505">
        <f t="shared" si="219"/>
        <v>0</v>
      </c>
      <c r="R543" s="506">
        <f t="shared" si="219"/>
        <v>0</v>
      </c>
      <c r="S543" s="507"/>
      <c r="T543" s="508"/>
      <c r="U543" s="509">
        <f t="shared" si="216"/>
        <v>0</v>
      </c>
      <c r="V543" s="510"/>
      <c r="W543" s="510"/>
    </row>
    <row r="544" spans="1:23" ht="12" customHeight="1">
      <c r="A544" s="498">
        <v>433700</v>
      </c>
      <c r="B544" s="499"/>
      <c r="C544" s="500"/>
      <c r="D544" s="501"/>
      <c r="E544" s="501"/>
      <c r="F544" s="501"/>
      <c r="G544" s="501"/>
      <c r="H544" s="501"/>
      <c r="I544" s="502"/>
      <c r="J544" s="503">
        <f t="shared" si="208"/>
        <v>0</v>
      </c>
      <c r="K544" s="503">
        <f t="shared" si="217"/>
        <v>0</v>
      </c>
      <c r="L544" s="503">
        <f t="shared" si="217"/>
        <v>0</v>
      </c>
      <c r="M544" s="511">
        <f t="shared" si="209"/>
        <v>0</v>
      </c>
      <c r="N544" s="503">
        <f t="shared" si="218"/>
        <v>0</v>
      </c>
      <c r="O544" s="503">
        <f t="shared" si="218"/>
        <v>0</v>
      </c>
      <c r="P544" s="504">
        <f t="shared" si="219"/>
        <v>0</v>
      </c>
      <c r="Q544" s="505">
        <f t="shared" si="219"/>
        <v>0</v>
      </c>
      <c r="R544" s="506">
        <f t="shared" si="219"/>
        <v>0</v>
      </c>
      <c r="S544" s="507"/>
      <c r="T544" s="508"/>
      <c r="U544" s="509">
        <f t="shared" si="216"/>
        <v>0</v>
      </c>
      <c r="V544" s="510"/>
      <c r="W544" s="510"/>
    </row>
    <row r="545" spans="1:23" ht="12" customHeight="1">
      <c r="A545" s="498">
        <v>433701</v>
      </c>
      <c r="B545" s="499"/>
      <c r="C545" s="500"/>
      <c r="D545" s="501"/>
      <c r="E545" s="501"/>
      <c r="F545" s="501"/>
      <c r="G545" s="501"/>
      <c r="H545" s="501"/>
      <c r="I545" s="502"/>
      <c r="J545" s="503">
        <f t="shared" si="208"/>
        <v>0</v>
      </c>
      <c r="K545" s="503">
        <f t="shared" si="217"/>
        <v>0</v>
      </c>
      <c r="L545" s="503">
        <f t="shared" si="217"/>
        <v>0</v>
      </c>
      <c r="M545" s="511">
        <f t="shared" si="209"/>
        <v>0</v>
      </c>
      <c r="N545" s="503">
        <f t="shared" si="218"/>
        <v>0</v>
      </c>
      <c r="O545" s="503">
        <f t="shared" si="218"/>
        <v>0</v>
      </c>
      <c r="P545" s="504">
        <f t="shared" si="219"/>
        <v>0</v>
      </c>
      <c r="Q545" s="505">
        <f t="shared" si="219"/>
        <v>0</v>
      </c>
      <c r="R545" s="506">
        <f t="shared" si="219"/>
        <v>0</v>
      </c>
      <c r="S545" s="507"/>
      <c r="T545" s="508"/>
      <c r="U545" s="509">
        <f t="shared" si="216"/>
        <v>0</v>
      </c>
      <c r="V545" s="510"/>
      <c r="W545" s="510"/>
    </row>
    <row r="546" spans="1:23" ht="12" customHeight="1">
      <c r="A546" s="498">
        <v>433760</v>
      </c>
      <c r="B546" s="499"/>
      <c r="C546" s="500"/>
      <c r="D546" s="501"/>
      <c r="E546" s="501"/>
      <c r="F546" s="501"/>
      <c r="G546" s="501"/>
      <c r="H546" s="501"/>
      <c r="I546" s="502"/>
      <c r="J546" s="503">
        <f t="shared" si="208"/>
        <v>0</v>
      </c>
      <c r="K546" s="503">
        <f t="shared" si="217"/>
        <v>0</v>
      </c>
      <c r="L546" s="503">
        <f t="shared" si="217"/>
        <v>24</v>
      </c>
      <c r="M546" s="511">
        <f t="shared" si="209"/>
        <v>0</v>
      </c>
      <c r="N546" s="503">
        <f t="shared" si="218"/>
        <v>0</v>
      </c>
      <c r="O546" s="503">
        <f t="shared" si="218"/>
        <v>24</v>
      </c>
      <c r="P546" s="504">
        <f t="shared" si="219"/>
        <v>0</v>
      </c>
      <c r="Q546" s="505">
        <f t="shared" si="219"/>
        <v>0</v>
      </c>
      <c r="R546" s="506">
        <f t="shared" si="219"/>
        <v>0</v>
      </c>
      <c r="S546" s="507"/>
      <c r="T546" s="508"/>
      <c r="U546" s="509">
        <f t="shared" si="216"/>
        <v>24</v>
      </c>
      <c r="V546" s="510"/>
      <c r="W546" s="510"/>
    </row>
    <row r="547" spans="1:23" ht="12" customHeight="1">
      <c r="A547" s="498">
        <v>433774</v>
      </c>
      <c r="B547" s="499"/>
      <c r="C547" s="500"/>
      <c r="D547" s="501"/>
      <c r="E547" s="501"/>
      <c r="F547" s="501"/>
      <c r="G547" s="501"/>
      <c r="H547" s="501"/>
      <c r="I547" s="502"/>
      <c r="J547" s="503">
        <f t="shared" si="208"/>
        <v>0</v>
      </c>
      <c r="K547" s="503">
        <f t="shared" si="217"/>
        <v>0</v>
      </c>
      <c r="L547" s="503">
        <f t="shared" si="217"/>
        <v>0</v>
      </c>
      <c r="M547" s="511">
        <f t="shared" si="209"/>
        <v>0</v>
      </c>
      <c r="N547" s="503">
        <f t="shared" si="218"/>
        <v>0</v>
      </c>
      <c r="O547" s="503">
        <f t="shared" si="218"/>
        <v>0</v>
      </c>
      <c r="P547" s="504">
        <f t="shared" si="219"/>
        <v>0</v>
      </c>
      <c r="Q547" s="505">
        <f t="shared" si="219"/>
        <v>0</v>
      </c>
      <c r="R547" s="506">
        <f t="shared" si="219"/>
        <v>0</v>
      </c>
      <c r="S547" s="507"/>
      <c r="T547" s="508"/>
      <c r="U547" s="509">
        <f t="shared" si="216"/>
        <v>0</v>
      </c>
      <c r="V547" s="510"/>
      <c r="W547" s="510"/>
    </row>
    <row r="548" spans="1:23" ht="12" customHeight="1">
      <c r="A548" s="498">
        <v>433779</v>
      </c>
      <c r="B548" s="499"/>
      <c r="C548" s="500"/>
      <c r="D548" s="501"/>
      <c r="E548" s="501"/>
      <c r="F548" s="501"/>
      <c r="G548" s="501"/>
      <c r="H548" s="501"/>
      <c r="I548" s="502"/>
      <c r="J548" s="503">
        <f t="shared" si="208"/>
        <v>0</v>
      </c>
      <c r="K548" s="503">
        <f t="shared" si="217"/>
        <v>0</v>
      </c>
      <c r="L548" s="503">
        <f t="shared" si="217"/>
        <v>45</v>
      </c>
      <c r="M548" s="511">
        <f t="shared" si="209"/>
        <v>0</v>
      </c>
      <c r="N548" s="503">
        <f t="shared" si="218"/>
        <v>0</v>
      </c>
      <c r="O548" s="503">
        <f t="shared" si="218"/>
        <v>45</v>
      </c>
      <c r="P548" s="504">
        <f t="shared" si="219"/>
        <v>0</v>
      </c>
      <c r="Q548" s="505">
        <f t="shared" si="219"/>
        <v>0</v>
      </c>
      <c r="R548" s="506">
        <f t="shared" si="219"/>
        <v>0</v>
      </c>
      <c r="S548" s="507"/>
      <c r="T548" s="508"/>
      <c r="U548" s="509">
        <f t="shared" si="216"/>
        <v>45</v>
      </c>
      <c r="V548" s="510"/>
      <c r="W548" s="510"/>
    </row>
    <row r="549" spans="1:23" ht="12" customHeight="1">
      <c r="A549" s="498">
        <v>433780</v>
      </c>
      <c r="B549" s="499"/>
      <c r="C549" s="500"/>
      <c r="D549" s="501"/>
      <c r="E549" s="501"/>
      <c r="F549" s="501"/>
      <c r="G549" s="501"/>
      <c r="H549" s="501"/>
      <c r="I549" s="502"/>
      <c r="J549" s="503">
        <f t="shared" si="208"/>
        <v>0</v>
      </c>
      <c r="K549" s="503">
        <f t="shared" si="217"/>
        <v>0</v>
      </c>
      <c r="L549" s="503">
        <f t="shared" si="217"/>
        <v>10</v>
      </c>
      <c r="M549" s="511">
        <f t="shared" si="209"/>
        <v>0</v>
      </c>
      <c r="N549" s="503">
        <f t="shared" si="218"/>
        <v>0</v>
      </c>
      <c r="O549" s="503">
        <f t="shared" si="218"/>
        <v>10</v>
      </c>
      <c r="P549" s="504">
        <f t="shared" si="219"/>
        <v>0</v>
      </c>
      <c r="Q549" s="505">
        <f t="shared" si="219"/>
        <v>0</v>
      </c>
      <c r="R549" s="506">
        <f t="shared" si="219"/>
        <v>0</v>
      </c>
      <c r="S549" s="507"/>
      <c r="T549" s="508"/>
      <c r="U549" s="509">
        <f t="shared" si="216"/>
        <v>10</v>
      </c>
      <c r="V549" s="510"/>
      <c r="W549" s="510"/>
    </row>
    <row r="550" spans="1:23" ht="12" customHeight="1">
      <c r="A550" s="498">
        <v>433781</v>
      </c>
      <c r="B550" s="499"/>
      <c r="C550" s="500"/>
      <c r="D550" s="501"/>
      <c r="E550" s="501"/>
      <c r="F550" s="501"/>
      <c r="G550" s="501"/>
      <c r="H550" s="501"/>
      <c r="I550" s="502"/>
      <c r="J550" s="503">
        <f t="shared" si="208"/>
        <v>0</v>
      </c>
      <c r="K550" s="503">
        <f t="shared" si="217"/>
        <v>0</v>
      </c>
      <c r="L550" s="503">
        <f t="shared" si="217"/>
        <v>0</v>
      </c>
      <c r="M550" s="511">
        <f t="shared" si="209"/>
        <v>0</v>
      </c>
      <c r="N550" s="503">
        <f t="shared" si="218"/>
        <v>0</v>
      </c>
      <c r="O550" s="503">
        <f t="shared" si="218"/>
        <v>0</v>
      </c>
      <c r="P550" s="504">
        <f t="shared" si="219"/>
        <v>0</v>
      </c>
      <c r="Q550" s="505">
        <f t="shared" si="219"/>
        <v>0</v>
      </c>
      <c r="R550" s="506">
        <f t="shared" si="219"/>
        <v>0</v>
      </c>
      <c r="S550" s="507"/>
      <c r="T550" s="508"/>
      <c r="U550" s="509">
        <f t="shared" si="216"/>
        <v>0</v>
      </c>
      <c r="V550" s="510"/>
      <c r="W550" s="510"/>
    </row>
    <row r="551" spans="1:23" ht="12" customHeight="1">
      <c r="A551" s="498">
        <v>433782</v>
      </c>
      <c r="B551" s="499"/>
      <c r="C551" s="500"/>
      <c r="D551" s="501"/>
      <c r="E551" s="501"/>
      <c r="F551" s="501"/>
      <c r="G551" s="501"/>
      <c r="H551" s="501"/>
      <c r="I551" s="502"/>
      <c r="J551" s="503">
        <f t="shared" si="208"/>
        <v>0</v>
      </c>
      <c r="K551" s="503">
        <f t="shared" si="217"/>
        <v>0</v>
      </c>
      <c r="L551" s="503">
        <f t="shared" si="217"/>
        <v>0</v>
      </c>
      <c r="M551" s="511">
        <f t="shared" si="209"/>
        <v>0</v>
      </c>
      <c r="N551" s="503">
        <f t="shared" si="218"/>
        <v>0</v>
      </c>
      <c r="O551" s="503">
        <f t="shared" si="218"/>
        <v>0</v>
      </c>
      <c r="P551" s="504">
        <f t="shared" si="219"/>
        <v>0</v>
      </c>
      <c r="Q551" s="505">
        <f t="shared" si="219"/>
        <v>0</v>
      </c>
      <c r="R551" s="506">
        <f t="shared" si="219"/>
        <v>0</v>
      </c>
      <c r="S551" s="507"/>
      <c r="T551" s="508"/>
      <c r="U551" s="509">
        <f t="shared" si="216"/>
        <v>0</v>
      </c>
      <c r="V551" s="510"/>
      <c r="W551" s="510"/>
    </row>
    <row r="552" spans="1:23" ht="12" customHeight="1">
      <c r="A552" s="498">
        <v>433783</v>
      </c>
      <c r="B552" s="499"/>
      <c r="C552" s="500"/>
      <c r="D552" s="501"/>
      <c r="E552" s="501"/>
      <c r="F552" s="501"/>
      <c r="G552" s="501"/>
      <c r="H552" s="501"/>
      <c r="I552" s="502"/>
      <c r="J552" s="503">
        <f t="shared" ref="J552:J615" si="220">SUMIF($A$10:$A$332,$A552,J$10:J$332)</f>
        <v>0</v>
      </c>
      <c r="K552" s="503">
        <f t="shared" si="217"/>
        <v>0</v>
      </c>
      <c r="L552" s="503">
        <f t="shared" si="217"/>
        <v>0</v>
      </c>
      <c r="M552" s="511">
        <f t="shared" si="209"/>
        <v>0</v>
      </c>
      <c r="N552" s="503">
        <f t="shared" si="218"/>
        <v>0</v>
      </c>
      <c r="O552" s="503">
        <f t="shared" si="218"/>
        <v>0</v>
      </c>
      <c r="P552" s="504">
        <f t="shared" si="219"/>
        <v>0</v>
      </c>
      <c r="Q552" s="505">
        <f t="shared" si="219"/>
        <v>0</v>
      </c>
      <c r="R552" s="506">
        <f t="shared" si="219"/>
        <v>0</v>
      </c>
      <c r="S552" s="507"/>
      <c r="T552" s="508"/>
      <c r="U552" s="509">
        <f t="shared" si="216"/>
        <v>0</v>
      </c>
      <c r="V552" s="510"/>
      <c r="W552" s="510"/>
    </row>
    <row r="553" spans="1:23" ht="12" customHeight="1">
      <c r="A553" s="498">
        <v>434000</v>
      </c>
      <c r="B553" s="499"/>
      <c r="C553" s="500"/>
      <c r="D553" s="501"/>
      <c r="E553" s="501"/>
      <c r="F553" s="501"/>
      <c r="G553" s="501"/>
      <c r="H553" s="501"/>
      <c r="I553" s="502"/>
      <c r="J553" s="503">
        <f t="shared" si="220"/>
        <v>0</v>
      </c>
      <c r="K553" s="503">
        <f t="shared" si="217"/>
        <v>0</v>
      </c>
      <c r="L553" s="503">
        <f t="shared" si="217"/>
        <v>0</v>
      </c>
      <c r="M553" s="511">
        <f t="shared" ref="M553:M616" si="221">SUMIF($A$10:$A$327,$A553,M$10:M$327)</f>
        <v>0</v>
      </c>
      <c r="N553" s="503">
        <f t="shared" si="218"/>
        <v>0</v>
      </c>
      <c r="O553" s="503">
        <f t="shared" si="218"/>
        <v>0</v>
      </c>
      <c r="P553" s="504">
        <f t="shared" si="219"/>
        <v>0</v>
      </c>
      <c r="Q553" s="505">
        <f t="shared" si="219"/>
        <v>0</v>
      </c>
      <c r="R553" s="506">
        <f t="shared" si="219"/>
        <v>0</v>
      </c>
      <c r="S553" s="507"/>
      <c r="T553" s="508"/>
      <c r="U553" s="509">
        <f t="shared" si="216"/>
        <v>0</v>
      </c>
      <c r="V553" s="510"/>
      <c r="W553" s="510"/>
    </row>
    <row r="554" spans="1:23" ht="12" customHeight="1">
      <c r="A554" s="498">
        <v>434001</v>
      </c>
      <c r="B554" s="499"/>
      <c r="C554" s="500"/>
      <c r="D554" s="501"/>
      <c r="E554" s="501"/>
      <c r="F554" s="501"/>
      <c r="G554" s="501"/>
      <c r="H554" s="501"/>
      <c r="I554" s="502"/>
      <c r="J554" s="503">
        <f t="shared" si="220"/>
        <v>0</v>
      </c>
      <c r="K554" s="503">
        <f t="shared" si="217"/>
        <v>0</v>
      </c>
      <c r="L554" s="503">
        <f t="shared" si="217"/>
        <v>0</v>
      </c>
      <c r="M554" s="511">
        <f t="shared" si="221"/>
        <v>0</v>
      </c>
      <c r="N554" s="503">
        <f t="shared" si="218"/>
        <v>0</v>
      </c>
      <c r="O554" s="503">
        <f t="shared" si="218"/>
        <v>0</v>
      </c>
      <c r="P554" s="504">
        <f t="shared" si="219"/>
        <v>0</v>
      </c>
      <c r="Q554" s="505">
        <f t="shared" si="219"/>
        <v>0</v>
      </c>
      <c r="R554" s="506">
        <f t="shared" si="219"/>
        <v>0</v>
      </c>
      <c r="S554" s="507"/>
      <c r="T554" s="508"/>
      <c r="U554" s="509">
        <f t="shared" si="216"/>
        <v>0</v>
      </c>
      <c r="V554" s="510"/>
      <c r="W554" s="510"/>
    </row>
    <row r="555" spans="1:23" ht="12" customHeight="1">
      <c r="A555" s="498">
        <v>511001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 t="shared" si="220"/>
        <v>0</v>
      </c>
      <c r="K555" s="503">
        <f t="shared" si="217"/>
        <v>0</v>
      </c>
      <c r="L555" s="503">
        <f t="shared" si="217"/>
        <v>0</v>
      </c>
      <c r="M555" s="511">
        <f t="shared" si="221"/>
        <v>0</v>
      </c>
      <c r="N555" s="503">
        <f t="shared" si="218"/>
        <v>0</v>
      </c>
      <c r="O555" s="503">
        <f t="shared" si="218"/>
        <v>0</v>
      </c>
      <c r="P555" s="504">
        <f t="shared" si="219"/>
        <v>0</v>
      </c>
      <c r="Q555" s="505">
        <f t="shared" si="219"/>
        <v>0</v>
      </c>
      <c r="R555" s="506">
        <f t="shared" si="219"/>
        <v>0</v>
      </c>
      <c r="S555" s="507"/>
      <c r="T555" s="508"/>
      <c r="U555" s="509">
        <f>SUMIF($A$10:$A$332,$A555,U$10:U$332)</f>
        <v>0</v>
      </c>
      <c r="V555" s="510"/>
      <c r="W555" s="510"/>
    </row>
    <row r="556" spans="1:23" ht="12" customHeight="1">
      <c r="A556" s="498">
        <v>512001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 t="shared" si="220"/>
        <v>0</v>
      </c>
      <c r="K556" s="503">
        <f t="shared" si="217"/>
        <v>0</v>
      </c>
      <c r="L556" s="503">
        <f t="shared" si="217"/>
        <v>0</v>
      </c>
      <c r="M556" s="511">
        <f t="shared" si="221"/>
        <v>0</v>
      </c>
      <c r="N556" s="503">
        <f t="shared" si="218"/>
        <v>0</v>
      </c>
      <c r="O556" s="503">
        <f t="shared" si="218"/>
        <v>0</v>
      </c>
      <c r="P556" s="504">
        <f t="shared" si="219"/>
        <v>0</v>
      </c>
      <c r="Q556" s="505">
        <f t="shared" si="219"/>
        <v>0</v>
      </c>
      <c r="R556" s="506">
        <f t="shared" si="219"/>
        <v>0</v>
      </c>
      <c r="S556" s="507"/>
      <c r="T556" s="508"/>
      <c r="U556" s="509">
        <f>SUMIF($A$10:$A$332,$A556,U$10:U$332)</f>
        <v>0</v>
      </c>
      <c r="V556" s="510"/>
      <c r="W556" s="510"/>
    </row>
    <row r="557" spans="1:23" ht="12" customHeight="1">
      <c r="A557" s="498">
        <v>513001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 t="shared" si="220"/>
        <v>0</v>
      </c>
      <c r="K557" s="503">
        <f t="shared" si="217"/>
        <v>0</v>
      </c>
      <c r="L557" s="503">
        <f t="shared" si="217"/>
        <v>0</v>
      </c>
      <c r="M557" s="511">
        <f t="shared" si="221"/>
        <v>0</v>
      </c>
      <c r="N557" s="503">
        <f t="shared" si="218"/>
        <v>0</v>
      </c>
      <c r="O557" s="503">
        <f t="shared" si="218"/>
        <v>0</v>
      </c>
      <c r="P557" s="504">
        <f t="shared" si="219"/>
        <v>0</v>
      </c>
      <c r="Q557" s="505">
        <f t="shared" si="219"/>
        <v>0</v>
      </c>
      <c r="R557" s="506">
        <f t="shared" si="219"/>
        <v>0</v>
      </c>
      <c r="S557" s="507"/>
      <c r="T557" s="508"/>
      <c r="U557" s="509">
        <f>SUMIF($A$10:$A$332,$A557,U$10:U$332)</f>
        <v>0</v>
      </c>
      <c r="V557" s="510"/>
      <c r="W557" s="510"/>
    </row>
    <row r="558" spans="1:23" ht="12" customHeight="1">
      <c r="A558" s="498">
        <v>513021</v>
      </c>
      <c r="B558" s="499"/>
      <c r="C558" s="500"/>
      <c r="D558" s="501"/>
      <c r="E558" s="501"/>
      <c r="F558" s="501"/>
      <c r="G558" s="501"/>
      <c r="H558" s="501"/>
      <c r="I558" s="502"/>
      <c r="J558" s="503">
        <f t="shared" si="220"/>
        <v>0</v>
      </c>
      <c r="K558" s="503">
        <f t="shared" si="217"/>
        <v>0</v>
      </c>
      <c r="L558" s="503">
        <f t="shared" si="217"/>
        <v>0</v>
      </c>
      <c r="M558" s="511">
        <f t="shared" si="221"/>
        <v>0</v>
      </c>
      <c r="N558" s="503">
        <f t="shared" si="218"/>
        <v>0</v>
      </c>
      <c r="O558" s="503">
        <f t="shared" si="218"/>
        <v>0</v>
      </c>
      <c r="P558" s="504">
        <f t="shared" si="219"/>
        <v>0</v>
      </c>
      <c r="Q558" s="505">
        <f t="shared" si="219"/>
        <v>0</v>
      </c>
      <c r="R558" s="506">
        <f t="shared" si="219"/>
        <v>0</v>
      </c>
      <c r="S558" s="507"/>
      <c r="T558" s="508"/>
      <c r="U558" s="509">
        <f>SUMIF($A$10:$A$332,$A558,U$10:U$332)</f>
        <v>0</v>
      </c>
      <c r="V558" s="510"/>
      <c r="W558" s="510"/>
    </row>
    <row r="559" spans="1:23" ht="12" customHeight="1">
      <c r="A559" s="498">
        <v>542000</v>
      </c>
      <c r="B559" s="499"/>
      <c r="C559" s="500"/>
      <c r="D559" s="501"/>
      <c r="E559" s="501"/>
      <c r="F559" s="501"/>
      <c r="G559" s="501"/>
      <c r="H559" s="501"/>
      <c r="I559" s="502"/>
      <c r="J559" s="503">
        <f t="shared" si="220"/>
        <v>24</v>
      </c>
      <c r="K559" s="503">
        <f t="shared" si="217"/>
        <v>0</v>
      </c>
      <c r="L559" s="503">
        <f t="shared" si="217"/>
        <v>0</v>
      </c>
      <c r="M559" s="511">
        <f t="shared" si="221"/>
        <v>0</v>
      </c>
      <c r="N559" s="503">
        <f t="shared" si="218"/>
        <v>0</v>
      </c>
      <c r="O559" s="503">
        <f t="shared" si="218"/>
        <v>24</v>
      </c>
      <c r="P559" s="504">
        <f t="shared" si="219"/>
        <v>0</v>
      </c>
      <c r="Q559" s="505">
        <f t="shared" si="219"/>
        <v>0</v>
      </c>
      <c r="R559" s="506">
        <f t="shared" si="219"/>
        <v>0</v>
      </c>
      <c r="S559" s="507"/>
      <c r="T559" s="508"/>
      <c r="U559" s="509">
        <f t="shared" ref="U559:U603" si="222">SUMIF($A$10:$A$327,$A559,U$10:U$327)</f>
        <v>24</v>
      </c>
      <c r="V559" s="510"/>
      <c r="W559" s="510"/>
    </row>
    <row r="560" spans="1:23" ht="12" customHeight="1">
      <c r="A560" s="498">
        <v>546000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 t="shared" si="220"/>
        <v>24</v>
      </c>
      <c r="K560" s="503">
        <f t="shared" si="217"/>
        <v>0</v>
      </c>
      <c r="L560" s="503">
        <f t="shared" si="217"/>
        <v>0</v>
      </c>
      <c r="M560" s="511">
        <f t="shared" si="221"/>
        <v>0</v>
      </c>
      <c r="N560" s="503">
        <f t="shared" si="218"/>
        <v>0</v>
      </c>
      <c r="O560" s="503">
        <f t="shared" si="218"/>
        <v>24</v>
      </c>
      <c r="P560" s="504">
        <f t="shared" si="219"/>
        <v>0</v>
      </c>
      <c r="Q560" s="505">
        <f t="shared" si="219"/>
        <v>0</v>
      </c>
      <c r="R560" s="506">
        <f t="shared" si="219"/>
        <v>0</v>
      </c>
      <c r="S560" s="507"/>
      <c r="T560" s="508"/>
      <c r="U560" s="509">
        <f t="shared" si="222"/>
        <v>24</v>
      </c>
      <c r="V560" s="510"/>
      <c r="W560" s="510"/>
    </row>
    <row r="561" spans="1:23" ht="12" customHeight="1">
      <c r="A561" s="498">
        <v>546001</v>
      </c>
      <c r="B561" s="499"/>
      <c r="C561" s="500"/>
      <c r="D561" s="501"/>
      <c r="E561" s="501"/>
      <c r="F561" s="501"/>
      <c r="G561" s="501"/>
      <c r="H561" s="501"/>
      <c r="I561" s="502"/>
      <c r="J561" s="503">
        <f t="shared" si="220"/>
        <v>44</v>
      </c>
      <c r="K561" s="503">
        <f t="shared" ref="K561:L580" si="223">SUMIF($A$10:$A$332,$A561,K$10:K$332)</f>
        <v>0</v>
      </c>
      <c r="L561" s="503">
        <f t="shared" si="223"/>
        <v>0</v>
      </c>
      <c r="M561" s="511">
        <f t="shared" si="221"/>
        <v>0</v>
      </c>
      <c r="N561" s="503">
        <f t="shared" ref="N561:O580" si="224">SUMIF($A$10:$A$332,$A561,N$10:N$332)</f>
        <v>0</v>
      </c>
      <c r="O561" s="503">
        <f t="shared" si="224"/>
        <v>44</v>
      </c>
      <c r="P561" s="504">
        <f t="shared" ref="P561:R580" si="225">SUMIF($A$10:$A$327,$A561,P$10:P$327)</f>
        <v>0</v>
      </c>
      <c r="Q561" s="505">
        <f t="shared" si="225"/>
        <v>0</v>
      </c>
      <c r="R561" s="506">
        <f t="shared" si="225"/>
        <v>0</v>
      </c>
      <c r="S561" s="507"/>
      <c r="T561" s="508"/>
      <c r="U561" s="509">
        <f t="shared" si="222"/>
        <v>44</v>
      </c>
      <c r="V561" s="510"/>
      <c r="W561" s="510"/>
    </row>
    <row r="562" spans="1:23" ht="12" customHeight="1">
      <c r="A562" s="498">
        <v>546030</v>
      </c>
      <c r="B562" s="499"/>
      <c r="C562" s="500"/>
      <c r="D562" s="501"/>
      <c r="E562" s="501"/>
      <c r="F562" s="501"/>
      <c r="G562" s="501"/>
      <c r="H562" s="501"/>
      <c r="I562" s="502"/>
      <c r="J562" s="503">
        <f t="shared" si="220"/>
        <v>0</v>
      </c>
      <c r="K562" s="503">
        <f t="shared" si="223"/>
        <v>0</v>
      </c>
      <c r="L562" s="503">
        <f t="shared" si="223"/>
        <v>0</v>
      </c>
      <c r="M562" s="511">
        <f t="shared" si="221"/>
        <v>0</v>
      </c>
      <c r="N562" s="503">
        <f t="shared" si="224"/>
        <v>0</v>
      </c>
      <c r="O562" s="503">
        <f t="shared" si="224"/>
        <v>0</v>
      </c>
      <c r="P562" s="504">
        <f t="shared" si="225"/>
        <v>0</v>
      </c>
      <c r="Q562" s="505">
        <f t="shared" si="225"/>
        <v>0</v>
      </c>
      <c r="R562" s="506">
        <f t="shared" si="225"/>
        <v>0</v>
      </c>
      <c r="S562" s="507"/>
      <c r="T562" s="508"/>
      <c r="U562" s="509">
        <f t="shared" si="222"/>
        <v>0</v>
      </c>
      <c r="V562" s="510"/>
      <c r="W562" s="510"/>
    </row>
    <row r="563" spans="1:23" ht="12" customHeight="1">
      <c r="A563" s="498">
        <v>11250130</v>
      </c>
      <c r="B563" s="499"/>
      <c r="C563" s="500"/>
      <c r="D563" s="501"/>
      <c r="E563" s="501"/>
      <c r="F563" s="501"/>
      <c r="G563" s="501"/>
      <c r="H563" s="501"/>
      <c r="I563" s="502"/>
      <c r="J563" s="503">
        <f t="shared" si="220"/>
        <v>0</v>
      </c>
      <c r="K563" s="503">
        <f t="shared" si="223"/>
        <v>0</v>
      </c>
      <c r="L563" s="503">
        <f t="shared" si="223"/>
        <v>0</v>
      </c>
      <c r="M563" s="511">
        <f t="shared" si="221"/>
        <v>0</v>
      </c>
      <c r="N563" s="503">
        <f t="shared" si="224"/>
        <v>0</v>
      </c>
      <c r="O563" s="503">
        <f t="shared" si="224"/>
        <v>0</v>
      </c>
      <c r="P563" s="504">
        <f t="shared" si="225"/>
        <v>0</v>
      </c>
      <c r="Q563" s="505">
        <f t="shared" si="225"/>
        <v>0</v>
      </c>
      <c r="R563" s="506">
        <f t="shared" si="225"/>
        <v>0</v>
      </c>
      <c r="S563" s="507"/>
      <c r="T563" s="508"/>
      <c r="U563" s="509">
        <f t="shared" si="222"/>
        <v>0</v>
      </c>
      <c r="V563" s="510"/>
      <c r="W563" s="510"/>
    </row>
    <row r="564" spans="1:23" ht="12" customHeight="1">
      <c r="A564" s="498">
        <v>11250133</v>
      </c>
      <c r="B564" s="499"/>
      <c r="C564" s="500"/>
      <c r="D564" s="501"/>
      <c r="E564" s="501"/>
      <c r="F564" s="501"/>
      <c r="G564" s="501"/>
      <c r="H564" s="501"/>
      <c r="I564" s="502"/>
      <c r="J564" s="503">
        <f t="shared" si="220"/>
        <v>0</v>
      </c>
      <c r="K564" s="503">
        <f t="shared" si="223"/>
        <v>0</v>
      </c>
      <c r="L564" s="503">
        <f t="shared" si="223"/>
        <v>0</v>
      </c>
      <c r="M564" s="511">
        <f t="shared" si="221"/>
        <v>0</v>
      </c>
      <c r="N564" s="503">
        <f t="shared" si="224"/>
        <v>0</v>
      </c>
      <c r="O564" s="503">
        <f t="shared" si="224"/>
        <v>0</v>
      </c>
      <c r="P564" s="504">
        <f t="shared" si="225"/>
        <v>0</v>
      </c>
      <c r="Q564" s="505">
        <f t="shared" si="225"/>
        <v>0</v>
      </c>
      <c r="R564" s="506">
        <f t="shared" si="225"/>
        <v>0</v>
      </c>
      <c r="S564" s="507"/>
      <c r="T564" s="508"/>
      <c r="U564" s="509">
        <f t="shared" si="222"/>
        <v>0</v>
      </c>
      <c r="V564" s="510"/>
      <c r="W564" s="510"/>
    </row>
    <row r="565" spans="1:23" ht="12" customHeight="1">
      <c r="A565" s="498">
        <v>11250862</v>
      </c>
      <c r="B565" s="499"/>
      <c r="C565" s="500"/>
      <c r="D565" s="501"/>
      <c r="E565" s="501"/>
      <c r="F565" s="501"/>
      <c r="G565" s="501"/>
      <c r="H565" s="501"/>
      <c r="I565" s="502"/>
      <c r="J565" s="503">
        <f t="shared" si="220"/>
        <v>0</v>
      </c>
      <c r="K565" s="503">
        <f t="shared" si="223"/>
        <v>0</v>
      </c>
      <c r="L565" s="503">
        <f t="shared" si="223"/>
        <v>0</v>
      </c>
      <c r="M565" s="511">
        <f t="shared" si="221"/>
        <v>0</v>
      </c>
      <c r="N565" s="503">
        <f t="shared" si="224"/>
        <v>0</v>
      </c>
      <c r="O565" s="503">
        <f t="shared" si="224"/>
        <v>0</v>
      </c>
      <c r="P565" s="504">
        <f t="shared" si="225"/>
        <v>0</v>
      </c>
      <c r="Q565" s="505">
        <f t="shared" si="225"/>
        <v>0</v>
      </c>
      <c r="R565" s="506">
        <f t="shared" si="225"/>
        <v>0</v>
      </c>
      <c r="S565" s="507"/>
      <c r="T565" s="508"/>
      <c r="U565" s="509">
        <f t="shared" si="222"/>
        <v>0</v>
      </c>
      <c r="V565" s="510"/>
      <c r="W565" s="510"/>
    </row>
    <row r="566" spans="1:23" ht="12" customHeight="1">
      <c r="A566" s="498">
        <v>11252887</v>
      </c>
      <c r="B566" s="499"/>
      <c r="C566" s="500"/>
      <c r="D566" s="501"/>
      <c r="E566" s="501"/>
      <c r="F566" s="501"/>
      <c r="G566" s="501"/>
      <c r="H566" s="501"/>
      <c r="I566" s="502"/>
      <c r="J566" s="503">
        <f t="shared" si="220"/>
        <v>0</v>
      </c>
      <c r="K566" s="503">
        <f t="shared" si="223"/>
        <v>0</v>
      </c>
      <c r="L566" s="503">
        <f t="shared" si="223"/>
        <v>0</v>
      </c>
      <c r="M566" s="511">
        <f t="shared" si="221"/>
        <v>0</v>
      </c>
      <c r="N566" s="503">
        <f t="shared" si="224"/>
        <v>0</v>
      </c>
      <c r="O566" s="503">
        <f t="shared" si="224"/>
        <v>0</v>
      </c>
      <c r="P566" s="504">
        <f t="shared" si="225"/>
        <v>0</v>
      </c>
      <c r="Q566" s="505">
        <f t="shared" si="225"/>
        <v>0</v>
      </c>
      <c r="R566" s="506">
        <f t="shared" si="225"/>
        <v>0</v>
      </c>
      <c r="S566" s="507"/>
      <c r="T566" s="508"/>
      <c r="U566" s="509">
        <f t="shared" si="222"/>
        <v>0</v>
      </c>
      <c r="V566" s="510"/>
      <c r="W566" s="510"/>
    </row>
    <row r="567" spans="1:23" ht="12" customHeight="1">
      <c r="A567" s="498">
        <v>11252892</v>
      </c>
      <c r="B567" s="499"/>
      <c r="C567" s="500"/>
      <c r="D567" s="501"/>
      <c r="E567" s="501"/>
      <c r="F567" s="501"/>
      <c r="G567" s="501"/>
      <c r="H567" s="501"/>
      <c r="I567" s="502"/>
      <c r="J567" s="503">
        <f t="shared" si="220"/>
        <v>0</v>
      </c>
      <c r="K567" s="503">
        <f t="shared" si="223"/>
        <v>0</v>
      </c>
      <c r="L567" s="503">
        <f t="shared" si="223"/>
        <v>0</v>
      </c>
      <c r="M567" s="511">
        <f t="shared" si="221"/>
        <v>0</v>
      </c>
      <c r="N567" s="503">
        <f t="shared" si="224"/>
        <v>0</v>
      </c>
      <c r="O567" s="503">
        <f t="shared" si="224"/>
        <v>0</v>
      </c>
      <c r="P567" s="504">
        <f t="shared" si="225"/>
        <v>0</v>
      </c>
      <c r="Q567" s="505">
        <f t="shared" si="225"/>
        <v>64</v>
      </c>
      <c r="R567" s="506">
        <f t="shared" si="225"/>
        <v>64</v>
      </c>
      <c r="S567" s="507"/>
      <c r="T567" s="508"/>
      <c r="U567" s="509">
        <f t="shared" si="222"/>
        <v>64</v>
      </c>
      <c r="V567" s="510"/>
      <c r="W567" s="510"/>
    </row>
    <row r="568" spans="1:23" ht="12" customHeight="1">
      <c r="A568" s="498">
        <v>11259812</v>
      </c>
      <c r="B568" s="499"/>
      <c r="C568" s="500"/>
      <c r="D568" s="501"/>
      <c r="E568" s="501"/>
      <c r="F568" s="501"/>
      <c r="G568" s="501"/>
      <c r="H568" s="501"/>
      <c r="I568" s="502"/>
      <c r="J568" s="503">
        <f t="shared" si="220"/>
        <v>0</v>
      </c>
      <c r="K568" s="503">
        <f t="shared" si="223"/>
        <v>0</v>
      </c>
      <c r="L568" s="503">
        <f t="shared" si="223"/>
        <v>0</v>
      </c>
      <c r="M568" s="511">
        <f t="shared" si="221"/>
        <v>0</v>
      </c>
      <c r="N568" s="503">
        <f t="shared" si="224"/>
        <v>0</v>
      </c>
      <c r="O568" s="503">
        <f t="shared" si="224"/>
        <v>0</v>
      </c>
      <c r="P568" s="504">
        <f t="shared" si="225"/>
        <v>0</v>
      </c>
      <c r="Q568" s="505">
        <f t="shared" si="225"/>
        <v>0</v>
      </c>
      <c r="R568" s="506">
        <f t="shared" si="225"/>
        <v>0</v>
      </c>
      <c r="S568" s="507"/>
      <c r="T568" s="508"/>
      <c r="U568" s="509">
        <f t="shared" si="222"/>
        <v>0</v>
      </c>
      <c r="V568" s="510"/>
      <c r="W568" s="510"/>
    </row>
    <row r="569" spans="1:23" ht="12" customHeight="1">
      <c r="A569" s="498">
        <v>11350118</v>
      </c>
      <c r="B569" s="499"/>
      <c r="C569" s="500"/>
      <c r="D569" s="501"/>
      <c r="E569" s="501"/>
      <c r="F569" s="501"/>
      <c r="G569" s="501"/>
      <c r="H569" s="501"/>
      <c r="I569" s="502"/>
      <c r="J569" s="503">
        <f t="shared" si="220"/>
        <v>0</v>
      </c>
      <c r="K569" s="503">
        <f t="shared" si="223"/>
        <v>0</v>
      </c>
      <c r="L569" s="503">
        <f t="shared" si="223"/>
        <v>0</v>
      </c>
      <c r="M569" s="511">
        <f t="shared" si="221"/>
        <v>0</v>
      </c>
      <c r="N569" s="503">
        <f t="shared" si="224"/>
        <v>0</v>
      </c>
      <c r="O569" s="503">
        <f t="shared" si="224"/>
        <v>0</v>
      </c>
      <c r="P569" s="504">
        <f t="shared" si="225"/>
        <v>0</v>
      </c>
      <c r="Q569" s="505">
        <f t="shared" si="225"/>
        <v>0</v>
      </c>
      <c r="R569" s="506">
        <f t="shared" si="225"/>
        <v>0</v>
      </c>
      <c r="S569" s="507"/>
      <c r="T569" s="508"/>
      <c r="U569" s="509">
        <f t="shared" si="222"/>
        <v>0</v>
      </c>
      <c r="V569" s="510"/>
      <c r="W569" s="510"/>
    </row>
    <row r="570" spans="1:23" ht="12" customHeight="1">
      <c r="A570" s="498">
        <v>11350130</v>
      </c>
      <c r="B570" s="499"/>
      <c r="C570" s="500"/>
      <c r="D570" s="501"/>
      <c r="E570" s="501"/>
      <c r="F570" s="501"/>
      <c r="G570" s="501"/>
      <c r="H570" s="501"/>
      <c r="I570" s="502"/>
      <c r="J570" s="503">
        <f t="shared" si="220"/>
        <v>0</v>
      </c>
      <c r="K570" s="503">
        <f t="shared" si="223"/>
        <v>0</v>
      </c>
      <c r="L570" s="503">
        <f t="shared" si="223"/>
        <v>0</v>
      </c>
      <c r="M570" s="511">
        <f t="shared" si="221"/>
        <v>0</v>
      </c>
      <c r="N570" s="503">
        <f t="shared" si="224"/>
        <v>0</v>
      </c>
      <c r="O570" s="503">
        <f t="shared" si="224"/>
        <v>0</v>
      </c>
      <c r="P570" s="504">
        <f t="shared" si="225"/>
        <v>0</v>
      </c>
      <c r="Q570" s="505">
        <f t="shared" si="225"/>
        <v>0</v>
      </c>
      <c r="R570" s="506">
        <f t="shared" si="225"/>
        <v>0</v>
      </c>
      <c r="S570" s="507"/>
      <c r="T570" s="508"/>
      <c r="U570" s="509">
        <f t="shared" si="222"/>
        <v>0</v>
      </c>
      <c r="V570" s="510"/>
      <c r="W570" s="510"/>
    </row>
    <row r="571" spans="1:23" ht="12" customHeight="1">
      <c r="A571" s="498">
        <v>11350133</v>
      </c>
      <c r="B571" s="499"/>
      <c r="C571" s="500"/>
      <c r="D571" s="501"/>
      <c r="E571" s="501"/>
      <c r="F571" s="501"/>
      <c r="G571" s="501"/>
      <c r="H571" s="501"/>
      <c r="I571" s="502"/>
      <c r="J571" s="503">
        <f t="shared" si="220"/>
        <v>0</v>
      </c>
      <c r="K571" s="503">
        <f t="shared" si="223"/>
        <v>0</v>
      </c>
      <c r="L571" s="503">
        <f t="shared" si="223"/>
        <v>0</v>
      </c>
      <c r="M571" s="511">
        <f t="shared" si="221"/>
        <v>0</v>
      </c>
      <c r="N571" s="503">
        <f t="shared" si="224"/>
        <v>0</v>
      </c>
      <c r="O571" s="503">
        <f t="shared" si="224"/>
        <v>0</v>
      </c>
      <c r="P571" s="504">
        <f t="shared" si="225"/>
        <v>0</v>
      </c>
      <c r="Q571" s="505">
        <f t="shared" si="225"/>
        <v>0</v>
      </c>
      <c r="R571" s="506">
        <f t="shared" si="225"/>
        <v>0</v>
      </c>
      <c r="S571" s="507"/>
      <c r="T571" s="508"/>
      <c r="U571" s="509">
        <f t="shared" si="222"/>
        <v>0</v>
      </c>
      <c r="V571" s="510"/>
      <c r="W571" s="510"/>
    </row>
    <row r="572" spans="1:23" ht="12" customHeight="1">
      <c r="A572" s="498">
        <v>11350862</v>
      </c>
      <c r="B572" s="499"/>
      <c r="C572" s="500"/>
      <c r="D572" s="501"/>
      <c r="E572" s="501"/>
      <c r="F572" s="501"/>
      <c r="G572" s="501"/>
      <c r="H572" s="501"/>
      <c r="I572" s="502"/>
      <c r="J572" s="503">
        <f t="shared" si="220"/>
        <v>0</v>
      </c>
      <c r="K572" s="503">
        <f t="shared" si="223"/>
        <v>0</v>
      </c>
      <c r="L572" s="503">
        <f t="shared" si="223"/>
        <v>0</v>
      </c>
      <c r="M572" s="511">
        <f t="shared" si="221"/>
        <v>0</v>
      </c>
      <c r="N572" s="503">
        <f t="shared" si="224"/>
        <v>0</v>
      </c>
      <c r="O572" s="503">
        <f t="shared" si="224"/>
        <v>0</v>
      </c>
      <c r="P572" s="504">
        <f t="shared" si="225"/>
        <v>0</v>
      </c>
      <c r="Q572" s="505">
        <f t="shared" si="225"/>
        <v>0</v>
      </c>
      <c r="R572" s="506">
        <f t="shared" si="225"/>
        <v>0</v>
      </c>
      <c r="S572" s="507"/>
      <c r="T572" s="508"/>
      <c r="U572" s="509">
        <f t="shared" si="222"/>
        <v>0</v>
      </c>
      <c r="V572" s="510"/>
      <c r="W572" s="510"/>
    </row>
    <row r="573" spans="1:23" ht="12" customHeight="1">
      <c r="A573" s="498">
        <v>11350817</v>
      </c>
      <c r="B573" s="499"/>
      <c r="C573" s="500"/>
      <c r="D573" s="501"/>
      <c r="E573" s="501"/>
      <c r="F573" s="501"/>
      <c r="G573" s="501"/>
      <c r="H573" s="501"/>
      <c r="I573" s="502"/>
      <c r="J573" s="503">
        <f t="shared" si="220"/>
        <v>0</v>
      </c>
      <c r="K573" s="503">
        <f t="shared" si="223"/>
        <v>0</v>
      </c>
      <c r="L573" s="503">
        <f t="shared" si="223"/>
        <v>0</v>
      </c>
      <c r="M573" s="511">
        <f t="shared" si="221"/>
        <v>0</v>
      </c>
      <c r="N573" s="503">
        <f t="shared" si="224"/>
        <v>0</v>
      </c>
      <c r="O573" s="503">
        <f t="shared" si="224"/>
        <v>0</v>
      </c>
      <c r="P573" s="504">
        <f t="shared" si="225"/>
        <v>0</v>
      </c>
      <c r="Q573" s="505">
        <f t="shared" si="225"/>
        <v>0</v>
      </c>
      <c r="R573" s="506">
        <f t="shared" si="225"/>
        <v>0</v>
      </c>
      <c r="S573" s="507"/>
      <c r="T573" s="508"/>
      <c r="U573" s="509">
        <f t="shared" si="222"/>
        <v>0</v>
      </c>
      <c r="V573" s="510"/>
      <c r="W573" s="510"/>
    </row>
    <row r="574" spans="1:23" ht="12" customHeight="1">
      <c r="A574" s="498">
        <v>11352830</v>
      </c>
      <c r="B574" s="499"/>
      <c r="C574" s="500"/>
      <c r="D574" s="501"/>
      <c r="E574" s="501"/>
      <c r="F574" s="501"/>
      <c r="G574" s="501"/>
      <c r="H574" s="501"/>
      <c r="I574" s="502"/>
      <c r="J574" s="503">
        <f t="shared" si="220"/>
        <v>0</v>
      </c>
      <c r="K574" s="503">
        <f t="shared" si="223"/>
        <v>0</v>
      </c>
      <c r="L574" s="503">
        <f t="shared" si="223"/>
        <v>0</v>
      </c>
      <c r="M574" s="511">
        <f t="shared" si="221"/>
        <v>0</v>
      </c>
      <c r="N574" s="503">
        <f t="shared" si="224"/>
        <v>0</v>
      </c>
      <c r="O574" s="503">
        <f t="shared" si="224"/>
        <v>0</v>
      </c>
      <c r="P574" s="504">
        <f t="shared" si="225"/>
        <v>0</v>
      </c>
      <c r="Q574" s="505">
        <f t="shared" si="225"/>
        <v>0</v>
      </c>
      <c r="R574" s="506">
        <f t="shared" si="225"/>
        <v>0</v>
      </c>
      <c r="S574" s="507"/>
      <c r="T574" s="508"/>
      <c r="U574" s="509">
        <f t="shared" si="222"/>
        <v>0</v>
      </c>
      <c r="V574" s="510"/>
      <c r="W574" s="510"/>
    </row>
    <row r="575" spans="1:23" ht="12" customHeight="1">
      <c r="A575" s="498">
        <v>11352887</v>
      </c>
      <c r="B575" s="499"/>
      <c r="C575" s="500"/>
      <c r="D575" s="501"/>
      <c r="E575" s="501"/>
      <c r="F575" s="501"/>
      <c r="G575" s="501"/>
      <c r="H575" s="501"/>
      <c r="I575" s="502"/>
      <c r="J575" s="503">
        <f t="shared" si="220"/>
        <v>0</v>
      </c>
      <c r="K575" s="503">
        <f t="shared" si="223"/>
        <v>0</v>
      </c>
      <c r="L575" s="503">
        <f t="shared" si="223"/>
        <v>0</v>
      </c>
      <c r="M575" s="511">
        <f t="shared" si="221"/>
        <v>0</v>
      </c>
      <c r="N575" s="503">
        <f t="shared" si="224"/>
        <v>0</v>
      </c>
      <c r="O575" s="503">
        <f t="shared" si="224"/>
        <v>0</v>
      </c>
      <c r="P575" s="504">
        <f t="shared" si="225"/>
        <v>0</v>
      </c>
      <c r="Q575" s="505">
        <f t="shared" si="225"/>
        <v>0</v>
      </c>
      <c r="R575" s="506">
        <f t="shared" si="225"/>
        <v>0</v>
      </c>
      <c r="S575" s="507"/>
      <c r="T575" s="508"/>
      <c r="U575" s="509">
        <f t="shared" si="222"/>
        <v>0</v>
      </c>
      <c r="V575" s="510"/>
      <c r="W575" s="510"/>
    </row>
    <row r="576" spans="1:23" ht="12" customHeight="1">
      <c r="A576" s="498">
        <v>11352892</v>
      </c>
      <c r="B576" s="499"/>
      <c r="C576" s="500"/>
      <c r="D576" s="501"/>
      <c r="E576" s="501"/>
      <c r="F576" s="501"/>
      <c r="G576" s="501"/>
      <c r="H576" s="501"/>
      <c r="I576" s="502"/>
      <c r="J576" s="503">
        <f t="shared" si="220"/>
        <v>0</v>
      </c>
      <c r="K576" s="503">
        <f t="shared" si="223"/>
        <v>0</v>
      </c>
      <c r="L576" s="503">
        <f t="shared" si="223"/>
        <v>0</v>
      </c>
      <c r="M576" s="511">
        <f t="shared" si="221"/>
        <v>0</v>
      </c>
      <c r="N576" s="503">
        <f t="shared" si="224"/>
        <v>0</v>
      </c>
      <c r="O576" s="503">
        <f t="shared" si="224"/>
        <v>0</v>
      </c>
      <c r="P576" s="504">
        <f t="shared" si="225"/>
        <v>0</v>
      </c>
      <c r="Q576" s="505">
        <f t="shared" si="225"/>
        <v>64</v>
      </c>
      <c r="R576" s="506">
        <f t="shared" si="225"/>
        <v>64</v>
      </c>
      <c r="S576" s="507"/>
      <c r="T576" s="508"/>
      <c r="U576" s="509">
        <f t="shared" si="222"/>
        <v>64</v>
      </c>
      <c r="V576" s="510"/>
      <c r="W576" s="510"/>
    </row>
    <row r="577" spans="1:23" ht="12" customHeight="1">
      <c r="A577" s="498">
        <v>11359812</v>
      </c>
      <c r="B577" s="499"/>
      <c r="C577" s="500"/>
      <c r="D577" s="501"/>
      <c r="E577" s="501"/>
      <c r="F577" s="501"/>
      <c r="G577" s="501"/>
      <c r="H577" s="501"/>
      <c r="I577" s="502"/>
      <c r="J577" s="503">
        <f t="shared" si="220"/>
        <v>0</v>
      </c>
      <c r="K577" s="503">
        <f t="shared" si="223"/>
        <v>0</v>
      </c>
      <c r="L577" s="503">
        <f t="shared" si="223"/>
        <v>0</v>
      </c>
      <c r="M577" s="511">
        <f t="shared" si="221"/>
        <v>0</v>
      </c>
      <c r="N577" s="503">
        <f t="shared" si="224"/>
        <v>0</v>
      </c>
      <c r="O577" s="503">
        <f t="shared" si="224"/>
        <v>0</v>
      </c>
      <c r="P577" s="504">
        <f t="shared" si="225"/>
        <v>0</v>
      </c>
      <c r="Q577" s="505">
        <f t="shared" si="225"/>
        <v>0</v>
      </c>
      <c r="R577" s="506">
        <f t="shared" si="225"/>
        <v>0</v>
      </c>
      <c r="S577" s="507"/>
      <c r="T577" s="508"/>
      <c r="U577" s="509">
        <f t="shared" si="222"/>
        <v>0</v>
      </c>
      <c r="V577" s="510"/>
      <c r="W577" s="510"/>
    </row>
    <row r="578" spans="1:23" ht="12" customHeight="1">
      <c r="A578" s="498">
        <v>11450118</v>
      </c>
      <c r="B578" s="499"/>
      <c r="C578" s="500"/>
      <c r="D578" s="501"/>
      <c r="E578" s="501"/>
      <c r="F578" s="501"/>
      <c r="G578" s="501"/>
      <c r="H578" s="501"/>
      <c r="I578" s="502"/>
      <c r="J578" s="503">
        <f t="shared" si="220"/>
        <v>0</v>
      </c>
      <c r="K578" s="503">
        <f t="shared" si="223"/>
        <v>0</v>
      </c>
      <c r="L578" s="503">
        <f t="shared" si="223"/>
        <v>0</v>
      </c>
      <c r="M578" s="511">
        <f t="shared" si="221"/>
        <v>0</v>
      </c>
      <c r="N578" s="503">
        <f t="shared" si="224"/>
        <v>0</v>
      </c>
      <c r="O578" s="503">
        <f t="shared" si="224"/>
        <v>0</v>
      </c>
      <c r="P578" s="504">
        <f t="shared" si="225"/>
        <v>0</v>
      </c>
      <c r="Q578" s="505">
        <f t="shared" si="225"/>
        <v>0</v>
      </c>
      <c r="R578" s="506">
        <f t="shared" si="225"/>
        <v>0</v>
      </c>
      <c r="S578" s="507"/>
      <c r="T578" s="508"/>
      <c r="U578" s="509">
        <f t="shared" si="222"/>
        <v>0</v>
      </c>
      <c r="V578" s="510"/>
      <c r="W578" s="510"/>
    </row>
    <row r="579" spans="1:23" ht="12" customHeight="1">
      <c r="A579" s="498">
        <v>11450130</v>
      </c>
      <c r="B579" s="499"/>
      <c r="C579" s="500"/>
      <c r="D579" s="501"/>
      <c r="E579" s="501"/>
      <c r="F579" s="501"/>
      <c r="G579" s="501"/>
      <c r="H579" s="501"/>
      <c r="I579" s="502"/>
      <c r="J579" s="503">
        <f t="shared" si="220"/>
        <v>0</v>
      </c>
      <c r="K579" s="503">
        <f t="shared" si="223"/>
        <v>0</v>
      </c>
      <c r="L579" s="503">
        <f t="shared" si="223"/>
        <v>0</v>
      </c>
      <c r="M579" s="511">
        <f t="shared" si="221"/>
        <v>0</v>
      </c>
      <c r="N579" s="503">
        <f t="shared" si="224"/>
        <v>0</v>
      </c>
      <c r="O579" s="503">
        <f t="shared" si="224"/>
        <v>0</v>
      </c>
      <c r="P579" s="504">
        <f t="shared" si="225"/>
        <v>0</v>
      </c>
      <c r="Q579" s="505">
        <f t="shared" si="225"/>
        <v>0</v>
      </c>
      <c r="R579" s="506">
        <f t="shared" si="225"/>
        <v>0</v>
      </c>
      <c r="S579" s="507"/>
      <c r="T579" s="508"/>
      <c r="U579" s="509">
        <f t="shared" si="222"/>
        <v>0</v>
      </c>
      <c r="V579" s="510"/>
      <c r="W579" s="510"/>
    </row>
    <row r="580" spans="1:23" ht="12" customHeight="1">
      <c r="A580" s="498">
        <v>11450817</v>
      </c>
      <c r="B580" s="499"/>
      <c r="C580" s="500"/>
      <c r="D580" s="501"/>
      <c r="E580" s="501"/>
      <c r="F580" s="501"/>
      <c r="G580" s="501"/>
      <c r="H580" s="501"/>
      <c r="I580" s="502"/>
      <c r="J580" s="503">
        <f t="shared" si="220"/>
        <v>0</v>
      </c>
      <c r="K580" s="503">
        <f t="shared" si="223"/>
        <v>0</v>
      </c>
      <c r="L580" s="503">
        <f t="shared" si="223"/>
        <v>0</v>
      </c>
      <c r="M580" s="511">
        <f t="shared" si="221"/>
        <v>0</v>
      </c>
      <c r="N580" s="503">
        <f t="shared" si="224"/>
        <v>0</v>
      </c>
      <c r="O580" s="503">
        <f t="shared" si="224"/>
        <v>0</v>
      </c>
      <c r="P580" s="504">
        <f t="shared" si="225"/>
        <v>0</v>
      </c>
      <c r="Q580" s="505">
        <f t="shared" si="225"/>
        <v>0</v>
      </c>
      <c r="R580" s="506">
        <f t="shared" si="225"/>
        <v>0</v>
      </c>
      <c r="S580" s="507"/>
      <c r="T580" s="508"/>
      <c r="U580" s="509">
        <f t="shared" si="222"/>
        <v>0</v>
      </c>
      <c r="V580" s="510"/>
      <c r="W580" s="510"/>
    </row>
    <row r="581" spans="1:23" ht="12" customHeight="1">
      <c r="A581" s="498">
        <v>11450832</v>
      </c>
      <c r="B581" s="499"/>
      <c r="C581" s="500"/>
      <c r="D581" s="501"/>
      <c r="E581" s="501"/>
      <c r="F581" s="501"/>
      <c r="G581" s="501"/>
      <c r="H581" s="501"/>
      <c r="I581" s="502"/>
      <c r="J581" s="503">
        <f t="shared" si="220"/>
        <v>0</v>
      </c>
      <c r="K581" s="503">
        <f t="shared" ref="K581:L600" si="226">SUMIF($A$10:$A$332,$A581,K$10:K$332)</f>
        <v>0</v>
      </c>
      <c r="L581" s="503">
        <f t="shared" si="226"/>
        <v>0</v>
      </c>
      <c r="M581" s="511">
        <f t="shared" si="221"/>
        <v>0</v>
      </c>
      <c r="N581" s="503">
        <f t="shared" ref="N581:O600" si="227">SUMIF($A$10:$A$332,$A581,N$10:N$332)</f>
        <v>0</v>
      </c>
      <c r="O581" s="503">
        <f t="shared" si="227"/>
        <v>0</v>
      </c>
      <c r="P581" s="504">
        <f t="shared" ref="P581:R600" si="228">SUMIF($A$10:$A$327,$A581,P$10:P$327)</f>
        <v>0</v>
      </c>
      <c r="Q581" s="505">
        <f t="shared" si="228"/>
        <v>0</v>
      </c>
      <c r="R581" s="506">
        <f t="shared" si="228"/>
        <v>0</v>
      </c>
      <c r="S581" s="507"/>
      <c r="T581" s="508"/>
      <c r="U581" s="509">
        <f t="shared" si="222"/>
        <v>0</v>
      </c>
      <c r="V581" s="510"/>
      <c r="W581" s="510"/>
    </row>
    <row r="582" spans="1:23" ht="12" customHeight="1">
      <c r="A582" s="498">
        <v>11452812</v>
      </c>
      <c r="B582" s="499"/>
      <c r="C582" s="500"/>
      <c r="D582" s="501"/>
      <c r="E582" s="501"/>
      <c r="F582" s="501"/>
      <c r="G582" s="501"/>
      <c r="H582" s="501"/>
      <c r="I582" s="502"/>
      <c r="J582" s="503">
        <f t="shared" si="220"/>
        <v>0</v>
      </c>
      <c r="K582" s="503">
        <f t="shared" si="226"/>
        <v>0</v>
      </c>
      <c r="L582" s="503">
        <f t="shared" si="226"/>
        <v>0</v>
      </c>
      <c r="M582" s="511">
        <f t="shared" si="221"/>
        <v>0</v>
      </c>
      <c r="N582" s="503">
        <f t="shared" si="227"/>
        <v>0</v>
      </c>
      <c r="O582" s="503">
        <f t="shared" si="227"/>
        <v>0</v>
      </c>
      <c r="P582" s="504">
        <f t="shared" si="228"/>
        <v>0</v>
      </c>
      <c r="Q582" s="505">
        <f t="shared" si="228"/>
        <v>0</v>
      </c>
      <c r="R582" s="506">
        <f t="shared" si="228"/>
        <v>0</v>
      </c>
      <c r="S582" s="507"/>
      <c r="T582" s="508"/>
      <c r="U582" s="509">
        <f t="shared" si="222"/>
        <v>0</v>
      </c>
      <c r="V582" s="510"/>
      <c r="W582" s="510"/>
    </row>
    <row r="583" spans="1:23" ht="12" customHeight="1">
      <c r="A583" s="498">
        <v>11452833</v>
      </c>
      <c r="B583" s="499"/>
      <c r="C583" s="500"/>
      <c r="D583" s="501"/>
      <c r="E583" s="501"/>
      <c r="F583" s="501"/>
      <c r="G583" s="501"/>
      <c r="H583" s="501"/>
      <c r="I583" s="502"/>
      <c r="J583" s="503">
        <f t="shared" si="220"/>
        <v>0</v>
      </c>
      <c r="K583" s="503">
        <f t="shared" si="226"/>
        <v>0</v>
      </c>
      <c r="L583" s="503">
        <f t="shared" si="226"/>
        <v>0</v>
      </c>
      <c r="M583" s="511">
        <f t="shared" si="221"/>
        <v>0</v>
      </c>
      <c r="N583" s="503">
        <f t="shared" si="227"/>
        <v>0</v>
      </c>
      <c r="O583" s="503">
        <f t="shared" si="227"/>
        <v>0</v>
      </c>
      <c r="P583" s="504">
        <f t="shared" si="228"/>
        <v>0</v>
      </c>
      <c r="Q583" s="505">
        <f t="shared" si="228"/>
        <v>0</v>
      </c>
      <c r="R583" s="506">
        <f t="shared" si="228"/>
        <v>0</v>
      </c>
      <c r="S583" s="507"/>
      <c r="T583" s="508"/>
      <c r="U583" s="509">
        <f t="shared" si="222"/>
        <v>0</v>
      </c>
      <c r="V583" s="510"/>
      <c r="W583" s="510"/>
    </row>
    <row r="584" spans="1:23" ht="12" customHeight="1">
      <c r="A584" s="498">
        <v>11550130</v>
      </c>
      <c r="B584" s="499"/>
      <c r="C584" s="500"/>
      <c r="D584" s="501"/>
      <c r="E584" s="501"/>
      <c r="F584" s="501"/>
      <c r="G584" s="501"/>
      <c r="H584" s="501"/>
      <c r="I584" s="502"/>
      <c r="J584" s="503">
        <f t="shared" si="220"/>
        <v>0</v>
      </c>
      <c r="K584" s="503">
        <f t="shared" si="226"/>
        <v>0</v>
      </c>
      <c r="L584" s="503">
        <f t="shared" si="226"/>
        <v>0</v>
      </c>
      <c r="M584" s="511">
        <f t="shared" si="221"/>
        <v>0</v>
      </c>
      <c r="N584" s="503">
        <f t="shared" si="227"/>
        <v>0</v>
      </c>
      <c r="O584" s="503">
        <f t="shared" si="227"/>
        <v>0</v>
      </c>
      <c r="P584" s="504">
        <f t="shared" si="228"/>
        <v>0</v>
      </c>
      <c r="Q584" s="505">
        <f t="shared" si="228"/>
        <v>0</v>
      </c>
      <c r="R584" s="506">
        <f t="shared" si="228"/>
        <v>0</v>
      </c>
      <c r="S584" s="507"/>
      <c r="T584" s="508"/>
      <c r="U584" s="509">
        <f t="shared" si="222"/>
        <v>0</v>
      </c>
      <c r="V584" s="510"/>
      <c r="W584" s="510"/>
    </row>
    <row r="585" spans="1:23" ht="12" customHeight="1">
      <c r="A585" s="498">
        <v>12202117</v>
      </c>
      <c r="B585" s="499"/>
      <c r="C585" s="500"/>
      <c r="D585" s="501"/>
      <c r="E585" s="501"/>
      <c r="F585" s="501"/>
      <c r="G585" s="501"/>
      <c r="H585" s="501"/>
      <c r="I585" s="502"/>
      <c r="J585" s="503">
        <f t="shared" si="220"/>
        <v>0</v>
      </c>
      <c r="K585" s="503">
        <f t="shared" si="226"/>
        <v>0</v>
      </c>
      <c r="L585" s="503">
        <f t="shared" si="226"/>
        <v>0</v>
      </c>
      <c r="M585" s="511">
        <f t="shared" si="221"/>
        <v>0</v>
      </c>
      <c r="N585" s="503">
        <f t="shared" si="227"/>
        <v>0</v>
      </c>
      <c r="O585" s="503">
        <f t="shared" si="227"/>
        <v>0</v>
      </c>
      <c r="P585" s="504">
        <f t="shared" si="228"/>
        <v>0</v>
      </c>
      <c r="Q585" s="505">
        <f t="shared" si="228"/>
        <v>0</v>
      </c>
      <c r="R585" s="506">
        <f t="shared" si="228"/>
        <v>0</v>
      </c>
      <c r="S585" s="507"/>
      <c r="T585" s="508"/>
      <c r="U585" s="509">
        <f t="shared" si="222"/>
        <v>0</v>
      </c>
      <c r="V585" s="510"/>
      <c r="W585" s="510"/>
    </row>
    <row r="586" spans="1:23" ht="12" customHeight="1">
      <c r="A586" s="498">
        <v>12202844</v>
      </c>
      <c r="B586" s="499"/>
      <c r="C586" s="500"/>
      <c r="D586" s="501"/>
      <c r="E586" s="501"/>
      <c r="F586" s="501"/>
      <c r="G586" s="501"/>
      <c r="H586" s="501"/>
      <c r="I586" s="502"/>
      <c r="J586" s="503">
        <f t="shared" si="220"/>
        <v>0</v>
      </c>
      <c r="K586" s="503">
        <f t="shared" si="226"/>
        <v>0</v>
      </c>
      <c r="L586" s="503">
        <f t="shared" si="226"/>
        <v>0</v>
      </c>
      <c r="M586" s="511">
        <f t="shared" si="221"/>
        <v>0</v>
      </c>
      <c r="N586" s="503">
        <f t="shared" si="227"/>
        <v>0</v>
      </c>
      <c r="O586" s="503">
        <f t="shared" si="227"/>
        <v>0</v>
      </c>
      <c r="P586" s="504">
        <f t="shared" si="228"/>
        <v>0</v>
      </c>
      <c r="Q586" s="505">
        <f t="shared" si="228"/>
        <v>0</v>
      </c>
      <c r="R586" s="506">
        <f t="shared" si="228"/>
        <v>0</v>
      </c>
      <c r="S586" s="507"/>
      <c r="T586" s="508"/>
      <c r="U586" s="509">
        <f t="shared" si="222"/>
        <v>0</v>
      </c>
      <c r="V586" s="510"/>
      <c r="W586" s="510"/>
    </row>
    <row r="587" spans="1:23" ht="12" customHeight="1">
      <c r="A587" s="498">
        <v>12202885</v>
      </c>
      <c r="B587" s="499"/>
      <c r="C587" s="500"/>
      <c r="D587" s="501"/>
      <c r="E587" s="501"/>
      <c r="F587" s="501"/>
      <c r="G587" s="501"/>
      <c r="H587" s="501"/>
      <c r="I587" s="502"/>
      <c r="J587" s="503">
        <f t="shared" si="220"/>
        <v>0</v>
      </c>
      <c r="K587" s="503">
        <f t="shared" si="226"/>
        <v>0</v>
      </c>
      <c r="L587" s="503">
        <f t="shared" si="226"/>
        <v>0</v>
      </c>
      <c r="M587" s="511">
        <f t="shared" si="221"/>
        <v>0</v>
      </c>
      <c r="N587" s="503">
        <f t="shared" si="227"/>
        <v>0</v>
      </c>
      <c r="O587" s="503">
        <f t="shared" si="227"/>
        <v>0</v>
      </c>
      <c r="P587" s="504">
        <f t="shared" si="228"/>
        <v>0</v>
      </c>
      <c r="Q587" s="505">
        <f t="shared" si="228"/>
        <v>0</v>
      </c>
      <c r="R587" s="506">
        <f t="shared" si="228"/>
        <v>0</v>
      </c>
      <c r="S587" s="507"/>
      <c r="T587" s="508"/>
      <c r="U587" s="509">
        <f t="shared" si="222"/>
        <v>0</v>
      </c>
      <c r="V587" s="510"/>
      <c r="W587" s="510"/>
    </row>
    <row r="588" spans="1:23" ht="12" customHeight="1">
      <c r="A588" s="498">
        <v>12213118</v>
      </c>
      <c r="B588" s="499"/>
      <c r="C588" s="500"/>
      <c r="D588" s="501"/>
      <c r="E588" s="501"/>
      <c r="F588" s="501"/>
      <c r="G588" s="501"/>
      <c r="H588" s="501"/>
      <c r="I588" s="502"/>
      <c r="J588" s="503">
        <f t="shared" si="220"/>
        <v>0</v>
      </c>
      <c r="K588" s="503">
        <f t="shared" si="226"/>
        <v>0</v>
      </c>
      <c r="L588" s="503">
        <f t="shared" si="226"/>
        <v>0</v>
      </c>
      <c r="M588" s="511">
        <f t="shared" si="221"/>
        <v>0</v>
      </c>
      <c r="N588" s="503">
        <f t="shared" si="227"/>
        <v>0</v>
      </c>
      <c r="O588" s="503">
        <f t="shared" si="227"/>
        <v>0</v>
      </c>
      <c r="P588" s="504">
        <f t="shared" si="228"/>
        <v>0</v>
      </c>
      <c r="Q588" s="505">
        <f t="shared" si="228"/>
        <v>0</v>
      </c>
      <c r="R588" s="506">
        <f t="shared" si="228"/>
        <v>0</v>
      </c>
      <c r="S588" s="507"/>
      <c r="T588" s="508"/>
      <c r="U588" s="509">
        <f t="shared" si="222"/>
        <v>0</v>
      </c>
      <c r="V588" s="510"/>
      <c r="W588" s="510"/>
    </row>
    <row r="589" spans="1:23" ht="12" customHeight="1">
      <c r="A589" s="498">
        <v>12213130</v>
      </c>
      <c r="B589" s="499"/>
      <c r="C589" s="500"/>
      <c r="D589" s="501"/>
      <c r="E589" s="501"/>
      <c r="F589" s="501"/>
      <c r="G589" s="501"/>
      <c r="H589" s="501"/>
      <c r="I589" s="502"/>
      <c r="J589" s="503">
        <f t="shared" si="220"/>
        <v>0</v>
      </c>
      <c r="K589" s="503">
        <f t="shared" si="226"/>
        <v>0</v>
      </c>
      <c r="L589" s="503">
        <f t="shared" si="226"/>
        <v>0</v>
      </c>
      <c r="M589" s="511">
        <f t="shared" si="221"/>
        <v>0</v>
      </c>
      <c r="N589" s="503">
        <f t="shared" si="227"/>
        <v>0</v>
      </c>
      <c r="O589" s="503">
        <f t="shared" si="227"/>
        <v>0</v>
      </c>
      <c r="P589" s="504">
        <f t="shared" si="228"/>
        <v>0</v>
      </c>
      <c r="Q589" s="505">
        <f t="shared" si="228"/>
        <v>0</v>
      </c>
      <c r="R589" s="506">
        <f t="shared" si="228"/>
        <v>0</v>
      </c>
      <c r="S589" s="507"/>
      <c r="T589" s="508"/>
      <c r="U589" s="509">
        <f t="shared" si="222"/>
        <v>0</v>
      </c>
      <c r="V589" s="510"/>
      <c r="W589" s="510"/>
    </row>
    <row r="590" spans="1:23" ht="12" customHeight="1">
      <c r="A590" s="498">
        <v>12302110</v>
      </c>
      <c r="B590" s="499"/>
      <c r="C590" s="500"/>
      <c r="D590" s="501"/>
      <c r="E590" s="501"/>
      <c r="F590" s="501"/>
      <c r="G590" s="501"/>
      <c r="H590" s="501"/>
      <c r="I590" s="502"/>
      <c r="J590" s="503">
        <f t="shared" si="220"/>
        <v>0</v>
      </c>
      <c r="K590" s="503">
        <f t="shared" si="226"/>
        <v>0</v>
      </c>
      <c r="L590" s="503">
        <f t="shared" si="226"/>
        <v>0</v>
      </c>
      <c r="M590" s="511">
        <f t="shared" si="221"/>
        <v>0</v>
      </c>
      <c r="N590" s="503">
        <f t="shared" si="227"/>
        <v>0</v>
      </c>
      <c r="O590" s="503">
        <f t="shared" si="227"/>
        <v>0</v>
      </c>
      <c r="P590" s="504">
        <f t="shared" si="228"/>
        <v>0</v>
      </c>
      <c r="Q590" s="505">
        <f t="shared" si="228"/>
        <v>0</v>
      </c>
      <c r="R590" s="506">
        <f t="shared" si="228"/>
        <v>0</v>
      </c>
      <c r="S590" s="507"/>
      <c r="T590" s="508"/>
      <c r="U590" s="509">
        <f t="shared" si="222"/>
        <v>0</v>
      </c>
      <c r="V590" s="510"/>
      <c r="W590" s="510"/>
    </row>
    <row r="591" spans="1:23" ht="12" customHeight="1">
      <c r="A591" s="498">
        <v>12302118</v>
      </c>
      <c r="B591" s="499"/>
      <c r="C591" s="500"/>
      <c r="D591" s="501"/>
      <c r="E591" s="501"/>
      <c r="F591" s="501"/>
      <c r="G591" s="501"/>
      <c r="H591" s="501"/>
      <c r="I591" s="502"/>
      <c r="J591" s="503">
        <f t="shared" si="220"/>
        <v>0</v>
      </c>
      <c r="K591" s="503">
        <f t="shared" si="226"/>
        <v>0</v>
      </c>
      <c r="L591" s="503">
        <f t="shared" si="226"/>
        <v>0</v>
      </c>
      <c r="M591" s="511">
        <f t="shared" si="221"/>
        <v>0</v>
      </c>
      <c r="N591" s="503">
        <f t="shared" si="227"/>
        <v>0</v>
      </c>
      <c r="O591" s="503">
        <f t="shared" si="227"/>
        <v>0</v>
      </c>
      <c r="P591" s="504">
        <f t="shared" si="228"/>
        <v>0</v>
      </c>
      <c r="Q591" s="505">
        <f t="shared" si="228"/>
        <v>0</v>
      </c>
      <c r="R591" s="506">
        <f t="shared" si="228"/>
        <v>0</v>
      </c>
      <c r="S591" s="507"/>
      <c r="T591" s="508"/>
      <c r="U591" s="509">
        <f t="shared" si="222"/>
        <v>0</v>
      </c>
      <c r="V591" s="510"/>
      <c r="W591" s="510"/>
    </row>
    <row r="592" spans="1:23" ht="12" customHeight="1">
      <c r="A592" s="498">
        <v>12302122</v>
      </c>
      <c r="B592" s="499"/>
      <c r="C592" s="500"/>
      <c r="D592" s="501"/>
      <c r="E592" s="501"/>
      <c r="F592" s="501"/>
      <c r="G592" s="501"/>
      <c r="H592" s="501"/>
      <c r="I592" s="502"/>
      <c r="J592" s="503">
        <f t="shared" si="220"/>
        <v>0</v>
      </c>
      <c r="K592" s="503">
        <f t="shared" si="226"/>
        <v>0</v>
      </c>
      <c r="L592" s="503">
        <f t="shared" si="226"/>
        <v>0</v>
      </c>
      <c r="M592" s="511">
        <f t="shared" si="221"/>
        <v>0</v>
      </c>
      <c r="N592" s="503">
        <f t="shared" si="227"/>
        <v>0</v>
      </c>
      <c r="O592" s="503">
        <f t="shared" si="227"/>
        <v>0</v>
      </c>
      <c r="P592" s="504">
        <f t="shared" si="228"/>
        <v>0</v>
      </c>
      <c r="Q592" s="505">
        <f t="shared" si="228"/>
        <v>0</v>
      </c>
      <c r="R592" s="506">
        <f t="shared" si="228"/>
        <v>0</v>
      </c>
      <c r="S592" s="507"/>
      <c r="T592" s="508"/>
      <c r="U592" s="509">
        <f t="shared" si="222"/>
        <v>0</v>
      </c>
      <c r="V592" s="510"/>
      <c r="W592" s="510"/>
    </row>
    <row r="593" spans="1:23" ht="12" customHeight="1">
      <c r="A593" s="498">
        <v>12302835</v>
      </c>
      <c r="B593" s="499"/>
      <c r="C593" s="500"/>
      <c r="D593" s="501"/>
      <c r="E593" s="501"/>
      <c r="F593" s="501"/>
      <c r="G593" s="501"/>
      <c r="H593" s="501"/>
      <c r="I593" s="502"/>
      <c r="J593" s="503">
        <f t="shared" si="220"/>
        <v>0</v>
      </c>
      <c r="K593" s="503">
        <f t="shared" si="226"/>
        <v>0</v>
      </c>
      <c r="L593" s="503">
        <f t="shared" si="226"/>
        <v>0</v>
      </c>
      <c r="M593" s="511">
        <f t="shared" si="221"/>
        <v>0</v>
      </c>
      <c r="N593" s="503">
        <f t="shared" si="227"/>
        <v>0</v>
      </c>
      <c r="O593" s="503">
        <f t="shared" si="227"/>
        <v>0</v>
      </c>
      <c r="P593" s="504">
        <f t="shared" si="228"/>
        <v>0</v>
      </c>
      <c r="Q593" s="505">
        <f t="shared" si="228"/>
        <v>0</v>
      </c>
      <c r="R593" s="506">
        <f t="shared" si="228"/>
        <v>0</v>
      </c>
      <c r="S593" s="507"/>
      <c r="T593" s="508"/>
      <c r="U593" s="509">
        <f t="shared" si="222"/>
        <v>0</v>
      </c>
      <c r="V593" s="510"/>
      <c r="W593" s="510"/>
    </row>
    <row r="594" spans="1:23" ht="12" customHeight="1">
      <c r="A594" s="498">
        <v>12303118</v>
      </c>
      <c r="B594" s="499"/>
      <c r="C594" s="500"/>
      <c r="D594" s="501"/>
      <c r="E594" s="501"/>
      <c r="F594" s="501"/>
      <c r="G594" s="501"/>
      <c r="H594" s="501"/>
      <c r="I594" s="502"/>
      <c r="J594" s="503">
        <f t="shared" si="220"/>
        <v>0</v>
      </c>
      <c r="K594" s="503">
        <f t="shared" si="226"/>
        <v>0</v>
      </c>
      <c r="L594" s="503">
        <f t="shared" si="226"/>
        <v>0</v>
      </c>
      <c r="M594" s="511">
        <f t="shared" si="221"/>
        <v>0</v>
      </c>
      <c r="N594" s="503">
        <f t="shared" si="227"/>
        <v>0</v>
      </c>
      <c r="O594" s="503">
        <f t="shared" si="227"/>
        <v>0</v>
      </c>
      <c r="P594" s="504">
        <f t="shared" si="228"/>
        <v>0</v>
      </c>
      <c r="Q594" s="505">
        <f t="shared" si="228"/>
        <v>0</v>
      </c>
      <c r="R594" s="506">
        <f t="shared" si="228"/>
        <v>0</v>
      </c>
      <c r="S594" s="507"/>
      <c r="T594" s="508"/>
      <c r="U594" s="509">
        <f t="shared" si="222"/>
        <v>0</v>
      </c>
      <c r="V594" s="510"/>
      <c r="W594" s="510"/>
    </row>
    <row r="595" spans="1:23" ht="12" customHeight="1">
      <c r="A595" s="498">
        <v>12702009</v>
      </c>
      <c r="B595" s="499"/>
      <c r="C595" s="500"/>
      <c r="D595" s="501"/>
      <c r="E595" s="501"/>
      <c r="F595" s="501"/>
      <c r="G595" s="501"/>
      <c r="H595" s="501"/>
      <c r="I595" s="502"/>
      <c r="J595" s="503">
        <f t="shared" si="220"/>
        <v>0</v>
      </c>
      <c r="K595" s="503">
        <f t="shared" si="226"/>
        <v>0</v>
      </c>
      <c r="L595" s="503">
        <f t="shared" si="226"/>
        <v>0</v>
      </c>
      <c r="M595" s="511">
        <f t="shared" si="221"/>
        <v>0</v>
      </c>
      <c r="N595" s="503">
        <f t="shared" si="227"/>
        <v>0</v>
      </c>
      <c r="O595" s="503">
        <f t="shared" si="227"/>
        <v>0</v>
      </c>
      <c r="P595" s="504">
        <f t="shared" si="228"/>
        <v>0</v>
      </c>
      <c r="Q595" s="505">
        <f t="shared" si="228"/>
        <v>0</v>
      </c>
      <c r="R595" s="506">
        <f t="shared" si="228"/>
        <v>0</v>
      </c>
      <c r="S595" s="507"/>
      <c r="T595" s="508"/>
      <c r="U595" s="509">
        <f t="shared" si="222"/>
        <v>0</v>
      </c>
      <c r="V595" s="510"/>
      <c r="W595" s="510"/>
    </row>
    <row r="596" spans="1:23" ht="12" customHeight="1">
      <c r="A596" s="498">
        <v>12702018</v>
      </c>
      <c r="B596" s="499"/>
      <c r="C596" s="500"/>
      <c r="D596" s="501"/>
      <c r="E596" s="501"/>
      <c r="F596" s="501"/>
      <c r="G596" s="501"/>
      <c r="H596" s="501"/>
      <c r="I596" s="502"/>
      <c r="J596" s="503">
        <f t="shared" si="220"/>
        <v>0</v>
      </c>
      <c r="K596" s="503">
        <f t="shared" si="226"/>
        <v>0</v>
      </c>
      <c r="L596" s="503">
        <f t="shared" si="226"/>
        <v>0</v>
      </c>
      <c r="M596" s="511">
        <f t="shared" si="221"/>
        <v>0</v>
      </c>
      <c r="N596" s="503">
        <f t="shared" si="227"/>
        <v>0</v>
      </c>
      <c r="O596" s="503">
        <f t="shared" si="227"/>
        <v>0</v>
      </c>
      <c r="P596" s="504">
        <f t="shared" si="228"/>
        <v>0</v>
      </c>
      <c r="Q596" s="505">
        <f t="shared" si="228"/>
        <v>0</v>
      </c>
      <c r="R596" s="506">
        <f t="shared" si="228"/>
        <v>0</v>
      </c>
      <c r="S596" s="507"/>
      <c r="T596" s="508"/>
      <c r="U596" s="509">
        <f t="shared" si="222"/>
        <v>0</v>
      </c>
      <c r="V596" s="510"/>
      <c r="W596" s="510"/>
    </row>
    <row r="597" spans="1:23" ht="12" customHeight="1">
      <c r="A597" s="498">
        <v>12702022</v>
      </c>
      <c r="B597" s="499"/>
      <c r="C597" s="500"/>
      <c r="D597" s="501"/>
      <c r="E597" s="501"/>
      <c r="F597" s="501"/>
      <c r="G597" s="501"/>
      <c r="H597" s="501"/>
      <c r="I597" s="502"/>
      <c r="J597" s="503">
        <f t="shared" si="220"/>
        <v>0</v>
      </c>
      <c r="K597" s="503">
        <f t="shared" si="226"/>
        <v>0</v>
      </c>
      <c r="L597" s="503">
        <f t="shared" si="226"/>
        <v>0</v>
      </c>
      <c r="M597" s="511">
        <f t="shared" si="221"/>
        <v>0</v>
      </c>
      <c r="N597" s="503">
        <f t="shared" si="227"/>
        <v>0</v>
      </c>
      <c r="O597" s="503">
        <f t="shared" si="227"/>
        <v>0</v>
      </c>
      <c r="P597" s="504">
        <f t="shared" si="228"/>
        <v>0</v>
      </c>
      <c r="Q597" s="505">
        <f t="shared" si="228"/>
        <v>0</v>
      </c>
      <c r="R597" s="506">
        <f t="shared" si="228"/>
        <v>0</v>
      </c>
      <c r="S597" s="507"/>
      <c r="T597" s="508"/>
      <c r="U597" s="509">
        <f t="shared" si="222"/>
        <v>0</v>
      </c>
      <c r="V597" s="510"/>
      <c r="W597" s="510"/>
    </row>
    <row r="598" spans="1:23" ht="12" customHeight="1">
      <c r="A598" s="498">
        <v>12702815</v>
      </c>
      <c r="B598" s="499"/>
      <c r="C598" s="500"/>
      <c r="D598" s="501"/>
      <c r="E598" s="501"/>
      <c r="F598" s="501"/>
      <c r="G598" s="501"/>
      <c r="H598" s="501"/>
      <c r="I598" s="502"/>
      <c r="J598" s="503">
        <f t="shared" si="220"/>
        <v>0</v>
      </c>
      <c r="K598" s="503">
        <f t="shared" si="226"/>
        <v>0</v>
      </c>
      <c r="L598" s="503">
        <f t="shared" si="226"/>
        <v>0</v>
      </c>
      <c r="M598" s="511">
        <f t="shared" si="221"/>
        <v>0</v>
      </c>
      <c r="N598" s="503">
        <f t="shared" si="227"/>
        <v>0</v>
      </c>
      <c r="O598" s="503">
        <f t="shared" si="227"/>
        <v>0</v>
      </c>
      <c r="P598" s="504">
        <f t="shared" si="228"/>
        <v>0</v>
      </c>
      <c r="Q598" s="505">
        <f t="shared" si="228"/>
        <v>0</v>
      </c>
      <c r="R598" s="506">
        <f t="shared" si="228"/>
        <v>0</v>
      </c>
      <c r="S598" s="507"/>
      <c r="T598" s="508"/>
      <c r="U598" s="509">
        <f t="shared" si="222"/>
        <v>0</v>
      </c>
      <c r="V598" s="510"/>
      <c r="W598" s="510"/>
    </row>
    <row r="599" spans="1:23" ht="12" customHeight="1">
      <c r="A599" s="498">
        <v>12706832</v>
      </c>
      <c r="B599" s="499"/>
      <c r="C599" s="500"/>
      <c r="D599" s="501"/>
      <c r="E599" s="501"/>
      <c r="F599" s="501"/>
      <c r="G599" s="501"/>
      <c r="H599" s="501"/>
      <c r="I599" s="502"/>
      <c r="J599" s="503">
        <f t="shared" si="220"/>
        <v>0</v>
      </c>
      <c r="K599" s="503">
        <f t="shared" si="226"/>
        <v>0</v>
      </c>
      <c r="L599" s="503">
        <f t="shared" si="226"/>
        <v>0</v>
      </c>
      <c r="M599" s="511">
        <f t="shared" si="221"/>
        <v>0</v>
      </c>
      <c r="N599" s="503">
        <f t="shared" si="227"/>
        <v>0</v>
      </c>
      <c r="O599" s="503">
        <f t="shared" si="227"/>
        <v>0</v>
      </c>
      <c r="P599" s="504">
        <f t="shared" si="228"/>
        <v>0</v>
      </c>
      <c r="Q599" s="505">
        <f t="shared" si="228"/>
        <v>0</v>
      </c>
      <c r="R599" s="506">
        <f t="shared" si="228"/>
        <v>0</v>
      </c>
      <c r="S599" s="507"/>
      <c r="T599" s="508"/>
      <c r="U599" s="509">
        <f t="shared" si="222"/>
        <v>0</v>
      </c>
      <c r="V599" s="510"/>
      <c r="W599" s="510"/>
    </row>
    <row r="600" spans="1:23" ht="12" customHeight="1">
      <c r="A600" s="498">
        <v>13201109</v>
      </c>
      <c r="B600" s="499"/>
      <c r="C600" s="500"/>
      <c r="D600" s="501"/>
      <c r="E600" s="501"/>
      <c r="F600" s="501"/>
      <c r="G600" s="501"/>
      <c r="H600" s="501"/>
      <c r="I600" s="502"/>
      <c r="J600" s="503">
        <f t="shared" si="220"/>
        <v>0</v>
      </c>
      <c r="K600" s="503">
        <f t="shared" si="226"/>
        <v>0</v>
      </c>
      <c r="L600" s="503">
        <f t="shared" si="226"/>
        <v>0</v>
      </c>
      <c r="M600" s="511">
        <f t="shared" si="221"/>
        <v>0</v>
      </c>
      <c r="N600" s="503">
        <f t="shared" si="227"/>
        <v>0</v>
      </c>
      <c r="O600" s="503">
        <f t="shared" si="227"/>
        <v>0</v>
      </c>
      <c r="P600" s="504">
        <f t="shared" si="228"/>
        <v>0</v>
      </c>
      <c r="Q600" s="505">
        <f t="shared" si="228"/>
        <v>0</v>
      </c>
      <c r="R600" s="506">
        <f t="shared" si="228"/>
        <v>0</v>
      </c>
      <c r="S600" s="507"/>
      <c r="T600" s="508"/>
      <c r="U600" s="509">
        <f t="shared" si="222"/>
        <v>0</v>
      </c>
      <c r="V600" s="510"/>
      <c r="W600" s="510"/>
    </row>
    <row r="601" spans="1:23" ht="12" customHeight="1">
      <c r="A601" s="498">
        <v>13201130</v>
      </c>
      <c r="B601" s="499"/>
      <c r="C601" s="500"/>
      <c r="D601" s="501"/>
      <c r="E601" s="501"/>
      <c r="F601" s="501"/>
      <c r="G601" s="501"/>
      <c r="H601" s="501"/>
      <c r="I601" s="502"/>
      <c r="J601" s="503">
        <f t="shared" si="220"/>
        <v>0</v>
      </c>
      <c r="K601" s="503">
        <f t="shared" ref="K601:L620" si="229">SUMIF($A$10:$A$332,$A601,K$10:K$332)</f>
        <v>0</v>
      </c>
      <c r="L601" s="503">
        <f t="shared" si="229"/>
        <v>0</v>
      </c>
      <c r="M601" s="511">
        <f t="shared" si="221"/>
        <v>0</v>
      </c>
      <c r="N601" s="503">
        <f t="shared" ref="N601:O620" si="230">SUMIF($A$10:$A$332,$A601,N$10:N$332)</f>
        <v>0</v>
      </c>
      <c r="O601" s="503">
        <f t="shared" si="230"/>
        <v>0</v>
      </c>
      <c r="P601" s="504">
        <f t="shared" ref="P601:R620" si="231">SUMIF($A$10:$A$327,$A601,P$10:P$327)</f>
        <v>0</v>
      </c>
      <c r="Q601" s="505">
        <f t="shared" si="231"/>
        <v>0</v>
      </c>
      <c r="R601" s="506">
        <f t="shared" si="231"/>
        <v>0</v>
      </c>
      <c r="S601" s="507"/>
      <c r="T601" s="508"/>
      <c r="U601" s="509">
        <f t="shared" si="222"/>
        <v>0</v>
      </c>
      <c r="V601" s="510"/>
      <c r="W601" s="510"/>
    </row>
    <row r="602" spans="1:23" ht="12" customHeight="1">
      <c r="A602" s="498">
        <v>13202130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 t="shared" si="220"/>
        <v>0</v>
      </c>
      <c r="K602" s="503">
        <f t="shared" si="229"/>
        <v>0</v>
      </c>
      <c r="L602" s="503">
        <f t="shared" si="229"/>
        <v>0</v>
      </c>
      <c r="M602" s="511">
        <f t="shared" si="221"/>
        <v>0</v>
      </c>
      <c r="N602" s="503">
        <f t="shared" si="230"/>
        <v>0</v>
      </c>
      <c r="O602" s="503">
        <f t="shared" si="230"/>
        <v>0</v>
      </c>
      <c r="P602" s="504">
        <f t="shared" si="231"/>
        <v>0</v>
      </c>
      <c r="Q602" s="505">
        <f t="shared" si="231"/>
        <v>0</v>
      </c>
      <c r="R602" s="506">
        <f t="shared" si="231"/>
        <v>0</v>
      </c>
      <c r="S602" s="507"/>
      <c r="T602" s="508"/>
      <c r="U602" s="509">
        <f t="shared" si="222"/>
        <v>0</v>
      </c>
      <c r="V602" s="510"/>
      <c r="W602" s="510"/>
    </row>
    <row r="603" spans="1:23" ht="12" customHeight="1">
      <c r="A603" s="498">
        <v>13301108</v>
      </c>
      <c r="B603" s="499"/>
      <c r="C603" s="500"/>
      <c r="D603" s="501"/>
      <c r="E603" s="501"/>
      <c r="F603" s="501"/>
      <c r="G603" s="501"/>
      <c r="H603" s="501"/>
      <c r="I603" s="502"/>
      <c r="J603" s="503">
        <f t="shared" si="220"/>
        <v>0</v>
      </c>
      <c r="K603" s="503">
        <f t="shared" si="229"/>
        <v>0</v>
      </c>
      <c r="L603" s="503">
        <f t="shared" si="229"/>
        <v>0</v>
      </c>
      <c r="M603" s="511">
        <f t="shared" si="221"/>
        <v>0</v>
      </c>
      <c r="N603" s="503">
        <f t="shared" si="230"/>
        <v>0</v>
      </c>
      <c r="O603" s="503">
        <f t="shared" si="230"/>
        <v>0</v>
      </c>
      <c r="P603" s="504">
        <f t="shared" si="231"/>
        <v>0</v>
      </c>
      <c r="Q603" s="505">
        <f t="shared" si="231"/>
        <v>0</v>
      </c>
      <c r="R603" s="506">
        <f t="shared" si="231"/>
        <v>0</v>
      </c>
      <c r="S603" s="507"/>
      <c r="T603" s="508"/>
      <c r="U603" s="509">
        <f t="shared" si="222"/>
        <v>0</v>
      </c>
      <c r="V603" s="510"/>
      <c r="W603" s="510"/>
    </row>
    <row r="604" spans="1:23" ht="12" customHeight="1">
      <c r="A604" s="498">
        <v>13301110</v>
      </c>
      <c r="B604" s="499"/>
      <c r="C604" s="500"/>
      <c r="D604" s="501"/>
      <c r="E604" s="501"/>
      <c r="F604" s="501"/>
      <c r="G604" s="501"/>
      <c r="H604" s="501"/>
      <c r="I604" s="502"/>
      <c r="J604" s="503">
        <f t="shared" si="220"/>
        <v>0</v>
      </c>
      <c r="K604" s="503">
        <f t="shared" si="229"/>
        <v>0</v>
      </c>
      <c r="L604" s="503">
        <f t="shared" si="229"/>
        <v>0</v>
      </c>
      <c r="M604" s="511">
        <f t="shared" si="221"/>
        <v>0</v>
      </c>
      <c r="N604" s="503">
        <f t="shared" si="230"/>
        <v>0</v>
      </c>
      <c r="O604" s="503">
        <f t="shared" si="230"/>
        <v>0</v>
      </c>
      <c r="P604" s="504">
        <f t="shared" si="231"/>
        <v>0</v>
      </c>
      <c r="Q604" s="505">
        <f t="shared" si="231"/>
        <v>0</v>
      </c>
      <c r="R604" s="506">
        <f t="shared" si="231"/>
        <v>0</v>
      </c>
      <c r="S604" s="507"/>
      <c r="T604" s="508"/>
      <c r="U604" s="509"/>
      <c r="V604" s="510"/>
      <c r="W604" s="510"/>
    </row>
    <row r="605" spans="1:23" ht="12" customHeight="1">
      <c r="A605" s="498">
        <v>13301130</v>
      </c>
      <c r="B605" s="499"/>
      <c r="C605" s="500"/>
      <c r="D605" s="501"/>
      <c r="E605" s="501"/>
      <c r="F605" s="501"/>
      <c r="G605" s="501"/>
      <c r="H605" s="501"/>
      <c r="I605" s="502"/>
      <c r="J605" s="503">
        <f t="shared" si="220"/>
        <v>0</v>
      </c>
      <c r="K605" s="503">
        <f t="shared" si="229"/>
        <v>0</v>
      </c>
      <c r="L605" s="503">
        <f t="shared" si="229"/>
        <v>0</v>
      </c>
      <c r="M605" s="511">
        <f t="shared" si="221"/>
        <v>0</v>
      </c>
      <c r="N605" s="503">
        <f t="shared" si="230"/>
        <v>0</v>
      </c>
      <c r="O605" s="503">
        <f t="shared" si="230"/>
        <v>0</v>
      </c>
      <c r="P605" s="504">
        <f t="shared" si="231"/>
        <v>0</v>
      </c>
      <c r="Q605" s="505">
        <f t="shared" si="231"/>
        <v>0</v>
      </c>
      <c r="R605" s="506">
        <f t="shared" si="231"/>
        <v>0</v>
      </c>
      <c r="S605" s="507"/>
      <c r="T605" s="508"/>
      <c r="U605" s="509">
        <f t="shared" ref="U605:U636" si="232">SUMIF($A$10:$A$327,$A605,U$10:U$327)</f>
        <v>0</v>
      </c>
      <c r="V605" s="510"/>
      <c r="W605" s="510"/>
    </row>
    <row r="606" spans="1:23" ht="12" customHeight="1">
      <c r="A606" s="498">
        <v>13301140</v>
      </c>
      <c r="B606" s="499"/>
      <c r="C606" s="500"/>
      <c r="D606" s="501"/>
      <c r="E606" s="501"/>
      <c r="F606" s="501"/>
      <c r="G606" s="501"/>
      <c r="H606" s="501"/>
      <c r="I606" s="502"/>
      <c r="J606" s="503">
        <f t="shared" si="220"/>
        <v>0</v>
      </c>
      <c r="K606" s="503">
        <f t="shared" si="229"/>
        <v>0</v>
      </c>
      <c r="L606" s="503">
        <f t="shared" si="229"/>
        <v>0</v>
      </c>
      <c r="M606" s="511">
        <f t="shared" si="221"/>
        <v>0</v>
      </c>
      <c r="N606" s="503">
        <f t="shared" si="230"/>
        <v>0</v>
      </c>
      <c r="O606" s="503">
        <f t="shared" si="230"/>
        <v>0</v>
      </c>
      <c r="P606" s="504">
        <f t="shared" si="231"/>
        <v>0</v>
      </c>
      <c r="Q606" s="505">
        <f t="shared" si="231"/>
        <v>0</v>
      </c>
      <c r="R606" s="506">
        <f t="shared" si="231"/>
        <v>0</v>
      </c>
      <c r="S606" s="507"/>
      <c r="T606" s="508"/>
      <c r="U606" s="509">
        <f t="shared" si="232"/>
        <v>0</v>
      </c>
      <c r="V606" s="510"/>
      <c r="W606" s="510"/>
    </row>
    <row r="607" spans="1:23" ht="12" customHeight="1">
      <c r="A607" s="498">
        <v>13301145</v>
      </c>
      <c r="B607" s="499"/>
      <c r="C607" s="500"/>
      <c r="D607" s="501"/>
      <c r="E607" s="501"/>
      <c r="F607" s="501"/>
      <c r="G607" s="501"/>
      <c r="H607" s="501"/>
      <c r="I607" s="502"/>
      <c r="J607" s="503">
        <f t="shared" si="220"/>
        <v>0</v>
      </c>
      <c r="K607" s="503">
        <f t="shared" si="229"/>
        <v>0</v>
      </c>
      <c r="L607" s="503">
        <f t="shared" si="229"/>
        <v>0</v>
      </c>
      <c r="M607" s="511">
        <f t="shared" si="221"/>
        <v>0</v>
      </c>
      <c r="N607" s="503">
        <f t="shared" si="230"/>
        <v>0</v>
      </c>
      <c r="O607" s="503">
        <f t="shared" si="230"/>
        <v>0</v>
      </c>
      <c r="P607" s="504">
        <f t="shared" si="231"/>
        <v>0</v>
      </c>
      <c r="Q607" s="505">
        <f t="shared" si="231"/>
        <v>0</v>
      </c>
      <c r="R607" s="506">
        <f t="shared" si="231"/>
        <v>0</v>
      </c>
      <c r="S607" s="507"/>
      <c r="T607" s="508"/>
      <c r="U607" s="509">
        <f t="shared" si="232"/>
        <v>0</v>
      </c>
      <c r="V607" s="510"/>
      <c r="W607" s="510"/>
    </row>
    <row r="608" spans="1:23" ht="12" customHeight="1">
      <c r="A608" s="498">
        <v>13301808</v>
      </c>
      <c r="B608" s="499"/>
      <c r="C608" s="500"/>
      <c r="D608" s="501"/>
      <c r="E608" s="501"/>
      <c r="F608" s="501"/>
      <c r="G608" s="501"/>
      <c r="H608" s="501"/>
      <c r="I608" s="502"/>
      <c r="J608" s="503">
        <f t="shared" si="220"/>
        <v>0</v>
      </c>
      <c r="K608" s="503">
        <f t="shared" si="229"/>
        <v>0</v>
      </c>
      <c r="L608" s="503">
        <f t="shared" si="229"/>
        <v>0</v>
      </c>
      <c r="M608" s="511">
        <f t="shared" si="221"/>
        <v>0</v>
      </c>
      <c r="N608" s="503">
        <f t="shared" si="230"/>
        <v>0</v>
      </c>
      <c r="O608" s="503">
        <f t="shared" si="230"/>
        <v>0</v>
      </c>
      <c r="P608" s="504">
        <f t="shared" si="231"/>
        <v>0</v>
      </c>
      <c r="Q608" s="505">
        <f t="shared" si="231"/>
        <v>0</v>
      </c>
      <c r="R608" s="506">
        <f t="shared" si="231"/>
        <v>0</v>
      </c>
      <c r="S608" s="507"/>
      <c r="T608" s="508"/>
      <c r="U608" s="509">
        <f t="shared" si="232"/>
        <v>0</v>
      </c>
      <c r="V608" s="510"/>
      <c r="W608" s="510"/>
    </row>
    <row r="609" spans="1:23" ht="12" customHeight="1">
      <c r="A609" s="498">
        <v>13301811</v>
      </c>
      <c r="B609" s="499"/>
      <c r="C609" s="500"/>
      <c r="D609" s="501"/>
      <c r="E609" s="501"/>
      <c r="F609" s="501"/>
      <c r="G609" s="501"/>
      <c r="H609" s="501"/>
      <c r="I609" s="502"/>
      <c r="J609" s="503">
        <f t="shared" si="220"/>
        <v>0</v>
      </c>
      <c r="K609" s="503">
        <f t="shared" si="229"/>
        <v>0</v>
      </c>
      <c r="L609" s="503">
        <f t="shared" si="229"/>
        <v>0</v>
      </c>
      <c r="M609" s="511">
        <f t="shared" si="221"/>
        <v>0</v>
      </c>
      <c r="N609" s="503">
        <f t="shared" si="230"/>
        <v>0</v>
      </c>
      <c r="O609" s="503">
        <f t="shared" si="230"/>
        <v>0</v>
      </c>
      <c r="P609" s="504">
        <f t="shared" si="231"/>
        <v>0</v>
      </c>
      <c r="Q609" s="505">
        <f t="shared" si="231"/>
        <v>0</v>
      </c>
      <c r="R609" s="506">
        <f t="shared" si="231"/>
        <v>0</v>
      </c>
      <c r="S609" s="507"/>
      <c r="T609" s="508"/>
      <c r="U609" s="509">
        <f t="shared" si="232"/>
        <v>0</v>
      </c>
      <c r="V609" s="510"/>
      <c r="W609" s="510"/>
    </row>
    <row r="610" spans="1:23" ht="12" customHeight="1">
      <c r="A610" s="498">
        <v>13301812</v>
      </c>
      <c r="B610" s="499"/>
      <c r="C610" s="500"/>
      <c r="D610" s="501"/>
      <c r="E610" s="501"/>
      <c r="F610" s="501"/>
      <c r="G610" s="501"/>
      <c r="H610" s="501"/>
      <c r="I610" s="502"/>
      <c r="J610" s="503">
        <f t="shared" si="220"/>
        <v>0</v>
      </c>
      <c r="K610" s="503">
        <f t="shared" si="229"/>
        <v>0</v>
      </c>
      <c r="L610" s="503">
        <f t="shared" si="229"/>
        <v>0</v>
      </c>
      <c r="M610" s="511">
        <f t="shared" si="221"/>
        <v>0</v>
      </c>
      <c r="N610" s="503">
        <f t="shared" si="230"/>
        <v>0</v>
      </c>
      <c r="O610" s="503">
        <f t="shared" si="230"/>
        <v>0</v>
      </c>
      <c r="P610" s="504">
        <f t="shared" si="231"/>
        <v>0</v>
      </c>
      <c r="Q610" s="505">
        <f t="shared" si="231"/>
        <v>0</v>
      </c>
      <c r="R610" s="506">
        <f t="shared" si="231"/>
        <v>0</v>
      </c>
      <c r="S610" s="507"/>
      <c r="T610" s="508"/>
      <c r="U610" s="509">
        <f t="shared" si="232"/>
        <v>0</v>
      </c>
      <c r="V610" s="510"/>
      <c r="W610" s="510"/>
    </row>
    <row r="611" spans="1:23" ht="12" customHeight="1">
      <c r="A611" s="498">
        <v>13301844</v>
      </c>
      <c r="B611" s="499"/>
      <c r="C611" s="500"/>
      <c r="D611" s="501"/>
      <c r="E611" s="501"/>
      <c r="F611" s="501"/>
      <c r="G611" s="501"/>
      <c r="H611" s="501"/>
      <c r="I611" s="502"/>
      <c r="J611" s="503">
        <f t="shared" si="220"/>
        <v>0</v>
      </c>
      <c r="K611" s="503">
        <f t="shared" si="229"/>
        <v>0</v>
      </c>
      <c r="L611" s="503">
        <f t="shared" si="229"/>
        <v>0</v>
      </c>
      <c r="M611" s="511">
        <f t="shared" si="221"/>
        <v>0</v>
      </c>
      <c r="N611" s="503">
        <f t="shared" si="230"/>
        <v>0</v>
      </c>
      <c r="O611" s="503">
        <f t="shared" si="230"/>
        <v>0</v>
      </c>
      <c r="P611" s="504">
        <f t="shared" si="231"/>
        <v>0</v>
      </c>
      <c r="Q611" s="505">
        <f t="shared" si="231"/>
        <v>0</v>
      </c>
      <c r="R611" s="506">
        <f t="shared" si="231"/>
        <v>0</v>
      </c>
      <c r="S611" s="507"/>
      <c r="T611" s="508"/>
      <c r="U611" s="509">
        <f t="shared" si="232"/>
        <v>0</v>
      </c>
      <c r="V611" s="510"/>
      <c r="W611" s="510"/>
    </row>
    <row r="612" spans="1:23" ht="12" customHeight="1">
      <c r="A612" s="498">
        <v>13301885</v>
      </c>
      <c r="B612" s="499"/>
      <c r="C612" s="500"/>
      <c r="D612" s="501"/>
      <c r="E612" s="501"/>
      <c r="F612" s="501"/>
      <c r="G612" s="501"/>
      <c r="H612" s="501"/>
      <c r="I612" s="502"/>
      <c r="J612" s="503">
        <f t="shared" si="220"/>
        <v>0</v>
      </c>
      <c r="K612" s="503">
        <f t="shared" si="229"/>
        <v>0</v>
      </c>
      <c r="L612" s="503">
        <f t="shared" si="229"/>
        <v>0</v>
      </c>
      <c r="M612" s="511">
        <f t="shared" si="221"/>
        <v>0</v>
      </c>
      <c r="N612" s="503">
        <f t="shared" si="230"/>
        <v>0</v>
      </c>
      <c r="O612" s="503">
        <f t="shared" si="230"/>
        <v>0</v>
      </c>
      <c r="P612" s="504">
        <f t="shared" si="231"/>
        <v>0</v>
      </c>
      <c r="Q612" s="505">
        <f t="shared" si="231"/>
        <v>0</v>
      </c>
      <c r="R612" s="506">
        <f t="shared" si="231"/>
        <v>0</v>
      </c>
      <c r="S612" s="507"/>
      <c r="T612" s="508"/>
      <c r="U612" s="509">
        <f t="shared" si="232"/>
        <v>0</v>
      </c>
      <c r="V612" s="510"/>
      <c r="W612" s="510"/>
    </row>
    <row r="613" spans="1:23" ht="12" customHeight="1">
      <c r="A613" s="498">
        <v>13302109</v>
      </c>
      <c r="B613" s="499"/>
      <c r="C613" s="500"/>
      <c r="D613" s="501"/>
      <c r="E613" s="501"/>
      <c r="F613" s="501"/>
      <c r="G613" s="501"/>
      <c r="H613" s="501"/>
      <c r="I613" s="502"/>
      <c r="J613" s="503">
        <f t="shared" si="220"/>
        <v>0</v>
      </c>
      <c r="K613" s="503">
        <f t="shared" si="229"/>
        <v>0</v>
      </c>
      <c r="L613" s="503">
        <f t="shared" si="229"/>
        <v>0</v>
      </c>
      <c r="M613" s="511">
        <f t="shared" si="221"/>
        <v>0</v>
      </c>
      <c r="N613" s="503">
        <f t="shared" si="230"/>
        <v>0</v>
      </c>
      <c r="O613" s="503">
        <f t="shared" si="230"/>
        <v>0</v>
      </c>
      <c r="P613" s="504">
        <f t="shared" si="231"/>
        <v>0</v>
      </c>
      <c r="Q613" s="505">
        <f t="shared" si="231"/>
        <v>0</v>
      </c>
      <c r="R613" s="506">
        <f t="shared" si="231"/>
        <v>0</v>
      </c>
      <c r="S613" s="507"/>
      <c r="T613" s="508"/>
      <c r="U613" s="509">
        <f t="shared" si="232"/>
        <v>0</v>
      </c>
      <c r="V613" s="510"/>
      <c r="W613" s="510"/>
    </row>
    <row r="614" spans="1:23" ht="12" customHeight="1">
      <c r="A614" s="498">
        <v>13302130</v>
      </c>
      <c r="B614" s="499"/>
      <c r="C614" s="500"/>
      <c r="D614" s="501"/>
      <c r="E614" s="501"/>
      <c r="F614" s="501"/>
      <c r="G614" s="501"/>
      <c r="H614" s="501"/>
      <c r="I614" s="502"/>
      <c r="J614" s="503">
        <f t="shared" si="220"/>
        <v>0</v>
      </c>
      <c r="K614" s="503">
        <f t="shared" si="229"/>
        <v>0</v>
      </c>
      <c r="L614" s="503">
        <f t="shared" si="229"/>
        <v>0</v>
      </c>
      <c r="M614" s="511">
        <f t="shared" si="221"/>
        <v>0</v>
      </c>
      <c r="N614" s="503">
        <f t="shared" si="230"/>
        <v>0</v>
      </c>
      <c r="O614" s="503">
        <f t="shared" si="230"/>
        <v>0</v>
      </c>
      <c r="P614" s="504">
        <f t="shared" si="231"/>
        <v>0</v>
      </c>
      <c r="Q614" s="505">
        <f t="shared" si="231"/>
        <v>0</v>
      </c>
      <c r="R614" s="506">
        <f t="shared" si="231"/>
        <v>0</v>
      </c>
      <c r="S614" s="507"/>
      <c r="T614" s="508"/>
      <c r="U614" s="509">
        <f t="shared" si="232"/>
        <v>0</v>
      </c>
      <c r="V614" s="510"/>
      <c r="W614" s="510"/>
    </row>
    <row r="615" spans="1:23" ht="12" customHeight="1">
      <c r="A615" s="498">
        <v>13607109</v>
      </c>
      <c r="B615" s="499"/>
      <c r="C615" s="500"/>
      <c r="D615" s="501"/>
      <c r="E615" s="501"/>
      <c r="F615" s="501"/>
      <c r="G615" s="501"/>
      <c r="H615" s="501"/>
      <c r="I615" s="502"/>
      <c r="J615" s="503">
        <f t="shared" si="220"/>
        <v>0</v>
      </c>
      <c r="K615" s="503">
        <f t="shared" si="229"/>
        <v>0</v>
      </c>
      <c r="L615" s="503">
        <f t="shared" si="229"/>
        <v>0</v>
      </c>
      <c r="M615" s="511">
        <f t="shared" si="221"/>
        <v>0</v>
      </c>
      <c r="N615" s="503">
        <f t="shared" si="230"/>
        <v>0</v>
      </c>
      <c r="O615" s="503">
        <f t="shared" si="230"/>
        <v>0</v>
      </c>
      <c r="P615" s="504">
        <f t="shared" si="231"/>
        <v>0</v>
      </c>
      <c r="Q615" s="505">
        <f t="shared" si="231"/>
        <v>0</v>
      </c>
      <c r="R615" s="506">
        <f t="shared" si="231"/>
        <v>0</v>
      </c>
      <c r="S615" s="507"/>
      <c r="T615" s="508"/>
      <c r="U615" s="509">
        <f t="shared" si="232"/>
        <v>0</v>
      </c>
      <c r="V615" s="510"/>
      <c r="W615" s="510"/>
    </row>
    <row r="616" spans="1:23" ht="12" customHeight="1">
      <c r="A616" s="498">
        <v>13607127</v>
      </c>
      <c r="B616" s="499"/>
      <c r="C616" s="500"/>
      <c r="D616" s="501"/>
      <c r="E616" s="501"/>
      <c r="F616" s="501"/>
      <c r="G616" s="501"/>
      <c r="H616" s="501"/>
      <c r="I616" s="502"/>
      <c r="J616" s="503">
        <f t="shared" ref="J616:J679" si="233">SUMIF($A$10:$A$332,$A616,J$10:J$332)</f>
        <v>0</v>
      </c>
      <c r="K616" s="503">
        <f t="shared" si="229"/>
        <v>0</v>
      </c>
      <c r="L616" s="503">
        <f t="shared" si="229"/>
        <v>0</v>
      </c>
      <c r="M616" s="511">
        <f t="shared" si="221"/>
        <v>0</v>
      </c>
      <c r="N616" s="503">
        <f t="shared" si="230"/>
        <v>0</v>
      </c>
      <c r="O616" s="503">
        <f t="shared" si="230"/>
        <v>0</v>
      </c>
      <c r="P616" s="504">
        <f t="shared" si="231"/>
        <v>0</v>
      </c>
      <c r="Q616" s="505">
        <f t="shared" si="231"/>
        <v>0</v>
      </c>
      <c r="R616" s="506">
        <f t="shared" si="231"/>
        <v>0</v>
      </c>
      <c r="S616" s="507"/>
      <c r="T616" s="508"/>
      <c r="U616" s="509">
        <f t="shared" si="232"/>
        <v>0</v>
      </c>
      <c r="V616" s="510"/>
      <c r="W616" s="510"/>
    </row>
    <row r="617" spans="1:23" ht="12" customHeight="1">
      <c r="A617" s="498">
        <v>13607130</v>
      </c>
      <c r="B617" s="499"/>
      <c r="C617" s="500"/>
      <c r="D617" s="501"/>
      <c r="E617" s="501"/>
      <c r="F617" s="501"/>
      <c r="G617" s="501"/>
      <c r="H617" s="501"/>
      <c r="I617" s="502"/>
      <c r="J617" s="503">
        <f t="shared" si="233"/>
        <v>0</v>
      </c>
      <c r="K617" s="503">
        <f t="shared" si="229"/>
        <v>0</v>
      </c>
      <c r="L617" s="503">
        <f t="shared" si="229"/>
        <v>0</v>
      </c>
      <c r="M617" s="511">
        <f t="shared" ref="M617:M680" si="234">SUMIF($A$10:$A$327,$A617,M$10:M$327)</f>
        <v>0</v>
      </c>
      <c r="N617" s="503">
        <f t="shared" si="230"/>
        <v>0</v>
      </c>
      <c r="O617" s="503">
        <f t="shared" si="230"/>
        <v>0</v>
      </c>
      <c r="P617" s="504">
        <f t="shared" si="231"/>
        <v>0</v>
      </c>
      <c r="Q617" s="505">
        <f t="shared" si="231"/>
        <v>0</v>
      </c>
      <c r="R617" s="506">
        <f t="shared" si="231"/>
        <v>0</v>
      </c>
      <c r="S617" s="507"/>
      <c r="T617" s="508"/>
      <c r="U617" s="509">
        <f t="shared" si="232"/>
        <v>0</v>
      </c>
      <c r="V617" s="510"/>
      <c r="W617" s="510"/>
    </row>
    <row r="618" spans="1:23" ht="12" customHeight="1">
      <c r="A618" s="498">
        <v>13607143</v>
      </c>
      <c r="B618" s="499"/>
      <c r="C618" s="500"/>
      <c r="D618" s="501"/>
      <c r="E618" s="501"/>
      <c r="F618" s="501"/>
      <c r="G618" s="501"/>
      <c r="H618" s="501"/>
      <c r="I618" s="502"/>
      <c r="J618" s="503">
        <f t="shared" si="233"/>
        <v>0</v>
      </c>
      <c r="K618" s="503">
        <f t="shared" si="229"/>
        <v>0</v>
      </c>
      <c r="L618" s="503">
        <f t="shared" si="229"/>
        <v>0</v>
      </c>
      <c r="M618" s="511">
        <f t="shared" si="234"/>
        <v>0</v>
      </c>
      <c r="N618" s="503">
        <f t="shared" si="230"/>
        <v>0</v>
      </c>
      <c r="O618" s="503">
        <f t="shared" si="230"/>
        <v>0</v>
      </c>
      <c r="P618" s="504">
        <f t="shared" si="231"/>
        <v>0</v>
      </c>
      <c r="Q618" s="505">
        <f t="shared" si="231"/>
        <v>0</v>
      </c>
      <c r="R618" s="506">
        <f t="shared" si="231"/>
        <v>0</v>
      </c>
      <c r="S618" s="507"/>
      <c r="T618" s="508"/>
      <c r="U618" s="509">
        <f t="shared" si="232"/>
        <v>0</v>
      </c>
      <c r="V618" s="510"/>
      <c r="W618" s="510"/>
    </row>
    <row r="619" spans="1:23" ht="12" customHeight="1">
      <c r="A619" s="498">
        <v>13607145</v>
      </c>
      <c r="B619" s="499"/>
      <c r="C619" s="500"/>
      <c r="D619" s="501"/>
      <c r="E619" s="501"/>
      <c r="F619" s="501"/>
      <c r="G619" s="501"/>
      <c r="H619" s="501"/>
      <c r="I619" s="502"/>
      <c r="J619" s="503">
        <f t="shared" si="233"/>
        <v>0</v>
      </c>
      <c r="K619" s="503">
        <f t="shared" si="229"/>
        <v>0</v>
      </c>
      <c r="L619" s="503">
        <f t="shared" si="229"/>
        <v>0</v>
      </c>
      <c r="M619" s="511">
        <f t="shared" si="234"/>
        <v>0</v>
      </c>
      <c r="N619" s="503">
        <f t="shared" si="230"/>
        <v>0</v>
      </c>
      <c r="O619" s="503">
        <f t="shared" si="230"/>
        <v>0</v>
      </c>
      <c r="P619" s="504">
        <f t="shared" si="231"/>
        <v>0</v>
      </c>
      <c r="Q619" s="505">
        <f t="shared" si="231"/>
        <v>0</v>
      </c>
      <c r="R619" s="506">
        <f t="shared" si="231"/>
        <v>0</v>
      </c>
      <c r="S619" s="507"/>
      <c r="T619" s="508"/>
      <c r="U619" s="509">
        <f t="shared" si="232"/>
        <v>0</v>
      </c>
      <c r="V619" s="510"/>
      <c r="W619" s="510"/>
    </row>
    <row r="620" spans="1:23" ht="12" customHeight="1">
      <c r="A620" s="498">
        <v>13607808</v>
      </c>
      <c r="B620" s="499"/>
      <c r="C620" s="500"/>
      <c r="D620" s="501"/>
      <c r="E620" s="501"/>
      <c r="F620" s="501"/>
      <c r="G620" s="501"/>
      <c r="H620" s="501"/>
      <c r="I620" s="502"/>
      <c r="J620" s="503">
        <f t="shared" si="233"/>
        <v>0</v>
      </c>
      <c r="K620" s="503">
        <f t="shared" si="229"/>
        <v>0</v>
      </c>
      <c r="L620" s="503">
        <f t="shared" si="229"/>
        <v>0</v>
      </c>
      <c r="M620" s="511">
        <f t="shared" si="234"/>
        <v>0</v>
      </c>
      <c r="N620" s="503">
        <f t="shared" si="230"/>
        <v>0</v>
      </c>
      <c r="O620" s="503">
        <f t="shared" si="230"/>
        <v>0</v>
      </c>
      <c r="P620" s="504">
        <f t="shared" si="231"/>
        <v>0</v>
      </c>
      <c r="Q620" s="505">
        <f t="shared" si="231"/>
        <v>0</v>
      </c>
      <c r="R620" s="506">
        <f t="shared" si="231"/>
        <v>0</v>
      </c>
      <c r="S620" s="507"/>
      <c r="T620" s="508"/>
      <c r="U620" s="509">
        <f t="shared" si="232"/>
        <v>0</v>
      </c>
      <c r="V620" s="510"/>
      <c r="W620" s="510"/>
    </row>
    <row r="621" spans="1:23" ht="12" customHeight="1">
      <c r="A621" s="498">
        <v>13607812</v>
      </c>
      <c r="B621" s="499"/>
      <c r="C621" s="500"/>
      <c r="D621" s="501"/>
      <c r="E621" s="501"/>
      <c r="F621" s="501"/>
      <c r="G621" s="501"/>
      <c r="H621" s="501"/>
      <c r="I621" s="502"/>
      <c r="J621" s="503">
        <f t="shared" si="233"/>
        <v>0</v>
      </c>
      <c r="K621" s="503">
        <f t="shared" ref="K621:L640" si="235">SUMIF($A$10:$A$332,$A621,K$10:K$332)</f>
        <v>0</v>
      </c>
      <c r="L621" s="503">
        <f t="shared" si="235"/>
        <v>0</v>
      </c>
      <c r="M621" s="511">
        <f t="shared" si="234"/>
        <v>0</v>
      </c>
      <c r="N621" s="503">
        <f t="shared" ref="N621:O640" si="236">SUMIF($A$10:$A$332,$A621,N$10:N$332)</f>
        <v>0</v>
      </c>
      <c r="O621" s="503">
        <f t="shared" si="236"/>
        <v>0</v>
      </c>
      <c r="P621" s="504">
        <f t="shared" ref="P621:R640" si="237">SUMIF($A$10:$A$327,$A621,P$10:P$327)</f>
        <v>0</v>
      </c>
      <c r="Q621" s="505">
        <f t="shared" si="237"/>
        <v>0</v>
      </c>
      <c r="R621" s="506">
        <f t="shared" si="237"/>
        <v>0</v>
      </c>
      <c r="S621" s="507"/>
      <c r="T621" s="508"/>
      <c r="U621" s="509">
        <f t="shared" si="232"/>
        <v>0</v>
      </c>
      <c r="V621" s="510"/>
      <c r="W621" s="510"/>
    </row>
    <row r="622" spans="1:23" ht="12" customHeight="1">
      <c r="A622" s="498">
        <v>13607815</v>
      </c>
      <c r="B622" s="499"/>
      <c r="C622" s="500"/>
      <c r="D622" s="501"/>
      <c r="E622" s="501"/>
      <c r="F622" s="501"/>
      <c r="G622" s="501"/>
      <c r="H622" s="501"/>
      <c r="I622" s="502"/>
      <c r="J622" s="503">
        <f t="shared" si="233"/>
        <v>0</v>
      </c>
      <c r="K622" s="503">
        <f t="shared" si="235"/>
        <v>0</v>
      </c>
      <c r="L622" s="503">
        <f t="shared" si="235"/>
        <v>0</v>
      </c>
      <c r="M622" s="511">
        <f t="shared" si="234"/>
        <v>0</v>
      </c>
      <c r="N622" s="503">
        <f t="shared" si="236"/>
        <v>0</v>
      </c>
      <c r="O622" s="503">
        <f t="shared" si="236"/>
        <v>0</v>
      </c>
      <c r="P622" s="504">
        <f t="shared" si="237"/>
        <v>0</v>
      </c>
      <c r="Q622" s="505">
        <f t="shared" si="237"/>
        <v>0</v>
      </c>
      <c r="R622" s="506">
        <f t="shared" si="237"/>
        <v>0</v>
      </c>
      <c r="S622" s="507"/>
      <c r="T622" s="508"/>
      <c r="U622" s="509">
        <f t="shared" si="232"/>
        <v>0</v>
      </c>
      <c r="V622" s="510"/>
      <c r="W622" s="510"/>
    </row>
    <row r="623" spans="1:23" ht="12" customHeight="1">
      <c r="A623" s="498">
        <v>13607844</v>
      </c>
      <c r="B623" s="499"/>
      <c r="C623" s="500"/>
      <c r="D623" s="501"/>
      <c r="E623" s="501"/>
      <c r="F623" s="501"/>
      <c r="G623" s="501"/>
      <c r="H623" s="501"/>
      <c r="I623" s="502"/>
      <c r="J623" s="503">
        <f t="shared" si="233"/>
        <v>0</v>
      </c>
      <c r="K623" s="503">
        <f t="shared" si="235"/>
        <v>0</v>
      </c>
      <c r="L623" s="503">
        <f t="shared" si="235"/>
        <v>0</v>
      </c>
      <c r="M623" s="511">
        <f t="shared" si="234"/>
        <v>0</v>
      </c>
      <c r="N623" s="503">
        <f t="shared" si="236"/>
        <v>0</v>
      </c>
      <c r="O623" s="503">
        <f t="shared" si="236"/>
        <v>0</v>
      </c>
      <c r="P623" s="504">
        <f t="shared" si="237"/>
        <v>0</v>
      </c>
      <c r="Q623" s="505">
        <f t="shared" si="237"/>
        <v>0</v>
      </c>
      <c r="R623" s="506">
        <f t="shared" si="237"/>
        <v>0</v>
      </c>
      <c r="S623" s="507"/>
      <c r="T623" s="508"/>
      <c r="U623" s="509">
        <f t="shared" si="232"/>
        <v>0</v>
      </c>
      <c r="V623" s="510"/>
      <c r="W623" s="510"/>
    </row>
    <row r="624" spans="1:23" ht="12" customHeight="1">
      <c r="A624" s="498">
        <v>13607845</v>
      </c>
      <c r="B624" s="499"/>
      <c r="C624" s="500"/>
      <c r="D624" s="501"/>
      <c r="E624" s="501"/>
      <c r="F624" s="501"/>
      <c r="G624" s="501"/>
      <c r="H624" s="501"/>
      <c r="I624" s="502"/>
      <c r="J624" s="503">
        <f t="shared" si="233"/>
        <v>0</v>
      </c>
      <c r="K624" s="503">
        <f t="shared" si="235"/>
        <v>0</v>
      </c>
      <c r="L624" s="503">
        <f t="shared" si="235"/>
        <v>0</v>
      </c>
      <c r="M624" s="511">
        <f t="shared" si="234"/>
        <v>0</v>
      </c>
      <c r="N624" s="503">
        <f t="shared" si="236"/>
        <v>0</v>
      </c>
      <c r="O624" s="503">
        <f t="shared" si="236"/>
        <v>0</v>
      </c>
      <c r="P624" s="504">
        <f t="shared" si="237"/>
        <v>0</v>
      </c>
      <c r="Q624" s="505">
        <f t="shared" si="237"/>
        <v>0</v>
      </c>
      <c r="R624" s="506">
        <f t="shared" si="237"/>
        <v>0</v>
      </c>
      <c r="S624" s="507"/>
      <c r="T624" s="508"/>
      <c r="U624" s="509">
        <f t="shared" si="232"/>
        <v>0</v>
      </c>
      <c r="V624" s="510"/>
      <c r="W624" s="510"/>
    </row>
    <row r="625" spans="1:23" ht="12" customHeight="1">
      <c r="A625" s="498">
        <v>13607885</v>
      </c>
      <c r="B625" s="499"/>
      <c r="C625" s="500"/>
      <c r="D625" s="501"/>
      <c r="E625" s="501"/>
      <c r="F625" s="501"/>
      <c r="G625" s="501"/>
      <c r="H625" s="501"/>
      <c r="I625" s="502"/>
      <c r="J625" s="503">
        <f t="shared" si="233"/>
        <v>0</v>
      </c>
      <c r="K625" s="503">
        <f t="shared" si="235"/>
        <v>0</v>
      </c>
      <c r="L625" s="503">
        <f t="shared" si="235"/>
        <v>0</v>
      </c>
      <c r="M625" s="511">
        <f t="shared" si="234"/>
        <v>0</v>
      </c>
      <c r="N625" s="503">
        <f t="shared" si="236"/>
        <v>0</v>
      </c>
      <c r="O625" s="503">
        <f t="shared" si="236"/>
        <v>0</v>
      </c>
      <c r="P625" s="504">
        <f t="shared" si="237"/>
        <v>0</v>
      </c>
      <c r="Q625" s="505">
        <f t="shared" si="237"/>
        <v>0</v>
      </c>
      <c r="R625" s="506">
        <f t="shared" si="237"/>
        <v>0</v>
      </c>
      <c r="S625" s="507"/>
      <c r="T625" s="508"/>
      <c r="U625" s="509">
        <f t="shared" si="232"/>
        <v>0</v>
      </c>
      <c r="V625" s="510"/>
      <c r="W625" s="510"/>
    </row>
    <row r="626" spans="1:23" ht="12" customHeight="1">
      <c r="A626" s="498">
        <v>13607887</v>
      </c>
      <c r="B626" s="499"/>
      <c r="C626" s="500"/>
      <c r="D626" s="501"/>
      <c r="E626" s="501"/>
      <c r="F626" s="501"/>
      <c r="G626" s="501"/>
      <c r="H626" s="501"/>
      <c r="I626" s="502"/>
      <c r="J626" s="503">
        <f t="shared" si="233"/>
        <v>0</v>
      </c>
      <c r="K626" s="503">
        <f t="shared" si="235"/>
        <v>0</v>
      </c>
      <c r="L626" s="503">
        <f t="shared" si="235"/>
        <v>0</v>
      </c>
      <c r="M626" s="511">
        <f t="shared" si="234"/>
        <v>0</v>
      </c>
      <c r="N626" s="503">
        <f t="shared" si="236"/>
        <v>0</v>
      </c>
      <c r="O626" s="503">
        <f t="shared" si="236"/>
        <v>0</v>
      </c>
      <c r="P626" s="504">
        <f t="shared" si="237"/>
        <v>0</v>
      </c>
      <c r="Q626" s="505">
        <f t="shared" si="237"/>
        <v>0</v>
      </c>
      <c r="R626" s="506">
        <f t="shared" si="237"/>
        <v>0</v>
      </c>
      <c r="S626" s="507"/>
      <c r="T626" s="508"/>
      <c r="U626" s="509">
        <f t="shared" si="232"/>
        <v>0</v>
      </c>
      <c r="V626" s="510"/>
      <c r="W626" s="510"/>
    </row>
    <row r="627" spans="1:23" ht="12" customHeight="1">
      <c r="A627" s="498">
        <v>13627109</v>
      </c>
      <c r="B627" s="499"/>
      <c r="C627" s="500"/>
      <c r="D627" s="501"/>
      <c r="E627" s="501"/>
      <c r="F627" s="501"/>
      <c r="G627" s="501"/>
      <c r="H627" s="501"/>
      <c r="I627" s="502"/>
      <c r="J627" s="503">
        <f t="shared" si="233"/>
        <v>0</v>
      </c>
      <c r="K627" s="503">
        <f t="shared" si="235"/>
        <v>0</v>
      </c>
      <c r="L627" s="503">
        <f t="shared" si="235"/>
        <v>0</v>
      </c>
      <c r="M627" s="511">
        <f t="shared" si="234"/>
        <v>0</v>
      </c>
      <c r="N627" s="503">
        <f t="shared" si="236"/>
        <v>0</v>
      </c>
      <c r="O627" s="503">
        <f t="shared" si="236"/>
        <v>0</v>
      </c>
      <c r="P627" s="504">
        <f t="shared" si="237"/>
        <v>0</v>
      </c>
      <c r="Q627" s="505">
        <f t="shared" si="237"/>
        <v>0</v>
      </c>
      <c r="R627" s="506">
        <f t="shared" si="237"/>
        <v>0</v>
      </c>
      <c r="S627" s="507"/>
      <c r="T627" s="508"/>
      <c r="U627" s="509">
        <f t="shared" si="232"/>
        <v>0</v>
      </c>
      <c r="V627" s="510"/>
      <c r="W627" s="510"/>
    </row>
    <row r="628" spans="1:23" ht="12" customHeight="1">
      <c r="A628" s="498">
        <v>13627130</v>
      </c>
      <c r="B628" s="499"/>
      <c r="C628" s="500"/>
      <c r="D628" s="501"/>
      <c r="E628" s="501"/>
      <c r="F628" s="501"/>
      <c r="G628" s="501"/>
      <c r="H628" s="501"/>
      <c r="I628" s="502"/>
      <c r="J628" s="503">
        <f t="shared" si="233"/>
        <v>0</v>
      </c>
      <c r="K628" s="503">
        <f t="shared" si="235"/>
        <v>0</v>
      </c>
      <c r="L628" s="503">
        <f t="shared" si="235"/>
        <v>0</v>
      </c>
      <c r="M628" s="511">
        <f t="shared" si="234"/>
        <v>0</v>
      </c>
      <c r="N628" s="503">
        <f t="shared" si="236"/>
        <v>0</v>
      </c>
      <c r="O628" s="503">
        <f t="shared" si="236"/>
        <v>0</v>
      </c>
      <c r="P628" s="504">
        <f t="shared" si="237"/>
        <v>0</v>
      </c>
      <c r="Q628" s="505">
        <f t="shared" si="237"/>
        <v>0</v>
      </c>
      <c r="R628" s="506">
        <f t="shared" si="237"/>
        <v>0</v>
      </c>
      <c r="S628" s="507"/>
      <c r="T628" s="508"/>
      <c r="U628" s="509">
        <f t="shared" si="232"/>
        <v>0</v>
      </c>
      <c r="V628" s="510"/>
      <c r="W628" s="510"/>
    </row>
    <row r="629" spans="1:23" ht="12" customHeight="1">
      <c r="A629" s="498">
        <v>13627145</v>
      </c>
      <c r="B629" s="499"/>
      <c r="C629" s="500"/>
      <c r="D629" s="501"/>
      <c r="E629" s="501"/>
      <c r="F629" s="501"/>
      <c r="G629" s="501"/>
      <c r="H629" s="501"/>
      <c r="I629" s="502"/>
      <c r="J629" s="503">
        <f t="shared" si="233"/>
        <v>0</v>
      </c>
      <c r="K629" s="503">
        <f t="shared" si="235"/>
        <v>0</v>
      </c>
      <c r="L629" s="503">
        <f t="shared" si="235"/>
        <v>0</v>
      </c>
      <c r="M629" s="511">
        <f t="shared" si="234"/>
        <v>0</v>
      </c>
      <c r="N629" s="503">
        <f t="shared" si="236"/>
        <v>0</v>
      </c>
      <c r="O629" s="503">
        <f t="shared" si="236"/>
        <v>0</v>
      </c>
      <c r="P629" s="504">
        <f t="shared" si="237"/>
        <v>0</v>
      </c>
      <c r="Q629" s="505">
        <f t="shared" si="237"/>
        <v>0</v>
      </c>
      <c r="R629" s="506">
        <f t="shared" si="237"/>
        <v>0</v>
      </c>
      <c r="S629" s="507"/>
      <c r="T629" s="508"/>
      <c r="U629" s="509">
        <f t="shared" si="232"/>
        <v>0</v>
      </c>
      <c r="V629" s="510"/>
      <c r="W629" s="510"/>
    </row>
    <row r="630" spans="1:23" ht="12" customHeight="1">
      <c r="A630" s="498">
        <v>13801812</v>
      </c>
      <c r="B630" s="499"/>
      <c r="C630" s="500"/>
      <c r="D630" s="501"/>
      <c r="E630" s="501"/>
      <c r="F630" s="501"/>
      <c r="G630" s="501"/>
      <c r="H630" s="501"/>
      <c r="I630" s="502"/>
      <c r="J630" s="503">
        <f t="shared" si="233"/>
        <v>0</v>
      </c>
      <c r="K630" s="503">
        <f t="shared" si="235"/>
        <v>0</v>
      </c>
      <c r="L630" s="503">
        <f t="shared" si="235"/>
        <v>0</v>
      </c>
      <c r="M630" s="511">
        <f t="shared" si="234"/>
        <v>0</v>
      </c>
      <c r="N630" s="503">
        <f t="shared" si="236"/>
        <v>0</v>
      </c>
      <c r="O630" s="503">
        <f t="shared" si="236"/>
        <v>0</v>
      </c>
      <c r="P630" s="504">
        <f t="shared" si="237"/>
        <v>0</v>
      </c>
      <c r="Q630" s="505">
        <f t="shared" si="237"/>
        <v>0</v>
      </c>
      <c r="R630" s="506">
        <f t="shared" si="237"/>
        <v>0</v>
      </c>
      <c r="S630" s="507"/>
      <c r="T630" s="508"/>
      <c r="U630" s="509">
        <f t="shared" si="232"/>
        <v>0</v>
      </c>
      <c r="V630" s="510"/>
      <c r="W630" s="510"/>
    </row>
    <row r="631" spans="1:23" ht="12" customHeight="1">
      <c r="A631" s="498">
        <v>13801815</v>
      </c>
      <c r="B631" s="499"/>
      <c r="C631" s="500"/>
      <c r="D631" s="501"/>
      <c r="E631" s="501"/>
      <c r="F631" s="501"/>
      <c r="G631" s="501"/>
      <c r="H631" s="501"/>
      <c r="I631" s="502"/>
      <c r="J631" s="503">
        <f t="shared" si="233"/>
        <v>0</v>
      </c>
      <c r="K631" s="503">
        <f t="shared" si="235"/>
        <v>0</v>
      </c>
      <c r="L631" s="503">
        <f t="shared" si="235"/>
        <v>0</v>
      </c>
      <c r="M631" s="511">
        <f t="shared" si="234"/>
        <v>0</v>
      </c>
      <c r="N631" s="503">
        <f t="shared" si="236"/>
        <v>0</v>
      </c>
      <c r="O631" s="503">
        <f t="shared" si="236"/>
        <v>0</v>
      </c>
      <c r="P631" s="504">
        <f t="shared" si="237"/>
        <v>0</v>
      </c>
      <c r="Q631" s="505">
        <f t="shared" si="237"/>
        <v>0</v>
      </c>
      <c r="R631" s="506">
        <f t="shared" si="237"/>
        <v>0</v>
      </c>
      <c r="S631" s="507"/>
      <c r="T631" s="508"/>
      <c r="U631" s="509">
        <f t="shared" si="232"/>
        <v>0</v>
      </c>
      <c r="V631" s="510"/>
      <c r="W631" s="510"/>
    </row>
    <row r="632" spans="1:23" ht="12" customHeight="1">
      <c r="A632" s="498">
        <v>13801844</v>
      </c>
      <c r="B632" s="499"/>
      <c r="C632" s="500"/>
      <c r="D632" s="501"/>
      <c r="E632" s="501"/>
      <c r="F632" s="501"/>
      <c r="G632" s="501"/>
      <c r="H632" s="501"/>
      <c r="I632" s="502"/>
      <c r="J632" s="503">
        <f t="shared" si="233"/>
        <v>0</v>
      </c>
      <c r="K632" s="503">
        <f t="shared" si="235"/>
        <v>0</v>
      </c>
      <c r="L632" s="503">
        <f t="shared" si="235"/>
        <v>0</v>
      </c>
      <c r="M632" s="511">
        <f t="shared" si="234"/>
        <v>0</v>
      </c>
      <c r="N632" s="503">
        <f t="shared" si="236"/>
        <v>0</v>
      </c>
      <c r="O632" s="503">
        <f t="shared" si="236"/>
        <v>0</v>
      </c>
      <c r="P632" s="504">
        <f t="shared" si="237"/>
        <v>0</v>
      </c>
      <c r="Q632" s="505">
        <f t="shared" si="237"/>
        <v>0</v>
      </c>
      <c r="R632" s="506">
        <f t="shared" si="237"/>
        <v>0</v>
      </c>
      <c r="S632" s="507"/>
      <c r="T632" s="508"/>
      <c r="U632" s="509">
        <f t="shared" si="232"/>
        <v>0</v>
      </c>
      <c r="V632" s="510"/>
      <c r="W632" s="510"/>
    </row>
    <row r="633" spans="1:23" ht="12" customHeight="1">
      <c r="A633" s="498">
        <v>13801885</v>
      </c>
      <c r="B633" s="499"/>
      <c r="C633" s="500"/>
      <c r="D633" s="501"/>
      <c r="E633" s="501"/>
      <c r="F633" s="501"/>
      <c r="G633" s="501"/>
      <c r="H633" s="501"/>
      <c r="I633" s="502"/>
      <c r="J633" s="503">
        <f t="shared" si="233"/>
        <v>0</v>
      </c>
      <c r="K633" s="503">
        <f t="shared" si="235"/>
        <v>0</v>
      </c>
      <c r="L633" s="503">
        <f t="shared" si="235"/>
        <v>0</v>
      </c>
      <c r="M633" s="511">
        <f t="shared" si="234"/>
        <v>0</v>
      </c>
      <c r="N633" s="503">
        <f t="shared" si="236"/>
        <v>0</v>
      </c>
      <c r="O633" s="503">
        <f t="shared" si="236"/>
        <v>0</v>
      </c>
      <c r="P633" s="504">
        <f t="shared" si="237"/>
        <v>0</v>
      </c>
      <c r="Q633" s="505">
        <f t="shared" si="237"/>
        <v>0</v>
      </c>
      <c r="R633" s="506">
        <f t="shared" si="237"/>
        <v>0</v>
      </c>
      <c r="S633" s="507"/>
      <c r="T633" s="508"/>
      <c r="U633" s="509">
        <f t="shared" si="232"/>
        <v>0</v>
      </c>
      <c r="V633" s="510"/>
      <c r="W633" s="510"/>
    </row>
    <row r="634" spans="1:23" ht="12" customHeight="1">
      <c r="A634" s="498">
        <v>13861808</v>
      </c>
      <c r="B634" s="499"/>
      <c r="C634" s="500"/>
      <c r="D634" s="501"/>
      <c r="E634" s="501"/>
      <c r="F634" s="501"/>
      <c r="G634" s="501"/>
      <c r="H634" s="501"/>
      <c r="I634" s="502"/>
      <c r="J634" s="503">
        <f t="shared" si="233"/>
        <v>0</v>
      </c>
      <c r="K634" s="503">
        <f t="shared" si="235"/>
        <v>0</v>
      </c>
      <c r="L634" s="503">
        <f t="shared" si="235"/>
        <v>0</v>
      </c>
      <c r="M634" s="511">
        <f t="shared" si="234"/>
        <v>0</v>
      </c>
      <c r="N634" s="503">
        <f t="shared" si="236"/>
        <v>0</v>
      </c>
      <c r="O634" s="503">
        <f t="shared" si="236"/>
        <v>0</v>
      </c>
      <c r="P634" s="504">
        <f t="shared" si="237"/>
        <v>0</v>
      </c>
      <c r="Q634" s="505">
        <f t="shared" si="237"/>
        <v>0</v>
      </c>
      <c r="R634" s="506">
        <f t="shared" si="237"/>
        <v>0</v>
      </c>
      <c r="S634" s="507"/>
      <c r="T634" s="508"/>
      <c r="U634" s="509">
        <f t="shared" si="232"/>
        <v>0</v>
      </c>
      <c r="V634" s="510"/>
      <c r="W634" s="510"/>
    </row>
    <row r="635" spans="1:23" ht="12" customHeight="1">
      <c r="A635" s="498">
        <v>13861815</v>
      </c>
      <c r="B635" s="499"/>
      <c r="C635" s="500"/>
      <c r="D635" s="501"/>
      <c r="E635" s="501"/>
      <c r="F635" s="501"/>
      <c r="G635" s="501"/>
      <c r="H635" s="501"/>
      <c r="I635" s="502"/>
      <c r="J635" s="503">
        <f t="shared" si="233"/>
        <v>0</v>
      </c>
      <c r="K635" s="503">
        <f t="shared" si="235"/>
        <v>0</v>
      </c>
      <c r="L635" s="503">
        <f t="shared" si="235"/>
        <v>0</v>
      </c>
      <c r="M635" s="511">
        <f t="shared" si="234"/>
        <v>0</v>
      </c>
      <c r="N635" s="503">
        <f t="shared" si="236"/>
        <v>0</v>
      </c>
      <c r="O635" s="503">
        <f t="shared" si="236"/>
        <v>0</v>
      </c>
      <c r="P635" s="504">
        <f t="shared" si="237"/>
        <v>0</v>
      </c>
      <c r="Q635" s="505">
        <f t="shared" si="237"/>
        <v>0</v>
      </c>
      <c r="R635" s="506">
        <f t="shared" si="237"/>
        <v>0</v>
      </c>
      <c r="S635" s="507"/>
      <c r="T635" s="508"/>
      <c r="U635" s="509">
        <f t="shared" si="232"/>
        <v>0</v>
      </c>
      <c r="V635" s="510"/>
      <c r="W635" s="510"/>
    </row>
    <row r="636" spans="1:23" ht="12" customHeight="1">
      <c r="A636" s="498">
        <v>13861844</v>
      </c>
      <c r="B636" s="499"/>
      <c r="C636" s="500"/>
      <c r="D636" s="501"/>
      <c r="E636" s="501"/>
      <c r="F636" s="501"/>
      <c r="G636" s="501"/>
      <c r="H636" s="501"/>
      <c r="I636" s="502"/>
      <c r="J636" s="503">
        <f t="shared" si="233"/>
        <v>0</v>
      </c>
      <c r="K636" s="503">
        <f t="shared" si="235"/>
        <v>0</v>
      </c>
      <c r="L636" s="503">
        <f t="shared" si="235"/>
        <v>0</v>
      </c>
      <c r="M636" s="511">
        <f t="shared" si="234"/>
        <v>0</v>
      </c>
      <c r="N636" s="503">
        <f t="shared" si="236"/>
        <v>0</v>
      </c>
      <c r="O636" s="503">
        <f t="shared" si="236"/>
        <v>0</v>
      </c>
      <c r="P636" s="504">
        <f t="shared" si="237"/>
        <v>0</v>
      </c>
      <c r="Q636" s="505">
        <f t="shared" si="237"/>
        <v>0</v>
      </c>
      <c r="R636" s="506">
        <f t="shared" si="237"/>
        <v>0</v>
      </c>
      <c r="S636" s="507"/>
      <c r="T636" s="508"/>
      <c r="U636" s="509">
        <f t="shared" si="232"/>
        <v>0</v>
      </c>
      <c r="V636" s="510"/>
      <c r="W636" s="510"/>
    </row>
    <row r="637" spans="1:23" ht="12" customHeight="1">
      <c r="A637" s="498">
        <v>13901109</v>
      </c>
      <c r="B637" s="499"/>
      <c r="C637" s="500"/>
      <c r="D637" s="501"/>
      <c r="E637" s="501"/>
      <c r="F637" s="501"/>
      <c r="G637" s="501"/>
      <c r="H637" s="501"/>
      <c r="I637" s="502"/>
      <c r="J637" s="503">
        <f t="shared" si="233"/>
        <v>0</v>
      </c>
      <c r="K637" s="503">
        <f t="shared" si="235"/>
        <v>0</v>
      </c>
      <c r="L637" s="503">
        <f t="shared" si="235"/>
        <v>0</v>
      </c>
      <c r="M637" s="511">
        <f t="shared" si="234"/>
        <v>0</v>
      </c>
      <c r="N637" s="503">
        <f t="shared" si="236"/>
        <v>0</v>
      </c>
      <c r="O637" s="503">
        <f t="shared" si="236"/>
        <v>0</v>
      </c>
      <c r="P637" s="504">
        <f t="shared" si="237"/>
        <v>0</v>
      </c>
      <c r="Q637" s="505">
        <f t="shared" si="237"/>
        <v>0</v>
      </c>
      <c r="R637" s="506">
        <f t="shared" si="237"/>
        <v>0</v>
      </c>
      <c r="S637" s="507"/>
      <c r="T637" s="508"/>
      <c r="U637" s="509">
        <f t="shared" ref="U637:U668" si="238">SUMIF($A$10:$A$327,$A637,U$10:U$327)</f>
        <v>0</v>
      </c>
      <c r="V637" s="510"/>
      <c r="W637" s="510"/>
    </row>
    <row r="638" spans="1:23" ht="12" customHeight="1">
      <c r="A638" s="498">
        <v>13901145</v>
      </c>
      <c r="B638" s="499"/>
      <c r="C638" s="500"/>
      <c r="D638" s="501"/>
      <c r="E638" s="501"/>
      <c r="F638" s="501"/>
      <c r="G638" s="501"/>
      <c r="H638" s="501"/>
      <c r="I638" s="502"/>
      <c r="J638" s="503">
        <f t="shared" si="233"/>
        <v>0</v>
      </c>
      <c r="K638" s="503">
        <f t="shared" si="235"/>
        <v>0</v>
      </c>
      <c r="L638" s="503">
        <f t="shared" si="235"/>
        <v>0</v>
      </c>
      <c r="M638" s="511">
        <f t="shared" si="234"/>
        <v>0</v>
      </c>
      <c r="N638" s="503">
        <f t="shared" si="236"/>
        <v>0</v>
      </c>
      <c r="O638" s="503">
        <f t="shared" si="236"/>
        <v>0</v>
      </c>
      <c r="P638" s="504">
        <f t="shared" si="237"/>
        <v>0</v>
      </c>
      <c r="Q638" s="505">
        <f t="shared" si="237"/>
        <v>0</v>
      </c>
      <c r="R638" s="506">
        <f t="shared" si="237"/>
        <v>0</v>
      </c>
      <c r="S638" s="507"/>
      <c r="T638" s="508"/>
      <c r="U638" s="509">
        <f t="shared" si="238"/>
        <v>0</v>
      </c>
      <c r="V638" s="510"/>
      <c r="W638" s="510"/>
    </row>
    <row r="639" spans="1:23" ht="12" customHeight="1">
      <c r="A639" s="498">
        <v>20150835</v>
      </c>
      <c r="B639" s="499"/>
      <c r="C639" s="500"/>
      <c r="D639" s="501"/>
      <c r="E639" s="501"/>
      <c r="F639" s="501"/>
      <c r="G639" s="501"/>
      <c r="H639" s="501"/>
      <c r="I639" s="502"/>
      <c r="J639" s="503">
        <f t="shared" si="233"/>
        <v>0</v>
      </c>
      <c r="K639" s="503">
        <f t="shared" si="235"/>
        <v>0</v>
      </c>
      <c r="L639" s="503">
        <f t="shared" si="235"/>
        <v>0</v>
      </c>
      <c r="M639" s="511">
        <f t="shared" si="234"/>
        <v>0</v>
      </c>
      <c r="N639" s="503">
        <f t="shared" si="236"/>
        <v>0</v>
      </c>
      <c r="O639" s="503">
        <f t="shared" si="236"/>
        <v>0</v>
      </c>
      <c r="P639" s="504">
        <f t="shared" si="237"/>
        <v>0</v>
      </c>
      <c r="Q639" s="505">
        <f t="shared" si="237"/>
        <v>0</v>
      </c>
      <c r="R639" s="506">
        <f t="shared" si="237"/>
        <v>0</v>
      </c>
      <c r="S639" s="507"/>
      <c r="T639" s="508"/>
      <c r="U639" s="509">
        <f t="shared" si="238"/>
        <v>0</v>
      </c>
      <c r="V639" s="510"/>
      <c r="W639" s="510"/>
    </row>
    <row r="640" spans="1:23" ht="12" customHeight="1">
      <c r="A640" s="498">
        <v>31210808</v>
      </c>
      <c r="B640" s="499"/>
      <c r="C640" s="500"/>
      <c r="D640" s="501"/>
      <c r="E640" s="501"/>
      <c r="F640" s="501"/>
      <c r="G640" s="501"/>
      <c r="H640" s="501"/>
      <c r="I640" s="502"/>
      <c r="J640" s="503">
        <f t="shared" si="233"/>
        <v>0</v>
      </c>
      <c r="K640" s="503">
        <f t="shared" si="235"/>
        <v>0</v>
      </c>
      <c r="L640" s="503">
        <f t="shared" si="235"/>
        <v>0</v>
      </c>
      <c r="M640" s="511">
        <f t="shared" si="234"/>
        <v>0</v>
      </c>
      <c r="N640" s="503">
        <f t="shared" si="236"/>
        <v>0</v>
      </c>
      <c r="O640" s="503">
        <f t="shared" si="236"/>
        <v>0</v>
      </c>
      <c r="P640" s="504">
        <f t="shared" si="237"/>
        <v>0</v>
      </c>
      <c r="Q640" s="505">
        <f t="shared" si="237"/>
        <v>0</v>
      </c>
      <c r="R640" s="506">
        <f t="shared" si="237"/>
        <v>0</v>
      </c>
      <c r="S640" s="507"/>
      <c r="T640" s="508"/>
      <c r="U640" s="509">
        <f t="shared" si="238"/>
        <v>0</v>
      </c>
      <c r="V640" s="510"/>
      <c r="W640" s="510"/>
    </row>
    <row r="641" spans="1:23" ht="12" customHeight="1">
      <c r="A641" s="498">
        <v>31210820</v>
      </c>
      <c r="B641" s="499"/>
      <c r="C641" s="500"/>
      <c r="D641" s="501"/>
      <c r="E641" s="501"/>
      <c r="F641" s="501"/>
      <c r="G641" s="501"/>
      <c r="H641" s="501"/>
      <c r="I641" s="502"/>
      <c r="J641" s="503">
        <f t="shared" si="233"/>
        <v>0</v>
      </c>
      <c r="K641" s="503">
        <f t="shared" ref="K641:L660" si="239">SUMIF($A$10:$A$332,$A641,K$10:K$332)</f>
        <v>0</v>
      </c>
      <c r="L641" s="503">
        <f t="shared" si="239"/>
        <v>0</v>
      </c>
      <c r="M641" s="511">
        <f t="shared" si="234"/>
        <v>0</v>
      </c>
      <c r="N641" s="503">
        <f t="shared" ref="N641:O660" si="240">SUMIF($A$10:$A$332,$A641,N$10:N$332)</f>
        <v>0</v>
      </c>
      <c r="O641" s="503">
        <f t="shared" si="240"/>
        <v>0</v>
      </c>
      <c r="P641" s="504">
        <f t="shared" ref="P641:R660" si="241">SUMIF($A$10:$A$327,$A641,P$10:P$327)</f>
        <v>0</v>
      </c>
      <c r="Q641" s="505">
        <f t="shared" si="241"/>
        <v>0</v>
      </c>
      <c r="R641" s="506">
        <f t="shared" si="241"/>
        <v>0</v>
      </c>
      <c r="S641" s="507"/>
      <c r="T641" s="508"/>
      <c r="U641" s="509">
        <f t="shared" si="238"/>
        <v>0</v>
      </c>
      <c r="V641" s="510"/>
      <c r="W641" s="510"/>
    </row>
    <row r="642" spans="1:23" ht="12" customHeight="1">
      <c r="A642" s="498">
        <v>31210825</v>
      </c>
      <c r="B642" s="499"/>
      <c r="C642" s="500"/>
      <c r="D642" s="501"/>
      <c r="E642" s="501"/>
      <c r="F642" s="501"/>
      <c r="G642" s="501"/>
      <c r="H642" s="501"/>
      <c r="I642" s="502"/>
      <c r="J642" s="503">
        <f t="shared" si="233"/>
        <v>0</v>
      </c>
      <c r="K642" s="503">
        <f t="shared" si="239"/>
        <v>0</v>
      </c>
      <c r="L642" s="503">
        <f t="shared" si="239"/>
        <v>0</v>
      </c>
      <c r="M642" s="511">
        <f t="shared" si="234"/>
        <v>0</v>
      </c>
      <c r="N642" s="503">
        <f t="shared" si="240"/>
        <v>0</v>
      </c>
      <c r="O642" s="503">
        <f t="shared" si="240"/>
        <v>0</v>
      </c>
      <c r="P642" s="504">
        <f t="shared" si="241"/>
        <v>130</v>
      </c>
      <c r="Q642" s="505">
        <f t="shared" si="241"/>
        <v>0</v>
      </c>
      <c r="R642" s="506">
        <f t="shared" si="241"/>
        <v>130</v>
      </c>
      <c r="S642" s="507"/>
      <c r="T642" s="508"/>
      <c r="U642" s="509">
        <f t="shared" si="238"/>
        <v>130</v>
      </c>
      <c r="V642" s="510"/>
      <c r="W642" s="510"/>
    </row>
    <row r="643" spans="1:23" ht="12" customHeight="1">
      <c r="A643" s="498">
        <v>31210831</v>
      </c>
      <c r="B643" s="499"/>
      <c r="C643" s="500"/>
      <c r="D643" s="501"/>
      <c r="E643" s="501"/>
      <c r="F643" s="501"/>
      <c r="G643" s="501"/>
      <c r="H643" s="501"/>
      <c r="I643" s="502"/>
      <c r="J643" s="503">
        <f t="shared" si="233"/>
        <v>0</v>
      </c>
      <c r="K643" s="503">
        <f t="shared" si="239"/>
        <v>0</v>
      </c>
      <c r="L643" s="503">
        <f t="shared" si="239"/>
        <v>0</v>
      </c>
      <c r="M643" s="511">
        <f t="shared" si="234"/>
        <v>0</v>
      </c>
      <c r="N643" s="503">
        <f t="shared" si="240"/>
        <v>0</v>
      </c>
      <c r="O643" s="503">
        <f t="shared" si="240"/>
        <v>0</v>
      </c>
      <c r="P643" s="504">
        <f t="shared" si="241"/>
        <v>450</v>
      </c>
      <c r="Q643" s="505">
        <f t="shared" si="241"/>
        <v>0</v>
      </c>
      <c r="R643" s="506">
        <f t="shared" si="241"/>
        <v>450</v>
      </c>
      <c r="S643" s="507"/>
      <c r="T643" s="508"/>
      <c r="U643" s="509">
        <f t="shared" si="238"/>
        <v>450</v>
      </c>
      <c r="V643" s="510"/>
      <c r="W643" s="510"/>
    </row>
    <row r="644" spans="1:23" ht="12" customHeight="1">
      <c r="A644" s="498">
        <v>31210888</v>
      </c>
      <c r="B644" s="499"/>
      <c r="C644" s="500"/>
      <c r="D644" s="501"/>
      <c r="E644" s="501"/>
      <c r="F644" s="501"/>
      <c r="G644" s="501"/>
      <c r="H644" s="501"/>
      <c r="I644" s="502"/>
      <c r="J644" s="503">
        <f t="shared" si="233"/>
        <v>0</v>
      </c>
      <c r="K644" s="503">
        <f t="shared" si="239"/>
        <v>0</v>
      </c>
      <c r="L644" s="503">
        <f t="shared" si="239"/>
        <v>0</v>
      </c>
      <c r="M644" s="511">
        <f t="shared" si="234"/>
        <v>0</v>
      </c>
      <c r="N644" s="503">
        <f t="shared" si="240"/>
        <v>0</v>
      </c>
      <c r="O644" s="503">
        <f t="shared" si="240"/>
        <v>0</v>
      </c>
      <c r="P644" s="504">
        <f t="shared" si="241"/>
        <v>0</v>
      </c>
      <c r="Q644" s="505">
        <f t="shared" si="241"/>
        <v>0</v>
      </c>
      <c r="R644" s="506">
        <f t="shared" si="241"/>
        <v>0</v>
      </c>
      <c r="S644" s="507"/>
      <c r="T644" s="508"/>
      <c r="U644" s="509">
        <f t="shared" si="238"/>
        <v>0</v>
      </c>
      <c r="V644" s="510"/>
      <c r="W644" s="510"/>
    </row>
    <row r="645" spans="1:23" ht="12" customHeight="1">
      <c r="A645" s="498">
        <v>31210823</v>
      </c>
      <c r="B645" s="499"/>
      <c r="C645" s="500"/>
      <c r="D645" s="501"/>
      <c r="E645" s="501"/>
      <c r="F645" s="501"/>
      <c r="G645" s="501"/>
      <c r="H645" s="501"/>
      <c r="I645" s="502"/>
      <c r="J645" s="503">
        <f t="shared" si="233"/>
        <v>0</v>
      </c>
      <c r="K645" s="503">
        <f t="shared" si="239"/>
        <v>0</v>
      </c>
      <c r="L645" s="503">
        <f t="shared" si="239"/>
        <v>0</v>
      </c>
      <c r="M645" s="511">
        <f t="shared" si="234"/>
        <v>0</v>
      </c>
      <c r="N645" s="503">
        <f t="shared" si="240"/>
        <v>0</v>
      </c>
      <c r="O645" s="503">
        <f t="shared" si="240"/>
        <v>0</v>
      </c>
      <c r="P645" s="504">
        <f t="shared" si="241"/>
        <v>0</v>
      </c>
      <c r="Q645" s="505">
        <f t="shared" si="241"/>
        <v>0</v>
      </c>
      <c r="R645" s="506">
        <f t="shared" si="241"/>
        <v>0</v>
      </c>
      <c r="S645" s="507"/>
      <c r="T645" s="508"/>
      <c r="U645" s="509">
        <f t="shared" si="238"/>
        <v>0</v>
      </c>
      <c r="V645" s="510"/>
      <c r="W645" s="510"/>
    </row>
    <row r="646" spans="1:23" ht="12" customHeight="1">
      <c r="A646" s="498">
        <v>31400126</v>
      </c>
      <c r="B646" s="499"/>
      <c r="C646" s="500"/>
      <c r="D646" s="501"/>
      <c r="E646" s="501"/>
      <c r="F646" s="501"/>
      <c r="G646" s="501"/>
      <c r="H646" s="501"/>
      <c r="I646" s="502"/>
      <c r="J646" s="503">
        <f t="shared" si="233"/>
        <v>0</v>
      </c>
      <c r="K646" s="503">
        <f t="shared" si="239"/>
        <v>0</v>
      </c>
      <c r="L646" s="503">
        <f t="shared" si="239"/>
        <v>0</v>
      </c>
      <c r="M646" s="511">
        <f t="shared" si="234"/>
        <v>0</v>
      </c>
      <c r="N646" s="503">
        <f t="shared" si="240"/>
        <v>0</v>
      </c>
      <c r="O646" s="503">
        <f t="shared" si="240"/>
        <v>0</v>
      </c>
      <c r="P646" s="504">
        <f t="shared" si="241"/>
        <v>0</v>
      </c>
      <c r="Q646" s="505">
        <f t="shared" si="241"/>
        <v>0</v>
      </c>
      <c r="R646" s="506">
        <f t="shared" si="241"/>
        <v>0</v>
      </c>
      <c r="S646" s="507"/>
      <c r="T646" s="508"/>
      <c r="U646" s="509">
        <f t="shared" si="238"/>
        <v>0</v>
      </c>
      <c r="V646" s="510"/>
      <c r="W646" s="510"/>
    </row>
    <row r="647" spans="1:23" ht="12" customHeight="1">
      <c r="A647" s="498">
        <v>31400872</v>
      </c>
      <c r="B647" s="499"/>
      <c r="C647" s="500"/>
      <c r="D647" s="501"/>
      <c r="E647" s="501"/>
      <c r="F647" s="501"/>
      <c r="G647" s="501"/>
      <c r="H647" s="501"/>
      <c r="I647" s="502"/>
      <c r="J647" s="503">
        <f t="shared" si="233"/>
        <v>0</v>
      </c>
      <c r="K647" s="503">
        <f t="shared" si="239"/>
        <v>0</v>
      </c>
      <c r="L647" s="503">
        <f t="shared" si="239"/>
        <v>0</v>
      </c>
      <c r="M647" s="511">
        <f t="shared" si="234"/>
        <v>0</v>
      </c>
      <c r="N647" s="503">
        <f t="shared" si="240"/>
        <v>0</v>
      </c>
      <c r="O647" s="503">
        <f t="shared" si="240"/>
        <v>0</v>
      </c>
      <c r="P647" s="504">
        <f t="shared" si="241"/>
        <v>0</v>
      </c>
      <c r="Q647" s="505">
        <f t="shared" si="241"/>
        <v>0</v>
      </c>
      <c r="R647" s="506">
        <f t="shared" si="241"/>
        <v>0</v>
      </c>
      <c r="S647" s="507"/>
      <c r="T647" s="508"/>
      <c r="U647" s="509">
        <f t="shared" si="238"/>
        <v>0</v>
      </c>
      <c r="V647" s="510"/>
      <c r="W647" s="510"/>
    </row>
    <row r="648" spans="1:23" ht="12" customHeight="1">
      <c r="A648" s="498">
        <v>31410825</v>
      </c>
      <c r="B648" s="499"/>
      <c r="C648" s="500"/>
      <c r="D648" s="501"/>
      <c r="E648" s="501"/>
      <c r="F648" s="501"/>
      <c r="G648" s="501"/>
      <c r="H648" s="501"/>
      <c r="I648" s="502"/>
      <c r="J648" s="503">
        <f t="shared" si="233"/>
        <v>0</v>
      </c>
      <c r="K648" s="503">
        <f t="shared" si="239"/>
        <v>0</v>
      </c>
      <c r="L648" s="503">
        <f t="shared" si="239"/>
        <v>0</v>
      </c>
      <c r="M648" s="511">
        <f t="shared" si="234"/>
        <v>0</v>
      </c>
      <c r="N648" s="503">
        <f t="shared" si="240"/>
        <v>0</v>
      </c>
      <c r="O648" s="503">
        <f t="shared" si="240"/>
        <v>0</v>
      </c>
      <c r="P648" s="504">
        <f t="shared" si="241"/>
        <v>48</v>
      </c>
      <c r="Q648" s="505">
        <f t="shared" si="241"/>
        <v>0</v>
      </c>
      <c r="R648" s="506">
        <f t="shared" si="241"/>
        <v>48</v>
      </c>
      <c r="S648" s="507"/>
      <c r="T648" s="508"/>
      <c r="U648" s="509">
        <f t="shared" si="238"/>
        <v>48</v>
      </c>
      <c r="V648" s="510"/>
      <c r="W648" s="510"/>
    </row>
    <row r="649" spans="1:23" ht="12" customHeight="1">
      <c r="A649" s="498">
        <v>31410854</v>
      </c>
      <c r="B649" s="499"/>
      <c r="C649" s="500"/>
      <c r="D649" s="501"/>
      <c r="E649" s="501"/>
      <c r="F649" s="501"/>
      <c r="G649" s="501"/>
      <c r="H649" s="501"/>
      <c r="I649" s="502"/>
      <c r="J649" s="503">
        <f t="shared" si="233"/>
        <v>0</v>
      </c>
      <c r="K649" s="503">
        <f t="shared" si="239"/>
        <v>0</v>
      </c>
      <c r="L649" s="503">
        <f t="shared" si="239"/>
        <v>0</v>
      </c>
      <c r="M649" s="511">
        <f t="shared" si="234"/>
        <v>0</v>
      </c>
      <c r="N649" s="503">
        <f t="shared" si="240"/>
        <v>0</v>
      </c>
      <c r="O649" s="503">
        <f t="shared" si="240"/>
        <v>0</v>
      </c>
      <c r="P649" s="504">
        <f t="shared" si="241"/>
        <v>0</v>
      </c>
      <c r="Q649" s="505">
        <f t="shared" si="241"/>
        <v>250</v>
      </c>
      <c r="R649" s="506">
        <f t="shared" si="241"/>
        <v>250</v>
      </c>
      <c r="S649" s="507"/>
      <c r="T649" s="508"/>
      <c r="U649" s="509">
        <f t="shared" si="238"/>
        <v>250</v>
      </c>
      <c r="V649" s="510"/>
      <c r="W649" s="510"/>
    </row>
    <row r="650" spans="1:23" ht="12" customHeight="1">
      <c r="A650" s="498">
        <v>31411813</v>
      </c>
      <c r="B650" s="499"/>
      <c r="C650" s="500"/>
      <c r="D650" s="501"/>
      <c r="E650" s="501"/>
      <c r="F650" s="501"/>
      <c r="G650" s="501"/>
      <c r="H650" s="501"/>
      <c r="I650" s="502"/>
      <c r="J650" s="503">
        <f t="shared" si="233"/>
        <v>0</v>
      </c>
      <c r="K650" s="503">
        <f t="shared" si="239"/>
        <v>0</v>
      </c>
      <c r="L650" s="503">
        <f t="shared" si="239"/>
        <v>0</v>
      </c>
      <c r="M650" s="511">
        <f t="shared" si="234"/>
        <v>0</v>
      </c>
      <c r="N650" s="503">
        <f t="shared" si="240"/>
        <v>0</v>
      </c>
      <c r="O650" s="503">
        <f t="shared" si="240"/>
        <v>0</v>
      </c>
      <c r="P650" s="504">
        <f t="shared" si="241"/>
        <v>80</v>
      </c>
      <c r="Q650" s="505">
        <f t="shared" si="241"/>
        <v>330</v>
      </c>
      <c r="R650" s="506">
        <f t="shared" si="241"/>
        <v>410</v>
      </c>
      <c r="S650" s="507"/>
      <c r="T650" s="508"/>
      <c r="U650" s="509">
        <f t="shared" si="238"/>
        <v>410</v>
      </c>
      <c r="V650" s="510"/>
      <c r="W650" s="510"/>
    </row>
    <row r="651" spans="1:23" ht="12" customHeight="1">
      <c r="A651" s="498">
        <v>31411825</v>
      </c>
      <c r="B651" s="499"/>
      <c r="C651" s="500"/>
      <c r="D651" s="501"/>
      <c r="E651" s="501"/>
      <c r="F651" s="501"/>
      <c r="G651" s="501"/>
      <c r="H651" s="501"/>
      <c r="I651" s="502"/>
      <c r="J651" s="503">
        <f t="shared" si="233"/>
        <v>0</v>
      </c>
      <c r="K651" s="503">
        <f t="shared" si="239"/>
        <v>0</v>
      </c>
      <c r="L651" s="503">
        <f t="shared" si="239"/>
        <v>0</v>
      </c>
      <c r="M651" s="511">
        <f t="shared" si="234"/>
        <v>0</v>
      </c>
      <c r="N651" s="503">
        <f t="shared" si="240"/>
        <v>0</v>
      </c>
      <c r="O651" s="503">
        <f t="shared" si="240"/>
        <v>0</v>
      </c>
      <c r="P651" s="504">
        <f t="shared" si="241"/>
        <v>32</v>
      </c>
      <c r="Q651" s="505">
        <f t="shared" si="241"/>
        <v>0</v>
      </c>
      <c r="R651" s="506">
        <f t="shared" si="241"/>
        <v>32</v>
      </c>
      <c r="S651" s="507"/>
      <c r="T651" s="508"/>
      <c r="U651" s="509">
        <f t="shared" si="238"/>
        <v>32</v>
      </c>
      <c r="V651" s="510"/>
      <c r="W651" s="510"/>
    </row>
    <row r="652" spans="1:23" ht="12" customHeight="1">
      <c r="A652" s="498">
        <v>31410831</v>
      </c>
      <c r="B652" s="499"/>
      <c r="C652" s="500"/>
      <c r="D652" s="501"/>
      <c r="E652" s="501"/>
      <c r="F652" s="501"/>
      <c r="G652" s="501"/>
      <c r="H652" s="501"/>
      <c r="I652" s="502"/>
      <c r="J652" s="503">
        <f t="shared" si="233"/>
        <v>0</v>
      </c>
      <c r="K652" s="503">
        <f t="shared" si="239"/>
        <v>0</v>
      </c>
      <c r="L652" s="503">
        <f t="shared" si="239"/>
        <v>0</v>
      </c>
      <c r="M652" s="511">
        <f t="shared" si="234"/>
        <v>0</v>
      </c>
      <c r="N652" s="503">
        <f t="shared" si="240"/>
        <v>0</v>
      </c>
      <c r="O652" s="503">
        <f t="shared" si="240"/>
        <v>0</v>
      </c>
      <c r="P652" s="504">
        <f t="shared" si="241"/>
        <v>304</v>
      </c>
      <c r="Q652" s="505">
        <f t="shared" si="241"/>
        <v>0</v>
      </c>
      <c r="R652" s="506">
        <f t="shared" si="241"/>
        <v>304</v>
      </c>
      <c r="S652" s="507"/>
      <c r="T652" s="508"/>
      <c r="U652" s="509">
        <f t="shared" si="238"/>
        <v>304</v>
      </c>
      <c r="V652" s="510"/>
      <c r="W652" s="510"/>
    </row>
    <row r="653" spans="1:23" ht="12" customHeight="1">
      <c r="A653" s="498">
        <v>31411831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 t="shared" si="233"/>
        <v>0</v>
      </c>
      <c r="K653" s="503">
        <f t="shared" si="239"/>
        <v>0</v>
      </c>
      <c r="L653" s="503">
        <f t="shared" si="239"/>
        <v>0</v>
      </c>
      <c r="M653" s="511">
        <f t="shared" si="234"/>
        <v>0</v>
      </c>
      <c r="N653" s="503">
        <f t="shared" si="240"/>
        <v>0</v>
      </c>
      <c r="O653" s="503">
        <f t="shared" si="240"/>
        <v>0</v>
      </c>
      <c r="P653" s="504">
        <f t="shared" si="241"/>
        <v>145</v>
      </c>
      <c r="Q653" s="505">
        <f t="shared" si="241"/>
        <v>0</v>
      </c>
      <c r="R653" s="506">
        <f t="shared" si="241"/>
        <v>145</v>
      </c>
      <c r="S653" s="507"/>
      <c r="T653" s="508"/>
      <c r="U653" s="509">
        <f t="shared" si="238"/>
        <v>145</v>
      </c>
      <c r="V653" s="510"/>
      <c r="W653" s="510"/>
    </row>
    <row r="654" spans="1:23" ht="12" customHeight="1">
      <c r="A654" s="498">
        <v>31411854</v>
      </c>
      <c r="B654" s="499"/>
      <c r="C654" s="500"/>
      <c r="D654" s="501"/>
      <c r="E654" s="501"/>
      <c r="F654" s="501"/>
      <c r="G654" s="501"/>
      <c r="H654" s="501"/>
      <c r="I654" s="502"/>
      <c r="J654" s="503">
        <f t="shared" si="233"/>
        <v>0</v>
      </c>
      <c r="K654" s="503">
        <f t="shared" si="239"/>
        <v>0</v>
      </c>
      <c r="L654" s="503">
        <f t="shared" si="239"/>
        <v>0</v>
      </c>
      <c r="M654" s="511">
        <f t="shared" si="234"/>
        <v>0</v>
      </c>
      <c r="N654" s="503">
        <f t="shared" si="240"/>
        <v>0</v>
      </c>
      <c r="O654" s="503">
        <f t="shared" si="240"/>
        <v>0</v>
      </c>
      <c r="P654" s="504">
        <f t="shared" si="241"/>
        <v>0</v>
      </c>
      <c r="Q654" s="505">
        <f t="shared" si="241"/>
        <v>52</v>
      </c>
      <c r="R654" s="506">
        <f t="shared" si="241"/>
        <v>52</v>
      </c>
      <c r="S654" s="507"/>
      <c r="T654" s="508"/>
      <c r="U654" s="509">
        <f t="shared" si="238"/>
        <v>52</v>
      </c>
      <c r="V654" s="510"/>
      <c r="W654" s="510"/>
    </row>
    <row r="655" spans="1:23" ht="12" customHeight="1">
      <c r="A655" s="498">
        <v>32000890</v>
      </c>
      <c r="B655" s="499"/>
      <c r="C655" s="500"/>
      <c r="D655" s="501"/>
      <c r="E655" s="501"/>
      <c r="F655" s="501"/>
      <c r="G655" s="501"/>
      <c r="H655" s="501"/>
      <c r="I655" s="502"/>
      <c r="J655" s="503">
        <f t="shared" si="233"/>
        <v>0</v>
      </c>
      <c r="K655" s="503">
        <f t="shared" si="239"/>
        <v>0</v>
      </c>
      <c r="L655" s="503">
        <f t="shared" si="239"/>
        <v>0</v>
      </c>
      <c r="M655" s="511">
        <f t="shared" si="234"/>
        <v>0</v>
      </c>
      <c r="N655" s="503">
        <f t="shared" si="240"/>
        <v>0</v>
      </c>
      <c r="O655" s="503">
        <f t="shared" si="240"/>
        <v>0</v>
      </c>
      <c r="P655" s="504">
        <f t="shared" si="241"/>
        <v>0</v>
      </c>
      <c r="Q655" s="505">
        <f t="shared" si="241"/>
        <v>0</v>
      </c>
      <c r="R655" s="506">
        <f t="shared" si="241"/>
        <v>0</v>
      </c>
      <c r="S655" s="507"/>
      <c r="T655" s="508"/>
      <c r="U655" s="509">
        <f t="shared" si="238"/>
        <v>0</v>
      </c>
      <c r="V655" s="510"/>
      <c r="W655" s="510"/>
    </row>
    <row r="656" spans="1:23" ht="12" customHeight="1">
      <c r="A656" s="498">
        <v>32010104</v>
      </c>
      <c r="B656" s="499"/>
      <c r="C656" s="500"/>
      <c r="D656" s="501"/>
      <c r="E656" s="501"/>
      <c r="F656" s="501"/>
      <c r="G656" s="501"/>
      <c r="H656" s="501"/>
      <c r="I656" s="502"/>
      <c r="J656" s="503">
        <f t="shared" si="233"/>
        <v>0</v>
      </c>
      <c r="K656" s="503">
        <f t="shared" si="239"/>
        <v>0</v>
      </c>
      <c r="L656" s="503">
        <f t="shared" si="239"/>
        <v>0</v>
      </c>
      <c r="M656" s="511">
        <f t="shared" si="234"/>
        <v>0</v>
      </c>
      <c r="N656" s="503">
        <f t="shared" si="240"/>
        <v>0</v>
      </c>
      <c r="O656" s="503">
        <f t="shared" si="240"/>
        <v>0</v>
      </c>
      <c r="P656" s="504">
        <f t="shared" si="241"/>
        <v>0</v>
      </c>
      <c r="Q656" s="505">
        <f t="shared" si="241"/>
        <v>0</v>
      </c>
      <c r="R656" s="506">
        <f t="shared" si="241"/>
        <v>0</v>
      </c>
      <c r="S656" s="507"/>
      <c r="T656" s="508"/>
      <c r="U656" s="509">
        <f t="shared" si="238"/>
        <v>0</v>
      </c>
      <c r="V656" s="510"/>
      <c r="W656" s="510"/>
    </row>
    <row r="657" spans="1:23" ht="12" customHeight="1">
      <c r="A657" s="498">
        <v>32010108</v>
      </c>
      <c r="B657" s="499"/>
      <c r="C657" s="500"/>
      <c r="D657" s="501"/>
      <c r="E657" s="501"/>
      <c r="F657" s="501"/>
      <c r="G657" s="501"/>
      <c r="H657" s="501"/>
      <c r="I657" s="502"/>
      <c r="J657" s="503">
        <f t="shared" si="233"/>
        <v>0</v>
      </c>
      <c r="K657" s="503">
        <f t="shared" si="239"/>
        <v>0</v>
      </c>
      <c r="L657" s="503">
        <f t="shared" si="239"/>
        <v>0</v>
      </c>
      <c r="M657" s="511">
        <f t="shared" si="234"/>
        <v>0</v>
      </c>
      <c r="N657" s="503">
        <f t="shared" si="240"/>
        <v>0</v>
      </c>
      <c r="O657" s="503">
        <f t="shared" si="240"/>
        <v>0</v>
      </c>
      <c r="P657" s="504">
        <f t="shared" si="241"/>
        <v>0</v>
      </c>
      <c r="Q657" s="505">
        <f t="shared" si="241"/>
        <v>0</v>
      </c>
      <c r="R657" s="506">
        <f t="shared" si="241"/>
        <v>0</v>
      </c>
      <c r="S657" s="507"/>
      <c r="T657" s="508"/>
      <c r="U657" s="509">
        <f t="shared" si="238"/>
        <v>0</v>
      </c>
      <c r="V657" s="510"/>
      <c r="W657" s="510"/>
    </row>
    <row r="658" spans="1:23" ht="12" customHeight="1">
      <c r="A658" s="498">
        <v>32010131</v>
      </c>
      <c r="B658" s="499"/>
      <c r="C658" s="500"/>
      <c r="D658" s="501"/>
      <c r="E658" s="501"/>
      <c r="F658" s="501"/>
      <c r="G658" s="501"/>
      <c r="H658" s="501"/>
      <c r="I658" s="502"/>
      <c r="J658" s="503">
        <f t="shared" si="233"/>
        <v>0</v>
      </c>
      <c r="K658" s="503">
        <f t="shared" si="239"/>
        <v>0</v>
      </c>
      <c r="L658" s="503">
        <f t="shared" si="239"/>
        <v>0</v>
      </c>
      <c r="M658" s="511">
        <f t="shared" si="234"/>
        <v>0</v>
      </c>
      <c r="N658" s="503">
        <f t="shared" si="240"/>
        <v>0</v>
      </c>
      <c r="O658" s="503">
        <f t="shared" si="240"/>
        <v>0</v>
      </c>
      <c r="P658" s="504">
        <f t="shared" si="241"/>
        <v>0</v>
      </c>
      <c r="Q658" s="505">
        <f t="shared" si="241"/>
        <v>0</v>
      </c>
      <c r="R658" s="506">
        <f t="shared" si="241"/>
        <v>0</v>
      </c>
      <c r="S658" s="507"/>
      <c r="T658" s="508"/>
      <c r="U658" s="509">
        <f t="shared" si="238"/>
        <v>0</v>
      </c>
      <c r="V658" s="510"/>
      <c r="W658" s="510"/>
    </row>
    <row r="659" spans="1:23" ht="12" customHeight="1">
      <c r="A659" s="498">
        <v>32010834</v>
      </c>
      <c r="B659" s="499"/>
      <c r="C659" s="500"/>
      <c r="D659" s="501"/>
      <c r="E659" s="501"/>
      <c r="F659" s="501"/>
      <c r="G659" s="501"/>
      <c r="H659" s="501"/>
      <c r="I659" s="502"/>
      <c r="J659" s="503">
        <f t="shared" si="233"/>
        <v>0</v>
      </c>
      <c r="K659" s="503">
        <f t="shared" si="239"/>
        <v>0</v>
      </c>
      <c r="L659" s="503">
        <f t="shared" si="239"/>
        <v>0</v>
      </c>
      <c r="M659" s="511">
        <f t="shared" si="234"/>
        <v>0</v>
      </c>
      <c r="N659" s="503">
        <f t="shared" si="240"/>
        <v>0</v>
      </c>
      <c r="O659" s="503">
        <f t="shared" si="240"/>
        <v>0</v>
      </c>
      <c r="P659" s="504">
        <f t="shared" si="241"/>
        <v>0</v>
      </c>
      <c r="Q659" s="505">
        <f t="shared" si="241"/>
        <v>0</v>
      </c>
      <c r="R659" s="506">
        <f t="shared" si="241"/>
        <v>0</v>
      </c>
      <c r="S659" s="507"/>
      <c r="T659" s="508"/>
      <c r="U659" s="509">
        <f t="shared" si="238"/>
        <v>0</v>
      </c>
      <c r="V659" s="510"/>
      <c r="W659" s="510"/>
    </row>
    <row r="660" spans="1:23" ht="12" customHeight="1">
      <c r="A660" s="498">
        <v>32010837</v>
      </c>
      <c r="B660" s="499"/>
      <c r="C660" s="500"/>
      <c r="D660" s="501"/>
      <c r="E660" s="501"/>
      <c r="F660" s="501"/>
      <c r="H660" s="501"/>
      <c r="I660" s="502"/>
      <c r="J660" s="503">
        <f t="shared" si="233"/>
        <v>0</v>
      </c>
      <c r="K660" s="503">
        <f t="shared" si="239"/>
        <v>0</v>
      </c>
      <c r="L660" s="503">
        <f t="shared" si="239"/>
        <v>0</v>
      </c>
      <c r="M660" s="511">
        <f t="shared" si="234"/>
        <v>0</v>
      </c>
      <c r="N660" s="503">
        <f t="shared" si="240"/>
        <v>0</v>
      </c>
      <c r="O660" s="503">
        <f t="shared" si="240"/>
        <v>0</v>
      </c>
      <c r="P660" s="504">
        <f t="shared" si="241"/>
        <v>0</v>
      </c>
      <c r="Q660" s="505">
        <f t="shared" si="241"/>
        <v>0</v>
      </c>
      <c r="R660" s="506">
        <f t="shared" si="241"/>
        <v>0</v>
      </c>
      <c r="S660" s="507"/>
      <c r="T660" s="508"/>
      <c r="U660" s="509">
        <f t="shared" si="238"/>
        <v>0</v>
      </c>
      <c r="V660" s="510"/>
      <c r="W660" s="510"/>
    </row>
    <row r="661" spans="1:23" ht="12" customHeight="1">
      <c r="A661" s="498">
        <v>32010890</v>
      </c>
      <c r="B661" s="499"/>
      <c r="C661" s="500"/>
      <c r="D661" s="501"/>
      <c r="E661" s="501"/>
      <c r="F661" s="501"/>
      <c r="G661" s="501"/>
      <c r="H661" s="501"/>
      <c r="I661" s="502"/>
      <c r="J661" s="503">
        <f t="shared" si="233"/>
        <v>0</v>
      </c>
      <c r="K661" s="503">
        <f t="shared" ref="K661:L680" si="242">SUMIF($A$10:$A$332,$A661,K$10:K$332)</f>
        <v>0</v>
      </c>
      <c r="L661" s="503">
        <f t="shared" si="242"/>
        <v>0</v>
      </c>
      <c r="M661" s="511">
        <f t="shared" si="234"/>
        <v>0</v>
      </c>
      <c r="N661" s="503">
        <f t="shared" ref="N661:O680" si="243">SUMIF($A$10:$A$332,$A661,N$10:N$332)</f>
        <v>0</v>
      </c>
      <c r="O661" s="503">
        <f t="shared" si="243"/>
        <v>0</v>
      </c>
      <c r="P661" s="504">
        <f t="shared" ref="P661:R680" si="244">SUMIF($A$10:$A$327,$A661,P$10:P$327)</f>
        <v>0</v>
      </c>
      <c r="Q661" s="505">
        <f t="shared" si="244"/>
        <v>0</v>
      </c>
      <c r="R661" s="506">
        <f t="shared" si="244"/>
        <v>0</v>
      </c>
      <c r="S661" s="507"/>
      <c r="T661" s="508"/>
      <c r="U661" s="509">
        <f t="shared" si="238"/>
        <v>0</v>
      </c>
      <c r="V661" s="510"/>
      <c r="W661" s="510"/>
    </row>
    <row r="662" spans="1:23" ht="12" customHeight="1">
      <c r="A662" s="498">
        <v>32101870</v>
      </c>
      <c r="B662" s="499"/>
      <c r="C662" s="500"/>
      <c r="D662" s="501"/>
      <c r="E662" s="501"/>
      <c r="F662" s="501"/>
      <c r="G662" s="501"/>
      <c r="H662" s="501"/>
      <c r="I662" s="502"/>
      <c r="J662" s="503">
        <f t="shared" si="233"/>
        <v>0</v>
      </c>
      <c r="K662" s="503">
        <f t="shared" si="242"/>
        <v>0</v>
      </c>
      <c r="L662" s="503">
        <f t="shared" si="242"/>
        <v>0</v>
      </c>
      <c r="M662" s="511">
        <f t="shared" si="234"/>
        <v>0</v>
      </c>
      <c r="N662" s="503">
        <f t="shared" si="243"/>
        <v>0</v>
      </c>
      <c r="O662" s="503">
        <f t="shared" si="243"/>
        <v>0</v>
      </c>
      <c r="P662" s="504">
        <f t="shared" si="244"/>
        <v>0</v>
      </c>
      <c r="Q662" s="505">
        <f t="shared" si="244"/>
        <v>0</v>
      </c>
      <c r="R662" s="506">
        <f t="shared" si="244"/>
        <v>0</v>
      </c>
      <c r="S662" s="507"/>
      <c r="T662" s="508"/>
      <c r="U662" s="509">
        <f t="shared" si="238"/>
        <v>0</v>
      </c>
      <c r="V662" s="510"/>
      <c r="W662" s="510"/>
    </row>
    <row r="663" spans="1:23" ht="12" customHeight="1">
      <c r="A663" s="498">
        <v>32110108</v>
      </c>
      <c r="B663" s="499"/>
      <c r="C663" s="500"/>
      <c r="D663" s="501"/>
      <c r="E663" s="501"/>
      <c r="F663" s="501"/>
      <c r="G663" s="501"/>
      <c r="H663" s="501"/>
      <c r="I663" s="502"/>
      <c r="J663" s="503">
        <f t="shared" si="233"/>
        <v>0</v>
      </c>
      <c r="K663" s="503">
        <f t="shared" si="242"/>
        <v>0</v>
      </c>
      <c r="L663" s="503">
        <f t="shared" si="242"/>
        <v>0</v>
      </c>
      <c r="M663" s="511">
        <f t="shared" si="234"/>
        <v>0</v>
      </c>
      <c r="N663" s="503">
        <f t="shared" si="243"/>
        <v>0</v>
      </c>
      <c r="O663" s="503">
        <f t="shared" si="243"/>
        <v>0</v>
      </c>
      <c r="P663" s="504">
        <f t="shared" si="244"/>
        <v>0</v>
      </c>
      <c r="Q663" s="505">
        <f t="shared" si="244"/>
        <v>0</v>
      </c>
      <c r="R663" s="506">
        <f t="shared" si="244"/>
        <v>0</v>
      </c>
      <c r="S663" s="507"/>
      <c r="T663" s="508"/>
      <c r="U663" s="509">
        <f t="shared" si="238"/>
        <v>0</v>
      </c>
      <c r="V663" s="510"/>
      <c r="W663" s="510"/>
    </row>
    <row r="664" spans="1:23" ht="12" customHeight="1">
      <c r="A664" s="498">
        <v>32110811</v>
      </c>
      <c r="B664" s="499"/>
      <c r="C664" s="500"/>
      <c r="D664" s="501"/>
      <c r="E664" s="501"/>
      <c r="F664" s="501"/>
      <c r="G664" s="501"/>
      <c r="H664" s="501"/>
      <c r="I664" s="502"/>
      <c r="J664" s="503">
        <f t="shared" si="233"/>
        <v>0</v>
      </c>
      <c r="K664" s="503">
        <f t="shared" si="242"/>
        <v>0</v>
      </c>
      <c r="L664" s="503">
        <f t="shared" si="242"/>
        <v>0</v>
      </c>
      <c r="M664" s="511">
        <f t="shared" si="234"/>
        <v>0</v>
      </c>
      <c r="N664" s="503">
        <f t="shared" si="243"/>
        <v>0</v>
      </c>
      <c r="O664" s="503">
        <f t="shared" si="243"/>
        <v>0</v>
      </c>
      <c r="P664" s="504">
        <f t="shared" si="244"/>
        <v>0</v>
      </c>
      <c r="Q664" s="505">
        <f t="shared" si="244"/>
        <v>0</v>
      </c>
      <c r="R664" s="506">
        <f t="shared" si="244"/>
        <v>0</v>
      </c>
      <c r="S664" s="507"/>
      <c r="T664" s="508"/>
      <c r="U664" s="509">
        <f t="shared" si="238"/>
        <v>0</v>
      </c>
      <c r="V664" s="510"/>
      <c r="W664" s="510"/>
    </row>
    <row r="665" spans="1:23" ht="12" customHeight="1">
      <c r="A665" s="498">
        <v>32110834</v>
      </c>
      <c r="B665" s="499"/>
      <c r="C665" s="500"/>
      <c r="D665" s="501"/>
      <c r="E665" s="501"/>
      <c r="F665" s="501"/>
      <c r="G665" s="501"/>
      <c r="H665" s="501"/>
      <c r="I665" s="502"/>
      <c r="J665" s="503">
        <f t="shared" si="233"/>
        <v>0</v>
      </c>
      <c r="K665" s="503">
        <f t="shared" si="242"/>
        <v>0</v>
      </c>
      <c r="L665" s="503">
        <f t="shared" si="242"/>
        <v>0</v>
      </c>
      <c r="M665" s="511">
        <f t="shared" si="234"/>
        <v>0</v>
      </c>
      <c r="N665" s="503">
        <f t="shared" si="243"/>
        <v>0</v>
      </c>
      <c r="O665" s="503">
        <f t="shared" si="243"/>
        <v>0</v>
      </c>
      <c r="P665" s="504">
        <f t="shared" si="244"/>
        <v>0</v>
      </c>
      <c r="Q665" s="505">
        <f t="shared" si="244"/>
        <v>0</v>
      </c>
      <c r="R665" s="506">
        <f t="shared" si="244"/>
        <v>0</v>
      </c>
      <c r="S665" s="507"/>
      <c r="T665" s="508"/>
      <c r="U665" s="509">
        <f t="shared" si="238"/>
        <v>0</v>
      </c>
      <c r="V665" s="510"/>
      <c r="W665" s="510"/>
    </row>
    <row r="666" spans="1:23" ht="12" customHeight="1">
      <c r="A666" s="498">
        <v>32110837</v>
      </c>
      <c r="B666" s="499"/>
      <c r="C666" s="500"/>
      <c r="D666" s="501"/>
      <c r="E666" s="501"/>
      <c r="F666" s="501"/>
      <c r="G666" s="501"/>
      <c r="H666" s="501"/>
      <c r="I666" s="502"/>
      <c r="J666" s="503">
        <f t="shared" si="233"/>
        <v>0</v>
      </c>
      <c r="K666" s="503">
        <f t="shared" si="242"/>
        <v>0</v>
      </c>
      <c r="L666" s="503">
        <f t="shared" si="242"/>
        <v>0</v>
      </c>
      <c r="M666" s="511">
        <f t="shared" si="234"/>
        <v>0</v>
      </c>
      <c r="N666" s="503">
        <f t="shared" si="243"/>
        <v>0</v>
      </c>
      <c r="O666" s="503">
        <f t="shared" si="243"/>
        <v>0</v>
      </c>
      <c r="P666" s="504">
        <f t="shared" si="244"/>
        <v>0</v>
      </c>
      <c r="Q666" s="505">
        <f t="shared" si="244"/>
        <v>0</v>
      </c>
      <c r="R666" s="506">
        <f t="shared" si="244"/>
        <v>0</v>
      </c>
      <c r="S666" s="507"/>
      <c r="T666" s="508"/>
      <c r="U666" s="509">
        <f t="shared" si="238"/>
        <v>0</v>
      </c>
      <c r="V666" s="510"/>
      <c r="W666" s="510"/>
    </row>
    <row r="667" spans="1:23" ht="12" customHeight="1">
      <c r="A667" s="498">
        <v>32110890</v>
      </c>
      <c r="B667" s="499"/>
      <c r="C667" s="500"/>
      <c r="D667" s="501"/>
      <c r="E667" s="501"/>
      <c r="F667" s="501"/>
      <c r="G667" s="501"/>
      <c r="H667" s="501"/>
      <c r="I667" s="502"/>
      <c r="J667" s="503">
        <f t="shared" si="233"/>
        <v>0</v>
      </c>
      <c r="K667" s="503">
        <f t="shared" si="242"/>
        <v>0</v>
      </c>
      <c r="L667" s="503">
        <f t="shared" si="242"/>
        <v>0</v>
      </c>
      <c r="M667" s="511">
        <f t="shared" si="234"/>
        <v>0</v>
      </c>
      <c r="N667" s="503">
        <f t="shared" si="243"/>
        <v>0</v>
      </c>
      <c r="O667" s="503">
        <f t="shared" si="243"/>
        <v>0</v>
      </c>
      <c r="P667" s="504">
        <f t="shared" si="244"/>
        <v>0</v>
      </c>
      <c r="Q667" s="505">
        <f t="shared" si="244"/>
        <v>0</v>
      </c>
      <c r="R667" s="506">
        <f t="shared" si="244"/>
        <v>0</v>
      </c>
      <c r="S667" s="507"/>
      <c r="T667" s="508"/>
      <c r="U667" s="509">
        <f t="shared" si="238"/>
        <v>0</v>
      </c>
      <c r="V667" s="510"/>
      <c r="W667" s="510"/>
    </row>
    <row r="668" spans="1:23" ht="12" customHeight="1">
      <c r="A668" s="498">
        <v>33221834</v>
      </c>
      <c r="B668" s="499"/>
      <c r="C668" s="500"/>
      <c r="D668" s="501"/>
      <c r="E668" s="501"/>
      <c r="F668" s="501"/>
      <c r="G668" s="501"/>
      <c r="H668" s="501"/>
      <c r="I668" s="502"/>
      <c r="J668" s="503">
        <f t="shared" si="233"/>
        <v>0</v>
      </c>
      <c r="K668" s="503">
        <f t="shared" si="242"/>
        <v>0</v>
      </c>
      <c r="L668" s="503">
        <f t="shared" si="242"/>
        <v>0</v>
      </c>
      <c r="M668" s="511">
        <f t="shared" si="234"/>
        <v>0</v>
      </c>
      <c r="N668" s="503">
        <f t="shared" si="243"/>
        <v>0</v>
      </c>
      <c r="O668" s="503">
        <f t="shared" si="243"/>
        <v>0</v>
      </c>
      <c r="P668" s="504">
        <f t="shared" si="244"/>
        <v>0</v>
      </c>
      <c r="Q668" s="505">
        <f t="shared" si="244"/>
        <v>0</v>
      </c>
      <c r="R668" s="506">
        <f t="shared" si="244"/>
        <v>0</v>
      </c>
      <c r="S668" s="507"/>
      <c r="T668" s="508"/>
      <c r="U668" s="509">
        <f t="shared" si="238"/>
        <v>0</v>
      </c>
      <c r="V668" s="510"/>
      <c r="W668" s="510"/>
    </row>
    <row r="669" spans="1:23" ht="12" customHeight="1">
      <c r="A669" s="498">
        <v>33221873</v>
      </c>
      <c r="B669" s="499"/>
      <c r="C669" s="500"/>
      <c r="D669" s="501"/>
      <c r="E669" s="501"/>
      <c r="F669" s="501"/>
      <c r="G669" s="501"/>
      <c r="H669" s="501"/>
      <c r="I669" s="502"/>
      <c r="J669" s="503">
        <f t="shared" si="233"/>
        <v>0</v>
      </c>
      <c r="K669" s="503">
        <f t="shared" si="242"/>
        <v>0</v>
      </c>
      <c r="L669" s="503">
        <f t="shared" si="242"/>
        <v>0</v>
      </c>
      <c r="M669" s="511">
        <f t="shared" si="234"/>
        <v>0</v>
      </c>
      <c r="N669" s="503">
        <f t="shared" si="243"/>
        <v>0</v>
      </c>
      <c r="O669" s="503">
        <f t="shared" si="243"/>
        <v>0</v>
      </c>
      <c r="P669" s="504">
        <f t="shared" si="244"/>
        <v>0</v>
      </c>
      <c r="Q669" s="505">
        <f t="shared" si="244"/>
        <v>0</v>
      </c>
      <c r="R669" s="506">
        <f t="shared" si="244"/>
        <v>0</v>
      </c>
      <c r="S669" s="507"/>
      <c r="T669" s="508"/>
      <c r="U669" s="509">
        <f t="shared" ref="U669:U693" si="245">SUMIF($A$10:$A$327,$A669,U$10:U$327)</f>
        <v>0</v>
      </c>
      <c r="V669" s="510"/>
      <c r="W669" s="510"/>
    </row>
    <row r="670" spans="1:23" ht="12" customHeight="1">
      <c r="A670" s="498">
        <v>33245837</v>
      </c>
      <c r="B670" s="499"/>
      <c r="C670" s="500"/>
      <c r="D670" s="501"/>
      <c r="E670" s="501"/>
      <c r="F670" s="501"/>
      <c r="G670" s="501"/>
      <c r="H670" s="501"/>
      <c r="I670" s="502"/>
      <c r="J670" s="503">
        <f t="shared" si="233"/>
        <v>0</v>
      </c>
      <c r="K670" s="503">
        <f t="shared" si="242"/>
        <v>0</v>
      </c>
      <c r="L670" s="503">
        <f t="shared" si="242"/>
        <v>0</v>
      </c>
      <c r="M670" s="511">
        <f t="shared" si="234"/>
        <v>0</v>
      </c>
      <c r="N670" s="503">
        <f t="shared" si="243"/>
        <v>0</v>
      </c>
      <c r="O670" s="503">
        <f t="shared" si="243"/>
        <v>0</v>
      </c>
      <c r="P670" s="504">
        <f t="shared" si="244"/>
        <v>0</v>
      </c>
      <c r="Q670" s="505">
        <f t="shared" si="244"/>
        <v>0</v>
      </c>
      <c r="R670" s="506">
        <f t="shared" si="244"/>
        <v>0</v>
      </c>
      <c r="S670" s="507"/>
      <c r="T670" s="508"/>
      <c r="U670" s="509">
        <f t="shared" si="245"/>
        <v>0</v>
      </c>
      <c r="V670" s="510"/>
      <c r="W670" s="510"/>
    </row>
    <row r="671" spans="1:23" ht="12" customHeight="1">
      <c r="A671" s="498">
        <v>36210108</v>
      </c>
      <c r="B671" s="499"/>
      <c r="C671" s="500"/>
      <c r="D671" s="501"/>
      <c r="E671" s="501"/>
      <c r="F671" s="501"/>
      <c r="G671" s="501"/>
      <c r="H671" s="501"/>
      <c r="I671" s="502"/>
      <c r="J671" s="503">
        <f t="shared" si="233"/>
        <v>0</v>
      </c>
      <c r="K671" s="503">
        <f t="shared" si="242"/>
        <v>0</v>
      </c>
      <c r="L671" s="503">
        <f t="shared" si="242"/>
        <v>0</v>
      </c>
      <c r="M671" s="511">
        <f t="shared" si="234"/>
        <v>0</v>
      </c>
      <c r="N671" s="503">
        <f t="shared" si="243"/>
        <v>0</v>
      </c>
      <c r="O671" s="503">
        <f t="shared" si="243"/>
        <v>0</v>
      </c>
      <c r="P671" s="504">
        <f t="shared" si="244"/>
        <v>0</v>
      </c>
      <c r="Q671" s="505">
        <f t="shared" si="244"/>
        <v>0</v>
      </c>
      <c r="R671" s="506">
        <f t="shared" si="244"/>
        <v>0</v>
      </c>
      <c r="S671" s="507"/>
      <c r="T671" s="508"/>
      <c r="U671" s="509">
        <f t="shared" si="245"/>
        <v>0</v>
      </c>
      <c r="V671" s="510"/>
      <c r="W671" s="510"/>
    </row>
    <row r="672" spans="1:23" ht="12" customHeight="1">
      <c r="A672" s="498">
        <v>36210831</v>
      </c>
      <c r="B672" s="499"/>
      <c r="C672" s="500"/>
      <c r="D672" s="501"/>
      <c r="E672" s="501"/>
      <c r="F672" s="501"/>
      <c r="G672" s="501"/>
      <c r="H672" s="501"/>
      <c r="I672" s="502"/>
      <c r="J672" s="503">
        <f t="shared" si="233"/>
        <v>0</v>
      </c>
      <c r="K672" s="503">
        <f t="shared" si="242"/>
        <v>0</v>
      </c>
      <c r="L672" s="503">
        <f t="shared" si="242"/>
        <v>0</v>
      </c>
      <c r="M672" s="511">
        <f t="shared" si="234"/>
        <v>0</v>
      </c>
      <c r="N672" s="503">
        <f t="shared" si="243"/>
        <v>0</v>
      </c>
      <c r="O672" s="503">
        <f t="shared" si="243"/>
        <v>0</v>
      </c>
      <c r="P672" s="504">
        <f t="shared" si="244"/>
        <v>0</v>
      </c>
      <c r="Q672" s="505">
        <f t="shared" si="244"/>
        <v>0</v>
      </c>
      <c r="R672" s="506">
        <f t="shared" si="244"/>
        <v>0</v>
      </c>
      <c r="S672" s="507"/>
      <c r="T672" s="508"/>
      <c r="U672" s="509">
        <f t="shared" si="245"/>
        <v>0</v>
      </c>
      <c r="V672" s="510"/>
      <c r="W672" s="510"/>
    </row>
    <row r="673" spans="1:23" ht="12" customHeight="1">
      <c r="A673" s="498">
        <v>36420834</v>
      </c>
      <c r="B673" s="499"/>
      <c r="C673" s="500"/>
      <c r="D673" s="501"/>
      <c r="E673" s="501"/>
      <c r="F673" s="501"/>
      <c r="G673" s="501"/>
      <c r="H673" s="501"/>
      <c r="I673" s="502"/>
      <c r="J673" s="503">
        <f t="shared" si="233"/>
        <v>0</v>
      </c>
      <c r="K673" s="503">
        <f t="shared" si="242"/>
        <v>0</v>
      </c>
      <c r="L673" s="503">
        <f t="shared" si="242"/>
        <v>0</v>
      </c>
      <c r="M673" s="511">
        <f t="shared" si="234"/>
        <v>0</v>
      </c>
      <c r="N673" s="503">
        <f t="shared" si="243"/>
        <v>0</v>
      </c>
      <c r="O673" s="503">
        <f t="shared" si="243"/>
        <v>0</v>
      </c>
      <c r="P673" s="504">
        <f t="shared" si="244"/>
        <v>0</v>
      </c>
      <c r="Q673" s="505">
        <f t="shared" si="244"/>
        <v>0</v>
      </c>
      <c r="R673" s="506">
        <f t="shared" si="244"/>
        <v>0</v>
      </c>
      <c r="S673" s="507"/>
      <c r="T673" s="508"/>
      <c r="U673" s="509">
        <f t="shared" si="245"/>
        <v>0</v>
      </c>
      <c r="V673" s="510"/>
      <c r="W673" s="510"/>
    </row>
    <row r="674" spans="1:23" ht="12" customHeight="1">
      <c r="A674" s="498">
        <v>36420890</v>
      </c>
      <c r="B674" s="499"/>
      <c r="C674" s="500"/>
      <c r="D674" s="501"/>
      <c r="E674" s="501"/>
      <c r="F674" s="501"/>
      <c r="G674" s="501"/>
      <c r="H674" s="501"/>
      <c r="I674" s="502"/>
      <c r="J674" s="503">
        <f t="shared" si="233"/>
        <v>0</v>
      </c>
      <c r="K674" s="503">
        <f t="shared" si="242"/>
        <v>0</v>
      </c>
      <c r="L674" s="503">
        <f t="shared" si="242"/>
        <v>0</v>
      </c>
      <c r="M674" s="511">
        <f t="shared" si="234"/>
        <v>0</v>
      </c>
      <c r="N674" s="503">
        <f t="shared" si="243"/>
        <v>0</v>
      </c>
      <c r="O674" s="503">
        <f t="shared" si="243"/>
        <v>0</v>
      </c>
      <c r="P674" s="504">
        <f t="shared" si="244"/>
        <v>0</v>
      </c>
      <c r="Q674" s="505">
        <f t="shared" si="244"/>
        <v>0</v>
      </c>
      <c r="R674" s="506">
        <f t="shared" si="244"/>
        <v>0</v>
      </c>
      <c r="S674" s="507"/>
      <c r="T674" s="508"/>
      <c r="U674" s="509">
        <f t="shared" si="245"/>
        <v>0</v>
      </c>
      <c r="V674" s="510"/>
      <c r="W674" s="510"/>
    </row>
    <row r="675" spans="1:23" ht="12" customHeight="1">
      <c r="A675" s="498">
        <v>36430104</v>
      </c>
      <c r="B675" s="499"/>
      <c r="C675" s="500"/>
      <c r="D675" s="501"/>
      <c r="E675" s="501"/>
      <c r="F675" s="501"/>
      <c r="G675" s="501"/>
      <c r="H675" s="501"/>
      <c r="I675" s="502"/>
      <c r="J675" s="503">
        <f t="shared" si="233"/>
        <v>0</v>
      </c>
      <c r="K675" s="503">
        <f t="shared" si="242"/>
        <v>0</v>
      </c>
      <c r="L675" s="503">
        <f t="shared" si="242"/>
        <v>0</v>
      </c>
      <c r="M675" s="511">
        <f t="shared" si="234"/>
        <v>0</v>
      </c>
      <c r="N675" s="503">
        <f t="shared" si="243"/>
        <v>0</v>
      </c>
      <c r="O675" s="503">
        <f t="shared" si="243"/>
        <v>0</v>
      </c>
      <c r="P675" s="504">
        <f t="shared" si="244"/>
        <v>0</v>
      </c>
      <c r="Q675" s="505">
        <f t="shared" si="244"/>
        <v>0</v>
      </c>
      <c r="R675" s="506">
        <f t="shared" si="244"/>
        <v>0</v>
      </c>
      <c r="S675" s="507"/>
      <c r="T675" s="508"/>
      <c r="U675" s="509">
        <f t="shared" si="245"/>
        <v>0</v>
      </c>
      <c r="V675" s="510"/>
      <c r="W675" s="510"/>
    </row>
    <row r="676" spans="1:23" ht="12" customHeight="1">
      <c r="A676" s="498">
        <v>36430837</v>
      </c>
      <c r="B676" s="499"/>
      <c r="C676" s="500"/>
      <c r="D676" s="501"/>
      <c r="E676" s="501"/>
      <c r="F676" s="501"/>
      <c r="G676" s="501"/>
      <c r="H676" s="501"/>
      <c r="I676" s="502"/>
      <c r="J676" s="503">
        <f t="shared" si="233"/>
        <v>0</v>
      </c>
      <c r="K676" s="503">
        <f t="shared" si="242"/>
        <v>0</v>
      </c>
      <c r="L676" s="503">
        <f t="shared" si="242"/>
        <v>0</v>
      </c>
      <c r="M676" s="511">
        <f t="shared" si="234"/>
        <v>0</v>
      </c>
      <c r="N676" s="503">
        <f t="shared" si="243"/>
        <v>0</v>
      </c>
      <c r="O676" s="503">
        <f t="shared" si="243"/>
        <v>0</v>
      </c>
      <c r="P676" s="504">
        <f t="shared" si="244"/>
        <v>0</v>
      </c>
      <c r="Q676" s="505">
        <f t="shared" si="244"/>
        <v>0</v>
      </c>
      <c r="R676" s="506">
        <f t="shared" si="244"/>
        <v>0</v>
      </c>
      <c r="S676" s="507"/>
      <c r="T676" s="508"/>
      <c r="U676" s="509">
        <f t="shared" si="245"/>
        <v>0</v>
      </c>
      <c r="V676" s="510"/>
      <c r="W676" s="510"/>
    </row>
    <row r="677" spans="1:23" ht="12" customHeight="1">
      <c r="A677" s="498">
        <v>36430876</v>
      </c>
      <c r="B677" s="499"/>
      <c r="C677" s="500"/>
      <c r="D677" s="501"/>
      <c r="E677" s="501"/>
      <c r="F677" s="501"/>
      <c r="G677" s="501"/>
      <c r="H677" s="501"/>
      <c r="I677" s="502"/>
      <c r="J677" s="503">
        <f t="shared" si="233"/>
        <v>0</v>
      </c>
      <c r="K677" s="503">
        <f t="shared" si="242"/>
        <v>0</v>
      </c>
      <c r="L677" s="503">
        <f t="shared" si="242"/>
        <v>0</v>
      </c>
      <c r="M677" s="511">
        <f t="shared" si="234"/>
        <v>0</v>
      </c>
      <c r="N677" s="503">
        <f t="shared" si="243"/>
        <v>0</v>
      </c>
      <c r="O677" s="503">
        <f t="shared" si="243"/>
        <v>0</v>
      </c>
      <c r="P677" s="504">
        <f t="shared" si="244"/>
        <v>0</v>
      </c>
      <c r="Q677" s="505">
        <f t="shared" si="244"/>
        <v>0</v>
      </c>
      <c r="R677" s="506">
        <f t="shared" si="244"/>
        <v>0</v>
      </c>
      <c r="S677" s="507"/>
      <c r="T677" s="508"/>
      <c r="U677" s="509">
        <f t="shared" si="245"/>
        <v>0</v>
      </c>
      <c r="V677" s="510"/>
      <c r="W677" s="510"/>
    </row>
    <row r="678" spans="1:23" ht="12" customHeight="1">
      <c r="A678" s="498">
        <v>36620834</v>
      </c>
      <c r="B678" s="499"/>
      <c r="C678" s="500"/>
      <c r="D678" s="501"/>
      <c r="E678" s="501"/>
      <c r="F678" s="501"/>
      <c r="G678" s="501"/>
      <c r="H678" s="501"/>
      <c r="I678" s="502"/>
      <c r="J678" s="503">
        <f t="shared" si="233"/>
        <v>0</v>
      </c>
      <c r="K678" s="503">
        <f t="shared" si="242"/>
        <v>0</v>
      </c>
      <c r="L678" s="503">
        <f t="shared" si="242"/>
        <v>0</v>
      </c>
      <c r="M678" s="511">
        <f t="shared" si="234"/>
        <v>0</v>
      </c>
      <c r="N678" s="503">
        <f t="shared" si="243"/>
        <v>0</v>
      </c>
      <c r="O678" s="503">
        <f t="shared" si="243"/>
        <v>0</v>
      </c>
      <c r="P678" s="504">
        <f t="shared" si="244"/>
        <v>0</v>
      </c>
      <c r="Q678" s="505">
        <f t="shared" si="244"/>
        <v>0</v>
      </c>
      <c r="R678" s="506">
        <f t="shared" si="244"/>
        <v>0</v>
      </c>
      <c r="S678" s="507"/>
      <c r="T678" s="508"/>
      <c r="U678" s="509">
        <f t="shared" si="245"/>
        <v>0</v>
      </c>
      <c r="V678" s="510"/>
      <c r="W678" s="510"/>
    </row>
    <row r="679" spans="1:23" ht="12" customHeight="1">
      <c r="A679" s="498">
        <v>36630104</v>
      </c>
      <c r="B679" s="499"/>
      <c r="C679" s="500"/>
      <c r="D679" s="501"/>
      <c r="E679" s="501"/>
      <c r="F679" s="501"/>
      <c r="G679" s="501"/>
      <c r="H679" s="501"/>
      <c r="I679" s="502"/>
      <c r="J679" s="503">
        <f t="shared" si="233"/>
        <v>0</v>
      </c>
      <c r="K679" s="503">
        <f t="shared" si="242"/>
        <v>0</v>
      </c>
      <c r="L679" s="503">
        <f t="shared" si="242"/>
        <v>0</v>
      </c>
      <c r="M679" s="511">
        <f t="shared" si="234"/>
        <v>0</v>
      </c>
      <c r="N679" s="503">
        <f t="shared" si="243"/>
        <v>0</v>
      </c>
      <c r="O679" s="503">
        <f t="shared" si="243"/>
        <v>0</v>
      </c>
      <c r="P679" s="504">
        <f t="shared" si="244"/>
        <v>0</v>
      </c>
      <c r="Q679" s="505">
        <f t="shared" si="244"/>
        <v>0</v>
      </c>
      <c r="R679" s="506">
        <f t="shared" si="244"/>
        <v>0</v>
      </c>
      <c r="S679" s="507"/>
      <c r="T679" s="508"/>
      <c r="U679" s="509">
        <f t="shared" si="245"/>
        <v>0</v>
      </c>
      <c r="V679" s="510"/>
      <c r="W679" s="510"/>
    </row>
    <row r="680" spans="1:23" ht="12" customHeight="1">
      <c r="A680" s="498">
        <v>36630107</v>
      </c>
      <c r="B680" s="499"/>
      <c r="C680" s="500"/>
      <c r="D680" s="501"/>
      <c r="E680" s="501"/>
      <c r="F680" s="501"/>
      <c r="G680" s="501"/>
      <c r="H680" s="501"/>
      <c r="I680" s="502"/>
      <c r="J680" s="503">
        <f t="shared" ref="J680:J693" si="246">SUMIF($A$10:$A$332,$A680,J$10:J$332)</f>
        <v>0</v>
      </c>
      <c r="K680" s="503">
        <f t="shared" si="242"/>
        <v>0</v>
      </c>
      <c r="L680" s="503">
        <f t="shared" si="242"/>
        <v>0</v>
      </c>
      <c r="M680" s="511">
        <f t="shared" si="234"/>
        <v>0</v>
      </c>
      <c r="N680" s="503">
        <f t="shared" si="243"/>
        <v>0</v>
      </c>
      <c r="O680" s="503">
        <f t="shared" si="243"/>
        <v>0</v>
      </c>
      <c r="P680" s="504">
        <f t="shared" si="244"/>
        <v>0</v>
      </c>
      <c r="Q680" s="505">
        <f t="shared" si="244"/>
        <v>0</v>
      </c>
      <c r="R680" s="506">
        <f t="shared" si="244"/>
        <v>0</v>
      </c>
      <c r="S680" s="507"/>
      <c r="T680" s="508"/>
      <c r="U680" s="509">
        <f t="shared" si="245"/>
        <v>0</v>
      </c>
      <c r="V680" s="510"/>
      <c r="W680" s="510"/>
    </row>
    <row r="681" spans="1:23" ht="12" customHeight="1">
      <c r="A681" s="498">
        <v>36630890</v>
      </c>
      <c r="B681" s="499"/>
      <c r="C681" s="500"/>
      <c r="D681" s="501"/>
      <c r="E681" s="501"/>
      <c r="F681" s="501"/>
      <c r="G681" s="501"/>
      <c r="H681" s="501"/>
      <c r="I681" s="502"/>
      <c r="J681" s="503">
        <f t="shared" si="246"/>
        <v>0</v>
      </c>
      <c r="K681" s="503">
        <f t="shared" ref="K681:L693" si="247">SUMIF($A$10:$A$332,$A681,K$10:K$332)</f>
        <v>0</v>
      </c>
      <c r="L681" s="503">
        <f t="shared" si="247"/>
        <v>0</v>
      </c>
      <c r="M681" s="511">
        <f t="shared" ref="M681:M693" si="248">SUMIF($A$10:$A$327,$A681,M$10:M$327)</f>
        <v>0</v>
      </c>
      <c r="N681" s="503">
        <f t="shared" ref="N681:O693" si="249">SUMIF($A$10:$A$332,$A681,N$10:N$332)</f>
        <v>0</v>
      </c>
      <c r="O681" s="503">
        <f t="shared" si="249"/>
        <v>0</v>
      </c>
      <c r="P681" s="504">
        <f t="shared" ref="P681:R693" si="250">SUMIF($A$10:$A$327,$A681,P$10:P$327)</f>
        <v>0</v>
      </c>
      <c r="Q681" s="505">
        <f t="shared" si="250"/>
        <v>0</v>
      </c>
      <c r="R681" s="506">
        <f t="shared" si="250"/>
        <v>0</v>
      </c>
      <c r="S681" s="507"/>
      <c r="T681" s="508"/>
      <c r="U681" s="509">
        <f t="shared" si="245"/>
        <v>0</v>
      </c>
      <c r="V681" s="510"/>
      <c r="W681" s="510"/>
    </row>
    <row r="682" spans="1:23" ht="12" customHeight="1">
      <c r="A682" s="498">
        <v>36710834</v>
      </c>
      <c r="B682" s="499"/>
      <c r="C682" s="500"/>
      <c r="D682" s="501"/>
      <c r="E682" s="501"/>
      <c r="F682" s="501"/>
      <c r="G682" s="501"/>
      <c r="H682" s="501"/>
      <c r="I682" s="502"/>
      <c r="J682" s="503">
        <f t="shared" si="246"/>
        <v>0</v>
      </c>
      <c r="K682" s="503">
        <f t="shared" si="247"/>
        <v>0</v>
      </c>
      <c r="L682" s="503">
        <f t="shared" si="247"/>
        <v>0</v>
      </c>
      <c r="M682" s="511">
        <f t="shared" si="248"/>
        <v>0</v>
      </c>
      <c r="N682" s="503">
        <f t="shared" si="249"/>
        <v>0</v>
      </c>
      <c r="O682" s="503">
        <f t="shared" si="249"/>
        <v>0</v>
      </c>
      <c r="P682" s="504">
        <f t="shared" si="250"/>
        <v>0</v>
      </c>
      <c r="Q682" s="505">
        <f t="shared" si="250"/>
        <v>0</v>
      </c>
      <c r="R682" s="506">
        <f t="shared" si="250"/>
        <v>0</v>
      </c>
      <c r="S682" s="507"/>
      <c r="T682" s="508"/>
      <c r="U682" s="509">
        <f t="shared" si="245"/>
        <v>0</v>
      </c>
      <c r="V682" s="510"/>
      <c r="W682" s="510"/>
    </row>
    <row r="683" spans="1:23" ht="12" customHeight="1">
      <c r="A683" s="498">
        <v>36730104</v>
      </c>
      <c r="B683" s="499"/>
      <c r="C683" s="500"/>
      <c r="D683" s="501"/>
      <c r="E683" s="501"/>
      <c r="F683" s="501"/>
      <c r="G683" s="501"/>
      <c r="H683" s="501"/>
      <c r="I683" s="502"/>
      <c r="J683" s="503">
        <f t="shared" si="246"/>
        <v>0</v>
      </c>
      <c r="K683" s="503">
        <f t="shared" si="247"/>
        <v>0</v>
      </c>
      <c r="L683" s="503">
        <f t="shared" si="247"/>
        <v>0</v>
      </c>
      <c r="M683" s="511">
        <f t="shared" si="248"/>
        <v>0</v>
      </c>
      <c r="N683" s="503">
        <f t="shared" si="249"/>
        <v>0</v>
      </c>
      <c r="O683" s="503">
        <f t="shared" si="249"/>
        <v>0</v>
      </c>
      <c r="P683" s="504">
        <f t="shared" si="250"/>
        <v>0</v>
      </c>
      <c r="Q683" s="505">
        <f t="shared" si="250"/>
        <v>0</v>
      </c>
      <c r="R683" s="506">
        <f t="shared" si="250"/>
        <v>0</v>
      </c>
      <c r="S683" s="507"/>
      <c r="T683" s="508"/>
      <c r="U683" s="509">
        <f t="shared" si="245"/>
        <v>0</v>
      </c>
      <c r="V683" s="510"/>
      <c r="W683" s="510"/>
    </row>
    <row r="684" spans="1:23" ht="10.9" customHeight="1">
      <c r="A684" s="498">
        <v>36730107</v>
      </c>
      <c r="B684" s="499"/>
      <c r="C684" s="500"/>
      <c r="D684" s="501"/>
      <c r="E684" s="501"/>
      <c r="F684" s="501"/>
      <c r="G684" s="501"/>
      <c r="H684" s="501"/>
      <c r="I684" s="502"/>
      <c r="J684" s="503">
        <f t="shared" si="246"/>
        <v>0</v>
      </c>
      <c r="K684" s="503">
        <f t="shared" si="247"/>
        <v>0</v>
      </c>
      <c r="L684" s="503">
        <f t="shared" si="247"/>
        <v>0</v>
      </c>
      <c r="M684" s="511">
        <f t="shared" si="248"/>
        <v>0</v>
      </c>
      <c r="N684" s="503">
        <f t="shared" si="249"/>
        <v>0</v>
      </c>
      <c r="O684" s="503">
        <f t="shared" si="249"/>
        <v>0</v>
      </c>
      <c r="P684" s="504">
        <f t="shared" si="250"/>
        <v>0</v>
      </c>
      <c r="Q684" s="505">
        <f t="shared" si="250"/>
        <v>0</v>
      </c>
      <c r="R684" s="506">
        <f t="shared" si="250"/>
        <v>0</v>
      </c>
      <c r="S684" s="507"/>
      <c r="T684" s="508"/>
      <c r="U684" s="509">
        <f t="shared" si="245"/>
        <v>0</v>
      </c>
      <c r="V684" s="510"/>
      <c r="W684" s="510"/>
    </row>
    <row r="685" spans="1:23" ht="12" customHeight="1">
      <c r="A685" s="498">
        <v>36730853</v>
      </c>
      <c r="B685" s="499"/>
      <c r="C685" s="500"/>
      <c r="D685" s="501"/>
      <c r="E685" s="501"/>
      <c r="F685" s="501"/>
      <c r="G685" s="501"/>
      <c r="H685" s="501"/>
      <c r="I685" s="502"/>
      <c r="J685" s="503">
        <f t="shared" si="246"/>
        <v>0</v>
      </c>
      <c r="K685" s="503">
        <f t="shared" si="247"/>
        <v>0</v>
      </c>
      <c r="L685" s="503">
        <f t="shared" si="247"/>
        <v>0</v>
      </c>
      <c r="M685" s="511">
        <f t="shared" si="248"/>
        <v>0</v>
      </c>
      <c r="N685" s="503">
        <f t="shared" si="249"/>
        <v>0</v>
      </c>
      <c r="O685" s="503">
        <f t="shared" si="249"/>
        <v>0</v>
      </c>
      <c r="P685" s="504">
        <f t="shared" si="250"/>
        <v>0</v>
      </c>
      <c r="Q685" s="505">
        <f t="shared" si="250"/>
        <v>0</v>
      </c>
      <c r="R685" s="506">
        <f t="shared" si="250"/>
        <v>0</v>
      </c>
      <c r="S685" s="507"/>
      <c r="T685" s="508"/>
      <c r="U685" s="509">
        <f t="shared" si="245"/>
        <v>0</v>
      </c>
      <c r="V685" s="510"/>
      <c r="W685" s="510"/>
    </row>
    <row r="686" spans="1:23" ht="12" customHeight="1">
      <c r="A686" s="498">
        <v>36730876</v>
      </c>
      <c r="B686" s="499"/>
      <c r="C686" s="500"/>
      <c r="D686" s="501"/>
      <c r="E686" s="501"/>
      <c r="F686" s="501"/>
      <c r="G686" s="501"/>
      <c r="H686" s="501"/>
      <c r="I686" s="502"/>
      <c r="J686" s="503">
        <f t="shared" si="246"/>
        <v>0</v>
      </c>
      <c r="K686" s="503">
        <f t="shared" si="247"/>
        <v>0</v>
      </c>
      <c r="L686" s="503">
        <f t="shared" si="247"/>
        <v>0</v>
      </c>
      <c r="M686" s="511">
        <f t="shared" si="248"/>
        <v>0</v>
      </c>
      <c r="N686" s="503">
        <f t="shared" si="249"/>
        <v>0</v>
      </c>
      <c r="O686" s="503">
        <f t="shared" si="249"/>
        <v>0</v>
      </c>
      <c r="P686" s="504">
        <f t="shared" si="250"/>
        <v>0</v>
      </c>
      <c r="Q686" s="505">
        <f t="shared" si="250"/>
        <v>0</v>
      </c>
      <c r="R686" s="506">
        <f t="shared" si="250"/>
        <v>0</v>
      </c>
      <c r="S686" s="507"/>
      <c r="T686" s="508"/>
      <c r="U686" s="509">
        <f t="shared" si="245"/>
        <v>0</v>
      </c>
      <c r="V686" s="510"/>
      <c r="W686" s="510"/>
    </row>
    <row r="687" spans="1:23" ht="12" customHeight="1">
      <c r="A687" s="498">
        <v>63330107</v>
      </c>
      <c r="B687" s="499"/>
      <c r="C687" s="500"/>
      <c r="D687" s="501"/>
      <c r="E687" s="501"/>
      <c r="F687" s="501"/>
      <c r="G687" s="501"/>
      <c r="H687" s="501"/>
      <c r="I687" s="502"/>
      <c r="J687" s="503">
        <f t="shared" si="246"/>
        <v>0</v>
      </c>
      <c r="K687" s="503">
        <f t="shared" si="247"/>
        <v>0</v>
      </c>
      <c r="L687" s="503">
        <f t="shared" si="247"/>
        <v>0</v>
      </c>
      <c r="M687" s="511">
        <f t="shared" si="248"/>
        <v>0</v>
      </c>
      <c r="N687" s="503">
        <f t="shared" si="249"/>
        <v>0</v>
      </c>
      <c r="O687" s="503">
        <f t="shared" si="249"/>
        <v>0</v>
      </c>
      <c r="P687" s="504">
        <f t="shared" si="250"/>
        <v>0</v>
      </c>
      <c r="Q687" s="505">
        <f t="shared" si="250"/>
        <v>0</v>
      </c>
      <c r="R687" s="506">
        <f t="shared" si="250"/>
        <v>0</v>
      </c>
      <c r="S687" s="507"/>
      <c r="T687" s="508"/>
      <c r="U687" s="509">
        <f t="shared" si="245"/>
        <v>0</v>
      </c>
      <c r="V687" s="510"/>
      <c r="W687" s="510"/>
    </row>
    <row r="688" spans="1:23" ht="12" customHeight="1">
      <c r="A688" s="498"/>
      <c r="B688" s="499"/>
      <c r="C688" s="500"/>
      <c r="D688" s="501"/>
      <c r="E688" s="501"/>
      <c r="F688" s="501"/>
      <c r="G688" s="501"/>
      <c r="H688" s="501"/>
      <c r="I688" s="502"/>
      <c r="J688" s="503">
        <f t="shared" si="246"/>
        <v>0</v>
      </c>
      <c r="K688" s="503">
        <f t="shared" si="247"/>
        <v>0</v>
      </c>
      <c r="L688" s="503">
        <f t="shared" si="247"/>
        <v>0</v>
      </c>
      <c r="M688" s="511">
        <f t="shared" si="248"/>
        <v>0</v>
      </c>
      <c r="N688" s="503">
        <f t="shared" si="249"/>
        <v>0</v>
      </c>
      <c r="O688" s="503">
        <f t="shared" si="249"/>
        <v>0</v>
      </c>
      <c r="P688" s="504">
        <f t="shared" si="250"/>
        <v>0</v>
      </c>
      <c r="Q688" s="505">
        <f t="shared" si="250"/>
        <v>0</v>
      </c>
      <c r="R688" s="506">
        <f t="shared" si="250"/>
        <v>0</v>
      </c>
      <c r="S688" s="507"/>
      <c r="T688" s="508"/>
      <c r="U688" s="509">
        <f t="shared" si="245"/>
        <v>0</v>
      </c>
      <c r="V688" s="510"/>
      <c r="W688" s="510"/>
    </row>
    <row r="689" spans="1:31" ht="12" customHeight="1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 t="shared" si="246"/>
        <v>0</v>
      </c>
      <c r="K689" s="503">
        <f t="shared" si="247"/>
        <v>0</v>
      </c>
      <c r="L689" s="503">
        <f t="shared" si="247"/>
        <v>0</v>
      </c>
      <c r="M689" s="511">
        <f t="shared" si="248"/>
        <v>0</v>
      </c>
      <c r="N689" s="503">
        <f t="shared" si="249"/>
        <v>0</v>
      </c>
      <c r="O689" s="503">
        <f t="shared" si="249"/>
        <v>0</v>
      </c>
      <c r="P689" s="504">
        <f t="shared" si="250"/>
        <v>0</v>
      </c>
      <c r="Q689" s="505">
        <f t="shared" si="250"/>
        <v>0</v>
      </c>
      <c r="R689" s="506">
        <f t="shared" si="250"/>
        <v>0</v>
      </c>
      <c r="S689" s="507"/>
      <c r="T689" s="508"/>
      <c r="U689" s="509">
        <f t="shared" si="245"/>
        <v>0</v>
      </c>
      <c r="V689" s="510"/>
      <c r="W689" s="510"/>
    </row>
    <row r="690" spans="1:31" ht="12" customHeight="1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 t="shared" si="246"/>
        <v>0</v>
      </c>
      <c r="K690" s="503">
        <f t="shared" si="247"/>
        <v>0</v>
      </c>
      <c r="L690" s="503">
        <f t="shared" si="247"/>
        <v>0</v>
      </c>
      <c r="M690" s="511">
        <f t="shared" si="248"/>
        <v>0</v>
      </c>
      <c r="N690" s="503">
        <f t="shared" si="249"/>
        <v>0</v>
      </c>
      <c r="O690" s="503">
        <f t="shared" si="249"/>
        <v>0</v>
      </c>
      <c r="P690" s="504">
        <f t="shared" si="250"/>
        <v>0</v>
      </c>
      <c r="Q690" s="505">
        <f t="shared" si="250"/>
        <v>0</v>
      </c>
      <c r="R690" s="506">
        <f t="shared" si="250"/>
        <v>0</v>
      </c>
      <c r="S690" s="507"/>
      <c r="T690" s="508"/>
      <c r="U690" s="509">
        <f t="shared" si="245"/>
        <v>0</v>
      </c>
      <c r="V690" s="510"/>
      <c r="W690" s="510"/>
    </row>
    <row r="691" spans="1:31" ht="12" customHeight="1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 t="shared" si="246"/>
        <v>0</v>
      </c>
      <c r="K691" s="503">
        <f t="shared" si="247"/>
        <v>0</v>
      </c>
      <c r="L691" s="503">
        <f t="shared" si="247"/>
        <v>0</v>
      </c>
      <c r="M691" s="511">
        <f t="shared" si="248"/>
        <v>0</v>
      </c>
      <c r="N691" s="503">
        <f t="shared" si="249"/>
        <v>0</v>
      </c>
      <c r="O691" s="503">
        <f t="shared" si="249"/>
        <v>0</v>
      </c>
      <c r="P691" s="504">
        <f t="shared" si="250"/>
        <v>0</v>
      </c>
      <c r="Q691" s="505">
        <f t="shared" si="250"/>
        <v>0</v>
      </c>
      <c r="R691" s="506">
        <f t="shared" si="250"/>
        <v>0</v>
      </c>
      <c r="S691" s="507"/>
      <c r="T691" s="508"/>
      <c r="U691" s="509">
        <f t="shared" si="245"/>
        <v>0</v>
      </c>
      <c r="V691" s="510"/>
      <c r="W691" s="510"/>
    </row>
    <row r="692" spans="1:31" ht="12" customHeight="1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 t="shared" si="246"/>
        <v>0</v>
      </c>
      <c r="K692" s="503">
        <f t="shared" si="247"/>
        <v>0</v>
      </c>
      <c r="L692" s="503">
        <f t="shared" si="247"/>
        <v>0</v>
      </c>
      <c r="M692" s="511">
        <f t="shared" si="248"/>
        <v>0</v>
      </c>
      <c r="N692" s="503">
        <f t="shared" si="249"/>
        <v>0</v>
      </c>
      <c r="O692" s="503">
        <f t="shared" si="249"/>
        <v>0</v>
      </c>
      <c r="P692" s="504">
        <f t="shared" si="250"/>
        <v>0</v>
      </c>
      <c r="Q692" s="505">
        <f t="shared" si="250"/>
        <v>0</v>
      </c>
      <c r="R692" s="506">
        <f t="shared" si="250"/>
        <v>0</v>
      </c>
      <c r="S692" s="507"/>
      <c r="T692" s="508"/>
      <c r="U692" s="509">
        <f t="shared" si="245"/>
        <v>0</v>
      </c>
      <c r="V692" s="510"/>
      <c r="W692" s="510"/>
    </row>
    <row r="693" spans="1:31" ht="12" customHeight="1" thickBot="1">
      <c r="A693" s="520"/>
      <c r="B693" s="521"/>
      <c r="C693" s="522"/>
      <c r="D693" s="523"/>
      <c r="E693" s="523"/>
      <c r="F693" s="523"/>
      <c r="G693" s="523"/>
      <c r="H693" s="523"/>
      <c r="I693" s="524"/>
      <c r="J693" s="503">
        <f t="shared" si="246"/>
        <v>0</v>
      </c>
      <c r="K693" s="503">
        <f t="shared" si="247"/>
        <v>0</v>
      </c>
      <c r="L693" s="503">
        <f t="shared" si="247"/>
        <v>0</v>
      </c>
      <c r="M693" s="525">
        <f t="shared" si="248"/>
        <v>0</v>
      </c>
      <c r="N693" s="503">
        <f t="shared" si="249"/>
        <v>0</v>
      </c>
      <c r="O693" s="503">
        <f t="shared" si="249"/>
        <v>0</v>
      </c>
      <c r="P693" s="526">
        <f t="shared" si="250"/>
        <v>0</v>
      </c>
      <c r="Q693" s="527">
        <f t="shared" si="250"/>
        <v>0</v>
      </c>
      <c r="R693" s="528">
        <f t="shared" si="250"/>
        <v>0</v>
      </c>
      <c r="S693" s="529"/>
      <c r="T693" s="530"/>
      <c r="U693" s="531">
        <f t="shared" si="245"/>
        <v>0</v>
      </c>
      <c r="V693" s="532"/>
      <c r="W693" s="532"/>
    </row>
    <row r="694" spans="1:31" ht="12" customHeight="1" thickBot="1">
      <c r="A694" s="533" t="s">
        <v>23</v>
      </c>
      <c r="B694" s="534"/>
      <c r="C694" s="535"/>
      <c r="D694" s="536"/>
      <c r="E694" s="536"/>
      <c r="F694" s="536"/>
      <c r="G694" s="536"/>
      <c r="H694" s="536"/>
      <c r="I694" s="537"/>
      <c r="J694" s="538">
        <f t="shared" ref="J694:R694" si="251">SUM(J336:J693)</f>
        <v>1870</v>
      </c>
      <c r="K694" s="539">
        <f t="shared" si="251"/>
        <v>106</v>
      </c>
      <c r="L694" s="539">
        <f t="shared" si="251"/>
        <v>393</v>
      </c>
      <c r="M694" s="539">
        <f t="shared" si="251"/>
        <v>0</v>
      </c>
      <c r="N694" s="539">
        <f t="shared" si="251"/>
        <v>72</v>
      </c>
      <c r="O694" s="540">
        <f t="shared" si="251"/>
        <v>2441</v>
      </c>
      <c r="P694" s="538">
        <f t="shared" si="251"/>
        <v>6484</v>
      </c>
      <c r="Q694" s="539">
        <f t="shared" si="251"/>
        <v>4203</v>
      </c>
      <c r="R694" s="528">
        <f t="shared" si="251"/>
        <v>10687</v>
      </c>
      <c r="S694" s="541"/>
      <c r="T694" s="542"/>
      <c r="U694" s="543">
        <f>SUM(U336:U693)</f>
        <v>13128</v>
      </c>
      <c r="V694" s="544"/>
      <c r="W694" s="544"/>
    </row>
    <row r="695" spans="1:31" ht="12" customHeight="1">
      <c r="U695" s="547">
        <f>U694-U334</f>
        <v>0</v>
      </c>
      <c r="V695" s="547"/>
    </row>
    <row r="696" spans="1:31" ht="12" customHeight="1">
      <c r="A696" s="965" t="s">
        <v>365</v>
      </c>
      <c r="B696" s="965"/>
    </row>
    <row r="697" spans="1:31" ht="12" customHeight="1">
      <c r="A697" s="965" t="s">
        <v>366</v>
      </c>
      <c r="B697" s="965"/>
    </row>
    <row r="698" spans="1:31" s="519" customFormat="1" ht="18" customHeight="1">
      <c r="A698" s="546" t="s">
        <v>367</v>
      </c>
      <c r="B698" s="546"/>
      <c r="C698" s="548"/>
      <c r="J698" s="345"/>
      <c r="K698" s="345"/>
      <c r="L698" s="345"/>
      <c r="M698" s="345"/>
      <c r="N698" s="345"/>
      <c r="O698" s="345"/>
      <c r="P698" s="176"/>
      <c r="Q698" s="176"/>
      <c r="R698" s="176"/>
      <c r="S698" s="546"/>
      <c r="T698" s="546"/>
      <c r="U698" s="55"/>
      <c r="V698" s="55"/>
      <c r="W698" s="55"/>
      <c r="X698" s="55"/>
      <c r="Y698" s="55"/>
      <c r="Z698" s="55"/>
      <c r="AA698" s="55"/>
      <c r="AB698" s="55"/>
      <c r="AC698" s="55"/>
      <c r="AD698" s="55"/>
      <c r="AE698" s="55"/>
    </row>
  </sheetData>
  <mergeCells count="19">
    <mergeCell ref="A333:C333"/>
    <mergeCell ref="A696:B696"/>
    <mergeCell ref="A697:B697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6F96F-8E35-4D51-8C5F-FAAB3B1E22EC}">
  <dimension ref="A1:AE756"/>
  <sheetViews>
    <sheetView topLeftCell="A3" workbookViewId="0">
      <pane xSplit="9" ySplit="11" topLeftCell="J341" activePane="bottomRight" state="frozen"/>
      <selection activeCell="A3" sqref="A3"/>
      <selection pane="topRight" activeCell="J3" sqref="J3"/>
      <selection pane="bottomLeft" activeCell="A14" sqref="A14"/>
      <selection pane="bottomRight" activeCell="F355" sqref="F355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10.625" style="55" customWidth="1"/>
    <col min="4" max="4" width="10.25" style="638" customWidth="1"/>
    <col min="5" max="5" width="8.75" style="519" customWidth="1"/>
    <col min="6" max="6" width="10.625" style="519" customWidth="1"/>
    <col min="7" max="7" width="10" style="519" customWidth="1"/>
    <col min="8" max="8" width="9.25" style="519" customWidth="1"/>
    <col min="9" max="9" width="15.875" style="638" customWidth="1"/>
    <col min="10" max="11" width="8.375" style="55" customWidth="1"/>
    <col min="12" max="12" width="8" style="55" customWidth="1"/>
    <col min="13" max="13" width="7.625" style="55" customWidth="1"/>
    <col min="14" max="14" width="8.125" style="55" customWidth="1"/>
    <col min="15" max="15" width="10.25" style="55" customWidth="1"/>
    <col min="16" max="16" width="11.625" style="55" customWidth="1"/>
    <col min="17" max="17" width="15" style="55" customWidth="1"/>
    <col min="18" max="18" width="14" style="55" customWidth="1"/>
    <col min="19" max="19" width="11.125" style="546" customWidth="1"/>
    <col min="20" max="20" width="9" style="546" customWidth="1"/>
    <col min="21" max="21" width="13.375" style="55" customWidth="1"/>
    <col min="22" max="22" width="7.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3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3"/>
      <c r="E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18" customHeight="1">
      <c r="A4" s="942" t="s">
        <v>511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507</v>
      </c>
      <c r="D5" s="549"/>
      <c r="E5" s="10"/>
      <c r="F5" s="10"/>
      <c r="G5" s="10"/>
      <c r="H5" s="10"/>
      <c r="I5" s="549"/>
      <c r="S5" s="1"/>
      <c r="T5" s="1"/>
    </row>
    <row r="6" spans="1:31" s="2" customFormat="1" ht="15" customHeight="1" thickBot="1">
      <c r="A6" s="1" t="s">
        <v>4</v>
      </c>
      <c r="D6" s="549"/>
      <c r="E6" s="10"/>
      <c r="F6" s="10"/>
      <c r="G6" s="10"/>
      <c r="H6" s="10"/>
      <c r="I6" s="549"/>
      <c r="S6" s="1"/>
      <c r="T6" s="1"/>
    </row>
    <row r="7" spans="1:31" s="2" customFormat="1" ht="18" customHeight="1">
      <c r="A7" s="969" t="s">
        <v>6</v>
      </c>
      <c r="B7" s="970"/>
      <c r="C7" s="970"/>
      <c r="D7" s="970"/>
      <c r="E7" s="970"/>
      <c r="F7" s="970"/>
      <c r="G7" s="970"/>
      <c r="H7" s="970"/>
      <c r="I7" s="971"/>
      <c r="J7" s="972" t="s">
        <v>7</v>
      </c>
      <c r="K7" s="973"/>
      <c r="L7" s="973"/>
      <c r="M7" s="973"/>
      <c r="N7" s="973"/>
      <c r="O7" s="973"/>
      <c r="P7" s="973"/>
      <c r="Q7" s="973"/>
      <c r="R7" s="973"/>
      <c r="S7" s="973"/>
      <c r="T7" s="973"/>
      <c r="U7" s="973"/>
      <c r="V7" s="973"/>
      <c r="W7" s="974"/>
      <c r="X7" s="975" t="s">
        <v>8</v>
      </c>
      <c r="Y7" s="976"/>
      <c r="Z7" s="976"/>
      <c r="AA7" s="976"/>
      <c r="AB7" s="976"/>
      <c r="AC7" s="976"/>
      <c r="AD7" s="976"/>
      <c r="AE7" s="977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79" t="s">
        <v>14</v>
      </c>
      <c r="Q8" s="980"/>
      <c r="R8" s="980"/>
      <c r="S8" s="981" t="s">
        <v>15</v>
      </c>
      <c r="T8" s="982"/>
      <c r="U8" s="983"/>
      <c r="V8" s="13"/>
      <c r="W8" s="984" t="s">
        <v>16</v>
      </c>
      <c r="X8" s="936" t="s">
        <v>13</v>
      </c>
      <c r="Y8" s="937"/>
      <c r="Z8" s="937"/>
      <c r="AA8" s="937"/>
      <c r="AB8" s="937"/>
      <c r="AC8" s="938"/>
      <c r="AD8" s="550" t="s">
        <v>14</v>
      </c>
      <c r="AE8" s="939" t="s">
        <v>15</v>
      </c>
    </row>
    <row r="9" spans="1:31" s="2" customFormat="1" ht="30" customHeight="1" thickBot="1">
      <c r="A9" s="953"/>
      <c r="B9" s="953"/>
      <c r="C9" s="978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4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85"/>
      <c r="X9" s="26" t="s">
        <v>17</v>
      </c>
      <c r="Y9" s="27" t="s">
        <v>18</v>
      </c>
      <c r="Z9" s="27" t="s">
        <v>19</v>
      </c>
      <c r="AA9" s="27" t="s">
        <v>368</v>
      </c>
      <c r="AB9" s="27" t="s">
        <v>21</v>
      </c>
      <c r="AC9" s="28" t="s">
        <v>23</v>
      </c>
      <c r="AD9" s="29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551"/>
      <c r="E10" s="34"/>
      <c r="F10" s="34"/>
      <c r="G10" s="34"/>
      <c r="H10" s="35"/>
      <c r="I10" s="552" t="s">
        <v>28</v>
      </c>
      <c r="J10" s="553"/>
      <c r="K10" s="467"/>
      <c r="L10" s="467"/>
      <c r="M10" s="467"/>
      <c r="N10" s="339"/>
      <c r="O10" s="46">
        <f t="shared" ref="O10:O38" si="0">SUM(J10:N10)</f>
        <v>0</v>
      </c>
      <c r="P10" s="554"/>
      <c r="Q10" s="45"/>
      <c r="R10" s="339">
        <f t="shared" ref="R10:R22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 t="shared" ref="X10:X38" si="2">(J10*1000)/C10</f>
        <v>0</v>
      </c>
      <c r="Y10" s="50">
        <f t="shared" ref="Y10:Y37" si="3">(K10*1000)/C10</f>
        <v>0</v>
      </c>
      <c r="Z10" s="50">
        <f t="shared" ref="Z10:Z37" si="4">(L10*1000)/C10</f>
        <v>0</v>
      </c>
      <c r="AA10" s="50">
        <f t="shared" ref="AA10:AA37" si="5">(M10*1000)/C10</f>
        <v>0</v>
      </c>
      <c r="AB10" s="51">
        <f t="shared" ref="AB10:AB37" si="6">(N10*1000)/C10</f>
        <v>0</v>
      </c>
      <c r="AC10" s="52">
        <f>SUM(X10:AB10)</f>
        <v>0</v>
      </c>
      <c r="AD10" s="53">
        <f t="shared" ref="AD10:AD45" si="7"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551"/>
      <c r="E11" s="34"/>
      <c r="F11" s="34"/>
      <c r="G11" s="34"/>
      <c r="H11" s="35"/>
      <c r="I11" s="552" t="s">
        <v>28</v>
      </c>
      <c r="J11" s="553"/>
      <c r="K11" s="467"/>
      <c r="L11" s="467"/>
      <c r="M11" s="467"/>
      <c r="N11" s="339"/>
      <c r="O11" s="46">
        <f t="shared" si="0"/>
        <v>0</v>
      </c>
      <c r="P11" s="554"/>
      <c r="Q11" s="45"/>
      <c r="R11" s="339">
        <f t="shared" si="1"/>
        <v>0</v>
      </c>
      <c r="S11" s="44">
        <f t="shared" ref="S11:S45" si="8">SUM(O11,R11)</f>
        <v>0</v>
      </c>
      <c r="T11" s="45"/>
      <c r="U11" s="46">
        <f t="shared" ref="U11:U104" si="9">SUM(S11:T11)</f>
        <v>0</v>
      </c>
      <c r="V11" s="47"/>
      <c r="W11" s="48"/>
      <c r="X11" s="49">
        <f t="shared" si="2"/>
        <v>0</v>
      </c>
      <c r="Y11" s="50">
        <f t="shared" si="3"/>
        <v>0</v>
      </c>
      <c r="Z11" s="50">
        <f t="shared" si="4"/>
        <v>0</v>
      </c>
      <c r="AA11" s="50">
        <f t="shared" si="5"/>
        <v>0</v>
      </c>
      <c r="AB11" s="51">
        <f t="shared" si="6"/>
        <v>0</v>
      </c>
      <c r="AC11" s="52">
        <f t="shared" ref="AC11:AC38" si="10">SUM(X11:AB11)</f>
        <v>0</v>
      </c>
      <c r="AD11" s="53">
        <f t="shared" si="7"/>
        <v>0</v>
      </c>
      <c r="AE11" s="54">
        <f t="shared" ref="AE11:AE45" si="11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551" t="s">
        <v>29</v>
      </c>
      <c r="E12" s="34"/>
      <c r="F12" s="34"/>
      <c r="G12" s="34"/>
      <c r="H12" s="35"/>
      <c r="I12" s="552"/>
      <c r="J12" s="553"/>
      <c r="K12" s="467"/>
      <c r="L12" s="467"/>
      <c r="M12" s="467"/>
      <c r="N12" s="339"/>
      <c r="O12" s="46">
        <f t="shared" si="0"/>
        <v>0</v>
      </c>
      <c r="P12" s="554"/>
      <c r="Q12" s="45"/>
      <c r="R12" s="339">
        <f t="shared" si="1"/>
        <v>0</v>
      </c>
      <c r="S12" s="44">
        <f t="shared" si="8"/>
        <v>0</v>
      </c>
      <c r="T12" s="45"/>
      <c r="U12" s="46">
        <f t="shared" si="9"/>
        <v>0</v>
      </c>
      <c r="V12" s="47"/>
      <c r="W12" s="48"/>
      <c r="X12" s="49">
        <f t="shared" si="2"/>
        <v>0</v>
      </c>
      <c r="Y12" s="50">
        <f t="shared" si="3"/>
        <v>0</v>
      </c>
      <c r="Z12" s="50">
        <f t="shared" si="4"/>
        <v>0</v>
      </c>
      <c r="AA12" s="50">
        <f t="shared" si="5"/>
        <v>0</v>
      </c>
      <c r="AB12" s="51">
        <f t="shared" si="6"/>
        <v>0</v>
      </c>
      <c r="AC12" s="52">
        <f t="shared" si="10"/>
        <v>0</v>
      </c>
      <c r="AD12" s="53">
        <f t="shared" si="7"/>
        <v>0</v>
      </c>
      <c r="AE12" s="54">
        <f t="shared" si="11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551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552"/>
      <c r="J13" s="553"/>
      <c r="K13" s="467"/>
      <c r="L13" s="467"/>
      <c r="M13" s="467"/>
      <c r="N13" s="339"/>
      <c r="O13" s="46">
        <f t="shared" si="0"/>
        <v>0</v>
      </c>
      <c r="P13" s="554"/>
      <c r="Q13" s="45"/>
      <c r="R13" s="554">
        <f t="shared" si="1"/>
        <v>0</v>
      </c>
      <c r="S13" s="44">
        <f t="shared" si="8"/>
        <v>0</v>
      </c>
      <c r="T13" s="45"/>
      <c r="U13" s="46">
        <f t="shared" si="9"/>
        <v>0</v>
      </c>
      <c r="V13" s="47"/>
      <c r="W13" s="48"/>
      <c r="X13" s="49">
        <f t="shared" si="2"/>
        <v>0</v>
      </c>
      <c r="Y13" s="50">
        <f t="shared" si="3"/>
        <v>0</v>
      </c>
      <c r="Z13" s="50">
        <f t="shared" si="4"/>
        <v>0</v>
      </c>
      <c r="AA13" s="50">
        <f t="shared" si="5"/>
        <v>0</v>
      </c>
      <c r="AB13" s="51">
        <f t="shared" si="6"/>
        <v>0</v>
      </c>
      <c r="AC13" s="52">
        <f t="shared" si="10"/>
        <v>0</v>
      </c>
      <c r="AD13" s="53">
        <f t="shared" si="7"/>
        <v>0</v>
      </c>
      <c r="AE13" s="54">
        <f t="shared" si="11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55" t="s">
        <v>34</v>
      </c>
      <c r="E14" s="34"/>
      <c r="F14" s="34"/>
      <c r="G14" s="34"/>
      <c r="H14" s="35"/>
      <c r="I14" s="552"/>
      <c r="J14" s="116">
        <v>32</v>
      </c>
      <c r="K14" s="556"/>
      <c r="L14" s="556"/>
      <c r="M14" s="556"/>
      <c r="N14" s="557"/>
      <c r="O14" s="558">
        <f t="shared" si="0"/>
        <v>32</v>
      </c>
      <c r="P14" s="554"/>
      <c r="Q14" s="45"/>
      <c r="R14" s="554"/>
      <c r="S14" s="63">
        <f>SUM(O14,R14)</f>
        <v>32</v>
      </c>
      <c r="T14" s="139"/>
      <c r="U14" s="46">
        <f t="shared" si="9"/>
        <v>32</v>
      </c>
      <c r="V14" s="47">
        <f>O14+R14-U14</f>
        <v>0</v>
      </c>
      <c r="W14" s="48"/>
      <c r="X14" s="49">
        <f t="shared" si="2"/>
        <v>1280</v>
      </c>
      <c r="Y14" s="50">
        <f t="shared" si="3"/>
        <v>0</v>
      </c>
      <c r="Z14" s="50">
        <f t="shared" si="4"/>
        <v>0</v>
      </c>
      <c r="AA14" s="50">
        <f t="shared" si="5"/>
        <v>0</v>
      </c>
      <c r="AB14" s="51">
        <f t="shared" si="6"/>
        <v>0</v>
      </c>
      <c r="AC14" s="52">
        <f t="shared" si="10"/>
        <v>1280</v>
      </c>
      <c r="AD14" s="53"/>
      <c r="AE14" s="54"/>
    </row>
    <row r="15" spans="1:31" ht="18" hidden="1" customHeight="1">
      <c r="A15" s="30">
        <v>312008</v>
      </c>
      <c r="B15" s="31">
        <v>2.5</v>
      </c>
      <c r="C15" s="67" t="s">
        <v>27</v>
      </c>
      <c r="D15" s="68" t="s">
        <v>476</v>
      </c>
      <c r="E15" s="34"/>
      <c r="F15" s="34"/>
      <c r="G15" s="34"/>
      <c r="H15" s="35"/>
      <c r="I15" s="552"/>
      <c r="J15" s="559"/>
      <c r="K15" s="560"/>
      <c r="L15" s="560"/>
      <c r="M15" s="560"/>
      <c r="N15" s="561"/>
      <c r="O15" s="562">
        <f t="shared" si="0"/>
        <v>0</v>
      </c>
      <c r="P15" s="436"/>
      <c r="Q15" s="139"/>
      <c r="R15" s="554"/>
      <c r="S15" s="63"/>
      <c r="T15" s="139">
        <f>SUM(O15,R15)</f>
        <v>0</v>
      </c>
      <c r="U15" s="46">
        <f t="shared" si="9"/>
        <v>0</v>
      </c>
      <c r="V15" s="47">
        <f t="shared" ref="V15:V85" si="12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312008</v>
      </c>
      <c r="B16" s="31">
        <v>2.5</v>
      </c>
      <c r="C16" s="94">
        <v>25</v>
      </c>
      <c r="D16" s="914" t="s">
        <v>476</v>
      </c>
      <c r="E16" s="34"/>
      <c r="F16" s="34"/>
      <c r="G16" s="34"/>
      <c r="H16" s="35"/>
      <c r="I16" s="552"/>
      <c r="J16" s="116">
        <v>16</v>
      </c>
      <c r="K16" s="556"/>
      <c r="L16" s="556"/>
      <c r="M16" s="556"/>
      <c r="N16" s="557"/>
      <c r="O16" s="558">
        <f t="shared" si="0"/>
        <v>16</v>
      </c>
      <c r="P16" s="436"/>
      <c r="Q16" s="139"/>
      <c r="R16" s="554"/>
      <c r="S16" s="63">
        <f t="shared" si="8"/>
        <v>16</v>
      </c>
      <c r="T16" s="139"/>
      <c r="U16" s="46">
        <f t="shared" si="9"/>
        <v>16</v>
      </c>
      <c r="V16" s="47">
        <f t="shared" si="12"/>
        <v>0</v>
      </c>
      <c r="W16" s="48"/>
      <c r="X16" s="49">
        <f>(J16*1000)/C16</f>
        <v>640</v>
      </c>
      <c r="Y16" s="50"/>
      <c r="Z16" s="50"/>
      <c r="AA16" s="50"/>
      <c r="AB16" s="51"/>
      <c r="AC16" s="52">
        <f t="shared" si="10"/>
        <v>640</v>
      </c>
      <c r="AD16" s="53"/>
      <c r="AE16" s="54">
        <f t="shared" si="11"/>
        <v>640</v>
      </c>
    </row>
    <row r="17" spans="1:31" ht="18" customHeight="1">
      <c r="A17" s="30">
        <v>312001</v>
      </c>
      <c r="B17" s="31">
        <v>2.5</v>
      </c>
      <c r="C17" s="67" t="s">
        <v>27</v>
      </c>
      <c r="D17" s="321" t="s">
        <v>29</v>
      </c>
      <c r="E17" s="34"/>
      <c r="F17" s="34"/>
      <c r="G17" s="34"/>
      <c r="H17" s="35"/>
      <c r="I17" s="552"/>
      <c r="J17" s="559">
        <v>14</v>
      </c>
      <c r="K17" s="560"/>
      <c r="L17" s="560"/>
      <c r="M17" s="560"/>
      <c r="N17" s="561"/>
      <c r="O17" s="562">
        <f t="shared" si="0"/>
        <v>14</v>
      </c>
      <c r="P17" s="436"/>
      <c r="Q17" s="139"/>
      <c r="R17" s="554"/>
      <c r="S17" s="63"/>
      <c r="T17" s="139">
        <f>SUM(O17,R17)</f>
        <v>14</v>
      </c>
      <c r="U17" s="46">
        <f t="shared" si="9"/>
        <v>14</v>
      </c>
      <c r="V17" s="47">
        <f t="shared" si="12"/>
        <v>0</v>
      </c>
      <c r="W17" s="48"/>
      <c r="X17" s="49"/>
      <c r="Y17" s="50"/>
      <c r="Z17" s="50"/>
      <c r="AA17" s="50"/>
      <c r="AB17" s="51"/>
      <c r="AC17" s="52"/>
      <c r="AD17" s="53"/>
      <c r="AE17" s="54"/>
    </row>
    <row r="18" spans="1:31" ht="18" customHeight="1">
      <c r="A18" s="30">
        <v>312001</v>
      </c>
      <c r="B18" s="31">
        <v>2.5</v>
      </c>
      <c r="C18" s="32">
        <v>25</v>
      </c>
      <c r="D18" s="551" t="s">
        <v>29</v>
      </c>
      <c r="E18" s="34" t="s">
        <v>30</v>
      </c>
      <c r="F18" s="34" t="s">
        <v>31</v>
      </c>
      <c r="G18" s="34" t="s">
        <v>32</v>
      </c>
      <c r="H18" s="35"/>
      <c r="I18" s="552"/>
      <c r="J18" s="116">
        <v>5</v>
      </c>
      <c r="K18" s="563"/>
      <c r="L18" s="563"/>
      <c r="M18" s="563"/>
      <c r="N18" s="557"/>
      <c r="O18" s="558">
        <f t="shared" si="0"/>
        <v>5</v>
      </c>
      <c r="P18" s="436"/>
      <c r="Q18" s="139"/>
      <c r="R18" s="554"/>
      <c r="S18" s="63">
        <f t="shared" si="8"/>
        <v>5</v>
      </c>
      <c r="T18" s="139"/>
      <c r="U18" s="46">
        <f t="shared" si="9"/>
        <v>5</v>
      </c>
      <c r="V18" s="47">
        <f t="shared" si="12"/>
        <v>0</v>
      </c>
      <c r="W18" s="48" t="s">
        <v>369</v>
      </c>
      <c r="X18" s="49">
        <f>(J18*1000)/C18</f>
        <v>200</v>
      </c>
      <c r="Y18" s="50">
        <f t="shared" si="3"/>
        <v>0</v>
      </c>
      <c r="Z18" s="50">
        <f t="shared" si="4"/>
        <v>0</v>
      </c>
      <c r="AA18" s="50">
        <f t="shared" si="5"/>
        <v>0</v>
      </c>
      <c r="AB18" s="51">
        <f t="shared" si="6"/>
        <v>0</v>
      </c>
      <c r="AC18" s="52">
        <f t="shared" si="10"/>
        <v>200</v>
      </c>
      <c r="AD18" s="53">
        <f t="shared" si="7"/>
        <v>0</v>
      </c>
      <c r="AE18" s="54">
        <f t="shared" si="11"/>
        <v>200</v>
      </c>
    </row>
    <row r="19" spans="1:31" ht="18" hidden="1" customHeight="1">
      <c r="A19" s="30">
        <v>312101</v>
      </c>
      <c r="B19" s="31">
        <v>2.5</v>
      </c>
      <c r="C19" s="67" t="s">
        <v>27</v>
      </c>
      <c r="D19" s="551"/>
      <c r="E19" s="34"/>
      <c r="F19" s="34"/>
      <c r="G19" s="34"/>
      <c r="H19" s="35"/>
      <c r="I19" s="568" t="s">
        <v>36</v>
      </c>
      <c r="J19" s="44"/>
      <c r="K19" s="45"/>
      <c r="L19" s="45"/>
      <c r="M19" s="45"/>
      <c r="N19" s="339"/>
      <c r="O19" s="46"/>
      <c r="P19" s="93"/>
      <c r="Q19" s="70"/>
      <c r="R19" s="565">
        <f t="shared" si="1"/>
        <v>0</v>
      </c>
      <c r="S19" s="140"/>
      <c r="T19" s="139">
        <f>SUM(O19,R19)</f>
        <v>0</v>
      </c>
      <c r="U19" s="46">
        <f t="shared" si="9"/>
        <v>0</v>
      </c>
      <c r="V19" s="47">
        <f t="shared" si="12"/>
        <v>0</v>
      </c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customHeight="1">
      <c r="A20" s="30">
        <v>312101</v>
      </c>
      <c r="B20" s="31">
        <v>2.5</v>
      </c>
      <c r="C20" s="32">
        <v>50</v>
      </c>
      <c r="D20" s="551"/>
      <c r="E20" s="34"/>
      <c r="F20" s="34"/>
      <c r="G20" s="34"/>
      <c r="H20" s="35"/>
      <c r="I20" s="569" t="s">
        <v>36</v>
      </c>
      <c r="J20" s="570" t="s">
        <v>5</v>
      </c>
      <c r="K20" s="571"/>
      <c r="L20" s="571"/>
      <c r="M20" s="571"/>
      <c r="N20" s="572"/>
      <c r="O20" s="573">
        <f t="shared" si="0"/>
        <v>0</v>
      </c>
      <c r="P20" s="93"/>
      <c r="Q20" s="70"/>
      <c r="R20" s="93">
        <f t="shared" si="1"/>
        <v>0</v>
      </c>
      <c r="S20" s="140">
        <f t="shared" si="8"/>
        <v>0</v>
      </c>
      <c r="T20" s="139"/>
      <c r="U20" s="46">
        <f t="shared" si="9"/>
        <v>0</v>
      </c>
      <c r="V20" s="47">
        <f t="shared" si="12"/>
        <v>0</v>
      </c>
      <c r="W20" s="48"/>
      <c r="X20" s="49">
        <v>0</v>
      </c>
      <c r="Y20" s="50">
        <f t="shared" si="3"/>
        <v>0</v>
      </c>
      <c r="Z20" s="50">
        <f t="shared" si="4"/>
        <v>0</v>
      </c>
      <c r="AA20" s="50">
        <f t="shared" si="5"/>
        <v>0</v>
      </c>
      <c r="AB20" s="51">
        <f t="shared" si="6"/>
        <v>0</v>
      </c>
      <c r="AC20" s="52">
        <f t="shared" si="10"/>
        <v>0</v>
      </c>
      <c r="AD20" s="53">
        <f t="shared" si="7"/>
        <v>0</v>
      </c>
      <c r="AE20" s="54">
        <f t="shared" si="11"/>
        <v>0</v>
      </c>
    </row>
    <row r="21" spans="1:31" ht="18" customHeight="1">
      <c r="A21" s="30">
        <v>31210825</v>
      </c>
      <c r="B21" s="31">
        <v>2.5</v>
      </c>
      <c r="C21" s="32">
        <v>50</v>
      </c>
      <c r="D21" s="551"/>
      <c r="E21" s="34"/>
      <c r="F21" s="34"/>
      <c r="G21" s="34"/>
      <c r="H21" s="35"/>
      <c r="I21" s="569" t="s">
        <v>462</v>
      </c>
      <c r="J21" s="570"/>
      <c r="K21" s="571"/>
      <c r="L21" s="571"/>
      <c r="M21" s="571"/>
      <c r="N21" s="572"/>
      <c r="O21" s="573"/>
      <c r="P21" s="93">
        <v>120</v>
      </c>
      <c r="Q21" s="70"/>
      <c r="R21" s="93">
        <f t="shared" si="1"/>
        <v>120</v>
      </c>
      <c r="S21" s="140">
        <f t="shared" si="8"/>
        <v>120</v>
      </c>
      <c r="T21" s="139"/>
      <c r="U21" s="46">
        <f t="shared" si="9"/>
        <v>120</v>
      </c>
      <c r="V21" s="47">
        <f t="shared" si="12"/>
        <v>0</v>
      </c>
      <c r="W21" s="48"/>
      <c r="X21" s="49"/>
      <c r="Y21" s="50"/>
      <c r="Z21" s="50"/>
      <c r="AA21" s="50"/>
      <c r="AB21" s="51"/>
      <c r="AC21" s="52"/>
      <c r="AD21" s="53">
        <f t="shared" si="7"/>
        <v>2400</v>
      </c>
      <c r="AE21" s="54">
        <f t="shared" si="11"/>
        <v>2400</v>
      </c>
    </row>
    <row r="22" spans="1:31" ht="18" customHeight="1">
      <c r="A22" s="30">
        <v>31210831</v>
      </c>
      <c r="B22" s="31">
        <v>2.5</v>
      </c>
      <c r="C22" s="32">
        <v>50</v>
      </c>
      <c r="D22" s="574"/>
      <c r="E22" s="73"/>
      <c r="F22" s="73"/>
      <c r="G22" s="73"/>
      <c r="H22" s="36"/>
      <c r="I22" s="552" t="s">
        <v>37</v>
      </c>
      <c r="J22" s="44"/>
      <c r="K22" s="45"/>
      <c r="L22" s="45"/>
      <c r="M22" s="45"/>
      <c r="N22" s="339"/>
      <c r="O22" s="46">
        <f t="shared" si="0"/>
        <v>0</v>
      </c>
      <c r="P22" s="436">
        <v>400</v>
      </c>
      <c r="Q22" s="139"/>
      <c r="R22" s="554">
        <f t="shared" si="1"/>
        <v>400</v>
      </c>
      <c r="S22" s="63">
        <f t="shared" si="8"/>
        <v>400</v>
      </c>
      <c r="T22" s="139"/>
      <c r="U22" s="46">
        <f t="shared" si="9"/>
        <v>400</v>
      </c>
      <c r="V22" s="47">
        <f t="shared" si="12"/>
        <v>0</v>
      </c>
      <c r="W22" s="48"/>
      <c r="X22" s="49">
        <f t="shared" si="2"/>
        <v>0</v>
      </c>
      <c r="Y22" s="50">
        <f t="shared" si="3"/>
        <v>0</v>
      </c>
      <c r="Z22" s="50">
        <f t="shared" si="4"/>
        <v>0</v>
      </c>
      <c r="AA22" s="50">
        <f t="shared" si="5"/>
        <v>0</v>
      </c>
      <c r="AB22" s="51">
        <f t="shared" si="6"/>
        <v>0</v>
      </c>
      <c r="AC22" s="52">
        <f t="shared" si="10"/>
        <v>0</v>
      </c>
      <c r="AD22" s="53">
        <f t="shared" si="7"/>
        <v>8000</v>
      </c>
      <c r="AE22" s="54">
        <f t="shared" si="11"/>
        <v>8000</v>
      </c>
    </row>
    <row r="23" spans="1:31" ht="18" hidden="1" customHeight="1">
      <c r="A23" s="30">
        <v>314028</v>
      </c>
      <c r="B23" s="31">
        <v>2.8</v>
      </c>
      <c r="C23" s="67" t="s">
        <v>27</v>
      </c>
      <c r="D23" s="575" t="s">
        <v>373</v>
      </c>
      <c r="E23" s="73"/>
      <c r="F23" s="73"/>
      <c r="G23" s="73"/>
      <c r="H23" s="36"/>
      <c r="I23" s="552"/>
      <c r="J23" s="140"/>
      <c r="K23" s="45"/>
      <c r="L23" s="45"/>
      <c r="M23" s="45"/>
      <c r="N23" s="339"/>
      <c r="O23" s="576">
        <f t="shared" si="0"/>
        <v>0</v>
      </c>
      <c r="P23" s="436"/>
      <c r="Q23" s="139"/>
      <c r="R23" s="554"/>
      <c r="S23" s="63"/>
      <c r="T23" s="139">
        <f t="shared" ref="T23" si="13">SUM(O23,R23)</f>
        <v>0</v>
      </c>
      <c r="U23" s="46">
        <f t="shared" si="9"/>
        <v>0</v>
      </c>
      <c r="V23" s="47">
        <f t="shared" si="12"/>
        <v>0</v>
      </c>
      <c r="W23" s="48"/>
      <c r="X23" s="49"/>
      <c r="Y23" s="50"/>
      <c r="Z23" s="50"/>
      <c r="AA23" s="50"/>
      <c r="AB23" s="51"/>
      <c r="AC23" s="52"/>
      <c r="AD23" s="53"/>
      <c r="AE23" s="54"/>
    </row>
    <row r="24" spans="1:31" ht="18" customHeight="1">
      <c r="A24" s="30">
        <v>314021</v>
      </c>
      <c r="B24" s="31">
        <v>2.8</v>
      </c>
      <c r="C24" s="32">
        <v>25</v>
      </c>
      <c r="D24" s="574" t="s">
        <v>39</v>
      </c>
      <c r="E24" s="73"/>
      <c r="F24" s="73"/>
      <c r="G24" s="73"/>
      <c r="H24" s="36"/>
      <c r="I24" s="552"/>
      <c r="J24" s="116">
        <v>16</v>
      </c>
      <c r="K24" s="45"/>
      <c r="L24" s="45"/>
      <c r="M24" s="45"/>
      <c r="N24" s="339"/>
      <c r="O24" s="558">
        <f t="shared" si="0"/>
        <v>16</v>
      </c>
      <c r="P24" s="436"/>
      <c r="Q24" s="139"/>
      <c r="R24" s="554"/>
      <c r="S24" s="63">
        <f t="shared" si="8"/>
        <v>16</v>
      </c>
      <c r="T24" s="139"/>
      <c r="U24" s="46">
        <f t="shared" si="9"/>
        <v>16</v>
      </c>
      <c r="V24" s="47">
        <f t="shared" si="12"/>
        <v>0</v>
      </c>
      <c r="W24" s="48"/>
      <c r="X24" s="49">
        <f t="shared" si="2"/>
        <v>640</v>
      </c>
      <c r="Y24" s="50">
        <f t="shared" si="3"/>
        <v>0</v>
      </c>
      <c r="Z24" s="50">
        <f t="shared" si="4"/>
        <v>0</v>
      </c>
      <c r="AA24" s="50">
        <f t="shared" si="5"/>
        <v>0</v>
      </c>
      <c r="AB24" s="51">
        <f t="shared" si="6"/>
        <v>0</v>
      </c>
      <c r="AC24" s="52">
        <f t="shared" si="10"/>
        <v>640</v>
      </c>
      <c r="AD24" s="53"/>
      <c r="AE24" s="54"/>
    </row>
    <row r="25" spans="1:31" ht="18" customHeight="1">
      <c r="A25" s="82">
        <v>314081</v>
      </c>
      <c r="B25" s="31">
        <v>2.8</v>
      </c>
      <c r="C25" s="32">
        <v>25</v>
      </c>
      <c r="D25" s="574"/>
      <c r="E25" s="73"/>
      <c r="F25" s="73"/>
      <c r="G25" s="73"/>
      <c r="H25" s="36">
        <v>6951</v>
      </c>
      <c r="I25" s="552"/>
      <c r="J25" s="116"/>
      <c r="K25" s="45"/>
      <c r="L25" s="45"/>
      <c r="M25" s="45"/>
      <c r="N25" s="554">
        <v>24</v>
      </c>
      <c r="O25" s="558">
        <f t="shared" si="0"/>
        <v>24</v>
      </c>
      <c r="P25" s="436"/>
      <c r="Q25" s="139"/>
      <c r="R25" s="554"/>
      <c r="S25" s="63">
        <f t="shared" si="8"/>
        <v>24</v>
      </c>
      <c r="T25" s="139"/>
      <c r="U25" s="46">
        <f t="shared" si="9"/>
        <v>24</v>
      </c>
      <c r="V25" s="47">
        <f t="shared" si="12"/>
        <v>0</v>
      </c>
      <c r="W25" s="48"/>
      <c r="X25" s="49"/>
      <c r="Y25" s="50"/>
      <c r="Z25" s="50"/>
      <c r="AA25" s="50"/>
      <c r="AB25" s="51">
        <f t="shared" si="6"/>
        <v>960</v>
      </c>
      <c r="AC25" s="52">
        <f t="shared" si="10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552"/>
      <c r="J26" s="559">
        <v>10</v>
      </c>
      <c r="K26" s="577"/>
      <c r="L26" s="577"/>
      <c r="M26" s="577"/>
      <c r="N26" s="578"/>
      <c r="O26" s="562">
        <f t="shared" si="0"/>
        <v>10</v>
      </c>
      <c r="P26" s="436"/>
      <c r="Q26" s="139"/>
      <c r="R26" s="554"/>
      <c r="S26" s="63"/>
      <c r="T26" s="139">
        <f>SUM(O26,R26)</f>
        <v>10</v>
      </c>
      <c r="U26" s="46">
        <f t="shared" si="9"/>
        <v>10</v>
      </c>
      <c r="V26" s="47">
        <f t="shared" si="12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32">
        <v>25</v>
      </c>
      <c r="D27" s="72">
        <v>551</v>
      </c>
      <c r="E27" s="73">
        <v>951</v>
      </c>
      <c r="F27" s="73" t="s">
        <v>38</v>
      </c>
      <c r="G27" s="73">
        <v>9651</v>
      </c>
      <c r="H27" s="36"/>
      <c r="I27" s="552"/>
      <c r="J27" s="116">
        <v>40</v>
      </c>
      <c r="K27" s="563">
        <v>8</v>
      </c>
      <c r="L27" s="563"/>
      <c r="M27" s="563"/>
      <c r="N27" s="557"/>
      <c r="O27" s="558">
        <f t="shared" si="0"/>
        <v>48</v>
      </c>
      <c r="P27" s="436"/>
      <c r="Q27" s="139"/>
      <c r="R27" s="554"/>
      <c r="S27" s="63">
        <f t="shared" si="8"/>
        <v>48</v>
      </c>
      <c r="T27" s="139"/>
      <c r="U27" s="46">
        <f t="shared" si="9"/>
        <v>48</v>
      </c>
      <c r="V27" s="47">
        <f t="shared" si="12"/>
        <v>0</v>
      </c>
      <c r="W27" s="579" t="s">
        <v>374</v>
      </c>
      <c r="X27" s="49">
        <f t="shared" si="2"/>
        <v>1600</v>
      </c>
      <c r="Y27" s="50">
        <f t="shared" si="3"/>
        <v>320</v>
      </c>
      <c r="Z27" s="50">
        <f t="shared" si="4"/>
        <v>0</v>
      </c>
      <c r="AA27" s="50">
        <f t="shared" si="5"/>
        <v>0</v>
      </c>
      <c r="AB27" s="51">
        <f t="shared" si="6"/>
        <v>0</v>
      </c>
      <c r="AC27" s="52">
        <f t="shared" si="10"/>
        <v>1920</v>
      </c>
      <c r="AD27" s="53">
        <f t="shared" si="7"/>
        <v>0</v>
      </c>
      <c r="AE27" s="54">
        <f t="shared" si="11"/>
        <v>1920</v>
      </c>
    </row>
    <row r="28" spans="1:31" ht="18" customHeight="1">
      <c r="A28" s="30">
        <v>314008</v>
      </c>
      <c r="B28" s="31">
        <v>2.8</v>
      </c>
      <c r="C28" s="32">
        <v>25</v>
      </c>
      <c r="D28" s="574" t="s">
        <v>477</v>
      </c>
      <c r="E28" s="73"/>
      <c r="F28" s="73"/>
      <c r="G28" s="73"/>
      <c r="H28" s="36"/>
      <c r="I28" s="552"/>
      <c r="J28" s="116"/>
      <c r="K28" s="563"/>
      <c r="L28" s="563"/>
      <c r="M28" s="563"/>
      <c r="N28" s="557"/>
      <c r="O28" s="558">
        <f t="shared" si="0"/>
        <v>0</v>
      </c>
      <c r="P28" s="436"/>
      <c r="Q28" s="139"/>
      <c r="R28" s="554"/>
      <c r="S28" s="63">
        <f t="shared" si="8"/>
        <v>0</v>
      </c>
      <c r="T28" s="436"/>
      <c r="U28" s="46">
        <f t="shared" si="9"/>
        <v>0</v>
      </c>
      <c r="V28" s="47">
        <f t="shared" si="12"/>
        <v>0</v>
      </c>
      <c r="W28" s="579"/>
      <c r="X28" s="49">
        <f t="shared" si="2"/>
        <v>0</v>
      </c>
      <c r="Y28" s="50"/>
      <c r="Z28" s="50"/>
      <c r="AA28" s="50"/>
      <c r="AB28" s="51"/>
      <c r="AC28" s="52">
        <f t="shared" si="10"/>
        <v>0</v>
      </c>
      <c r="AD28" s="53"/>
      <c r="AE28" s="54">
        <f t="shared" si="11"/>
        <v>0</v>
      </c>
    </row>
    <row r="29" spans="1:31" ht="18" hidden="1" customHeight="1">
      <c r="A29" s="77">
        <v>31400872</v>
      </c>
      <c r="B29" s="31">
        <v>2.8</v>
      </c>
      <c r="C29" s="390" t="s">
        <v>27</v>
      </c>
      <c r="D29" s="574"/>
      <c r="E29" s="73"/>
      <c r="F29" s="135" t="s">
        <v>489</v>
      </c>
      <c r="G29" s="73"/>
      <c r="H29" s="36"/>
      <c r="I29" s="552"/>
      <c r="J29" s="600"/>
      <c r="K29" s="601"/>
      <c r="L29" s="601"/>
      <c r="M29" s="601"/>
      <c r="N29" s="561"/>
      <c r="O29" s="562">
        <f t="shared" si="0"/>
        <v>0</v>
      </c>
      <c r="P29" s="436"/>
      <c r="Q29" s="139"/>
      <c r="R29" s="554"/>
      <c r="S29" s="63"/>
      <c r="T29" s="139">
        <f>SUM(O29,R29)</f>
        <v>0</v>
      </c>
      <c r="U29" s="46">
        <f t="shared" si="9"/>
        <v>0</v>
      </c>
      <c r="V29" s="47">
        <f t="shared" si="12"/>
        <v>0</v>
      </c>
      <c r="W29" s="579"/>
      <c r="X29" s="49"/>
      <c r="Y29" s="50"/>
      <c r="Z29" s="50"/>
      <c r="AA29" s="50"/>
      <c r="AB29" s="51"/>
      <c r="AC29" s="52"/>
      <c r="AD29" s="53"/>
      <c r="AE29" s="54"/>
    </row>
    <row r="30" spans="1:31" ht="18" customHeight="1">
      <c r="A30" s="30">
        <v>31410825</v>
      </c>
      <c r="B30" s="108">
        <v>4</v>
      </c>
      <c r="C30" s="32">
        <v>50</v>
      </c>
      <c r="D30" s="72"/>
      <c r="E30" s="73"/>
      <c r="F30" s="73"/>
      <c r="G30" s="73"/>
      <c r="H30" s="36"/>
      <c r="I30" s="905" t="s">
        <v>43</v>
      </c>
      <c r="J30" s="116"/>
      <c r="K30" s="563"/>
      <c r="L30" s="563"/>
      <c r="M30" s="563"/>
      <c r="N30" s="557"/>
      <c r="O30" s="558"/>
      <c r="P30" s="436">
        <v>32</v>
      </c>
      <c r="Q30" s="139"/>
      <c r="R30" s="436">
        <f t="shared" ref="R30:R40" si="14">SUM(P30:Q30)</f>
        <v>32</v>
      </c>
      <c r="S30" s="63">
        <f t="shared" si="8"/>
        <v>32</v>
      </c>
      <c r="T30" s="436"/>
      <c r="U30" s="46">
        <f t="shared" si="9"/>
        <v>32</v>
      </c>
      <c r="V30" s="47">
        <f t="shared" si="12"/>
        <v>0</v>
      </c>
      <c r="W30" s="579"/>
      <c r="X30" s="49"/>
      <c r="Y30" s="50"/>
      <c r="Z30" s="50"/>
      <c r="AA30" s="50"/>
      <c r="AB30" s="51"/>
      <c r="AC30" s="52"/>
      <c r="AD30" s="53">
        <f t="shared" si="7"/>
        <v>640</v>
      </c>
      <c r="AE30" s="54">
        <f t="shared" si="11"/>
        <v>640</v>
      </c>
    </row>
    <row r="31" spans="1:31" ht="18" customHeight="1">
      <c r="A31" s="30">
        <v>31410854</v>
      </c>
      <c r="B31" s="108">
        <v>4</v>
      </c>
      <c r="C31" s="67" t="s">
        <v>27</v>
      </c>
      <c r="D31" s="574"/>
      <c r="E31" s="73"/>
      <c r="F31" s="73"/>
      <c r="G31" s="73"/>
      <c r="H31" s="36"/>
      <c r="I31" s="89" t="s">
        <v>42</v>
      </c>
      <c r="J31" s="580"/>
      <c r="K31" s="581"/>
      <c r="L31" s="581"/>
      <c r="M31" s="581"/>
      <c r="N31" s="582"/>
      <c r="O31" s="583">
        <f t="shared" si="0"/>
        <v>0</v>
      </c>
      <c r="P31" s="415"/>
      <c r="Q31" s="117">
        <v>42</v>
      </c>
      <c r="R31" s="415">
        <f t="shared" si="14"/>
        <v>42</v>
      </c>
      <c r="S31" s="580"/>
      <c r="T31" s="436">
        <f>SUM(R31:S31)</f>
        <v>42</v>
      </c>
      <c r="U31" s="46">
        <f t="shared" si="9"/>
        <v>42</v>
      </c>
      <c r="V31" s="47">
        <f t="shared" si="12"/>
        <v>0</v>
      </c>
      <c r="W31" s="48"/>
      <c r="X31" s="49"/>
      <c r="Y31" s="50"/>
      <c r="Z31" s="50"/>
      <c r="AA31" s="50"/>
      <c r="AB31" s="51"/>
      <c r="AC31" s="52"/>
      <c r="AD31" s="53"/>
      <c r="AE31" s="54">
        <f t="shared" si="11"/>
        <v>0</v>
      </c>
    </row>
    <row r="32" spans="1:31" ht="18" customHeight="1">
      <c r="A32" s="30">
        <v>31410831</v>
      </c>
      <c r="B32" s="108">
        <v>4</v>
      </c>
      <c r="C32" s="390" t="s">
        <v>27</v>
      </c>
      <c r="D32" s="574"/>
      <c r="E32" s="73"/>
      <c r="F32" s="73"/>
      <c r="G32" s="73"/>
      <c r="H32" s="36"/>
      <c r="I32" s="89" t="s">
        <v>463</v>
      </c>
      <c r="J32" s="580"/>
      <c r="K32" s="581"/>
      <c r="L32" s="581"/>
      <c r="M32" s="581"/>
      <c r="N32" s="582"/>
      <c r="O32" s="583"/>
      <c r="P32" s="415">
        <v>5</v>
      </c>
      <c r="Q32" s="584"/>
      <c r="R32" s="415">
        <f t="shared" si="14"/>
        <v>5</v>
      </c>
      <c r="S32" s="580"/>
      <c r="T32" s="436">
        <f>SUM(R32:S32)</f>
        <v>5</v>
      </c>
      <c r="U32" s="46">
        <f t="shared" si="9"/>
        <v>5</v>
      </c>
      <c r="V32" s="47">
        <f t="shared" si="12"/>
        <v>0</v>
      </c>
      <c r="W32" s="48"/>
      <c r="X32" s="49"/>
      <c r="Y32" s="50"/>
      <c r="Z32" s="50"/>
      <c r="AA32" s="50"/>
      <c r="AB32" s="51"/>
      <c r="AC32" s="52"/>
      <c r="AD32" s="53"/>
      <c r="AE32" s="54"/>
    </row>
    <row r="33" spans="1:31" ht="18" customHeight="1">
      <c r="A33" s="30">
        <v>31410831</v>
      </c>
      <c r="B33" s="108">
        <v>4</v>
      </c>
      <c r="C33" s="94">
        <v>50</v>
      </c>
      <c r="D33" s="574"/>
      <c r="E33" s="73"/>
      <c r="F33" s="73"/>
      <c r="G33" s="73"/>
      <c r="H33" s="36"/>
      <c r="I33" s="904" t="s">
        <v>463</v>
      </c>
      <c r="J33" s="580"/>
      <c r="K33" s="581"/>
      <c r="L33" s="581"/>
      <c r="M33" s="581"/>
      <c r="N33" s="582"/>
      <c r="O33" s="583"/>
      <c r="P33" s="902">
        <v>160</v>
      </c>
      <c r="Q33" s="581"/>
      <c r="R33" s="436">
        <f t="shared" si="14"/>
        <v>160</v>
      </c>
      <c r="S33" s="63">
        <f t="shared" si="8"/>
        <v>160</v>
      </c>
      <c r="T33" s="436"/>
      <c r="U33" s="46">
        <f t="shared" si="9"/>
        <v>160</v>
      </c>
      <c r="V33" s="47">
        <f t="shared" si="12"/>
        <v>0</v>
      </c>
      <c r="W33" s="48"/>
      <c r="X33" s="49"/>
      <c r="Y33" s="50"/>
      <c r="Z33" s="50"/>
      <c r="AA33" s="50"/>
      <c r="AB33" s="51"/>
      <c r="AC33" s="52"/>
      <c r="AD33" s="53">
        <f t="shared" si="7"/>
        <v>3200</v>
      </c>
      <c r="AE33" s="54">
        <f t="shared" si="11"/>
        <v>3200</v>
      </c>
    </row>
    <row r="34" spans="1:31" ht="18" customHeight="1">
      <c r="A34" s="30">
        <v>31410854</v>
      </c>
      <c r="B34" s="108">
        <v>4</v>
      </c>
      <c r="C34" s="96">
        <v>50</v>
      </c>
      <c r="D34" s="574"/>
      <c r="E34" s="73"/>
      <c r="F34" s="73"/>
      <c r="G34" s="73"/>
      <c r="H34" s="36"/>
      <c r="I34" s="904" t="s">
        <v>42</v>
      </c>
      <c r="J34" s="580"/>
      <c r="K34" s="581"/>
      <c r="L34" s="581"/>
      <c r="M34" s="581"/>
      <c r="N34" s="582"/>
      <c r="O34" s="583"/>
      <c r="P34" s="436"/>
      <c r="Q34" s="139">
        <v>300</v>
      </c>
      <c r="R34" s="436">
        <f t="shared" si="14"/>
        <v>300</v>
      </c>
      <c r="S34" s="63">
        <f t="shared" si="8"/>
        <v>300</v>
      </c>
      <c r="T34" s="139"/>
      <c r="U34" s="46">
        <f t="shared" si="9"/>
        <v>300</v>
      </c>
      <c r="V34" s="47">
        <f t="shared" si="12"/>
        <v>0</v>
      </c>
      <c r="W34" s="48"/>
      <c r="X34" s="49"/>
      <c r="Y34" s="50"/>
      <c r="Z34" s="50"/>
      <c r="AA34" s="50"/>
      <c r="AB34" s="51"/>
      <c r="AC34" s="52"/>
      <c r="AD34" s="53">
        <f t="shared" si="7"/>
        <v>6000</v>
      </c>
      <c r="AE34" s="54">
        <f t="shared" si="11"/>
        <v>6000</v>
      </c>
    </row>
    <row r="35" spans="1:31" ht="18" hidden="1" customHeight="1">
      <c r="A35" s="30">
        <v>31400126</v>
      </c>
      <c r="B35" s="31">
        <v>2.5</v>
      </c>
      <c r="C35" s="32">
        <v>25</v>
      </c>
      <c r="D35" s="585" t="s">
        <v>41</v>
      </c>
      <c r="E35" s="73"/>
      <c r="F35" s="73"/>
      <c r="G35" s="73"/>
      <c r="H35" s="73"/>
      <c r="I35" s="568"/>
      <c r="J35" s="140"/>
      <c r="K35" s="70"/>
      <c r="L35" s="70"/>
      <c r="M35" s="70"/>
      <c r="N35" s="586"/>
      <c r="O35" s="587">
        <f t="shared" si="0"/>
        <v>0</v>
      </c>
      <c r="P35" s="93"/>
      <c r="Q35" s="70"/>
      <c r="R35" s="567">
        <f t="shared" si="14"/>
        <v>0</v>
      </c>
      <c r="S35" s="140">
        <f t="shared" si="8"/>
        <v>0</v>
      </c>
      <c r="T35" s="139"/>
      <c r="U35" s="46">
        <f t="shared" si="9"/>
        <v>0</v>
      </c>
      <c r="V35" s="47">
        <f t="shared" si="12"/>
        <v>0</v>
      </c>
      <c r="W35" s="48"/>
      <c r="X35" s="49">
        <f t="shared" si="2"/>
        <v>0</v>
      </c>
      <c r="Y35" s="50">
        <f t="shared" si="3"/>
        <v>0</v>
      </c>
      <c r="Z35" s="50">
        <f t="shared" si="4"/>
        <v>0</v>
      </c>
      <c r="AA35" s="50">
        <f t="shared" si="5"/>
        <v>0</v>
      </c>
      <c r="AB35" s="51">
        <f t="shared" si="6"/>
        <v>0</v>
      </c>
      <c r="AC35" s="52">
        <f t="shared" si="10"/>
        <v>0</v>
      </c>
      <c r="AD35" s="53">
        <f t="shared" si="7"/>
        <v>0</v>
      </c>
      <c r="AE35" s="54">
        <f t="shared" si="11"/>
        <v>0</v>
      </c>
    </row>
    <row r="36" spans="1:31" ht="18" hidden="1" customHeight="1">
      <c r="A36" s="100">
        <v>314011</v>
      </c>
      <c r="B36" s="101">
        <v>2.8</v>
      </c>
      <c r="C36" s="67" t="s">
        <v>27</v>
      </c>
      <c r="D36" s="102" t="s">
        <v>46</v>
      </c>
      <c r="E36" s="103"/>
      <c r="F36" s="103"/>
      <c r="G36" s="103"/>
      <c r="H36" s="104"/>
      <c r="I36" s="588"/>
      <c r="J36" s="559"/>
      <c r="K36" s="589"/>
      <c r="L36" s="589"/>
      <c r="M36" s="589"/>
      <c r="N36" s="590"/>
      <c r="O36" s="591">
        <f t="shared" si="0"/>
        <v>0</v>
      </c>
      <c r="P36" s="93"/>
      <c r="Q36" s="70"/>
      <c r="R36" s="93"/>
      <c r="S36" s="140"/>
      <c r="T36" s="139">
        <f>SUM(O36,R36)</f>
        <v>0</v>
      </c>
      <c r="U36" s="46">
        <f t="shared" si="9"/>
        <v>0</v>
      </c>
      <c r="V36" s="47">
        <f t="shared" si="12"/>
        <v>0</v>
      </c>
      <c r="W36" s="48"/>
      <c r="X36" s="49"/>
      <c r="Y36" s="50"/>
      <c r="Z36" s="50"/>
      <c r="AA36" s="50"/>
      <c r="AB36" s="51"/>
      <c r="AC36" s="52"/>
      <c r="AD36" s="53"/>
      <c r="AE36" s="54"/>
    </row>
    <row r="37" spans="1:31" ht="18" customHeight="1">
      <c r="A37" s="30">
        <v>314011</v>
      </c>
      <c r="B37" s="31">
        <v>2.8</v>
      </c>
      <c r="C37" s="106">
        <v>25</v>
      </c>
      <c r="D37" s="574" t="s">
        <v>46</v>
      </c>
      <c r="E37" s="73" t="s">
        <v>47</v>
      </c>
      <c r="F37" s="73" t="s">
        <v>48</v>
      </c>
      <c r="G37" s="73"/>
      <c r="H37" s="36"/>
      <c r="I37" s="552"/>
      <c r="J37" s="116">
        <v>8</v>
      </c>
      <c r="K37" s="563"/>
      <c r="L37" s="930"/>
      <c r="M37" s="563"/>
      <c r="N37" s="557"/>
      <c r="O37" s="558">
        <f t="shared" si="0"/>
        <v>8</v>
      </c>
      <c r="P37" s="436"/>
      <c r="Q37" s="139"/>
      <c r="R37" s="554"/>
      <c r="S37" s="63">
        <f t="shared" si="8"/>
        <v>8</v>
      </c>
      <c r="T37" s="139"/>
      <c r="U37" s="46">
        <f t="shared" si="9"/>
        <v>8</v>
      </c>
      <c r="V37" s="47">
        <f t="shared" si="12"/>
        <v>0</v>
      </c>
      <c r="W37" s="579" t="s">
        <v>375</v>
      </c>
      <c r="X37" s="49">
        <f t="shared" si="2"/>
        <v>320</v>
      </c>
      <c r="Y37" s="50">
        <f t="shared" si="3"/>
        <v>0</v>
      </c>
      <c r="Z37" s="50">
        <f t="shared" si="4"/>
        <v>0</v>
      </c>
      <c r="AA37" s="50">
        <f t="shared" si="5"/>
        <v>0</v>
      </c>
      <c r="AB37" s="51">
        <f t="shared" si="6"/>
        <v>0</v>
      </c>
      <c r="AC37" s="52">
        <f t="shared" si="10"/>
        <v>320</v>
      </c>
      <c r="AD37" s="53">
        <f t="shared" si="7"/>
        <v>0</v>
      </c>
      <c r="AE37" s="54">
        <f t="shared" si="11"/>
        <v>320</v>
      </c>
    </row>
    <row r="38" spans="1:31" ht="18" customHeight="1">
      <c r="A38" s="30">
        <v>314018</v>
      </c>
      <c r="B38" s="31">
        <v>2.8</v>
      </c>
      <c r="C38" s="106">
        <v>25</v>
      </c>
      <c r="D38" s="574" t="s">
        <v>478</v>
      </c>
      <c r="E38" s="73"/>
      <c r="F38" s="73"/>
      <c r="G38" s="73"/>
      <c r="H38" s="36"/>
      <c r="I38" s="552"/>
      <c r="J38" s="116"/>
      <c r="K38" s="563"/>
      <c r="L38" s="930"/>
      <c r="M38" s="563"/>
      <c r="N38" s="557"/>
      <c r="O38" s="558">
        <f t="shared" si="0"/>
        <v>0</v>
      </c>
      <c r="P38" s="436"/>
      <c r="Q38" s="139"/>
      <c r="R38" s="554"/>
      <c r="S38" s="63">
        <f t="shared" si="8"/>
        <v>0</v>
      </c>
      <c r="T38" s="139"/>
      <c r="U38" s="46">
        <f t="shared" si="9"/>
        <v>0</v>
      </c>
      <c r="V38" s="47">
        <f t="shared" si="12"/>
        <v>0</v>
      </c>
      <c r="W38" s="579"/>
      <c r="X38" s="49">
        <f t="shared" si="2"/>
        <v>0</v>
      </c>
      <c r="Y38" s="50"/>
      <c r="Z38" s="50"/>
      <c r="AA38" s="50"/>
      <c r="AB38" s="51"/>
      <c r="AC38" s="52">
        <f t="shared" si="10"/>
        <v>0</v>
      </c>
      <c r="AD38" s="53">
        <f t="shared" si="7"/>
        <v>0</v>
      </c>
      <c r="AE38" s="54">
        <f t="shared" si="11"/>
        <v>0</v>
      </c>
    </row>
    <row r="39" spans="1:31" ht="18" customHeight="1">
      <c r="A39" s="30">
        <v>31411854</v>
      </c>
      <c r="B39" s="108">
        <v>4</v>
      </c>
      <c r="C39" s="67" t="s">
        <v>27</v>
      </c>
      <c r="D39" s="574"/>
      <c r="E39" s="73"/>
      <c r="F39" s="73"/>
      <c r="G39" s="73"/>
      <c r="H39" s="36"/>
      <c r="I39" s="89" t="s">
        <v>50</v>
      </c>
      <c r="J39" s="140"/>
      <c r="K39" s="70"/>
      <c r="L39" s="70"/>
      <c r="M39" s="70"/>
      <c r="N39" s="586"/>
      <c r="O39" s="587"/>
      <c r="P39" s="415"/>
      <c r="Q39" s="117">
        <v>31</v>
      </c>
      <c r="R39" s="415">
        <f>SUM(P39:Q39)</f>
        <v>31</v>
      </c>
      <c r="S39" s="580"/>
      <c r="T39" s="139">
        <f>SUM(O39,R39)</f>
        <v>31</v>
      </c>
      <c r="U39" s="46">
        <f t="shared" si="9"/>
        <v>31</v>
      </c>
      <c r="V39" s="47">
        <f t="shared" si="12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hidden="1" customHeight="1">
      <c r="A40" s="30">
        <v>31411811</v>
      </c>
      <c r="B40" s="31">
        <v>2.5</v>
      </c>
      <c r="C40" s="67" t="s">
        <v>27</v>
      </c>
      <c r="D40" s="574"/>
      <c r="E40" s="73"/>
      <c r="F40" s="73"/>
      <c r="G40" s="73"/>
      <c r="H40" s="36"/>
      <c r="I40" s="564" t="s">
        <v>376</v>
      </c>
      <c r="J40" s="140"/>
      <c r="K40" s="70"/>
      <c r="L40" s="70"/>
      <c r="M40" s="70"/>
      <c r="N40" s="586"/>
      <c r="O40" s="587"/>
      <c r="P40" s="415"/>
      <c r="Q40" s="117"/>
      <c r="R40" s="415">
        <f t="shared" si="14"/>
        <v>0</v>
      </c>
      <c r="S40" s="580"/>
      <c r="T40" s="139">
        <f>SUM(O40,R40)</f>
        <v>0</v>
      </c>
      <c r="U40" s="46">
        <f t="shared" si="9"/>
        <v>0</v>
      </c>
      <c r="V40" s="47">
        <f t="shared" si="12"/>
        <v>0</v>
      </c>
      <c r="W40" s="48"/>
      <c r="X40" s="49"/>
      <c r="Y40" s="50"/>
      <c r="Z40" s="50"/>
      <c r="AA40" s="50"/>
      <c r="AB40" s="51"/>
      <c r="AC40" s="52"/>
      <c r="AD40" s="53"/>
      <c r="AE40" s="54"/>
    </row>
    <row r="41" spans="1:31" ht="18" customHeight="1">
      <c r="A41" s="30">
        <v>31411813</v>
      </c>
      <c r="B41" s="108">
        <v>4</v>
      </c>
      <c r="C41" s="96">
        <v>50</v>
      </c>
      <c r="D41" s="574"/>
      <c r="E41" s="73"/>
      <c r="F41" s="73"/>
      <c r="G41" s="73"/>
      <c r="H41" s="36"/>
      <c r="I41" s="904" t="s">
        <v>52</v>
      </c>
      <c r="J41" s="140"/>
      <c r="K41" s="70"/>
      <c r="L41" s="70"/>
      <c r="M41" s="70"/>
      <c r="N41" s="586"/>
      <c r="O41" s="587"/>
      <c r="P41" s="436">
        <v>40</v>
      </c>
      <c r="Q41" s="139">
        <v>300</v>
      </c>
      <c r="R41" s="436">
        <f>SUM(P41:Q41)</f>
        <v>340</v>
      </c>
      <c r="S41" s="63">
        <f t="shared" si="8"/>
        <v>340</v>
      </c>
      <c r="T41" s="139"/>
      <c r="U41" s="46">
        <f t="shared" si="9"/>
        <v>340</v>
      </c>
      <c r="V41" s="47">
        <f t="shared" si="12"/>
        <v>0</v>
      </c>
      <c r="W41" s="48"/>
      <c r="X41" s="49"/>
      <c r="Y41" s="50"/>
      <c r="Z41" s="50"/>
      <c r="AA41" s="50"/>
      <c r="AB41" s="51"/>
      <c r="AC41" s="52"/>
      <c r="AD41" s="53">
        <f t="shared" si="7"/>
        <v>6800</v>
      </c>
      <c r="AE41" s="54">
        <f t="shared" si="11"/>
        <v>6800</v>
      </c>
    </row>
    <row r="42" spans="1:31" ht="18" hidden="1" customHeight="1">
      <c r="A42" s="30">
        <v>31411825</v>
      </c>
      <c r="B42" s="108">
        <v>4</v>
      </c>
      <c r="C42" s="96">
        <v>50</v>
      </c>
      <c r="D42" s="574"/>
      <c r="E42" s="73"/>
      <c r="F42" s="73"/>
      <c r="G42" s="73"/>
      <c r="H42" s="36"/>
      <c r="I42" s="904" t="s">
        <v>53</v>
      </c>
      <c r="J42" s="140"/>
      <c r="K42" s="70"/>
      <c r="L42" s="70"/>
      <c r="M42" s="70"/>
      <c r="N42" s="586"/>
      <c r="O42" s="587"/>
      <c r="P42" s="436"/>
      <c r="Q42" s="139"/>
      <c r="R42" s="436">
        <f>SUM(P42:Q42)</f>
        <v>0</v>
      </c>
      <c r="S42" s="63">
        <f t="shared" si="8"/>
        <v>0</v>
      </c>
      <c r="T42" s="139"/>
      <c r="U42" s="46">
        <f t="shared" si="9"/>
        <v>0</v>
      </c>
      <c r="V42" s="47">
        <f t="shared" si="12"/>
        <v>0</v>
      </c>
      <c r="W42" s="48"/>
      <c r="X42" s="49"/>
      <c r="Y42" s="50"/>
      <c r="Z42" s="50"/>
      <c r="AA42" s="50"/>
      <c r="AB42" s="51"/>
      <c r="AC42" s="52"/>
      <c r="AD42" s="53">
        <f t="shared" si="7"/>
        <v>0</v>
      </c>
      <c r="AE42" s="54">
        <f t="shared" si="11"/>
        <v>0</v>
      </c>
    </row>
    <row r="43" spans="1:31" ht="18" customHeight="1">
      <c r="A43" s="30">
        <v>31411831</v>
      </c>
      <c r="B43" s="108">
        <v>4</v>
      </c>
      <c r="C43" s="67" t="s">
        <v>27</v>
      </c>
      <c r="D43" s="574"/>
      <c r="E43" s="73"/>
      <c r="F43" s="73"/>
      <c r="G43" s="73"/>
      <c r="H43" s="36"/>
      <c r="I43" s="89" t="s">
        <v>464</v>
      </c>
      <c r="J43" s="140"/>
      <c r="K43" s="70"/>
      <c r="L43" s="70"/>
      <c r="M43" s="70"/>
      <c r="N43" s="586"/>
      <c r="O43" s="587"/>
      <c r="P43" s="415">
        <v>23</v>
      </c>
      <c r="Q43" s="117"/>
      <c r="R43" s="415">
        <f>SUM(P43:Q43)</f>
        <v>23</v>
      </c>
      <c r="S43" s="63"/>
      <c r="T43" s="139">
        <f>SUM(O43,R43)</f>
        <v>23</v>
      </c>
      <c r="U43" s="46">
        <f t="shared" si="9"/>
        <v>23</v>
      </c>
      <c r="V43" s="47">
        <f t="shared" si="12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31411831</v>
      </c>
      <c r="B44" s="108">
        <v>4</v>
      </c>
      <c r="C44" s="96">
        <v>50</v>
      </c>
      <c r="D44" s="574"/>
      <c r="E44" s="73"/>
      <c r="F44" s="73"/>
      <c r="G44" s="73"/>
      <c r="H44" s="36"/>
      <c r="I44" s="904" t="s">
        <v>464</v>
      </c>
      <c r="J44" s="140"/>
      <c r="K44" s="70"/>
      <c r="L44" s="70"/>
      <c r="M44" s="70"/>
      <c r="N44" s="586"/>
      <c r="O44" s="587"/>
      <c r="P44" s="436">
        <v>140</v>
      </c>
      <c r="Q44" s="139"/>
      <c r="R44" s="436">
        <f>SUM(P44:Q44)</f>
        <v>140</v>
      </c>
      <c r="S44" s="63">
        <f t="shared" si="8"/>
        <v>140</v>
      </c>
      <c r="T44" s="139"/>
      <c r="U44" s="46">
        <f t="shared" si="9"/>
        <v>140</v>
      </c>
      <c r="V44" s="47">
        <f t="shared" si="12"/>
        <v>0</v>
      </c>
      <c r="W44" s="48"/>
      <c r="X44" s="49"/>
      <c r="Y44" s="50"/>
      <c r="Z44" s="50"/>
      <c r="AA44" s="50"/>
      <c r="AB44" s="51"/>
      <c r="AC44" s="52"/>
      <c r="AD44" s="53">
        <f t="shared" si="7"/>
        <v>2800</v>
      </c>
      <c r="AE44" s="54">
        <f t="shared" si="11"/>
        <v>2800</v>
      </c>
    </row>
    <row r="45" spans="1:31" ht="18" customHeight="1">
      <c r="A45" s="30">
        <v>31411854</v>
      </c>
      <c r="B45" s="108">
        <v>4</v>
      </c>
      <c r="C45" s="96">
        <v>50</v>
      </c>
      <c r="D45" s="574"/>
      <c r="E45" s="73"/>
      <c r="F45" s="73"/>
      <c r="G45" s="73"/>
      <c r="H45" s="36"/>
      <c r="I45" s="904" t="s">
        <v>50</v>
      </c>
      <c r="J45" s="140"/>
      <c r="K45" s="70"/>
      <c r="L45" s="70"/>
      <c r="M45" s="70"/>
      <c r="N45" s="586"/>
      <c r="O45" s="587"/>
      <c r="P45" s="436"/>
      <c r="Q45" s="139">
        <v>40</v>
      </c>
      <c r="R45" s="436">
        <f>SUM(P45:Q45)</f>
        <v>40</v>
      </c>
      <c r="S45" s="63">
        <f t="shared" si="8"/>
        <v>40</v>
      </c>
      <c r="T45" s="139"/>
      <c r="U45" s="46">
        <f t="shared" si="9"/>
        <v>40</v>
      </c>
      <c r="V45" s="47">
        <f t="shared" si="12"/>
        <v>0</v>
      </c>
      <c r="W45" s="48"/>
      <c r="X45" s="49"/>
      <c r="Y45" s="50"/>
      <c r="Z45" s="50"/>
      <c r="AA45" s="50"/>
      <c r="AB45" s="51"/>
      <c r="AC45" s="52"/>
      <c r="AD45" s="53">
        <f t="shared" si="7"/>
        <v>800</v>
      </c>
      <c r="AE45" s="54">
        <f t="shared" si="11"/>
        <v>800</v>
      </c>
    </row>
    <row r="46" spans="1:31" ht="18" customHeight="1">
      <c r="A46" s="119" t="s">
        <v>56</v>
      </c>
      <c r="B46" s="120"/>
      <c r="C46" s="595"/>
      <c r="D46" s="596"/>
      <c r="E46" s="120"/>
      <c r="F46" s="120"/>
      <c r="G46" s="120"/>
      <c r="H46" s="120"/>
      <c r="I46" s="596"/>
      <c r="J46" s="129">
        <f t="shared" ref="J46:U46" si="15">SUM(J10:J45)</f>
        <v>141</v>
      </c>
      <c r="K46" s="129">
        <f t="shared" si="15"/>
        <v>8</v>
      </c>
      <c r="L46" s="129">
        <f t="shared" si="15"/>
        <v>0</v>
      </c>
      <c r="M46" s="129">
        <f t="shared" si="15"/>
        <v>0</v>
      </c>
      <c r="N46" s="129">
        <f t="shared" si="15"/>
        <v>24</v>
      </c>
      <c r="O46" s="130">
        <f t="shared" si="15"/>
        <v>173</v>
      </c>
      <c r="P46" s="133">
        <f t="shared" si="15"/>
        <v>920</v>
      </c>
      <c r="Q46" s="129">
        <f t="shared" si="15"/>
        <v>713</v>
      </c>
      <c r="R46" s="133">
        <f t="shared" si="15"/>
        <v>1633</v>
      </c>
      <c r="S46" s="128">
        <f t="shared" si="15"/>
        <v>1681</v>
      </c>
      <c r="T46" s="129">
        <f t="shared" si="15"/>
        <v>125</v>
      </c>
      <c r="U46" s="130">
        <f t="shared" si="15"/>
        <v>1806</v>
      </c>
      <c r="V46" s="47">
        <f t="shared" si="12"/>
        <v>0</v>
      </c>
      <c r="W46" s="131"/>
      <c r="X46" s="132">
        <f t="shared" ref="X46:AE46" si="16">SUM(X10:X45)</f>
        <v>4680</v>
      </c>
      <c r="Y46" s="129">
        <f t="shared" si="16"/>
        <v>320</v>
      </c>
      <c r="Z46" s="129">
        <f t="shared" si="16"/>
        <v>0</v>
      </c>
      <c r="AA46" s="129">
        <f t="shared" si="16"/>
        <v>0</v>
      </c>
      <c r="AB46" s="133">
        <f t="shared" si="16"/>
        <v>960</v>
      </c>
      <c r="AC46" s="130">
        <f t="shared" si="16"/>
        <v>5960</v>
      </c>
      <c r="AD46" s="133">
        <f t="shared" si="16"/>
        <v>30640</v>
      </c>
      <c r="AE46" s="134">
        <f t="shared" si="16"/>
        <v>33720</v>
      </c>
    </row>
    <row r="47" spans="1:31" ht="18" hidden="1" customHeight="1">
      <c r="A47" s="30">
        <v>320000</v>
      </c>
      <c r="B47" s="31" t="s">
        <v>57</v>
      </c>
      <c r="C47" s="32">
        <v>25</v>
      </c>
      <c r="D47" s="574" t="s">
        <v>58</v>
      </c>
      <c r="E47" s="73" t="s">
        <v>59</v>
      </c>
      <c r="F47" s="73"/>
      <c r="G47" s="73" t="s">
        <v>60</v>
      </c>
      <c r="H47" s="36" t="s">
        <v>61</v>
      </c>
      <c r="I47" s="552"/>
      <c r="J47" s="553"/>
      <c r="K47" s="467"/>
      <c r="L47" s="467"/>
      <c r="M47" s="467"/>
      <c r="N47" s="339"/>
      <c r="O47" s="46">
        <f t="shared" ref="O47:O104" si="17">SUM(J47:N47)</f>
        <v>0</v>
      </c>
      <c r="P47" s="554"/>
      <c r="Q47" s="45"/>
      <c r="R47" s="554">
        <f t="shared" ref="R47:R104" si="18">SUM(P47:Q47)</f>
        <v>0</v>
      </c>
      <c r="S47" s="44">
        <f>SUM(O47,R47)</f>
        <v>0</v>
      </c>
      <c r="T47" s="45"/>
      <c r="U47" s="46">
        <f t="shared" si="9"/>
        <v>0</v>
      </c>
      <c r="V47" s="47">
        <f t="shared" si="12"/>
        <v>0</v>
      </c>
      <c r="W47" s="48"/>
      <c r="X47" s="49">
        <f>(J47*1000)/C47</f>
        <v>0</v>
      </c>
      <c r="Y47" s="50">
        <f t="shared" ref="Y47:Y104" si="19">(K47*1000)/C47</f>
        <v>0</v>
      </c>
      <c r="Z47" s="50">
        <f t="shared" ref="Z47:Z104" si="20">(L47*1000)/C47</f>
        <v>0</v>
      </c>
      <c r="AA47" s="50">
        <f t="shared" ref="AA47:AA104" si="21">(M47*1000)/C47</f>
        <v>0</v>
      </c>
      <c r="AB47" s="51">
        <f t="shared" ref="AB47:AB104" si="22">(N47*1000)/C47</f>
        <v>0</v>
      </c>
      <c r="AC47" s="52">
        <f t="shared" ref="AC47:AC104" si="23">SUM(X47:AB47)</f>
        <v>0</v>
      </c>
      <c r="AD47" s="53">
        <f t="shared" ref="AD47:AD104" si="24">(R47*1000)/C47</f>
        <v>0</v>
      </c>
      <c r="AE47" s="54">
        <f t="shared" ref="AE47:AE104" si="25">SUM(AC47:AD47)</f>
        <v>0</v>
      </c>
    </row>
    <row r="48" spans="1:31" ht="18" hidden="1" customHeight="1">
      <c r="A48" s="30">
        <v>32000890</v>
      </c>
      <c r="B48" s="31">
        <v>2.5</v>
      </c>
      <c r="C48" s="32">
        <v>25</v>
      </c>
      <c r="D48" s="575" t="s">
        <v>64</v>
      </c>
      <c r="E48" s="135" t="s">
        <v>63</v>
      </c>
      <c r="F48" s="73"/>
      <c r="G48" s="73"/>
      <c r="H48" s="36"/>
      <c r="I48" s="552"/>
      <c r="J48" s="597"/>
      <c r="K48" s="598"/>
      <c r="L48" s="467"/>
      <c r="M48" s="467"/>
      <c r="N48" s="339"/>
      <c r="O48" s="46">
        <f t="shared" si="17"/>
        <v>0</v>
      </c>
      <c r="P48" s="554"/>
      <c r="Q48" s="45"/>
      <c r="R48" s="554"/>
      <c r="S48" s="44">
        <f>SUM(O48,R48)</f>
        <v>0</v>
      </c>
      <c r="T48" s="45"/>
      <c r="U48" s="46">
        <f t="shared" si="9"/>
        <v>0</v>
      </c>
      <c r="V48" s="47">
        <f t="shared" si="12"/>
        <v>0</v>
      </c>
      <c r="W48" s="48"/>
      <c r="X48" s="49">
        <f>(J48*1000)/C48</f>
        <v>0</v>
      </c>
      <c r="Y48" s="50"/>
      <c r="Z48" s="50"/>
      <c r="AA48" s="50"/>
      <c r="AB48" s="51"/>
      <c r="AC48" s="52">
        <f t="shared" si="23"/>
        <v>0</v>
      </c>
      <c r="AD48" s="53"/>
      <c r="AE48" s="54">
        <f t="shared" si="25"/>
        <v>0</v>
      </c>
    </row>
    <row r="49" spans="1:31" ht="18" customHeight="1">
      <c r="A49" s="30">
        <v>320008</v>
      </c>
      <c r="B49" s="31">
        <v>2.8</v>
      </c>
      <c r="C49" s="32">
        <v>25</v>
      </c>
      <c r="D49" s="599" t="s">
        <v>64</v>
      </c>
      <c r="E49" s="138" t="s">
        <v>65</v>
      </c>
      <c r="F49" s="138" t="s">
        <v>66</v>
      </c>
      <c r="G49" s="73"/>
      <c r="H49" s="36"/>
      <c r="I49" s="552"/>
      <c r="J49" s="116">
        <v>48</v>
      </c>
      <c r="K49" s="563"/>
      <c r="L49" s="563"/>
      <c r="M49" s="556"/>
      <c r="N49" s="557"/>
      <c r="O49" s="558">
        <f>SUM(J49:N49)</f>
        <v>48</v>
      </c>
      <c r="P49" s="554"/>
      <c r="Q49" s="45"/>
      <c r="R49" s="554"/>
      <c r="S49" s="63">
        <f>SUM(O49,R49)</f>
        <v>48</v>
      </c>
      <c r="T49" s="139"/>
      <c r="U49" s="46">
        <f t="shared" si="9"/>
        <v>48</v>
      </c>
      <c r="V49" s="47">
        <f t="shared" si="12"/>
        <v>0</v>
      </c>
      <c r="W49" s="48"/>
      <c r="X49" s="49">
        <f>(J49*1000)/C49</f>
        <v>1920</v>
      </c>
      <c r="Y49" s="50">
        <f>(K49*1000)/C49</f>
        <v>0</v>
      </c>
      <c r="Z49" s="50"/>
      <c r="AA49" s="50"/>
      <c r="AB49" s="51"/>
      <c r="AC49" s="52">
        <f t="shared" si="23"/>
        <v>1920</v>
      </c>
      <c r="AD49" s="53"/>
      <c r="AE49" s="54">
        <f t="shared" si="25"/>
        <v>1920</v>
      </c>
    </row>
    <row r="50" spans="1:31" ht="18" hidden="1" customHeight="1">
      <c r="A50" s="30">
        <v>32000846</v>
      </c>
      <c r="B50" s="31">
        <v>2.8</v>
      </c>
      <c r="C50" s="67" t="s">
        <v>27</v>
      </c>
      <c r="D50" s="575" t="s">
        <v>380</v>
      </c>
      <c r="E50" s="138"/>
      <c r="F50" s="138"/>
      <c r="G50" s="73"/>
      <c r="H50" s="36"/>
      <c r="I50" s="552"/>
      <c r="J50" s="600"/>
      <c r="K50" s="601"/>
      <c r="L50" s="601"/>
      <c r="M50" s="560"/>
      <c r="N50" s="561"/>
      <c r="O50" s="562">
        <f t="shared" si="17"/>
        <v>0</v>
      </c>
      <c r="P50" s="554"/>
      <c r="Q50" s="45"/>
      <c r="R50" s="554"/>
      <c r="S50" s="63"/>
      <c r="T50" s="143">
        <f>SUM(O50,R50)</f>
        <v>0</v>
      </c>
      <c r="U50" s="46">
        <f>SUM(S50:T50)</f>
        <v>0</v>
      </c>
      <c r="V50" s="47">
        <f t="shared" si="12"/>
        <v>0</v>
      </c>
      <c r="W50" s="48"/>
      <c r="X50" s="49"/>
      <c r="Y50" s="50"/>
      <c r="Z50" s="50"/>
      <c r="AA50" s="50"/>
      <c r="AB50" s="51"/>
      <c r="AC50" s="52"/>
      <c r="AD50" s="53"/>
      <c r="AE50" s="54"/>
    </row>
    <row r="51" spans="1:31" ht="18" hidden="1" customHeight="1">
      <c r="A51" s="30">
        <v>320021</v>
      </c>
      <c r="B51" s="31">
        <v>2.8</v>
      </c>
      <c r="C51" s="67" t="s">
        <v>27</v>
      </c>
      <c r="D51" s="68" t="s">
        <v>64</v>
      </c>
      <c r="E51" s="409"/>
      <c r="F51" s="409"/>
      <c r="G51" s="73"/>
      <c r="H51" s="36"/>
      <c r="I51" s="552"/>
      <c r="J51" s="559"/>
      <c r="K51" s="560"/>
      <c r="L51" s="560"/>
      <c r="M51" s="560"/>
      <c r="N51" s="561"/>
      <c r="O51" s="562">
        <f t="shared" si="17"/>
        <v>0</v>
      </c>
      <c r="P51" s="554"/>
      <c r="Q51" s="45"/>
      <c r="R51" s="554"/>
      <c r="S51" s="63"/>
      <c r="T51" s="143">
        <f>SUM(O51,R51)</f>
        <v>0</v>
      </c>
      <c r="U51" s="46">
        <f>SUM(S51:T51)</f>
        <v>0</v>
      </c>
      <c r="V51" s="47">
        <f t="shared" si="12"/>
        <v>0</v>
      </c>
      <c r="W51" s="48"/>
      <c r="X51" s="49"/>
      <c r="Y51" s="50"/>
      <c r="Z51" s="50"/>
      <c r="AA51" s="50"/>
      <c r="AB51" s="51"/>
      <c r="AC51" s="52"/>
      <c r="AD51" s="53"/>
      <c r="AE51" s="54"/>
    </row>
    <row r="52" spans="1:31" ht="18" customHeight="1">
      <c r="A52" s="30">
        <v>320021</v>
      </c>
      <c r="B52" s="31">
        <v>2.8</v>
      </c>
      <c r="C52" s="32">
        <v>25</v>
      </c>
      <c r="D52" s="602" t="s">
        <v>68</v>
      </c>
      <c r="E52" s="409"/>
      <c r="F52" s="409"/>
      <c r="G52" s="73"/>
      <c r="H52" s="36"/>
      <c r="I52" s="552"/>
      <c r="J52" s="63">
        <v>40</v>
      </c>
      <c r="K52" s="603"/>
      <c r="L52" s="603"/>
      <c r="M52" s="603"/>
      <c r="N52" s="339"/>
      <c r="O52" s="46">
        <f t="shared" si="17"/>
        <v>40</v>
      </c>
      <c r="P52" s="554"/>
      <c r="Q52" s="45"/>
      <c r="R52" s="554"/>
      <c r="S52" s="63">
        <f>SUM(O52,R52)</f>
        <v>40</v>
      </c>
      <c r="T52" s="143"/>
      <c r="U52" s="46">
        <f t="shared" si="9"/>
        <v>40</v>
      </c>
      <c r="V52" s="47">
        <f t="shared" si="12"/>
        <v>0</v>
      </c>
      <c r="W52" s="48"/>
      <c r="X52" s="49">
        <f>(J52*1000)/C52</f>
        <v>1600</v>
      </c>
      <c r="Y52" s="50"/>
      <c r="Z52" s="50"/>
      <c r="AA52" s="50"/>
      <c r="AB52" s="51"/>
      <c r="AC52" s="52">
        <f t="shared" si="23"/>
        <v>1600</v>
      </c>
      <c r="AD52" s="53"/>
      <c r="AE52" s="54">
        <f t="shared" si="25"/>
        <v>1600</v>
      </c>
    </row>
    <row r="53" spans="1:31" ht="18" hidden="1" customHeight="1">
      <c r="A53" s="30">
        <v>320021</v>
      </c>
      <c r="B53" s="31">
        <v>2.8</v>
      </c>
      <c r="C53" s="67" t="s">
        <v>27</v>
      </c>
      <c r="D53" s="604" t="s">
        <v>69</v>
      </c>
      <c r="E53" s="409"/>
      <c r="F53" s="73"/>
      <c r="G53" s="73"/>
      <c r="H53" s="36"/>
      <c r="I53" s="552"/>
      <c r="J53" s="605"/>
      <c r="K53" s="467"/>
      <c r="L53" s="467"/>
      <c r="M53" s="467"/>
      <c r="N53" s="339"/>
      <c r="O53" s="46">
        <f t="shared" si="17"/>
        <v>0</v>
      </c>
      <c r="P53" s="554"/>
      <c r="Q53" s="45"/>
      <c r="R53" s="554"/>
      <c r="S53" s="63"/>
      <c r="T53" s="63">
        <f>SUM(O53,R53)</f>
        <v>0</v>
      </c>
      <c r="U53" s="46">
        <f>SUM(S53:T53)</f>
        <v>0</v>
      </c>
      <c r="V53" s="47">
        <f t="shared" si="12"/>
        <v>0</v>
      </c>
      <c r="W53" s="48"/>
      <c r="X53" s="49"/>
      <c r="Y53" s="50"/>
      <c r="Z53" s="50"/>
      <c r="AA53" s="50"/>
      <c r="AB53" s="51"/>
      <c r="AC53" s="52"/>
      <c r="AD53" s="53"/>
      <c r="AE53" s="54"/>
    </row>
    <row r="54" spans="1:31" ht="18" customHeight="1">
      <c r="A54" s="30">
        <v>320001</v>
      </c>
      <c r="B54" s="31">
        <v>2.8</v>
      </c>
      <c r="C54" s="67" t="s">
        <v>27</v>
      </c>
      <c r="D54" s="146" t="s">
        <v>70</v>
      </c>
      <c r="E54" s="409"/>
      <c r="F54" s="73"/>
      <c r="G54" s="73"/>
      <c r="H54" s="36"/>
      <c r="I54" s="552"/>
      <c r="J54" s="559">
        <v>10</v>
      </c>
      <c r="K54" s="560"/>
      <c r="L54" s="560"/>
      <c r="M54" s="560"/>
      <c r="N54" s="561"/>
      <c r="O54" s="562">
        <f t="shared" si="17"/>
        <v>10</v>
      </c>
      <c r="P54" s="554"/>
      <c r="Q54" s="45"/>
      <c r="R54" s="554"/>
      <c r="S54" s="63"/>
      <c r="T54" s="63">
        <f>SUM(O54,R54)</f>
        <v>10</v>
      </c>
      <c r="U54" s="46">
        <f>SUM(S54:T54)</f>
        <v>10</v>
      </c>
      <c r="V54" s="47">
        <f t="shared" si="12"/>
        <v>0</v>
      </c>
      <c r="W54" s="48"/>
      <c r="X54" s="49"/>
      <c r="Y54" s="50"/>
      <c r="Z54" s="50"/>
      <c r="AA54" s="50"/>
      <c r="AB54" s="51"/>
      <c r="AC54" s="52"/>
      <c r="AD54" s="53"/>
      <c r="AE54" s="54"/>
    </row>
    <row r="55" spans="1:31" ht="18" customHeight="1">
      <c r="A55" s="148">
        <v>320001</v>
      </c>
      <c r="B55" s="31">
        <v>2.8</v>
      </c>
      <c r="C55" s="32">
        <v>25</v>
      </c>
      <c r="D55" s="574" t="s">
        <v>70</v>
      </c>
      <c r="E55" s="73" t="s">
        <v>71</v>
      </c>
      <c r="F55" s="73" t="s">
        <v>72</v>
      </c>
      <c r="G55" s="73" t="s">
        <v>73</v>
      </c>
      <c r="H55" s="149"/>
      <c r="I55" s="606"/>
      <c r="J55" s="116">
        <v>154</v>
      </c>
      <c r="K55" s="563">
        <v>18</v>
      </c>
      <c r="L55" s="563"/>
      <c r="M55" s="563"/>
      <c r="N55" s="607"/>
      <c r="O55" s="558">
        <f>SUM(J55:N55)</f>
        <v>172</v>
      </c>
      <c r="P55" s="339"/>
      <c r="Q55" s="467"/>
      <c r="R55" s="339"/>
      <c r="S55" s="63">
        <f>SUM(O55,R55)</f>
        <v>172</v>
      </c>
      <c r="T55" s="139"/>
      <c r="U55" s="608">
        <f t="shared" si="9"/>
        <v>172</v>
      </c>
      <c r="V55" s="47">
        <f t="shared" si="12"/>
        <v>0</v>
      </c>
      <c r="W55" s="48"/>
      <c r="X55" s="49">
        <f>(J55*1000)/C55</f>
        <v>6160</v>
      </c>
      <c r="Y55" s="50">
        <f t="shared" si="19"/>
        <v>720</v>
      </c>
      <c r="Z55" s="50">
        <f t="shared" si="20"/>
        <v>0</v>
      </c>
      <c r="AA55" s="50">
        <f t="shared" si="21"/>
        <v>0</v>
      </c>
      <c r="AB55" s="51">
        <f t="shared" si="22"/>
        <v>0</v>
      </c>
      <c r="AC55" s="154">
        <f t="shared" si="23"/>
        <v>6880</v>
      </c>
      <c r="AD55" s="51">
        <f t="shared" si="24"/>
        <v>0</v>
      </c>
      <c r="AE55" s="155">
        <f t="shared" si="25"/>
        <v>6880</v>
      </c>
    </row>
    <row r="56" spans="1:31" ht="18" hidden="1" customHeight="1">
      <c r="A56" s="156">
        <v>320001</v>
      </c>
      <c r="B56" s="157">
        <v>2.5</v>
      </c>
      <c r="C56" s="83" t="s">
        <v>75</v>
      </c>
      <c r="D56" s="609" t="s">
        <v>70</v>
      </c>
      <c r="E56" s="159"/>
      <c r="F56" s="159"/>
      <c r="G56" s="159"/>
      <c r="H56" s="159"/>
      <c r="I56" s="610"/>
      <c r="J56" s="553"/>
      <c r="K56" s="467"/>
      <c r="L56" s="467"/>
      <c r="M56" s="467"/>
      <c r="N56" s="339"/>
      <c r="O56" s="608">
        <f t="shared" si="17"/>
        <v>0</v>
      </c>
      <c r="P56" s="339"/>
      <c r="Q56" s="467"/>
      <c r="R56" s="339">
        <f t="shared" si="18"/>
        <v>0</v>
      </c>
      <c r="S56" s="63"/>
      <c r="T56" s="139">
        <f>SUM(O56,R56)</f>
        <v>0</v>
      </c>
      <c r="U56" s="608">
        <f t="shared" si="9"/>
        <v>0</v>
      </c>
      <c r="V56" s="47">
        <f t="shared" si="12"/>
        <v>0</v>
      </c>
      <c r="W56" s="48"/>
      <c r="X56" s="49"/>
      <c r="Y56" s="50"/>
      <c r="Z56" s="50"/>
      <c r="AA56" s="50"/>
      <c r="AB56" s="51"/>
      <c r="AC56" s="154">
        <f t="shared" si="23"/>
        <v>0</v>
      </c>
      <c r="AD56" s="51"/>
      <c r="AE56" s="155">
        <f t="shared" si="25"/>
        <v>0</v>
      </c>
    </row>
    <row r="57" spans="1:31" ht="18" customHeight="1">
      <c r="A57" s="161">
        <v>32010890</v>
      </c>
      <c r="B57" s="108">
        <v>4</v>
      </c>
      <c r="C57" s="67" t="s">
        <v>27</v>
      </c>
      <c r="D57" s="611"/>
      <c r="E57" s="163"/>
      <c r="F57" s="163"/>
      <c r="G57" s="163"/>
      <c r="H57" s="163"/>
      <c r="I57" s="166" t="s">
        <v>77</v>
      </c>
      <c r="J57" s="612"/>
      <c r="K57" s="603"/>
      <c r="L57" s="603"/>
      <c r="M57" s="603"/>
      <c r="N57" s="613"/>
      <c r="O57" s="153"/>
      <c r="P57" s="415">
        <v>1170</v>
      </c>
      <c r="Q57" s="117"/>
      <c r="R57" s="415">
        <f t="shared" si="18"/>
        <v>1170</v>
      </c>
      <c r="S57" s="145"/>
      <c r="T57" s="139">
        <f>SUM(O57,R57)</f>
        <v>1170</v>
      </c>
      <c r="U57" s="608">
        <f t="shared" si="9"/>
        <v>1170</v>
      </c>
      <c r="V57" s="47">
        <f t="shared" si="12"/>
        <v>0</v>
      </c>
      <c r="W57" s="48"/>
      <c r="X57" s="49"/>
      <c r="Y57" s="50"/>
      <c r="Z57" s="50"/>
      <c r="AA57" s="50"/>
      <c r="AB57" s="51"/>
      <c r="AC57" s="154">
        <f t="shared" si="23"/>
        <v>0</v>
      </c>
      <c r="AD57" s="51"/>
      <c r="AE57" s="155">
        <f t="shared" si="25"/>
        <v>0</v>
      </c>
    </row>
    <row r="58" spans="1:31" ht="18" hidden="1" customHeight="1">
      <c r="A58" s="161">
        <v>32010813</v>
      </c>
      <c r="B58" s="108">
        <v>4</v>
      </c>
      <c r="C58" s="94">
        <v>50</v>
      </c>
      <c r="D58" s="611"/>
      <c r="E58" s="163"/>
      <c r="F58" s="163"/>
      <c r="G58" s="163"/>
      <c r="H58" s="906"/>
      <c r="I58" s="907" t="s">
        <v>465</v>
      </c>
      <c r="J58" s="612"/>
      <c r="K58" s="603"/>
      <c r="L58" s="603"/>
      <c r="M58" s="603"/>
      <c r="N58" s="613"/>
      <c r="O58" s="153"/>
      <c r="P58" s="908"/>
      <c r="Q58" s="117"/>
      <c r="R58" s="637">
        <f t="shared" si="18"/>
        <v>0</v>
      </c>
      <c r="S58" s="63">
        <f t="shared" ref="S58:S104" si="26">SUM(O58,R58)</f>
        <v>0</v>
      </c>
      <c r="T58" s="139"/>
      <c r="U58" s="46">
        <f t="shared" si="9"/>
        <v>0</v>
      </c>
      <c r="V58" s="47">
        <f t="shared" si="12"/>
        <v>0</v>
      </c>
      <c r="W58" s="48"/>
      <c r="X58" s="49"/>
      <c r="Y58" s="50"/>
      <c r="Z58" s="50"/>
      <c r="AA58" s="50"/>
      <c r="AB58" s="51"/>
      <c r="AC58" s="154"/>
      <c r="AD58" s="53">
        <f t="shared" si="24"/>
        <v>0</v>
      </c>
      <c r="AE58" s="54">
        <f t="shared" si="25"/>
        <v>0</v>
      </c>
    </row>
    <row r="59" spans="1:31" ht="18" customHeight="1">
      <c r="A59" s="100">
        <v>32010890</v>
      </c>
      <c r="B59" s="108">
        <v>4</v>
      </c>
      <c r="C59" s="96">
        <v>50</v>
      </c>
      <c r="D59" s="614"/>
      <c r="E59" s="103"/>
      <c r="F59" s="103"/>
      <c r="G59" s="103"/>
      <c r="H59" s="104"/>
      <c r="I59" s="566" t="s">
        <v>77</v>
      </c>
      <c r="J59" s="615"/>
      <c r="K59" s="616"/>
      <c r="L59" s="616"/>
      <c r="M59" s="616"/>
      <c r="N59" s="586"/>
      <c r="O59" s="587"/>
      <c r="P59" s="436">
        <v>410</v>
      </c>
      <c r="Q59" s="139">
        <v>1700</v>
      </c>
      <c r="R59" s="436">
        <f t="shared" si="18"/>
        <v>2110</v>
      </c>
      <c r="S59" s="63">
        <f t="shared" si="26"/>
        <v>2110</v>
      </c>
      <c r="T59" s="139"/>
      <c r="U59" s="46">
        <f t="shared" si="9"/>
        <v>2110</v>
      </c>
      <c r="V59" s="47">
        <f t="shared" si="12"/>
        <v>0</v>
      </c>
      <c r="W59" s="48"/>
      <c r="X59" s="49"/>
      <c r="Y59" s="50"/>
      <c r="Z59" s="50"/>
      <c r="AA59" s="50"/>
      <c r="AB59" s="51"/>
      <c r="AC59" s="52"/>
      <c r="AD59" s="53">
        <f t="shared" si="24"/>
        <v>42200</v>
      </c>
      <c r="AE59" s="54">
        <f t="shared" si="25"/>
        <v>42200</v>
      </c>
    </row>
    <row r="60" spans="1:31" ht="18" customHeight="1">
      <c r="A60" s="30">
        <v>320041</v>
      </c>
      <c r="B60" s="108">
        <v>4</v>
      </c>
      <c r="C60" s="32">
        <v>25</v>
      </c>
      <c r="D60" s="574"/>
      <c r="E60" s="73"/>
      <c r="F60" s="73"/>
      <c r="G60" s="73"/>
      <c r="H60" s="89">
        <v>6952</v>
      </c>
      <c r="I60" s="552"/>
      <c r="J60" s="116"/>
      <c r="K60" s="563"/>
      <c r="L60" s="563"/>
      <c r="M60" s="563"/>
      <c r="N60" s="607">
        <v>16</v>
      </c>
      <c r="O60" s="558">
        <f t="shared" si="17"/>
        <v>16</v>
      </c>
      <c r="P60" s="554"/>
      <c r="Q60" s="45"/>
      <c r="R60" s="554"/>
      <c r="S60" s="63">
        <f t="shared" si="26"/>
        <v>16</v>
      </c>
      <c r="T60" s="139"/>
      <c r="U60" s="46">
        <f t="shared" si="9"/>
        <v>16</v>
      </c>
      <c r="V60" s="47">
        <f t="shared" si="12"/>
        <v>0</v>
      </c>
      <c r="W60" s="48"/>
      <c r="X60" s="49">
        <f t="shared" ref="X60:X68" si="27">(J60*1000)/C60</f>
        <v>0</v>
      </c>
      <c r="Y60" s="50">
        <f t="shared" si="19"/>
        <v>0</v>
      </c>
      <c r="Z60" s="50">
        <f t="shared" si="20"/>
        <v>0</v>
      </c>
      <c r="AA60" s="50">
        <f t="shared" si="21"/>
        <v>0</v>
      </c>
      <c r="AB60" s="51">
        <f t="shared" si="22"/>
        <v>640</v>
      </c>
      <c r="AC60" s="52">
        <f t="shared" si="23"/>
        <v>640</v>
      </c>
      <c r="AD60" s="53"/>
      <c r="AE60" s="54"/>
    </row>
    <row r="61" spans="1:31" ht="18" customHeight="1">
      <c r="A61" s="30">
        <v>321072</v>
      </c>
      <c r="B61" s="108">
        <v>2.8</v>
      </c>
      <c r="C61" s="32">
        <v>25</v>
      </c>
      <c r="D61" s="617" t="s">
        <v>83</v>
      </c>
      <c r="E61" s="73"/>
      <c r="F61" s="73"/>
      <c r="G61" s="73"/>
      <c r="H61" s="89"/>
      <c r="I61" s="552"/>
      <c r="J61" s="116">
        <v>8</v>
      </c>
      <c r="K61" s="563"/>
      <c r="L61" s="563"/>
      <c r="M61" s="563"/>
      <c r="N61" s="607"/>
      <c r="O61" s="619">
        <f t="shared" si="17"/>
        <v>8</v>
      </c>
      <c r="P61" s="45"/>
      <c r="Q61" s="620"/>
      <c r="R61" s="554"/>
      <c r="S61" s="63">
        <f t="shared" si="26"/>
        <v>8</v>
      </c>
      <c r="T61" s="139"/>
      <c r="U61" s="46">
        <f t="shared" si="9"/>
        <v>8</v>
      </c>
      <c r="V61" s="47"/>
      <c r="W61" s="48"/>
      <c r="X61" s="49">
        <f t="shared" si="27"/>
        <v>320</v>
      </c>
      <c r="Y61" s="50"/>
      <c r="Z61" s="50"/>
      <c r="AA61" s="50"/>
      <c r="AB61" s="51"/>
      <c r="AC61" s="52">
        <f t="shared" si="23"/>
        <v>320</v>
      </c>
      <c r="AD61" s="53"/>
      <c r="AE61" s="54">
        <f t="shared" si="25"/>
        <v>320</v>
      </c>
    </row>
    <row r="62" spans="1:31" ht="18" customHeight="1">
      <c r="A62" s="30">
        <v>321000</v>
      </c>
      <c r="B62" s="31" t="s">
        <v>57</v>
      </c>
      <c r="C62" s="32">
        <v>25</v>
      </c>
      <c r="D62" s="574">
        <v>352</v>
      </c>
      <c r="E62" s="73">
        <v>852</v>
      </c>
      <c r="F62" s="73" t="s">
        <v>84</v>
      </c>
      <c r="G62" s="73">
        <v>9452</v>
      </c>
      <c r="H62" s="36"/>
      <c r="I62" s="552"/>
      <c r="J62" s="116">
        <v>5</v>
      </c>
      <c r="K62" s="467"/>
      <c r="L62" s="467"/>
      <c r="M62" s="467"/>
      <c r="N62" s="339"/>
      <c r="O62" s="46">
        <f t="shared" si="17"/>
        <v>5</v>
      </c>
      <c r="P62" s="554"/>
      <c r="Q62" s="45"/>
      <c r="R62" s="554"/>
      <c r="S62" s="63">
        <f>SUM(O62,R62)</f>
        <v>5</v>
      </c>
      <c r="T62" s="139"/>
      <c r="U62" s="46">
        <f t="shared" si="9"/>
        <v>5</v>
      </c>
      <c r="V62" s="47">
        <f t="shared" si="12"/>
        <v>0</v>
      </c>
      <c r="W62" s="48"/>
      <c r="X62" s="49">
        <f t="shared" si="27"/>
        <v>200</v>
      </c>
      <c r="Y62" s="50">
        <f t="shared" si="19"/>
        <v>0</v>
      </c>
      <c r="Z62" s="50">
        <f t="shared" si="20"/>
        <v>0</v>
      </c>
      <c r="AA62" s="50">
        <f t="shared" si="21"/>
        <v>0</v>
      </c>
      <c r="AB62" s="51">
        <f t="shared" si="22"/>
        <v>0</v>
      </c>
      <c r="AC62" s="52">
        <f t="shared" si="23"/>
        <v>200</v>
      </c>
      <c r="AD62" s="53">
        <f t="shared" si="24"/>
        <v>0</v>
      </c>
      <c r="AE62" s="54">
        <f t="shared" si="25"/>
        <v>200</v>
      </c>
    </row>
    <row r="63" spans="1:31" ht="18" customHeight="1">
      <c r="A63" s="30">
        <v>321021</v>
      </c>
      <c r="B63" s="108">
        <v>4</v>
      </c>
      <c r="C63" s="32">
        <v>25</v>
      </c>
      <c r="D63" s="574" t="s">
        <v>86</v>
      </c>
      <c r="E63" s="73"/>
      <c r="F63" s="73"/>
      <c r="G63" s="73"/>
      <c r="H63" s="36"/>
      <c r="I63" s="552"/>
      <c r="J63" s="621">
        <v>16</v>
      </c>
      <c r="K63" s="467"/>
      <c r="L63" s="467"/>
      <c r="M63" s="467"/>
      <c r="N63" s="339"/>
      <c r="O63" s="46">
        <f t="shared" si="17"/>
        <v>16</v>
      </c>
      <c r="P63" s="554"/>
      <c r="Q63" s="45"/>
      <c r="R63" s="554"/>
      <c r="S63" s="63">
        <f t="shared" si="26"/>
        <v>16</v>
      </c>
      <c r="T63" s="143"/>
      <c r="U63" s="46">
        <f t="shared" si="9"/>
        <v>16</v>
      </c>
      <c r="V63" s="47">
        <f t="shared" si="12"/>
        <v>0</v>
      </c>
      <c r="W63" s="48"/>
      <c r="X63" s="49">
        <f t="shared" si="27"/>
        <v>640</v>
      </c>
      <c r="Y63" s="50"/>
      <c r="Z63" s="50"/>
      <c r="AA63" s="50"/>
      <c r="AB63" s="51"/>
      <c r="AC63" s="52">
        <f t="shared" si="23"/>
        <v>640</v>
      </c>
      <c r="AD63" s="53"/>
      <c r="AE63" s="54">
        <f t="shared" si="25"/>
        <v>640</v>
      </c>
    </row>
    <row r="64" spans="1:31" ht="18" customHeight="1">
      <c r="A64" s="30">
        <v>321001</v>
      </c>
      <c r="B64" s="108">
        <v>4</v>
      </c>
      <c r="C64" s="67" t="s">
        <v>27</v>
      </c>
      <c r="D64" s="68">
        <v>552</v>
      </c>
      <c r="E64" s="73"/>
      <c r="F64" s="73"/>
      <c r="G64" s="73"/>
      <c r="H64" s="36"/>
      <c r="I64" s="552"/>
      <c r="J64" s="328">
        <v>20</v>
      </c>
      <c r="K64" s="467"/>
      <c r="L64" s="467"/>
      <c r="M64" s="467"/>
      <c r="N64" s="339"/>
      <c r="O64" s="46">
        <f>SUM(J64:N64)</f>
        <v>20</v>
      </c>
      <c r="P64" s="554"/>
      <c r="Q64" s="45"/>
      <c r="R64" s="554"/>
      <c r="S64" s="63"/>
      <c r="T64" s="143">
        <f>SUM(O64,R64)</f>
        <v>20</v>
      </c>
      <c r="U64" s="46">
        <f t="shared" si="9"/>
        <v>20</v>
      </c>
      <c r="V64" s="47">
        <f t="shared" si="12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321001</v>
      </c>
      <c r="B65" s="108">
        <v>4</v>
      </c>
      <c r="C65" s="32">
        <v>25</v>
      </c>
      <c r="D65" s="574">
        <v>552</v>
      </c>
      <c r="E65" s="73">
        <v>952</v>
      </c>
      <c r="F65" s="73" t="s">
        <v>87</v>
      </c>
      <c r="G65" s="73">
        <v>9652</v>
      </c>
      <c r="H65" s="36"/>
      <c r="I65" s="552"/>
      <c r="J65" s="116">
        <v>155</v>
      </c>
      <c r="K65" s="563">
        <v>20</v>
      </c>
      <c r="L65" s="563"/>
      <c r="M65" s="563"/>
      <c r="N65" s="607"/>
      <c r="O65" s="558">
        <f t="shared" si="17"/>
        <v>175</v>
      </c>
      <c r="P65" s="554"/>
      <c r="Q65" s="45"/>
      <c r="R65" s="554"/>
      <c r="S65" s="63">
        <f t="shared" si="26"/>
        <v>175</v>
      </c>
      <c r="T65" s="139"/>
      <c r="U65" s="46">
        <f t="shared" si="9"/>
        <v>175</v>
      </c>
      <c r="V65" s="47">
        <f t="shared" si="12"/>
        <v>0</v>
      </c>
      <c r="W65" s="48"/>
      <c r="X65" s="49">
        <f t="shared" si="27"/>
        <v>6200</v>
      </c>
      <c r="Y65" s="50">
        <f t="shared" si="19"/>
        <v>800</v>
      </c>
      <c r="Z65" s="50">
        <f t="shared" si="20"/>
        <v>0</v>
      </c>
      <c r="AA65" s="50">
        <f t="shared" si="21"/>
        <v>0</v>
      </c>
      <c r="AB65" s="51">
        <f t="shared" si="22"/>
        <v>0</v>
      </c>
      <c r="AC65" s="52">
        <f t="shared" si="23"/>
        <v>7000</v>
      </c>
      <c r="AD65" s="53">
        <f t="shared" si="24"/>
        <v>0</v>
      </c>
      <c r="AE65" s="54">
        <f t="shared" si="25"/>
        <v>7000</v>
      </c>
    </row>
    <row r="66" spans="1:31" ht="15.75" hidden="1" customHeight="1">
      <c r="A66" s="148">
        <v>321001</v>
      </c>
      <c r="B66" s="108">
        <v>4</v>
      </c>
      <c r="C66" s="78">
        <v>40</v>
      </c>
      <c r="D66" s="622">
        <v>552</v>
      </c>
      <c r="E66" s="180">
        <v>952</v>
      </c>
      <c r="F66" s="180" t="s">
        <v>87</v>
      </c>
      <c r="G66" s="180">
        <v>9652</v>
      </c>
      <c r="H66" s="149">
        <v>8652</v>
      </c>
      <c r="I66" s="623"/>
      <c r="J66" s="553"/>
      <c r="K66" s="467"/>
      <c r="L66" s="467"/>
      <c r="M66" s="467"/>
      <c r="N66" s="339"/>
      <c r="O66" s="608">
        <f t="shared" si="17"/>
        <v>0</v>
      </c>
      <c r="P66" s="339"/>
      <c r="Q66" s="467"/>
      <c r="R66" s="339">
        <f t="shared" si="18"/>
        <v>0</v>
      </c>
      <c r="S66" s="63">
        <f t="shared" si="26"/>
        <v>0</v>
      </c>
      <c r="T66" s="139"/>
      <c r="U66" s="608">
        <f t="shared" si="9"/>
        <v>0</v>
      </c>
      <c r="V66" s="47">
        <f t="shared" si="12"/>
        <v>0</v>
      </c>
      <c r="W66" s="48"/>
      <c r="X66" s="49">
        <f t="shared" si="27"/>
        <v>0</v>
      </c>
      <c r="Y66" s="50">
        <f t="shared" si="19"/>
        <v>0</v>
      </c>
      <c r="Z66" s="50">
        <f t="shared" si="20"/>
        <v>0</v>
      </c>
      <c r="AA66" s="50">
        <f t="shared" si="21"/>
        <v>0</v>
      </c>
      <c r="AB66" s="51">
        <f t="shared" si="22"/>
        <v>0</v>
      </c>
      <c r="AC66" s="154">
        <f t="shared" si="23"/>
        <v>0</v>
      </c>
      <c r="AD66" s="51">
        <f t="shared" si="24"/>
        <v>0</v>
      </c>
      <c r="AE66" s="155">
        <f t="shared" si="25"/>
        <v>0</v>
      </c>
    </row>
    <row r="67" spans="1:31" ht="18" customHeight="1">
      <c r="A67" s="182">
        <v>32110813</v>
      </c>
      <c r="B67" s="183">
        <v>4</v>
      </c>
      <c r="C67" s="83">
        <v>50</v>
      </c>
      <c r="D67" s="609"/>
      <c r="E67" s="159"/>
      <c r="F67" s="159"/>
      <c r="G67" s="159"/>
      <c r="H67" s="159"/>
      <c r="I67" s="566" t="s">
        <v>381</v>
      </c>
      <c r="J67" s="624"/>
      <c r="K67" s="625"/>
      <c r="L67" s="625"/>
      <c r="M67" s="625"/>
      <c r="N67" s="626"/>
      <c r="O67" s="608"/>
      <c r="P67" s="436">
        <v>80</v>
      </c>
      <c r="Q67" s="139"/>
      <c r="R67" s="436">
        <f t="shared" si="18"/>
        <v>80</v>
      </c>
      <c r="S67" s="63">
        <f t="shared" si="26"/>
        <v>80</v>
      </c>
      <c r="T67" s="139"/>
      <c r="U67" s="608">
        <f t="shared" si="9"/>
        <v>80</v>
      </c>
      <c r="V67" s="47">
        <f t="shared" si="12"/>
        <v>0</v>
      </c>
      <c r="W67" s="48"/>
      <c r="X67" s="49">
        <f t="shared" si="27"/>
        <v>0</v>
      </c>
      <c r="Y67" s="50">
        <f t="shared" si="19"/>
        <v>0</v>
      </c>
      <c r="Z67" s="50">
        <f t="shared" si="20"/>
        <v>0</v>
      </c>
      <c r="AA67" s="50">
        <f t="shared" si="21"/>
        <v>0</v>
      </c>
      <c r="AB67" s="51">
        <f t="shared" si="22"/>
        <v>0</v>
      </c>
      <c r="AC67" s="154">
        <f t="shared" si="23"/>
        <v>0</v>
      </c>
      <c r="AD67" s="51">
        <f t="shared" si="24"/>
        <v>1600</v>
      </c>
      <c r="AE67" s="155">
        <f t="shared" si="25"/>
        <v>1600</v>
      </c>
    </row>
    <row r="68" spans="1:31" ht="18" hidden="1" customHeight="1">
      <c r="A68" s="182">
        <v>321101</v>
      </c>
      <c r="B68" s="183">
        <v>4</v>
      </c>
      <c r="C68" s="331">
        <v>50</v>
      </c>
      <c r="D68" s="627"/>
      <c r="E68" s="628"/>
      <c r="F68" s="628"/>
      <c r="G68" s="628"/>
      <c r="H68" s="628"/>
      <c r="I68" s="566" t="s">
        <v>93</v>
      </c>
      <c r="J68" s="629"/>
      <c r="K68" s="625"/>
      <c r="L68" s="625"/>
      <c r="M68" s="625"/>
      <c r="N68" s="626"/>
      <c r="O68" s="608"/>
      <c r="P68" s="436"/>
      <c r="Q68" s="139"/>
      <c r="R68" s="436">
        <f t="shared" si="18"/>
        <v>0</v>
      </c>
      <c r="S68" s="63">
        <f t="shared" si="26"/>
        <v>0</v>
      </c>
      <c r="T68" s="139"/>
      <c r="U68" s="608">
        <f t="shared" si="9"/>
        <v>0</v>
      </c>
      <c r="V68" s="47">
        <f t="shared" si="12"/>
        <v>0</v>
      </c>
      <c r="W68" s="48"/>
      <c r="X68" s="49">
        <f t="shared" si="27"/>
        <v>0</v>
      </c>
      <c r="Y68" s="50"/>
      <c r="Z68" s="50"/>
      <c r="AA68" s="50"/>
      <c r="AB68" s="51"/>
      <c r="AC68" s="154"/>
      <c r="AD68" s="51">
        <f t="shared" si="24"/>
        <v>0</v>
      </c>
      <c r="AE68" s="155">
        <f t="shared" si="25"/>
        <v>0</v>
      </c>
    </row>
    <row r="69" spans="1:31" ht="18" hidden="1" customHeight="1">
      <c r="A69" s="182">
        <v>321101</v>
      </c>
      <c r="B69" s="183">
        <v>4</v>
      </c>
      <c r="C69" s="188" t="s">
        <v>27</v>
      </c>
      <c r="D69" s="630"/>
      <c r="E69" s="103"/>
      <c r="F69" s="103"/>
      <c r="G69" s="103"/>
      <c r="H69" s="103"/>
      <c r="I69" s="261" t="s">
        <v>93</v>
      </c>
      <c r="J69" s="631"/>
      <c r="K69" s="632"/>
      <c r="L69" s="632"/>
      <c r="M69" s="632"/>
      <c r="N69" s="633"/>
      <c r="O69" s="65"/>
      <c r="P69" s="415"/>
      <c r="Q69" s="117"/>
      <c r="R69" s="415">
        <f t="shared" si="18"/>
        <v>0</v>
      </c>
      <c r="S69" s="63"/>
      <c r="T69" s="139">
        <f>SUM(O69,R69)</f>
        <v>0</v>
      </c>
      <c r="U69" s="46">
        <f t="shared" si="9"/>
        <v>0</v>
      </c>
      <c r="V69" s="47">
        <f t="shared" si="12"/>
        <v>0</v>
      </c>
      <c r="W69" s="48"/>
      <c r="X69" s="49"/>
      <c r="Y69" s="50"/>
      <c r="Z69" s="50"/>
      <c r="AA69" s="50"/>
      <c r="AB69" s="51"/>
      <c r="AC69" s="52"/>
      <c r="AD69" s="53"/>
      <c r="AE69" s="54"/>
    </row>
    <row r="70" spans="1:31" ht="18" customHeight="1">
      <c r="A70" s="190">
        <v>32110890</v>
      </c>
      <c r="B70" s="108">
        <v>4</v>
      </c>
      <c r="C70" s="188" t="s">
        <v>27</v>
      </c>
      <c r="D70" s="630"/>
      <c r="E70" s="103"/>
      <c r="F70" s="103"/>
      <c r="G70" s="103"/>
      <c r="H70" s="103"/>
      <c r="I70" s="261" t="s">
        <v>91</v>
      </c>
      <c r="J70" s="631"/>
      <c r="K70" s="632"/>
      <c r="L70" s="632"/>
      <c r="M70" s="632"/>
      <c r="N70" s="633"/>
      <c r="O70" s="65"/>
      <c r="P70" s="415">
        <v>510</v>
      </c>
      <c r="Q70" s="117"/>
      <c r="R70" s="415">
        <f t="shared" si="18"/>
        <v>510</v>
      </c>
      <c r="S70" s="63"/>
      <c r="T70" s="139">
        <f>SUM(O70,R70)</f>
        <v>510</v>
      </c>
      <c r="U70" s="46">
        <f t="shared" si="9"/>
        <v>510</v>
      </c>
      <c r="V70" s="47">
        <f t="shared" si="12"/>
        <v>0</v>
      </c>
      <c r="W70" s="48"/>
      <c r="X70" s="49"/>
      <c r="Y70" s="50"/>
      <c r="Z70" s="50"/>
      <c r="AA70" s="50"/>
      <c r="AB70" s="51"/>
      <c r="AC70" s="52"/>
      <c r="AD70" s="53"/>
      <c r="AE70" s="54"/>
    </row>
    <row r="71" spans="1:31" ht="18.75" customHeight="1">
      <c r="A71" s="190">
        <v>32110890</v>
      </c>
      <c r="B71" s="191">
        <v>4</v>
      </c>
      <c r="C71" s="163">
        <v>50</v>
      </c>
      <c r="D71" s="630"/>
      <c r="E71" s="103"/>
      <c r="F71" s="103"/>
      <c r="G71" s="103"/>
      <c r="H71" s="103"/>
      <c r="I71" s="634" t="s">
        <v>91</v>
      </c>
      <c r="J71" s="616"/>
      <c r="K71" s="616"/>
      <c r="L71" s="616"/>
      <c r="M71" s="616"/>
      <c r="N71" s="616"/>
      <c r="O71" s="587"/>
      <c r="P71" s="436">
        <v>625</v>
      </c>
      <c r="Q71" s="139">
        <v>1465</v>
      </c>
      <c r="R71" s="436">
        <f t="shared" si="18"/>
        <v>2090</v>
      </c>
      <c r="S71" s="63">
        <f t="shared" si="26"/>
        <v>2090</v>
      </c>
      <c r="T71" s="139"/>
      <c r="U71" s="46">
        <f t="shared" si="9"/>
        <v>2090</v>
      </c>
      <c r="V71" s="47">
        <f t="shared" si="12"/>
        <v>0</v>
      </c>
      <c r="W71" s="48"/>
      <c r="X71" s="49">
        <f>(J71*1000)/C71</f>
        <v>0</v>
      </c>
      <c r="Y71" s="50">
        <f t="shared" si="19"/>
        <v>0</v>
      </c>
      <c r="Z71" s="50">
        <f t="shared" si="20"/>
        <v>0</v>
      </c>
      <c r="AA71" s="50">
        <f t="shared" si="21"/>
        <v>0</v>
      </c>
      <c r="AB71" s="51">
        <f t="shared" si="22"/>
        <v>0</v>
      </c>
      <c r="AC71" s="52">
        <f t="shared" si="23"/>
        <v>0</v>
      </c>
      <c r="AD71" s="53">
        <f t="shared" si="24"/>
        <v>41800</v>
      </c>
      <c r="AE71" s="54">
        <f t="shared" si="25"/>
        <v>41800</v>
      </c>
    </row>
    <row r="72" spans="1:31" ht="18" customHeight="1">
      <c r="A72" s="30">
        <v>321012</v>
      </c>
      <c r="B72" s="108">
        <v>2.8</v>
      </c>
      <c r="C72" s="106">
        <v>25</v>
      </c>
      <c r="D72" s="574" t="s">
        <v>95</v>
      </c>
      <c r="E72" s="73" t="s">
        <v>96</v>
      </c>
      <c r="F72" s="73" t="s">
        <v>97</v>
      </c>
      <c r="G72" s="73" t="s">
        <v>98</v>
      </c>
      <c r="H72" s="36"/>
      <c r="I72" s="552"/>
      <c r="J72" s="116">
        <v>48</v>
      </c>
      <c r="K72" s="563"/>
      <c r="L72" s="563"/>
      <c r="M72" s="563"/>
      <c r="N72" s="557"/>
      <c r="O72" s="558">
        <f t="shared" si="17"/>
        <v>48</v>
      </c>
      <c r="P72" s="554"/>
      <c r="Q72" s="45"/>
      <c r="R72" s="554"/>
      <c r="S72" s="63">
        <f t="shared" si="26"/>
        <v>48</v>
      </c>
      <c r="T72" s="139"/>
      <c r="U72" s="46">
        <f t="shared" si="9"/>
        <v>48</v>
      </c>
      <c r="V72" s="47">
        <f t="shared" si="12"/>
        <v>0</v>
      </c>
      <c r="W72" s="48"/>
      <c r="X72" s="49">
        <f t="shared" ref="X72:X76" si="28">(J72*1000)/C72</f>
        <v>1920</v>
      </c>
      <c r="Y72" s="50">
        <f t="shared" si="19"/>
        <v>0</v>
      </c>
      <c r="Z72" s="50">
        <f t="shared" si="20"/>
        <v>0</v>
      </c>
      <c r="AA72" s="50">
        <f t="shared" si="21"/>
        <v>0</v>
      </c>
      <c r="AB72" s="51">
        <f t="shared" si="22"/>
        <v>0</v>
      </c>
      <c r="AC72" s="52">
        <f t="shared" si="23"/>
        <v>1920</v>
      </c>
      <c r="AD72" s="53">
        <f t="shared" si="24"/>
        <v>0</v>
      </c>
      <c r="AE72" s="54">
        <f t="shared" si="25"/>
        <v>1920</v>
      </c>
    </row>
    <row r="73" spans="1:31" ht="18" hidden="1" customHeight="1">
      <c r="A73" s="30">
        <v>32101870</v>
      </c>
      <c r="B73" s="108">
        <v>2.8</v>
      </c>
      <c r="C73" s="106">
        <v>25</v>
      </c>
      <c r="D73" s="74" t="s">
        <v>99</v>
      </c>
      <c r="E73" s="73"/>
      <c r="F73" s="73"/>
      <c r="G73" s="73"/>
      <c r="H73" s="36"/>
      <c r="I73" s="552"/>
      <c r="J73" s="116"/>
      <c r="K73" s="563"/>
      <c r="L73" s="563"/>
      <c r="M73" s="563"/>
      <c r="N73" s="557"/>
      <c r="O73" s="558"/>
      <c r="P73" s="554"/>
      <c r="Q73" s="45"/>
      <c r="R73" s="554"/>
      <c r="S73" s="63"/>
      <c r="T73" s="139"/>
      <c r="U73" s="46"/>
      <c r="V73" s="47"/>
      <c r="W73" s="48"/>
      <c r="X73" s="49"/>
      <c r="Y73" s="50"/>
      <c r="Z73" s="50"/>
      <c r="AA73" s="50"/>
      <c r="AB73" s="51"/>
      <c r="AC73" s="52"/>
      <c r="AD73" s="53"/>
      <c r="AE73" s="54"/>
    </row>
    <row r="74" spans="1:31" ht="18" customHeight="1">
      <c r="A74" s="30">
        <v>321018</v>
      </c>
      <c r="B74" s="108">
        <v>2.8</v>
      </c>
      <c r="C74" s="106">
        <v>25</v>
      </c>
      <c r="D74" s="575" t="s">
        <v>100</v>
      </c>
      <c r="E74" s="135" t="s">
        <v>101</v>
      </c>
      <c r="F74" s="73"/>
      <c r="G74" s="73"/>
      <c r="H74" s="36"/>
      <c r="I74" s="552"/>
      <c r="J74" s="116">
        <v>8</v>
      </c>
      <c r="K74" s="571"/>
      <c r="L74" s="563"/>
      <c r="M74" s="563"/>
      <c r="N74" s="557"/>
      <c r="O74" s="558">
        <f t="shared" si="17"/>
        <v>8</v>
      </c>
      <c r="P74" s="554"/>
      <c r="Q74" s="45"/>
      <c r="R74" s="554"/>
      <c r="S74" s="63">
        <f t="shared" si="26"/>
        <v>8</v>
      </c>
      <c r="T74" s="139"/>
      <c r="U74" s="46">
        <f t="shared" si="9"/>
        <v>8</v>
      </c>
      <c r="V74" s="47">
        <f t="shared" si="12"/>
        <v>0</v>
      </c>
      <c r="W74" s="48" t="s">
        <v>102</v>
      </c>
      <c r="X74" s="49">
        <f t="shared" si="28"/>
        <v>320</v>
      </c>
      <c r="Y74" s="50">
        <f t="shared" si="19"/>
        <v>0</v>
      </c>
      <c r="Z74" s="50">
        <f t="shared" si="20"/>
        <v>0</v>
      </c>
      <c r="AA74" s="50">
        <f t="shared" si="21"/>
        <v>0</v>
      </c>
      <c r="AB74" s="51">
        <f t="shared" si="22"/>
        <v>0</v>
      </c>
      <c r="AC74" s="52">
        <f t="shared" si="23"/>
        <v>320</v>
      </c>
      <c r="AD74" s="53">
        <f t="shared" si="24"/>
        <v>0</v>
      </c>
      <c r="AE74" s="54">
        <f t="shared" si="25"/>
        <v>320</v>
      </c>
    </row>
    <row r="75" spans="1:31" ht="18" customHeight="1">
      <c r="A75" s="30">
        <v>332101</v>
      </c>
      <c r="B75" s="108">
        <v>4</v>
      </c>
      <c r="C75" s="67" t="s">
        <v>27</v>
      </c>
      <c r="D75" s="68" t="s">
        <v>382</v>
      </c>
      <c r="E75" s="73"/>
      <c r="F75" s="73"/>
      <c r="G75" s="73"/>
      <c r="H75" s="36"/>
      <c r="I75" s="552"/>
      <c r="J75" s="559">
        <v>15</v>
      </c>
      <c r="K75" s="601"/>
      <c r="L75" s="601"/>
      <c r="M75" s="601"/>
      <c r="N75" s="561"/>
      <c r="O75" s="562">
        <f>SUM(J75:N75)</f>
        <v>15</v>
      </c>
      <c r="P75" s="554"/>
      <c r="Q75" s="45"/>
      <c r="R75" s="554"/>
      <c r="S75" s="63"/>
      <c r="T75" s="143">
        <f>SUM(O75,R75)</f>
        <v>15</v>
      </c>
      <c r="U75" s="46">
        <f>SUM(S75:T75)</f>
        <v>15</v>
      </c>
      <c r="V75" s="47">
        <f t="shared" si="12"/>
        <v>0</v>
      </c>
      <c r="W75" s="48"/>
      <c r="X75" s="49"/>
      <c r="Y75" s="50"/>
      <c r="Z75" s="50"/>
      <c r="AA75" s="50"/>
      <c r="AB75" s="51"/>
      <c r="AC75" s="52"/>
      <c r="AD75" s="53"/>
      <c r="AE75" s="54"/>
    </row>
    <row r="76" spans="1:31" ht="18" customHeight="1">
      <c r="A76" s="30">
        <v>332101</v>
      </c>
      <c r="B76" s="108">
        <v>4</v>
      </c>
      <c r="C76" s="32">
        <v>25</v>
      </c>
      <c r="D76" s="574" t="s">
        <v>103</v>
      </c>
      <c r="E76" s="73" t="s">
        <v>104</v>
      </c>
      <c r="F76" s="73" t="s">
        <v>105</v>
      </c>
      <c r="G76" s="73" t="s">
        <v>106</v>
      </c>
      <c r="H76" s="36"/>
      <c r="I76" s="552"/>
      <c r="J76" s="116">
        <v>56</v>
      </c>
      <c r="K76" s="563"/>
      <c r="L76" s="563"/>
      <c r="M76" s="563"/>
      <c r="N76" s="557"/>
      <c r="O76" s="558">
        <f t="shared" si="17"/>
        <v>56</v>
      </c>
      <c r="P76" s="554"/>
      <c r="Q76" s="45"/>
      <c r="R76" s="554"/>
      <c r="S76" s="63">
        <f t="shared" si="26"/>
        <v>56</v>
      </c>
      <c r="T76" s="139"/>
      <c r="U76" s="46">
        <f t="shared" si="9"/>
        <v>56</v>
      </c>
      <c r="V76" s="47">
        <f t="shared" si="12"/>
        <v>0</v>
      </c>
      <c r="W76" s="48"/>
      <c r="X76" s="49">
        <f t="shared" si="28"/>
        <v>2240</v>
      </c>
      <c r="Y76" s="50">
        <f t="shared" si="19"/>
        <v>0</v>
      </c>
      <c r="Z76" s="50">
        <f t="shared" si="20"/>
        <v>0</v>
      </c>
      <c r="AA76" s="50">
        <f t="shared" si="21"/>
        <v>0</v>
      </c>
      <c r="AB76" s="51">
        <f t="shared" si="22"/>
        <v>0</v>
      </c>
      <c r="AC76" s="52">
        <f t="shared" si="23"/>
        <v>2240</v>
      </c>
      <c r="AD76" s="53">
        <f t="shared" si="24"/>
        <v>0</v>
      </c>
      <c r="AE76" s="54">
        <f t="shared" si="25"/>
        <v>2240</v>
      </c>
    </row>
    <row r="77" spans="1:31" ht="18" customHeight="1">
      <c r="A77" s="30">
        <v>332211</v>
      </c>
      <c r="B77" s="191">
        <v>3.5</v>
      </c>
      <c r="C77" s="67" t="s">
        <v>27</v>
      </c>
      <c r="D77" s="635"/>
      <c r="E77" s="103"/>
      <c r="F77" s="103"/>
      <c r="G77" s="103"/>
      <c r="H77" s="104"/>
      <c r="I77" s="89" t="s">
        <v>108</v>
      </c>
      <c r="J77" s="636"/>
      <c r="K77" s="603"/>
      <c r="L77" s="603"/>
      <c r="M77" s="603"/>
      <c r="N77" s="613"/>
      <c r="O77" s="65"/>
      <c r="P77" s="637"/>
      <c r="Q77" s="117">
        <v>35</v>
      </c>
      <c r="R77" s="415">
        <f>SUM(P77:Q77)</f>
        <v>35</v>
      </c>
      <c r="S77" s="140"/>
      <c r="T77" s="139">
        <f>SUM(O77,R77)</f>
        <v>35</v>
      </c>
      <c r="U77" s="46">
        <f t="shared" si="9"/>
        <v>35</v>
      </c>
      <c r="V77" s="47">
        <f t="shared" si="12"/>
        <v>0</v>
      </c>
      <c r="W77" s="48"/>
      <c r="X77" s="49"/>
      <c r="Y77" s="50"/>
      <c r="Z77" s="50"/>
      <c r="AA77" s="50"/>
      <c r="AB77" s="51"/>
      <c r="AC77" s="52"/>
      <c r="AD77" s="53"/>
      <c r="AE77" s="54"/>
    </row>
    <row r="78" spans="1:31" ht="18" customHeight="1">
      <c r="A78" s="30">
        <v>332211</v>
      </c>
      <c r="B78" s="191">
        <v>4</v>
      </c>
      <c r="C78" s="32">
        <v>50</v>
      </c>
      <c r="D78" s="574"/>
      <c r="E78" s="73"/>
      <c r="F78" s="73"/>
      <c r="G78" s="73"/>
      <c r="H78" s="36"/>
      <c r="I78" s="568" t="s">
        <v>108</v>
      </c>
      <c r="J78" s="615"/>
      <c r="K78" s="616"/>
      <c r="L78" s="616"/>
      <c r="M78" s="616"/>
      <c r="N78" s="586"/>
      <c r="O78" s="587">
        <f t="shared" si="17"/>
        <v>0</v>
      </c>
      <c r="P78" s="436"/>
      <c r="Q78" s="139">
        <v>400</v>
      </c>
      <c r="R78" s="436">
        <f>SUM(P78:Q78)</f>
        <v>400</v>
      </c>
      <c r="S78" s="140">
        <f>SUM(O78,R78)</f>
        <v>400</v>
      </c>
      <c r="T78" s="139"/>
      <c r="U78" s="46">
        <f t="shared" si="9"/>
        <v>400</v>
      </c>
      <c r="V78" s="47">
        <f t="shared" si="12"/>
        <v>0</v>
      </c>
      <c r="W78" s="48"/>
      <c r="X78" s="49">
        <f>(J78*1000)/C78</f>
        <v>0</v>
      </c>
      <c r="Y78" s="50">
        <f t="shared" si="19"/>
        <v>0</v>
      </c>
      <c r="Z78" s="50">
        <f t="shared" si="20"/>
        <v>0</v>
      </c>
      <c r="AA78" s="50">
        <f t="shared" si="21"/>
        <v>0</v>
      </c>
      <c r="AB78" s="51">
        <f t="shared" si="22"/>
        <v>0</v>
      </c>
      <c r="AC78" s="52">
        <f t="shared" si="23"/>
        <v>0</v>
      </c>
      <c r="AD78" s="53">
        <f>(R78*1000)/C78</f>
        <v>8000</v>
      </c>
      <c r="AE78" s="54">
        <f t="shared" si="25"/>
        <v>8000</v>
      </c>
    </row>
    <row r="79" spans="1:31" ht="18.75" customHeight="1">
      <c r="A79" s="30">
        <v>332301</v>
      </c>
      <c r="B79" s="108">
        <v>4</v>
      </c>
      <c r="C79" s="67" t="s">
        <v>27</v>
      </c>
      <c r="E79" s="73"/>
      <c r="F79" s="73"/>
      <c r="G79" s="73"/>
      <c r="H79" s="36"/>
      <c r="I79" s="552"/>
      <c r="J79" s="553"/>
      <c r="K79" s="467"/>
      <c r="L79" s="467"/>
      <c r="M79" s="467"/>
      <c r="N79" s="339"/>
      <c r="O79" s="46">
        <f>SUM(J79:N79)</f>
        <v>0</v>
      </c>
      <c r="P79" s="554"/>
      <c r="Q79" s="45"/>
      <c r="R79" s="554"/>
      <c r="S79" s="63"/>
      <c r="T79" s="63">
        <f>SUM(O79,R79)</f>
        <v>0</v>
      </c>
      <c r="U79" s="46">
        <f>SUM(S79:T79)</f>
        <v>0</v>
      </c>
      <c r="V79" s="47">
        <f t="shared" si="12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" hidden="1" customHeight="1">
      <c r="A80" s="30">
        <v>332121</v>
      </c>
      <c r="B80" s="108">
        <v>4</v>
      </c>
      <c r="C80" s="32">
        <v>25</v>
      </c>
      <c r="D80" s="575" t="s">
        <v>112</v>
      </c>
      <c r="E80" s="73"/>
      <c r="F80" s="73"/>
      <c r="G80" s="73"/>
      <c r="H80" s="36"/>
      <c r="I80" s="552"/>
      <c r="J80" s="116"/>
      <c r="K80" s="467"/>
      <c r="L80" s="467"/>
      <c r="M80" s="467"/>
      <c r="N80" s="339"/>
      <c r="O80" s="46">
        <f t="shared" si="17"/>
        <v>0</v>
      </c>
      <c r="P80" s="554"/>
      <c r="Q80" s="45"/>
      <c r="R80" s="554"/>
      <c r="S80" s="63">
        <f t="shared" si="26"/>
        <v>0</v>
      </c>
      <c r="T80" s="143"/>
      <c r="U80" s="46">
        <f t="shared" si="9"/>
        <v>0</v>
      </c>
      <c r="V80" s="47">
        <f t="shared" si="12"/>
        <v>0</v>
      </c>
      <c r="W80" s="48"/>
      <c r="X80" s="49">
        <f t="shared" ref="X80:X104" si="29">(J80*1000)/C80</f>
        <v>0</v>
      </c>
      <c r="Y80" s="50"/>
      <c r="Z80" s="50"/>
      <c r="AA80" s="50"/>
      <c r="AB80" s="51"/>
      <c r="AC80" s="52">
        <f t="shared" si="23"/>
        <v>0</v>
      </c>
      <c r="AD80" s="53"/>
      <c r="AE80" s="54">
        <f t="shared" si="25"/>
        <v>0</v>
      </c>
    </row>
    <row r="81" spans="1:31" ht="18" hidden="1" customHeight="1">
      <c r="A81" s="30">
        <v>332301</v>
      </c>
      <c r="B81" s="108">
        <v>4</v>
      </c>
      <c r="C81" s="67" t="s">
        <v>27</v>
      </c>
      <c r="D81" s="639" t="s">
        <v>111</v>
      </c>
      <c r="E81" s="73"/>
      <c r="F81" s="73"/>
      <c r="G81" s="73"/>
      <c r="H81" s="36"/>
      <c r="I81" s="552"/>
      <c r="J81" s="640"/>
      <c r="K81" s="467"/>
      <c r="L81" s="467"/>
      <c r="M81" s="467"/>
      <c r="N81" s="339"/>
      <c r="O81" s="46">
        <f>SUM(J81:N81)</f>
        <v>0</v>
      </c>
      <c r="P81" s="554"/>
      <c r="Q81" s="45"/>
      <c r="R81" s="554"/>
      <c r="S81" s="63"/>
      <c r="T81" s="63">
        <f>SUM(O81,R81)</f>
        <v>0</v>
      </c>
      <c r="U81" s="46">
        <f t="shared" si="9"/>
        <v>0</v>
      </c>
      <c r="V81" s="47">
        <f t="shared" si="12"/>
        <v>0</v>
      </c>
      <c r="W81" s="48"/>
      <c r="X81" s="49"/>
      <c r="Y81" s="50"/>
      <c r="Z81" s="50"/>
      <c r="AA81" s="50"/>
      <c r="AB81" s="51"/>
      <c r="AC81" s="52"/>
      <c r="AD81" s="53"/>
      <c r="AE81" s="54"/>
    </row>
    <row r="82" spans="1:31" ht="18" customHeight="1">
      <c r="A82" s="30">
        <v>332301</v>
      </c>
      <c r="B82" s="108">
        <v>4</v>
      </c>
      <c r="C82" s="106">
        <v>25</v>
      </c>
      <c r="D82" s="574">
        <v>553</v>
      </c>
      <c r="E82" s="73">
        <v>953</v>
      </c>
      <c r="F82" s="73" t="s">
        <v>113</v>
      </c>
      <c r="G82" s="73">
        <v>9653</v>
      </c>
      <c r="H82" s="36"/>
      <c r="I82" s="552"/>
      <c r="J82" s="116">
        <v>38</v>
      </c>
      <c r="K82" s="563">
        <v>10</v>
      </c>
      <c r="L82" s="563"/>
      <c r="M82" s="563"/>
      <c r="N82" s="557"/>
      <c r="O82" s="558">
        <f t="shared" si="17"/>
        <v>48</v>
      </c>
      <c r="P82" s="554"/>
      <c r="Q82" s="45"/>
      <c r="R82" s="554"/>
      <c r="S82" s="63">
        <f t="shared" si="26"/>
        <v>48</v>
      </c>
      <c r="T82" s="139"/>
      <c r="U82" s="46">
        <f t="shared" si="9"/>
        <v>48</v>
      </c>
      <c r="V82" s="47">
        <f t="shared" si="12"/>
        <v>0</v>
      </c>
      <c r="W82" s="48"/>
      <c r="X82" s="49">
        <f t="shared" si="29"/>
        <v>1520</v>
      </c>
      <c r="Y82" s="50">
        <f t="shared" si="19"/>
        <v>400</v>
      </c>
      <c r="Z82" s="50">
        <f t="shared" si="20"/>
        <v>0</v>
      </c>
      <c r="AA82" s="50">
        <f t="shared" si="21"/>
        <v>0</v>
      </c>
      <c r="AB82" s="51">
        <f t="shared" si="22"/>
        <v>0</v>
      </c>
      <c r="AC82" s="52">
        <f t="shared" si="23"/>
        <v>1920</v>
      </c>
      <c r="AD82" s="53">
        <f t="shared" si="24"/>
        <v>0</v>
      </c>
      <c r="AE82" s="54">
        <f t="shared" si="25"/>
        <v>1920</v>
      </c>
    </row>
    <row r="83" spans="1:31" ht="18" hidden="1" customHeight="1">
      <c r="A83" s="30">
        <v>332301</v>
      </c>
      <c r="B83" s="108">
        <v>4</v>
      </c>
      <c r="C83" s="106">
        <v>40</v>
      </c>
      <c r="D83" s="574">
        <v>553</v>
      </c>
      <c r="E83" s="73">
        <v>953</v>
      </c>
      <c r="F83" s="73" t="s">
        <v>113</v>
      </c>
      <c r="G83" s="73">
        <v>9653</v>
      </c>
      <c r="H83" s="36"/>
      <c r="I83" s="552"/>
      <c r="J83" s="44"/>
      <c r="K83" s="45"/>
      <c r="L83" s="45"/>
      <c r="M83" s="45"/>
      <c r="N83" s="339"/>
      <c r="O83" s="46">
        <f t="shared" si="17"/>
        <v>0</v>
      </c>
      <c r="P83" s="554"/>
      <c r="Q83" s="45"/>
      <c r="R83" s="554">
        <f t="shared" si="18"/>
        <v>0</v>
      </c>
      <c r="S83" s="63">
        <f t="shared" si="26"/>
        <v>0</v>
      </c>
      <c r="T83" s="139"/>
      <c r="U83" s="46">
        <f t="shared" si="9"/>
        <v>0</v>
      </c>
      <c r="V83" s="47">
        <f t="shared" si="12"/>
        <v>0</v>
      </c>
      <c r="W83" s="48"/>
      <c r="X83" s="49">
        <f t="shared" si="29"/>
        <v>0</v>
      </c>
      <c r="Y83" s="50">
        <f t="shared" si="19"/>
        <v>0</v>
      </c>
      <c r="Z83" s="50">
        <f t="shared" si="20"/>
        <v>0</v>
      </c>
      <c r="AA83" s="50">
        <f t="shared" si="21"/>
        <v>0</v>
      </c>
      <c r="AB83" s="51">
        <f t="shared" si="22"/>
        <v>0</v>
      </c>
      <c r="AC83" s="52">
        <f t="shared" si="23"/>
        <v>0</v>
      </c>
      <c r="AD83" s="53">
        <f t="shared" si="24"/>
        <v>0</v>
      </c>
      <c r="AE83" s="54">
        <f t="shared" si="25"/>
        <v>0</v>
      </c>
    </row>
    <row r="84" spans="1:31" ht="18" hidden="1" customHeight="1">
      <c r="A84" s="30">
        <v>321041</v>
      </c>
      <c r="B84" s="108">
        <v>4</v>
      </c>
      <c r="C84" s="32">
        <v>25</v>
      </c>
      <c r="D84" s="574"/>
      <c r="E84" s="73"/>
      <c r="F84" s="73"/>
      <c r="G84" s="73"/>
      <c r="H84" s="89">
        <v>6953</v>
      </c>
      <c r="I84" s="552" t="s">
        <v>383</v>
      </c>
      <c r="J84" s="44"/>
      <c r="K84" s="45"/>
      <c r="L84" s="45"/>
      <c r="M84" s="45"/>
      <c r="N84" s="641"/>
      <c r="O84" s="46">
        <f t="shared" si="17"/>
        <v>0</v>
      </c>
      <c r="P84" s="554"/>
      <c r="Q84" s="45" t="s">
        <v>383</v>
      </c>
      <c r="R84" s="554"/>
      <c r="S84" s="63">
        <f t="shared" si="26"/>
        <v>0</v>
      </c>
      <c r="T84" s="139"/>
      <c r="U84" s="46">
        <f t="shared" si="9"/>
        <v>0</v>
      </c>
      <c r="V84" s="47">
        <f t="shared" si="12"/>
        <v>0</v>
      </c>
      <c r="W84" s="48"/>
      <c r="X84" s="49">
        <f t="shared" si="29"/>
        <v>0</v>
      </c>
      <c r="Y84" s="50"/>
      <c r="Z84" s="50"/>
      <c r="AA84" s="50"/>
      <c r="AB84" s="51">
        <f t="shared" si="22"/>
        <v>0</v>
      </c>
      <c r="AC84" s="52">
        <f t="shared" si="23"/>
        <v>0</v>
      </c>
      <c r="AD84" s="53"/>
      <c r="AE84" s="54">
        <f t="shared" si="25"/>
        <v>0</v>
      </c>
    </row>
    <row r="85" spans="1:31" ht="18" hidden="1" customHeight="1">
      <c r="A85" s="30">
        <v>332341</v>
      </c>
      <c r="B85" s="108">
        <v>4</v>
      </c>
      <c r="C85" s="32">
        <v>25</v>
      </c>
      <c r="D85" s="574"/>
      <c r="E85" s="73"/>
      <c r="F85" s="73"/>
      <c r="G85" s="73"/>
      <c r="H85" s="89">
        <v>6954</v>
      </c>
      <c r="I85" s="552"/>
      <c r="J85" s="553"/>
      <c r="K85" s="467"/>
      <c r="L85" s="467"/>
      <c r="M85" s="467"/>
      <c r="N85" s="642"/>
      <c r="O85" s="46">
        <f t="shared" si="17"/>
        <v>0</v>
      </c>
      <c r="P85" s="554"/>
      <c r="Q85" s="45"/>
      <c r="R85" s="554"/>
      <c r="S85" s="63">
        <f t="shared" si="26"/>
        <v>0</v>
      </c>
      <c r="T85" s="139"/>
      <c r="U85" s="46">
        <f t="shared" si="9"/>
        <v>0</v>
      </c>
      <c r="V85" s="47">
        <f t="shared" si="12"/>
        <v>0</v>
      </c>
      <c r="W85" s="48"/>
      <c r="X85" s="49">
        <f t="shared" si="29"/>
        <v>0</v>
      </c>
      <c r="Y85" s="50">
        <f t="shared" si="19"/>
        <v>0</v>
      </c>
      <c r="Z85" s="50">
        <f t="shared" si="20"/>
        <v>0</v>
      </c>
      <c r="AA85" s="50">
        <f t="shared" si="21"/>
        <v>0</v>
      </c>
      <c r="AB85" s="51">
        <f t="shared" si="22"/>
        <v>0</v>
      </c>
      <c r="AC85" s="52">
        <f t="shared" si="23"/>
        <v>0</v>
      </c>
      <c r="AD85" s="53">
        <f t="shared" si="24"/>
        <v>0</v>
      </c>
      <c r="AE85" s="54">
        <f t="shared" si="25"/>
        <v>0</v>
      </c>
    </row>
    <row r="86" spans="1:31" ht="18" hidden="1" customHeight="1">
      <c r="A86" s="30">
        <v>300010</v>
      </c>
      <c r="B86" s="31" t="s">
        <v>114</v>
      </c>
      <c r="C86" s="32">
        <v>5</v>
      </c>
      <c r="D86" s="574" t="s">
        <v>115</v>
      </c>
      <c r="E86" s="73" t="s">
        <v>116</v>
      </c>
      <c r="F86" s="73" t="s">
        <v>117</v>
      </c>
      <c r="G86" s="73" t="s">
        <v>118</v>
      </c>
      <c r="H86" s="36" t="s">
        <v>119</v>
      </c>
      <c r="I86" s="552"/>
      <c r="J86" s="553"/>
      <c r="K86" s="467"/>
      <c r="L86" s="467"/>
      <c r="M86" s="467"/>
      <c r="N86" s="339"/>
      <c r="O86" s="46">
        <f t="shared" si="17"/>
        <v>0</v>
      </c>
      <c r="P86" s="554"/>
      <c r="Q86" s="45"/>
      <c r="R86" s="554">
        <f t="shared" si="18"/>
        <v>0</v>
      </c>
      <c r="S86" s="44">
        <f t="shared" si="26"/>
        <v>0</v>
      </c>
      <c r="T86" s="45"/>
      <c r="U86" s="46">
        <f t="shared" si="9"/>
        <v>0</v>
      </c>
      <c r="V86" s="47">
        <f t="shared" ref="V86:V149" si="30">O86+R86-U86</f>
        <v>0</v>
      </c>
      <c r="W86" s="48"/>
      <c r="X86" s="49">
        <f t="shared" si="29"/>
        <v>0</v>
      </c>
      <c r="Y86" s="50">
        <f t="shared" si="19"/>
        <v>0</v>
      </c>
      <c r="Z86" s="50">
        <f t="shared" si="20"/>
        <v>0</v>
      </c>
      <c r="AA86" s="50">
        <f t="shared" si="21"/>
        <v>0</v>
      </c>
      <c r="AB86" s="51">
        <f t="shared" si="22"/>
        <v>0</v>
      </c>
      <c r="AC86" s="52">
        <f t="shared" si="23"/>
        <v>0</v>
      </c>
      <c r="AD86" s="53">
        <f t="shared" si="24"/>
        <v>0</v>
      </c>
      <c r="AE86" s="54">
        <f t="shared" si="25"/>
        <v>0</v>
      </c>
    </row>
    <row r="87" spans="1:31" ht="18" hidden="1" customHeight="1">
      <c r="A87" s="77">
        <v>300010</v>
      </c>
      <c r="B87" s="229" t="s">
        <v>114</v>
      </c>
      <c r="C87" s="78">
        <v>25</v>
      </c>
      <c r="D87" s="643" t="s">
        <v>115</v>
      </c>
      <c r="E87" s="73" t="s">
        <v>116</v>
      </c>
      <c r="F87" s="73" t="s">
        <v>117</v>
      </c>
      <c r="G87" s="73" t="s">
        <v>118</v>
      </c>
      <c r="H87" s="36" t="s">
        <v>119</v>
      </c>
      <c r="I87" s="644"/>
      <c r="J87" s="553"/>
      <c r="K87" s="467"/>
      <c r="L87" s="467"/>
      <c r="M87" s="467"/>
      <c r="N87" s="339"/>
      <c r="O87" s="46">
        <f t="shared" si="17"/>
        <v>0</v>
      </c>
      <c r="P87" s="554"/>
      <c r="Q87" s="45"/>
      <c r="R87" s="554">
        <f t="shared" si="18"/>
        <v>0</v>
      </c>
      <c r="S87" s="44">
        <f t="shared" si="26"/>
        <v>0</v>
      </c>
      <c r="T87" s="45"/>
      <c r="U87" s="46">
        <f t="shared" si="9"/>
        <v>0</v>
      </c>
      <c r="V87" s="47">
        <f t="shared" si="30"/>
        <v>0</v>
      </c>
      <c r="W87" s="48"/>
      <c r="X87" s="49">
        <f t="shared" si="29"/>
        <v>0</v>
      </c>
      <c r="Y87" s="50">
        <f t="shared" si="19"/>
        <v>0</v>
      </c>
      <c r="Z87" s="50">
        <f t="shared" si="20"/>
        <v>0</v>
      </c>
      <c r="AA87" s="50">
        <f t="shared" si="21"/>
        <v>0</v>
      </c>
      <c r="AB87" s="51">
        <f t="shared" si="22"/>
        <v>0</v>
      </c>
      <c r="AC87" s="52">
        <f t="shared" si="23"/>
        <v>0</v>
      </c>
      <c r="AD87" s="53">
        <f t="shared" si="24"/>
        <v>0</v>
      </c>
      <c r="AE87" s="54">
        <f t="shared" si="25"/>
        <v>0</v>
      </c>
    </row>
    <row r="88" spans="1:31" ht="18" hidden="1" customHeight="1">
      <c r="A88" s="30">
        <v>300000</v>
      </c>
      <c r="B88" s="31" t="s">
        <v>114</v>
      </c>
      <c r="C88" s="32">
        <v>5</v>
      </c>
      <c r="D88" s="574">
        <v>150</v>
      </c>
      <c r="E88" s="73">
        <v>750</v>
      </c>
      <c r="F88" s="73" t="s">
        <v>120</v>
      </c>
      <c r="G88" s="73">
        <v>9250</v>
      </c>
      <c r="H88" s="36">
        <v>8250</v>
      </c>
      <c r="I88" s="552"/>
      <c r="J88" s="553"/>
      <c r="K88" s="467"/>
      <c r="L88" s="467"/>
      <c r="M88" s="467"/>
      <c r="N88" s="339"/>
      <c r="O88" s="46">
        <f t="shared" si="17"/>
        <v>0</v>
      </c>
      <c r="P88" s="554"/>
      <c r="Q88" s="45"/>
      <c r="R88" s="554">
        <f t="shared" si="18"/>
        <v>0</v>
      </c>
      <c r="S88" s="44">
        <f t="shared" si="26"/>
        <v>0</v>
      </c>
      <c r="T88" s="45"/>
      <c r="U88" s="46">
        <f t="shared" si="9"/>
        <v>0</v>
      </c>
      <c r="V88" s="47">
        <f t="shared" si="30"/>
        <v>0</v>
      </c>
      <c r="W88" s="48"/>
      <c r="X88" s="49">
        <f t="shared" si="29"/>
        <v>0</v>
      </c>
      <c r="Y88" s="50">
        <f t="shared" si="19"/>
        <v>0</v>
      </c>
      <c r="Z88" s="50">
        <f t="shared" si="20"/>
        <v>0</v>
      </c>
      <c r="AA88" s="50">
        <f t="shared" si="21"/>
        <v>0</v>
      </c>
      <c r="AB88" s="51">
        <f t="shared" si="22"/>
        <v>0</v>
      </c>
      <c r="AC88" s="52">
        <f t="shared" si="23"/>
        <v>0</v>
      </c>
      <c r="AD88" s="53">
        <f t="shared" si="24"/>
        <v>0</v>
      </c>
      <c r="AE88" s="54">
        <f t="shared" si="25"/>
        <v>0</v>
      </c>
    </row>
    <row r="89" spans="1:31" ht="18" hidden="1" customHeight="1">
      <c r="A89" s="30">
        <v>300000</v>
      </c>
      <c r="B89" s="31" t="s">
        <v>114</v>
      </c>
      <c r="C89" s="32">
        <v>25</v>
      </c>
      <c r="D89" s="574">
        <v>150</v>
      </c>
      <c r="E89" s="73">
        <v>750</v>
      </c>
      <c r="F89" s="73" t="s">
        <v>120</v>
      </c>
      <c r="G89" s="73">
        <v>9250</v>
      </c>
      <c r="H89" s="36">
        <v>8250</v>
      </c>
      <c r="I89" s="552"/>
      <c r="J89" s="553"/>
      <c r="K89" s="467"/>
      <c r="L89" s="467"/>
      <c r="M89" s="467"/>
      <c r="N89" s="339"/>
      <c r="O89" s="46">
        <f t="shared" si="17"/>
        <v>0</v>
      </c>
      <c r="P89" s="554"/>
      <c r="Q89" s="45"/>
      <c r="R89" s="554">
        <f t="shared" si="18"/>
        <v>0</v>
      </c>
      <c r="S89" s="44">
        <f t="shared" si="26"/>
        <v>0</v>
      </c>
      <c r="T89" s="45"/>
      <c r="U89" s="46">
        <f t="shared" si="9"/>
        <v>0</v>
      </c>
      <c r="V89" s="47">
        <f t="shared" si="30"/>
        <v>0</v>
      </c>
      <c r="W89" s="48"/>
      <c r="X89" s="49">
        <f t="shared" si="29"/>
        <v>0</v>
      </c>
      <c r="Y89" s="50">
        <f t="shared" si="19"/>
        <v>0</v>
      </c>
      <c r="Z89" s="50">
        <f t="shared" si="20"/>
        <v>0</v>
      </c>
      <c r="AA89" s="50">
        <f t="shared" si="21"/>
        <v>0</v>
      </c>
      <c r="AB89" s="51">
        <f t="shared" si="22"/>
        <v>0</v>
      </c>
      <c r="AC89" s="52">
        <f t="shared" si="23"/>
        <v>0</v>
      </c>
      <c r="AD89" s="53">
        <f t="shared" si="24"/>
        <v>0</v>
      </c>
      <c r="AE89" s="54">
        <f t="shared" si="25"/>
        <v>0</v>
      </c>
    </row>
    <row r="90" spans="1:31" ht="18" hidden="1" customHeight="1">
      <c r="A90" s="172">
        <v>300030</v>
      </c>
      <c r="B90" s="31" t="s">
        <v>114</v>
      </c>
      <c r="C90" s="96">
        <v>5</v>
      </c>
      <c r="D90" s="614" t="s">
        <v>121</v>
      </c>
      <c r="E90" s="103" t="s">
        <v>122</v>
      </c>
      <c r="F90" s="103" t="s">
        <v>123</v>
      </c>
      <c r="G90" s="103" t="s">
        <v>124</v>
      </c>
      <c r="H90" s="103" t="s">
        <v>125</v>
      </c>
      <c r="I90" s="645"/>
      <c r="J90" s="553"/>
      <c r="K90" s="467"/>
      <c r="L90" s="467"/>
      <c r="M90" s="467"/>
      <c r="N90" s="339"/>
      <c r="O90" s="46">
        <f t="shared" si="17"/>
        <v>0</v>
      </c>
      <c r="P90" s="554"/>
      <c r="Q90" s="45"/>
      <c r="R90" s="554">
        <f t="shared" si="18"/>
        <v>0</v>
      </c>
      <c r="S90" s="44">
        <f t="shared" si="26"/>
        <v>0</v>
      </c>
      <c r="T90" s="45"/>
      <c r="U90" s="46">
        <f t="shared" si="9"/>
        <v>0</v>
      </c>
      <c r="V90" s="47">
        <f t="shared" si="30"/>
        <v>0</v>
      </c>
      <c r="W90" s="48"/>
      <c r="X90" s="49">
        <f t="shared" si="29"/>
        <v>0</v>
      </c>
      <c r="Y90" s="50">
        <f t="shared" si="19"/>
        <v>0</v>
      </c>
      <c r="Z90" s="50">
        <f t="shared" si="20"/>
        <v>0</v>
      </c>
      <c r="AA90" s="50">
        <f t="shared" si="21"/>
        <v>0</v>
      </c>
      <c r="AB90" s="51">
        <f t="shared" si="22"/>
        <v>0</v>
      </c>
      <c r="AC90" s="52">
        <f t="shared" si="23"/>
        <v>0</v>
      </c>
      <c r="AD90" s="53">
        <f t="shared" si="24"/>
        <v>0</v>
      </c>
      <c r="AE90" s="54">
        <f t="shared" si="25"/>
        <v>0</v>
      </c>
    </row>
    <row r="91" spans="1:31" ht="18" hidden="1" customHeight="1">
      <c r="A91" s="172">
        <v>300030</v>
      </c>
      <c r="B91" s="31" t="s">
        <v>114</v>
      </c>
      <c r="C91" s="96">
        <v>25</v>
      </c>
      <c r="D91" s="614" t="s">
        <v>121</v>
      </c>
      <c r="E91" s="103" t="s">
        <v>122</v>
      </c>
      <c r="F91" s="103" t="s">
        <v>123</v>
      </c>
      <c r="G91" s="103" t="s">
        <v>124</v>
      </c>
      <c r="H91" s="103" t="s">
        <v>125</v>
      </c>
      <c r="I91" s="645"/>
      <c r="J91" s="553"/>
      <c r="K91" s="467"/>
      <c r="L91" s="467"/>
      <c r="M91" s="467"/>
      <c r="N91" s="339"/>
      <c r="O91" s="46">
        <f t="shared" si="17"/>
        <v>0</v>
      </c>
      <c r="P91" s="554"/>
      <c r="Q91" s="45"/>
      <c r="R91" s="554">
        <f t="shared" si="18"/>
        <v>0</v>
      </c>
      <c r="S91" s="44">
        <f t="shared" si="26"/>
        <v>0</v>
      </c>
      <c r="T91" s="45"/>
      <c r="U91" s="46">
        <f t="shared" si="9"/>
        <v>0</v>
      </c>
      <c r="V91" s="47">
        <f t="shared" si="30"/>
        <v>0</v>
      </c>
      <c r="W91" s="48"/>
      <c r="X91" s="49">
        <f t="shared" si="29"/>
        <v>0</v>
      </c>
      <c r="Y91" s="50">
        <f t="shared" si="19"/>
        <v>0</v>
      </c>
      <c r="Z91" s="50">
        <f t="shared" si="20"/>
        <v>0</v>
      </c>
      <c r="AA91" s="50">
        <f t="shared" si="21"/>
        <v>0</v>
      </c>
      <c r="AB91" s="51">
        <f t="shared" si="22"/>
        <v>0</v>
      </c>
      <c r="AC91" s="52">
        <f t="shared" si="23"/>
        <v>0</v>
      </c>
      <c r="AD91" s="53">
        <f t="shared" si="24"/>
        <v>0</v>
      </c>
      <c r="AE91" s="54">
        <f t="shared" si="25"/>
        <v>0</v>
      </c>
    </row>
    <row r="92" spans="1:31" ht="18" hidden="1" customHeight="1">
      <c r="A92" s="172">
        <v>300400</v>
      </c>
      <c r="B92" s="31" t="s">
        <v>114</v>
      </c>
      <c r="C92" s="96">
        <v>5</v>
      </c>
      <c r="D92" s="614" t="s">
        <v>126</v>
      </c>
      <c r="E92" s="103"/>
      <c r="F92" s="103"/>
      <c r="G92" s="103"/>
      <c r="H92" s="103"/>
      <c r="I92" s="645"/>
      <c r="J92" s="553"/>
      <c r="K92" s="467"/>
      <c r="L92" s="467"/>
      <c r="M92" s="467"/>
      <c r="N92" s="339"/>
      <c r="O92" s="46">
        <f t="shared" si="17"/>
        <v>0</v>
      </c>
      <c r="P92" s="554"/>
      <c r="Q92" s="45"/>
      <c r="R92" s="554">
        <f t="shared" si="18"/>
        <v>0</v>
      </c>
      <c r="S92" s="44">
        <f t="shared" si="26"/>
        <v>0</v>
      </c>
      <c r="T92" s="45"/>
      <c r="U92" s="46">
        <f t="shared" si="9"/>
        <v>0</v>
      </c>
      <c r="V92" s="47">
        <f t="shared" si="30"/>
        <v>0</v>
      </c>
      <c r="W92" s="48"/>
      <c r="X92" s="49">
        <f t="shared" si="29"/>
        <v>0</v>
      </c>
      <c r="Y92" s="50">
        <f t="shared" si="19"/>
        <v>0</v>
      </c>
      <c r="Z92" s="50">
        <f t="shared" si="20"/>
        <v>0</v>
      </c>
      <c r="AA92" s="50">
        <f t="shared" si="21"/>
        <v>0</v>
      </c>
      <c r="AB92" s="51">
        <f t="shared" si="22"/>
        <v>0</v>
      </c>
      <c r="AC92" s="52">
        <f t="shared" si="23"/>
        <v>0</v>
      </c>
      <c r="AD92" s="53">
        <f t="shared" si="24"/>
        <v>0</v>
      </c>
      <c r="AE92" s="54">
        <f t="shared" si="25"/>
        <v>0</v>
      </c>
    </row>
    <row r="93" spans="1:31" ht="18" hidden="1" customHeight="1">
      <c r="A93" s="172">
        <v>300400</v>
      </c>
      <c r="B93" s="31" t="s">
        <v>114</v>
      </c>
      <c r="C93" s="96">
        <v>25</v>
      </c>
      <c r="D93" s="614" t="s">
        <v>126</v>
      </c>
      <c r="E93" s="103"/>
      <c r="F93" s="103"/>
      <c r="G93" s="103"/>
      <c r="H93" s="103"/>
      <c r="I93" s="645"/>
      <c r="J93" s="553"/>
      <c r="K93" s="467"/>
      <c r="L93" s="467"/>
      <c r="M93" s="467"/>
      <c r="N93" s="339"/>
      <c r="O93" s="46">
        <f t="shared" si="17"/>
        <v>0</v>
      </c>
      <c r="P93" s="554"/>
      <c r="Q93" s="45"/>
      <c r="R93" s="554">
        <f t="shared" si="18"/>
        <v>0</v>
      </c>
      <c r="S93" s="44">
        <f t="shared" si="26"/>
        <v>0</v>
      </c>
      <c r="T93" s="45"/>
      <c r="U93" s="46">
        <f t="shared" si="9"/>
        <v>0</v>
      </c>
      <c r="V93" s="47">
        <f t="shared" si="30"/>
        <v>0</v>
      </c>
      <c r="W93" s="48"/>
      <c r="X93" s="49">
        <f t="shared" si="29"/>
        <v>0</v>
      </c>
      <c r="Y93" s="50">
        <f t="shared" si="19"/>
        <v>0</v>
      </c>
      <c r="Z93" s="50">
        <f t="shared" si="20"/>
        <v>0</v>
      </c>
      <c r="AA93" s="50">
        <f t="shared" si="21"/>
        <v>0</v>
      </c>
      <c r="AB93" s="51">
        <f t="shared" si="22"/>
        <v>0</v>
      </c>
      <c r="AC93" s="52">
        <f t="shared" si="23"/>
        <v>0</v>
      </c>
      <c r="AD93" s="53">
        <f t="shared" si="24"/>
        <v>0</v>
      </c>
      <c r="AE93" s="54">
        <f t="shared" si="25"/>
        <v>0</v>
      </c>
    </row>
    <row r="94" spans="1:31" ht="18" hidden="1" customHeight="1">
      <c r="A94" s="30">
        <v>300400</v>
      </c>
      <c r="B94" s="31" t="s">
        <v>114</v>
      </c>
      <c r="C94" s="32">
        <v>5</v>
      </c>
      <c r="D94" s="574">
        <v>151</v>
      </c>
      <c r="E94" s="73">
        <v>751</v>
      </c>
      <c r="F94" s="73" t="s">
        <v>127</v>
      </c>
      <c r="G94" s="73">
        <v>9251</v>
      </c>
      <c r="H94" s="36">
        <v>8251</v>
      </c>
      <c r="I94" s="552"/>
      <c r="J94" s="553"/>
      <c r="K94" s="467"/>
      <c r="L94" s="467"/>
      <c r="M94" s="467"/>
      <c r="N94" s="339"/>
      <c r="O94" s="46">
        <f t="shared" si="17"/>
        <v>0</v>
      </c>
      <c r="P94" s="554"/>
      <c r="Q94" s="45"/>
      <c r="R94" s="339">
        <f t="shared" si="18"/>
        <v>0</v>
      </c>
      <c r="S94" s="44">
        <f t="shared" si="26"/>
        <v>0</v>
      </c>
      <c r="T94" s="45"/>
      <c r="U94" s="46">
        <f t="shared" si="9"/>
        <v>0</v>
      </c>
      <c r="V94" s="47">
        <f t="shared" si="30"/>
        <v>0</v>
      </c>
      <c r="W94" s="48"/>
      <c r="X94" s="49">
        <f t="shared" si="29"/>
        <v>0</v>
      </c>
      <c r="Y94" s="50">
        <f t="shared" si="19"/>
        <v>0</v>
      </c>
      <c r="Z94" s="50">
        <f t="shared" si="20"/>
        <v>0</v>
      </c>
      <c r="AA94" s="50">
        <f t="shared" si="21"/>
        <v>0</v>
      </c>
      <c r="AB94" s="51">
        <f t="shared" si="22"/>
        <v>0</v>
      </c>
      <c r="AC94" s="52">
        <f t="shared" si="23"/>
        <v>0</v>
      </c>
      <c r="AD94" s="53">
        <f t="shared" si="24"/>
        <v>0</v>
      </c>
      <c r="AE94" s="54">
        <f t="shared" si="25"/>
        <v>0</v>
      </c>
    </row>
    <row r="95" spans="1:31" ht="18" hidden="1" customHeight="1">
      <c r="A95" s="30">
        <v>300400</v>
      </c>
      <c r="B95" s="31" t="s">
        <v>114</v>
      </c>
      <c r="C95" s="32">
        <v>25</v>
      </c>
      <c r="D95" s="574">
        <v>151</v>
      </c>
      <c r="E95" s="73">
        <v>751</v>
      </c>
      <c r="F95" s="73" t="s">
        <v>127</v>
      </c>
      <c r="G95" s="73">
        <v>9251</v>
      </c>
      <c r="H95" s="36">
        <v>8251</v>
      </c>
      <c r="I95" s="552"/>
      <c r="J95" s="553"/>
      <c r="K95" s="467"/>
      <c r="L95" s="467"/>
      <c r="M95" s="467"/>
      <c r="N95" s="339"/>
      <c r="O95" s="46">
        <f>SUM(J95:N95)</f>
        <v>0</v>
      </c>
      <c r="P95" s="554"/>
      <c r="Q95" s="45"/>
      <c r="R95" s="554">
        <f>SUM(P95:Q95)</f>
        <v>0</v>
      </c>
      <c r="S95" s="44">
        <f t="shared" si="26"/>
        <v>0</v>
      </c>
      <c r="T95" s="45"/>
      <c r="U95" s="46">
        <f t="shared" si="9"/>
        <v>0</v>
      </c>
      <c r="V95" s="47">
        <f t="shared" si="30"/>
        <v>0</v>
      </c>
      <c r="W95" s="48"/>
      <c r="X95" s="49">
        <f t="shared" si="29"/>
        <v>0</v>
      </c>
      <c r="Y95" s="50">
        <f>(K95*1000)/C95</f>
        <v>0</v>
      </c>
      <c r="Z95" s="50">
        <f>(L95*1000)/C95</f>
        <v>0</v>
      </c>
      <c r="AA95" s="50">
        <f>(M95*1000)/C95</f>
        <v>0</v>
      </c>
      <c r="AB95" s="51">
        <f>(N95*1000)/C95</f>
        <v>0</v>
      </c>
      <c r="AC95" s="52">
        <f>SUM(X95:AB95)</f>
        <v>0</v>
      </c>
      <c r="AD95" s="53">
        <f>(R95*1000)/C95</f>
        <v>0</v>
      </c>
      <c r="AE95" s="54">
        <f>SUM(AC95:AD95)</f>
        <v>0</v>
      </c>
    </row>
    <row r="96" spans="1:31" ht="18" hidden="1" customHeight="1">
      <c r="A96" s="30">
        <v>300410</v>
      </c>
      <c r="B96" s="31" t="s">
        <v>114</v>
      </c>
      <c r="C96" s="32">
        <v>5</v>
      </c>
      <c r="D96" s="574" t="s">
        <v>128</v>
      </c>
      <c r="E96" s="73"/>
      <c r="F96" s="73"/>
      <c r="G96" s="73"/>
      <c r="H96" s="36"/>
      <c r="I96" s="552"/>
      <c r="J96" s="553"/>
      <c r="K96" s="467"/>
      <c r="L96" s="467"/>
      <c r="M96" s="467"/>
      <c r="N96" s="339"/>
      <c r="O96" s="46">
        <f t="shared" si="17"/>
        <v>0</v>
      </c>
      <c r="P96" s="554"/>
      <c r="Q96" s="45"/>
      <c r="R96" s="339">
        <f t="shared" si="18"/>
        <v>0</v>
      </c>
      <c r="S96" s="44">
        <f t="shared" si="26"/>
        <v>0</v>
      </c>
      <c r="T96" s="45"/>
      <c r="U96" s="46">
        <f t="shared" si="9"/>
        <v>0</v>
      </c>
      <c r="V96" s="47">
        <f t="shared" si="30"/>
        <v>0</v>
      </c>
      <c r="W96" s="48"/>
      <c r="X96" s="49">
        <f t="shared" si="29"/>
        <v>0</v>
      </c>
      <c r="Y96" s="50">
        <f t="shared" si="19"/>
        <v>0</v>
      </c>
      <c r="Z96" s="50">
        <f t="shared" si="20"/>
        <v>0</v>
      </c>
      <c r="AA96" s="50">
        <f t="shared" si="21"/>
        <v>0</v>
      </c>
      <c r="AB96" s="51">
        <f t="shared" si="22"/>
        <v>0</v>
      </c>
      <c r="AC96" s="52">
        <f t="shared" si="23"/>
        <v>0</v>
      </c>
      <c r="AD96" s="53">
        <f t="shared" si="24"/>
        <v>0</v>
      </c>
      <c r="AE96" s="54">
        <f t="shared" si="25"/>
        <v>0</v>
      </c>
    </row>
    <row r="97" spans="1:31" ht="18" hidden="1" customHeight="1">
      <c r="A97" s="30">
        <v>300410</v>
      </c>
      <c r="B97" s="31" t="s">
        <v>114</v>
      </c>
      <c r="C97" s="32">
        <v>25</v>
      </c>
      <c r="D97" s="574" t="s">
        <v>128</v>
      </c>
      <c r="E97" s="73"/>
      <c r="F97" s="73"/>
      <c r="G97" s="73"/>
      <c r="H97" s="36"/>
      <c r="I97" s="552"/>
      <c r="J97" s="553"/>
      <c r="K97" s="467"/>
      <c r="L97" s="467"/>
      <c r="M97" s="467"/>
      <c r="N97" s="339"/>
      <c r="O97" s="46">
        <f t="shared" si="17"/>
        <v>0</v>
      </c>
      <c r="P97" s="554"/>
      <c r="Q97" s="45"/>
      <c r="R97" s="339">
        <f t="shared" si="18"/>
        <v>0</v>
      </c>
      <c r="S97" s="44">
        <f t="shared" si="26"/>
        <v>0</v>
      </c>
      <c r="T97" s="45"/>
      <c r="U97" s="46">
        <f t="shared" si="9"/>
        <v>0</v>
      </c>
      <c r="V97" s="47">
        <f t="shared" si="30"/>
        <v>0</v>
      </c>
      <c r="W97" s="48"/>
      <c r="X97" s="49">
        <f t="shared" si="29"/>
        <v>0</v>
      </c>
      <c r="Y97" s="50">
        <f t="shared" si="19"/>
        <v>0</v>
      </c>
      <c r="Z97" s="50">
        <f t="shared" si="20"/>
        <v>0</v>
      </c>
      <c r="AA97" s="50">
        <f t="shared" si="21"/>
        <v>0</v>
      </c>
      <c r="AB97" s="51">
        <f t="shared" si="22"/>
        <v>0</v>
      </c>
      <c r="AC97" s="52">
        <f t="shared" si="23"/>
        <v>0</v>
      </c>
      <c r="AD97" s="53">
        <f t="shared" si="24"/>
        <v>0</v>
      </c>
      <c r="AE97" s="54">
        <f t="shared" si="25"/>
        <v>0</v>
      </c>
    </row>
    <row r="98" spans="1:31" ht="18" hidden="1" customHeight="1">
      <c r="A98" s="230">
        <v>300300</v>
      </c>
      <c r="B98" s="31" t="s">
        <v>114</v>
      </c>
      <c r="C98" s="219">
        <v>5</v>
      </c>
      <c r="D98" s="646">
        <v>155</v>
      </c>
      <c r="E98" s="232"/>
      <c r="F98" s="232"/>
      <c r="G98" s="232"/>
      <c r="H98" s="232"/>
      <c r="I98" s="647"/>
      <c r="J98" s="553"/>
      <c r="K98" s="467"/>
      <c r="L98" s="467"/>
      <c r="M98" s="467"/>
      <c r="N98" s="339"/>
      <c r="O98" s="46">
        <f t="shared" si="17"/>
        <v>0</v>
      </c>
      <c r="P98" s="554"/>
      <c r="Q98" s="45"/>
      <c r="R98" s="554">
        <f t="shared" si="18"/>
        <v>0</v>
      </c>
      <c r="S98" s="44">
        <f t="shared" si="26"/>
        <v>0</v>
      </c>
      <c r="T98" s="45"/>
      <c r="U98" s="46">
        <f t="shared" si="9"/>
        <v>0</v>
      </c>
      <c r="V98" s="47">
        <f t="shared" si="30"/>
        <v>0</v>
      </c>
      <c r="W98" s="48"/>
      <c r="X98" s="49">
        <f t="shared" si="29"/>
        <v>0</v>
      </c>
      <c r="Y98" s="50">
        <f t="shared" si="19"/>
        <v>0</v>
      </c>
      <c r="Z98" s="50">
        <f t="shared" si="20"/>
        <v>0</v>
      </c>
      <c r="AA98" s="50">
        <f t="shared" si="21"/>
        <v>0</v>
      </c>
      <c r="AB98" s="51">
        <f t="shared" si="22"/>
        <v>0</v>
      </c>
      <c r="AC98" s="52">
        <f t="shared" si="23"/>
        <v>0</v>
      </c>
      <c r="AD98" s="53">
        <f t="shared" si="24"/>
        <v>0</v>
      </c>
      <c r="AE98" s="54">
        <f t="shared" si="25"/>
        <v>0</v>
      </c>
    </row>
    <row r="99" spans="1:31" ht="18" hidden="1" customHeight="1">
      <c r="A99" s="30">
        <v>300700</v>
      </c>
      <c r="B99" s="31" t="s">
        <v>114</v>
      </c>
      <c r="C99" s="32">
        <v>5</v>
      </c>
      <c r="D99" s="574">
        <v>157</v>
      </c>
      <c r="E99" s="73">
        <v>757</v>
      </c>
      <c r="F99" s="73" t="s">
        <v>129</v>
      </c>
      <c r="G99" s="73">
        <v>9257</v>
      </c>
      <c r="H99" s="36">
        <v>8257</v>
      </c>
      <c r="I99" s="552"/>
      <c r="J99" s="553"/>
      <c r="K99" s="467"/>
      <c r="L99" s="467"/>
      <c r="M99" s="467"/>
      <c r="N99" s="339"/>
      <c r="O99" s="46">
        <f t="shared" si="17"/>
        <v>0</v>
      </c>
      <c r="P99" s="554"/>
      <c r="Q99" s="45"/>
      <c r="R99" s="554">
        <f t="shared" si="18"/>
        <v>0</v>
      </c>
      <c r="S99" s="44">
        <f t="shared" si="26"/>
        <v>0</v>
      </c>
      <c r="T99" s="45"/>
      <c r="U99" s="46">
        <f t="shared" si="9"/>
        <v>0</v>
      </c>
      <c r="V99" s="47">
        <f t="shared" si="30"/>
        <v>0</v>
      </c>
      <c r="W99" s="48"/>
      <c r="X99" s="49">
        <f t="shared" si="29"/>
        <v>0</v>
      </c>
      <c r="Y99" s="50">
        <f t="shared" si="19"/>
        <v>0</v>
      </c>
      <c r="Z99" s="50">
        <f t="shared" si="20"/>
        <v>0</v>
      </c>
      <c r="AA99" s="50">
        <f t="shared" si="21"/>
        <v>0</v>
      </c>
      <c r="AB99" s="51">
        <f t="shared" si="22"/>
        <v>0</v>
      </c>
      <c r="AC99" s="52">
        <f t="shared" si="23"/>
        <v>0</v>
      </c>
      <c r="AD99" s="53">
        <f t="shared" si="24"/>
        <v>0</v>
      </c>
      <c r="AE99" s="54">
        <f t="shared" si="25"/>
        <v>0</v>
      </c>
    </row>
    <row r="100" spans="1:31" ht="18" hidden="1" customHeight="1">
      <c r="A100" s="30">
        <v>300700</v>
      </c>
      <c r="B100" s="31" t="s">
        <v>114</v>
      </c>
      <c r="C100" s="32">
        <v>25</v>
      </c>
      <c r="D100" s="574">
        <v>157</v>
      </c>
      <c r="E100" s="73">
        <v>757</v>
      </c>
      <c r="F100" s="73" t="s">
        <v>129</v>
      </c>
      <c r="G100" s="73">
        <v>9257</v>
      </c>
      <c r="H100" s="36">
        <v>8257</v>
      </c>
      <c r="I100" s="552"/>
      <c r="J100" s="553"/>
      <c r="K100" s="467"/>
      <c r="L100" s="467"/>
      <c r="M100" s="467"/>
      <c r="N100" s="339"/>
      <c r="O100" s="46">
        <f t="shared" si="17"/>
        <v>0</v>
      </c>
      <c r="P100" s="554"/>
      <c r="Q100" s="45"/>
      <c r="R100" s="554">
        <f t="shared" si="18"/>
        <v>0</v>
      </c>
      <c r="S100" s="44">
        <f t="shared" si="26"/>
        <v>0</v>
      </c>
      <c r="T100" s="45"/>
      <c r="U100" s="46">
        <f t="shared" si="9"/>
        <v>0</v>
      </c>
      <c r="V100" s="47">
        <f t="shared" si="30"/>
        <v>0</v>
      </c>
      <c r="W100" s="48"/>
      <c r="X100" s="49">
        <f t="shared" si="29"/>
        <v>0</v>
      </c>
      <c r="Y100" s="50">
        <f t="shared" si="19"/>
        <v>0</v>
      </c>
      <c r="Z100" s="50">
        <f t="shared" si="20"/>
        <v>0</v>
      </c>
      <c r="AA100" s="50">
        <f t="shared" si="21"/>
        <v>0</v>
      </c>
      <c r="AB100" s="51">
        <f t="shared" si="22"/>
        <v>0</v>
      </c>
      <c r="AC100" s="52">
        <f t="shared" si="23"/>
        <v>0</v>
      </c>
      <c r="AD100" s="53">
        <f t="shared" si="24"/>
        <v>0</v>
      </c>
      <c r="AE100" s="54">
        <f t="shared" si="25"/>
        <v>0</v>
      </c>
    </row>
    <row r="101" spans="1:31" ht="18" hidden="1" customHeight="1">
      <c r="A101" s="30">
        <v>300700</v>
      </c>
      <c r="B101" s="31" t="s">
        <v>114</v>
      </c>
      <c r="C101" s="32">
        <v>5</v>
      </c>
      <c r="D101" s="574" t="s">
        <v>130</v>
      </c>
      <c r="E101" s="73"/>
      <c r="F101" s="73"/>
      <c r="G101" s="73"/>
      <c r="H101" s="36"/>
      <c r="I101" s="552"/>
      <c r="J101" s="553"/>
      <c r="K101" s="467"/>
      <c r="L101" s="467"/>
      <c r="M101" s="467"/>
      <c r="N101" s="339"/>
      <c r="O101" s="46">
        <f t="shared" si="17"/>
        <v>0</v>
      </c>
      <c r="P101" s="554"/>
      <c r="Q101" s="45"/>
      <c r="R101" s="339">
        <f t="shared" si="18"/>
        <v>0</v>
      </c>
      <c r="S101" s="44">
        <f t="shared" si="26"/>
        <v>0</v>
      </c>
      <c r="T101" s="45"/>
      <c r="U101" s="46">
        <f t="shared" si="9"/>
        <v>0</v>
      </c>
      <c r="V101" s="47">
        <f t="shared" si="30"/>
        <v>0</v>
      </c>
      <c r="W101" s="48"/>
      <c r="X101" s="49">
        <f t="shared" si="29"/>
        <v>0</v>
      </c>
      <c r="Y101" s="50">
        <f t="shared" si="19"/>
        <v>0</v>
      </c>
      <c r="Z101" s="50">
        <f t="shared" si="20"/>
        <v>0</v>
      </c>
      <c r="AA101" s="50">
        <f t="shared" si="21"/>
        <v>0</v>
      </c>
      <c r="AB101" s="51">
        <f t="shared" si="22"/>
        <v>0</v>
      </c>
      <c r="AC101" s="52">
        <f t="shared" si="23"/>
        <v>0</v>
      </c>
      <c r="AD101" s="53">
        <f t="shared" si="24"/>
        <v>0</v>
      </c>
      <c r="AE101" s="54">
        <f t="shared" si="25"/>
        <v>0</v>
      </c>
    </row>
    <row r="102" spans="1:31" ht="18" hidden="1" customHeight="1">
      <c r="A102" s="30">
        <v>300700</v>
      </c>
      <c r="B102" s="31" t="s">
        <v>114</v>
      </c>
      <c r="C102" s="32">
        <v>25</v>
      </c>
      <c r="D102" s="574" t="s">
        <v>130</v>
      </c>
      <c r="E102" s="73"/>
      <c r="F102" s="73"/>
      <c r="G102" s="73"/>
      <c r="H102" s="36"/>
      <c r="I102" s="552"/>
      <c r="J102" s="553"/>
      <c r="K102" s="467"/>
      <c r="L102" s="467"/>
      <c r="M102" s="467"/>
      <c r="N102" s="339"/>
      <c r="O102" s="46">
        <f t="shared" si="17"/>
        <v>0</v>
      </c>
      <c r="P102" s="554"/>
      <c r="Q102" s="45"/>
      <c r="R102" s="339">
        <f t="shared" si="18"/>
        <v>0</v>
      </c>
      <c r="S102" s="44">
        <f t="shared" si="26"/>
        <v>0</v>
      </c>
      <c r="T102" s="45"/>
      <c r="U102" s="46">
        <f t="shared" si="9"/>
        <v>0</v>
      </c>
      <c r="V102" s="47">
        <f t="shared" si="30"/>
        <v>0</v>
      </c>
      <c r="W102" s="48"/>
      <c r="X102" s="49">
        <f t="shared" si="29"/>
        <v>0</v>
      </c>
      <c r="Y102" s="50">
        <f t="shared" si="19"/>
        <v>0</v>
      </c>
      <c r="Z102" s="50">
        <f t="shared" si="20"/>
        <v>0</v>
      </c>
      <c r="AA102" s="50">
        <f t="shared" si="21"/>
        <v>0</v>
      </c>
      <c r="AB102" s="51">
        <f t="shared" si="22"/>
        <v>0</v>
      </c>
      <c r="AC102" s="52">
        <f t="shared" si="23"/>
        <v>0</v>
      </c>
      <c r="AD102" s="53">
        <f t="shared" si="24"/>
        <v>0</v>
      </c>
      <c r="AE102" s="54">
        <f t="shared" si="25"/>
        <v>0</v>
      </c>
    </row>
    <row r="103" spans="1:31" ht="18" hidden="1" customHeight="1">
      <c r="A103" s="30">
        <v>300710</v>
      </c>
      <c r="B103" s="31" t="s">
        <v>114</v>
      </c>
      <c r="C103" s="32">
        <v>5</v>
      </c>
      <c r="D103" s="574" t="s">
        <v>131</v>
      </c>
      <c r="E103" s="73"/>
      <c r="F103" s="73"/>
      <c r="G103" s="73"/>
      <c r="H103" s="36"/>
      <c r="I103" s="552"/>
      <c r="J103" s="553"/>
      <c r="K103" s="467"/>
      <c r="L103" s="467"/>
      <c r="M103" s="467"/>
      <c r="N103" s="339"/>
      <c r="O103" s="46">
        <f t="shared" si="17"/>
        <v>0</v>
      </c>
      <c r="P103" s="554"/>
      <c r="Q103" s="45"/>
      <c r="R103" s="554">
        <f t="shared" si="18"/>
        <v>0</v>
      </c>
      <c r="S103" s="44">
        <f t="shared" si="26"/>
        <v>0</v>
      </c>
      <c r="T103" s="45"/>
      <c r="U103" s="46">
        <f t="shared" si="9"/>
        <v>0</v>
      </c>
      <c r="V103" s="47">
        <f t="shared" si="30"/>
        <v>0</v>
      </c>
      <c r="W103" s="48"/>
      <c r="X103" s="49">
        <f t="shared" si="29"/>
        <v>0</v>
      </c>
      <c r="Y103" s="50">
        <f t="shared" si="19"/>
        <v>0</v>
      </c>
      <c r="Z103" s="50">
        <f t="shared" si="20"/>
        <v>0</v>
      </c>
      <c r="AA103" s="50">
        <f t="shared" si="21"/>
        <v>0</v>
      </c>
      <c r="AB103" s="51">
        <f t="shared" si="22"/>
        <v>0</v>
      </c>
      <c r="AC103" s="52">
        <f t="shared" si="23"/>
        <v>0</v>
      </c>
      <c r="AD103" s="53">
        <f t="shared" si="24"/>
        <v>0</v>
      </c>
      <c r="AE103" s="54">
        <f t="shared" si="25"/>
        <v>0</v>
      </c>
    </row>
    <row r="104" spans="1:31" ht="18" hidden="1" customHeight="1">
      <c r="A104" s="30">
        <v>300710</v>
      </c>
      <c r="B104" s="31" t="s">
        <v>114</v>
      </c>
      <c r="C104" s="32">
        <v>25</v>
      </c>
      <c r="D104" s="574" t="s">
        <v>131</v>
      </c>
      <c r="E104" s="73"/>
      <c r="F104" s="73"/>
      <c r="G104" s="73"/>
      <c r="H104" s="36"/>
      <c r="I104" s="552"/>
      <c r="J104" s="553"/>
      <c r="K104" s="467"/>
      <c r="L104" s="467"/>
      <c r="M104" s="467"/>
      <c r="N104" s="339"/>
      <c r="O104" s="46">
        <f t="shared" si="17"/>
        <v>0</v>
      </c>
      <c r="P104" s="554"/>
      <c r="Q104" s="45"/>
      <c r="R104" s="554">
        <f t="shared" si="18"/>
        <v>0</v>
      </c>
      <c r="S104" s="44">
        <f t="shared" si="26"/>
        <v>0</v>
      </c>
      <c r="T104" s="45"/>
      <c r="U104" s="46">
        <f t="shared" si="9"/>
        <v>0</v>
      </c>
      <c r="V104" s="47">
        <f t="shared" si="30"/>
        <v>0</v>
      </c>
      <c r="W104" s="48"/>
      <c r="X104" s="49">
        <f t="shared" si="29"/>
        <v>0</v>
      </c>
      <c r="Y104" s="50">
        <f t="shared" si="19"/>
        <v>0</v>
      </c>
      <c r="Z104" s="50">
        <f t="shared" si="20"/>
        <v>0</v>
      </c>
      <c r="AA104" s="50">
        <f t="shared" si="21"/>
        <v>0</v>
      </c>
      <c r="AB104" s="51">
        <f t="shared" si="22"/>
        <v>0</v>
      </c>
      <c r="AC104" s="52">
        <f t="shared" si="23"/>
        <v>0</v>
      </c>
      <c r="AD104" s="53">
        <f t="shared" si="24"/>
        <v>0</v>
      </c>
      <c r="AE104" s="54">
        <f t="shared" si="25"/>
        <v>0</v>
      </c>
    </row>
    <row r="105" spans="1:31" ht="18" customHeight="1">
      <c r="A105" s="119" t="s">
        <v>132</v>
      </c>
      <c r="B105" s="120"/>
      <c r="C105" s="595"/>
      <c r="D105" s="596"/>
      <c r="E105" s="120"/>
      <c r="F105" s="120"/>
      <c r="G105" s="120"/>
      <c r="H105" s="120"/>
      <c r="I105" s="596"/>
      <c r="J105" s="129">
        <f t="shared" ref="J105:U105" si="31">SUM(J47:J104)</f>
        <v>621</v>
      </c>
      <c r="K105" s="129">
        <f t="shared" si="31"/>
        <v>48</v>
      </c>
      <c r="L105" s="129">
        <f t="shared" si="31"/>
        <v>0</v>
      </c>
      <c r="M105" s="129">
        <f t="shared" si="31"/>
        <v>0</v>
      </c>
      <c r="N105" s="129">
        <f t="shared" si="31"/>
        <v>16</v>
      </c>
      <c r="O105" s="648">
        <f t="shared" si="31"/>
        <v>685</v>
      </c>
      <c r="P105" s="129">
        <f t="shared" si="31"/>
        <v>2795</v>
      </c>
      <c r="Q105" s="129">
        <f t="shared" si="31"/>
        <v>3600</v>
      </c>
      <c r="R105" s="133">
        <f t="shared" si="31"/>
        <v>6395</v>
      </c>
      <c r="S105" s="128">
        <f t="shared" si="31"/>
        <v>5320</v>
      </c>
      <c r="T105" s="129">
        <f t="shared" si="31"/>
        <v>1760</v>
      </c>
      <c r="U105" s="130">
        <f t="shared" si="31"/>
        <v>7080</v>
      </c>
      <c r="V105" s="47">
        <f t="shared" si="30"/>
        <v>0</v>
      </c>
      <c r="W105" s="131"/>
      <c r="X105" s="132">
        <f t="shared" ref="X105:AE105" si="32">SUM(X47:X104)</f>
        <v>23040</v>
      </c>
      <c r="Y105" s="129">
        <f t="shared" si="32"/>
        <v>1920</v>
      </c>
      <c r="Z105" s="129">
        <f t="shared" si="32"/>
        <v>0</v>
      </c>
      <c r="AA105" s="129">
        <f t="shared" si="32"/>
        <v>0</v>
      </c>
      <c r="AB105" s="133">
        <f t="shared" si="32"/>
        <v>640</v>
      </c>
      <c r="AC105" s="130">
        <f t="shared" si="32"/>
        <v>25600</v>
      </c>
      <c r="AD105" s="133">
        <f t="shared" si="32"/>
        <v>93600</v>
      </c>
      <c r="AE105" s="134">
        <f t="shared" si="32"/>
        <v>118560</v>
      </c>
    </row>
    <row r="106" spans="1:31" ht="18" customHeight="1">
      <c r="A106" s="30">
        <v>362001</v>
      </c>
      <c r="B106" s="108">
        <v>4</v>
      </c>
      <c r="C106" s="32">
        <v>25</v>
      </c>
      <c r="D106" s="574">
        <v>562</v>
      </c>
      <c r="E106" s="73"/>
      <c r="F106" s="73"/>
      <c r="G106" s="73"/>
      <c r="H106" s="36"/>
      <c r="I106" s="552"/>
      <c r="J106" s="328">
        <v>48</v>
      </c>
      <c r="K106" s="556"/>
      <c r="L106" s="556"/>
      <c r="M106" s="556"/>
      <c r="N106" s="557"/>
      <c r="O106" s="558">
        <f t="shared" ref="O106:O130" si="33">SUM(J106:N106)</f>
        <v>48</v>
      </c>
      <c r="P106" s="554"/>
      <c r="Q106" s="45"/>
      <c r="R106" s="554"/>
      <c r="S106" s="63">
        <f t="shared" ref="S106:S129" si="34">SUM(O106,R106)</f>
        <v>48</v>
      </c>
      <c r="T106" s="139"/>
      <c r="U106" s="46">
        <f t="shared" ref="U106:U181" si="35">SUM(S106:T106)</f>
        <v>48</v>
      </c>
      <c r="V106" s="47">
        <f t="shared" si="30"/>
        <v>0</v>
      </c>
      <c r="W106" s="48"/>
      <c r="X106" s="49">
        <f t="shared" ref="X106:X134" si="36">(J106*1000)/C106</f>
        <v>1920</v>
      </c>
      <c r="Y106" s="50">
        <f t="shared" ref="Y106:Y134" si="37">(K106*1000)/C106</f>
        <v>0</v>
      </c>
      <c r="Z106" s="50">
        <f t="shared" ref="Z106:Z134" si="38">(L106*1000)/C106</f>
        <v>0</v>
      </c>
      <c r="AA106" s="50">
        <f t="shared" ref="AA106:AA134" si="39">(M106*1000)/C106</f>
        <v>0</v>
      </c>
      <c r="AB106" s="51">
        <f t="shared" ref="AB106:AB134" si="40">(N106*1000)/C106</f>
        <v>0</v>
      </c>
      <c r="AC106" s="52">
        <f t="shared" ref="AC106:AC134" si="41">SUM(X106:AB106)</f>
        <v>1920</v>
      </c>
      <c r="AD106" s="53">
        <f t="shared" ref="AD106:AD134" si="42">(R106*1000)/C106</f>
        <v>0</v>
      </c>
      <c r="AE106" s="54">
        <f t="shared" ref="AE106:AE134" si="43">SUM(AC106:AD106)</f>
        <v>1920</v>
      </c>
    </row>
    <row r="107" spans="1:31" ht="18" hidden="1" customHeight="1">
      <c r="A107" s="30">
        <v>36210831</v>
      </c>
      <c r="B107" s="108">
        <v>3.5</v>
      </c>
      <c r="C107" s="649" t="s">
        <v>75</v>
      </c>
      <c r="D107" s="650"/>
      <c r="E107" s="651"/>
      <c r="F107" s="651"/>
      <c r="G107" s="651"/>
      <c r="H107" s="651"/>
      <c r="I107" s="652" t="s">
        <v>384</v>
      </c>
      <c r="J107" s="653"/>
      <c r="K107" s="654"/>
      <c r="L107" s="654"/>
      <c r="M107" s="654"/>
      <c r="N107" s="655"/>
      <c r="O107" s="656"/>
      <c r="P107" s="415"/>
      <c r="Q107" s="117"/>
      <c r="R107" s="415">
        <f t="shared" ref="R107:R133" si="44">SUM(P107:Q107)</f>
        <v>0</v>
      </c>
      <c r="S107" s="145"/>
      <c r="T107" s="63">
        <f>SUM(O107,R107)</f>
        <v>0</v>
      </c>
      <c r="U107" s="46">
        <f t="shared" si="35"/>
        <v>0</v>
      </c>
      <c r="V107" s="47">
        <f t="shared" si="30"/>
        <v>0</v>
      </c>
      <c r="W107" s="48"/>
      <c r="X107" s="49"/>
      <c r="Y107" s="50"/>
      <c r="Z107" s="50"/>
      <c r="AA107" s="50"/>
      <c r="AB107" s="51"/>
      <c r="AC107" s="52"/>
      <c r="AD107" s="53"/>
      <c r="AE107" s="54"/>
    </row>
    <row r="108" spans="1:31" ht="18" hidden="1" customHeight="1">
      <c r="A108" s="30">
        <v>36210890</v>
      </c>
      <c r="B108" s="108">
        <v>3.5</v>
      </c>
      <c r="C108" s="657">
        <v>50</v>
      </c>
      <c r="D108" s="658"/>
      <c r="E108" s="659"/>
      <c r="F108" s="659"/>
      <c r="G108" s="659"/>
      <c r="H108" s="659"/>
      <c r="I108" s="911" t="s">
        <v>473</v>
      </c>
      <c r="J108" s="593"/>
      <c r="K108" s="594"/>
      <c r="L108" s="594"/>
      <c r="M108" s="594"/>
      <c r="N108" s="572"/>
      <c r="O108" s="573"/>
      <c r="P108" s="743"/>
      <c r="Q108" s="571"/>
      <c r="R108" s="743">
        <f t="shared" si="44"/>
        <v>0</v>
      </c>
      <c r="S108" s="621">
        <f t="shared" si="34"/>
        <v>0</v>
      </c>
      <c r="T108" s="143"/>
      <c r="U108" s="46">
        <f t="shared" si="35"/>
        <v>0</v>
      </c>
      <c r="V108" s="47">
        <f t="shared" si="30"/>
        <v>0</v>
      </c>
      <c r="W108" s="48"/>
      <c r="X108" s="49"/>
      <c r="Y108" s="50"/>
      <c r="Z108" s="50"/>
      <c r="AA108" s="50"/>
      <c r="AB108" s="51"/>
      <c r="AC108" s="52"/>
      <c r="AD108" s="53">
        <f t="shared" si="42"/>
        <v>0</v>
      </c>
      <c r="AE108" s="54">
        <f t="shared" si="43"/>
        <v>0</v>
      </c>
    </row>
    <row r="109" spans="1:31" ht="18" hidden="1" customHeight="1">
      <c r="A109" s="30">
        <v>362101</v>
      </c>
      <c r="B109" s="108">
        <v>3.5</v>
      </c>
      <c r="C109" s="649" t="s">
        <v>75</v>
      </c>
      <c r="D109" s="658"/>
      <c r="E109" s="659"/>
      <c r="F109" s="659"/>
      <c r="G109" s="659"/>
      <c r="H109" s="659"/>
      <c r="I109" s="660" t="s">
        <v>386</v>
      </c>
      <c r="J109" s="593"/>
      <c r="K109" s="594"/>
      <c r="L109" s="594"/>
      <c r="M109" s="594"/>
      <c r="N109" s="572"/>
      <c r="O109" s="573"/>
      <c r="P109" s="415"/>
      <c r="Q109" s="661"/>
      <c r="R109" s="415">
        <f t="shared" si="44"/>
        <v>0</v>
      </c>
      <c r="S109" s="140"/>
      <c r="T109" s="63">
        <f>SUM(O109,R109)</f>
        <v>0</v>
      </c>
      <c r="U109" s="46">
        <f t="shared" si="35"/>
        <v>0</v>
      </c>
      <c r="V109" s="47">
        <f t="shared" si="30"/>
        <v>0</v>
      </c>
      <c r="W109" s="48"/>
      <c r="X109" s="49"/>
      <c r="Y109" s="50"/>
      <c r="Z109" s="50"/>
      <c r="AA109" s="50"/>
      <c r="AB109" s="51"/>
      <c r="AC109" s="52"/>
      <c r="AD109" s="53"/>
      <c r="AE109" s="54"/>
    </row>
    <row r="110" spans="1:31" ht="18" hidden="1" customHeight="1">
      <c r="A110" s="30">
        <v>362101</v>
      </c>
      <c r="B110" s="108">
        <v>4</v>
      </c>
      <c r="C110" s="32">
        <v>50</v>
      </c>
      <c r="D110" s="574"/>
      <c r="E110" s="73"/>
      <c r="F110" s="73"/>
      <c r="G110" s="73"/>
      <c r="H110" s="36"/>
      <c r="I110" s="566" t="s">
        <v>133</v>
      </c>
      <c r="J110" s="615"/>
      <c r="K110" s="616"/>
      <c r="L110" s="616"/>
      <c r="M110" s="616"/>
      <c r="N110" s="586"/>
      <c r="O110" s="587"/>
      <c r="P110" s="436"/>
      <c r="Q110" s="139"/>
      <c r="R110" s="436">
        <f t="shared" si="44"/>
        <v>0</v>
      </c>
      <c r="S110" s="63">
        <f t="shared" si="34"/>
        <v>0</v>
      </c>
      <c r="T110" s="139"/>
      <c r="U110" s="46">
        <f t="shared" si="35"/>
        <v>0</v>
      </c>
      <c r="V110" s="47">
        <f t="shared" si="30"/>
        <v>0</v>
      </c>
      <c r="W110" s="48"/>
      <c r="X110" s="49">
        <f t="shared" si="36"/>
        <v>0</v>
      </c>
      <c r="Y110" s="50">
        <f t="shared" si="37"/>
        <v>0</v>
      </c>
      <c r="Z110" s="50">
        <f t="shared" si="38"/>
        <v>0</v>
      </c>
      <c r="AA110" s="50">
        <f t="shared" si="39"/>
        <v>0</v>
      </c>
      <c r="AB110" s="51">
        <f t="shared" si="40"/>
        <v>0</v>
      </c>
      <c r="AC110" s="52">
        <f t="shared" si="41"/>
        <v>0</v>
      </c>
      <c r="AD110" s="53">
        <f t="shared" si="42"/>
        <v>0</v>
      </c>
      <c r="AE110" s="54">
        <f t="shared" si="43"/>
        <v>0</v>
      </c>
    </row>
    <row r="111" spans="1:31" ht="18" hidden="1" customHeight="1">
      <c r="A111" s="77">
        <v>36420834</v>
      </c>
      <c r="B111" s="108">
        <v>4</v>
      </c>
      <c r="C111" s="67" t="s">
        <v>27</v>
      </c>
      <c r="D111" s="574" t="s">
        <v>479</v>
      </c>
      <c r="E111" s="80"/>
      <c r="F111" s="80"/>
      <c r="G111" s="80"/>
      <c r="H111" s="81"/>
      <c r="I111" s="662"/>
      <c r="J111" s="615"/>
      <c r="K111" s="616"/>
      <c r="L111" s="616"/>
      <c r="M111" s="616"/>
      <c r="N111" s="586"/>
      <c r="O111" s="65">
        <f>SUM(J111:N111)</f>
        <v>0</v>
      </c>
      <c r="P111" s="436"/>
      <c r="Q111" s="139"/>
      <c r="R111" s="436"/>
      <c r="S111" s="63"/>
      <c r="T111" s="143">
        <f>SUM(O111,R111)</f>
        <v>0</v>
      </c>
      <c r="U111" s="46">
        <f>SUM(S111:T111)</f>
        <v>0</v>
      </c>
      <c r="V111" s="47">
        <f>O111+R111-U111</f>
        <v>0</v>
      </c>
      <c r="W111" s="48"/>
      <c r="X111" s="49"/>
      <c r="Y111" s="50"/>
      <c r="Z111" s="50"/>
      <c r="AA111" s="50"/>
      <c r="AB111" s="51"/>
      <c r="AC111" s="52"/>
      <c r="AD111" s="53"/>
      <c r="AE111" s="54"/>
    </row>
    <row r="112" spans="1:31" ht="18" customHeight="1">
      <c r="A112" s="236">
        <v>364201</v>
      </c>
      <c r="B112" s="108">
        <v>4</v>
      </c>
      <c r="C112" s="67" t="s">
        <v>27</v>
      </c>
      <c r="D112" s="68" t="s">
        <v>135</v>
      </c>
      <c r="E112" s="170"/>
      <c r="F112" s="170"/>
      <c r="G112" s="170"/>
      <c r="H112" s="171"/>
      <c r="I112" s="663"/>
      <c r="J112" s="140"/>
      <c r="K112" s="616"/>
      <c r="L112" s="616"/>
      <c r="M112" s="616"/>
      <c r="N112" s="586"/>
      <c r="O112" s="65">
        <f>SUM(J112:N112)</f>
        <v>0</v>
      </c>
      <c r="P112" s="664"/>
      <c r="Q112" s="665"/>
      <c r="R112" s="664"/>
      <c r="S112" s="140"/>
      <c r="T112" s="143">
        <f>SUM(O112,R112)</f>
        <v>0</v>
      </c>
      <c r="U112" s="46">
        <f>SUM(S112:T112)</f>
        <v>0</v>
      </c>
      <c r="V112" s="47">
        <f>O112+R112-U112</f>
        <v>0</v>
      </c>
      <c r="W112" s="48"/>
      <c r="X112" s="49"/>
      <c r="Y112" s="50"/>
      <c r="Z112" s="50"/>
      <c r="AA112" s="50"/>
      <c r="AB112" s="51"/>
      <c r="AC112" s="52"/>
      <c r="AD112" s="53"/>
      <c r="AE112" s="54"/>
    </row>
    <row r="113" spans="1:31" ht="18" customHeight="1">
      <c r="A113" s="30">
        <v>364201</v>
      </c>
      <c r="B113" s="108">
        <v>4</v>
      </c>
      <c r="C113" s="32">
        <v>25</v>
      </c>
      <c r="D113" s="574" t="s">
        <v>135</v>
      </c>
      <c r="E113" s="73"/>
      <c r="F113" s="73"/>
      <c r="G113" s="73"/>
      <c r="H113" s="36"/>
      <c r="I113" s="666"/>
      <c r="J113" s="116">
        <v>8</v>
      </c>
      <c r="K113" s="556"/>
      <c r="L113" s="556"/>
      <c r="M113" s="556"/>
      <c r="N113" s="557"/>
      <c r="O113" s="558">
        <f>SUM(J113:N113)</f>
        <v>8</v>
      </c>
      <c r="P113" s="554"/>
      <c r="Q113" s="45"/>
      <c r="R113" s="554"/>
      <c r="S113" s="63">
        <f t="shared" si="34"/>
        <v>8</v>
      </c>
      <c r="T113" s="139"/>
      <c r="U113" s="46">
        <f t="shared" si="35"/>
        <v>8</v>
      </c>
      <c r="V113" s="47">
        <f t="shared" si="30"/>
        <v>0</v>
      </c>
      <c r="W113" s="48"/>
      <c r="X113" s="49">
        <f>(J113*1000)/C113</f>
        <v>320</v>
      </c>
      <c r="Y113" s="50">
        <f t="shared" si="37"/>
        <v>0</v>
      </c>
      <c r="Z113" s="50">
        <f t="shared" si="38"/>
        <v>0</v>
      </c>
      <c r="AA113" s="50">
        <f t="shared" si="39"/>
        <v>0</v>
      </c>
      <c r="AB113" s="51">
        <f t="shared" si="40"/>
        <v>0</v>
      </c>
      <c r="AC113" s="52">
        <f t="shared" si="41"/>
        <v>320</v>
      </c>
      <c r="AD113" s="53">
        <f t="shared" si="42"/>
        <v>0</v>
      </c>
      <c r="AE113" s="54">
        <f t="shared" si="43"/>
        <v>320</v>
      </c>
    </row>
    <row r="114" spans="1:31" ht="18" hidden="1" customHeight="1">
      <c r="A114" s="218">
        <v>364301</v>
      </c>
      <c r="B114" s="193">
        <v>4</v>
      </c>
      <c r="C114" s="238">
        <v>40</v>
      </c>
      <c r="D114" s="551"/>
      <c r="E114" s="34"/>
      <c r="F114" s="34"/>
      <c r="G114" s="34"/>
      <c r="H114" s="35"/>
      <c r="I114" s="667" t="s">
        <v>137</v>
      </c>
      <c r="J114" s="593"/>
      <c r="K114" s="594"/>
      <c r="L114" s="594"/>
      <c r="M114" s="594"/>
      <c r="N114" s="572"/>
      <c r="O114" s="573"/>
      <c r="P114" s="567"/>
      <c r="Q114" s="571"/>
      <c r="R114" s="567">
        <f t="shared" si="44"/>
        <v>0</v>
      </c>
      <c r="S114" s="140">
        <f t="shared" si="34"/>
        <v>0</v>
      </c>
      <c r="T114" s="139"/>
      <c r="U114" s="46">
        <f t="shared" si="35"/>
        <v>0</v>
      </c>
      <c r="V114" s="47">
        <f t="shared" si="30"/>
        <v>0</v>
      </c>
      <c r="W114" s="48"/>
      <c r="X114" s="49">
        <f t="shared" si="36"/>
        <v>0</v>
      </c>
      <c r="Y114" s="50">
        <f t="shared" si="37"/>
        <v>0</v>
      </c>
      <c r="Z114" s="50">
        <f t="shared" si="38"/>
        <v>0</v>
      </c>
      <c r="AA114" s="50">
        <f t="shared" si="39"/>
        <v>0</v>
      </c>
      <c r="AB114" s="51">
        <f t="shared" si="40"/>
        <v>0</v>
      </c>
      <c r="AC114" s="52">
        <f t="shared" si="41"/>
        <v>0</v>
      </c>
      <c r="AD114" s="53">
        <f t="shared" si="42"/>
        <v>0</v>
      </c>
      <c r="AE114" s="54">
        <f t="shared" si="43"/>
        <v>0</v>
      </c>
    </row>
    <row r="115" spans="1:31" ht="17.25" hidden="1" customHeight="1">
      <c r="A115" s="236">
        <v>36430890</v>
      </c>
      <c r="B115" s="193">
        <v>4</v>
      </c>
      <c r="C115" s="668" t="s">
        <v>75</v>
      </c>
      <c r="D115" s="555"/>
      <c r="E115" s="242"/>
      <c r="F115" s="242"/>
      <c r="G115" s="242"/>
      <c r="H115" s="243"/>
      <c r="I115" s="89" t="s">
        <v>387</v>
      </c>
      <c r="J115" s="615"/>
      <c r="K115" s="616"/>
      <c r="L115" s="616"/>
      <c r="M115" s="616"/>
      <c r="N115" s="586"/>
      <c r="O115" s="587"/>
      <c r="P115" s="415"/>
      <c r="Q115" s="661"/>
      <c r="R115" s="415">
        <f t="shared" si="44"/>
        <v>0</v>
      </c>
      <c r="S115" s="140"/>
      <c r="T115" s="63">
        <f>SUM(O115,R115)</f>
        <v>0</v>
      </c>
      <c r="U115" s="46">
        <f t="shared" si="35"/>
        <v>0</v>
      </c>
      <c r="V115" s="47">
        <f t="shared" si="30"/>
        <v>0</v>
      </c>
      <c r="W115" s="48"/>
      <c r="X115" s="49"/>
      <c r="Y115" s="50"/>
      <c r="Z115" s="50"/>
      <c r="AA115" s="50"/>
      <c r="AB115" s="51"/>
      <c r="AC115" s="52"/>
      <c r="AD115" s="53"/>
      <c r="AE115" s="54"/>
    </row>
    <row r="116" spans="1:31" ht="17.25" hidden="1" customHeight="1">
      <c r="A116" s="236">
        <v>36420837</v>
      </c>
      <c r="B116" s="669">
        <v>4</v>
      </c>
      <c r="C116" s="670">
        <v>50</v>
      </c>
      <c r="D116" s="671"/>
      <c r="E116" s="242"/>
      <c r="F116" s="242"/>
      <c r="G116" s="242"/>
      <c r="H116" s="243"/>
      <c r="I116" s="672" t="s">
        <v>388</v>
      </c>
      <c r="J116" s="615"/>
      <c r="K116" s="616"/>
      <c r="L116" s="616"/>
      <c r="M116" s="616"/>
      <c r="N116" s="586"/>
      <c r="O116" s="587"/>
      <c r="P116" s="673"/>
      <c r="Q116" s="674"/>
      <c r="R116" s="673">
        <f t="shared" si="44"/>
        <v>0</v>
      </c>
      <c r="S116" s="145">
        <f t="shared" si="34"/>
        <v>0</v>
      </c>
      <c r="T116" s="143"/>
      <c r="U116" s="46">
        <f t="shared" si="35"/>
        <v>0</v>
      </c>
      <c r="V116" s="47">
        <f t="shared" si="30"/>
        <v>0</v>
      </c>
      <c r="W116" s="48"/>
      <c r="X116" s="49"/>
      <c r="Y116" s="50"/>
      <c r="Z116" s="50"/>
      <c r="AA116" s="50"/>
      <c r="AB116" s="51"/>
      <c r="AC116" s="52"/>
      <c r="AD116" s="53">
        <f t="shared" si="42"/>
        <v>0</v>
      </c>
      <c r="AE116" s="54">
        <f t="shared" si="43"/>
        <v>0</v>
      </c>
    </row>
    <row r="117" spans="1:31" ht="18" customHeight="1">
      <c r="A117" s="236">
        <v>36430890</v>
      </c>
      <c r="B117" s="193">
        <v>4</v>
      </c>
      <c r="C117" s="168">
        <v>50</v>
      </c>
      <c r="D117" s="551"/>
      <c r="E117" s="34"/>
      <c r="F117" s="34"/>
      <c r="G117" s="34"/>
      <c r="H117" s="35"/>
      <c r="I117" s="566" t="s">
        <v>387</v>
      </c>
      <c r="J117" s="553"/>
      <c r="K117" s="467"/>
      <c r="L117" s="467"/>
      <c r="M117" s="467"/>
      <c r="N117" s="339"/>
      <c r="O117" s="46"/>
      <c r="P117" s="436">
        <v>120</v>
      </c>
      <c r="Q117" s="139"/>
      <c r="R117" s="436">
        <f t="shared" si="44"/>
        <v>120</v>
      </c>
      <c r="S117" s="63">
        <f t="shared" si="34"/>
        <v>120</v>
      </c>
      <c r="T117" s="143"/>
      <c r="U117" s="46">
        <f t="shared" si="35"/>
        <v>120</v>
      </c>
      <c r="V117" s="47">
        <f t="shared" si="30"/>
        <v>0</v>
      </c>
      <c r="W117" s="48"/>
      <c r="X117" s="49"/>
      <c r="Y117" s="50"/>
      <c r="Z117" s="50"/>
      <c r="AA117" s="50"/>
      <c r="AB117" s="51"/>
      <c r="AC117" s="52"/>
      <c r="AD117" s="53">
        <f t="shared" si="42"/>
        <v>2400</v>
      </c>
      <c r="AE117" s="54">
        <f t="shared" si="43"/>
        <v>2400</v>
      </c>
    </row>
    <row r="118" spans="1:31" ht="18" hidden="1" customHeight="1">
      <c r="A118" s="30">
        <v>36620834</v>
      </c>
      <c r="B118" s="193">
        <v>4</v>
      </c>
      <c r="C118" s="67" t="s">
        <v>27</v>
      </c>
      <c r="D118" s="675" t="s">
        <v>480</v>
      </c>
      <c r="E118" s="34"/>
      <c r="F118" s="34"/>
      <c r="G118" s="34"/>
      <c r="H118" s="35"/>
      <c r="I118" s="566"/>
      <c r="J118" s="553"/>
      <c r="K118" s="467"/>
      <c r="L118" s="467"/>
      <c r="M118" s="467"/>
      <c r="N118" s="339"/>
      <c r="O118" s="562">
        <f>SUM(J118:N118)</f>
        <v>0</v>
      </c>
      <c r="P118" s="436"/>
      <c r="Q118" s="139"/>
      <c r="R118" s="436"/>
      <c r="S118" s="63"/>
      <c r="T118" s="143">
        <f>SUM(O118,R118)</f>
        <v>0</v>
      </c>
      <c r="U118" s="46">
        <f t="shared" si="35"/>
        <v>0</v>
      </c>
      <c r="V118" s="47">
        <f t="shared" si="30"/>
        <v>0</v>
      </c>
      <c r="W118" s="48"/>
      <c r="X118" s="49"/>
      <c r="Y118" s="50"/>
      <c r="Z118" s="50"/>
      <c r="AA118" s="50"/>
      <c r="AB118" s="51"/>
      <c r="AC118" s="52"/>
      <c r="AD118" s="53"/>
      <c r="AE118" s="54"/>
    </row>
    <row r="119" spans="1:31" ht="18" customHeight="1">
      <c r="A119" s="30">
        <v>366201</v>
      </c>
      <c r="B119" s="193">
        <v>4</v>
      </c>
      <c r="C119" s="67" t="s">
        <v>27</v>
      </c>
      <c r="D119" s="68">
        <v>566</v>
      </c>
      <c r="E119" s="73"/>
      <c r="F119" s="73"/>
      <c r="G119" s="73"/>
      <c r="H119" s="36"/>
      <c r="I119" s="666"/>
      <c r="J119" s="559">
        <v>20</v>
      </c>
      <c r="K119" s="560"/>
      <c r="L119" s="560"/>
      <c r="M119" s="560"/>
      <c r="N119" s="561"/>
      <c r="O119" s="562">
        <f>SUM(J119:N119)</f>
        <v>20</v>
      </c>
      <c r="P119" s="554"/>
      <c r="Q119" s="45"/>
      <c r="R119" s="436"/>
      <c r="S119" s="63"/>
      <c r="T119" s="143">
        <f>SUM(O119,R119)</f>
        <v>20</v>
      </c>
      <c r="U119" s="46">
        <f t="shared" si="35"/>
        <v>20</v>
      </c>
      <c r="V119" s="47">
        <f t="shared" si="30"/>
        <v>0</v>
      </c>
      <c r="W119" s="48"/>
      <c r="X119" s="49"/>
      <c r="Y119" s="50"/>
      <c r="Z119" s="50"/>
      <c r="AA119" s="50"/>
      <c r="AB119" s="51"/>
      <c r="AC119" s="52"/>
      <c r="AD119" s="53"/>
      <c r="AE119" s="54"/>
    </row>
    <row r="120" spans="1:31" ht="18" customHeight="1">
      <c r="A120" s="30">
        <v>366201</v>
      </c>
      <c r="B120" s="108">
        <v>4</v>
      </c>
      <c r="C120" s="32">
        <v>25</v>
      </c>
      <c r="D120" s="72">
        <v>566</v>
      </c>
      <c r="E120" s="73">
        <v>966</v>
      </c>
      <c r="F120" s="73" t="s">
        <v>141</v>
      </c>
      <c r="G120" s="73">
        <v>9666</v>
      </c>
      <c r="H120" s="36"/>
      <c r="I120" s="676"/>
      <c r="J120" s="677">
        <v>100</v>
      </c>
      <c r="K120" s="678">
        <v>12</v>
      </c>
      <c r="L120" s="563">
        <v>5</v>
      </c>
      <c r="M120" s="679"/>
      <c r="N120" s="680"/>
      <c r="O120" s="681">
        <f t="shared" si="33"/>
        <v>117</v>
      </c>
      <c r="P120" s="682"/>
      <c r="Q120" s="683"/>
      <c r="R120" s="682"/>
      <c r="S120" s="621">
        <f t="shared" si="34"/>
        <v>117</v>
      </c>
      <c r="T120" s="139"/>
      <c r="U120" s="46">
        <f t="shared" si="35"/>
        <v>117</v>
      </c>
      <c r="V120" s="47">
        <f t="shared" si="30"/>
        <v>0</v>
      </c>
      <c r="W120" s="48" t="s">
        <v>389</v>
      </c>
      <c r="X120" s="49">
        <f t="shared" si="36"/>
        <v>4000</v>
      </c>
      <c r="Y120" s="50">
        <f t="shared" si="37"/>
        <v>480</v>
      </c>
      <c r="Z120" s="50">
        <f t="shared" si="38"/>
        <v>200</v>
      </c>
      <c r="AA120" s="50">
        <f t="shared" si="39"/>
        <v>0</v>
      </c>
      <c r="AB120" s="51">
        <f t="shared" si="40"/>
        <v>0</v>
      </c>
      <c r="AC120" s="52">
        <f t="shared" si="41"/>
        <v>4680</v>
      </c>
      <c r="AD120" s="53">
        <f t="shared" si="42"/>
        <v>0</v>
      </c>
      <c r="AE120" s="54">
        <f t="shared" si="43"/>
        <v>4680</v>
      </c>
    </row>
    <row r="121" spans="1:31" ht="18" customHeight="1">
      <c r="A121" s="230">
        <v>36630831</v>
      </c>
      <c r="B121" s="108">
        <v>4</v>
      </c>
      <c r="C121" s="168">
        <v>50</v>
      </c>
      <c r="D121" s="684"/>
      <c r="E121" s="170"/>
      <c r="F121" s="170"/>
      <c r="G121" s="170"/>
      <c r="H121" s="171"/>
      <c r="I121" s="685" t="s">
        <v>390</v>
      </c>
      <c r="J121" s="686"/>
      <c r="K121" s="70"/>
      <c r="L121" s="70"/>
      <c r="M121" s="616"/>
      <c r="N121" s="586"/>
      <c r="O121" s="587"/>
      <c r="P121" s="436">
        <v>56</v>
      </c>
      <c r="Q121" s="139"/>
      <c r="R121" s="436">
        <f t="shared" si="44"/>
        <v>56</v>
      </c>
      <c r="S121" s="63">
        <f t="shared" si="34"/>
        <v>56</v>
      </c>
      <c r="T121" s="143"/>
      <c r="U121" s="46">
        <f t="shared" si="35"/>
        <v>56</v>
      </c>
      <c r="V121" s="47">
        <f t="shared" si="30"/>
        <v>0</v>
      </c>
      <c r="W121" s="48"/>
      <c r="X121" s="49">
        <f t="shared" si="36"/>
        <v>0</v>
      </c>
      <c r="Y121" s="50">
        <f t="shared" si="37"/>
        <v>0</v>
      </c>
      <c r="Z121" s="50">
        <f t="shared" si="38"/>
        <v>0</v>
      </c>
      <c r="AA121" s="50">
        <f t="shared" si="39"/>
        <v>0</v>
      </c>
      <c r="AB121" s="51">
        <f t="shared" si="40"/>
        <v>0</v>
      </c>
      <c r="AC121" s="52">
        <f t="shared" si="41"/>
        <v>0</v>
      </c>
      <c r="AD121" s="53">
        <f t="shared" si="42"/>
        <v>1120</v>
      </c>
      <c r="AE121" s="54">
        <f t="shared" si="43"/>
        <v>1120</v>
      </c>
    </row>
    <row r="122" spans="1:31" ht="18" customHeight="1">
      <c r="A122" s="230">
        <v>36630831</v>
      </c>
      <c r="B122" s="249">
        <v>4</v>
      </c>
      <c r="C122" s="687" t="s">
        <v>27</v>
      </c>
      <c r="D122" s="630"/>
      <c r="E122" s="103"/>
      <c r="F122" s="103"/>
      <c r="G122" s="103"/>
      <c r="H122" s="103"/>
      <c r="I122" s="261" t="s">
        <v>390</v>
      </c>
      <c r="J122" s="686"/>
      <c r="K122" s="70"/>
      <c r="L122" s="70"/>
      <c r="M122" s="70"/>
      <c r="N122" s="93"/>
      <c r="O122" s="587"/>
      <c r="P122" s="415">
        <v>360</v>
      </c>
      <c r="Q122" s="117"/>
      <c r="R122" s="415">
        <f t="shared" si="44"/>
        <v>360</v>
      </c>
      <c r="S122" s="140"/>
      <c r="T122" s="143">
        <f>SUM(O122,R122)</f>
        <v>360</v>
      </c>
      <c r="U122" s="46">
        <f t="shared" si="35"/>
        <v>360</v>
      </c>
      <c r="V122" s="47">
        <f t="shared" si="30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hidden="1" customHeight="1">
      <c r="A123" s="230">
        <v>36630825</v>
      </c>
      <c r="B123" s="108">
        <v>4</v>
      </c>
      <c r="C123" s="668" t="s">
        <v>27</v>
      </c>
      <c r="D123" s="688"/>
      <c r="E123" s="252"/>
      <c r="F123" s="252"/>
      <c r="G123" s="252"/>
      <c r="H123" s="253"/>
      <c r="I123" s="257" t="s">
        <v>391</v>
      </c>
      <c r="J123" s="266"/>
      <c r="K123" s="117"/>
      <c r="L123" s="117"/>
      <c r="M123" s="117"/>
      <c r="N123" s="415"/>
      <c r="O123" s="656"/>
      <c r="P123" s="415"/>
      <c r="Q123" s="117"/>
      <c r="R123" s="415">
        <f t="shared" si="44"/>
        <v>0</v>
      </c>
      <c r="S123" s="145"/>
      <c r="T123" s="63">
        <f>SUM(O123,R123)</f>
        <v>0</v>
      </c>
      <c r="U123" s="46">
        <f t="shared" si="35"/>
        <v>0</v>
      </c>
      <c r="V123" s="47">
        <f t="shared" si="30"/>
        <v>0</v>
      </c>
      <c r="W123" s="48"/>
      <c r="X123" s="49"/>
      <c r="Y123" s="50"/>
      <c r="Z123" s="50"/>
      <c r="AA123" s="50"/>
      <c r="AB123" s="51"/>
      <c r="AC123" s="52"/>
      <c r="AD123" s="53"/>
      <c r="AE123" s="54"/>
    </row>
    <row r="124" spans="1:31" ht="18" hidden="1" customHeight="1">
      <c r="A124" s="230">
        <v>36630825</v>
      </c>
      <c r="B124" s="108">
        <v>4</v>
      </c>
      <c r="C124" s="32">
        <v>50</v>
      </c>
      <c r="D124" s="574"/>
      <c r="E124" s="73"/>
      <c r="F124" s="73"/>
      <c r="G124" s="73"/>
      <c r="H124" s="36"/>
      <c r="I124" s="569" t="s">
        <v>391</v>
      </c>
      <c r="J124" s="570"/>
      <c r="K124" s="571"/>
      <c r="L124" s="571"/>
      <c r="M124" s="571"/>
      <c r="N124" s="567"/>
      <c r="O124" s="573"/>
      <c r="P124" s="93"/>
      <c r="Q124" s="70"/>
      <c r="R124" s="93">
        <f t="shared" si="44"/>
        <v>0</v>
      </c>
      <c r="S124" s="140">
        <f t="shared" si="34"/>
        <v>0</v>
      </c>
      <c r="T124" s="139"/>
      <c r="U124" s="46">
        <f t="shared" si="35"/>
        <v>0</v>
      </c>
      <c r="V124" s="47">
        <f t="shared" si="30"/>
        <v>0</v>
      </c>
      <c r="W124" s="48"/>
      <c r="X124" s="49">
        <f t="shared" si="36"/>
        <v>0</v>
      </c>
      <c r="Y124" s="50">
        <f t="shared" si="37"/>
        <v>0</v>
      </c>
      <c r="Z124" s="50">
        <f t="shared" si="38"/>
        <v>0</v>
      </c>
      <c r="AA124" s="50">
        <f t="shared" si="39"/>
        <v>0</v>
      </c>
      <c r="AB124" s="51">
        <f t="shared" si="40"/>
        <v>0</v>
      </c>
      <c r="AC124" s="52">
        <f t="shared" si="41"/>
        <v>0</v>
      </c>
      <c r="AD124" s="53">
        <f t="shared" si="42"/>
        <v>0</v>
      </c>
      <c r="AE124" s="54">
        <f t="shared" si="43"/>
        <v>0</v>
      </c>
    </row>
    <row r="125" spans="1:31" ht="18" hidden="1" customHeight="1">
      <c r="A125" s="30">
        <v>367200</v>
      </c>
      <c r="B125" s="31" t="s">
        <v>57</v>
      </c>
      <c r="C125" s="32">
        <v>25</v>
      </c>
      <c r="D125" s="574">
        <v>367</v>
      </c>
      <c r="E125" s="73">
        <v>867</v>
      </c>
      <c r="F125" s="73" t="s">
        <v>149</v>
      </c>
      <c r="G125" s="73">
        <v>9467</v>
      </c>
      <c r="H125" s="36">
        <v>8467</v>
      </c>
      <c r="I125" s="552"/>
      <c r="J125" s="44"/>
      <c r="K125" s="45"/>
      <c r="L125" s="45"/>
      <c r="M125" s="45"/>
      <c r="N125" s="554"/>
      <c r="O125" s="46">
        <f t="shared" si="33"/>
        <v>0</v>
      </c>
      <c r="P125" s="554"/>
      <c r="Q125" s="45"/>
      <c r="R125" s="554">
        <f t="shared" si="44"/>
        <v>0</v>
      </c>
      <c r="S125" s="63">
        <f t="shared" si="34"/>
        <v>0</v>
      </c>
      <c r="T125" s="139"/>
      <c r="U125" s="46">
        <f t="shared" si="35"/>
        <v>0</v>
      </c>
      <c r="V125" s="47">
        <f t="shared" si="30"/>
        <v>0</v>
      </c>
      <c r="W125" s="48"/>
      <c r="X125" s="49">
        <f t="shared" si="36"/>
        <v>0</v>
      </c>
      <c r="Y125" s="50">
        <f t="shared" si="37"/>
        <v>0</v>
      </c>
      <c r="Z125" s="50">
        <f t="shared" si="38"/>
        <v>0</v>
      </c>
      <c r="AA125" s="50">
        <f t="shared" si="39"/>
        <v>0</v>
      </c>
      <c r="AB125" s="51">
        <f t="shared" si="40"/>
        <v>0</v>
      </c>
      <c r="AC125" s="52">
        <f t="shared" si="41"/>
        <v>0</v>
      </c>
      <c r="AD125" s="53">
        <f t="shared" si="42"/>
        <v>0</v>
      </c>
      <c r="AE125" s="54">
        <f t="shared" si="43"/>
        <v>0</v>
      </c>
    </row>
    <row r="126" spans="1:31" ht="18" customHeight="1">
      <c r="A126" s="30">
        <v>367201</v>
      </c>
      <c r="B126" s="108">
        <v>4</v>
      </c>
      <c r="C126" s="32">
        <v>25</v>
      </c>
      <c r="D126" s="574">
        <v>567</v>
      </c>
      <c r="E126" s="73">
        <v>967</v>
      </c>
      <c r="F126" s="73" t="s">
        <v>150</v>
      </c>
      <c r="G126" s="73">
        <v>9667</v>
      </c>
      <c r="H126" s="36"/>
      <c r="I126" s="552"/>
      <c r="J126" s="116">
        <v>20</v>
      </c>
      <c r="K126" s="563">
        <v>4</v>
      </c>
      <c r="L126" s="563"/>
      <c r="M126" s="563"/>
      <c r="N126" s="607"/>
      <c r="O126" s="558">
        <f t="shared" si="33"/>
        <v>24</v>
      </c>
      <c r="P126" s="554"/>
      <c r="Q126" s="45"/>
      <c r="R126" s="554"/>
      <c r="S126" s="63">
        <f t="shared" si="34"/>
        <v>24</v>
      </c>
      <c r="T126" s="139"/>
      <c r="U126" s="46">
        <f t="shared" si="35"/>
        <v>24</v>
      </c>
      <c r="V126" s="47">
        <f t="shared" si="30"/>
        <v>0</v>
      </c>
      <c r="W126" s="48"/>
      <c r="X126" s="49">
        <f t="shared" si="36"/>
        <v>800</v>
      </c>
      <c r="Y126" s="50">
        <f t="shared" si="37"/>
        <v>160</v>
      </c>
      <c r="Z126" s="50">
        <f t="shared" si="38"/>
        <v>0</v>
      </c>
      <c r="AA126" s="50">
        <f t="shared" si="39"/>
        <v>0</v>
      </c>
      <c r="AB126" s="51">
        <f t="shared" si="40"/>
        <v>0</v>
      </c>
      <c r="AC126" s="52">
        <f t="shared" si="41"/>
        <v>960</v>
      </c>
      <c r="AD126" s="53">
        <f t="shared" si="42"/>
        <v>0</v>
      </c>
      <c r="AE126" s="54">
        <f t="shared" si="43"/>
        <v>960</v>
      </c>
    </row>
    <row r="127" spans="1:31" ht="18" hidden="1" customHeight="1">
      <c r="A127" s="82">
        <v>36710834</v>
      </c>
      <c r="B127" s="108">
        <v>4</v>
      </c>
      <c r="C127" s="67" t="s">
        <v>27</v>
      </c>
      <c r="D127" s="574" t="s">
        <v>481</v>
      </c>
      <c r="E127" s="73"/>
      <c r="F127" s="73"/>
      <c r="G127" s="73"/>
      <c r="H127" s="36"/>
      <c r="I127" s="552"/>
      <c r="J127" s="116"/>
      <c r="K127" s="563"/>
      <c r="L127" s="563"/>
      <c r="M127" s="563"/>
      <c r="N127" s="607"/>
      <c r="O127" s="690">
        <f>SUM(J127:N127)</f>
        <v>0</v>
      </c>
      <c r="P127" s="554"/>
      <c r="Q127" s="45"/>
      <c r="R127" s="554"/>
      <c r="S127" s="63"/>
      <c r="T127" s="143">
        <f>SUM(O127,R127)</f>
        <v>0</v>
      </c>
      <c r="U127" s="46">
        <f t="shared" si="35"/>
        <v>0</v>
      </c>
      <c r="V127" s="47">
        <f t="shared" si="30"/>
        <v>0</v>
      </c>
      <c r="W127" s="48"/>
      <c r="X127" s="49"/>
      <c r="Y127" s="50"/>
      <c r="Z127" s="50"/>
      <c r="AA127" s="50"/>
      <c r="AB127" s="51"/>
      <c r="AC127" s="52"/>
      <c r="AD127" s="53"/>
      <c r="AE127" s="54"/>
    </row>
    <row r="128" spans="1:31" ht="18" customHeight="1">
      <c r="A128" s="30">
        <v>367101</v>
      </c>
      <c r="B128" s="108">
        <v>4</v>
      </c>
      <c r="C128" s="67" t="s">
        <v>27</v>
      </c>
      <c r="D128" s="68" t="s">
        <v>151</v>
      </c>
      <c r="E128" s="73"/>
      <c r="F128" s="73"/>
      <c r="G128" s="73"/>
      <c r="H128" s="36"/>
      <c r="I128" s="552"/>
      <c r="J128" s="691">
        <v>5</v>
      </c>
      <c r="K128" s="692"/>
      <c r="L128" s="692"/>
      <c r="M128" s="692"/>
      <c r="N128" s="693"/>
      <c r="O128" s="690">
        <f>SUM(J128:N128)</f>
        <v>5</v>
      </c>
      <c r="P128" s="554"/>
      <c r="Q128" s="45"/>
      <c r="R128" s="554"/>
      <c r="S128" s="63"/>
      <c r="T128" s="143">
        <f>SUM(O128,R128)</f>
        <v>5</v>
      </c>
      <c r="U128" s="46">
        <f t="shared" si="35"/>
        <v>5</v>
      </c>
      <c r="V128" s="47">
        <f t="shared" si="30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customHeight="1">
      <c r="A129" s="30">
        <v>367101</v>
      </c>
      <c r="B129" s="108">
        <v>4</v>
      </c>
      <c r="C129" s="32">
        <v>25</v>
      </c>
      <c r="D129" s="574" t="s">
        <v>151</v>
      </c>
      <c r="E129" s="73" t="s">
        <v>152</v>
      </c>
      <c r="F129" s="73" t="s">
        <v>153</v>
      </c>
      <c r="G129" s="73" t="s">
        <v>154</v>
      </c>
      <c r="H129" s="36"/>
      <c r="I129" s="552"/>
      <c r="J129" s="116">
        <v>102</v>
      </c>
      <c r="K129" s="563">
        <v>5</v>
      </c>
      <c r="L129" s="563">
        <v>2</v>
      </c>
      <c r="M129" s="563"/>
      <c r="N129" s="607"/>
      <c r="O129" s="558">
        <f t="shared" si="33"/>
        <v>109</v>
      </c>
      <c r="P129" s="554"/>
      <c r="Q129" s="45"/>
      <c r="R129" s="554"/>
      <c r="S129" s="63">
        <f t="shared" si="34"/>
        <v>109</v>
      </c>
      <c r="T129" s="139"/>
      <c r="U129" s="46">
        <f t="shared" si="35"/>
        <v>109</v>
      </c>
      <c r="V129" s="47">
        <f t="shared" si="30"/>
        <v>0</v>
      </c>
      <c r="W129" s="48" t="s">
        <v>392</v>
      </c>
      <c r="X129" s="49">
        <f t="shared" si="36"/>
        <v>4080</v>
      </c>
      <c r="Y129" s="50">
        <f t="shared" si="37"/>
        <v>200</v>
      </c>
      <c r="Z129" s="50">
        <f t="shared" si="38"/>
        <v>80</v>
      </c>
      <c r="AA129" s="50">
        <f t="shared" si="39"/>
        <v>0</v>
      </c>
      <c r="AB129" s="51">
        <f t="shared" si="40"/>
        <v>0</v>
      </c>
      <c r="AC129" s="52">
        <f t="shared" si="41"/>
        <v>4360</v>
      </c>
      <c r="AD129" s="53">
        <f t="shared" si="42"/>
        <v>0</v>
      </c>
      <c r="AE129" s="54">
        <f t="shared" si="43"/>
        <v>4360</v>
      </c>
    </row>
    <row r="130" spans="1:31" ht="18" hidden="1" customHeight="1">
      <c r="A130" s="82">
        <v>367108</v>
      </c>
      <c r="B130" s="108">
        <v>4</v>
      </c>
      <c r="C130" s="101" t="s">
        <v>75</v>
      </c>
      <c r="D130" s="694" t="s">
        <v>393</v>
      </c>
      <c r="E130" s="85"/>
      <c r="F130" s="85"/>
      <c r="G130" s="85"/>
      <c r="H130" s="85"/>
      <c r="I130" s="695"/>
      <c r="J130" s="640"/>
      <c r="K130" s="467"/>
      <c r="L130" s="467"/>
      <c r="M130" s="467"/>
      <c r="N130" s="339"/>
      <c r="O130" s="46">
        <f t="shared" si="33"/>
        <v>0</v>
      </c>
      <c r="P130" s="554"/>
      <c r="Q130" s="45"/>
      <c r="R130" s="554">
        <f t="shared" si="44"/>
        <v>0</v>
      </c>
      <c r="S130" s="63"/>
      <c r="T130" s="139">
        <f>SUM(O130,R130)</f>
        <v>0</v>
      </c>
      <c r="U130" s="46">
        <f t="shared" si="35"/>
        <v>0</v>
      </c>
      <c r="V130" s="47">
        <f t="shared" si="30"/>
        <v>0</v>
      </c>
      <c r="W130" s="48"/>
      <c r="X130" s="49"/>
      <c r="Y130" s="50"/>
      <c r="Z130" s="50"/>
      <c r="AA130" s="50"/>
      <c r="AB130" s="51"/>
      <c r="AC130" s="52">
        <f t="shared" si="41"/>
        <v>0</v>
      </c>
      <c r="AD130" s="53"/>
      <c r="AE130" s="54">
        <f t="shared" si="43"/>
        <v>0</v>
      </c>
    </row>
    <row r="131" spans="1:31" ht="18" customHeight="1">
      <c r="A131" s="236">
        <v>36730825</v>
      </c>
      <c r="B131" s="249">
        <v>4</v>
      </c>
      <c r="C131" s="67" t="s">
        <v>27</v>
      </c>
      <c r="D131" s="696"/>
      <c r="E131" s="170"/>
      <c r="F131" s="170"/>
      <c r="G131" s="170"/>
      <c r="H131" s="170"/>
      <c r="I131" s="699" t="s">
        <v>394</v>
      </c>
      <c r="J131" s="636"/>
      <c r="K131" s="603"/>
      <c r="L131" s="603"/>
      <c r="M131" s="603"/>
      <c r="N131" s="613"/>
      <c r="O131" s="65"/>
      <c r="P131" s="415">
        <v>100</v>
      </c>
      <c r="Q131" s="901"/>
      <c r="R131" s="415">
        <f t="shared" si="44"/>
        <v>100</v>
      </c>
      <c r="S131" s="63"/>
      <c r="T131" s="63">
        <f>SUM(O131,R131)</f>
        <v>100</v>
      </c>
      <c r="U131" s="46">
        <f t="shared" si="35"/>
        <v>100</v>
      </c>
      <c r="V131" s="47">
        <f t="shared" si="30"/>
        <v>0</v>
      </c>
      <c r="W131" s="48"/>
      <c r="X131" s="49"/>
      <c r="Y131" s="50"/>
      <c r="Z131" s="50"/>
      <c r="AA131" s="50"/>
      <c r="AB131" s="51"/>
      <c r="AC131" s="52"/>
      <c r="AD131" s="53"/>
      <c r="AE131" s="54"/>
    </row>
    <row r="132" spans="1:31" ht="18" customHeight="1">
      <c r="A132" s="30">
        <v>36730831</v>
      </c>
      <c r="B132" s="249">
        <v>4</v>
      </c>
      <c r="C132" s="67" t="s">
        <v>27</v>
      </c>
      <c r="D132" s="697"/>
      <c r="E132" s="324"/>
      <c r="F132" s="324"/>
      <c r="G132" s="324"/>
      <c r="H132" s="324"/>
      <c r="I132" s="261" t="s">
        <v>395</v>
      </c>
      <c r="J132" s="636"/>
      <c r="K132" s="603"/>
      <c r="L132" s="603"/>
      <c r="M132" s="603"/>
      <c r="N132" s="613"/>
      <c r="O132" s="65"/>
      <c r="P132" s="415">
        <v>235</v>
      </c>
      <c r="Q132" s="117"/>
      <c r="R132" s="415">
        <f t="shared" si="44"/>
        <v>235</v>
      </c>
      <c r="S132" s="145"/>
      <c r="T132" s="143">
        <f>SUM(O132,R132)</f>
        <v>235</v>
      </c>
      <c r="U132" s="46">
        <f t="shared" si="35"/>
        <v>235</v>
      </c>
      <c r="V132" s="47">
        <f t="shared" si="30"/>
        <v>0</v>
      </c>
      <c r="W132" s="48"/>
      <c r="X132" s="49"/>
      <c r="Y132" s="50"/>
      <c r="Z132" s="50"/>
      <c r="AA132" s="50"/>
      <c r="AB132" s="51"/>
      <c r="AC132" s="52"/>
      <c r="AD132" s="53"/>
      <c r="AE132" s="54"/>
    </row>
    <row r="133" spans="1:31" ht="18" customHeight="1">
      <c r="A133" s="30">
        <v>36730831</v>
      </c>
      <c r="B133" s="108">
        <v>4</v>
      </c>
      <c r="C133" s="657">
        <v>50</v>
      </c>
      <c r="D133" s="698"/>
      <c r="E133" s="699"/>
      <c r="F133" s="699"/>
      <c r="G133" s="699"/>
      <c r="H133" s="699"/>
      <c r="I133" s="700" t="s">
        <v>395</v>
      </c>
      <c r="J133" s="701"/>
      <c r="K133" s="616"/>
      <c r="L133" s="616"/>
      <c r="M133" s="616"/>
      <c r="N133" s="586"/>
      <c r="O133" s="587"/>
      <c r="P133" s="143">
        <v>100</v>
      </c>
      <c r="Q133" s="139"/>
      <c r="R133" s="702">
        <f t="shared" si="44"/>
        <v>100</v>
      </c>
      <c r="S133" s="702">
        <f t="shared" ref="S133:S134" si="45">SUM(O133,R133)</f>
        <v>100</v>
      </c>
      <c r="T133" s="139"/>
      <c r="U133" s="65">
        <f t="shared" si="35"/>
        <v>100</v>
      </c>
      <c r="V133" s="47">
        <f t="shared" si="30"/>
        <v>0</v>
      </c>
      <c r="W133" s="48"/>
      <c r="X133" s="49"/>
      <c r="Y133" s="50"/>
      <c r="Z133" s="50"/>
      <c r="AA133" s="50"/>
      <c r="AB133" s="51"/>
      <c r="AC133" s="52"/>
      <c r="AD133" s="53">
        <f t="shared" si="42"/>
        <v>2000</v>
      </c>
      <c r="AE133" s="54">
        <f t="shared" si="43"/>
        <v>2000</v>
      </c>
    </row>
    <row r="134" spans="1:31" ht="18" customHeight="1">
      <c r="A134" s="30">
        <v>36730825</v>
      </c>
      <c r="B134" s="108">
        <v>4</v>
      </c>
      <c r="C134" s="32">
        <v>50</v>
      </c>
      <c r="D134" s="574"/>
      <c r="E134" s="73"/>
      <c r="F134" s="73"/>
      <c r="G134" s="73"/>
      <c r="H134" s="36"/>
      <c r="I134" s="347" t="s">
        <v>394</v>
      </c>
      <c r="J134" s="593"/>
      <c r="K134" s="594"/>
      <c r="L134" s="594"/>
      <c r="M134" s="594"/>
      <c r="N134" s="572"/>
      <c r="O134" s="573"/>
      <c r="P134" s="902">
        <v>80</v>
      </c>
      <c r="Q134" s="70"/>
      <c r="R134" s="903">
        <f>SUM(P134:Q134)</f>
        <v>80</v>
      </c>
      <c r="S134" s="703">
        <f t="shared" si="45"/>
        <v>80</v>
      </c>
      <c r="T134" s="139"/>
      <c r="U134" s="46">
        <f t="shared" si="35"/>
        <v>80</v>
      </c>
      <c r="V134" s="47">
        <f t="shared" si="30"/>
        <v>0</v>
      </c>
      <c r="W134" s="48"/>
      <c r="X134" s="49">
        <f t="shared" si="36"/>
        <v>0</v>
      </c>
      <c r="Y134" s="50">
        <f t="shared" si="37"/>
        <v>0</v>
      </c>
      <c r="Z134" s="50">
        <f t="shared" si="38"/>
        <v>0</v>
      </c>
      <c r="AA134" s="50">
        <f t="shared" si="39"/>
        <v>0</v>
      </c>
      <c r="AB134" s="51">
        <f t="shared" si="40"/>
        <v>0</v>
      </c>
      <c r="AC134" s="52">
        <f t="shared" si="41"/>
        <v>0</v>
      </c>
      <c r="AD134" s="53">
        <f t="shared" si="42"/>
        <v>1600</v>
      </c>
      <c r="AE134" s="54">
        <f t="shared" si="43"/>
        <v>1600</v>
      </c>
    </row>
    <row r="135" spans="1:31" ht="18" customHeight="1">
      <c r="A135" s="119" t="s">
        <v>161</v>
      </c>
      <c r="B135" s="120"/>
      <c r="C135" s="595"/>
      <c r="D135" s="596"/>
      <c r="E135" s="120"/>
      <c r="F135" s="120"/>
      <c r="G135" s="120"/>
      <c r="H135" s="120"/>
      <c r="I135" s="596"/>
      <c r="J135" s="129">
        <f t="shared" ref="J135:U135" si="46">SUM(J106:J134)</f>
        <v>303</v>
      </c>
      <c r="K135" s="129">
        <f t="shared" si="46"/>
        <v>21</v>
      </c>
      <c r="L135" s="129">
        <f t="shared" si="46"/>
        <v>7</v>
      </c>
      <c r="M135" s="129">
        <f t="shared" si="46"/>
        <v>0</v>
      </c>
      <c r="N135" s="129">
        <f t="shared" si="46"/>
        <v>0</v>
      </c>
      <c r="O135" s="130">
        <f t="shared" si="46"/>
        <v>331</v>
      </c>
      <c r="P135" s="133">
        <f t="shared" si="46"/>
        <v>1051</v>
      </c>
      <c r="Q135" s="129">
        <f t="shared" si="46"/>
        <v>0</v>
      </c>
      <c r="R135" s="648">
        <f t="shared" si="46"/>
        <v>1051</v>
      </c>
      <c r="S135" s="648">
        <f t="shared" si="46"/>
        <v>662</v>
      </c>
      <c r="T135" s="129">
        <f t="shared" si="46"/>
        <v>720</v>
      </c>
      <c r="U135" s="130">
        <f t="shared" si="46"/>
        <v>1382</v>
      </c>
      <c r="V135" s="47">
        <f t="shared" si="30"/>
        <v>0</v>
      </c>
      <c r="W135" s="131"/>
      <c r="X135" s="132">
        <f t="shared" ref="X135:AE135" si="47">SUM(X106:X134)</f>
        <v>11120</v>
      </c>
      <c r="Y135" s="129">
        <f t="shared" si="47"/>
        <v>840</v>
      </c>
      <c r="Z135" s="129">
        <f t="shared" si="47"/>
        <v>280</v>
      </c>
      <c r="AA135" s="129">
        <f t="shared" si="47"/>
        <v>0</v>
      </c>
      <c r="AB135" s="133">
        <f t="shared" si="47"/>
        <v>0</v>
      </c>
      <c r="AC135" s="130">
        <f t="shared" si="47"/>
        <v>12240</v>
      </c>
      <c r="AD135" s="133">
        <f t="shared" si="47"/>
        <v>7120</v>
      </c>
      <c r="AE135" s="134">
        <f t="shared" si="47"/>
        <v>19360</v>
      </c>
    </row>
    <row r="136" spans="1:31" ht="18" hidden="1" customHeight="1">
      <c r="A136" s="30">
        <v>321030</v>
      </c>
      <c r="B136" s="31" t="s">
        <v>57</v>
      </c>
      <c r="C136" s="32">
        <v>25</v>
      </c>
      <c r="D136" s="574" t="s">
        <v>162</v>
      </c>
      <c r="E136" s="73" t="s">
        <v>163</v>
      </c>
      <c r="F136" s="73" t="s">
        <v>164</v>
      </c>
      <c r="G136" s="73" t="s">
        <v>165</v>
      </c>
      <c r="H136" s="36" t="s">
        <v>166</v>
      </c>
      <c r="I136" s="552"/>
      <c r="J136" s="553"/>
      <c r="K136" s="467"/>
      <c r="L136" s="467"/>
      <c r="M136" s="467"/>
      <c r="N136" s="339"/>
      <c r="O136" s="46">
        <f t="shared" ref="O136:O146" si="48">SUM(J136:N136)</f>
        <v>0</v>
      </c>
      <c r="P136" s="554"/>
      <c r="Q136" s="301"/>
      <c r="R136" s="705">
        <f t="shared" ref="R136:R146" si="49">SUM(P136:Q136)</f>
        <v>0</v>
      </c>
      <c r="S136" s="334">
        <f t="shared" ref="S136:S145" si="50">SUM(O136,R136)</f>
        <v>0</v>
      </c>
      <c r="T136" s="45"/>
      <c r="U136" s="46">
        <f t="shared" si="35"/>
        <v>0</v>
      </c>
      <c r="V136" s="47">
        <f t="shared" si="30"/>
        <v>0</v>
      </c>
      <c r="W136" s="48"/>
      <c r="X136" s="49">
        <f t="shared" ref="X136:X146" si="51">(J136*1000)/C136</f>
        <v>0</v>
      </c>
      <c r="Y136" s="50">
        <f t="shared" ref="Y136:Y146" si="52">(K136*1000)/C136</f>
        <v>0</v>
      </c>
      <c r="Z136" s="50">
        <f t="shared" ref="Z136:Z146" si="53">(L136*1000)/C136</f>
        <v>0</v>
      </c>
      <c r="AA136" s="50">
        <f t="shared" ref="AA136:AA146" si="54">(M136*1000)/C136</f>
        <v>0</v>
      </c>
      <c r="AB136" s="51">
        <f t="shared" ref="AB136:AB146" si="55">(N136*1000)/C136</f>
        <v>0</v>
      </c>
      <c r="AC136" s="52">
        <f t="shared" ref="AC136:AC146" si="56">SUM(X136:AB136)</f>
        <v>0</v>
      </c>
      <c r="AD136" s="53">
        <f t="shared" ref="AD136:AD146" si="57">(R136*1000)/C136</f>
        <v>0</v>
      </c>
      <c r="AE136" s="54">
        <f t="shared" ref="AE136:AE146" si="58">SUM(AC136:AD136)</f>
        <v>0</v>
      </c>
    </row>
    <row r="137" spans="1:31" ht="18" hidden="1" customHeight="1">
      <c r="A137" s="30">
        <v>321031</v>
      </c>
      <c r="B137" s="108">
        <v>4</v>
      </c>
      <c r="C137" s="32">
        <v>25</v>
      </c>
      <c r="D137" s="574" t="s">
        <v>167</v>
      </c>
      <c r="E137" s="73" t="s">
        <v>168</v>
      </c>
      <c r="F137" s="73" t="s">
        <v>169</v>
      </c>
      <c r="G137" s="73" t="s">
        <v>170</v>
      </c>
      <c r="H137" s="36" t="s">
        <v>171</v>
      </c>
      <c r="I137" s="552"/>
      <c r="J137" s="553"/>
      <c r="K137" s="467"/>
      <c r="L137" s="467"/>
      <c r="M137" s="467"/>
      <c r="N137" s="339"/>
      <c r="O137" s="46">
        <f t="shared" si="48"/>
        <v>0</v>
      </c>
      <c r="P137" s="554"/>
      <c r="Q137" s="45"/>
      <c r="R137" s="705">
        <f t="shared" si="49"/>
        <v>0</v>
      </c>
      <c r="S137" s="334">
        <f t="shared" si="50"/>
        <v>0</v>
      </c>
      <c r="T137" s="45"/>
      <c r="U137" s="46">
        <f t="shared" si="35"/>
        <v>0</v>
      </c>
      <c r="V137" s="47">
        <f t="shared" si="30"/>
        <v>0</v>
      </c>
      <c r="W137" s="48"/>
      <c r="X137" s="49">
        <f t="shared" si="51"/>
        <v>0</v>
      </c>
      <c r="Y137" s="50">
        <f t="shared" si="52"/>
        <v>0</v>
      </c>
      <c r="Z137" s="50">
        <f t="shared" si="53"/>
        <v>0</v>
      </c>
      <c r="AA137" s="50">
        <f t="shared" si="54"/>
        <v>0</v>
      </c>
      <c r="AB137" s="51">
        <f t="shared" si="55"/>
        <v>0</v>
      </c>
      <c r="AC137" s="52">
        <f t="shared" si="56"/>
        <v>0</v>
      </c>
      <c r="AD137" s="53">
        <f t="shared" si="57"/>
        <v>0</v>
      </c>
      <c r="AE137" s="54">
        <f t="shared" si="58"/>
        <v>0</v>
      </c>
    </row>
    <row r="138" spans="1:31" ht="18" hidden="1" customHeight="1">
      <c r="A138" s="30">
        <v>332330</v>
      </c>
      <c r="B138" s="31" t="s">
        <v>57</v>
      </c>
      <c r="C138" s="32">
        <v>25</v>
      </c>
      <c r="D138" s="574" t="s">
        <v>172</v>
      </c>
      <c r="E138" s="73" t="s">
        <v>173</v>
      </c>
      <c r="F138" s="73" t="s">
        <v>174</v>
      </c>
      <c r="G138" s="73" t="s">
        <v>175</v>
      </c>
      <c r="H138" s="36" t="s">
        <v>176</v>
      </c>
      <c r="I138" s="552"/>
      <c r="J138" s="553"/>
      <c r="K138" s="467"/>
      <c r="L138" s="467"/>
      <c r="M138" s="467"/>
      <c r="N138" s="339"/>
      <c r="O138" s="46">
        <f t="shared" si="48"/>
        <v>0</v>
      </c>
      <c r="P138" s="554"/>
      <c r="Q138" s="45"/>
      <c r="R138" s="705">
        <f t="shared" si="49"/>
        <v>0</v>
      </c>
      <c r="S138" s="334">
        <f t="shared" si="50"/>
        <v>0</v>
      </c>
      <c r="T138" s="45"/>
      <c r="U138" s="46">
        <f t="shared" si="35"/>
        <v>0</v>
      </c>
      <c r="V138" s="47">
        <f t="shared" si="30"/>
        <v>0</v>
      </c>
      <c r="W138" s="48"/>
      <c r="X138" s="49">
        <f t="shared" si="51"/>
        <v>0</v>
      </c>
      <c r="Y138" s="50">
        <f t="shared" si="52"/>
        <v>0</v>
      </c>
      <c r="Z138" s="50">
        <f t="shared" si="53"/>
        <v>0</v>
      </c>
      <c r="AA138" s="50">
        <f t="shared" si="54"/>
        <v>0</v>
      </c>
      <c r="AB138" s="51">
        <f t="shared" si="55"/>
        <v>0</v>
      </c>
      <c r="AC138" s="52">
        <f t="shared" si="56"/>
        <v>0</v>
      </c>
      <c r="AD138" s="53">
        <f t="shared" si="57"/>
        <v>0</v>
      </c>
      <c r="AE138" s="54">
        <f t="shared" si="58"/>
        <v>0</v>
      </c>
    </row>
    <row r="139" spans="1:31" ht="18" hidden="1" customHeight="1">
      <c r="A139" s="30">
        <v>332331</v>
      </c>
      <c r="B139" s="108">
        <v>4</v>
      </c>
      <c r="C139" s="32">
        <v>25</v>
      </c>
      <c r="D139" s="574" t="s">
        <v>177</v>
      </c>
      <c r="E139" s="73" t="s">
        <v>178</v>
      </c>
      <c r="F139" s="73" t="s">
        <v>179</v>
      </c>
      <c r="G139" s="73" t="s">
        <v>180</v>
      </c>
      <c r="H139" s="36" t="s">
        <v>181</v>
      </c>
      <c r="I139" s="552"/>
      <c r="J139" s="553"/>
      <c r="K139" s="467"/>
      <c r="L139" s="467"/>
      <c r="M139" s="467"/>
      <c r="N139" s="339"/>
      <c r="O139" s="46">
        <f t="shared" si="48"/>
        <v>0</v>
      </c>
      <c r="P139" s="554"/>
      <c r="Q139" s="45"/>
      <c r="R139" s="705">
        <f t="shared" si="49"/>
        <v>0</v>
      </c>
      <c r="S139" s="334">
        <f t="shared" si="50"/>
        <v>0</v>
      </c>
      <c r="T139" s="45"/>
      <c r="U139" s="46">
        <f t="shared" si="35"/>
        <v>0</v>
      </c>
      <c r="V139" s="47">
        <f t="shared" si="30"/>
        <v>0</v>
      </c>
      <c r="W139" s="48"/>
      <c r="X139" s="49">
        <f t="shared" si="51"/>
        <v>0</v>
      </c>
      <c r="Y139" s="50">
        <f t="shared" si="52"/>
        <v>0</v>
      </c>
      <c r="Z139" s="50">
        <f t="shared" si="53"/>
        <v>0</v>
      </c>
      <c r="AA139" s="50">
        <f t="shared" si="54"/>
        <v>0</v>
      </c>
      <c r="AB139" s="51">
        <f t="shared" si="55"/>
        <v>0</v>
      </c>
      <c r="AC139" s="52">
        <f t="shared" si="56"/>
        <v>0</v>
      </c>
      <c r="AD139" s="53">
        <f t="shared" si="57"/>
        <v>0</v>
      </c>
      <c r="AE139" s="54">
        <f t="shared" si="58"/>
        <v>0</v>
      </c>
    </row>
    <row r="140" spans="1:31" ht="18" hidden="1" customHeight="1">
      <c r="A140" s="30">
        <v>341130</v>
      </c>
      <c r="B140" s="31" t="s">
        <v>57</v>
      </c>
      <c r="C140" s="32">
        <v>25</v>
      </c>
      <c r="D140" s="574" t="s">
        <v>182</v>
      </c>
      <c r="E140" s="73" t="s">
        <v>183</v>
      </c>
      <c r="F140" s="73" t="s">
        <v>184</v>
      </c>
      <c r="G140" s="73" t="s">
        <v>185</v>
      </c>
      <c r="H140" s="36" t="s">
        <v>186</v>
      </c>
      <c r="I140" s="552"/>
      <c r="J140" s="553"/>
      <c r="K140" s="467"/>
      <c r="L140" s="467"/>
      <c r="M140" s="467"/>
      <c r="N140" s="339"/>
      <c r="O140" s="46">
        <f t="shared" si="48"/>
        <v>0</v>
      </c>
      <c r="P140" s="554"/>
      <c r="Q140" s="45"/>
      <c r="R140" s="705">
        <f t="shared" si="49"/>
        <v>0</v>
      </c>
      <c r="S140" s="334">
        <f t="shared" si="50"/>
        <v>0</v>
      </c>
      <c r="T140" s="45"/>
      <c r="U140" s="46">
        <f t="shared" si="35"/>
        <v>0</v>
      </c>
      <c r="V140" s="47">
        <f t="shared" si="30"/>
        <v>0</v>
      </c>
      <c r="W140" s="48"/>
      <c r="X140" s="49">
        <f t="shared" si="51"/>
        <v>0</v>
      </c>
      <c r="Y140" s="50">
        <f t="shared" si="52"/>
        <v>0</v>
      </c>
      <c r="Z140" s="50">
        <f t="shared" si="53"/>
        <v>0</v>
      </c>
      <c r="AA140" s="50">
        <f t="shared" si="54"/>
        <v>0</v>
      </c>
      <c r="AB140" s="51">
        <f t="shared" si="55"/>
        <v>0</v>
      </c>
      <c r="AC140" s="52">
        <f t="shared" si="56"/>
        <v>0</v>
      </c>
      <c r="AD140" s="53">
        <f t="shared" si="57"/>
        <v>0</v>
      </c>
      <c r="AE140" s="54">
        <f t="shared" si="58"/>
        <v>0</v>
      </c>
    </row>
    <row r="141" spans="1:31" ht="18" hidden="1" customHeight="1">
      <c r="A141" s="30">
        <v>341131</v>
      </c>
      <c r="B141" s="108">
        <v>4</v>
      </c>
      <c r="C141" s="32">
        <v>25</v>
      </c>
      <c r="D141" s="574" t="s">
        <v>187</v>
      </c>
      <c r="E141" s="73" t="s">
        <v>188</v>
      </c>
      <c r="F141" s="73" t="s">
        <v>189</v>
      </c>
      <c r="G141" s="73" t="s">
        <v>190</v>
      </c>
      <c r="H141" s="36" t="s">
        <v>191</v>
      </c>
      <c r="I141" s="552"/>
      <c r="J141" s="553"/>
      <c r="K141" s="467"/>
      <c r="L141" s="467"/>
      <c r="M141" s="467"/>
      <c r="N141" s="339"/>
      <c r="O141" s="46">
        <f t="shared" si="48"/>
        <v>0</v>
      </c>
      <c r="P141" s="554"/>
      <c r="Q141" s="45"/>
      <c r="R141" s="705">
        <f t="shared" si="49"/>
        <v>0</v>
      </c>
      <c r="S141" s="334">
        <f t="shared" si="50"/>
        <v>0</v>
      </c>
      <c r="T141" s="45"/>
      <c r="U141" s="46">
        <f t="shared" si="35"/>
        <v>0</v>
      </c>
      <c r="V141" s="47">
        <f t="shared" si="30"/>
        <v>0</v>
      </c>
      <c r="W141" s="48"/>
      <c r="X141" s="49">
        <f t="shared" si="51"/>
        <v>0</v>
      </c>
      <c r="Y141" s="50">
        <f t="shared" si="52"/>
        <v>0</v>
      </c>
      <c r="Z141" s="50">
        <f t="shared" si="53"/>
        <v>0</v>
      </c>
      <c r="AA141" s="50">
        <f t="shared" si="54"/>
        <v>0</v>
      </c>
      <c r="AB141" s="51">
        <f t="shared" si="55"/>
        <v>0</v>
      </c>
      <c r="AC141" s="52">
        <f t="shared" si="56"/>
        <v>0</v>
      </c>
      <c r="AD141" s="53">
        <f t="shared" si="57"/>
        <v>0</v>
      </c>
      <c r="AE141" s="54">
        <f t="shared" si="58"/>
        <v>0</v>
      </c>
    </row>
    <row r="142" spans="1:31" ht="18" hidden="1" customHeight="1">
      <c r="A142" s="172">
        <v>332341</v>
      </c>
      <c r="B142" s="108">
        <v>4</v>
      </c>
      <c r="C142" s="267">
        <v>25</v>
      </c>
      <c r="D142" s="614" t="s">
        <v>192</v>
      </c>
      <c r="E142" s="103"/>
      <c r="F142" s="103"/>
      <c r="G142" s="103"/>
      <c r="H142" s="103"/>
      <c r="I142" s="645"/>
      <c r="J142" s="553"/>
      <c r="K142" s="467"/>
      <c r="L142" s="467"/>
      <c r="M142" s="467"/>
      <c r="N142" s="339"/>
      <c r="O142" s="46">
        <f t="shared" si="48"/>
        <v>0</v>
      </c>
      <c r="P142" s="554"/>
      <c r="Q142" s="45"/>
      <c r="R142" s="705">
        <f t="shared" si="49"/>
        <v>0</v>
      </c>
      <c r="S142" s="334">
        <f t="shared" si="50"/>
        <v>0</v>
      </c>
      <c r="T142" s="45"/>
      <c r="U142" s="46">
        <f t="shared" si="35"/>
        <v>0</v>
      </c>
      <c r="V142" s="47">
        <f t="shared" si="30"/>
        <v>0</v>
      </c>
      <c r="W142" s="48"/>
      <c r="X142" s="49">
        <f t="shared" si="51"/>
        <v>0</v>
      </c>
      <c r="Y142" s="50">
        <f t="shared" si="52"/>
        <v>0</v>
      </c>
      <c r="Z142" s="50">
        <f t="shared" si="53"/>
        <v>0</v>
      </c>
      <c r="AA142" s="50">
        <f t="shared" si="54"/>
        <v>0</v>
      </c>
      <c r="AB142" s="51">
        <f t="shared" si="55"/>
        <v>0</v>
      </c>
      <c r="AC142" s="52">
        <f t="shared" si="56"/>
        <v>0</v>
      </c>
      <c r="AD142" s="53">
        <f t="shared" si="57"/>
        <v>0</v>
      </c>
      <c r="AE142" s="54">
        <f t="shared" si="58"/>
        <v>0</v>
      </c>
    </row>
    <row r="143" spans="1:31" ht="18" hidden="1" customHeight="1">
      <c r="A143" s="172">
        <v>341141</v>
      </c>
      <c r="B143" s="108">
        <v>4</v>
      </c>
      <c r="C143" s="96">
        <v>25</v>
      </c>
      <c r="D143" s="614" t="s">
        <v>193</v>
      </c>
      <c r="E143" s="103"/>
      <c r="F143" s="103"/>
      <c r="G143" s="103"/>
      <c r="H143" s="103"/>
      <c r="I143" s="645"/>
      <c r="J143" s="553"/>
      <c r="K143" s="467"/>
      <c r="L143" s="467"/>
      <c r="M143" s="467"/>
      <c r="N143" s="339"/>
      <c r="O143" s="46">
        <f t="shared" si="48"/>
        <v>0</v>
      </c>
      <c r="P143" s="554"/>
      <c r="Q143" s="45"/>
      <c r="R143" s="705">
        <f t="shared" si="49"/>
        <v>0</v>
      </c>
      <c r="S143" s="334">
        <f t="shared" si="50"/>
        <v>0</v>
      </c>
      <c r="T143" s="45"/>
      <c r="U143" s="46">
        <f t="shared" si="35"/>
        <v>0</v>
      </c>
      <c r="V143" s="47">
        <f t="shared" si="30"/>
        <v>0</v>
      </c>
      <c r="W143" s="48"/>
      <c r="X143" s="49">
        <f t="shared" si="51"/>
        <v>0</v>
      </c>
      <c r="Y143" s="50">
        <f t="shared" si="52"/>
        <v>0</v>
      </c>
      <c r="Z143" s="50">
        <f t="shared" si="53"/>
        <v>0</v>
      </c>
      <c r="AA143" s="50">
        <f t="shared" si="54"/>
        <v>0</v>
      </c>
      <c r="AB143" s="51">
        <f t="shared" si="55"/>
        <v>0</v>
      </c>
      <c r="AC143" s="52">
        <f t="shared" si="56"/>
        <v>0</v>
      </c>
      <c r="AD143" s="53">
        <f t="shared" si="57"/>
        <v>0</v>
      </c>
      <c r="AE143" s="54">
        <f t="shared" si="58"/>
        <v>0</v>
      </c>
    </row>
    <row r="144" spans="1:31" ht="18" hidden="1" customHeight="1">
      <c r="A144" s="172">
        <v>342101</v>
      </c>
      <c r="B144" s="108">
        <v>4</v>
      </c>
      <c r="C144" s="96">
        <v>25</v>
      </c>
      <c r="D144" s="614">
        <v>555</v>
      </c>
      <c r="E144" s="103"/>
      <c r="F144" s="103"/>
      <c r="G144" s="103"/>
      <c r="H144" s="103"/>
      <c r="I144" s="645"/>
      <c r="J144" s="553"/>
      <c r="K144" s="467"/>
      <c r="L144" s="467"/>
      <c r="M144" s="467"/>
      <c r="N144" s="339"/>
      <c r="O144" s="46">
        <f t="shared" si="48"/>
        <v>0</v>
      </c>
      <c r="P144" s="554"/>
      <c r="Q144" s="45"/>
      <c r="R144" s="705">
        <f t="shared" si="49"/>
        <v>0</v>
      </c>
      <c r="S144" s="334">
        <f t="shared" si="50"/>
        <v>0</v>
      </c>
      <c r="T144" s="45"/>
      <c r="U144" s="46">
        <f t="shared" si="35"/>
        <v>0</v>
      </c>
      <c r="V144" s="47">
        <f t="shared" si="30"/>
        <v>0</v>
      </c>
      <c r="W144" s="48"/>
      <c r="X144" s="49">
        <f t="shared" si="51"/>
        <v>0</v>
      </c>
      <c r="Y144" s="50">
        <f t="shared" si="52"/>
        <v>0</v>
      </c>
      <c r="Z144" s="50">
        <f t="shared" si="53"/>
        <v>0</v>
      </c>
      <c r="AA144" s="50">
        <f t="shared" si="54"/>
        <v>0</v>
      </c>
      <c r="AB144" s="51">
        <f t="shared" si="55"/>
        <v>0</v>
      </c>
      <c r="AC144" s="52">
        <f t="shared" si="56"/>
        <v>0</v>
      </c>
      <c r="AD144" s="53">
        <f t="shared" si="57"/>
        <v>0</v>
      </c>
      <c r="AE144" s="54">
        <f t="shared" si="58"/>
        <v>0</v>
      </c>
    </row>
    <row r="145" spans="1:31" ht="18" hidden="1" customHeight="1">
      <c r="A145" s="30">
        <v>341131</v>
      </c>
      <c r="B145" s="31" t="s">
        <v>57</v>
      </c>
      <c r="C145" s="32">
        <v>25</v>
      </c>
      <c r="D145" s="574" t="s">
        <v>194</v>
      </c>
      <c r="E145" s="73" t="s">
        <v>195</v>
      </c>
      <c r="F145" s="73" t="s">
        <v>196</v>
      </c>
      <c r="G145" s="73" t="s">
        <v>197</v>
      </c>
      <c r="H145" s="36" t="s">
        <v>198</v>
      </c>
      <c r="I145" s="552"/>
      <c r="J145" s="553"/>
      <c r="K145" s="467"/>
      <c r="L145" s="467"/>
      <c r="M145" s="467"/>
      <c r="N145" s="339"/>
      <c r="O145" s="46">
        <f t="shared" si="48"/>
        <v>0</v>
      </c>
      <c r="P145" s="554"/>
      <c r="Q145" s="45"/>
      <c r="R145" s="705">
        <f t="shared" si="49"/>
        <v>0</v>
      </c>
      <c r="S145" s="334">
        <f t="shared" si="50"/>
        <v>0</v>
      </c>
      <c r="T145" s="45"/>
      <c r="U145" s="46">
        <f t="shared" si="35"/>
        <v>0</v>
      </c>
      <c r="V145" s="47">
        <f t="shared" si="30"/>
        <v>0</v>
      </c>
      <c r="W145" s="48"/>
      <c r="X145" s="49">
        <f t="shared" si="51"/>
        <v>0</v>
      </c>
      <c r="Y145" s="50">
        <f t="shared" si="52"/>
        <v>0</v>
      </c>
      <c r="Z145" s="50">
        <f t="shared" si="53"/>
        <v>0</v>
      </c>
      <c r="AA145" s="50">
        <f t="shared" si="54"/>
        <v>0</v>
      </c>
      <c r="AB145" s="51">
        <f t="shared" si="55"/>
        <v>0</v>
      </c>
      <c r="AC145" s="52">
        <f t="shared" si="56"/>
        <v>0</v>
      </c>
      <c r="AD145" s="53">
        <f t="shared" si="57"/>
        <v>0</v>
      </c>
      <c r="AE145" s="54">
        <f t="shared" si="58"/>
        <v>0</v>
      </c>
    </row>
    <row r="146" spans="1:31" ht="18" hidden="1" customHeight="1">
      <c r="A146" s="30">
        <v>341131</v>
      </c>
      <c r="B146" s="31" t="s">
        <v>57</v>
      </c>
      <c r="C146" s="32">
        <v>25</v>
      </c>
      <c r="D146" s="574" t="s">
        <v>199</v>
      </c>
      <c r="E146" s="73" t="s">
        <v>200</v>
      </c>
      <c r="F146" s="73" t="s">
        <v>201</v>
      </c>
      <c r="G146" s="73" t="s">
        <v>202</v>
      </c>
      <c r="H146" s="36" t="s">
        <v>203</v>
      </c>
      <c r="I146" s="552"/>
      <c r="J146" s="553"/>
      <c r="K146" s="467"/>
      <c r="L146" s="467"/>
      <c r="M146" s="467"/>
      <c r="N146" s="339"/>
      <c r="O146" s="46">
        <f t="shared" si="48"/>
        <v>0</v>
      </c>
      <c r="P146" s="554"/>
      <c r="Q146" s="45"/>
      <c r="R146" s="705">
        <f t="shared" si="49"/>
        <v>0</v>
      </c>
      <c r="S146" s="334">
        <f>SUM(O146,R146)</f>
        <v>0</v>
      </c>
      <c r="T146" s="45"/>
      <c r="U146" s="46">
        <f t="shared" si="35"/>
        <v>0</v>
      </c>
      <c r="V146" s="47">
        <f t="shared" si="30"/>
        <v>0</v>
      </c>
      <c r="W146" s="48"/>
      <c r="X146" s="49">
        <f t="shared" si="51"/>
        <v>0</v>
      </c>
      <c r="Y146" s="50">
        <f t="shared" si="52"/>
        <v>0</v>
      </c>
      <c r="Z146" s="50">
        <f t="shared" si="53"/>
        <v>0</v>
      </c>
      <c r="AA146" s="50">
        <f t="shared" si="54"/>
        <v>0</v>
      </c>
      <c r="AB146" s="51">
        <f t="shared" si="55"/>
        <v>0</v>
      </c>
      <c r="AC146" s="52">
        <f t="shared" si="56"/>
        <v>0</v>
      </c>
      <c r="AD146" s="53">
        <f t="shared" si="57"/>
        <v>0</v>
      </c>
      <c r="AE146" s="54">
        <f t="shared" si="58"/>
        <v>0</v>
      </c>
    </row>
    <row r="147" spans="1:31" ht="18" hidden="1" customHeight="1">
      <c r="A147" s="119" t="s">
        <v>204</v>
      </c>
      <c r="B147" s="120"/>
      <c r="C147" s="595"/>
      <c r="D147" s="596"/>
      <c r="E147" s="120"/>
      <c r="F147" s="120"/>
      <c r="G147" s="120"/>
      <c r="H147" s="120"/>
      <c r="I147" s="596"/>
      <c r="J147" s="274">
        <f>SUM(J136:J146)</f>
        <v>0</v>
      </c>
      <c r="K147" s="275">
        <f t="shared" ref="K147:U147" si="59">SUM(K136:K146)</f>
        <v>0</v>
      </c>
      <c r="L147" s="275">
        <f t="shared" si="59"/>
        <v>0</v>
      </c>
      <c r="M147" s="275">
        <f t="shared" si="59"/>
        <v>0</v>
      </c>
      <c r="N147" s="279">
        <f t="shared" si="59"/>
        <v>0</v>
      </c>
      <c r="O147" s="276">
        <f t="shared" si="59"/>
        <v>0</v>
      </c>
      <c r="P147" s="279">
        <f>SUM(P136:P146)</f>
        <v>0</v>
      </c>
      <c r="Q147" s="275">
        <f>SUM(Q136:Q146)</f>
        <v>0</v>
      </c>
      <c r="R147" s="706">
        <f t="shared" si="59"/>
        <v>0</v>
      </c>
      <c r="S147" s="707">
        <f t="shared" si="59"/>
        <v>0</v>
      </c>
      <c r="T147" s="275">
        <f t="shared" si="59"/>
        <v>0</v>
      </c>
      <c r="U147" s="276">
        <f t="shared" si="59"/>
        <v>0</v>
      </c>
      <c r="V147" s="47">
        <f t="shared" si="30"/>
        <v>0</v>
      </c>
      <c r="W147" s="277"/>
      <c r="X147" s="278">
        <f t="shared" ref="X147:AE147" si="60">SUM(X136:X146)</f>
        <v>0</v>
      </c>
      <c r="Y147" s="275">
        <f t="shared" si="60"/>
        <v>0</v>
      </c>
      <c r="Z147" s="275">
        <f t="shared" si="60"/>
        <v>0</v>
      </c>
      <c r="AA147" s="275">
        <f t="shared" si="60"/>
        <v>0</v>
      </c>
      <c r="AB147" s="279">
        <f t="shared" si="60"/>
        <v>0</v>
      </c>
      <c r="AC147" s="276">
        <f t="shared" si="60"/>
        <v>0</v>
      </c>
      <c r="AD147" s="279">
        <f t="shared" si="60"/>
        <v>0</v>
      </c>
      <c r="AE147" s="280">
        <f t="shared" si="60"/>
        <v>0</v>
      </c>
    </row>
    <row r="148" spans="1:31" ht="18" customHeight="1" thickBot="1">
      <c r="A148" s="281" t="s">
        <v>205</v>
      </c>
      <c r="B148" s="282"/>
      <c r="C148" s="708"/>
      <c r="D148" s="709"/>
      <c r="E148" s="282"/>
      <c r="F148" s="282"/>
      <c r="G148" s="282"/>
      <c r="H148" s="282"/>
      <c r="I148" s="709"/>
      <c r="J148" s="290">
        <f t="shared" ref="J148:U148" si="61">SUM(J147,J135,J105,J46)</f>
        <v>1065</v>
      </c>
      <c r="K148" s="291">
        <f t="shared" si="61"/>
        <v>77</v>
      </c>
      <c r="L148" s="291">
        <f t="shared" si="61"/>
        <v>7</v>
      </c>
      <c r="M148" s="291">
        <f t="shared" si="61"/>
        <v>0</v>
      </c>
      <c r="N148" s="295">
        <f t="shared" si="61"/>
        <v>40</v>
      </c>
      <c r="O148" s="292">
        <f t="shared" si="61"/>
        <v>1189</v>
      </c>
      <c r="P148" s="295">
        <f t="shared" si="61"/>
        <v>4766</v>
      </c>
      <c r="Q148" s="295">
        <f t="shared" si="61"/>
        <v>4313</v>
      </c>
      <c r="R148" s="710">
        <f t="shared" si="61"/>
        <v>9079</v>
      </c>
      <c r="S148" s="711">
        <f t="shared" si="61"/>
        <v>7663</v>
      </c>
      <c r="T148" s="291">
        <f t="shared" si="61"/>
        <v>2605</v>
      </c>
      <c r="U148" s="292">
        <f t="shared" si="61"/>
        <v>10268</v>
      </c>
      <c r="V148" s="47">
        <f t="shared" si="30"/>
        <v>0</v>
      </c>
      <c r="W148" s="293"/>
      <c r="X148" s="294">
        <f t="shared" ref="X148:AE148" si="62">SUM(X147,X135,X105,X46)</f>
        <v>38840</v>
      </c>
      <c r="Y148" s="291">
        <f t="shared" si="62"/>
        <v>3080</v>
      </c>
      <c r="Z148" s="291">
        <f t="shared" si="62"/>
        <v>280</v>
      </c>
      <c r="AA148" s="291">
        <f t="shared" si="62"/>
        <v>0</v>
      </c>
      <c r="AB148" s="295">
        <f t="shared" si="62"/>
        <v>1600</v>
      </c>
      <c r="AC148" s="292">
        <f t="shared" si="62"/>
        <v>43800</v>
      </c>
      <c r="AD148" s="295">
        <f t="shared" si="62"/>
        <v>131360</v>
      </c>
      <c r="AE148" s="296">
        <f t="shared" si="62"/>
        <v>171640</v>
      </c>
    </row>
    <row r="149" spans="1:31" ht="18" customHeight="1">
      <c r="A149" s="192">
        <v>112001</v>
      </c>
      <c r="B149" s="297" t="s">
        <v>206</v>
      </c>
      <c r="C149" s="238">
        <v>25</v>
      </c>
      <c r="D149" s="551">
        <v>510</v>
      </c>
      <c r="E149" s="34">
        <v>910</v>
      </c>
      <c r="F149" s="34"/>
      <c r="G149" s="34">
        <v>9610</v>
      </c>
      <c r="H149" s="35"/>
      <c r="I149" s="712"/>
      <c r="J149" s="713">
        <v>84</v>
      </c>
      <c r="K149" s="714"/>
      <c r="L149" s="714"/>
      <c r="M149" s="714"/>
      <c r="N149" s="715"/>
      <c r="O149" s="716">
        <f t="shared" ref="O149:O189" si="63">SUM(J149:N149)</f>
        <v>84</v>
      </c>
      <c r="P149" s="554"/>
      <c r="Q149" s="301"/>
      <c r="R149" s="717"/>
      <c r="S149" s="63">
        <f t="shared" ref="S149:S189" si="64">SUM(O149,R149)</f>
        <v>84</v>
      </c>
      <c r="T149" s="430"/>
      <c r="U149" s="302">
        <f t="shared" si="35"/>
        <v>84</v>
      </c>
      <c r="V149" s="47">
        <f t="shared" si="30"/>
        <v>0</v>
      </c>
      <c r="W149" s="303"/>
      <c r="X149" s="304">
        <f t="shared" ref="X149:X189" si="65">(J149*1000)/C149</f>
        <v>3360</v>
      </c>
      <c r="Y149" s="305">
        <f t="shared" ref="Y149:Y189" si="66">(K149*1000)/C149</f>
        <v>0</v>
      </c>
      <c r="Z149" s="305">
        <f t="shared" ref="Z149:Z189" si="67">(L149*1000)/C149</f>
        <v>0</v>
      </c>
      <c r="AA149" s="305">
        <f t="shared" ref="AA149:AA189" si="68">(M149*1000)/C149</f>
        <v>0</v>
      </c>
      <c r="AB149" s="306">
        <f t="shared" ref="AB149:AB189" si="69">(N149*1000)/C149</f>
        <v>0</v>
      </c>
      <c r="AC149" s="307">
        <f t="shared" ref="AC149:AC189" si="70">SUM(X149:AB149)</f>
        <v>3360</v>
      </c>
      <c r="AD149" s="308">
        <f t="shared" ref="AD149:AD189" si="71">(R149*1000)/C149</f>
        <v>0</v>
      </c>
      <c r="AE149" s="309">
        <f t="shared" ref="AE149:AE189" si="72">SUM(AC149:AD149)</f>
        <v>3360</v>
      </c>
    </row>
    <row r="150" spans="1:31" ht="18" hidden="1" customHeight="1">
      <c r="A150" s="192">
        <v>112801</v>
      </c>
      <c r="B150" s="718">
        <v>2.5</v>
      </c>
      <c r="C150" s="719" t="s">
        <v>27</v>
      </c>
      <c r="D150" s="551"/>
      <c r="E150" s="34"/>
      <c r="F150" s="314" t="s">
        <v>209</v>
      </c>
      <c r="G150" s="34"/>
      <c r="H150" s="35"/>
      <c r="I150" s="712"/>
      <c r="J150" s="713"/>
      <c r="K150" s="714"/>
      <c r="L150" s="714"/>
      <c r="M150" s="714"/>
      <c r="N150" s="715"/>
      <c r="O150" s="716">
        <f t="shared" si="63"/>
        <v>0</v>
      </c>
      <c r="P150" s="554"/>
      <c r="Q150" s="301"/>
      <c r="R150" s="717"/>
      <c r="S150" s="63">
        <f t="shared" si="64"/>
        <v>0</v>
      </c>
      <c r="T150" s="720"/>
      <c r="U150" s="302">
        <f t="shared" si="35"/>
        <v>0</v>
      </c>
      <c r="V150" s="47">
        <f t="shared" ref="V150:V208" si="73">O150+R150-U150</f>
        <v>0</v>
      </c>
      <c r="W150" s="303"/>
      <c r="X150" s="304"/>
      <c r="Y150" s="305"/>
      <c r="Z150" s="305"/>
      <c r="AA150" s="305"/>
      <c r="AB150" s="306"/>
      <c r="AC150" s="307">
        <f t="shared" si="70"/>
        <v>0</v>
      </c>
      <c r="AD150" s="308"/>
      <c r="AE150" s="309">
        <f t="shared" si="72"/>
        <v>0</v>
      </c>
    </row>
    <row r="151" spans="1:31" ht="18" hidden="1" customHeight="1">
      <c r="A151" s="192">
        <v>112801</v>
      </c>
      <c r="B151" s="297" t="s">
        <v>206</v>
      </c>
      <c r="C151" s="238">
        <v>25</v>
      </c>
      <c r="D151" s="551"/>
      <c r="E151" s="34"/>
      <c r="F151" s="34" t="s">
        <v>209</v>
      </c>
      <c r="G151" s="34"/>
      <c r="H151" s="35"/>
      <c r="I151" s="712"/>
      <c r="J151" s="713"/>
      <c r="K151" s="714"/>
      <c r="L151" s="714"/>
      <c r="M151" s="714"/>
      <c r="N151" s="715"/>
      <c r="O151" s="716">
        <f t="shared" si="63"/>
        <v>0</v>
      </c>
      <c r="P151" s="554"/>
      <c r="Q151" s="301"/>
      <c r="R151" s="717"/>
      <c r="S151" s="63">
        <f t="shared" si="64"/>
        <v>0</v>
      </c>
      <c r="T151" s="720"/>
      <c r="U151" s="302">
        <f t="shared" si="35"/>
        <v>0</v>
      </c>
      <c r="V151" s="47">
        <f t="shared" si="73"/>
        <v>0</v>
      </c>
      <c r="W151" s="303"/>
      <c r="X151" s="304">
        <f t="shared" si="65"/>
        <v>0</v>
      </c>
      <c r="Y151" s="305"/>
      <c r="Z151" s="305">
        <f t="shared" si="67"/>
        <v>0</v>
      </c>
      <c r="AA151" s="305"/>
      <c r="AB151" s="306"/>
      <c r="AC151" s="307">
        <f t="shared" si="70"/>
        <v>0</v>
      </c>
      <c r="AD151" s="308"/>
      <c r="AE151" s="309">
        <f t="shared" si="72"/>
        <v>0</v>
      </c>
    </row>
    <row r="152" spans="1:31" ht="18" hidden="1" customHeight="1">
      <c r="A152" s="192">
        <v>112601</v>
      </c>
      <c r="B152" s="297" t="s">
        <v>206</v>
      </c>
      <c r="C152" s="721">
        <v>25</v>
      </c>
      <c r="D152" s="551"/>
      <c r="E152" s="34"/>
      <c r="F152" s="722" t="s">
        <v>208</v>
      </c>
      <c r="G152" s="34"/>
      <c r="H152" s="35"/>
      <c r="I152" s="712"/>
      <c r="J152" s="713"/>
      <c r="K152" s="714"/>
      <c r="L152" s="714"/>
      <c r="M152" s="714"/>
      <c r="N152" s="715"/>
      <c r="O152" s="716">
        <f t="shared" si="63"/>
        <v>0</v>
      </c>
      <c r="P152" s="554"/>
      <c r="Q152" s="301"/>
      <c r="R152" s="717"/>
      <c r="S152" s="63">
        <f t="shared" si="64"/>
        <v>0</v>
      </c>
      <c r="T152" s="143"/>
      <c r="U152" s="302">
        <f t="shared" si="35"/>
        <v>0</v>
      </c>
      <c r="V152" s="47">
        <f t="shared" si="73"/>
        <v>0</v>
      </c>
      <c r="W152" s="303"/>
      <c r="X152" s="304"/>
      <c r="Y152" s="305"/>
      <c r="Z152" s="305"/>
      <c r="AA152" s="305"/>
      <c r="AB152" s="306"/>
      <c r="AC152" s="307"/>
      <c r="AD152" s="308"/>
      <c r="AE152" s="309"/>
    </row>
    <row r="153" spans="1:31" ht="18" customHeight="1">
      <c r="A153" s="192">
        <v>112601</v>
      </c>
      <c r="B153" s="297" t="s">
        <v>206</v>
      </c>
      <c r="C153" s="238">
        <v>25</v>
      </c>
      <c r="D153" s="551"/>
      <c r="E153" s="34"/>
      <c r="F153" s="723" t="s">
        <v>207</v>
      </c>
      <c r="G153" s="34"/>
      <c r="H153" s="35"/>
      <c r="I153" s="712"/>
      <c r="J153" s="713"/>
      <c r="K153" s="714"/>
      <c r="L153" s="724"/>
      <c r="M153" s="714"/>
      <c r="N153" s="715"/>
      <c r="O153" s="716">
        <f t="shared" si="63"/>
        <v>0</v>
      </c>
      <c r="P153" s="554"/>
      <c r="Q153" s="301"/>
      <c r="R153" s="717"/>
      <c r="S153" s="63">
        <f t="shared" si="64"/>
        <v>0</v>
      </c>
      <c r="T153" s="430"/>
      <c r="U153" s="302">
        <f t="shared" si="35"/>
        <v>0</v>
      </c>
      <c r="V153" s="47">
        <f t="shared" si="73"/>
        <v>0</v>
      </c>
      <c r="W153" s="303"/>
      <c r="X153" s="304"/>
      <c r="Y153" s="305"/>
      <c r="Z153" s="50">
        <f t="shared" si="67"/>
        <v>0</v>
      </c>
      <c r="AA153" s="305"/>
      <c r="AB153" s="306"/>
      <c r="AC153" s="52">
        <f t="shared" si="70"/>
        <v>0</v>
      </c>
      <c r="AD153" s="308"/>
      <c r="AE153" s="54">
        <f t="shared" si="72"/>
        <v>0</v>
      </c>
    </row>
    <row r="154" spans="1:31" ht="18" hidden="1" customHeight="1">
      <c r="A154" s="192">
        <v>112601</v>
      </c>
      <c r="B154" s="297" t="s">
        <v>206</v>
      </c>
      <c r="C154" s="238">
        <v>25</v>
      </c>
      <c r="D154" s="551"/>
      <c r="E154" s="34"/>
      <c r="F154" s="314" t="s">
        <v>396</v>
      </c>
      <c r="G154" s="34"/>
      <c r="H154" s="35"/>
      <c r="I154" s="712"/>
      <c r="J154" s="725"/>
      <c r="K154" s="714"/>
      <c r="L154" s="726"/>
      <c r="M154" s="714"/>
      <c r="N154" s="715"/>
      <c r="O154" s="716">
        <f t="shared" si="63"/>
        <v>0</v>
      </c>
      <c r="P154" s="554"/>
      <c r="Q154" s="301"/>
      <c r="R154" s="717"/>
      <c r="S154" s="63">
        <f t="shared" si="64"/>
        <v>0</v>
      </c>
      <c r="T154" s="430"/>
      <c r="U154" s="302">
        <f t="shared" si="35"/>
        <v>0</v>
      </c>
      <c r="V154" s="47">
        <f t="shared" si="73"/>
        <v>0</v>
      </c>
      <c r="W154" s="303"/>
      <c r="X154" s="304"/>
      <c r="Y154" s="305"/>
      <c r="Z154" s="50">
        <f t="shared" si="67"/>
        <v>0</v>
      </c>
      <c r="AA154" s="305"/>
      <c r="AB154" s="306"/>
      <c r="AC154" s="52">
        <f t="shared" si="70"/>
        <v>0</v>
      </c>
      <c r="AD154" s="308"/>
      <c r="AE154" s="54">
        <f t="shared" si="72"/>
        <v>0</v>
      </c>
    </row>
    <row r="155" spans="1:31" ht="18" customHeight="1">
      <c r="A155" s="192">
        <v>112801</v>
      </c>
      <c r="B155" s="297" t="s">
        <v>206</v>
      </c>
      <c r="C155" s="238">
        <v>25</v>
      </c>
      <c r="D155" s="551"/>
      <c r="E155" s="34"/>
      <c r="F155" s="314" t="s">
        <v>209</v>
      </c>
      <c r="G155" s="34"/>
      <c r="H155" s="35"/>
      <c r="I155" s="712"/>
      <c r="J155" s="725"/>
      <c r="K155" s="714"/>
      <c r="L155" s="726"/>
      <c r="M155" s="714"/>
      <c r="N155" s="715"/>
      <c r="O155" s="716">
        <f t="shared" si="63"/>
        <v>0</v>
      </c>
      <c r="P155" s="554"/>
      <c r="Q155" s="301"/>
      <c r="R155" s="717"/>
      <c r="S155" s="63">
        <f t="shared" si="64"/>
        <v>0</v>
      </c>
      <c r="T155" s="430"/>
      <c r="U155" s="302">
        <f t="shared" si="35"/>
        <v>0</v>
      </c>
      <c r="V155" s="47">
        <f t="shared" si="73"/>
        <v>0</v>
      </c>
      <c r="W155" s="303"/>
      <c r="X155" s="304"/>
      <c r="Y155" s="305"/>
      <c r="Z155" s="50">
        <f t="shared" si="67"/>
        <v>0</v>
      </c>
      <c r="AA155" s="305"/>
      <c r="AB155" s="306"/>
      <c r="AC155" s="52">
        <f t="shared" si="70"/>
        <v>0</v>
      </c>
      <c r="AD155" s="308"/>
      <c r="AE155" s="54">
        <f t="shared" si="72"/>
        <v>0</v>
      </c>
    </row>
    <row r="156" spans="1:31" ht="18" customHeight="1">
      <c r="A156" s="192">
        <v>112031</v>
      </c>
      <c r="B156" s="297" t="s">
        <v>206</v>
      </c>
      <c r="C156" s="238">
        <v>25</v>
      </c>
      <c r="D156" s="727" t="s">
        <v>210</v>
      </c>
      <c r="E156" s="34"/>
      <c r="F156" s="34"/>
      <c r="G156" s="34"/>
      <c r="H156" s="35"/>
      <c r="I156" s="712"/>
      <c r="J156" s="728">
        <v>8</v>
      </c>
      <c r="K156" s="729"/>
      <c r="L156" s="729"/>
      <c r="M156" s="729"/>
      <c r="N156" s="730"/>
      <c r="O156" s="302">
        <f t="shared" si="63"/>
        <v>8</v>
      </c>
      <c r="P156" s="554"/>
      <c r="Q156" s="301"/>
      <c r="R156" s="717"/>
      <c r="S156" s="63">
        <f t="shared" si="64"/>
        <v>8</v>
      </c>
      <c r="T156" s="430"/>
      <c r="U156" s="302">
        <f t="shared" si="35"/>
        <v>8</v>
      </c>
      <c r="V156" s="47">
        <f t="shared" si="73"/>
        <v>0</v>
      </c>
      <c r="W156" s="303"/>
      <c r="X156" s="304">
        <f t="shared" si="65"/>
        <v>320</v>
      </c>
      <c r="Y156" s="305"/>
      <c r="Z156" s="305"/>
      <c r="AA156" s="305"/>
      <c r="AB156" s="306"/>
      <c r="AC156" s="307">
        <f t="shared" si="70"/>
        <v>320</v>
      </c>
      <c r="AD156" s="308"/>
      <c r="AE156" s="309">
        <f t="shared" si="72"/>
        <v>320</v>
      </c>
    </row>
    <row r="157" spans="1:31" ht="18" hidden="1" customHeight="1">
      <c r="A157" s="182">
        <v>112591</v>
      </c>
      <c r="B157" s="331" t="s">
        <v>206</v>
      </c>
      <c r="C157" s="731">
        <v>50</v>
      </c>
      <c r="D157" s="630"/>
      <c r="E157" s="103"/>
      <c r="F157" s="103"/>
      <c r="G157" s="103"/>
      <c r="H157" s="103"/>
      <c r="I157" s="732" t="s">
        <v>211</v>
      </c>
      <c r="J157" s="733"/>
      <c r="K157" s="467"/>
      <c r="L157" s="467"/>
      <c r="M157" s="467"/>
      <c r="N157" s="339"/>
      <c r="O157" s="46"/>
      <c r="P157" s="637"/>
      <c r="Q157" s="661"/>
      <c r="R157" s="734">
        <f t="shared" ref="R157:R189" si="74">SUM(P157:Q157)</f>
        <v>0</v>
      </c>
      <c r="S157" s="63">
        <f t="shared" si="64"/>
        <v>0</v>
      </c>
      <c r="T157" s="227"/>
      <c r="U157" s="46">
        <f t="shared" si="35"/>
        <v>0</v>
      </c>
      <c r="V157" s="47">
        <f t="shared" si="73"/>
        <v>0</v>
      </c>
      <c r="W157" s="48"/>
      <c r="X157" s="49"/>
      <c r="Y157" s="50"/>
      <c r="Z157" s="50"/>
      <c r="AA157" s="50"/>
      <c r="AB157" s="51"/>
      <c r="AC157" s="52"/>
      <c r="AD157" s="53">
        <f t="shared" si="71"/>
        <v>0</v>
      </c>
      <c r="AE157" s="54">
        <f t="shared" si="72"/>
        <v>0</v>
      </c>
    </row>
    <row r="158" spans="1:31" ht="18" customHeight="1">
      <c r="A158" s="190">
        <v>11252892</v>
      </c>
      <c r="B158" s="168" t="s">
        <v>206</v>
      </c>
      <c r="C158" s="331">
        <v>50</v>
      </c>
      <c r="D158" s="630"/>
      <c r="E158" s="103"/>
      <c r="F158" s="103"/>
      <c r="G158" s="103"/>
      <c r="H158" s="103"/>
      <c r="I158" s="735" t="s">
        <v>470</v>
      </c>
      <c r="J158" s="733"/>
      <c r="K158" s="467"/>
      <c r="L158" s="467"/>
      <c r="M158" s="467"/>
      <c r="N158" s="339"/>
      <c r="O158" s="46"/>
      <c r="P158" s="436"/>
      <c r="Q158" s="139">
        <v>24</v>
      </c>
      <c r="R158" s="436">
        <f t="shared" si="74"/>
        <v>24</v>
      </c>
      <c r="S158" s="63">
        <f t="shared" si="64"/>
        <v>24</v>
      </c>
      <c r="T158" s="139"/>
      <c r="U158" s="46">
        <f t="shared" si="35"/>
        <v>24</v>
      </c>
      <c r="V158" s="47">
        <f t="shared" si="73"/>
        <v>0</v>
      </c>
      <c r="W158" s="48"/>
      <c r="X158" s="49"/>
      <c r="Y158" s="50"/>
      <c r="Z158" s="50"/>
      <c r="AA158" s="50"/>
      <c r="AB158" s="51"/>
      <c r="AC158" s="52"/>
      <c r="AD158" s="53">
        <f t="shared" si="71"/>
        <v>480</v>
      </c>
      <c r="AE158" s="54">
        <f t="shared" si="72"/>
        <v>480</v>
      </c>
    </row>
    <row r="159" spans="1:31" ht="18" hidden="1" customHeight="1">
      <c r="A159" s="236">
        <v>114001</v>
      </c>
      <c r="B159" s="108">
        <v>3.5</v>
      </c>
      <c r="C159" s="736" t="s">
        <v>75</v>
      </c>
      <c r="D159" s="737" t="s">
        <v>397</v>
      </c>
      <c r="E159" s="170"/>
      <c r="F159" s="170"/>
      <c r="G159" s="170"/>
      <c r="H159" s="171"/>
      <c r="I159" s="738"/>
      <c r="J159" s="553"/>
      <c r="K159" s="467"/>
      <c r="L159" s="467"/>
      <c r="M159" s="467"/>
      <c r="N159" s="339"/>
      <c r="O159" s="46">
        <f t="shared" si="63"/>
        <v>0</v>
      </c>
      <c r="P159" s="554"/>
      <c r="Q159" s="739"/>
      <c r="R159" s="740"/>
      <c r="S159" s="63"/>
      <c r="T159" s="63">
        <f>SUM(O159,R159)</f>
        <v>0</v>
      </c>
      <c r="U159" s="46">
        <f t="shared" si="35"/>
        <v>0</v>
      </c>
      <c r="V159" s="47">
        <f t="shared" si="73"/>
        <v>0</v>
      </c>
      <c r="W159" s="48"/>
      <c r="X159" s="49"/>
      <c r="Y159" s="50"/>
      <c r="Z159" s="50"/>
      <c r="AA159" s="50"/>
      <c r="AB159" s="51"/>
      <c r="AC159" s="52"/>
      <c r="AD159" s="53"/>
      <c r="AE159" s="54"/>
    </row>
    <row r="160" spans="1:31" ht="18" hidden="1" customHeight="1">
      <c r="A160" s="236">
        <v>115701</v>
      </c>
      <c r="B160" s="741">
        <v>2.5</v>
      </c>
      <c r="C160" s="32">
        <v>25</v>
      </c>
      <c r="D160" s="737"/>
      <c r="E160" s="170"/>
      <c r="F160" s="170"/>
      <c r="G160" s="170"/>
      <c r="H160" s="254">
        <v>6911</v>
      </c>
      <c r="I160" s="738"/>
      <c r="J160" s="742"/>
      <c r="K160" s="556"/>
      <c r="L160" s="556"/>
      <c r="M160" s="556"/>
      <c r="N160" s="743"/>
      <c r="O160" s="716">
        <f t="shared" si="63"/>
        <v>0</v>
      </c>
      <c r="P160" s="554"/>
      <c r="Q160" s="739"/>
      <c r="R160" s="740"/>
      <c r="S160" s="63">
        <f t="shared" si="64"/>
        <v>0</v>
      </c>
      <c r="T160" s="143"/>
      <c r="U160" s="46">
        <f t="shared" si="35"/>
        <v>0</v>
      </c>
      <c r="V160" s="47">
        <f t="shared" si="73"/>
        <v>0</v>
      </c>
      <c r="W160" s="48" t="s">
        <v>102</v>
      </c>
      <c r="X160" s="49">
        <f t="shared" si="65"/>
        <v>0</v>
      </c>
      <c r="Y160" s="49"/>
      <c r="Z160" s="50">
        <f t="shared" si="67"/>
        <v>0</v>
      </c>
      <c r="AA160" s="49"/>
      <c r="AB160" s="51">
        <f t="shared" si="69"/>
        <v>0</v>
      </c>
      <c r="AC160" s="52">
        <f t="shared" si="70"/>
        <v>0</v>
      </c>
      <c r="AD160" s="53"/>
      <c r="AE160" s="54">
        <f t="shared" si="72"/>
        <v>0</v>
      </c>
    </row>
    <row r="161" spans="1:31" ht="18" hidden="1" customHeight="1">
      <c r="A161" s="182">
        <v>114601</v>
      </c>
      <c r="B161" s="744">
        <v>4</v>
      </c>
      <c r="C161" s="745" t="s">
        <v>27</v>
      </c>
      <c r="D161" s="746"/>
      <c r="E161" s="170"/>
      <c r="F161" s="170" t="s">
        <v>398</v>
      </c>
      <c r="G161" s="170"/>
      <c r="H161" s="747"/>
      <c r="I161" s="738"/>
      <c r="J161" s="742"/>
      <c r="K161" s="556"/>
      <c r="L161" s="563"/>
      <c r="M161" s="556"/>
      <c r="N161" s="743"/>
      <c r="O161" s="302">
        <f t="shared" si="63"/>
        <v>0</v>
      </c>
      <c r="P161" s="554"/>
      <c r="Q161" s="739"/>
      <c r="R161" s="740"/>
      <c r="S161" s="63"/>
      <c r="T161" s="143">
        <f>SUM(O161,R161)</f>
        <v>0</v>
      </c>
      <c r="U161" s="302">
        <f t="shared" si="35"/>
        <v>0</v>
      </c>
      <c r="V161" s="47">
        <f t="shared" si="73"/>
        <v>0</v>
      </c>
      <c r="W161" s="339"/>
      <c r="X161" s="51"/>
      <c r="Y161" s="51"/>
      <c r="Z161" s="50"/>
      <c r="AA161" s="51"/>
      <c r="AB161" s="51"/>
      <c r="AC161" s="52"/>
      <c r="AD161" s="53"/>
      <c r="AE161" s="54"/>
    </row>
    <row r="162" spans="1:31" ht="18" hidden="1" customHeight="1">
      <c r="A162" s="190">
        <v>114601</v>
      </c>
      <c r="B162" s="744">
        <v>3.5</v>
      </c>
      <c r="C162" s="225">
        <v>25</v>
      </c>
      <c r="D162" s="748"/>
      <c r="E162" s="103"/>
      <c r="F162" s="261" t="s">
        <v>215</v>
      </c>
      <c r="G162" s="103"/>
      <c r="H162" s="103"/>
      <c r="I162" s="738"/>
      <c r="J162" s="553"/>
      <c r="K162" s="467"/>
      <c r="L162" s="749"/>
      <c r="M162" s="467"/>
      <c r="N162" s="339"/>
      <c r="O162" s="302">
        <f t="shared" si="63"/>
        <v>0</v>
      </c>
      <c r="P162" s="554"/>
      <c r="Q162" s="739"/>
      <c r="R162" s="740"/>
      <c r="S162" s="63">
        <f t="shared" si="64"/>
        <v>0</v>
      </c>
      <c r="T162" s="143"/>
      <c r="U162" s="302">
        <f t="shared" si="35"/>
        <v>0</v>
      </c>
      <c r="V162" s="47">
        <f t="shared" si="73"/>
        <v>0</v>
      </c>
      <c r="W162" s="339"/>
      <c r="X162" s="50"/>
      <c r="Y162" s="50"/>
      <c r="Z162" s="50">
        <f t="shared" si="67"/>
        <v>0</v>
      </c>
      <c r="AA162" s="50"/>
      <c r="AB162" s="50"/>
      <c r="AC162" s="52">
        <f t="shared" si="70"/>
        <v>0</v>
      </c>
      <c r="AD162" s="53"/>
      <c r="AE162" s="54">
        <f t="shared" si="72"/>
        <v>0</v>
      </c>
    </row>
    <row r="163" spans="1:31" ht="18" hidden="1" customHeight="1">
      <c r="A163" s="190">
        <v>114701</v>
      </c>
      <c r="B163" s="750">
        <v>3.5</v>
      </c>
      <c r="C163" s="225">
        <v>25</v>
      </c>
      <c r="D163" s="748"/>
      <c r="E163" s="103"/>
      <c r="F163" s="751" t="s">
        <v>214</v>
      </c>
      <c r="G163" s="103"/>
      <c r="H163" s="104"/>
      <c r="I163" s="738"/>
      <c r="J163" s="553"/>
      <c r="K163" s="467"/>
      <c r="L163" s="749"/>
      <c r="M163" s="467"/>
      <c r="N163" s="339"/>
      <c r="O163" s="302">
        <f t="shared" si="63"/>
        <v>0</v>
      </c>
      <c r="P163" s="554"/>
      <c r="Q163" s="739"/>
      <c r="R163" s="740"/>
      <c r="S163" s="63">
        <f t="shared" si="64"/>
        <v>0</v>
      </c>
      <c r="T163" s="143"/>
      <c r="U163" s="302">
        <f t="shared" si="35"/>
        <v>0</v>
      </c>
      <c r="V163" s="47">
        <f t="shared" si="73"/>
        <v>0</v>
      </c>
      <c r="W163" s="339"/>
      <c r="X163" s="51"/>
      <c r="Y163" s="51"/>
      <c r="Z163" s="50">
        <f t="shared" si="67"/>
        <v>0</v>
      </c>
      <c r="AA163" s="51"/>
      <c r="AB163" s="51"/>
      <c r="AC163" s="52">
        <f t="shared" si="70"/>
        <v>0</v>
      </c>
      <c r="AD163" s="53"/>
      <c r="AE163" s="54">
        <f t="shared" si="72"/>
        <v>0</v>
      </c>
    </row>
    <row r="164" spans="1:31" ht="18" customHeight="1">
      <c r="A164" s="190">
        <v>114301</v>
      </c>
      <c r="B164" s="752">
        <v>3.5</v>
      </c>
      <c r="C164" s="180">
        <v>25</v>
      </c>
      <c r="D164" s="753" t="s">
        <v>213</v>
      </c>
      <c r="E164" s="103"/>
      <c r="F164" s="261"/>
      <c r="G164" s="103"/>
      <c r="H164" s="104"/>
      <c r="I164" s="738"/>
      <c r="J164" s="44"/>
      <c r="K164" s="467"/>
      <c r="L164" s="749"/>
      <c r="M164" s="467"/>
      <c r="N164" s="339"/>
      <c r="O164" s="302">
        <f t="shared" si="63"/>
        <v>0</v>
      </c>
      <c r="P164" s="554"/>
      <c r="Q164" s="739"/>
      <c r="R164" s="740"/>
      <c r="S164" s="63">
        <f t="shared" si="64"/>
        <v>0</v>
      </c>
      <c r="T164" s="143"/>
      <c r="U164" s="302">
        <f t="shared" si="35"/>
        <v>0</v>
      </c>
      <c r="V164" s="47">
        <f t="shared" si="73"/>
        <v>0</v>
      </c>
      <c r="W164" s="339"/>
      <c r="X164" s="49">
        <f t="shared" si="65"/>
        <v>0</v>
      </c>
      <c r="Y164" s="49"/>
      <c r="Z164" s="49"/>
      <c r="AA164" s="49"/>
      <c r="AB164" s="51"/>
      <c r="AC164" s="52">
        <f t="shared" si="70"/>
        <v>0</v>
      </c>
      <c r="AD164" s="53"/>
      <c r="AE164" s="54">
        <f t="shared" si="72"/>
        <v>0</v>
      </c>
    </row>
    <row r="165" spans="1:31" ht="18.75" customHeight="1">
      <c r="A165" s="30">
        <v>114001</v>
      </c>
      <c r="B165" s="108">
        <v>3.5</v>
      </c>
      <c r="C165" s="32">
        <v>25</v>
      </c>
      <c r="D165" s="574">
        <v>511</v>
      </c>
      <c r="E165" s="73">
        <v>911</v>
      </c>
      <c r="F165" s="73"/>
      <c r="G165" s="73">
        <v>9611</v>
      </c>
      <c r="H165" s="36"/>
      <c r="I165" s="552"/>
      <c r="J165" s="116">
        <v>8</v>
      </c>
      <c r="K165" s="563"/>
      <c r="L165" s="563"/>
      <c r="M165" s="563"/>
      <c r="N165" s="607"/>
      <c r="O165" s="716">
        <f t="shared" si="63"/>
        <v>8</v>
      </c>
      <c r="P165" s="554"/>
      <c r="Q165" s="45"/>
      <c r="R165" s="554">
        <f t="shared" si="74"/>
        <v>0</v>
      </c>
      <c r="S165" s="63">
        <f t="shared" si="64"/>
        <v>8</v>
      </c>
      <c r="T165" s="139"/>
      <c r="U165" s="46">
        <f t="shared" si="35"/>
        <v>8</v>
      </c>
      <c r="V165" s="47">
        <f t="shared" si="73"/>
        <v>0</v>
      </c>
      <c r="W165" s="48"/>
      <c r="X165" s="49">
        <f t="shared" si="65"/>
        <v>320</v>
      </c>
      <c r="Y165" s="50">
        <f t="shared" si="66"/>
        <v>0</v>
      </c>
      <c r="Z165" s="50">
        <f t="shared" si="67"/>
        <v>0</v>
      </c>
      <c r="AA165" s="50">
        <f t="shared" si="68"/>
        <v>0</v>
      </c>
      <c r="AB165" s="51">
        <f t="shared" si="69"/>
        <v>0</v>
      </c>
      <c r="AC165" s="52">
        <f t="shared" si="70"/>
        <v>320</v>
      </c>
      <c r="AD165" s="53">
        <f t="shared" si="71"/>
        <v>0</v>
      </c>
      <c r="AE165" s="54">
        <f t="shared" si="72"/>
        <v>320</v>
      </c>
    </row>
    <row r="166" spans="1:31" ht="15.6" hidden="1" customHeight="1">
      <c r="A166" s="30">
        <v>114591</v>
      </c>
      <c r="B166" s="108">
        <v>3.5</v>
      </c>
      <c r="C166" s="754">
        <v>50</v>
      </c>
      <c r="D166" s="599"/>
      <c r="E166" s="138"/>
      <c r="F166" s="138"/>
      <c r="G166" s="138"/>
      <c r="H166" s="73"/>
      <c r="I166" s="569" t="s">
        <v>216</v>
      </c>
      <c r="J166" s="755"/>
      <c r="K166" s="756"/>
      <c r="L166" s="756"/>
      <c r="M166" s="756"/>
      <c r="N166" s="757"/>
      <c r="O166" s="758"/>
      <c r="P166" s="565"/>
      <c r="Q166" s="661"/>
      <c r="R166" s="734">
        <f t="shared" si="74"/>
        <v>0</v>
      </c>
      <c r="S166" s="63">
        <f t="shared" si="64"/>
        <v>0</v>
      </c>
      <c r="T166" s="143"/>
      <c r="U166" s="46">
        <f t="shared" si="35"/>
        <v>0</v>
      </c>
      <c r="V166" s="47">
        <f t="shared" si="73"/>
        <v>0</v>
      </c>
      <c r="W166" s="48"/>
      <c r="X166" s="49"/>
      <c r="Y166" s="50"/>
      <c r="Z166" s="50"/>
      <c r="AA166" s="50"/>
      <c r="AB166" s="51"/>
      <c r="AC166" s="52"/>
      <c r="AD166" s="53">
        <f t="shared" si="71"/>
        <v>0</v>
      </c>
      <c r="AE166" s="54">
        <f t="shared" si="72"/>
        <v>0</v>
      </c>
    </row>
    <row r="167" spans="1:31" ht="17.25" customHeight="1">
      <c r="A167" s="30">
        <v>11452835</v>
      </c>
      <c r="B167" s="108">
        <v>3.5</v>
      </c>
      <c r="C167" s="32">
        <v>50</v>
      </c>
      <c r="D167" s="574"/>
      <c r="E167" s="73"/>
      <c r="F167" s="73"/>
      <c r="G167" s="73"/>
      <c r="H167" s="36"/>
      <c r="I167" s="566" t="s">
        <v>482</v>
      </c>
      <c r="J167" s="615"/>
      <c r="K167" s="616"/>
      <c r="L167" s="616"/>
      <c r="M167" s="616"/>
      <c r="N167" s="586"/>
      <c r="O167" s="587"/>
      <c r="P167" s="436"/>
      <c r="Q167" s="139">
        <v>130</v>
      </c>
      <c r="R167" s="436">
        <f t="shared" si="74"/>
        <v>130</v>
      </c>
      <c r="S167" s="63">
        <f t="shared" si="64"/>
        <v>130</v>
      </c>
      <c r="T167" s="143"/>
      <c r="U167" s="46">
        <f t="shared" si="35"/>
        <v>130</v>
      </c>
      <c r="V167" s="47">
        <f t="shared" si="73"/>
        <v>0</v>
      </c>
      <c r="W167" s="48"/>
      <c r="X167" s="49"/>
      <c r="Y167" s="50"/>
      <c r="Z167" s="50"/>
      <c r="AA167" s="50"/>
      <c r="AB167" s="51"/>
      <c r="AC167" s="52"/>
      <c r="AD167" s="53">
        <f t="shared" si="71"/>
        <v>2600</v>
      </c>
      <c r="AE167" s="54">
        <f t="shared" si="72"/>
        <v>2600</v>
      </c>
    </row>
    <row r="168" spans="1:31" ht="16.5" hidden="1" customHeight="1">
      <c r="A168" s="30">
        <v>114521</v>
      </c>
      <c r="B168" s="108">
        <v>3.5</v>
      </c>
      <c r="C168" s="736" t="s">
        <v>75</v>
      </c>
      <c r="D168" s="759"/>
      <c r="E168" s="760"/>
      <c r="F168" s="760"/>
      <c r="G168" s="760"/>
      <c r="H168" s="761"/>
      <c r="I168" s="689" t="s">
        <v>400</v>
      </c>
      <c r="J168" s="762"/>
      <c r="K168" s="763"/>
      <c r="L168" s="763"/>
      <c r="M168" s="763"/>
      <c r="N168" s="764"/>
      <c r="O168" s="765"/>
      <c r="P168" s="565"/>
      <c r="Q168" s="117"/>
      <c r="R168" s="415">
        <f t="shared" si="74"/>
        <v>0</v>
      </c>
      <c r="S168" s="63"/>
      <c r="T168" s="63">
        <f>SUM(O168,R168)</f>
        <v>0</v>
      </c>
      <c r="U168" s="46">
        <f t="shared" si="35"/>
        <v>0</v>
      </c>
      <c r="V168" s="47">
        <f t="shared" si="73"/>
        <v>0</v>
      </c>
      <c r="W168" s="48"/>
      <c r="X168" s="49"/>
      <c r="Y168" s="50"/>
      <c r="Z168" s="50"/>
      <c r="AA168" s="50"/>
      <c r="AB168" s="51"/>
      <c r="AC168" s="52"/>
      <c r="AD168" s="53"/>
      <c r="AE168" s="54"/>
    </row>
    <row r="169" spans="1:31" ht="18" hidden="1" customHeight="1">
      <c r="A169" s="30">
        <v>114521</v>
      </c>
      <c r="B169" s="108">
        <v>3.5</v>
      </c>
      <c r="C169" s="32">
        <v>50</v>
      </c>
      <c r="D169" s="574"/>
      <c r="E169" s="73"/>
      <c r="F169" s="73"/>
      <c r="H169" s="36"/>
      <c r="I169" s="568" t="s">
        <v>217</v>
      </c>
      <c r="J169" s="593"/>
      <c r="K169" s="594"/>
      <c r="L169" s="594"/>
      <c r="M169" s="594"/>
      <c r="N169" s="572"/>
      <c r="O169" s="573"/>
      <c r="P169" s="567"/>
      <c r="Q169" s="571"/>
      <c r="R169" s="567">
        <f t="shared" si="74"/>
        <v>0</v>
      </c>
      <c r="S169" s="63">
        <f t="shared" si="64"/>
        <v>0</v>
      </c>
      <c r="T169" s="139"/>
      <c r="U169" s="46">
        <f t="shared" si="35"/>
        <v>0</v>
      </c>
      <c r="V169" s="47">
        <f t="shared" si="73"/>
        <v>0</v>
      </c>
      <c r="W169" s="48"/>
      <c r="X169" s="49">
        <f t="shared" si="65"/>
        <v>0</v>
      </c>
      <c r="Y169" s="50">
        <f t="shared" si="66"/>
        <v>0</v>
      </c>
      <c r="Z169" s="305">
        <f t="shared" si="67"/>
        <v>0</v>
      </c>
      <c r="AA169" s="50">
        <f t="shared" si="68"/>
        <v>0</v>
      </c>
      <c r="AB169" s="51">
        <f t="shared" si="69"/>
        <v>0</v>
      </c>
      <c r="AC169" s="52">
        <f t="shared" si="70"/>
        <v>0</v>
      </c>
      <c r="AD169" s="53">
        <f t="shared" si="71"/>
        <v>0</v>
      </c>
      <c r="AE169" s="54">
        <f t="shared" si="72"/>
        <v>0</v>
      </c>
    </row>
    <row r="170" spans="1:31" ht="18" customHeight="1">
      <c r="A170" s="348">
        <v>113301</v>
      </c>
      <c r="B170" s="448">
        <v>2.5</v>
      </c>
      <c r="C170" s="78">
        <v>25</v>
      </c>
      <c r="D170" s="766" t="s">
        <v>219</v>
      </c>
      <c r="E170" s="80"/>
      <c r="F170" s="80"/>
      <c r="G170" s="81"/>
      <c r="H170" s="81"/>
      <c r="I170" s="767"/>
      <c r="J170" s="768">
        <v>32</v>
      </c>
      <c r="K170" s="594"/>
      <c r="L170" s="594"/>
      <c r="M170" s="594"/>
      <c r="N170" s="572"/>
      <c r="O170" s="716">
        <f t="shared" si="63"/>
        <v>32</v>
      </c>
      <c r="P170" s="567"/>
      <c r="Q170" s="571"/>
      <c r="R170" s="567"/>
      <c r="S170" s="63">
        <f t="shared" si="64"/>
        <v>32</v>
      </c>
      <c r="T170" s="139"/>
      <c r="U170" s="302">
        <f t="shared" si="35"/>
        <v>32</v>
      </c>
      <c r="V170" s="47"/>
      <c r="W170" s="48"/>
      <c r="X170" s="49">
        <f t="shared" si="65"/>
        <v>1280</v>
      </c>
      <c r="Y170" s="50"/>
      <c r="Z170" s="305"/>
      <c r="AA170" s="50"/>
      <c r="AB170" s="51"/>
      <c r="AC170" s="52">
        <f t="shared" si="70"/>
        <v>1280</v>
      </c>
      <c r="AD170" s="53"/>
      <c r="AE170" s="54">
        <f t="shared" si="72"/>
        <v>1280</v>
      </c>
    </row>
    <row r="171" spans="1:31" ht="18" customHeight="1">
      <c r="A171" s="348">
        <v>113801</v>
      </c>
      <c r="B171" s="933">
        <v>2.5</v>
      </c>
      <c r="C171" s="180">
        <v>25</v>
      </c>
      <c r="D171" s="769"/>
      <c r="E171" s="73"/>
      <c r="F171" s="135" t="s">
        <v>221</v>
      </c>
      <c r="G171" s="770"/>
      <c r="H171" s="73"/>
      <c r="I171" s="771"/>
      <c r="J171" s="594"/>
      <c r="K171" s="594"/>
      <c r="L171" s="556"/>
      <c r="M171" s="594"/>
      <c r="N171" s="572"/>
      <c r="O171" s="716">
        <f t="shared" si="63"/>
        <v>0</v>
      </c>
      <c r="P171" s="567"/>
      <c r="Q171" s="571"/>
      <c r="R171" s="567"/>
      <c r="S171" s="63">
        <f t="shared" si="64"/>
        <v>0</v>
      </c>
      <c r="T171" s="139"/>
      <c r="U171" s="302">
        <f t="shared" si="35"/>
        <v>0</v>
      </c>
      <c r="V171" s="47">
        <f t="shared" si="73"/>
        <v>0</v>
      </c>
      <c r="W171" s="48"/>
      <c r="X171" s="304"/>
      <c r="Y171" s="50"/>
      <c r="Z171" s="50">
        <f t="shared" si="67"/>
        <v>0</v>
      </c>
      <c r="AA171" s="50"/>
      <c r="AB171" s="51"/>
      <c r="AC171" s="52">
        <f t="shared" si="70"/>
        <v>0</v>
      </c>
      <c r="AD171" s="53"/>
      <c r="AE171" s="54">
        <f t="shared" si="72"/>
        <v>0</v>
      </c>
    </row>
    <row r="172" spans="1:31" ht="17.25" hidden="1" customHeight="1">
      <c r="A172" s="236">
        <v>113601</v>
      </c>
      <c r="B172" s="249">
        <v>2.5</v>
      </c>
      <c r="C172" s="163">
        <v>25</v>
      </c>
      <c r="D172" s="630"/>
      <c r="E172" s="103"/>
      <c r="F172" s="770" t="s">
        <v>402</v>
      </c>
      <c r="G172" s="180" t="s">
        <v>224</v>
      </c>
      <c r="H172" s="773"/>
      <c r="I172" s="774"/>
      <c r="J172" s="775"/>
      <c r="K172" s="776"/>
      <c r="L172" s="775"/>
      <c r="M172" s="776"/>
      <c r="N172" s="777"/>
      <c r="O172" s="778">
        <f t="shared" si="63"/>
        <v>0</v>
      </c>
      <c r="P172" s="567"/>
      <c r="Q172" s="571"/>
      <c r="R172" s="567"/>
      <c r="S172" s="63">
        <f t="shared" si="64"/>
        <v>0</v>
      </c>
      <c r="T172" s="139"/>
      <c r="U172" s="302">
        <f t="shared" si="35"/>
        <v>0</v>
      </c>
      <c r="V172" s="47">
        <f t="shared" si="73"/>
        <v>0</v>
      </c>
      <c r="W172" s="48"/>
      <c r="X172" s="304">
        <f t="shared" si="65"/>
        <v>0</v>
      </c>
      <c r="Y172" s="50">
        <f t="shared" si="66"/>
        <v>0</v>
      </c>
      <c r="Z172" s="50">
        <f t="shared" si="67"/>
        <v>0</v>
      </c>
      <c r="AA172" s="50">
        <f t="shared" si="68"/>
        <v>0</v>
      </c>
      <c r="AB172" s="51">
        <f t="shared" si="69"/>
        <v>0</v>
      </c>
      <c r="AC172" s="52">
        <f t="shared" si="70"/>
        <v>0</v>
      </c>
      <c r="AD172" s="53"/>
      <c r="AE172" s="54">
        <f t="shared" si="72"/>
        <v>0</v>
      </c>
    </row>
    <row r="173" spans="1:31" ht="17.25" customHeight="1">
      <c r="A173" s="779">
        <v>113801</v>
      </c>
      <c r="B173" s="249" t="s">
        <v>220</v>
      </c>
      <c r="C173" s="780" t="s">
        <v>27</v>
      </c>
      <c r="D173" s="630"/>
      <c r="E173" s="103"/>
      <c r="F173" s="781" t="s">
        <v>221</v>
      </c>
      <c r="G173" s="261" t="s">
        <v>509</v>
      </c>
      <c r="H173" s="773"/>
      <c r="I173" s="774"/>
      <c r="J173" s="775"/>
      <c r="K173" s="776"/>
      <c r="L173" s="661"/>
      <c r="M173" s="776"/>
      <c r="N173" s="777"/>
      <c r="O173" s="782">
        <f t="shared" si="63"/>
        <v>0</v>
      </c>
      <c r="P173" s="567"/>
      <c r="Q173" s="571"/>
      <c r="R173" s="567"/>
      <c r="S173" s="63"/>
      <c r="T173" s="143">
        <f>SUM(O173,R173)</f>
        <v>0</v>
      </c>
      <c r="U173" s="302">
        <f t="shared" si="35"/>
        <v>0</v>
      </c>
      <c r="V173" s="47"/>
      <c r="W173" s="48"/>
      <c r="X173" s="304"/>
      <c r="Y173" s="306"/>
      <c r="Z173" s="50"/>
      <c r="AA173" s="306"/>
      <c r="AB173" s="306"/>
      <c r="AC173" s="52"/>
      <c r="AD173" s="53"/>
      <c r="AE173" s="54"/>
    </row>
    <row r="174" spans="1:31" ht="16.5" hidden="1" customHeight="1">
      <c r="A174" s="779">
        <v>113601</v>
      </c>
      <c r="B174" s="783">
        <v>2.5</v>
      </c>
      <c r="C174" s="261">
        <v>25</v>
      </c>
      <c r="D174" s="784"/>
      <c r="E174" s="184"/>
      <c r="F174" s="261" t="s">
        <v>223</v>
      </c>
      <c r="G174" s="261" t="s">
        <v>224</v>
      </c>
      <c r="H174" s="261"/>
      <c r="I174" s="785"/>
      <c r="J174" s="594"/>
      <c r="K174" s="594"/>
      <c r="L174" s="563"/>
      <c r="M174" s="594"/>
      <c r="N174" s="572"/>
      <c r="O174" s="716">
        <f t="shared" si="63"/>
        <v>0</v>
      </c>
      <c r="P174" s="93"/>
      <c r="Q174" s="70"/>
      <c r="R174" s="93"/>
      <c r="S174" s="63">
        <f t="shared" si="64"/>
        <v>0</v>
      </c>
      <c r="T174" s="139"/>
      <c r="U174" s="302">
        <f t="shared" si="35"/>
        <v>0</v>
      </c>
      <c r="V174" s="47">
        <f t="shared" si="73"/>
        <v>0</v>
      </c>
      <c r="W174" s="48"/>
      <c r="X174" s="304"/>
      <c r="Y174" s="304"/>
      <c r="Z174" s="50">
        <f t="shared" si="67"/>
        <v>0</v>
      </c>
      <c r="AA174" s="304"/>
      <c r="AB174" s="304"/>
      <c r="AC174" s="52">
        <f t="shared" si="70"/>
        <v>0</v>
      </c>
      <c r="AD174" s="53"/>
      <c r="AE174" s="54">
        <f t="shared" si="72"/>
        <v>0</v>
      </c>
    </row>
    <row r="175" spans="1:31" ht="18" hidden="1" customHeight="1">
      <c r="A175" s="30">
        <v>113001</v>
      </c>
      <c r="B175" s="249" t="s">
        <v>220</v>
      </c>
      <c r="C175" s="180">
        <v>25</v>
      </c>
      <c r="D175" s="769" t="s">
        <v>225</v>
      </c>
      <c r="E175" s="73" t="s">
        <v>226</v>
      </c>
      <c r="F175" s="73" t="s">
        <v>227</v>
      </c>
      <c r="G175" s="73" t="s">
        <v>228</v>
      </c>
      <c r="H175" s="73" t="s">
        <v>229</v>
      </c>
      <c r="I175" s="786"/>
      <c r="J175" s="70"/>
      <c r="K175" s="616"/>
      <c r="L175" s="616"/>
      <c r="M175" s="616"/>
      <c r="N175" s="586"/>
      <c r="O175" s="587">
        <f t="shared" si="63"/>
        <v>0</v>
      </c>
      <c r="P175" s="740"/>
      <c r="Q175" s="739"/>
      <c r="R175" s="740">
        <f t="shared" si="74"/>
        <v>0</v>
      </c>
      <c r="S175" s="63">
        <f t="shared" si="64"/>
        <v>0</v>
      </c>
      <c r="T175" s="139"/>
      <c r="U175" s="46">
        <f t="shared" si="35"/>
        <v>0</v>
      </c>
      <c r="V175" s="47">
        <f t="shared" si="73"/>
        <v>0</v>
      </c>
      <c r="W175" s="48"/>
      <c r="X175" s="49">
        <f t="shared" si="65"/>
        <v>0</v>
      </c>
      <c r="Y175" s="50">
        <f t="shared" si="66"/>
        <v>0</v>
      </c>
      <c r="Z175" s="50">
        <f t="shared" si="67"/>
        <v>0</v>
      </c>
      <c r="AA175" s="50">
        <f t="shared" si="68"/>
        <v>0</v>
      </c>
      <c r="AB175" s="51">
        <f t="shared" si="69"/>
        <v>0</v>
      </c>
      <c r="AC175" s="52">
        <f t="shared" si="70"/>
        <v>0</v>
      </c>
      <c r="AD175" s="53">
        <f t="shared" si="71"/>
        <v>0</v>
      </c>
      <c r="AE175" s="54">
        <f t="shared" si="72"/>
        <v>0</v>
      </c>
    </row>
    <row r="176" spans="1:31" ht="18" hidden="1" customHeight="1">
      <c r="A176" s="100">
        <v>113591</v>
      </c>
      <c r="B176" s="787" t="s">
        <v>220</v>
      </c>
      <c r="C176" s="731">
        <v>50</v>
      </c>
      <c r="D176" s="788"/>
      <c r="E176" s="138"/>
      <c r="F176" s="138"/>
      <c r="G176" s="138"/>
      <c r="H176" s="138"/>
      <c r="I176" s="732" t="s">
        <v>230</v>
      </c>
      <c r="J176" s="616"/>
      <c r="K176" s="616"/>
      <c r="L176" s="616"/>
      <c r="M176" s="616"/>
      <c r="N176" s="586"/>
      <c r="O176" s="587"/>
      <c r="P176" s="565"/>
      <c r="Q176" s="661"/>
      <c r="R176" s="734">
        <f t="shared" si="74"/>
        <v>0</v>
      </c>
      <c r="S176" s="63">
        <f t="shared" si="64"/>
        <v>0</v>
      </c>
      <c r="T176" s="143"/>
      <c r="U176" s="46">
        <f t="shared" si="35"/>
        <v>0</v>
      </c>
      <c r="V176" s="47">
        <f t="shared" si="73"/>
        <v>0</v>
      </c>
      <c r="W176" s="48"/>
      <c r="X176" s="49"/>
      <c r="Y176" s="50"/>
      <c r="Z176" s="50"/>
      <c r="AA176" s="50"/>
      <c r="AB176" s="51"/>
      <c r="AC176" s="52"/>
      <c r="AD176" s="53"/>
      <c r="AE176" s="54"/>
    </row>
    <row r="177" spans="1:31" ht="18" customHeight="1">
      <c r="A177" s="30">
        <v>11352892</v>
      </c>
      <c r="B177" s="31" t="s">
        <v>220</v>
      </c>
      <c r="C177" s="32">
        <v>50</v>
      </c>
      <c r="D177" s="574"/>
      <c r="E177" s="73"/>
      <c r="F177" s="73"/>
      <c r="G177" s="374"/>
      <c r="H177" s="36"/>
      <c r="I177" s="566" t="s">
        <v>471</v>
      </c>
      <c r="J177" s="615"/>
      <c r="K177" s="616"/>
      <c r="L177" s="616"/>
      <c r="M177" s="616"/>
      <c r="N177" s="586"/>
      <c r="O177" s="587"/>
      <c r="P177" s="436"/>
      <c r="Q177" s="139">
        <v>56</v>
      </c>
      <c r="R177" s="436">
        <f t="shared" si="74"/>
        <v>56</v>
      </c>
      <c r="S177" s="63">
        <f t="shared" si="64"/>
        <v>56</v>
      </c>
      <c r="T177" s="143"/>
      <c r="U177" s="46">
        <f t="shared" si="35"/>
        <v>56</v>
      </c>
      <c r="V177" s="47">
        <f t="shared" si="73"/>
        <v>0</v>
      </c>
      <c r="W177" s="48"/>
      <c r="X177" s="49"/>
      <c r="Y177" s="50"/>
      <c r="Z177" s="50"/>
      <c r="AA177" s="50"/>
      <c r="AB177" s="51"/>
      <c r="AC177" s="52"/>
      <c r="AD177" s="53">
        <f t="shared" si="71"/>
        <v>1120</v>
      </c>
      <c r="AE177" s="54">
        <f t="shared" si="72"/>
        <v>1120</v>
      </c>
    </row>
    <row r="178" spans="1:31" ht="20.25" hidden="1" customHeight="1">
      <c r="A178" s="30">
        <v>113521</v>
      </c>
      <c r="B178" s="31" t="s">
        <v>220</v>
      </c>
      <c r="C178" s="32">
        <v>50</v>
      </c>
      <c r="D178" s="574"/>
      <c r="E178" s="73"/>
      <c r="F178" s="73"/>
      <c r="G178" s="374"/>
      <c r="H178" s="36"/>
      <c r="I178" s="568" t="s">
        <v>231</v>
      </c>
      <c r="J178" s="593"/>
      <c r="K178" s="594"/>
      <c r="L178" s="594"/>
      <c r="M178" s="594"/>
      <c r="N178" s="572"/>
      <c r="O178" s="573"/>
      <c r="P178" s="567"/>
      <c r="Q178" s="571"/>
      <c r="R178" s="567">
        <f t="shared" si="74"/>
        <v>0</v>
      </c>
      <c r="S178" s="63">
        <f t="shared" si="64"/>
        <v>0</v>
      </c>
      <c r="T178" s="139"/>
      <c r="U178" s="46">
        <f t="shared" si="35"/>
        <v>0</v>
      </c>
      <c r="V178" s="47">
        <f t="shared" si="73"/>
        <v>0</v>
      </c>
      <c r="W178" s="48"/>
      <c r="X178" s="49">
        <f t="shared" si="65"/>
        <v>0</v>
      </c>
      <c r="Y178" s="50">
        <f t="shared" si="66"/>
        <v>0</v>
      </c>
      <c r="Z178" s="50">
        <f t="shared" si="67"/>
        <v>0</v>
      </c>
      <c r="AA178" s="50">
        <f t="shared" si="68"/>
        <v>0</v>
      </c>
      <c r="AB178" s="51">
        <f t="shared" si="69"/>
        <v>0</v>
      </c>
      <c r="AC178" s="52">
        <f t="shared" si="70"/>
        <v>0</v>
      </c>
      <c r="AD178" s="53">
        <f t="shared" si="71"/>
        <v>0</v>
      </c>
      <c r="AE178" s="54">
        <f t="shared" si="72"/>
        <v>0</v>
      </c>
    </row>
    <row r="179" spans="1:31" ht="20.25" customHeight="1">
      <c r="A179" s="30" t="s">
        <v>496</v>
      </c>
      <c r="B179" s="31">
        <v>2.5</v>
      </c>
      <c r="C179" s="32">
        <v>25</v>
      </c>
      <c r="D179" s="574"/>
      <c r="E179" s="73"/>
      <c r="F179" s="80" t="s">
        <v>495</v>
      </c>
      <c r="G179" s="374"/>
      <c r="H179" s="36"/>
      <c r="I179" s="568"/>
      <c r="J179" s="593"/>
      <c r="K179" s="594"/>
      <c r="L179" s="571"/>
      <c r="M179" s="594"/>
      <c r="N179" s="572"/>
      <c r="O179" s="716">
        <f t="shared" si="63"/>
        <v>0</v>
      </c>
      <c r="P179" s="567"/>
      <c r="Q179" s="571"/>
      <c r="R179" s="567"/>
      <c r="S179" s="63">
        <f t="shared" si="64"/>
        <v>0</v>
      </c>
      <c r="T179" s="139"/>
      <c r="U179" s="302">
        <f t="shared" si="35"/>
        <v>0</v>
      </c>
      <c r="V179" s="47">
        <f t="shared" si="73"/>
        <v>0</v>
      </c>
      <c r="W179" s="48"/>
      <c r="X179" s="49"/>
      <c r="Y179" s="50"/>
      <c r="Z179" s="50">
        <f t="shared" si="67"/>
        <v>0</v>
      </c>
      <c r="AA179" s="50"/>
      <c r="AB179" s="51"/>
      <c r="AC179" s="52">
        <f t="shared" si="70"/>
        <v>0</v>
      </c>
      <c r="AD179" s="53"/>
      <c r="AE179" s="54">
        <f t="shared" si="72"/>
        <v>0</v>
      </c>
    </row>
    <row r="180" spans="1:31" ht="18" customHeight="1">
      <c r="A180" s="30" t="s">
        <v>234</v>
      </c>
      <c r="B180" s="31">
        <v>2.5</v>
      </c>
      <c r="C180" s="32">
        <v>25</v>
      </c>
      <c r="D180" s="574"/>
      <c r="E180" s="73"/>
      <c r="F180" s="337" t="s">
        <v>235</v>
      </c>
      <c r="G180" s="73"/>
      <c r="H180" s="36"/>
      <c r="I180" s="552"/>
      <c r="J180" s="742"/>
      <c r="K180" s="556"/>
      <c r="L180" s="678">
        <v>8</v>
      </c>
      <c r="M180" s="556"/>
      <c r="N180" s="557"/>
      <c r="O180" s="716">
        <f t="shared" si="63"/>
        <v>8</v>
      </c>
      <c r="P180" s="554"/>
      <c r="Q180" s="45"/>
      <c r="R180" s="554"/>
      <c r="S180" s="63">
        <f t="shared" si="64"/>
        <v>8</v>
      </c>
      <c r="T180" s="139"/>
      <c r="U180" s="302">
        <f t="shared" si="35"/>
        <v>8</v>
      </c>
      <c r="V180" s="47">
        <f t="shared" si="73"/>
        <v>0</v>
      </c>
      <c r="W180" s="48"/>
      <c r="X180" s="49">
        <f t="shared" si="65"/>
        <v>0</v>
      </c>
      <c r="Y180" s="50">
        <f t="shared" si="66"/>
        <v>0</v>
      </c>
      <c r="Z180" s="50">
        <f t="shared" si="67"/>
        <v>320</v>
      </c>
      <c r="AA180" s="50">
        <f t="shared" si="68"/>
        <v>0</v>
      </c>
      <c r="AB180" s="51">
        <f t="shared" si="69"/>
        <v>0</v>
      </c>
      <c r="AC180" s="52">
        <f t="shared" si="70"/>
        <v>320</v>
      </c>
      <c r="AD180" s="53"/>
      <c r="AE180" s="54">
        <f t="shared" si="72"/>
        <v>320</v>
      </c>
    </row>
    <row r="181" spans="1:31" ht="18" customHeight="1">
      <c r="A181" s="30" t="s">
        <v>236</v>
      </c>
      <c r="B181" s="31">
        <v>2.5</v>
      </c>
      <c r="C181" s="106">
        <v>25</v>
      </c>
      <c r="D181" s="574" t="s">
        <v>237</v>
      </c>
      <c r="E181" s="73" t="s">
        <v>238</v>
      </c>
      <c r="F181" s="73"/>
      <c r="G181" s="73"/>
      <c r="H181" s="36"/>
      <c r="I181" s="552"/>
      <c r="J181" s="116">
        <v>150</v>
      </c>
      <c r="K181" s="563"/>
      <c r="L181" s="563"/>
      <c r="M181" s="563"/>
      <c r="N181" s="607"/>
      <c r="O181" s="558">
        <f t="shared" si="63"/>
        <v>150</v>
      </c>
      <c r="P181" s="554"/>
      <c r="Q181" s="45"/>
      <c r="R181" s="554"/>
      <c r="S181" s="63">
        <f t="shared" si="64"/>
        <v>150</v>
      </c>
      <c r="T181" s="139"/>
      <c r="U181" s="46">
        <f t="shared" si="35"/>
        <v>150</v>
      </c>
      <c r="V181" s="47">
        <f t="shared" si="73"/>
        <v>0</v>
      </c>
      <c r="W181" s="48"/>
      <c r="X181" s="49">
        <f t="shared" si="65"/>
        <v>6000</v>
      </c>
      <c r="Y181" s="50">
        <f t="shared" si="66"/>
        <v>0</v>
      </c>
      <c r="Z181" s="50">
        <f t="shared" si="67"/>
        <v>0</v>
      </c>
      <c r="AA181" s="50">
        <f t="shared" si="68"/>
        <v>0</v>
      </c>
      <c r="AB181" s="51">
        <f t="shared" si="69"/>
        <v>0</v>
      </c>
      <c r="AC181" s="52">
        <f t="shared" si="70"/>
        <v>6000</v>
      </c>
      <c r="AD181" s="53"/>
      <c r="AE181" s="54">
        <f t="shared" si="72"/>
        <v>6000</v>
      </c>
    </row>
    <row r="182" spans="1:31" ht="18" customHeight="1">
      <c r="A182" s="100">
        <v>114601</v>
      </c>
      <c r="B182" s="101">
        <v>3.5</v>
      </c>
      <c r="C182" s="96" t="s">
        <v>27</v>
      </c>
      <c r="D182" s="614"/>
      <c r="E182" s="103"/>
      <c r="F182" s="261" t="s">
        <v>215</v>
      </c>
      <c r="G182" s="103"/>
      <c r="H182" s="104"/>
      <c r="I182" s="645"/>
      <c r="J182" s="553"/>
      <c r="K182" s="467"/>
      <c r="L182" s="790">
        <v>42</v>
      </c>
      <c r="M182" s="467"/>
      <c r="N182" s="339"/>
      <c r="O182" s="791">
        <f t="shared" si="63"/>
        <v>42</v>
      </c>
      <c r="P182" s="554"/>
      <c r="Q182" s="45"/>
      <c r="R182" s="554"/>
      <c r="S182" s="63"/>
      <c r="T182" s="143">
        <f>SUM(O182,R182)</f>
        <v>42</v>
      </c>
      <c r="U182" s="46">
        <f t="shared" ref="U182:U241" si="75">SUM(S182:T182)</f>
        <v>42</v>
      </c>
      <c r="V182" s="47">
        <f t="shared" si="73"/>
        <v>0</v>
      </c>
      <c r="W182" s="48"/>
      <c r="X182" s="49"/>
      <c r="Y182" s="50"/>
      <c r="Z182" s="50"/>
      <c r="AA182" s="50"/>
      <c r="AB182" s="51"/>
      <c r="AC182" s="52"/>
      <c r="AD182" s="53"/>
      <c r="AE182" s="54"/>
    </row>
    <row r="183" spans="1:31" ht="18" hidden="1" customHeight="1">
      <c r="A183" s="30">
        <v>115001</v>
      </c>
      <c r="B183" s="108">
        <v>3.5</v>
      </c>
      <c r="C183" s="32">
        <v>25</v>
      </c>
      <c r="D183" s="574">
        <v>513</v>
      </c>
      <c r="E183" s="73">
        <v>913</v>
      </c>
      <c r="F183" s="73" t="s">
        <v>245</v>
      </c>
      <c r="G183" s="73">
        <v>9613</v>
      </c>
      <c r="H183" s="36">
        <v>8613</v>
      </c>
      <c r="I183" s="552"/>
      <c r="J183" s="553"/>
      <c r="K183" s="467"/>
      <c r="L183" s="467"/>
      <c r="M183" s="467"/>
      <c r="N183" s="339"/>
      <c r="O183" s="558">
        <f t="shared" si="63"/>
        <v>0</v>
      </c>
      <c r="P183" s="554"/>
      <c r="Q183" s="45"/>
      <c r="R183" s="554">
        <f t="shared" si="74"/>
        <v>0</v>
      </c>
      <c r="S183" s="63">
        <f t="shared" si="64"/>
        <v>0</v>
      </c>
      <c r="T183" s="139"/>
      <c r="U183" s="46">
        <f t="shared" si="75"/>
        <v>0</v>
      </c>
      <c r="V183" s="47">
        <f t="shared" si="73"/>
        <v>0</v>
      </c>
      <c r="W183" s="48"/>
      <c r="X183" s="49">
        <f t="shared" si="65"/>
        <v>0</v>
      </c>
      <c r="Y183" s="50">
        <f t="shared" si="66"/>
        <v>0</v>
      </c>
      <c r="Z183" s="50">
        <f t="shared" si="67"/>
        <v>0</v>
      </c>
      <c r="AA183" s="50">
        <f t="shared" si="68"/>
        <v>0</v>
      </c>
      <c r="AB183" s="51">
        <f t="shared" si="69"/>
        <v>0</v>
      </c>
      <c r="AC183" s="52">
        <f t="shared" si="70"/>
        <v>0</v>
      </c>
      <c r="AD183" s="53">
        <f t="shared" si="71"/>
        <v>0</v>
      </c>
      <c r="AE183" s="54">
        <f t="shared" si="72"/>
        <v>0</v>
      </c>
    </row>
    <row r="184" spans="1:31" ht="18" hidden="1" customHeight="1">
      <c r="A184" s="30">
        <v>115591</v>
      </c>
      <c r="B184" s="108">
        <v>3.5</v>
      </c>
      <c r="C184" s="96">
        <v>50</v>
      </c>
      <c r="D184" s="614"/>
      <c r="E184" s="103"/>
      <c r="F184" s="103"/>
      <c r="G184" s="103"/>
      <c r="H184" s="104"/>
      <c r="I184" s="793" t="s">
        <v>404</v>
      </c>
      <c r="J184" s="553"/>
      <c r="K184" s="467"/>
      <c r="L184" s="467"/>
      <c r="M184" s="467"/>
      <c r="N184" s="339"/>
      <c r="O184" s="46"/>
      <c r="P184" s="567"/>
      <c r="Q184" s="571"/>
      <c r="R184" s="567">
        <f t="shared" si="74"/>
        <v>0</v>
      </c>
      <c r="S184" s="63">
        <f t="shared" si="64"/>
        <v>0</v>
      </c>
      <c r="T184" s="143"/>
      <c r="U184" s="46">
        <f t="shared" si="75"/>
        <v>0</v>
      </c>
      <c r="V184" s="47">
        <f t="shared" si="73"/>
        <v>0</v>
      </c>
      <c r="W184" s="48"/>
      <c r="X184" s="49">
        <f t="shared" si="65"/>
        <v>0</v>
      </c>
      <c r="Y184" s="50">
        <f t="shared" si="66"/>
        <v>0</v>
      </c>
      <c r="Z184" s="50">
        <f t="shared" si="67"/>
        <v>0</v>
      </c>
      <c r="AA184" s="50">
        <f t="shared" si="68"/>
        <v>0</v>
      </c>
      <c r="AB184" s="51">
        <f t="shared" si="69"/>
        <v>0</v>
      </c>
      <c r="AC184" s="52">
        <f t="shared" si="70"/>
        <v>0</v>
      </c>
      <c r="AD184" s="53"/>
      <c r="AE184" s="54"/>
    </row>
    <row r="185" spans="1:31" ht="18" hidden="1" customHeight="1">
      <c r="A185" s="30">
        <v>115501</v>
      </c>
      <c r="B185" s="108">
        <v>3.5</v>
      </c>
      <c r="C185" s="736" t="s">
        <v>75</v>
      </c>
      <c r="D185" s="794"/>
      <c r="E185" s="184"/>
      <c r="F185" s="184"/>
      <c r="G185" s="184"/>
      <c r="H185" s="164"/>
      <c r="I185" s="564" t="s">
        <v>405</v>
      </c>
      <c r="J185" s="653"/>
      <c r="K185" s="654"/>
      <c r="L185" s="654"/>
      <c r="M185" s="654"/>
      <c r="N185" s="655"/>
      <c r="O185" s="656"/>
      <c r="P185" s="415"/>
      <c r="Q185" s="661"/>
      <c r="R185" s="415">
        <f t="shared" si="74"/>
        <v>0</v>
      </c>
      <c r="S185" s="63"/>
      <c r="T185" s="63">
        <f>SUM(O185,R185)</f>
        <v>0</v>
      </c>
      <c r="U185" s="46">
        <f t="shared" si="75"/>
        <v>0</v>
      </c>
      <c r="V185" s="47">
        <f t="shared" si="73"/>
        <v>0</v>
      </c>
      <c r="W185" s="48"/>
      <c r="X185" s="49"/>
      <c r="Y185" s="50"/>
      <c r="Z185" s="50"/>
      <c r="AA185" s="50"/>
      <c r="AB185" s="51"/>
      <c r="AC185" s="52"/>
      <c r="AD185" s="53"/>
      <c r="AE185" s="54"/>
    </row>
    <row r="186" spans="1:31" ht="18" customHeight="1">
      <c r="A186" s="30">
        <v>115501</v>
      </c>
      <c r="B186" s="108">
        <v>3.5</v>
      </c>
      <c r="C186" s="32">
        <v>50</v>
      </c>
      <c r="D186" s="574"/>
      <c r="E186" s="73"/>
      <c r="F186" s="73"/>
      <c r="G186" s="73"/>
      <c r="H186" s="36"/>
      <c r="I186" s="566" t="s">
        <v>247</v>
      </c>
      <c r="J186" s="615"/>
      <c r="K186" s="616"/>
      <c r="L186" s="616"/>
      <c r="M186" s="616"/>
      <c r="N186" s="586"/>
      <c r="O186" s="587"/>
      <c r="P186" s="436"/>
      <c r="Q186" s="139">
        <v>200</v>
      </c>
      <c r="R186" s="436">
        <f t="shared" si="74"/>
        <v>200</v>
      </c>
      <c r="S186" s="63">
        <f t="shared" si="64"/>
        <v>200</v>
      </c>
      <c r="T186" s="139"/>
      <c r="U186" s="46">
        <f t="shared" si="75"/>
        <v>200</v>
      </c>
      <c r="V186" s="47">
        <f t="shared" si="73"/>
        <v>0</v>
      </c>
      <c r="W186" s="48"/>
      <c r="X186" s="49">
        <f t="shared" si="65"/>
        <v>0</v>
      </c>
      <c r="Y186" s="50">
        <f t="shared" si="66"/>
        <v>0</v>
      </c>
      <c r="Z186" s="50">
        <f t="shared" si="67"/>
        <v>0</v>
      </c>
      <c r="AA186" s="50">
        <f t="shared" si="68"/>
        <v>0</v>
      </c>
      <c r="AB186" s="51">
        <f t="shared" si="69"/>
        <v>0</v>
      </c>
      <c r="AC186" s="52">
        <f t="shared" si="70"/>
        <v>0</v>
      </c>
      <c r="AD186" s="53">
        <f t="shared" si="71"/>
        <v>4000</v>
      </c>
      <c r="AE186" s="54">
        <f t="shared" si="72"/>
        <v>4000</v>
      </c>
    </row>
    <row r="187" spans="1:31" ht="18" hidden="1" customHeight="1">
      <c r="A187" s="30">
        <v>11550130</v>
      </c>
      <c r="B187" s="108">
        <v>4</v>
      </c>
      <c r="C187" s="32">
        <v>50</v>
      </c>
      <c r="D187" s="574"/>
      <c r="E187" s="73"/>
      <c r="F187" s="73"/>
      <c r="G187" s="73"/>
      <c r="H187" s="36"/>
      <c r="I187" s="552" t="s">
        <v>406</v>
      </c>
      <c r="J187" s="553"/>
      <c r="K187" s="467"/>
      <c r="L187" s="467"/>
      <c r="M187" s="467"/>
      <c r="N187" s="339"/>
      <c r="O187" s="46">
        <f t="shared" si="63"/>
        <v>0</v>
      </c>
      <c r="P187" s="554"/>
      <c r="Q187" s="45"/>
      <c r="R187" s="554">
        <f t="shared" si="74"/>
        <v>0</v>
      </c>
      <c r="S187" s="44">
        <f t="shared" si="64"/>
        <v>0</v>
      </c>
      <c r="T187" s="45"/>
      <c r="U187" s="46">
        <f t="shared" si="75"/>
        <v>0</v>
      </c>
      <c r="V187" s="47">
        <f t="shared" si="73"/>
        <v>0</v>
      </c>
      <c r="W187" s="48"/>
      <c r="X187" s="49">
        <f t="shared" si="65"/>
        <v>0</v>
      </c>
      <c r="Y187" s="50">
        <f t="shared" si="66"/>
        <v>0</v>
      </c>
      <c r="Z187" s="50">
        <f t="shared" si="67"/>
        <v>0</v>
      </c>
      <c r="AA187" s="50">
        <f t="shared" si="68"/>
        <v>0</v>
      </c>
      <c r="AB187" s="51">
        <f t="shared" si="69"/>
        <v>0</v>
      </c>
      <c r="AC187" s="52">
        <f t="shared" si="70"/>
        <v>0</v>
      </c>
      <c r="AD187" s="53">
        <f t="shared" si="71"/>
        <v>0</v>
      </c>
      <c r="AE187" s="54">
        <f t="shared" si="72"/>
        <v>0</v>
      </c>
    </row>
    <row r="188" spans="1:31" ht="18" hidden="1" customHeight="1">
      <c r="A188" s="172">
        <v>190100</v>
      </c>
      <c r="B188" s="101" t="s">
        <v>114</v>
      </c>
      <c r="C188" s="96">
        <v>5</v>
      </c>
      <c r="D188" s="614">
        <v>113</v>
      </c>
      <c r="E188" s="103"/>
      <c r="F188" s="103"/>
      <c r="G188" s="103"/>
      <c r="H188" s="103"/>
      <c r="I188" s="645"/>
      <c r="J188" s="553"/>
      <c r="K188" s="467"/>
      <c r="L188" s="467"/>
      <c r="M188" s="467"/>
      <c r="N188" s="339"/>
      <c r="O188" s="46">
        <f t="shared" si="63"/>
        <v>0</v>
      </c>
      <c r="P188" s="554"/>
      <c r="Q188" s="45"/>
      <c r="R188" s="554">
        <f t="shared" si="74"/>
        <v>0</v>
      </c>
      <c r="S188" s="44">
        <f t="shared" si="64"/>
        <v>0</v>
      </c>
      <c r="T188" s="45"/>
      <c r="U188" s="46">
        <f t="shared" si="75"/>
        <v>0</v>
      </c>
      <c r="V188" s="47">
        <f t="shared" si="73"/>
        <v>0</v>
      </c>
      <c r="W188" s="48"/>
      <c r="X188" s="49">
        <f t="shared" si="65"/>
        <v>0</v>
      </c>
      <c r="Y188" s="50">
        <f t="shared" si="66"/>
        <v>0</v>
      </c>
      <c r="Z188" s="50">
        <f t="shared" si="67"/>
        <v>0</v>
      </c>
      <c r="AA188" s="50">
        <f t="shared" si="68"/>
        <v>0</v>
      </c>
      <c r="AB188" s="51">
        <f t="shared" si="69"/>
        <v>0</v>
      </c>
      <c r="AC188" s="52">
        <f t="shared" si="70"/>
        <v>0</v>
      </c>
      <c r="AD188" s="53">
        <f t="shared" si="71"/>
        <v>0</v>
      </c>
      <c r="AE188" s="54">
        <f t="shared" si="72"/>
        <v>0</v>
      </c>
    </row>
    <row r="189" spans="1:31" ht="18" hidden="1" customHeight="1">
      <c r="A189" s="218">
        <v>190100</v>
      </c>
      <c r="B189" s="795" t="s">
        <v>114</v>
      </c>
      <c r="C189" s="796">
        <v>25</v>
      </c>
      <c r="D189" s="797">
        <v>113</v>
      </c>
      <c r="E189" s="221">
        <v>713</v>
      </c>
      <c r="F189" s="221" t="s">
        <v>407</v>
      </c>
      <c r="G189" s="221"/>
      <c r="H189" s="221">
        <v>9213</v>
      </c>
      <c r="I189" s="798"/>
      <c r="J189" s="553"/>
      <c r="K189" s="467"/>
      <c r="L189" s="467"/>
      <c r="M189" s="467"/>
      <c r="N189" s="339"/>
      <c r="O189" s="46">
        <f t="shared" si="63"/>
        <v>0</v>
      </c>
      <c r="P189" s="554"/>
      <c r="Q189" s="45"/>
      <c r="R189" s="554">
        <f t="shared" si="74"/>
        <v>0</v>
      </c>
      <c r="S189" s="44">
        <f t="shared" si="64"/>
        <v>0</v>
      </c>
      <c r="T189" s="45"/>
      <c r="U189" s="46">
        <f t="shared" si="75"/>
        <v>0</v>
      </c>
      <c r="V189" s="47">
        <f t="shared" si="73"/>
        <v>0</v>
      </c>
      <c r="W189" s="48"/>
      <c r="X189" s="49">
        <f t="shared" si="65"/>
        <v>0</v>
      </c>
      <c r="Y189" s="50">
        <f t="shared" si="66"/>
        <v>0</v>
      </c>
      <c r="Z189" s="50">
        <f t="shared" si="67"/>
        <v>0</v>
      </c>
      <c r="AA189" s="50">
        <f t="shared" si="68"/>
        <v>0</v>
      </c>
      <c r="AB189" s="51">
        <f t="shared" si="69"/>
        <v>0</v>
      </c>
      <c r="AC189" s="52">
        <f t="shared" si="70"/>
        <v>0</v>
      </c>
      <c r="AD189" s="53">
        <f t="shared" si="71"/>
        <v>0</v>
      </c>
      <c r="AE189" s="54">
        <f t="shared" si="72"/>
        <v>0</v>
      </c>
    </row>
    <row r="190" spans="1:31" ht="18" customHeight="1">
      <c r="A190" s="119" t="s">
        <v>248</v>
      </c>
      <c r="B190" s="120"/>
      <c r="C190" s="595"/>
      <c r="D190" s="596"/>
      <c r="E190" s="120"/>
      <c r="F190" s="120"/>
      <c r="G190" s="120"/>
      <c r="H190" s="120"/>
      <c r="I190" s="596"/>
      <c r="J190" s="128">
        <f t="shared" ref="J190:U190" si="76">SUM(J149:J189)</f>
        <v>282</v>
      </c>
      <c r="K190" s="128">
        <f t="shared" si="76"/>
        <v>0</v>
      </c>
      <c r="L190" s="128">
        <f t="shared" si="76"/>
        <v>50</v>
      </c>
      <c r="M190" s="128">
        <f t="shared" si="76"/>
        <v>0</v>
      </c>
      <c r="N190" s="128">
        <f t="shared" si="76"/>
        <v>0</v>
      </c>
      <c r="O190" s="130">
        <f t="shared" si="76"/>
        <v>332</v>
      </c>
      <c r="P190" s="133">
        <f t="shared" si="76"/>
        <v>0</v>
      </c>
      <c r="Q190" s="129">
        <f t="shared" si="76"/>
        <v>410</v>
      </c>
      <c r="R190" s="133">
        <f t="shared" si="76"/>
        <v>410</v>
      </c>
      <c r="S190" s="128">
        <f t="shared" si="76"/>
        <v>700</v>
      </c>
      <c r="T190" s="129">
        <f t="shared" si="76"/>
        <v>42</v>
      </c>
      <c r="U190" s="130">
        <f t="shared" si="76"/>
        <v>742</v>
      </c>
      <c r="V190" s="47">
        <f t="shared" si="73"/>
        <v>0</v>
      </c>
      <c r="W190" s="131"/>
      <c r="X190" s="132">
        <f t="shared" ref="X190:AE190" si="77">SUM(X149:X189)</f>
        <v>11280</v>
      </c>
      <c r="Y190" s="129">
        <f t="shared" si="77"/>
        <v>0</v>
      </c>
      <c r="Z190" s="129">
        <f t="shared" si="77"/>
        <v>320</v>
      </c>
      <c r="AA190" s="129">
        <f t="shared" si="77"/>
        <v>0</v>
      </c>
      <c r="AB190" s="133">
        <f t="shared" si="77"/>
        <v>0</v>
      </c>
      <c r="AC190" s="130">
        <f t="shared" si="77"/>
        <v>11600</v>
      </c>
      <c r="AD190" s="133">
        <f t="shared" si="77"/>
        <v>8200</v>
      </c>
      <c r="AE190" s="134">
        <f t="shared" si="77"/>
        <v>19800</v>
      </c>
    </row>
    <row r="191" spans="1:31" ht="18" hidden="1" customHeight="1">
      <c r="A191" s="77">
        <v>161001</v>
      </c>
      <c r="B191" s="31" t="s">
        <v>206</v>
      </c>
      <c r="C191" s="78">
        <v>25</v>
      </c>
      <c r="D191" s="643" t="s">
        <v>249</v>
      </c>
      <c r="E191" s="80" t="s">
        <v>250</v>
      </c>
      <c r="F191" s="80" t="s">
        <v>251</v>
      </c>
      <c r="G191" s="80" t="s">
        <v>252</v>
      </c>
      <c r="H191" s="81" t="s">
        <v>253</v>
      </c>
      <c r="I191" s="644"/>
      <c r="J191" s="553"/>
      <c r="K191" s="467"/>
      <c r="L191" s="467"/>
      <c r="M191" s="467"/>
      <c r="N191" s="339"/>
      <c r="O191" s="46">
        <f t="shared" ref="O191:O201" si="78">SUM(J191:N191)</f>
        <v>0</v>
      </c>
      <c r="P191" s="554"/>
      <c r="Q191" s="45"/>
      <c r="R191" s="554">
        <f t="shared" ref="R191:R201" si="79">SUM(P191:Q191)</f>
        <v>0</v>
      </c>
      <c r="S191" s="44">
        <f t="shared" ref="S191:S201" si="80">SUM(O191,R191)</f>
        <v>0</v>
      </c>
      <c r="T191" s="45"/>
      <c r="U191" s="46">
        <f t="shared" si="75"/>
        <v>0</v>
      </c>
      <c r="V191" s="47">
        <f t="shared" si="73"/>
        <v>0</v>
      </c>
      <c r="W191" s="48"/>
      <c r="X191" s="49">
        <f t="shared" ref="X191:X201" si="81">(J191*1000)/C191</f>
        <v>0</v>
      </c>
      <c r="Y191" s="50">
        <f t="shared" ref="Y191:Y201" si="82">(K191*1000)/C191</f>
        <v>0</v>
      </c>
      <c r="Z191" s="50">
        <f t="shared" ref="Z191:Z201" si="83">(L191*1000)/C191</f>
        <v>0</v>
      </c>
      <c r="AA191" s="50">
        <f t="shared" ref="AA191:AA201" si="84">(M191*1000)/C191</f>
        <v>0</v>
      </c>
      <c r="AB191" s="51">
        <f t="shared" ref="AB191:AB201" si="85">(N191*1000)/C191</f>
        <v>0</v>
      </c>
      <c r="AC191" s="52">
        <f t="shared" ref="AC191:AC201" si="86">SUM(X191:AB191)</f>
        <v>0</v>
      </c>
      <c r="AD191" s="53">
        <f t="shared" ref="AD191:AD201" si="87">(R191*1000)/C191</f>
        <v>0</v>
      </c>
      <c r="AE191" s="54">
        <f t="shared" ref="AE191:AE201" si="88">SUM(AC191:AD191)</f>
        <v>0</v>
      </c>
    </row>
    <row r="192" spans="1:31" ht="18" customHeight="1">
      <c r="A192" s="30">
        <v>162001</v>
      </c>
      <c r="B192" s="31">
        <v>2.5</v>
      </c>
      <c r="C192" s="32">
        <v>25</v>
      </c>
      <c r="D192" s="574" t="s">
        <v>254</v>
      </c>
      <c r="E192" s="73"/>
      <c r="F192" s="73"/>
      <c r="G192" s="73"/>
      <c r="H192" s="36"/>
      <c r="I192" s="552"/>
      <c r="J192" s="116">
        <v>8</v>
      </c>
      <c r="K192" s="556"/>
      <c r="L192" s="556"/>
      <c r="M192" s="556"/>
      <c r="N192" s="557"/>
      <c r="O192" s="558">
        <f t="shared" si="78"/>
        <v>8</v>
      </c>
      <c r="P192" s="554"/>
      <c r="Q192" s="45"/>
      <c r="R192" s="554"/>
      <c r="S192" s="44">
        <f t="shared" si="80"/>
        <v>8</v>
      </c>
      <c r="T192" s="45"/>
      <c r="U192" s="46">
        <f t="shared" si="75"/>
        <v>8</v>
      </c>
      <c r="V192" s="47">
        <f t="shared" si="73"/>
        <v>0</v>
      </c>
      <c r="W192" s="48"/>
      <c r="X192" s="49">
        <f t="shared" si="81"/>
        <v>320</v>
      </c>
      <c r="Y192" s="50">
        <f t="shared" si="82"/>
        <v>0</v>
      </c>
      <c r="Z192" s="50">
        <f t="shared" si="83"/>
        <v>0</v>
      </c>
      <c r="AA192" s="50">
        <f t="shared" si="84"/>
        <v>0</v>
      </c>
      <c r="AB192" s="51">
        <f t="shared" si="85"/>
        <v>0</v>
      </c>
      <c r="AC192" s="52">
        <f t="shared" si="86"/>
        <v>320</v>
      </c>
      <c r="AD192" s="53">
        <f t="shared" si="87"/>
        <v>0</v>
      </c>
      <c r="AE192" s="54">
        <f t="shared" si="88"/>
        <v>320</v>
      </c>
    </row>
    <row r="193" spans="1:31" ht="18" hidden="1" customHeight="1">
      <c r="A193" s="30">
        <v>162001</v>
      </c>
      <c r="B193" s="31">
        <v>2.5</v>
      </c>
      <c r="C193" s="32">
        <v>40</v>
      </c>
      <c r="D193" s="574" t="s">
        <v>254</v>
      </c>
      <c r="E193" s="73" t="s">
        <v>255</v>
      </c>
      <c r="F193" s="73" t="s">
        <v>256</v>
      </c>
      <c r="G193" s="73" t="s">
        <v>257</v>
      </c>
      <c r="H193" s="36" t="s">
        <v>258</v>
      </c>
      <c r="I193" s="552" t="s">
        <v>259</v>
      </c>
      <c r="J193" s="553"/>
      <c r="K193" s="467"/>
      <c r="L193" s="467"/>
      <c r="M193" s="467"/>
      <c r="N193" s="339"/>
      <c r="O193" s="46">
        <f t="shared" si="78"/>
        <v>0</v>
      </c>
      <c r="P193" s="554"/>
      <c r="Q193" s="45"/>
      <c r="R193" s="554">
        <f t="shared" si="79"/>
        <v>0</v>
      </c>
      <c r="S193" s="44">
        <f t="shared" si="80"/>
        <v>0</v>
      </c>
      <c r="T193" s="45"/>
      <c r="U193" s="46">
        <f t="shared" si="75"/>
        <v>0</v>
      </c>
      <c r="V193" s="47">
        <f t="shared" si="73"/>
        <v>0</v>
      </c>
      <c r="W193" s="48"/>
      <c r="X193" s="49">
        <f t="shared" si="81"/>
        <v>0</v>
      </c>
      <c r="Y193" s="50">
        <f t="shared" si="82"/>
        <v>0</v>
      </c>
      <c r="Z193" s="50">
        <f t="shared" si="83"/>
        <v>0</v>
      </c>
      <c r="AA193" s="50">
        <f t="shared" si="84"/>
        <v>0</v>
      </c>
      <c r="AB193" s="51">
        <f t="shared" si="85"/>
        <v>0</v>
      </c>
      <c r="AC193" s="52">
        <f t="shared" si="86"/>
        <v>0</v>
      </c>
      <c r="AD193" s="53">
        <f t="shared" si="87"/>
        <v>0</v>
      </c>
      <c r="AE193" s="54">
        <f t="shared" si="88"/>
        <v>0</v>
      </c>
    </row>
    <row r="194" spans="1:31" ht="18" hidden="1" customHeight="1">
      <c r="A194" s="30">
        <v>163001</v>
      </c>
      <c r="B194" s="31">
        <v>3.5</v>
      </c>
      <c r="C194" s="32">
        <v>25</v>
      </c>
      <c r="D194" s="574" t="s">
        <v>260</v>
      </c>
      <c r="E194" s="73" t="s">
        <v>261</v>
      </c>
      <c r="F194" s="73" t="s">
        <v>262</v>
      </c>
      <c r="G194" s="73" t="s">
        <v>263</v>
      </c>
      <c r="H194" s="36" t="s">
        <v>264</v>
      </c>
      <c r="I194" s="552" t="s">
        <v>265</v>
      </c>
      <c r="J194" s="553"/>
      <c r="K194" s="467"/>
      <c r="L194" s="467"/>
      <c r="M194" s="467"/>
      <c r="N194" s="339"/>
      <c r="O194" s="46">
        <f t="shared" si="78"/>
        <v>0</v>
      </c>
      <c r="P194" s="554"/>
      <c r="Q194" s="45"/>
      <c r="R194" s="554">
        <f t="shared" si="79"/>
        <v>0</v>
      </c>
      <c r="S194" s="44">
        <f t="shared" si="80"/>
        <v>0</v>
      </c>
      <c r="T194" s="45"/>
      <c r="U194" s="46">
        <f t="shared" si="75"/>
        <v>0</v>
      </c>
      <c r="V194" s="47">
        <f t="shared" si="73"/>
        <v>0</v>
      </c>
      <c r="W194" s="48"/>
      <c r="X194" s="49">
        <f t="shared" si="81"/>
        <v>0</v>
      </c>
      <c r="Y194" s="50">
        <f t="shared" si="82"/>
        <v>0</v>
      </c>
      <c r="Z194" s="50">
        <f t="shared" si="83"/>
        <v>0</v>
      </c>
      <c r="AA194" s="50">
        <f t="shared" si="84"/>
        <v>0</v>
      </c>
      <c r="AB194" s="51">
        <f t="shared" si="85"/>
        <v>0</v>
      </c>
      <c r="AC194" s="52">
        <f t="shared" si="86"/>
        <v>0</v>
      </c>
      <c r="AD194" s="53">
        <f t="shared" si="87"/>
        <v>0</v>
      </c>
      <c r="AE194" s="54">
        <f t="shared" si="88"/>
        <v>0</v>
      </c>
    </row>
    <row r="195" spans="1:31" ht="18" hidden="1" customHeight="1">
      <c r="A195" s="30">
        <v>161201</v>
      </c>
      <c r="B195" s="31" t="s">
        <v>206</v>
      </c>
      <c r="C195" s="32">
        <v>5</v>
      </c>
      <c r="D195" s="574" t="s">
        <v>266</v>
      </c>
      <c r="E195" s="73" t="s">
        <v>267</v>
      </c>
      <c r="F195" s="73"/>
      <c r="G195" s="73"/>
      <c r="H195" s="36"/>
      <c r="I195" s="552"/>
      <c r="J195" s="553"/>
      <c r="K195" s="467"/>
      <c r="L195" s="467"/>
      <c r="M195" s="467"/>
      <c r="N195" s="339"/>
      <c r="O195" s="46">
        <f t="shared" si="78"/>
        <v>0</v>
      </c>
      <c r="P195" s="554"/>
      <c r="Q195" s="45"/>
      <c r="R195" s="554">
        <f t="shared" si="79"/>
        <v>0</v>
      </c>
      <c r="S195" s="44">
        <f t="shared" si="80"/>
        <v>0</v>
      </c>
      <c r="T195" s="45"/>
      <c r="U195" s="46">
        <f t="shared" si="75"/>
        <v>0</v>
      </c>
      <c r="V195" s="47">
        <f t="shared" si="73"/>
        <v>0</v>
      </c>
      <c r="W195" s="48"/>
      <c r="X195" s="49">
        <f t="shared" si="81"/>
        <v>0</v>
      </c>
      <c r="Y195" s="50">
        <f t="shared" si="82"/>
        <v>0</v>
      </c>
      <c r="Z195" s="50">
        <f t="shared" si="83"/>
        <v>0</v>
      </c>
      <c r="AA195" s="50">
        <f t="shared" si="84"/>
        <v>0</v>
      </c>
      <c r="AB195" s="51">
        <f t="shared" si="85"/>
        <v>0</v>
      </c>
      <c r="AC195" s="52">
        <f t="shared" si="86"/>
        <v>0</v>
      </c>
      <c r="AD195" s="53">
        <f t="shared" si="87"/>
        <v>0</v>
      </c>
      <c r="AE195" s="54">
        <f t="shared" si="88"/>
        <v>0</v>
      </c>
    </row>
    <row r="196" spans="1:31" ht="18" customHeight="1">
      <c r="A196" s="30">
        <v>161201</v>
      </c>
      <c r="B196" s="31" t="s">
        <v>206</v>
      </c>
      <c r="C196" s="32">
        <v>25</v>
      </c>
      <c r="D196" s="574" t="s">
        <v>266</v>
      </c>
      <c r="E196" s="73" t="s">
        <v>267</v>
      </c>
      <c r="F196" s="73"/>
      <c r="G196" s="73"/>
      <c r="H196" s="36"/>
      <c r="I196" s="552"/>
      <c r="J196" s="116">
        <v>16</v>
      </c>
      <c r="K196" s="556"/>
      <c r="L196" s="556"/>
      <c r="M196" s="556"/>
      <c r="N196" s="557"/>
      <c r="O196" s="558">
        <f t="shared" si="78"/>
        <v>16</v>
      </c>
      <c r="P196" s="554"/>
      <c r="Q196" s="45"/>
      <c r="R196" s="554"/>
      <c r="S196" s="44">
        <f t="shared" si="80"/>
        <v>16</v>
      </c>
      <c r="T196" s="45"/>
      <c r="U196" s="46">
        <f t="shared" si="75"/>
        <v>16</v>
      </c>
      <c r="V196" s="47">
        <f t="shared" si="73"/>
        <v>0</v>
      </c>
      <c r="W196" s="48"/>
      <c r="X196" s="49">
        <f t="shared" si="81"/>
        <v>640</v>
      </c>
      <c r="Y196" s="50">
        <f t="shared" si="82"/>
        <v>0</v>
      </c>
      <c r="Z196" s="50">
        <f t="shared" si="83"/>
        <v>0</v>
      </c>
      <c r="AA196" s="50">
        <f t="shared" si="84"/>
        <v>0</v>
      </c>
      <c r="AB196" s="51">
        <f t="shared" si="85"/>
        <v>0</v>
      </c>
      <c r="AC196" s="52">
        <f t="shared" si="86"/>
        <v>640</v>
      </c>
      <c r="AD196" s="53">
        <f t="shared" si="87"/>
        <v>0</v>
      </c>
      <c r="AE196" s="54">
        <f t="shared" si="88"/>
        <v>640</v>
      </c>
    </row>
    <row r="197" spans="1:31" ht="18" customHeight="1">
      <c r="A197" s="30">
        <v>162201</v>
      </c>
      <c r="B197" s="31">
        <v>2.5</v>
      </c>
      <c r="C197" s="32">
        <v>25</v>
      </c>
      <c r="D197" s="574" t="s">
        <v>268</v>
      </c>
      <c r="E197" s="73" t="s">
        <v>269</v>
      </c>
      <c r="F197" s="73"/>
      <c r="G197" s="73"/>
      <c r="H197" s="36"/>
      <c r="I197" s="552"/>
      <c r="J197" s="116">
        <v>32</v>
      </c>
      <c r="K197" s="556"/>
      <c r="L197" s="556"/>
      <c r="M197" s="556"/>
      <c r="N197" s="557"/>
      <c r="O197" s="558">
        <f t="shared" si="78"/>
        <v>32</v>
      </c>
      <c r="P197" s="554" t="s">
        <v>5</v>
      </c>
      <c r="Q197" s="45"/>
      <c r="R197" s="554"/>
      <c r="S197" s="44">
        <f t="shared" si="80"/>
        <v>32</v>
      </c>
      <c r="T197" s="45"/>
      <c r="U197" s="46">
        <f t="shared" si="75"/>
        <v>32</v>
      </c>
      <c r="V197" s="47">
        <f t="shared" si="73"/>
        <v>0</v>
      </c>
      <c r="W197" s="48"/>
      <c r="X197" s="49">
        <f t="shared" si="81"/>
        <v>1280</v>
      </c>
      <c r="Y197" s="50">
        <f t="shared" si="82"/>
        <v>0</v>
      </c>
      <c r="Z197" s="50">
        <f t="shared" si="83"/>
        <v>0</v>
      </c>
      <c r="AA197" s="50">
        <f t="shared" si="84"/>
        <v>0</v>
      </c>
      <c r="AB197" s="51">
        <f t="shared" si="85"/>
        <v>0</v>
      </c>
      <c r="AC197" s="52">
        <f t="shared" si="86"/>
        <v>1280</v>
      </c>
      <c r="AD197" s="53">
        <f t="shared" si="87"/>
        <v>0</v>
      </c>
      <c r="AE197" s="54">
        <f t="shared" si="88"/>
        <v>1280</v>
      </c>
    </row>
    <row r="198" spans="1:31" ht="18" hidden="1" customHeight="1">
      <c r="A198" s="30">
        <v>162301</v>
      </c>
      <c r="B198" s="108">
        <v>4</v>
      </c>
      <c r="C198" s="32">
        <v>25</v>
      </c>
      <c r="D198" s="574" t="s">
        <v>270</v>
      </c>
      <c r="E198" s="73" t="s">
        <v>271</v>
      </c>
      <c r="F198" s="73"/>
      <c r="G198" s="73"/>
      <c r="H198" s="36"/>
      <c r="I198" s="552"/>
      <c r="J198" s="553"/>
      <c r="K198" s="467"/>
      <c r="L198" s="467"/>
      <c r="M198" s="467"/>
      <c r="N198" s="339"/>
      <c r="O198" s="46">
        <f t="shared" si="78"/>
        <v>0</v>
      </c>
      <c r="P198" s="554"/>
      <c r="Q198" s="45"/>
      <c r="R198" s="554">
        <f t="shared" si="79"/>
        <v>0</v>
      </c>
      <c r="S198" s="44">
        <f t="shared" si="80"/>
        <v>0</v>
      </c>
      <c r="T198" s="45"/>
      <c r="U198" s="46">
        <f t="shared" si="75"/>
        <v>0</v>
      </c>
      <c r="V198" s="47">
        <f t="shared" si="73"/>
        <v>0</v>
      </c>
      <c r="W198" s="48"/>
      <c r="X198" s="49">
        <f t="shared" si="81"/>
        <v>0</v>
      </c>
      <c r="Y198" s="50">
        <f t="shared" si="82"/>
        <v>0</v>
      </c>
      <c r="Z198" s="50">
        <f t="shared" si="83"/>
        <v>0</v>
      </c>
      <c r="AA198" s="50">
        <f t="shared" si="84"/>
        <v>0</v>
      </c>
      <c r="AB198" s="51">
        <f t="shared" si="85"/>
        <v>0</v>
      </c>
      <c r="AC198" s="52">
        <f t="shared" si="86"/>
        <v>0</v>
      </c>
      <c r="AD198" s="53">
        <f t="shared" si="87"/>
        <v>0</v>
      </c>
      <c r="AE198" s="54">
        <f t="shared" si="88"/>
        <v>0</v>
      </c>
    </row>
    <row r="199" spans="1:31" ht="18" hidden="1" customHeight="1">
      <c r="A199" s="30">
        <v>163201</v>
      </c>
      <c r="B199" s="108">
        <v>4</v>
      </c>
      <c r="C199" s="32">
        <v>25</v>
      </c>
      <c r="D199" s="574" t="s">
        <v>272</v>
      </c>
      <c r="E199" s="73" t="s">
        <v>273</v>
      </c>
      <c r="F199" s="73"/>
      <c r="G199" s="73"/>
      <c r="H199" s="36"/>
      <c r="I199" s="552"/>
      <c r="J199" s="553"/>
      <c r="K199" s="467"/>
      <c r="L199" s="467"/>
      <c r="M199" s="467"/>
      <c r="N199" s="339"/>
      <c r="O199" s="46">
        <f t="shared" si="78"/>
        <v>0</v>
      </c>
      <c r="P199" s="554"/>
      <c r="Q199" s="45"/>
      <c r="R199" s="554">
        <f t="shared" si="79"/>
        <v>0</v>
      </c>
      <c r="S199" s="44">
        <f t="shared" si="80"/>
        <v>0</v>
      </c>
      <c r="T199" s="45"/>
      <c r="U199" s="46">
        <f t="shared" si="75"/>
        <v>0</v>
      </c>
      <c r="V199" s="47">
        <f t="shared" si="73"/>
        <v>0</v>
      </c>
      <c r="W199" s="48"/>
      <c r="X199" s="49">
        <f t="shared" si="81"/>
        <v>0</v>
      </c>
      <c r="Y199" s="50">
        <f t="shared" si="82"/>
        <v>0</v>
      </c>
      <c r="Z199" s="50">
        <f t="shared" si="83"/>
        <v>0</v>
      </c>
      <c r="AA199" s="50">
        <f t="shared" si="84"/>
        <v>0</v>
      </c>
      <c r="AB199" s="51">
        <f t="shared" si="85"/>
        <v>0</v>
      </c>
      <c r="AC199" s="52">
        <f t="shared" si="86"/>
        <v>0</v>
      </c>
      <c r="AD199" s="53">
        <f t="shared" si="87"/>
        <v>0</v>
      </c>
      <c r="AE199" s="54">
        <f t="shared" si="88"/>
        <v>0</v>
      </c>
    </row>
    <row r="200" spans="1:31" ht="18" hidden="1" customHeight="1">
      <c r="A200" s="30">
        <v>161101</v>
      </c>
      <c r="B200" s="31" t="s">
        <v>220</v>
      </c>
      <c r="C200" s="32">
        <v>5</v>
      </c>
      <c r="D200" s="574">
        <v>6514</v>
      </c>
      <c r="E200" s="73">
        <v>8914</v>
      </c>
      <c r="F200" s="73" t="s">
        <v>274</v>
      </c>
      <c r="G200" s="73">
        <v>9614</v>
      </c>
      <c r="H200" s="36">
        <v>8614</v>
      </c>
      <c r="I200" s="552"/>
      <c r="J200" s="553"/>
      <c r="K200" s="467"/>
      <c r="L200" s="467"/>
      <c r="M200" s="467"/>
      <c r="N200" s="339"/>
      <c r="O200" s="46">
        <f t="shared" si="78"/>
        <v>0</v>
      </c>
      <c r="P200" s="554"/>
      <c r="Q200" s="45"/>
      <c r="R200" s="554">
        <f t="shared" si="79"/>
        <v>0</v>
      </c>
      <c r="S200" s="44">
        <f t="shared" si="80"/>
        <v>0</v>
      </c>
      <c r="T200" s="45"/>
      <c r="U200" s="46">
        <f t="shared" si="75"/>
        <v>0</v>
      </c>
      <c r="V200" s="47">
        <f t="shared" si="73"/>
        <v>0</v>
      </c>
      <c r="W200" s="48"/>
      <c r="X200" s="49">
        <f t="shared" si="81"/>
        <v>0</v>
      </c>
      <c r="Y200" s="50">
        <f t="shared" si="82"/>
        <v>0</v>
      </c>
      <c r="Z200" s="50">
        <f t="shared" si="83"/>
        <v>0</v>
      </c>
      <c r="AA200" s="50">
        <f t="shared" si="84"/>
        <v>0</v>
      </c>
      <c r="AB200" s="51">
        <f t="shared" si="85"/>
        <v>0</v>
      </c>
      <c r="AC200" s="52">
        <f t="shared" si="86"/>
        <v>0</v>
      </c>
      <c r="AD200" s="53">
        <f t="shared" si="87"/>
        <v>0</v>
      </c>
      <c r="AE200" s="54">
        <f t="shared" si="88"/>
        <v>0</v>
      </c>
    </row>
    <row r="201" spans="1:31" ht="18" hidden="1" customHeight="1">
      <c r="A201" s="77">
        <v>161101</v>
      </c>
      <c r="B201" s="229" t="s">
        <v>220</v>
      </c>
      <c r="C201" s="78">
        <v>25</v>
      </c>
      <c r="D201" s="643">
        <v>6514</v>
      </c>
      <c r="E201" s="80">
        <v>8914</v>
      </c>
      <c r="F201" s="80" t="s">
        <v>274</v>
      </c>
      <c r="G201" s="80">
        <v>9614</v>
      </c>
      <c r="H201" s="81">
        <v>8614</v>
      </c>
      <c r="I201" s="644"/>
      <c r="J201" s="553"/>
      <c r="K201" s="467"/>
      <c r="L201" s="467"/>
      <c r="M201" s="467"/>
      <c r="N201" s="339"/>
      <c r="O201" s="46">
        <f t="shared" si="78"/>
        <v>0</v>
      </c>
      <c r="P201" s="554"/>
      <c r="Q201" s="45"/>
      <c r="R201" s="554">
        <f t="shared" si="79"/>
        <v>0</v>
      </c>
      <c r="S201" s="44">
        <f t="shared" si="80"/>
        <v>0</v>
      </c>
      <c r="T201" s="45"/>
      <c r="U201" s="46">
        <f t="shared" si="75"/>
        <v>0</v>
      </c>
      <c r="V201" s="47">
        <f t="shared" si="73"/>
        <v>0</v>
      </c>
      <c r="W201" s="48"/>
      <c r="X201" s="49">
        <f t="shared" si="81"/>
        <v>0</v>
      </c>
      <c r="Y201" s="50">
        <f t="shared" si="82"/>
        <v>0</v>
      </c>
      <c r="Z201" s="50">
        <f t="shared" si="83"/>
        <v>0</v>
      </c>
      <c r="AA201" s="50">
        <f t="shared" si="84"/>
        <v>0</v>
      </c>
      <c r="AB201" s="51">
        <f t="shared" si="85"/>
        <v>0</v>
      </c>
      <c r="AC201" s="52">
        <f t="shared" si="86"/>
        <v>0</v>
      </c>
      <c r="AD201" s="53">
        <f t="shared" si="87"/>
        <v>0</v>
      </c>
      <c r="AE201" s="54">
        <f t="shared" si="88"/>
        <v>0</v>
      </c>
    </row>
    <row r="202" spans="1:31" ht="18" customHeight="1">
      <c r="A202" s="119" t="s">
        <v>275</v>
      </c>
      <c r="B202" s="378"/>
      <c r="C202" s="799"/>
      <c r="D202" s="800"/>
      <c r="E202" s="123"/>
      <c r="F202" s="123"/>
      <c r="G202" s="123"/>
      <c r="H202" s="380"/>
      <c r="I202" s="801"/>
      <c r="J202" s="129">
        <f>SUM(J191:J201)</f>
        <v>56</v>
      </c>
      <c r="K202" s="129">
        <f t="shared" ref="K202:U202" si="89">SUM(K191:K201)</f>
        <v>0</v>
      </c>
      <c r="L202" s="129">
        <f t="shared" si="89"/>
        <v>0</v>
      </c>
      <c r="M202" s="129">
        <f t="shared" si="89"/>
        <v>0</v>
      </c>
      <c r="N202" s="133">
        <f t="shared" si="89"/>
        <v>0</v>
      </c>
      <c r="O202" s="130">
        <f t="shared" si="89"/>
        <v>56</v>
      </c>
      <c r="P202" s="133">
        <f t="shared" si="89"/>
        <v>0</v>
      </c>
      <c r="Q202" s="129">
        <f t="shared" si="89"/>
        <v>0</v>
      </c>
      <c r="R202" s="133">
        <f t="shared" si="89"/>
        <v>0</v>
      </c>
      <c r="S202" s="128">
        <f t="shared" si="89"/>
        <v>56</v>
      </c>
      <c r="T202" s="129">
        <f t="shared" si="89"/>
        <v>0</v>
      </c>
      <c r="U202" s="130">
        <f t="shared" si="89"/>
        <v>56</v>
      </c>
      <c r="V202" s="47">
        <f t="shared" si="73"/>
        <v>0</v>
      </c>
      <c r="W202" s="131"/>
      <c r="X202" s="132">
        <f t="shared" ref="X202:AE202" si="90">SUM(X191:X201)</f>
        <v>2240</v>
      </c>
      <c r="Y202" s="129">
        <f t="shared" si="90"/>
        <v>0</v>
      </c>
      <c r="Z202" s="129">
        <f t="shared" si="90"/>
        <v>0</v>
      </c>
      <c r="AA202" s="129">
        <f t="shared" si="90"/>
        <v>0</v>
      </c>
      <c r="AB202" s="133">
        <f t="shared" si="90"/>
        <v>0</v>
      </c>
      <c r="AC202" s="130">
        <f t="shared" si="90"/>
        <v>2240</v>
      </c>
      <c r="AD202" s="133">
        <f t="shared" si="90"/>
        <v>0</v>
      </c>
      <c r="AE202" s="134">
        <f t="shared" si="90"/>
        <v>2240</v>
      </c>
    </row>
    <row r="203" spans="1:31" ht="18" hidden="1" customHeight="1">
      <c r="A203" s="30">
        <v>132011</v>
      </c>
      <c r="B203" s="31" t="s">
        <v>206</v>
      </c>
      <c r="C203" s="32">
        <v>25</v>
      </c>
      <c r="D203" s="574">
        <v>531</v>
      </c>
      <c r="E203" s="73"/>
      <c r="F203" s="73"/>
      <c r="G203" s="73"/>
      <c r="H203" s="36"/>
      <c r="I203" s="552" t="s">
        <v>408</v>
      </c>
      <c r="J203" s="553"/>
      <c r="K203" s="467"/>
      <c r="L203" s="467"/>
      <c r="M203" s="467"/>
      <c r="N203" s="339"/>
      <c r="O203" s="46">
        <f t="shared" ref="O203:O252" si="91">SUM(J203:N203)</f>
        <v>0</v>
      </c>
      <c r="P203" s="554"/>
      <c r="Q203" s="45"/>
      <c r="R203" s="554">
        <f t="shared" ref="R203:R252" si="92">SUM(P203:Q203)</f>
        <v>0</v>
      </c>
      <c r="S203" s="44">
        <f t="shared" ref="S203:S252" si="93">SUM(O203,R203)</f>
        <v>0</v>
      </c>
      <c r="T203" s="45"/>
      <c r="U203" s="46">
        <f t="shared" si="75"/>
        <v>0</v>
      </c>
      <c r="V203" s="47">
        <f t="shared" si="73"/>
        <v>0</v>
      </c>
      <c r="W203" s="48"/>
      <c r="X203" s="49">
        <f t="shared" ref="X203:X213" si="94">(J203*1000)/C203</f>
        <v>0</v>
      </c>
      <c r="Y203" s="50">
        <f t="shared" ref="Y203:Y213" si="95">(K203*1000)/C203</f>
        <v>0</v>
      </c>
      <c r="Z203" s="50">
        <f t="shared" ref="Z203:Z213" si="96">(L203*1000)/C203</f>
        <v>0</v>
      </c>
      <c r="AA203" s="50">
        <f t="shared" ref="AA203:AA213" si="97">(M203*1000)/C203</f>
        <v>0</v>
      </c>
      <c r="AB203" s="51">
        <f t="shared" ref="AB203:AB213" si="98">(N203*1000)/C203</f>
        <v>0</v>
      </c>
      <c r="AC203" s="52">
        <f t="shared" ref="AC203:AC252" si="99">SUM(X203:AB203)</f>
        <v>0</v>
      </c>
      <c r="AD203" s="53">
        <f t="shared" ref="AD203:AD213" si="100">(R203*1000)/C203</f>
        <v>0</v>
      </c>
      <c r="AE203" s="54">
        <f t="shared" ref="AE203:AE252" si="101">SUM(AC203:AD203)</f>
        <v>0</v>
      </c>
    </row>
    <row r="204" spans="1:31" ht="18" hidden="1" customHeight="1">
      <c r="A204" s="218">
        <v>13201130</v>
      </c>
      <c r="B204" s="31" t="s">
        <v>206</v>
      </c>
      <c r="C204" s="219">
        <v>40</v>
      </c>
      <c r="D204" s="646"/>
      <c r="E204" s="232"/>
      <c r="F204" s="232"/>
      <c r="G204" s="232"/>
      <c r="H204" s="232"/>
      <c r="I204" s="647" t="s">
        <v>409</v>
      </c>
      <c r="J204" s="553"/>
      <c r="K204" s="467"/>
      <c r="L204" s="467"/>
      <c r="M204" s="467"/>
      <c r="N204" s="339"/>
      <c r="O204" s="46">
        <f t="shared" si="91"/>
        <v>0</v>
      </c>
      <c r="P204" s="554"/>
      <c r="Q204" s="45"/>
      <c r="R204" s="554">
        <f t="shared" si="92"/>
        <v>0</v>
      </c>
      <c r="S204" s="44">
        <f t="shared" si="93"/>
        <v>0</v>
      </c>
      <c r="T204" s="45"/>
      <c r="U204" s="46">
        <f t="shared" si="75"/>
        <v>0</v>
      </c>
      <c r="V204" s="47">
        <f t="shared" si="73"/>
        <v>0</v>
      </c>
      <c r="W204" s="48"/>
      <c r="X204" s="49">
        <f t="shared" si="94"/>
        <v>0</v>
      </c>
      <c r="Y204" s="50">
        <f t="shared" si="95"/>
        <v>0</v>
      </c>
      <c r="Z204" s="50">
        <f t="shared" si="96"/>
        <v>0</v>
      </c>
      <c r="AA204" s="50">
        <f t="shared" si="97"/>
        <v>0</v>
      </c>
      <c r="AB204" s="51">
        <f t="shared" si="98"/>
        <v>0</v>
      </c>
      <c r="AC204" s="52">
        <f t="shared" si="99"/>
        <v>0</v>
      </c>
      <c r="AD204" s="53">
        <f t="shared" si="100"/>
        <v>0</v>
      </c>
      <c r="AE204" s="54">
        <f t="shared" si="101"/>
        <v>0</v>
      </c>
    </row>
    <row r="205" spans="1:31" ht="18" hidden="1" customHeight="1">
      <c r="A205" s="30">
        <v>132031</v>
      </c>
      <c r="B205" s="31" t="s">
        <v>206</v>
      </c>
      <c r="C205" s="32">
        <v>25</v>
      </c>
      <c r="D205" s="574"/>
      <c r="E205" s="73"/>
      <c r="F205" s="73"/>
      <c r="G205" s="73"/>
      <c r="H205" s="36"/>
      <c r="I205" s="552" t="s">
        <v>410</v>
      </c>
      <c r="J205" s="553"/>
      <c r="K205" s="467"/>
      <c r="L205" s="467"/>
      <c r="M205" s="467"/>
      <c r="N205" s="339"/>
      <c r="O205" s="46">
        <f t="shared" si="91"/>
        <v>0</v>
      </c>
      <c r="P205" s="554"/>
      <c r="Q205" s="45"/>
      <c r="R205" s="554">
        <f t="shared" si="92"/>
        <v>0</v>
      </c>
      <c r="S205" s="44">
        <f t="shared" si="93"/>
        <v>0</v>
      </c>
      <c r="T205" s="45"/>
      <c r="U205" s="46">
        <f t="shared" si="75"/>
        <v>0</v>
      </c>
      <c r="V205" s="47">
        <f t="shared" si="73"/>
        <v>0</v>
      </c>
      <c r="W205" s="48"/>
      <c r="X205" s="49">
        <f t="shared" si="94"/>
        <v>0</v>
      </c>
      <c r="Y205" s="50">
        <f t="shared" si="95"/>
        <v>0</v>
      </c>
      <c r="Z205" s="50">
        <f t="shared" si="96"/>
        <v>0</v>
      </c>
      <c r="AA205" s="50">
        <f t="shared" si="97"/>
        <v>0</v>
      </c>
      <c r="AB205" s="51">
        <f t="shared" si="98"/>
        <v>0</v>
      </c>
      <c r="AC205" s="52">
        <f t="shared" si="99"/>
        <v>0</v>
      </c>
      <c r="AD205" s="53">
        <f t="shared" si="100"/>
        <v>0</v>
      </c>
      <c r="AE205" s="54">
        <f t="shared" si="101"/>
        <v>0</v>
      </c>
    </row>
    <row r="206" spans="1:31" ht="18" hidden="1" customHeight="1">
      <c r="A206" s="172">
        <v>132011</v>
      </c>
      <c r="B206" s="31" t="s">
        <v>206</v>
      </c>
      <c r="C206" s="96">
        <v>40</v>
      </c>
      <c r="D206" s="614">
        <v>531</v>
      </c>
      <c r="E206" s="103"/>
      <c r="F206" s="103"/>
      <c r="G206" s="103"/>
      <c r="H206" s="103"/>
      <c r="I206" s="645" t="s">
        <v>408</v>
      </c>
      <c r="J206" s="553"/>
      <c r="K206" s="467"/>
      <c r="L206" s="467"/>
      <c r="M206" s="467"/>
      <c r="N206" s="339"/>
      <c r="O206" s="46">
        <f t="shared" si="91"/>
        <v>0</v>
      </c>
      <c r="P206" s="554"/>
      <c r="Q206" s="45"/>
      <c r="R206" s="554">
        <f t="shared" si="92"/>
        <v>0</v>
      </c>
      <c r="S206" s="44">
        <f t="shared" si="93"/>
        <v>0</v>
      </c>
      <c r="T206" s="45"/>
      <c r="U206" s="46">
        <f t="shared" si="75"/>
        <v>0</v>
      </c>
      <c r="V206" s="47">
        <f t="shared" si="73"/>
        <v>0</v>
      </c>
      <c r="W206" s="48"/>
      <c r="X206" s="49">
        <f t="shared" si="94"/>
        <v>0</v>
      </c>
      <c r="Y206" s="50">
        <f t="shared" si="95"/>
        <v>0</v>
      </c>
      <c r="Z206" s="50">
        <f t="shared" si="96"/>
        <v>0</v>
      </c>
      <c r="AA206" s="50">
        <f t="shared" si="97"/>
        <v>0</v>
      </c>
      <c r="AB206" s="51">
        <f t="shared" si="98"/>
        <v>0</v>
      </c>
      <c r="AC206" s="52">
        <f t="shared" si="99"/>
        <v>0</v>
      </c>
      <c r="AD206" s="53">
        <f t="shared" si="100"/>
        <v>0</v>
      </c>
      <c r="AE206" s="54">
        <f t="shared" si="101"/>
        <v>0</v>
      </c>
    </row>
    <row r="207" spans="1:31" ht="18" hidden="1" customHeight="1">
      <c r="A207" s="172">
        <v>13201109</v>
      </c>
      <c r="B207" s="31" t="s">
        <v>206</v>
      </c>
      <c r="C207" s="96">
        <v>40</v>
      </c>
      <c r="D207" s="614"/>
      <c r="E207" s="103"/>
      <c r="F207" s="103"/>
      <c r="G207" s="103"/>
      <c r="H207" s="103"/>
      <c r="I207" s="645" t="s">
        <v>411</v>
      </c>
      <c r="J207" s="553"/>
      <c r="K207" s="467"/>
      <c r="L207" s="467"/>
      <c r="M207" s="467"/>
      <c r="N207" s="339"/>
      <c r="O207" s="46">
        <f t="shared" si="91"/>
        <v>0</v>
      </c>
      <c r="P207" s="554"/>
      <c r="Q207" s="45"/>
      <c r="R207" s="554">
        <f t="shared" si="92"/>
        <v>0</v>
      </c>
      <c r="S207" s="44">
        <f t="shared" si="93"/>
        <v>0</v>
      </c>
      <c r="T207" s="45"/>
      <c r="U207" s="46">
        <f t="shared" si="75"/>
        <v>0</v>
      </c>
      <c r="V207" s="47">
        <f t="shared" si="73"/>
        <v>0</v>
      </c>
      <c r="W207" s="48"/>
      <c r="X207" s="49">
        <f t="shared" si="94"/>
        <v>0</v>
      </c>
      <c r="Y207" s="50">
        <f t="shared" si="95"/>
        <v>0</v>
      </c>
      <c r="Z207" s="50">
        <f t="shared" si="96"/>
        <v>0</v>
      </c>
      <c r="AA207" s="50">
        <f t="shared" si="97"/>
        <v>0</v>
      </c>
      <c r="AB207" s="51">
        <f t="shared" si="98"/>
        <v>0</v>
      </c>
      <c r="AC207" s="52">
        <f t="shared" si="99"/>
        <v>0</v>
      </c>
      <c r="AD207" s="53">
        <f t="shared" si="100"/>
        <v>0</v>
      </c>
      <c r="AE207" s="54">
        <f t="shared" si="101"/>
        <v>0</v>
      </c>
    </row>
    <row r="208" spans="1:31" ht="18" hidden="1" customHeight="1">
      <c r="A208" s="172">
        <v>132021</v>
      </c>
      <c r="B208" s="31" t="s">
        <v>206</v>
      </c>
      <c r="C208" s="96">
        <v>40</v>
      </c>
      <c r="D208" s="614"/>
      <c r="E208" s="103"/>
      <c r="F208" s="103"/>
      <c r="G208" s="103"/>
      <c r="H208" s="103"/>
      <c r="I208" s="645" t="s">
        <v>412</v>
      </c>
      <c r="J208" s="553"/>
      <c r="K208" s="467"/>
      <c r="L208" s="467"/>
      <c r="M208" s="467"/>
      <c r="N208" s="339"/>
      <c r="O208" s="46">
        <f t="shared" si="91"/>
        <v>0</v>
      </c>
      <c r="P208" s="554"/>
      <c r="Q208" s="45"/>
      <c r="R208" s="554">
        <f t="shared" si="92"/>
        <v>0</v>
      </c>
      <c r="S208" s="44">
        <f t="shared" si="93"/>
        <v>0</v>
      </c>
      <c r="T208" s="45"/>
      <c r="U208" s="46">
        <f t="shared" si="75"/>
        <v>0</v>
      </c>
      <c r="V208" s="47">
        <f t="shared" si="73"/>
        <v>0</v>
      </c>
      <c r="W208" s="48"/>
      <c r="X208" s="49">
        <f t="shared" si="94"/>
        <v>0</v>
      </c>
      <c r="Y208" s="50">
        <f t="shared" si="95"/>
        <v>0</v>
      </c>
      <c r="Z208" s="50">
        <f t="shared" si="96"/>
        <v>0</v>
      </c>
      <c r="AA208" s="50">
        <f t="shared" si="97"/>
        <v>0</v>
      </c>
      <c r="AB208" s="51">
        <f t="shared" si="98"/>
        <v>0</v>
      </c>
      <c r="AC208" s="52">
        <f t="shared" si="99"/>
        <v>0</v>
      </c>
      <c r="AD208" s="53">
        <f t="shared" si="100"/>
        <v>0</v>
      </c>
      <c r="AE208" s="54">
        <f t="shared" si="101"/>
        <v>0</v>
      </c>
    </row>
    <row r="209" spans="1:31" ht="18" hidden="1" customHeight="1">
      <c r="A209" s="172">
        <v>13202130</v>
      </c>
      <c r="B209" s="31" t="s">
        <v>206</v>
      </c>
      <c r="C209" s="96">
        <v>40</v>
      </c>
      <c r="D209" s="614"/>
      <c r="E209" s="103"/>
      <c r="F209" s="103"/>
      <c r="G209" s="103"/>
      <c r="H209" s="103"/>
      <c r="I209" s="645" t="s">
        <v>413</v>
      </c>
      <c r="J209" s="553"/>
      <c r="K209" s="467"/>
      <c r="L209" s="467"/>
      <c r="M209" s="467"/>
      <c r="N209" s="339"/>
      <c r="O209" s="46">
        <f t="shared" si="91"/>
        <v>0</v>
      </c>
      <c r="P209" s="554"/>
      <c r="Q209" s="45"/>
      <c r="R209" s="554">
        <f t="shared" si="92"/>
        <v>0</v>
      </c>
      <c r="S209" s="44">
        <f t="shared" si="93"/>
        <v>0</v>
      </c>
      <c r="T209" s="45"/>
      <c r="U209" s="46">
        <f t="shared" si="75"/>
        <v>0</v>
      </c>
      <c r="V209" s="47">
        <f t="shared" ref="V209:V274" si="102">O209+R209-U209</f>
        <v>0</v>
      </c>
      <c r="W209" s="48"/>
      <c r="X209" s="49">
        <f t="shared" si="94"/>
        <v>0</v>
      </c>
      <c r="Y209" s="50">
        <f t="shared" si="95"/>
        <v>0</v>
      </c>
      <c r="Z209" s="50">
        <f t="shared" si="96"/>
        <v>0</v>
      </c>
      <c r="AA209" s="50">
        <f t="shared" si="97"/>
        <v>0</v>
      </c>
      <c r="AB209" s="51">
        <f t="shared" si="98"/>
        <v>0</v>
      </c>
      <c r="AC209" s="52">
        <f t="shared" si="99"/>
        <v>0</v>
      </c>
      <c r="AD209" s="53">
        <f t="shared" si="100"/>
        <v>0</v>
      </c>
      <c r="AE209" s="54">
        <f t="shared" si="101"/>
        <v>0</v>
      </c>
    </row>
    <row r="210" spans="1:31" ht="18" hidden="1" customHeight="1">
      <c r="A210" s="30">
        <v>133011</v>
      </c>
      <c r="B210" s="31" t="s">
        <v>220</v>
      </c>
      <c r="C210" s="32">
        <v>25</v>
      </c>
      <c r="D210" s="574">
        <v>532</v>
      </c>
      <c r="E210" s="73"/>
      <c r="F210" s="73"/>
      <c r="G210" s="73"/>
      <c r="H210" s="36"/>
      <c r="I210" s="552" t="s">
        <v>414</v>
      </c>
      <c r="J210" s="553"/>
      <c r="K210" s="467"/>
      <c r="L210" s="467"/>
      <c r="M210" s="467"/>
      <c r="N210" s="339"/>
      <c r="O210" s="46">
        <f t="shared" si="91"/>
        <v>0</v>
      </c>
      <c r="P210" s="554"/>
      <c r="Q210" s="45"/>
      <c r="R210" s="554">
        <f t="shared" si="92"/>
        <v>0</v>
      </c>
      <c r="S210" s="44">
        <f t="shared" si="93"/>
        <v>0</v>
      </c>
      <c r="T210" s="45"/>
      <c r="U210" s="46">
        <f t="shared" si="75"/>
        <v>0</v>
      </c>
      <c r="V210" s="47">
        <f t="shared" si="102"/>
        <v>0</v>
      </c>
      <c r="W210" s="48"/>
      <c r="X210" s="49">
        <f t="shared" si="94"/>
        <v>0</v>
      </c>
      <c r="Y210" s="50">
        <f t="shared" si="95"/>
        <v>0</v>
      </c>
      <c r="Z210" s="50">
        <f t="shared" si="96"/>
        <v>0</v>
      </c>
      <c r="AA210" s="50">
        <f t="shared" si="97"/>
        <v>0</v>
      </c>
      <c r="AB210" s="51">
        <f t="shared" si="98"/>
        <v>0</v>
      </c>
      <c r="AC210" s="52">
        <f t="shared" si="99"/>
        <v>0</v>
      </c>
      <c r="AD210" s="53">
        <f t="shared" si="100"/>
        <v>0</v>
      </c>
      <c r="AE210" s="54">
        <f t="shared" si="101"/>
        <v>0</v>
      </c>
    </row>
    <row r="211" spans="1:31" ht="18" hidden="1" customHeight="1">
      <c r="A211" s="30">
        <v>133031</v>
      </c>
      <c r="B211" s="31" t="s">
        <v>220</v>
      </c>
      <c r="C211" s="32">
        <v>25</v>
      </c>
      <c r="D211" s="574"/>
      <c r="E211" s="73"/>
      <c r="F211" s="73"/>
      <c r="G211" s="73"/>
      <c r="H211" s="36"/>
      <c r="I211" s="552" t="s">
        <v>415</v>
      </c>
      <c r="J211" s="553"/>
      <c r="K211" s="467"/>
      <c r="L211" s="467"/>
      <c r="M211" s="467"/>
      <c r="N211" s="339"/>
      <c r="O211" s="46">
        <f t="shared" si="91"/>
        <v>0</v>
      </c>
      <c r="P211" s="554"/>
      <c r="Q211" s="45"/>
      <c r="R211" s="554">
        <f t="shared" si="92"/>
        <v>0</v>
      </c>
      <c r="S211" s="44">
        <f t="shared" si="93"/>
        <v>0</v>
      </c>
      <c r="T211" s="45"/>
      <c r="U211" s="46">
        <f t="shared" si="75"/>
        <v>0</v>
      </c>
      <c r="V211" s="47">
        <f t="shared" si="102"/>
        <v>0</v>
      </c>
      <c r="W211" s="48"/>
      <c r="X211" s="49">
        <f t="shared" si="94"/>
        <v>0</v>
      </c>
      <c r="Y211" s="50">
        <f t="shared" si="95"/>
        <v>0</v>
      </c>
      <c r="Z211" s="50">
        <f t="shared" si="96"/>
        <v>0</v>
      </c>
      <c r="AA211" s="50">
        <f t="shared" si="97"/>
        <v>0</v>
      </c>
      <c r="AB211" s="51">
        <f t="shared" si="98"/>
        <v>0</v>
      </c>
      <c r="AC211" s="52">
        <f t="shared" si="99"/>
        <v>0</v>
      </c>
      <c r="AD211" s="53">
        <f t="shared" si="100"/>
        <v>0</v>
      </c>
      <c r="AE211" s="54">
        <f t="shared" si="101"/>
        <v>0</v>
      </c>
    </row>
    <row r="212" spans="1:31" ht="18" hidden="1" customHeight="1">
      <c r="A212" s="172">
        <v>133011</v>
      </c>
      <c r="B212" s="31" t="s">
        <v>220</v>
      </c>
      <c r="C212" s="96">
        <v>30</v>
      </c>
      <c r="D212" s="614"/>
      <c r="E212" s="103"/>
      <c r="F212" s="103"/>
      <c r="G212" s="103"/>
      <c r="H212" s="103"/>
      <c r="I212" s="645" t="s">
        <v>414</v>
      </c>
      <c r="J212" s="553"/>
      <c r="K212" s="467"/>
      <c r="L212" s="467"/>
      <c r="M212" s="467"/>
      <c r="N212" s="339"/>
      <c r="O212" s="46">
        <f t="shared" si="91"/>
        <v>0</v>
      </c>
      <c r="P212" s="554"/>
      <c r="Q212" s="45"/>
      <c r="R212" s="554">
        <f t="shared" si="92"/>
        <v>0</v>
      </c>
      <c r="S212" s="44">
        <f t="shared" si="93"/>
        <v>0</v>
      </c>
      <c r="T212" s="45"/>
      <c r="U212" s="46">
        <f t="shared" si="75"/>
        <v>0</v>
      </c>
      <c r="V212" s="47">
        <f t="shared" si="102"/>
        <v>0</v>
      </c>
      <c r="W212" s="48"/>
      <c r="X212" s="49">
        <f t="shared" si="94"/>
        <v>0</v>
      </c>
      <c r="Y212" s="50">
        <f t="shared" si="95"/>
        <v>0</v>
      </c>
      <c r="Z212" s="50">
        <f t="shared" si="96"/>
        <v>0</v>
      </c>
      <c r="AA212" s="50">
        <f t="shared" si="97"/>
        <v>0</v>
      </c>
      <c r="AB212" s="51">
        <f t="shared" si="98"/>
        <v>0</v>
      </c>
      <c r="AC212" s="52">
        <f t="shared" si="99"/>
        <v>0</v>
      </c>
      <c r="AD212" s="53">
        <f t="shared" si="100"/>
        <v>0</v>
      </c>
      <c r="AE212" s="54">
        <f t="shared" si="101"/>
        <v>0</v>
      </c>
    </row>
    <row r="213" spans="1:31" ht="18" hidden="1" customHeight="1">
      <c r="A213" s="172">
        <v>133011</v>
      </c>
      <c r="B213" s="31" t="s">
        <v>220</v>
      </c>
      <c r="C213" s="96">
        <v>40</v>
      </c>
      <c r="D213" s="614">
        <v>532</v>
      </c>
      <c r="E213" s="103"/>
      <c r="F213" s="103"/>
      <c r="G213" s="103"/>
      <c r="H213" s="103"/>
      <c r="I213" s="645" t="s">
        <v>414</v>
      </c>
      <c r="J213" s="553"/>
      <c r="K213" s="467"/>
      <c r="L213" s="467"/>
      <c r="M213" s="467"/>
      <c r="N213" s="339"/>
      <c r="O213" s="46">
        <f t="shared" si="91"/>
        <v>0</v>
      </c>
      <c r="P213" s="554"/>
      <c r="Q213" s="45"/>
      <c r="R213" s="554">
        <f t="shared" si="92"/>
        <v>0</v>
      </c>
      <c r="S213" s="44">
        <f t="shared" si="93"/>
        <v>0</v>
      </c>
      <c r="T213" s="45"/>
      <c r="U213" s="46">
        <f t="shared" si="75"/>
        <v>0</v>
      </c>
      <c r="V213" s="47">
        <f t="shared" si="102"/>
        <v>0</v>
      </c>
      <c r="W213" s="48"/>
      <c r="X213" s="49">
        <f t="shared" si="94"/>
        <v>0</v>
      </c>
      <c r="Y213" s="50">
        <f t="shared" si="95"/>
        <v>0</v>
      </c>
      <c r="Z213" s="50">
        <f t="shared" si="96"/>
        <v>0</v>
      </c>
      <c r="AA213" s="50">
        <f t="shared" si="97"/>
        <v>0</v>
      </c>
      <c r="AB213" s="51">
        <f t="shared" si="98"/>
        <v>0</v>
      </c>
      <c r="AC213" s="52">
        <f t="shared" si="99"/>
        <v>0</v>
      </c>
      <c r="AD213" s="53">
        <f t="shared" si="100"/>
        <v>0</v>
      </c>
      <c r="AE213" s="54">
        <f t="shared" si="101"/>
        <v>0</v>
      </c>
    </row>
    <row r="214" spans="1:31" ht="18" hidden="1" customHeight="1">
      <c r="A214" s="30">
        <v>133011</v>
      </c>
      <c r="B214" s="31" t="s">
        <v>220</v>
      </c>
      <c r="C214" s="736" t="s">
        <v>75</v>
      </c>
      <c r="D214" s="797"/>
      <c r="E214" s="221"/>
      <c r="F214" s="221"/>
      <c r="G214" s="221"/>
      <c r="H214" s="221"/>
      <c r="I214" s="667" t="s">
        <v>414</v>
      </c>
      <c r="J214" s="593"/>
      <c r="K214" s="594"/>
      <c r="L214" s="594"/>
      <c r="M214" s="594"/>
      <c r="N214" s="572"/>
      <c r="O214" s="573">
        <f t="shared" si="91"/>
        <v>0</v>
      </c>
      <c r="P214" s="567"/>
      <c r="Q214" s="571"/>
      <c r="R214" s="567">
        <f t="shared" si="92"/>
        <v>0</v>
      </c>
      <c r="S214" s="570"/>
      <c r="T214" s="570">
        <f>SUM(O214,R214)</f>
        <v>0</v>
      </c>
      <c r="U214" s="46">
        <f t="shared" si="75"/>
        <v>0</v>
      </c>
      <c r="V214" s="47">
        <f t="shared" si="102"/>
        <v>0</v>
      </c>
      <c r="W214" s="48"/>
      <c r="X214" s="49">
        <v>0</v>
      </c>
      <c r="Y214" s="50"/>
      <c r="Z214" s="50"/>
      <c r="AA214" s="50"/>
      <c r="AB214" s="51"/>
      <c r="AC214" s="52">
        <f t="shared" si="99"/>
        <v>0</v>
      </c>
      <c r="AD214" s="53"/>
      <c r="AE214" s="54">
        <f t="shared" si="101"/>
        <v>0</v>
      </c>
    </row>
    <row r="215" spans="1:31" ht="18" hidden="1" customHeight="1">
      <c r="A215" s="30">
        <v>135011</v>
      </c>
      <c r="B215" s="31" t="s">
        <v>220</v>
      </c>
      <c r="C215" s="32">
        <v>25</v>
      </c>
      <c r="D215" s="574"/>
      <c r="E215" s="73"/>
      <c r="F215" s="73"/>
      <c r="G215" s="73"/>
      <c r="H215" s="36"/>
      <c r="I215" s="568" t="s">
        <v>416</v>
      </c>
      <c r="J215" s="593"/>
      <c r="K215" s="594"/>
      <c r="L215" s="594"/>
      <c r="M215" s="594"/>
      <c r="N215" s="572"/>
      <c r="O215" s="573">
        <f t="shared" si="91"/>
        <v>0</v>
      </c>
      <c r="P215" s="567"/>
      <c r="Q215" s="571"/>
      <c r="R215" s="567">
        <f t="shared" si="92"/>
        <v>0</v>
      </c>
      <c r="S215" s="570">
        <f t="shared" si="93"/>
        <v>0</v>
      </c>
      <c r="T215" s="570">
        <f>SUM(O215,R215)</f>
        <v>0</v>
      </c>
      <c r="U215" s="46">
        <f t="shared" si="75"/>
        <v>0</v>
      </c>
      <c r="V215" s="47">
        <f t="shared" si="102"/>
        <v>0</v>
      </c>
      <c r="W215" s="48"/>
      <c r="X215" s="49">
        <f t="shared" ref="X215:X222" si="103">(J215*1000)/C215</f>
        <v>0</v>
      </c>
      <c r="Y215" s="50">
        <f t="shared" ref="Y215:Y222" si="104">(K215*1000)/C215</f>
        <v>0</v>
      </c>
      <c r="Z215" s="50">
        <f t="shared" ref="Z215:Z222" si="105">(L215*1000)/C215</f>
        <v>0</v>
      </c>
      <c r="AA215" s="50">
        <f t="shared" ref="AA215:AA222" si="106">(M215*1000)/C215</f>
        <v>0</v>
      </c>
      <c r="AB215" s="51">
        <f t="shared" ref="AB215:AB222" si="107">(N215*1000)/C215</f>
        <v>0</v>
      </c>
      <c r="AC215" s="52">
        <f t="shared" si="99"/>
        <v>0</v>
      </c>
      <c r="AD215" s="53">
        <f t="shared" ref="AD215:AD222" si="108">(R215*1000)/C215</f>
        <v>0</v>
      </c>
      <c r="AE215" s="54">
        <f t="shared" si="101"/>
        <v>0</v>
      </c>
    </row>
    <row r="216" spans="1:31" ht="18" hidden="1" customHeight="1">
      <c r="A216" s="30">
        <v>13301145</v>
      </c>
      <c r="B216" s="31" t="s">
        <v>220</v>
      </c>
      <c r="C216" s="32">
        <v>25</v>
      </c>
      <c r="D216" s="574"/>
      <c r="E216" s="73"/>
      <c r="F216" s="73"/>
      <c r="G216" s="73"/>
      <c r="H216" s="36"/>
      <c r="I216" s="568" t="s">
        <v>417</v>
      </c>
      <c r="J216" s="593"/>
      <c r="K216" s="594"/>
      <c r="L216" s="594"/>
      <c r="M216" s="594"/>
      <c r="N216" s="572"/>
      <c r="O216" s="573">
        <f t="shared" si="91"/>
        <v>0</v>
      </c>
      <c r="P216" s="567"/>
      <c r="Q216" s="571"/>
      <c r="R216" s="567">
        <f t="shared" si="92"/>
        <v>0</v>
      </c>
      <c r="S216" s="570">
        <f t="shared" si="93"/>
        <v>0</v>
      </c>
      <c r="T216" s="570">
        <f>SUM(O216,R216)</f>
        <v>0</v>
      </c>
      <c r="U216" s="46">
        <f t="shared" si="75"/>
        <v>0</v>
      </c>
      <c r="V216" s="47">
        <f t="shared" si="102"/>
        <v>0</v>
      </c>
      <c r="W216" s="48"/>
      <c r="X216" s="49">
        <f t="shared" si="103"/>
        <v>0</v>
      </c>
      <c r="Y216" s="50">
        <f t="shared" si="104"/>
        <v>0</v>
      </c>
      <c r="Z216" s="50">
        <f t="shared" si="105"/>
        <v>0</v>
      </c>
      <c r="AA216" s="50">
        <f t="shared" si="106"/>
        <v>0</v>
      </c>
      <c r="AB216" s="51">
        <f t="shared" si="107"/>
        <v>0</v>
      </c>
      <c r="AC216" s="52">
        <f t="shared" si="99"/>
        <v>0</v>
      </c>
      <c r="AD216" s="53">
        <f t="shared" si="108"/>
        <v>0</v>
      </c>
      <c r="AE216" s="54">
        <f t="shared" si="101"/>
        <v>0</v>
      </c>
    </row>
    <row r="217" spans="1:31" ht="18" hidden="1" customHeight="1">
      <c r="A217" s="802">
        <v>13301808</v>
      </c>
      <c r="B217" s="31" t="s">
        <v>220</v>
      </c>
      <c r="C217" s="736" t="s">
        <v>75</v>
      </c>
      <c r="D217" s="614"/>
      <c r="E217" s="103"/>
      <c r="F217" s="103"/>
      <c r="G217" s="103"/>
      <c r="H217" s="103"/>
      <c r="I217" s="793" t="s">
        <v>418</v>
      </c>
      <c r="J217" s="593"/>
      <c r="K217" s="594"/>
      <c r="L217" s="594"/>
      <c r="M217" s="594"/>
      <c r="N217" s="572"/>
      <c r="O217" s="573">
        <f t="shared" si="91"/>
        <v>0</v>
      </c>
      <c r="P217" s="567"/>
      <c r="Q217" s="571"/>
      <c r="R217" s="567">
        <f t="shared" si="92"/>
        <v>0</v>
      </c>
      <c r="S217" s="570"/>
      <c r="T217" s="570">
        <f>SUM(O217,R217)</f>
        <v>0</v>
      </c>
      <c r="U217" s="46">
        <f t="shared" si="75"/>
        <v>0</v>
      </c>
      <c r="V217" s="47">
        <f t="shared" si="102"/>
        <v>0</v>
      </c>
      <c r="W217" s="48"/>
      <c r="X217" s="49"/>
      <c r="Y217" s="50"/>
      <c r="Z217" s="50"/>
      <c r="AA217" s="50"/>
      <c r="AB217" s="51"/>
      <c r="AC217" s="52">
        <f t="shared" si="99"/>
        <v>0</v>
      </c>
      <c r="AD217" s="53"/>
      <c r="AE217" s="54">
        <f t="shared" si="101"/>
        <v>0</v>
      </c>
    </row>
    <row r="218" spans="1:31" ht="18" hidden="1" customHeight="1">
      <c r="A218" s="172">
        <v>13301844</v>
      </c>
      <c r="B218" s="31" t="s">
        <v>220</v>
      </c>
      <c r="C218" s="736" t="s">
        <v>75</v>
      </c>
      <c r="D218" s="614"/>
      <c r="E218" s="103"/>
      <c r="F218" s="103"/>
      <c r="G218" s="103"/>
      <c r="H218" s="103"/>
      <c r="I218" s="793" t="s">
        <v>419</v>
      </c>
      <c r="J218" s="593"/>
      <c r="K218" s="594"/>
      <c r="L218" s="594"/>
      <c r="M218" s="594"/>
      <c r="N218" s="572"/>
      <c r="O218" s="573"/>
      <c r="P218" s="567"/>
      <c r="Q218" s="571"/>
      <c r="R218" s="567">
        <f t="shared" si="92"/>
        <v>0</v>
      </c>
      <c r="S218" s="570"/>
      <c r="T218" s="567">
        <f>SUM(R218:S218)</f>
        <v>0</v>
      </c>
      <c r="U218" s="46">
        <f t="shared" si="75"/>
        <v>0</v>
      </c>
      <c r="V218" s="47">
        <f t="shared" si="102"/>
        <v>0</v>
      </c>
      <c r="W218" s="48"/>
      <c r="X218" s="49"/>
      <c r="Y218" s="50"/>
      <c r="Z218" s="50"/>
      <c r="AA218" s="50"/>
      <c r="AB218" s="51"/>
      <c r="AC218" s="52"/>
      <c r="AD218" s="53"/>
      <c r="AE218" s="54"/>
    </row>
    <row r="219" spans="1:31" ht="18" hidden="1" customHeight="1">
      <c r="A219" s="172">
        <v>13301130</v>
      </c>
      <c r="B219" s="31" t="s">
        <v>220</v>
      </c>
      <c r="C219" s="96">
        <v>40</v>
      </c>
      <c r="D219" s="614"/>
      <c r="E219" s="103"/>
      <c r="F219" s="103"/>
      <c r="G219" s="103"/>
      <c r="H219" s="103"/>
      <c r="I219" s="803" t="s">
        <v>420</v>
      </c>
      <c r="J219" s="593"/>
      <c r="K219" s="594"/>
      <c r="L219" s="594"/>
      <c r="M219" s="594"/>
      <c r="N219" s="572"/>
      <c r="O219" s="573">
        <f t="shared" si="91"/>
        <v>0</v>
      </c>
      <c r="P219" s="567"/>
      <c r="Q219" s="571"/>
      <c r="R219" s="567">
        <f t="shared" si="92"/>
        <v>0</v>
      </c>
      <c r="S219" s="570">
        <f t="shared" si="93"/>
        <v>0</v>
      </c>
      <c r="T219" s="570">
        <f t="shared" ref="T219:T250" si="109">SUM(O219,R219)</f>
        <v>0</v>
      </c>
      <c r="U219" s="46">
        <f t="shared" si="75"/>
        <v>0</v>
      </c>
      <c r="V219" s="47">
        <f t="shared" si="102"/>
        <v>0</v>
      </c>
      <c r="W219" s="48"/>
      <c r="X219" s="49">
        <f t="shared" si="103"/>
        <v>0</v>
      </c>
      <c r="Y219" s="50">
        <f t="shared" si="104"/>
        <v>0</v>
      </c>
      <c r="Z219" s="50">
        <f t="shared" si="105"/>
        <v>0</v>
      </c>
      <c r="AA219" s="50">
        <f t="shared" si="106"/>
        <v>0</v>
      </c>
      <c r="AB219" s="51">
        <f t="shared" si="107"/>
        <v>0</v>
      </c>
      <c r="AC219" s="52">
        <f t="shared" si="99"/>
        <v>0</v>
      </c>
      <c r="AD219" s="53">
        <f t="shared" si="108"/>
        <v>0</v>
      </c>
      <c r="AE219" s="54">
        <f t="shared" si="101"/>
        <v>0</v>
      </c>
    </row>
    <row r="220" spans="1:31" ht="18" hidden="1" customHeight="1">
      <c r="A220" s="172">
        <v>13301140</v>
      </c>
      <c r="B220" s="31" t="s">
        <v>220</v>
      </c>
      <c r="C220" s="96">
        <v>40</v>
      </c>
      <c r="D220" s="614"/>
      <c r="E220" s="103"/>
      <c r="F220" s="103"/>
      <c r="G220" s="103"/>
      <c r="H220" s="103"/>
      <c r="I220" s="803" t="s">
        <v>421</v>
      </c>
      <c r="J220" s="593"/>
      <c r="K220" s="594"/>
      <c r="L220" s="594"/>
      <c r="M220" s="594"/>
      <c r="N220" s="572"/>
      <c r="O220" s="573">
        <f>SUM(J220:N220)</f>
        <v>0</v>
      </c>
      <c r="P220" s="567"/>
      <c r="Q220" s="571"/>
      <c r="R220" s="567">
        <f>SUM(P220:Q220)</f>
        <v>0</v>
      </c>
      <c r="S220" s="570">
        <f t="shared" si="93"/>
        <v>0</v>
      </c>
      <c r="T220" s="570">
        <f t="shared" si="109"/>
        <v>0</v>
      </c>
      <c r="U220" s="46">
        <f t="shared" si="75"/>
        <v>0</v>
      </c>
      <c r="V220" s="47">
        <f t="shared" si="102"/>
        <v>0</v>
      </c>
      <c r="W220" s="48"/>
      <c r="X220" s="49">
        <f t="shared" si="103"/>
        <v>0</v>
      </c>
      <c r="Y220" s="50">
        <f t="shared" si="104"/>
        <v>0</v>
      </c>
      <c r="Z220" s="50">
        <f t="shared" si="105"/>
        <v>0</v>
      </c>
      <c r="AA220" s="50">
        <f t="shared" si="106"/>
        <v>0</v>
      </c>
      <c r="AB220" s="51">
        <f t="shared" si="107"/>
        <v>0</v>
      </c>
      <c r="AC220" s="52">
        <f>SUM(X220:AB220)</f>
        <v>0</v>
      </c>
      <c r="AD220" s="53">
        <f t="shared" si="108"/>
        <v>0</v>
      </c>
      <c r="AE220" s="54">
        <f>SUM(AC220:AD220)</f>
        <v>0</v>
      </c>
    </row>
    <row r="221" spans="1:31" ht="18" hidden="1" customHeight="1">
      <c r="A221" s="381">
        <v>13301144</v>
      </c>
      <c r="B221" s="31" t="s">
        <v>220</v>
      </c>
      <c r="C221" s="32">
        <v>25</v>
      </c>
      <c r="D221" s="574"/>
      <c r="E221" s="73"/>
      <c r="F221" s="73"/>
      <c r="G221" s="73"/>
      <c r="H221" s="73"/>
      <c r="I221" s="568" t="s">
        <v>422</v>
      </c>
      <c r="J221" s="593"/>
      <c r="K221" s="594"/>
      <c r="L221" s="594"/>
      <c r="M221" s="594"/>
      <c r="N221" s="572"/>
      <c r="O221" s="573">
        <f t="shared" si="91"/>
        <v>0</v>
      </c>
      <c r="P221" s="567"/>
      <c r="Q221" s="571"/>
      <c r="R221" s="567">
        <f t="shared" si="92"/>
        <v>0</v>
      </c>
      <c r="S221" s="570">
        <f t="shared" si="93"/>
        <v>0</v>
      </c>
      <c r="T221" s="570">
        <f t="shared" si="109"/>
        <v>0</v>
      </c>
      <c r="U221" s="46">
        <f t="shared" si="75"/>
        <v>0</v>
      </c>
      <c r="V221" s="47">
        <f t="shared" si="102"/>
        <v>0</v>
      </c>
      <c r="W221" s="48"/>
      <c r="X221" s="49">
        <f t="shared" si="103"/>
        <v>0</v>
      </c>
      <c r="Y221" s="50">
        <f t="shared" si="104"/>
        <v>0</v>
      </c>
      <c r="Z221" s="50">
        <f t="shared" si="105"/>
        <v>0</v>
      </c>
      <c r="AA221" s="50">
        <f t="shared" si="106"/>
        <v>0</v>
      </c>
      <c r="AB221" s="51">
        <f t="shared" si="107"/>
        <v>0</v>
      </c>
      <c r="AC221" s="52">
        <f t="shared" si="99"/>
        <v>0</v>
      </c>
      <c r="AD221" s="53">
        <f t="shared" si="108"/>
        <v>0</v>
      </c>
      <c r="AE221" s="54">
        <f t="shared" si="101"/>
        <v>0</v>
      </c>
    </row>
    <row r="222" spans="1:31" ht="18" hidden="1" customHeight="1">
      <c r="A222" s="172">
        <v>133021</v>
      </c>
      <c r="B222" s="31" t="s">
        <v>220</v>
      </c>
      <c r="C222" s="96">
        <v>40</v>
      </c>
      <c r="D222" s="614"/>
      <c r="E222" s="103"/>
      <c r="F222" s="103"/>
      <c r="G222" s="103"/>
      <c r="H222" s="103"/>
      <c r="I222" s="803" t="s">
        <v>423</v>
      </c>
      <c r="J222" s="593"/>
      <c r="K222" s="594"/>
      <c r="L222" s="594"/>
      <c r="M222" s="594"/>
      <c r="N222" s="572"/>
      <c r="O222" s="573">
        <f t="shared" si="91"/>
        <v>0</v>
      </c>
      <c r="P222" s="567"/>
      <c r="Q222" s="571"/>
      <c r="R222" s="567">
        <f t="shared" si="92"/>
        <v>0</v>
      </c>
      <c r="S222" s="570">
        <f t="shared" si="93"/>
        <v>0</v>
      </c>
      <c r="T222" s="570">
        <f t="shared" si="109"/>
        <v>0</v>
      </c>
      <c r="U222" s="46">
        <f t="shared" si="75"/>
        <v>0</v>
      </c>
      <c r="V222" s="47">
        <f t="shared" si="102"/>
        <v>0</v>
      </c>
      <c r="W222" s="48"/>
      <c r="X222" s="49">
        <f t="shared" si="103"/>
        <v>0</v>
      </c>
      <c r="Y222" s="50">
        <f t="shared" si="104"/>
        <v>0</v>
      </c>
      <c r="Z222" s="50">
        <f t="shared" si="105"/>
        <v>0</v>
      </c>
      <c r="AA222" s="50">
        <f t="shared" si="106"/>
        <v>0</v>
      </c>
      <c r="AB222" s="51">
        <f t="shared" si="107"/>
        <v>0</v>
      </c>
      <c r="AC222" s="52">
        <f t="shared" si="99"/>
        <v>0</v>
      </c>
      <c r="AD222" s="53">
        <f t="shared" si="108"/>
        <v>0</v>
      </c>
      <c r="AE222" s="54">
        <f t="shared" si="101"/>
        <v>0</v>
      </c>
    </row>
    <row r="223" spans="1:31" ht="18" hidden="1" customHeight="1">
      <c r="A223" s="172">
        <v>133021</v>
      </c>
      <c r="B223" s="31" t="s">
        <v>220</v>
      </c>
      <c r="C223" s="96" t="s">
        <v>75</v>
      </c>
      <c r="D223" s="614"/>
      <c r="E223" s="103"/>
      <c r="F223" s="103"/>
      <c r="G223" s="103"/>
      <c r="H223" s="103"/>
      <c r="I223" s="803" t="s">
        <v>423</v>
      </c>
      <c r="J223" s="593"/>
      <c r="K223" s="594"/>
      <c r="L223" s="594"/>
      <c r="M223" s="594"/>
      <c r="N223" s="572"/>
      <c r="O223" s="573">
        <f t="shared" si="91"/>
        <v>0</v>
      </c>
      <c r="P223" s="567"/>
      <c r="Q223" s="571"/>
      <c r="R223" s="567">
        <f t="shared" si="92"/>
        <v>0</v>
      </c>
      <c r="S223" s="570">
        <f t="shared" si="93"/>
        <v>0</v>
      </c>
      <c r="T223" s="570">
        <f t="shared" si="109"/>
        <v>0</v>
      </c>
      <c r="U223" s="46">
        <f t="shared" si="75"/>
        <v>0</v>
      </c>
      <c r="V223" s="47">
        <f t="shared" si="102"/>
        <v>0</v>
      </c>
      <c r="W223" s="48"/>
      <c r="X223" s="49"/>
      <c r="Y223" s="50"/>
      <c r="Z223" s="50"/>
      <c r="AA223" s="50"/>
      <c r="AB223" s="51"/>
      <c r="AC223" s="52">
        <f t="shared" si="99"/>
        <v>0</v>
      </c>
      <c r="AD223" s="53"/>
      <c r="AE223" s="54">
        <f t="shared" si="101"/>
        <v>0</v>
      </c>
    </row>
    <row r="224" spans="1:31" ht="18" hidden="1" customHeight="1">
      <c r="A224" s="172">
        <v>13302109</v>
      </c>
      <c r="B224" s="31" t="s">
        <v>220</v>
      </c>
      <c r="C224" s="96">
        <v>40</v>
      </c>
      <c r="D224" s="614"/>
      <c r="E224" s="103"/>
      <c r="F224" s="103"/>
      <c r="G224" s="103"/>
      <c r="H224" s="103"/>
      <c r="I224" s="803" t="s">
        <v>424</v>
      </c>
      <c r="J224" s="593"/>
      <c r="K224" s="594"/>
      <c r="L224" s="594"/>
      <c r="M224" s="594"/>
      <c r="N224" s="572"/>
      <c r="O224" s="573">
        <f t="shared" si="91"/>
        <v>0</v>
      </c>
      <c r="P224" s="567"/>
      <c r="Q224" s="571"/>
      <c r="R224" s="567">
        <f t="shared" si="92"/>
        <v>0</v>
      </c>
      <c r="S224" s="570">
        <f t="shared" si="93"/>
        <v>0</v>
      </c>
      <c r="T224" s="570">
        <f t="shared" si="109"/>
        <v>0</v>
      </c>
      <c r="U224" s="46">
        <f t="shared" si="75"/>
        <v>0</v>
      </c>
      <c r="V224" s="47">
        <f t="shared" si="102"/>
        <v>0</v>
      </c>
      <c r="W224" s="48"/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99"/>
        <v>0</v>
      </c>
      <c r="AD224" s="53">
        <f>(R224*1000)/C224</f>
        <v>0</v>
      </c>
      <c r="AE224" s="54">
        <f t="shared" si="101"/>
        <v>0</v>
      </c>
    </row>
    <row r="225" spans="1:31" ht="18" hidden="1" customHeight="1">
      <c r="A225" s="172">
        <v>13302130</v>
      </c>
      <c r="B225" s="31" t="s">
        <v>220</v>
      </c>
      <c r="C225" s="96">
        <v>40</v>
      </c>
      <c r="D225" s="614"/>
      <c r="E225" s="103"/>
      <c r="F225" s="103"/>
      <c r="G225" s="103"/>
      <c r="H225" s="103"/>
      <c r="I225" s="803" t="s">
        <v>425</v>
      </c>
      <c r="J225" s="593"/>
      <c r="K225" s="594"/>
      <c r="L225" s="594"/>
      <c r="M225" s="594"/>
      <c r="N225" s="572"/>
      <c r="O225" s="573">
        <f t="shared" si="91"/>
        <v>0</v>
      </c>
      <c r="P225" s="567"/>
      <c r="Q225" s="571"/>
      <c r="R225" s="567">
        <f t="shared" si="92"/>
        <v>0</v>
      </c>
      <c r="S225" s="570">
        <f t="shared" si="93"/>
        <v>0</v>
      </c>
      <c r="T225" s="570">
        <f t="shared" si="109"/>
        <v>0</v>
      </c>
      <c r="U225" s="46">
        <f t="shared" si="75"/>
        <v>0</v>
      </c>
      <c r="V225" s="47">
        <f t="shared" si="102"/>
        <v>0</v>
      </c>
      <c r="W225" s="48"/>
      <c r="X225" s="49">
        <f>(J225*1000)/C225</f>
        <v>0</v>
      </c>
      <c r="Y225" s="50">
        <f>(K225*1000)/C225</f>
        <v>0</v>
      </c>
      <c r="Z225" s="50">
        <f>(L225*1000)/C225</f>
        <v>0</v>
      </c>
      <c r="AA225" s="50">
        <f>(M225*1000)/C225</f>
        <v>0</v>
      </c>
      <c r="AB225" s="51">
        <f>(N225*1000)/C225</f>
        <v>0</v>
      </c>
      <c r="AC225" s="52">
        <f t="shared" si="99"/>
        <v>0</v>
      </c>
      <c r="AD225" s="53">
        <f>(R225*1000)/C225</f>
        <v>0</v>
      </c>
      <c r="AE225" s="54">
        <f t="shared" si="101"/>
        <v>0</v>
      </c>
    </row>
    <row r="226" spans="1:31" ht="18" hidden="1" customHeight="1">
      <c r="A226" s="30">
        <v>136071</v>
      </c>
      <c r="B226" s="31" t="s">
        <v>239</v>
      </c>
      <c r="C226" s="32">
        <v>25</v>
      </c>
      <c r="D226" s="574">
        <v>534</v>
      </c>
      <c r="E226" s="73"/>
      <c r="F226" s="73"/>
      <c r="G226" s="73"/>
      <c r="H226" s="36"/>
      <c r="I226" s="803" t="s">
        <v>426</v>
      </c>
      <c r="J226" s="593"/>
      <c r="K226" s="594"/>
      <c r="L226" s="594"/>
      <c r="M226" s="594"/>
      <c r="N226" s="572"/>
      <c r="O226" s="573">
        <f t="shared" si="91"/>
        <v>0</v>
      </c>
      <c r="P226" s="567"/>
      <c r="Q226" s="571"/>
      <c r="R226" s="567">
        <f t="shared" si="92"/>
        <v>0</v>
      </c>
      <c r="S226" s="570">
        <f t="shared" si="93"/>
        <v>0</v>
      </c>
      <c r="T226" s="570">
        <f t="shared" si="109"/>
        <v>0</v>
      </c>
      <c r="U226" s="46">
        <f t="shared" si="75"/>
        <v>0</v>
      </c>
      <c r="V226" s="47">
        <f t="shared" si="102"/>
        <v>0</v>
      </c>
      <c r="W226" s="48"/>
      <c r="X226" s="49">
        <f>(J226*1000)/C226</f>
        <v>0</v>
      </c>
      <c r="Y226" s="50">
        <f>(K226*1000)/C226</f>
        <v>0</v>
      </c>
      <c r="Z226" s="50">
        <f>(L226*1000)/C226</f>
        <v>0</v>
      </c>
      <c r="AA226" s="50">
        <f>(M226*1000)/C226</f>
        <v>0</v>
      </c>
      <c r="AB226" s="51">
        <f>(N226*1000)/C226</f>
        <v>0</v>
      </c>
      <c r="AC226" s="52">
        <f t="shared" si="99"/>
        <v>0</v>
      </c>
      <c r="AD226" s="53">
        <f>(R226*1000)/C226</f>
        <v>0</v>
      </c>
      <c r="AE226" s="54">
        <f t="shared" si="101"/>
        <v>0</v>
      </c>
    </row>
    <row r="227" spans="1:31" ht="18" hidden="1" customHeight="1">
      <c r="A227" s="172">
        <v>136071</v>
      </c>
      <c r="B227" s="31" t="s">
        <v>239</v>
      </c>
      <c r="C227" s="96">
        <v>40</v>
      </c>
      <c r="D227" s="614"/>
      <c r="E227" s="103"/>
      <c r="F227" s="103"/>
      <c r="G227" s="103"/>
      <c r="H227" s="103"/>
      <c r="I227" s="803" t="s">
        <v>426</v>
      </c>
      <c r="J227" s="593"/>
      <c r="K227" s="594"/>
      <c r="L227" s="594"/>
      <c r="M227" s="594"/>
      <c r="N227" s="572"/>
      <c r="O227" s="573">
        <f t="shared" si="91"/>
        <v>0</v>
      </c>
      <c r="P227" s="567"/>
      <c r="Q227" s="571"/>
      <c r="R227" s="567">
        <f t="shared" si="92"/>
        <v>0</v>
      </c>
      <c r="S227" s="570">
        <f t="shared" si="93"/>
        <v>0</v>
      </c>
      <c r="T227" s="570">
        <f t="shared" si="109"/>
        <v>0</v>
      </c>
      <c r="U227" s="46">
        <f t="shared" si="75"/>
        <v>0</v>
      </c>
      <c r="V227" s="47">
        <f t="shared" si="102"/>
        <v>0</v>
      </c>
      <c r="W227" s="48"/>
      <c r="X227" s="49">
        <f>(J227*1000)/C227</f>
        <v>0</v>
      </c>
      <c r="Y227" s="50">
        <f>(K227*1000)/C227</f>
        <v>0</v>
      </c>
      <c r="Z227" s="50">
        <f>(L227*1000)/C227</f>
        <v>0</v>
      </c>
      <c r="AA227" s="50">
        <f>(M227*1000)/C227</f>
        <v>0</v>
      </c>
      <c r="AB227" s="51">
        <f>(N227*1000)/C227</f>
        <v>0</v>
      </c>
      <c r="AC227" s="52">
        <f t="shared" si="99"/>
        <v>0</v>
      </c>
      <c r="AD227" s="53">
        <f>(R227*1000)/C227</f>
        <v>0</v>
      </c>
      <c r="AE227" s="54">
        <f t="shared" si="101"/>
        <v>0</v>
      </c>
    </row>
    <row r="228" spans="1:31" ht="18" hidden="1" customHeight="1">
      <c r="A228" s="172">
        <v>136071</v>
      </c>
      <c r="B228" s="31" t="s">
        <v>239</v>
      </c>
      <c r="C228" s="736" t="s">
        <v>75</v>
      </c>
      <c r="D228" s="614"/>
      <c r="E228" s="103"/>
      <c r="F228" s="103"/>
      <c r="G228" s="103"/>
      <c r="H228" s="103"/>
      <c r="I228" s="803" t="s">
        <v>426</v>
      </c>
      <c r="J228" s="593"/>
      <c r="K228" s="594"/>
      <c r="L228" s="594"/>
      <c r="M228" s="594"/>
      <c r="N228" s="572"/>
      <c r="O228" s="573">
        <f t="shared" si="91"/>
        <v>0</v>
      </c>
      <c r="P228" s="567"/>
      <c r="Q228" s="571"/>
      <c r="R228" s="567">
        <f t="shared" si="92"/>
        <v>0</v>
      </c>
      <c r="S228" s="570"/>
      <c r="T228" s="567">
        <f>SUM(R228:S228)</f>
        <v>0</v>
      </c>
      <c r="U228" s="46">
        <f t="shared" si="75"/>
        <v>0</v>
      </c>
      <c r="V228" s="47">
        <f t="shared" si="102"/>
        <v>0</v>
      </c>
      <c r="W228" s="48"/>
      <c r="X228" s="49">
        <v>0</v>
      </c>
      <c r="Y228" s="50"/>
      <c r="Z228" s="50"/>
      <c r="AA228" s="50"/>
      <c r="AB228" s="51"/>
      <c r="AC228" s="52">
        <f t="shared" si="99"/>
        <v>0</v>
      </c>
      <c r="AD228" s="53"/>
      <c r="AE228" s="54">
        <f t="shared" si="101"/>
        <v>0</v>
      </c>
    </row>
    <row r="229" spans="1:31" ht="18" hidden="1" customHeight="1">
      <c r="A229" s="172">
        <v>136271</v>
      </c>
      <c r="B229" s="108">
        <v>4</v>
      </c>
      <c r="C229" s="96">
        <v>40</v>
      </c>
      <c r="D229" s="614"/>
      <c r="E229" s="103"/>
      <c r="F229" s="103"/>
      <c r="G229" s="103"/>
      <c r="H229" s="103"/>
      <c r="I229" s="803" t="s">
        <v>427</v>
      </c>
      <c r="J229" s="593"/>
      <c r="K229" s="594"/>
      <c r="L229" s="594"/>
      <c r="M229" s="594"/>
      <c r="N229" s="572"/>
      <c r="O229" s="573">
        <f t="shared" si="91"/>
        <v>0</v>
      </c>
      <c r="P229" s="567"/>
      <c r="Q229" s="571"/>
      <c r="R229" s="567">
        <f t="shared" si="92"/>
        <v>0</v>
      </c>
      <c r="S229" s="570">
        <f t="shared" si="93"/>
        <v>0</v>
      </c>
      <c r="T229" s="570">
        <f t="shared" si="109"/>
        <v>0</v>
      </c>
      <c r="U229" s="46">
        <f t="shared" si="75"/>
        <v>0</v>
      </c>
      <c r="V229" s="47">
        <f t="shared" si="102"/>
        <v>0</v>
      </c>
      <c r="W229" s="48"/>
      <c r="X229" s="49">
        <f t="shared" ref="X229:X238" si="110">(J229*1000)/C229</f>
        <v>0</v>
      </c>
      <c r="Y229" s="50">
        <f t="shared" ref="Y229:Y238" si="111">(K229*1000)/C229</f>
        <v>0</v>
      </c>
      <c r="Z229" s="50">
        <f t="shared" ref="Z229:Z238" si="112">(L229*1000)/C229</f>
        <v>0</v>
      </c>
      <c r="AA229" s="50">
        <f t="shared" ref="AA229:AA238" si="113">(M229*1000)/C229</f>
        <v>0</v>
      </c>
      <c r="AB229" s="51">
        <f t="shared" ref="AB229:AB238" si="114">(N229*1000)/C229</f>
        <v>0</v>
      </c>
      <c r="AC229" s="52">
        <f t="shared" si="99"/>
        <v>0</v>
      </c>
      <c r="AD229" s="53">
        <f t="shared" ref="AD229:AD238" si="115">(R229*1000)/C229</f>
        <v>0</v>
      </c>
      <c r="AE229" s="54">
        <f t="shared" si="101"/>
        <v>0</v>
      </c>
    </row>
    <row r="230" spans="1:31" ht="18" hidden="1" customHeight="1">
      <c r="A230" s="30">
        <v>136271</v>
      </c>
      <c r="B230" s="108">
        <v>4</v>
      </c>
      <c r="C230" s="32">
        <v>25</v>
      </c>
      <c r="D230" s="574"/>
      <c r="E230" s="73"/>
      <c r="F230" s="73"/>
      <c r="G230" s="73"/>
      <c r="H230" s="36"/>
      <c r="I230" s="568" t="s">
        <v>427</v>
      </c>
      <c r="J230" s="593"/>
      <c r="K230" s="594"/>
      <c r="L230" s="594"/>
      <c r="M230" s="594"/>
      <c r="N230" s="572"/>
      <c r="O230" s="573">
        <f t="shared" si="91"/>
        <v>0</v>
      </c>
      <c r="P230" s="567"/>
      <c r="Q230" s="571"/>
      <c r="R230" s="567">
        <f t="shared" si="92"/>
        <v>0</v>
      </c>
      <c r="S230" s="570">
        <f t="shared" si="93"/>
        <v>0</v>
      </c>
      <c r="T230" s="570">
        <f t="shared" si="109"/>
        <v>0</v>
      </c>
      <c r="U230" s="46">
        <f t="shared" si="75"/>
        <v>0</v>
      </c>
      <c r="V230" s="47">
        <f t="shared" si="102"/>
        <v>0</v>
      </c>
      <c r="W230" s="48"/>
      <c r="X230" s="49">
        <f t="shared" si="110"/>
        <v>0</v>
      </c>
      <c r="Y230" s="50">
        <f t="shared" si="111"/>
        <v>0</v>
      </c>
      <c r="Z230" s="50">
        <f t="shared" si="112"/>
        <v>0</v>
      </c>
      <c r="AA230" s="50">
        <f t="shared" si="113"/>
        <v>0</v>
      </c>
      <c r="AB230" s="51">
        <f t="shared" si="114"/>
        <v>0</v>
      </c>
      <c r="AC230" s="52">
        <f t="shared" si="99"/>
        <v>0</v>
      </c>
      <c r="AD230" s="53">
        <f t="shared" si="115"/>
        <v>0</v>
      </c>
      <c r="AE230" s="54">
        <f t="shared" si="101"/>
        <v>0</v>
      </c>
    </row>
    <row r="231" spans="1:31" ht="18" hidden="1" customHeight="1">
      <c r="A231" s="30">
        <v>13627109</v>
      </c>
      <c r="B231" s="108">
        <v>4</v>
      </c>
      <c r="C231" s="32">
        <v>25</v>
      </c>
      <c r="D231" s="574"/>
      <c r="E231" s="73"/>
      <c r="F231" s="73"/>
      <c r="G231" s="73"/>
      <c r="H231" s="36"/>
      <c r="I231" s="568" t="s">
        <v>428</v>
      </c>
      <c r="J231" s="593"/>
      <c r="K231" s="594"/>
      <c r="L231" s="594"/>
      <c r="M231" s="594"/>
      <c r="N231" s="572"/>
      <c r="O231" s="573">
        <f t="shared" si="91"/>
        <v>0</v>
      </c>
      <c r="P231" s="567"/>
      <c r="Q231" s="571"/>
      <c r="R231" s="567">
        <f t="shared" si="92"/>
        <v>0</v>
      </c>
      <c r="S231" s="570">
        <f t="shared" si="93"/>
        <v>0</v>
      </c>
      <c r="T231" s="570">
        <f t="shared" si="109"/>
        <v>0</v>
      </c>
      <c r="U231" s="46">
        <f t="shared" si="75"/>
        <v>0</v>
      </c>
      <c r="V231" s="47">
        <f t="shared" si="102"/>
        <v>0</v>
      </c>
      <c r="W231" s="48"/>
      <c r="X231" s="49">
        <f t="shared" si="110"/>
        <v>0</v>
      </c>
      <c r="Y231" s="50">
        <f t="shared" si="111"/>
        <v>0</v>
      </c>
      <c r="Z231" s="50">
        <f t="shared" si="112"/>
        <v>0</v>
      </c>
      <c r="AA231" s="50">
        <f t="shared" si="113"/>
        <v>0</v>
      </c>
      <c r="AB231" s="51">
        <f t="shared" si="114"/>
        <v>0</v>
      </c>
      <c r="AC231" s="52">
        <f t="shared" si="99"/>
        <v>0</v>
      </c>
      <c r="AD231" s="53">
        <f t="shared" si="115"/>
        <v>0</v>
      </c>
      <c r="AE231" s="54">
        <f t="shared" si="101"/>
        <v>0</v>
      </c>
    </row>
    <row r="232" spans="1:31" ht="18" hidden="1" customHeight="1">
      <c r="A232" s="172">
        <v>13627109</v>
      </c>
      <c r="B232" s="108">
        <v>4</v>
      </c>
      <c r="C232" s="96">
        <v>40</v>
      </c>
      <c r="D232" s="614"/>
      <c r="E232" s="103"/>
      <c r="F232" s="103"/>
      <c r="G232" s="103"/>
      <c r="H232" s="103"/>
      <c r="I232" s="803" t="s">
        <v>428</v>
      </c>
      <c r="J232" s="593"/>
      <c r="K232" s="594"/>
      <c r="L232" s="594"/>
      <c r="M232" s="594"/>
      <c r="N232" s="572"/>
      <c r="O232" s="573">
        <f t="shared" si="91"/>
        <v>0</v>
      </c>
      <c r="P232" s="567"/>
      <c r="Q232" s="571"/>
      <c r="R232" s="567">
        <f t="shared" si="92"/>
        <v>0</v>
      </c>
      <c r="S232" s="570">
        <f t="shared" si="93"/>
        <v>0</v>
      </c>
      <c r="T232" s="570">
        <f t="shared" si="109"/>
        <v>0</v>
      </c>
      <c r="U232" s="46">
        <f t="shared" si="75"/>
        <v>0</v>
      </c>
      <c r="V232" s="47">
        <f t="shared" si="102"/>
        <v>0</v>
      </c>
      <c r="W232" s="48"/>
      <c r="X232" s="49">
        <f t="shared" si="110"/>
        <v>0</v>
      </c>
      <c r="Y232" s="50">
        <f t="shared" si="111"/>
        <v>0</v>
      </c>
      <c r="Z232" s="50">
        <f t="shared" si="112"/>
        <v>0</v>
      </c>
      <c r="AA232" s="50">
        <f t="shared" si="113"/>
        <v>0</v>
      </c>
      <c r="AB232" s="51">
        <f t="shared" si="114"/>
        <v>0</v>
      </c>
      <c r="AC232" s="52">
        <f t="shared" si="99"/>
        <v>0</v>
      </c>
      <c r="AD232" s="53">
        <f t="shared" si="115"/>
        <v>0</v>
      </c>
      <c r="AE232" s="54">
        <f t="shared" si="101"/>
        <v>0</v>
      </c>
    </row>
    <row r="233" spans="1:31" ht="18" hidden="1" customHeight="1">
      <c r="A233" s="30">
        <v>13627130</v>
      </c>
      <c r="B233" s="108">
        <v>4</v>
      </c>
      <c r="C233" s="32">
        <v>25</v>
      </c>
      <c r="D233" s="574"/>
      <c r="E233" s="73"/>
      <c r="F233" s="73"/>
      <c r="G233" s="73"/>
      <c r="H233" s="36"/>
      <c r="I233" s="568" t="s">
        <v>429</v>
      </c>
      <c r="J233" s="593"/>
      <c r="K233" s="594"/>
      <c r="L233" s="594"/>
      <c r="M233" s="594"/>
      <c r="N233" s="572"/>
      <c r="O233" s="573">
        <f t="shared" si="91"/>
        <v>0</v>
      </c>
      <c r="P233" s="567"/>
      <c r="Q233" s="571"/>
      <c r="R233" s="567">
        <f t="shared" si="92"/>
        <v>0</v>
      </c>
      <c r="S233" s="570">
        <f t="shared" si="93"/>
        <v>0</v>
      </c>
      <c r="T233" s="570">
        <f t="shared" si="109"/>
        <v>0</v>
      </c>
      <c r="U233" s="46">
        <f t="shared" si="75"/>
        <v>0</v>
      </c>
      <c r="V233" s="47">
        <f t="shared" si="102"/>
        <v>0</v>
      </c>
      <c r="W233" s="48"/>
      <c r="X233" s="49">
        <f t="shared" si="110"/>
        <v>0</v>
      </c>
      <c r="Y233" s="50">
        <f t="shared" si="111"/>
        <v>0</v>
      </c>
      <c r="Z233" s="50">
        <f t="shared" si="112"/>
        <v>0</v>
      </c>
      <c r="AA233" s="50">
        <f t="shared" si="113"/>
        <v>0</v>
      </c>
      <c r="AB233" s="51">
        <f t="shared" si="114"/>
        <v>0</v>
      </c>
      <c r="AC233" s="52">
        <f t="shared" si="99"/>
        <v>0</v>
      </c>
      <c r="AD233" s="53">
        <f t="shared" si="115"/>
        <v>0</v>
      </c>
      <c r="AE233" s="54">
        <f t="shared" si="101"/>
        <v>0</v>
      </c>
    </row>
    <row r="234" spans="1:31" ht="18" hidden="1" customHeight="1">
      <c r="A234" s="30">
        <v>13627145</v>
      </c>
      <c r="B234" s="108">
        <v>4</v>
      </c>
      <c r="C234" s="32">
        <v>25</v>
      </c>
      <c r="D234" s="574"/>
      <c r="E234" s="73"/>
      <c r="F234" s="73"/>
      <c r="G234" s="73"/>
      <c r="H234" s="36"/>
      <c r="I234" s="568" t="s">
        <v>430</v>
      </c>
      <c r="J234" s="593"/>
      <c r="K234" s="594"/>
      <c r="L234" s="594"/>
      <c r="M234" s="594"/>
      <c r="N234" s="572"/>
      <c r="O234" s="573">
        <f t="shared" si="91"/>
        <v>0</v>
      </c>
      <c r="P234" s="567"/>
      <c r="Q234" s="571"/>
      <c r="R234" s="567">
        <f t="shared" si="92"/>
        <v>0</v>
      </c>
      <c r="S234" s="570">
        <f t="shared" si="93"/>
        <v>0</v>
      </c>
      <c r="T234" s="570">
        <f t="shared" si="109"/>
        <v>0</v>
      </c>
      <c r="U234" s="46">
        <f t="shared" si="75"/>
        <v>0</v>
      </c>
      <c r="V234" s="47">
        <f t="shared" si="102"/>
        <v>0</v>
      </c>
      <c r="W234" s="48"/>
      <c r="X234" s="49">
        <f t="shared" si="110"/>
        <v>0</v>
      </c>
      <c r="Y234" s="50">
        <f t="shared" si="111"/>
        <v>0</v>
      </c>
      <c r="Z234" s="50">
        <f t="shared" si="112"/>
        <v>0</v>
      </c>
      <c r="AA234" s="50">
        <f t="shared" si="113"/>
        <v>0</v>
      </c>
      <c r="AB234" s="51">
        <f t="shared" si="114"/>
        <v>0</v>
      </c>
      <c r="AC234" s="52">
        <f t="shared" si="99"/>
        <v>0</v>
      </c>
      <c r="AD234" s="53">
        <f t="shared" si="115"/>
        <v>0</v>
      </c>
      <c r="AE234" s="54">
        <f t="shared" si="101"/>
        <v>0</v>
      </c>
    </row>
    <row r="235" spans="1:31" ht="18" hidden="1" customHeight="1">
      <c r="A235" s="172">
        <v>13627145</v>
      </c>
      <c r="B235" s="108">
        <v>4</v>
      </c>
      <c r="C235" s="96">
        <v>40</v>
      </c>
      <c r="D235" s="614"/>
      <c r="E235" s="103"/>
      <c r="F235" s="103"/>
      <c r="G235" s="103"/>
      <c r="H235" s="103"/>
      <c r="I235" s="803" t="s">
        <v>430</v>
      </c>
      <c r="J235" s="593"/>
      <c r="K235" s="594"/>
      <c r="L235" s="594"/>
      <c r="M235" s="594"/>
      <c r="N235" s="572"/>
      <c r="O235" s="573">
        <f t="shared" si="91"/>
        <v>0</v>
      </c>
      <c r="P235" s="567"/>
      <c r="Q235" s="571"/>
      <c r="R235" s="567">
        <f t="shared" si="92"/>
        <v>0</v>
      </c>
      <c r="S235" s="570">
        <f t="shared" si="93"/>
        <v>0</v>
      </c>
      <c r="T235" s="570">
        <f t="shared" si="109"/>
        <v>0</v>
      </c>
      <c r="U235" s="46">
        <f t="shared" si="75"/>
        <v>0</v>
      </c>
      <c r="V235" s="47">
        <f t="shared" si="102"/>
        <v>0</v>
      </c>
      <c r="W235" s="48"/>
      <c r="X235" s="49">
        <f t="shared" si="110"/>
        <v>0</v>
      </c>
      <c r="Y235" s="50">
        <f t="shared" si="111"/>
        <v>0</v>
      </c>
      <c r="Z235" s="50">
        <f t="shared" si="112"/>
        <v>0</v>
      </c>
      <c r="AA235" s="50">
        <f t="shared" si="113"/>
        <v>0</v>
      </c>
      <c r="AB235" s="51">
        <f t="shared" si="114"/>
        <v>0</v>
      </c>
      <c r="AC235" s="52">
        <f t="shared" si="99"/>
        <v>0</v>
      </c>
      <c r="AD235" s="53">
        <f t="shared" si="115"/>
        <v>0</v>
      </c>
      <c r="AE235" s="54">
        <f t="shared" si="101"/>
        <v>0</v>
      </c>
    </row>
    <row r="236" spans="1:31" ht="18" hidden="1" customHeight="1">
      <c r="A236" s="30">
        <v>13607109</v>
      </c>
      <c r="B236" s="31" t="s">
        <v>239</v>
      </c>
      <c r="C236" s="32">
        <v>25</v>
      </c>
      <c r="D236" s="574"/>
      <c r="E236" s="73"/>
      <c r="F236" s="73"/>
      <c r="G236" s="73"/>
      <c r="H236" s="36"/>
      <c r="I236" s="568" t="s">
        <v>431</v>
      </c>
      <c r="J236" s="593"/>
      <c r="K236" s="594"/>
      <c r="L236" s="594"/>
      <c r="M236" s="594"/>
      <c r="N236" s="572"/>
      <c r="O236" s="573">
        <f t="shared" si="91"/>
        <v>0</v>
      </c>
      <c r="P236" s="567"/>
      <c r="Q236" s="571"/>
      <c r="R236" s="567">
        <f t="shared" si="92"/>
        <v>0</v>
      </c>
      <c r="S236" s="570">
        <f t="shared" si="93"/>
        <v>0</v>
      </c>
      <c r="T236" s="570">
        <f t="shared" si="109"/>
        <v>0</v>
      </c>
      <c r="U236" s="46">
        <f t="shared" si="75"/>
        <v>0</v>
      </c>
      <c r="V236" s="47">
        <f t="shared" si="102"/>
        <v>0</v>
      </c>
      <c r="W236" s="48"/>
      <c r="X236" s="49">
        <f t="shared" si="110"/>
        <v>0</v>
      </c>
      <c r="Y236" s="50">
        <f t="shared" si="111"/>
        <v>0</v>
      </c>
      <c r="Z236" s="50">
        <f t="shared" si="112"/>
        <v>0</v>
      </c>
      <c r="AA236" s="50">
        <f t="shared" si="113"/>
        <v>0</v>
      </c>
      <c r="AB236" s="51">
        <f t="shared" si="114"/>
        <v>0</v>
      </c>
      <c r="AC236" s="52">
        <f t="shared" si="99"/>
        <v>0</v>
      </c>
      <c r="AD236" s="53">
        <f t="shared" si="115"/>
        <v>0</v>
      </c>
      <c r="AE236" s="54">
        <f t="shared" si="101"/>
        <v>0</v>
      </c>
    </row>
    <row r="237" spans="1:31" ht="18" hidden="1" customHeight="1">
      <c r="A237" s="381">
        <v>13607145</v>
      </c>
      <c r="B237" s="31" t="s">
        <v>239</v>
      </c>
      <c r="C237" s="32">
        <v>25</v>
      </c>
      <c r="D237" s="574"/>
      <c r="E237" s="73"/>
      <c r="F237" s="73"/>
      <c r="G237" s="73"/>
      <c r="H237" s="73"/>
      <c r="I237" s="568" t="s">
        <v>432</v>
      </c>
      <c r="J237" s="593"/>
      <c r="K237" s="594"/>
      <c r="L237" s="594"/>
      <c r="M237" s="594"/>
      <c r="N237" s="572"/>
      <c r="O237" s="573">
        <f t="shared" si="91"/>
        <v>0</v>
      </c>
      <c r="P237" s="567"/>
      <c r="Q237" s="571"/>
      <c r="R237" s="567">
        <f t="shared" si="92"/>
        <v>0</v>
      </c>
      <c r="S237" s="570">
        <f t="shared" si="93"/>
        <v>0</v>
      </c>
      <c r="T237" s="570">
        <f t="shared" si="109"/>
        <v>0</v>
      </c>
      <c r="U237" s="46">
        <f t="shared" si="75"/>
        <v>0</v>
      </c>
      <c r="V237" s="47">
        <f t="shared" si="102"/>
        <v>0</v>
      </c>
      <c r="W237" s="48"/>
      <c r="X237" s="49">
        <f t="shared" si="110"/>
        <v>0</v>
      </c>
      <c r="Y237" s="50">
        <f t="shared" si="111"/>
        <v>0</v>
      </c>
      <c r="Z237" s="50">
        <f t="shared" si="112"/>
        <v>0</v>
      </c>
      <c r="AA237" s="50">
        <f t="shared" si="113"/>
        <v>0</v>
      </c>
      <c r="AB237" s="51">
        <f t="shared" si="114"/>
        <v>0</v>
      </c>
      <c r="AC237" s="52">
        <f t="shared" si="99"/>
        <v>0</v>
      </c>
      <c r="AD237" s="53">
        <f t="shared" si="115"/>
        <v>0</v>
      </c>
      <c r="AE237" s="54">
        <f t="shared" si="101"/>
        <v>0</v>
      </c>
    </row>
    <row r="238" spans="1:31" ht="18" hidden="1" customHeight="1">
      <c r="A238" s="172">
        <v>13607109</v>
      </c>
      <c r="B238" s="31" t="s">
        <v>239</v>
      </c>
      <c r="C238" s="96">
        <v>40</v>
      </c>
      <c r="D238" s="614"/>
      <c r="E238" s="103"/>
      <c r="F238" s="103"/>
      <c r="G238" s="103"/>
      <c r="H238" s="103"/>
      <c r="I238" s="645" t="s">
        <v>431</v>
      </c>
      <c r="J238" s="553"/>
      <c r="K238" s="467"/>
      <c r="L238" s="467"/>
      <c r="M238" s="467"/>
      <c r="N238" s="339"/>
      <c r="O238" s="46">
        <f t="shared" si="91"/>
        <v>0</v>
      </c>
      <c r="P238" s="554"/>
      <c r="Q238" s="45"/>
      <c r="R238" s="554">
        <f t="shared" si="92"/>
        <v>0</v>
      </c>
      <c r="S238" s="570">
        <f t="shared" si="93"/>
        <v>0</v>
      </c>
      <c r="T238" s="570">
        <f t="shared" si="109"/>
        <v>0</v>
      </c>
      <c r="U238" s="46">
        <f t="shared" si="75"/>
        <v>0</v>
      </c>
      <c r="V238" s="47">
        <f t="shared" si="102"/>
        <v>0</v>
      </c>
      <c r="W238" s="48"/>
      <c r="X238" s="49">
        <f t="shared" si="110"/>
        <v>0</v>
      </c>
      <c r="Y238" s="50">
        <f t="shared" si="111"/>
        <v>0</v>
      </c>
      <c r="Z238" s="50">
        <f t="shared" si="112"/>
        <v>0</v>
      </c>
      <c r="AA238" s="50">
        <f t="shared" si="113"/>
        <v>0</v>
      </c>
      <c r="AB238" s="51">
        <f t="shared" si="114"/>
        <v>0</v>
      </c>
      <c r="AC238" s="52">
        <f t="shared" si="99"/>
        <v>0</v>
      </c>
      <c r="AD238" s="53">
        <f t="shared" si="115"/>
        <v>0</v>
      </c>
      <c r="AE238" s="54">
        <f t="shared" si="101"/>
        <v>0</v>
      </c>
    </row>
    <row r="239" spans="1:31" ht="18" hidden="1" customHeight="1">
      <c r="A239" s="172">
        <v>13607109</v>
      </c>
      <c r="B239" s="31" t="s">
        <v>239</v>
      </c>
      <c r="C239" s="96" t="s">
        <v>75</v>
      </c>
      <c r="D239" s="614"/>
      <c r="E239" s="103"/>
      <c r="F239" s="103"/>
      <c r="G239" s="103"/>
      <c r="H239" s="103"/>
      <c r="I239" s="803" t="s">
        <v>431</v>
      </c>
      <c r="J239" s="593"/>
      <c r="K239" s="594"/>
      <c r="L239" s="594"/>
      <c r="M239" s="594"/>
      <c r="N239" s="572"/>
      <c r="O239" s="573">
        <f t="shared" si="91"/>
        <v>0</v>
      </c>
      <c r="P239" s="567"/>
      <c r="Q239" s="571"/>
      <c r="R239" s="567">
        <f t="shared" si="92"/>
        <v>0</v>
      </c>
      <c r="S239" s="570">
        <f t="shared" si="93"/>
        <v>0</v>
      </c>
      <c r="T239" s="570">
        <f t="shared" si="109"/>
        <v>0</v>
      </c>
      <c r="U239" s="46">
        <f t="shared" si="75"/>
        <v>0</v>
      </c>
      <c r="V239" s="47">
        <f t="shared" si="102"/>
        <v>0</v>
      </c>
      <c r="W239" s="48"/>
      <c r="X239" s="49"/>
      <c r="Y239" s="50"/>
      <c r="Z239" s="50"/>
      <c r="AA239" s="50"/>
      <c r="AB239" s="51"/>
      <c r="AC239" s="52">
        <f t="shared" si="99"/>
        <v>0</v>
      </c>
      <c r="AD239" s="53"/>
      <c r="AE239" s="54">
        <f t="shared" si="101"/>
        <v>0</v>
      </c>
    </row>
    <row r="240" spans="1:31" ht="18" hidden="1" customHeight="1">
      <c r="A240" s="172">
        <v>13607127</v>
      </c>
      <c r="B240" s="31" t="s">
        <v>239</v>
      </c>
      <c r="C240" s="96" t="s">
        <v>75</v>
      </c>
      <c r="D240" s="614"/>
      <c r="E240" s="103"/>
      <c r="F240" s="103"/>
      <c r="G240" s="103"/>
      <c r="H240" s="103"/>
      <c r="I240" s="803" t="s">
        <v>433</v>
      </c>
      <c r="J240" s="593"/>
      <c r="K240" s="594"/>
      <c r="L240" s="594"/>
      <c r="M240" s="594"/>
      <c r="N240" s="572"/>
      <c r="O240" s="573">
        <f t="shared" si="91"/>
        <v>0</v>
      </c>
      <c r="P240" s="567"/>
      <c r="Q240" s="571"/>
      <c r="R240" s="567">
        <f t="shared" si="92"/>
        <v>0</v>
      </c>
      <c r="S240" s="570">
        <f t="shared" si="93"/>
        <v>0</v>
      </c>
      <c r="T240" s="570">
        <f t="shared" si="109"/>
        <v>0</v>
      </c>
      <c r="U240" s="46">
        <f t="shared" si="75"/>
        <v>0</v>
      </c>
      <c r="V240" s="47">
        <f t="shared" si="102"/>
        <v>0</v>
      </c>
      <c r="W240" s="48"/>
      <c r="X240" s="49"/>
      <c r="Y240" s="50"/>
      <c r="Z240" s="50"/>
      <c r="AA240" s="50"/>
      <c r="AB240" s="51"/>
      <c r="AC240" s="52">
        <f t="shared" si="99"/>
        <v>0</v>
      </c>
      <c r="AD240" s="53"/>
      <c r="AE240" s="54">
        <f t="shared" si="101"/>
        <v>0</v>
      </c>
    </row>
    <row r="241" spans="1:31" ht="18" hidden="1" customHeight="1">
      <c r="A241" s="172">
        <v>13607130</v>
      </c>
      <c r="B241" s="31" t="s">
        <v>239</v>
      </c>
      <c r="C241" s="96">
        <v>40</v>
      </c>
      <c r="D241" s="614"/>
      <c r="E241" s="103"/>
      <c r="F241" s="103"/>
      <c r="G241" s="103"/>
      <c r="H241" s="103"/>
      <c r="I241" s="803" t="s">
        <v>434</v>
      </c>
      <c r="J241" s="593"/>
      <c r="K241" s="594"/>
      <c r="L241" s="594"/>
      <c r="M241" s="594"/>
      <c r="N241" s="572"/>
      <c r="O241" s="573">
        <f t="shared" si="91"/>
        <v>0</v>
      </c>
      <c r="P241" s="567"/>
      <c r="Q241" s="571"/>
      <c r="R241" s="567">
        <f t="shared" si="92"/>
        <v>0</v>
      </c>
      <c r="S241" s="570">
        <f t="shared" si="93"/>
        <v>0</v>
      </c>
      <c r="T241" s="570">
        <f t="shared" si="109"/>
        <v>0</v>
      </c>
      <c r="U241" s="46">
        <f t="shared" si="75"/>
        <v>0</v>
      </c>
      <c r="V241" s="47">
        <f t="shared" si="102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99"/>
        <v>0</v>
      </c>
      <c r="AD241" s="53">
        <f>(R241*1000)/C241</f>
        <v>0</v>
      </c>
      <c r="AE241" s="54">
        <f t="shared" si="101"/>
        <v>0</v>
      </c>
    </row>
    <row r="242" spans="1:31" ht="18" hidden="1" customHeight="1">
      <c r="A242" s="172">
        <v>13607143</v>
      </c>
      <c r="B242" s="31" t="s">
        <v>239</v>
      </c>
      <c r="C242" s="96" t="s">
        <v>75</v>
      </c>
      <c r="D242" s="614"/>
      <c r="E242" s="103"/>
      <c r="F242" s="103"/>
      <c r="G242" s="103"/>
      <c r="H242" s="103"/>
      <c r="I242" s="803" t="s">
        <v>435</v>
      </c>
      <c r="J242" s="593"/>
      <c r="K242" s="594"/>
      <c r="L242" s="594"/>
      <c r="M242" s="594"/>
      <c r="N242" s="572"/>
      <c r="O242" s="573">
        <f t="shared" si="91"/>
        <v>0</v>
      </c>
      <c r="P242" s="567"/>
      <c r="Q242" s="571"/>
      <c r="R242" s="567">
        <f t="shared" si="92"/>
        <v>0</v>
      </c>
      <c r="S242" s="570">
        <f t="shared" si="93"/>
        <v>0</v>
      </c>
      <c r="T242" s="570">
        <f t="shared" si="109"/>
        <v>0</v>
      </c>
      <c r="U242" s="46">
        <f t="shared" ref="U242:U249" si="116">SUM(S242:T242)</f>
        <v>0</v>
      </c>
      <c r="V242" s="47">
        <f t="shared" si="102"/>
        <v>0</v>
      </c>
      <c r="W242" s="48"/>
      <c r="X242" s="49"/>
      <c r="Y242" s="50"/>
      <c r="Z242" s="50"/>
      <c r="AA242" s="50"/>
      <c r="AB242" s="51"/>
      <c r="AC242" s="52">
        <f t="shared" si="99"/>
        <v>0</v>
      </c>
      <c r="AD242" s="53"/>
      <c r="AE242" s="54">
        <f t="shared" si="101"/>
        <v>0</v>
      </c>
    </row>
    <row r="243" spans="1:31" ht="18" hidden="1" customHeight="1">
      <c r="A243" s="172">
        <v>13607145</v>
      </c>
      <c r="B243" s="31" t="s">
        <v>239</v>
      </c>
      <c r="C243" s="96" t="s">
        <v>75</v>
      </c>
      <c r="D243" s="614"/>
      <c r="E243" s="103"/>
      <c r="F243" s="103"/>
      <c r="G243" s="103"/>
      <c r="H243" s="103"/>
      <c r="I243" s="803" t="s">
        <v>436</v>
      </c>
      <c r="J243" s="593"/>
      <c r="K243" s="594"/>
      <c r="L243" s="594"/>
      <c r="M243" s="594"/>
      <c r="N243" s="572"/>
      <c r="O243" s="573">
        <f t="shared" si="91"/>
        <v>0</v>
      </c>
      <c r="P243" s="567"/>
      <c r="Q243" s="571"/>
      <c r="R243" s="567">
        <f t="shared" si="92"/>
        <v>0</v>
      </c>
      <c r="S243" s="570"/>
      <c r="T243" s="570">
        <f t="shared" si="109"/>
        <v>0</v>
      </c>
      <c r="U243" s="46">
        <f t="shared" si="116"/>
        <v>0</v>
      </c>
      <c r="V243" s="47">
        <f t="shared" si="102"/>
        <v>0</v>
      </c>
      <c r="W243" s="48"/>
      <c r="X243" s="49"/>
      <c r="Y243" s="50"/>
      <c r="Z243" s="50"/>
      <c r="AA243" s="50"/>
      <c r="AB243" s="51"/>
      <c r="AC243" s="52">
        <f t="shared" si="99"/>
        <v>0</v>
      </c>
      <c r="AD243" s="53"/>
      <c r="AE243" s="54">
        <f t="shared" si="101"/>
        <v>0</v>
      </c>
    </row>
    <row r="244" spans="1:31" ht="18" hidden="1" customHeight="1">
      <c r="A244" s="100">
        <v>13607808</v>
      </c>
      <c r="B244" s="31" t="s">
        <v>239</v>
      </c>
      <c r="C244" s="736" t="s">
        <v>75</v>
      </c>
      <c r="D244" s="614"/>
      <c r="E244" s="103"/>
      <c r="F244" s="103"/>
      <c r="G244" s="103"/>
      <c r="H244" s="103"/>
      <c r="I244" s="803" t="s">
        <v>437</v>
      </c>
      <c r="J244" s="593"/>
      <c r="K244" s="594"/>
      <c r="L244" s="594"/>
      <c r="M244" s="594"/>
      <c r="N244" s="572"/>
      <c r="O244" s="573"/>
      <c r="P244" s="567"/>
      <c r="Q244" s="571"/>
      <c r="R244" s="567">
        <f t="shared" si="92"/>
        <v>0</v>
      </c>
      <c r="S244" s="570"/>
      <c r="T244" s="570">
        <f t="shared" si="109"/>
        <v>0</v>
      </c>
      <c r="U244" s="46">
        <f t="shared" si="116"/>
        <v>0</v>
      </c>
      <c r="V244" s="47">
        <f t="shared" si="102"/>
        <v>0</v>
      </c>
      <c r="W244" s="48"/>
      <c r="X244" s="49"/>
      <c r="Y244" s="50"/>
      <c r="Z244" s="50"/>
      <c r="AA244" s="50"/>
      <c r="AB244" s="51"/>
      <c r="AC244" s="52"/>
      <c r="AD244" s="53"/>
      <c r="AE244" s="54"/>
    </row>
    <row r="245" spans="1:31" ht="18" hidden="1" customHeight="1">
      <c r="A245" s="100">
        <v>13607844</v>
      </c>
      <c r="B245" s="31" t="s">
        <v>239</v>
      </c>
      <c r="C245" s="736" t="s">
        <v>75</v>
      </c>
      <c r="D245" s="614"/>
      <c r="E245" s="103"/>
      <c r="F245" s="103"/>
      <c r="G245" s="103"/>
      <c r="H245" s="103"/>
      <c r="I245" s="803" t="s">
        <v>438</v>
      </c>
      <c r="J245" s="593"/>
      <c r="K245" s="594"/>
      <c r="L245" s="594"/>
      <c r="M245" s="594"/>
      <c r="N245" s="572"/>
      <c r="O245" s="573"/>
      <c r="P245" s="567"/>
      <c r="Q245" s="571"/>
      <c r="R245" s="567">
        <f t="shared" si="92"/>
        <v>0</v>
      </c>
      <c r="S245" s="570"/>
      <c r="T245" s="567">
        <f>SUM(R245:S245)</f>
        <v>0</v>
      </c>
      <c r="U245" s="46">
        <f t="shared" si="116"/>
        <v>0</v>
      </c>
      <c r="V245" s="47">
        <f t="shared" si="102"/>
        <v>0</v>
      </c>
      <c r="W245" s="48"/>
      <c r="X245" s="49"/>
      <c r="Y245" s="50"/>
      <c r="Z245" s="50"/>
      <c r="AA245" s="50"/>
      <c r="AB245" s="51"/>
      <c r="AC245" s="52"/>
      <c r="AD245" s="53"/>
      <c r="AE245" s="54"/>
    </row>
    <row r="246" spans="1:31" ht="18" hidden="1" customHeight="1">
      <c r="A246" s="100">
        <v>138011</v>
      </c>
      <c r="B246" s="31" t="s">
        <v>239</v>
      </c>
      <c r="C246" s="736" t="s">
        <v>27</v>
      </c>
      <c r="D246" s="614"/>
      <c r="E246" s="103"/>
      <c r="F246" s="103"/>
      <c r="G246" s="103"/>
      <c r="H246" s="103"/>
      <c r="I246" s="804" t="s">
        <v>439</v>
      </c>
      <c r="J246" s="593"/>
      <c r="K246" s="594"/>
      <c r="L246" s="594"/>
      <c r="M246" s="594"/>
      <c r="N246" s="572"/>
      <c r="O246" s="573"/>
      <c r="P246" s="567"/>
      <c r="Q246" s="571"/>
      <c r="R246" s="567">
        <f t="shared" si="92"/>
        <v>0</v>
      </c>
      <c r="S246" s="570"/>
      <c r="T246" s="567">
        <f>SUM(R246:S246)</f>
        <v>0</v>
      </c>
      <c r="U246" s="46">
        <f t="shared" si="116"/>
        <v>0</v>
      </c>
      <c r="V246" s="47">
        <f t="shared" si="102"/>
        <v>0</v>
      </c>
      <c r="W246" s="48"/>
      <c r="X246" s="49"/>
      <c r="Y246" s="50"/>
      <c r="Z246" s="50"/>
      <c r="AA246" s="50"/>
      <c r="AB246" s="51"/>
      <c r="AC246" s="52"/>
      <c r="AD246" s="53"/>
      <c r="AE246" s="54"/>
    </row>
    <row r="247" spans="1:31" ht="18" hidden="1" customHeight="1">
      <c r="A247" s="30">
        <v>13801808</v>
      </c>
      <c r="B247" s="31" t="s">
        <v>239</v>
      </c>
      <c r="C247" s="736" t="s">
        <v>27</v>
      </c>
      <c r="D247" s="614"/>
      <c r="E247" s="103"/>
      <c r="F247" s="103"/>
      <c r="G247" s="103"/>
      <c r="H247" s="103"/>
      <c r="I247" s="805" t="s">
        <v>440</v>
      </c>
      <c r="J247" s="593"/>
      <c r="K247" s="594"/>
      <c r="L247" s="594"/>
      <c r="M247" s="594"/>
      <c r="N247" s="572"/>
      <c r="O247" s="573"/>
      <c r="P247" s="567"/>
      <c r="Q247" s="571"/>
      <c r="R247" s="567">
        <f t="shared" si="92"/>
        <v>0</v>
      </c>
      <c r="S247" s="570"/>
      <c r="T247" s="570">
        <f t="shared" si="109"/>
        <v>0</v>
      </c>
      <c r="U247" s="46">
        <f t="shared" si="116"/>
        <v>0</v>
      </c>
      <c r="V247" s="47">
        <f t="shared" si="102"/>
        <v>0</v>
      </c>
      <c r="W247" s="48"/>
      <c r="X247" s="49"/>
      <c r="Y247" s="50"/>
      <c r="Z247" s="50"/>
      <c r="AA247" s="50"/>
      <c r="AB247" s="51"/>
      <c r="AC247" s="52"/>
      <c r="AD247" s="53"/>
      <c r="AE247" s="54"/>
    </row>
    <row r="248" spans="1:31" ht="18" hidden="1" customHeight="1">
      <c r="A248" s="100">
        <v>138611</v>
      </c>
      <c r="B248" s="31" t="s">
        <v>239</v>
      </c>
      <c r="C248" s="736" t="s">
        <v>27</v>
      </c>
      <c r="D248" s="614"/>
      <c r="E248" s="103"/>
      <c r="F248" s="103"/>
      <c r="G248" s="103"/>
      <c r="H248" s="103"/>
      <c r="I248" s="805" t="s">
        <v>441</v>
      </c>
      <c r="J248" s="593"/>
      <c r="K248" s="594"/>
      <c r="L248" s="594"/>
      <c r="M248" s="594"/>
      <c r="N248" s="572"/>
      <c r="O248" s="573"/>
      <c r="P248" s="567"/>
      <c r="Q248" s="571"/>
      <c r="R248" s="567">
        <f t="shared" si="92"/>
        <v>0</v>
      </c>
      <c r="S248" s="570"/>
      <c r="T248" s="567">
        <f>SUM(R248:S248)</f>
        <v>0</v>
      </c>
      <c r="U248" s="46">
        <f t="shared" si="116"/>
        <v>0</v>
      </c>
      <c r="V248" s="47">
        <f t="shared" si="102"/>
        <v>0</v>
      </c>
      <c r="W248" s="48"/>
      <c r="X248" s="49"/>
      <c r="Y248" s="50"/>
      <c r="Z248" s="50"/>
      <c r="AA248" s="50"/>
      <c r="AB248" s="51"/>
      <c r="AC248" s="52"/>
      <c r="AD248" s="53"/>
      <c r="AE248" s="54"/>
    </row>
    <row r="249" spans="1:31" ht="18" hidden="1" customHeight="1">
      <c r="A249" s="100">
        <v>13861808</v>
      </c>
      <c r="B249" s="31" t="s">
        <v>239</v>
      </c>
      <c r="C249" s="736" t="s">
        <v>75</v>
      </c>
      <c r="D249" s="614"/>
      <c r="E249" s="103"/>
      <c r="F249" s="103"/>
      <c r="G249" s="103"/>
      <c r="H249" s="103"/>
      <c r="I249" s="793" t="s">
        <v>442</v>
      </c>
      <c r="J249" s="593"/>
      <c r="K249" s="594"/>
      <c r="L249" s="594"/>
      <c r="M249" s="594"/>
      <c r="N249" s="572"/>
      <c r="O249" s="573"/>
      <c r="P249" s="567"/>
      <c r="Q249" s="571"/>
      <c r="R249" s="567">
        <f t="shared" si="92"/>
        <v>0</v>
      </c>
      <c r="S249" s="570"/>
      <c r="T249" s="570">
        <f t="shared" si="109"/>
        <v>0</v>
      </c>
      <c r="U249" s="46">
        <f t="shared" si="116"/>
        <v>0</v>
      </c>
      <c r="V249" s="47">
        <f t="shared" si="102"/>
        <v>0</v>
      </c>
      <c r="W249" s="48"/>
      <c r="X249" s="49"/>
      <c r="Y249" s="50"/>
      <c r="Z249" s="50"/>
      <c r="AA249" s="50"/>
      <c r="AB249" s="51"/>
      <c r="AC249" s="52"/>
      <c r="AD249" s="53"/>
      <c r="AE249" s="54"/>
    </row>
    <row r="250" spans="1:31" ht="18" hidden="1" customHeight="1">
      <c r="A250" s="30">
        <v>139011</v>
      </c>
      <c r="B250" s="31" t="s">
        <v>239</v>
      </c>
      <c r="C250" s="736" t="s">
        <v>75</v>
      </c>
      <c r="D250" s="574"/>
      <c r="E250" s="73"/>
      <c r="F250" s="73"/>
      <c r="G250" s="73"/>
      <c r="H250" s="73"/>
      <c r="I250" s="564" t="s">
        <v>443</v>
      </c>
      <c r="J250" s="553"/>
      <c r="K250" s="467"/>
      <c r="L250" s="467"/>
      <c r="M250" s="467"/>
      <c r="N250" s="339"/>
      <c r="O250" s="46">
        <f t="shared" si="91"/>
        <v>0</v>
      </c>
      <c r="P250" s="554"/>
      <c r="Q250" s="571"/>
      <c r="R250" s="567">
        <f t="shared" si="92"/>
        <v>0</v>
      </c>
      <c r="S250" s="44"/>
      <c r="T250" s="570">
        <f t="shared" si="109"/>
        <v>0</v>
      </c>
      <c r="U250" s="46">
        <f>SUM(S250:T250)</f>
        <v>0</v>
      </c>
      <c r="V250" s="47">
        <f t="shared" si="102"/>
        <v>0</v>
      </c>
      <c r="W250" s="48"/>
      <c r="X250" s="49"/>
      <c r="Y250" s="50"/>
      <c r="Z250" s="50"/>
      <c r="AA250" s="50"/>
      <c r="AB250" s="51"/>
      <c r="AC250" s="52">
        <f t="shared" si="99"/>
        <v>0</v>
      </c>
      <c r="AD250" s="53"/>
      <c r="AE250" s="54">
        <f t="shared" si="101"/>
        <v>0</v>
      </c>
    </row>
    <row r="251" spans="1:31" ht="18" hidden="1" customHeight="1">
      <c r="A251" s="381">
        <v>13901109</v>
      </c>
      <c r="B251" s="31" t="s">
        <v>239</v>
      </c>
      <c r="C251" s="32">
        <v>25</v>
      </c>
      <c r="D251" s="574"/>
      <c r="E251" s="73"/>
      <c r="F251" s="73"/>
      <c r="G251" s="73"/>
      <c r="H251" s="73"/>
      <c r="I251" s="552" t="s">
        <v>276</v>
      </c>
      <c r="J251" s="553"/>
      <c r="K251" s="467"/>
      <c r="L251" s="467"/>
      <c r="M251" s="467"/>
      <c r="N251" s="339"/>
      <c r="O251" s="46">
        <f t="shared" si="91"/>
        <v>0</v>
      </c>
      <c r="P251" s="554"/>
      <c r="Q251" s="45"/>
      <c r="R251" s="554">
        <f t="shared" si="92"/>
        <v>0</v>
      </c>
      <c r="S251" s="44">
        <f t="shared" si="93"/>
        <v>0</v>
      </c>
      <c r="T251" s="45"/>
      <c r="U251" s="46">
        <f>SUM(S251:T251)</f>
        <v>0</v>
      </c>
      <c r="V251" s="47">
        <f t="shared" si="102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99"/>
        <v>0</v>
      </c>
      <c r="AD251" s="53">
        <f>(R251*1000)/C251</f>
        <v>0</v>
      </c>
      <c r="AE251" s="54">
        <f t="shared" si="101"/>
        <v>0</v>
      </c>
    </row>
    <row r="252" spans="1:31" ht="18" hidden="1" customHeight="1">
      <c r="A252" s="381">
        <v>13901145</v>
      </c>
      <c r="B252" s="31" t="s">
        <v>239</v>
      </c>
      <c r="C252" s="32">
        <v>25</v>
      </c>
      <c r="D252" s="574"/>
      <c r="E252" s="73"/>
      <c r="F252" s="73"/>
      <c r="G252" s="73"/>
      <c r="H252" s="73"/>
      <c r="I252" s="552" t="s">
        <v>277</v>
      </c>
      <c r="J252" s="553"/>
      <c r="K252" s="467"/>
      <c r="L252" s="467"/>
      <c r="M252" s="467"/>
      <c r="N252" s="339"/>
      <c r="O252" s="46">
        <f t="shared" si="91"/>
        <v>0</v>
      </c>
      <c r="P252" s="554"/>
      <c r="Q252" s="45"/>
      <c r="R252" s="554">
        <f t="shared" si="92"/>
        <v>0</v>
      </c>
      <c r="S252" s="44">
        <f t="shared" si="93"/>
        <v>0</v>
      </c>
      <c r="T252" s="45"/>
      <c r="U252" s="46">
        <f t="shared" ref="U252:U318" si="117">SUM(S252:T252)</f>
        <v>0</v>
      </c>
      <c r="V252" s="47">
        <f t="shared" si="102"/>
        <v>0</v>
      </c>
      <c r="W252" s="48"/>
      <c r="X252" s="49">
        <f>(J252*1000)/C252</f>
        <v>0</v>
      </c>
      <c r="Y252" s="50">
        <f>(K252*1000)/C252</f>
        <v>0</v>
      </c>
      <c r="Z252" s="50">
        <f>(L252*1000)/C252</f>
        <v>0</v>
      </c>
      <c r="AA252" s="50">
        <f>(M252*1000)/C252</f>
        <v>0</v>
      </c>
      <c r="AB252" s="51">
        <f>(N252*1000)/C252</f>
        <v>0</v>
      </c>
      <c r="AC252" s="52">
        <f t="shared" si="99"/>
        <v>0</v>
      </c>
      <c r="AD252" s="53">
        <f>(R252*1000)/C252</f>
        <v>0</v>
      </c>
      <c r="AE252" s="54">
        <f t="shared" si="101"/>
        <v>0</v>
      </c>
    </row>
    <row r="253" spans="1:31" ht="16.5" hidden="1" customHeight="1">
      <c r="A253" s="119" t="s">
        <v>278</v>
      </c>
      <c r="B253" s="120"/>
      <c r="C253" s="595"/>
      <c r="D253" s="596"/>
      <c r="E253" s="120"/>
      <c r="F253" s="120"/>
      <c r="G253" s="120"/>
      <c r="H253" s="120"/>
      <c r="I253" s="596"/>
      <c r="J253" s="274">
        <f>SUM(J203:J252)</f>
        <v>0</v>
      </c>
      <c r="K253" s="275">
        <f t="shared" ref="K253:U253" si="118">SUM(K203:K252)</f>
        <v>0</v>
      </c>
      <c r="L253" s="275">
        <f t="shared" si="118"/>
        <v>0</v>
      </c>
      <c r="M253" s="275">
        <f t="shared" si="118"/>
        <v>0</v>
      </c>
      <c r="N253" s="279">
        <f t="shared" si="118"/>
        <v>0</v>
      </c>
      <c r="O253" s="276">
        <f t="shared" si="118"/>
        <v>0</v>
      </c>
      <c r="P253" s="279">
        <f>SUM(P203:P252)</f>
        <v>0</v>
      </c>
      <c r="Q253" s="275">
        <f>SUM(Q203:Q252)</f>
        <v>0</v>
      </c>
      <c r="R253" s="279">
        <f t="shared" si="118"/>
        <v>0</v>
      </c>
      <c r="S253" s="274">
        <f t="shared" si="118"/>
        <v>0</v>
      </c>
      <c r="T253" s="275">
        <f t="shared" si="118"/>
        <v>0</v>
      </c>
      <c r="U253" s="276">
        <f t="shared" si="118"/>
        <v>0</v>
      </c>
      <c r="V253" s="47">
        <f t="shared" si="102"/>
        <v>0</v>
      </c>
      <c r="W253" s="277"/>
      <c r="X253" s="278"/>
      <c r="Y253" s="275"/>
      <c r="Z253" s="275"/>
      <c r="AA253" s="275"/>
      <c r="AB253" s="279"/>
      <c r="AC253" s="276"/>
      <c r="AD253" s="279"/>
      <c r="AE253" s="280"/>
    </row>
    <row r="254" spans="1:31" ht="18" customHeight="1" thickBot="1">
      <c r="A254" s="281" t="s">
        <v>279</v>
      </c>
      <c r="B254" s="282"/>
      <c r="C254" s="708"/>
      <c r="D254" s="709"/>
      <c r="E254" s="282"/>
      <c r="F254" s="282"/>
      <c r="G254" s="282"/>
      <c r="H254" s="282"/>
      <c r="I254" s="709"/>
      <c r="J254" s="290">
        <f>SUM(J253,J202,J190)</f>
        <v>338</v>
      </c>
      <c r="K254" s="291">
        <f t="shared" ref="K254:U254" si="119">SUM(K253,K202,K190)</f>
        <v>0</v>
      </c>
      <c r="L254" s="291">
        <f t="shared" si="119"/>
        <v>50</v>
      </c>
      <c r="M254" s="291">
        <f t="shared" si="119"/>
        <v>0</v>
      </c>
      <c r="N254" s="295">
        <f t="shared" si="119"/>
        <v>0</v>
      </c>
      <c r="O254" s="292">
        <f t="shared" si="119"/>
        <v>388</v>
      </c>
      <c r="P254" s="295">
        <f t="shared" si="119"/>
        <v>0</v>
      </c>
      <c r="Q254" s="291">
        <f>SUM(Q253,Q202,Q190)</f>
        <v>410</v>
      </c>
      <c r="R254" s="295">
        <f t="shared" si="119"/>
        <v>410</v>
      </c>
      <c r="S254" s="290">
        <f t="shared" si="119"/>
        <v>756</v>
      </c>
      <c r="T254" s="291">
        <f t="shared" si="119"/>
        <v>42</v>
      </c>
      <c r="U254" s="292">
        <f t="shared" si="119"/>
        <v>798</v>
      </c>
      <c r="V254" s="47">
        <f t="shared" si="102"/>
        <v>0</v>
      </c>
      <c r="W254" s="382"/>
      <c r="X254" s="294">
        <f t="shared" ref="X254:AE254" si="120">SUM(X253,X202,X190)</f>
        <v>13520</v>
      </c>
      <c r="Y254" s="291">
        <f t="shared" si="120"/>
        <v>0</v>
      </c>
      <c r="Z254" s="291">
        <f t="shared" si="120"/>
        <v>320</v>
      </c>
      <c r="AA254" s="291">
        <f t="shared" si="120"/>
        <v>0</v>
      </c>
      <c r="AB254" s="295">
        <f t="shared" si="120"/>
        <v>0</v>
      </c>
      <c r="AC254" s="292">
        <f t="shared" si="120"/>
        <v>13840</v>
      </c>
      <c r="AD254" s="295">
        <f t="shared" si="120"/>
        <v>8200</v>
      </c>
      <c r="AE254" s="296">
        <f t="shared" si="120"/>
        <v>22040</v>
      </c>
    </row>
    <row r="255" spans="1:31" ht="18" hidden="1" customHeight="1">
      <c r="A255" s="192">
        <v>122001</v>
      </c>
      <c r="B255" s="297" t="s">
        <v>206</v>
      </c>
      <c r="C255" s="238">
        <v>25</v>
      </c>
      <c r="D255" s="551">
        <v>521</v>
      </c>
      <c r="E255" s="34">
        <v>921</v>
      </c>
      <c r="F255" s="34" t="s">
        <v>280</v>
      </c>
      <c r="G255" s="34">
        <v>9621</v>
      </c>
      <c r="H255" s="35">
        <v>8621</v>
      </c>
      <c r="I255" s="712"/>
      <c r="J255" s="806"/>
      <c r="K255" s="714"/>
      <c r="L255" s="714"/>
      <c r="M255" s="714"/>
      <c r="N255" s="715"/>
      <c r="O255" s="716">
        <f t="shared" ref="O255:O293" si="121">SUM(J255:N255)</f>
        <v>0</v>
      </c>
      <c r="P255" s="554"/>
      <c r="Q255" s="301"/>
      <c r="R255" s="717"/>
      <c r="S255" s="44">
        <f>SUM(O255,R255)</f>
        <v>0</v>
      </c>
      <c r="T255" s="301"/>
      <c r="U255" s="302">
        <f t="shared" si="117"/>
        <v>0</v>
      </c>
      <c r="V255" s="47">
        <f t="shared" si="102"/>
        <v>0</v>
      </c>
      <c r="W255" s="303"/>
      <c r="X255" s="304">
        <f t="shared" ref="X255:X293" si="122">(J255*1000)/C255</f>
        <v>0</v>
      </c>
      <c r="Y255" s="305">
        <f t="shared" ref="Y255:Y293" si="123">(K255*1000)/C255</f>
        <v>0</v>
      </c>
      <c r="Z255" s="305">
        <f t="shared" ref="Z255:Z293" si="124">(L255*1000)/C255</f>
        <v>0</v>
      </c>
      <c r="AA255" s="305">
        <f t="shared" ref="AA255:AA293" si="125">(M255*1000)/C255</f>
        <v>0</v>
      </c>
      <c r="AB255" s="306">
        <f t="shared" ref="AB255:AB293" si="126">(N255*1000)/C255</f>
        <v>0</v>
      </c>
      <c r="AC255" s="307">
        <f t="shared" ref="AC255:AC293" si="127">SUM(X255:AB255)</f>
        <v>0</v>
      </c>
      <c r="AD255" s="308">
        <f t="shared" ref="AD255:AD293" si="128">(R255*1000)/C255</f>
        <v>0</v>
      </c>
      <c r="AE255" s="309">
        <f t="shared" ref="AE255:AE293" si="129">SUM(AC255:AD255)</f>
        <v>0</v>
      </c>
    </row>
    <row r="256" spans="1:31" ht="18" hidden="1" customHeight="1">
      <c r="A256" s="192">
        <v>122001</v>
      </c>
      <c r="B256" s="297" t="s">
        <v>206</v>
      </c>
      <c r="C256" s="736" t="s">
        <v>75</v>
      </c>
      <c r="D256" s="575"/>
      <c r="E256" s="34"/>
      <c r="F256" s="314" t="s">
        <v>444</v>
      </c>
      <c r="G256" s="34"/>
      <c r="H256" s="35"/>
      <c r="I256" s="712"/>
      <c r="J256" s="807"/>
      <c r="K256" s="729"/>
      <c r="L256" s="726"/>
      <c r="M256" s="729"/>
      <c r="N256" s="730"/>
      <c r="O256" s="791">
        <f t="shared" si="121"/>
        <v>0</v>
      </c>
      <c r="P256" s="554"/>
      <c r="Q256" s="301"/>
      <c r="R256" s="717"/>
      <c r="S256" s="44"/>
      <c r="T256" s="265">
        <f>SUM(O256,R256)</f>
        <v>0</v>
      </c>
      <c r="U256" s="46">
        <f t="shared" si="117"/>
        <v>0</v>
      </c>
      <c r="V256" s="47">
        <f t="shared" si="102"/>
        <v>0</v>
      </c>
      <c r="W256" s="303"/>
      <c r="X256" s="304"/>
      <c r="Y256" s="305"/>
      <c r="Z256" s="305"/>
      <c r="AA256" s="305"/>
      <c r="AB256" s="306"/>
      <c r="AC256" s="307"/>
      <c r="AD256" s="308"/>
      <c r="AE256" s="309"/>
    </row>
    <row r="257" spans="1:31" ht="18" hidden="1" customHeight="1">
      <c r="A257" s="395">
        <v>123701</v>
      </c>
      <c r="B257" s="297">
        <v>2.5</v>
      </c>
      <c r="C257" s="67" t="s">
        <v>27</v>
      </c>
      <c r="D257" s="575" t="s">
        <v>445</v>
      </c>
      <c r="E257" s="34"/>
      <c r="F257" s="314"/>
      <c r="G257" s="34"/>
      <c r="H257" s="35"/>
      <c r="I257" s="712"/>
      <c r="J257" s="807"/>
      <c r="K257" s="729"/>
      <c r="L257" s="726"/>
      <c r="M257" s="729"/>
      <c r="N257" s="730"/>
      <c r="O257" s="558">
        <f t="shared" si="121"/>
        <v>0</v>
      </c>
      <c r="P257" s="554"/>
      <c r="Q257" s="301"/>
      <c r="R257" s="717"/>
      <c r="S257" s="44"/>
      <c r="T257" s="808">
        <f>SUM(O257,R257)</f>
        <v>0</v>
      </c>
      <c r="U257" s="46">
        <f t="shared" si="117"/>
        <v>0</v>
      </c>
      <c r="V257" s="47"/>
      <c r="W257" s="303"/>
      <c r="X257" s="304"/>
      <c r="Y257" s="305"/>
      <c r="Z257" s="305"/>
      <c r="AA257" s="305"/>
      <c r="AB257" s="306"/>
      <c r="AC257" s="307"/>
      <c r="AD257" s="308"/>
      <c r="AE257" s="309"/>
    </row>
    <row r="258" spans="1:31" ht="18" hidden="1" customHeight="1">
      <c r="A258" s="30">
        <v>123701</v>
      </c>
      <c r="B258" s="31" t="s">
        <v>220</v>
      </c>
      <c r="C258" s="32">
        <v>25</v>
      </c>
      <c r="D258" s="809" t="s">
        <v>285</v>
      </c>
      <c r="E258" s="73"/>
      <c r="F258" s="73"/>
      <c r="G258" s="73"/>
      <c r="H258" s="36"/>
      <c r="I258" s="552"/>
      <c r="J258" s="328"/>
      <c r="K258" s="467"/>
      <c r="L258" s="467"/>
      <c r="M258" s="467"/>
      <c r="N258" s="339"/>
      <c r="O258" s="46">
        <f t="shared" si="121"/>
        <v>0</v>
      </c>
      <c r="P258" s="554"/>
      <c r="Q258" s="45"/>
      <c r="R258" s="554"/>
      <c r="S258" s="44">
        <f t="shared" ref="S258:S278" si="130">SUM(O258,R258)</f>
        <v>0</v>
      </c>
      <c r="T258" s="334"/>
      <c r="U258" s="46">
        <f t="shared" si="117"/>
        <v>0</v>
      </c>
      <c r="V258" s="47">
        <f t="shared" si="102"/>
        <v>0</v>
      </c>
      <c r="W258" s="48"/>
      <c r="X258" s="49">
        <f t="shared" si="122"/>
        <v>0</v>
      </c>
      <c r="Y258" s="50">
        <f t="shared" si="123"/>
        <v>0</v>
      </c>
      <c r="Z258" s="50">
        <f t="shared" si="124"/>
        <v>0</v>
      </c>
      <c r="AA258" s="50">
        <f t="shared" si="125"/>
        <v>0</v>
      </c>
      <c r="AB258" s="51">
        <f t="shared" si="126"/>
        <v>0</v>
      </c>
      <c r="AC258" s="52">
        <f t="shared" si="127"/>
        <v>0</v>
      </c>
      <c r="AD258" s="53"/>
      <c r="AE258" s="54">
        <f t="shared" si="129"/>
        <v>0</v>
      </c>
    </row>
    <row r="259" spans="1:31" ht="18" hidden="1" customHeight="1">
      <c r="A259" s="30">
        <v>123001</v>
      </c>
      <c r="B259" s="31" t="s">
        <v>220</v>
      </c>
      <c r="C259" s="736" t="s">
        <v>75</v>
      </c>
      <c r="D259" s="810"/>
      <c r="E259" s="73"/>
      <c r="F259" s="135" t="s">
        <v>446</v>
      </c>
      <c r="G259" s="73"/>
      <c r="H259" s="36"/>
      <c r="I259" s="552"/>
      <c r="J259" s="328"/>
      <c r="K259" s="467"/>
      <c r="L259" s="563"/>
      <c r="M259" s="467"/>
      <c r="N259" s="339"/>
      <c r="O259" s="46">
        <f t="shared" si="121"/>
        <v>0</v>
      </c>
      <c r="P259" s="554"/>
      <c r="Q259" s="45"/>
      <c r="R259" s="554"/>
      <c r="S259" s="44"/>
      <c r="T259" s="265">
        <f>SUM(O259,R259)</f>
        <v>0</v>
      </c>
      <c r="U259" s="46">
        <f t="shared" si="117"/>
        <v>0</v>
      </c>
      <c r="V259" s="47">
        <f t="shared" si="102"/>
        <v>0</v>
      </c>
      <c r="W259" s="48"/>
      <c r="X259" s="49"/>
      <c r="Y259" s="50"/>
      <c r="Z259" s="50"/>
      <c r="AA259" s="50"/>
      <c r="AB259" s="51"/>
      <c r="AC259" s="52"/>
      <c r="AD259" s="53"/>
      <c r="AE259" s="54"/>
    </row>
    <row r="260" spans="1:31" ht="18" hidden="1" customHeight="1">
      <c r="A260" s="30">
        <v>122701</v>
      </c>
      <c r="B260" s="31" t="s">
        <v>206</v>
      </c>
      <c r="C260" s="736">
        <v>25</v>
      </c>
      <c r="D260" s="810" t="s">
        <v>447</v>
      </c>
      <c r="E260" s="73"/>
      <c r="F260" s="135"/>
      <c r="G260" s="73"/>
      <c r="H260" s="36"/>
      <c r="I260" s="552"/>
      <c r="J260" s="328"/>
      <c r="K260" s="467"/>
      <c r="L260" s="563"/>
      <c r="M260" s="467"/>
      <c r="N260" s="339"/>
      <c r="O260" s="558">
        <f t="shared" si="121"/>
        <v>0</v>
      </c>
      <c r="P260" s="554"/>
      <c r="Q260" s="45"/>
      <c r="R260" s="554"/>
      <c r="S260" s="44">
        <f t="shared" si="130"/>
        <v>0</v>
      </c>
      <c r="T260" s="811"/>
      <c r="U260" s="46">
        <f t="shared" si="117"/>
        <v>0</v>
      </c>
      <c r="V260" s="47"/>
      <c r="W260" s="48"/>
      <c r="X260" s="49">
        <f t="shared" si="122"/>
        <v>0</v>
      </c>
      <c r="Y260" s="50"/>
      <c r="Z260" s="50"/>
      <c r="AA260" s="50"/>
      <c r="AB260" s="51"/>
      <c r="AC260" s="52">
        <f t="shared" si="127"/>
        <v>0</v>
      </c>
      <c r="AD260" s="53"/>
      <c r="AE260" s="54">
        <f t="shared" si="129"/>
        <v>0</v>
      </c>
    </row>
    <row r="261" spans="1:31" ht="18" hidden="1" customHeight="1">
      <c r="A261" s="30">
        <v>121701</v>
      </c>
      <c r="B261" s="31" t="s">
        <v>206</v>
      </c>
      <c r="C261" s="736">
        <v>25</v>
      </c>
      <c r="D261" s="810" t="s">
        <v>282</v>
      </c>
      <c r="E261" s="73"/>
      <c r="F261" s="135"/>
      <c r="G261" s="73"/>
      <c r="H261" s="36"/>
      <c r="I261" s="552"/>
      <c r="J261" s="328"/>
      <c r="K261" s="467"/>
      <c r="L261" s="563"/>
      <c r="M261" s="467"/>
      <c r="N261" s="339"/>
      <c r="O261" s="558">
        <f t="shared" si="121"/>
        <v>0</v>
      </c>
      <c r="P261" s="554"/>
      <c r="Q261" s="45"/>
      <c r="R261" s="554"/>
      <c r="S261" s="44">
        <f t="shared" si="130"/>
        <v>0</v>
      </c>
      <c r="T261" s="811"/>
      <c r="U261" s="46">
        <f t="shared" si="117"/>
        <v>0</v>
      </c>
      <c r="V261" s="47"/>
      <c r="W261" s="48"/>
      <c r="X261" s="49">
        <f t="shared" si="122"/>
        <v>0</v>
      </c>
      <c r="Y261" s="50"/>
      <c r="Z261" s="50"/>
      <c r="AA261" s="50"/>
      <c r="AB261" s="51"/>
      <c r="AC261" s="52">
        <f t="shared" si="127"/>
        <v>0</v>
      </c>
      <c r="AD261" s="53"/>
      <c r="AE261" s="54">
        <f t="shared" si="129"/>
        <v>0</v>
      </c>
    </row>
    <row r="262" spans="1:31" ht="18" hidden="1" customHeight="1">
      <c r="A262" s="30">
        <v>123001</v>
      </c>
      <c r="B262" s="31">
        <v>2.5</v>
      </c>
      <c r="C262" s="32">
        <v>25</v>
      </c>
      <c r="D262" s="574">
        <v>522</v>
      </c>
      <c r="E262" s="73"/>
      <c r="F262" s="73"/>
      <c r="G262" s="73"/>
      <c r="H262" s="36"/>
      <c r="I262" s="552"/>
      <c r="J262" s="915"/>
      <c r="K262" s="563"/>
      <c r="L262" s="563"/>
      <c r="M262" s="563"/>
      <c r="N262" s="607"/>
      <c r="O262" s="558">
        <f t="shared" si="121"/>
        <v>0</v>
      </c>
      <c r="P262" s="554"/>
      <c r="Q262" s="45"/>
      <c r="R262" s="554"/>
      <c r="S262" s="44">
        <f t="shared" si="130"/>
        <v>0</v>
      </c>
      <c r="T262" s="45"/>
      <c r="U262" s="46">
        <f t="shared" si="117"/>
        <v>0</v>
      </c>
      <c r="V262" s="47">
        <f t="shared" si="102"/>
        <v>0</v>
      </c>
      <c r="W262" s="48" t="s">
        <v>288</v>
      </c>
      <c r="X262" s="49">
        <f t="shared" si="122"/>
        <v>0</v>
      </c>
      <c r="Y262" s="50">
        <f t="shared" si="123"/>
        <v>0</v>
      </c>
      <c r="Z262" s="50">
        <f t="shared" si="124"/>
        <v>0</v>
      </c>
      <c r="AA262" s="50">
        <f t="shared" si="125"/>
        <v>0</v>
      </c>
      <c r="AB262" s="51">
        <f t="shared" si="126"/>
        <v>0</v>
      </c>
      <c r="AC262" s="52">
        <f t="shared" si="127"/>
        <v>0</v>
      </c>
      <c r="AD262" s="53">
        <f t="shared" si="128"/>
        <v>0</v>
      </c>
      <c r="AE262" s="54">
        <f t="shared" si="129"/>
        <v>0</v>
      </c>
    </row>
    <row r="263" spans="1:31" ht="18" hidden="1" customHeight="1">
      <c r="A263" s="30">
        <v>127000</v>
      </c>
      <c r="B263" s="31" t="s">
        <v>57</v>
      </c>
      <c r="C263" s="32">
        <v>25</v>
      </c>
      <c r="D263" s="574">
        <v>324</v>
      </c>
      <c r="E263" s="73">
        <v>824</v>
      </c>
      <c r="F263" s="73" t="s">
        <v>448</v>
      </c>
      <c r="G263" s="73"/>
      <c r="H263" s="36"/>
      <c r="I263" s="552"/>
      <c r="J263" s="618"/>
      <c r="K263" s="563"/>
      <c r="L263" s="592"/>
      <c r="M263" s="563"/>
      <c r="N263" s="607"/>
      <c r="O263" s="558">
        <f t="shared" si="121"/>
        <v>0</v>
      </c>
      <c r="P263" s="554"/>
      <c r="Q263" s="45"/>
      <c r="R263" s="554"/>
      <c r="S263" s="44">
        <f t="shared" si="130"/>
        <v>0</v>
      </c>
      <c r="T263" s="45"/>
      <c r="U263" s="46">
        <f t="shared" si="117"/>
        <v>0</v>
      </c>
      <c r="V263" s="47">
        <f t="shared" si="102"/>
        <v>0</v>
      </c>
      <c r="W263" s="48"/>
      <c r="X263" s="49">
        <f t="shared" si="122"/>
        <v>0</v>
      </c>
      <c r="Y263" s="50">
        <f t="shared" si="123"/>
        <v>0</v>
      </c>
      <c r="Z263" s="50">
        <f t="shared" si="124"/>
        <v>0</v>
      </c>
      <c r="AA263" s="50">
        <f t="shared" si="125"/>
        <v>0</v>
      </c>
      <c r="AB263" s="51">
        <f t="shared" si="126"/>
        <v>0</v>
      </c>
      <c r="AC263" s="52">
        <f t="shared" si="127"/>
        <v>0</v>
      </c>
      <c r="AD263" s="53">
        <f t="shared" si="128"/>
        <v>0</v>
      </c>
      <c r="AE263" s="54">
        <f t="shared" si="129"/>
        <v>0</v>
      </c>
    </row>
    <row r="264" spans="1:31" ht="18" hidden="1" customHeight="1">
      <c r="A264" s="30">
        <v>127800</v>
      </c>
      <c r="B264" s="31" t="s">
        <v>57</v>
      </c>
      <c r="C264" s="736" t="s">
        <v>75</v>
      </c>
      <c r="D264" s="574"/>
      <c r="E264" s="73"/>
      <c r="F264" s="374"/>
      <c r="G264" s="73"/>
      <c r="H264" s="89">
        <v>6824</v>
      </c>
      <c r="I264" s="552"/>
      <c r="J264" s="116"/>
      <c r="K264" s="563"/>
      <c r="L264" s="563"/>
      <c r="M264" s="563"/>
      <c r="N264" s="607"/>
      <c r="O264" s="558">
        <f t="shared" si="121"/>
        <v>0</v>
      </c>
      <c r="P264" s="554"/>
      <c r="Q264" s="45"/>
      <c r="R264" s="554"/>
      <c r="S264" s="44"/>
      <c r="T264" s="265">
        <f>SUM(O264,R264)</f>
        <v>0</v>
      </c>
      <c r="U264" s="46">
        <f t="shared" si="117"/>
        <v>0</v>
      </c>
      <c r="V264" s="47">
        <f t="shared" si="102"/>
        <v>0</v>
      </c>
      <c r="W264" s="48"/>
      <c r="X264" s="49"/>
      <c r="Y264" s="50"/>
      <c r="Z264" s="50"/>
      <c r="AA264" s="50"/>
      <c r="AB264" s="51"/>
      <c r="AC264" s="52"/>
      <c r="AD264" s="53"/>
      <c r="AE264" s="54"/>
    </row>
    <row r="265" spans="1:31" ht="18" hidden="1" customHeight="1">
      <c r="A265" s="30">
        <v>127800</v>
      </c>
      <c r="B265" s="31" t="s">
        <v>57</v>
      </c>
      <c r="C265" s="812">
        <v>25</v>
      </c>
      <c r="D265" s="574"/>
      <c r="E265" s="73"/>
      <c r="F265" s="374"/>
      <c r="G265" s="73"/>
      <c r="H265" s="89">
        <v>6824</v>
      </c>
      <c r="I265" s="552"/>
      <c r="J265" s="116"/>
      <c r="K265" s="563"/>
      <c r="L265" s="563"/>
      <c r="M265" s="563"/>
      <c r="N265" s="607"/>
      <c r="O265" s="558">
        <f t="shared" si="121"/>
        <v>0</v>
      </c>
      <c r="P265" s="554"/>
      <c r="Q265" s="45"/>
      <c r="R265" s="554"/>
      <c r="S265" s="44">
        <f t="shared" si="130"/>
        <v>0</v>
      </c>
      <c r="T265" s="265"/>
      <c r="U265" s="46">
        <f t="shared" si="117"/>
        <v>0</v>
      </c>
      <c r="V265" s="47">
        <f t="shared" si="102"/>
        <v>0</v>
      </c>
      <c r="W265" s="48"/>
      <c r="X265" s="49"/>
      <c r="Y265" s="50"/>
      <c r="Z265" s="50"/>
      <c r="AA265" s="50"/>
      <c r="AB265" s="51">
        <f t="shared" si="126"/>
        <v>0</v>
      </c>
      <c r="AC265" s="52">
        <f t="shared" si="127"/>
        <v>0</v>
      </c>
      <c r="AD265" s="53"/>
      <c r="AE265" s="54">
        <f t="shared" si="129"/>
        <v>0</v>
      </c>
    </row>
    <row r="266" spans="1:31" ht="18" hidden="1" customHeight="1">
      <c r="A266" s="30">
        <v>127060</v>
      </c>
      <c r="B266" s="31" t="s">
        <v>57</v>
      </c>
      <c r="C266" s="736" t="s">
        <v>75</v>
      </c>
      <c r="D266" s="813"/>
      <c r="E266" s="73"/>
      <c r="F266" s="399" t="s">
        <v>291</v>
      </c>
      <c r="G266" s="73"/>
      <c r="H266" s="36"/>
      <c r="I266" s="552"/>
      <c r="J266" s="116"/>
      <c r="K266" s="563"/>
      <c r="L266" s="563"/>
      <c r="M266" s="563"/>
      <c r="N266" s="607"/>
      <c r="O266" s="558">
        <f t="shared" si="121"/>
        <v>0</v>
      </c>
      <c r="P266" s="554"/>
      <c r="Q266" s="45"/>
      <c r="R266" s="554">
        <f t="shared" ref="R266" si="131">SUM(P266:Q266)</f>
        <v>0</v>
      </c>
      <c r="S266" s="44"/>
      <c r="T266" s="265">
        <f>SUM(O266,R266)</f>
        <v>0</v>
      </c>
      <c r="U266" s="46">
        <f t="shared" si="117"/>
        <v>0</v>
      </c>
      <c r="V266" s="47">
        <f t="shared" si="102"/>
        <v>0</v>
      </c>
      <c r="W266" s="48"/>
      <c r="X266" s="49"/>
      <c r="Y266" s="50"/>
      <c r="Z266" s="50"/>
      <c r="AA266" s="50"/>
      <c r="AB266" s="51"/>
      <c r="AC266" s="52">
        <f t="shared" si="127"/>
        <v>0</v>
      </c>
      <c r="AD266" s="53"/>
      <c r="AE266" s="54">
        <f t="shared" si="129"/>
        <v>0</v>
      </c>
    </row>
    <row r="267" spans="1:31" ht="18" customHeight="1">
      <c r="A267" s="30">
        <v>127801</v>
      </c>
      <c r="B267" s="31">
        <v>3.5</v>
      </c>
      <c r="C267" s="812">
        <v>25</v>
      </c>
      <c r="D267" s="813"/>
      <c r="E267" s="73"/>
      <c r="F267" s="404"/>
      <c r="G267" s="73"/>
      <c r="H267" s="89">
        <v>6924</v>
      </c>
      <c r="I267" s="552"/>
      <c r="J267" s="116"/>
      <c r="K267" s="563"/>
      <c r="L267" s="563"/>
      <c r="M267" s="563"/>
      <c r="N267" s="642">
        <v>8</v>
      </c>
      <c r="O267" s="558">
        <f t="shared" si="121"/>
        <v>8</v>
      </c>
      <c r="P267" s="554"/>
      <c r="Q267" s="45"/>
      <c r="R267" s="554"/>
      <c r="S267" s="44">
        <f t="shared" si="130"/>
        <v>8</v>
      </c>
      <c r="T267" s="143"/>
      <c r="U267" s="46">
        <f t="shared" si="117"/>
        <v>8</v>
      </c>
      <c r="V267" s="47">
        <f t="shared" si="102"/>
        <v>0</v>
      </c>
      <c r="W267" s="48"/>
      <c r="X267" s="49"/>
      <c r="Y267" s="50"/>
      <c r="Z267" s="50"/>
      <c r="AA267" s="50"/>
      <c r="AB267" s="51">
        <f t="shared" si="126"/>
        <v>320</v>
      </c>
      <c r="AC267" s="52">
        <f t="shared" si="127"/>
        <v>320</v>
      </c>
      <c r="AD267" s="53"/>
      <c r="AE267" s="54">
        <f t="shared" si="129"/>
        <v>320</v>
      </c>
    </row>
    <row r="268" spans="1:31" ht="18" hidden="1" customHeight="1">
      <c r="A268" s="30">
        <v>127001</v>
      </c>
      <c r="B268" s="31" t="s">
        <v>220</v>
      </c>
      <c r="C268" s="812">
        <v>25</v>
      </c>
      <c r="D268" s="813"/>
      <c r="E268" s="73"/>
      <c r="F268" s="404"/>
      <c r="G268" s="135">
        <v>9624</v>
      </c>
      <c r="H268" s="347"/>
      <c r="I268" s="552"/>
      <c r="J268" s="593"/>
      <c r="K268" s="556"/>
      <c r="L268" s="594"/>
      <c r="M268" s="661"/>
      <c r="N268" s="557"/>
      <c r="O268" s="558">
        <f t="shared" si="121"/>
        <v>0</v>
      </c>
      <c r="P268" s="554"/>
      <c r="Q268" s="45"/>
      <c r="R268" s="554"/>
      <c r="S268" s="44">
        <f t="shared" si="130"/>
        <v>0</v>
      </c>
      <c r="T268" s="143"/>
      <c r="U268" s="46">
        <f t="shared" si="117"/>
        <v>0</v>
      </c>
      <c r="V268" s="47">
        <f t="shared" si="102"/>
        <v>0</v>
      </c>
      <c r="W268" s="48"/>
      <c r="X268" s="49"/>
      <c r="Y268" s="50"/>
      <c r="Z268" s="50"/>
      <c r="AA268" s="50">
        <f t="shared" si="125"/>
        <v>0</v>
      </c>
      <c r="AB268" s="51"/>
      <c r="AC268" s="52">
        <f t="shared" si="127"/>
        <v>0</v>
      </c>
      <c r="AD268" s="53"/>
      <c r="AE268" s="54">
        <f t="shared" si="129"/>
        <v>0</v>
      </c>
    </row>
    <row r="269" spans="1:31" ht="18" customHeight="1">
      <c r="A269" s="30">
        <v>127068</v>
      </c>
      <c r="B269" s="108">
        <v>4</v>
      </c>
      <c r="C269" s="67" t="s">
        <v>27</v>
      </c>
      <c r="D269" s="814"/>
      <c r="E269" s="73"/>
      <c r="F269" s="404" t="s">
        <v>493</v>
      </c>
      <c r="G269" s="815"/>
      <c r="H269" s="347"/>
      <c r="I269" s="552"/>
      <c r="J269" s="593"/>
      <c r="K269" s="556"/>
      <c r="L269" s="594">
        <v>75</v>
      </c>
      <c r="M269" s="571"/>
      <c r="N269" s="557"/>
      <c r="O269" s="558">
        <f t="shared" si="121"/>
        <v>75</v>
      </c>
      <c r="P269" s="554"/>
      <c r="Q269" s="45"/>
      <c r="R269" s="554"/>
      <c r="S269" s="44"/>
      <c r="T269" s="808">
        <f>SUM(O269,R269)</f>
        <v>75</v>
      </c>
      <c r="U269" s="46">
        <f t="shared" si="117"/>
        <v>75</v>
      </c>
      <c r="V269" s="47">
        <f t="shared" si="102"/>
        <v>0</v>
      </c>
      <c r="W269" s="48"/>
      <c r="X269" s="49"/>
      <c r="Y269" s="50"/>
      <c r="Z269" s="50"/>
      <c r="AA269" s="50"/>
      <c r="AB269" s="51"/>
      <c r="AC269" s="52"/>
      <c r="AD269" s="53"/>
      <c r="AE269" s="54"/>
    </row>
    <row r="270" spans="1:31" ht="18" hidden="1" customHeight="1">
      <c r="A270" s="30">
        <v>127001</v>
      </c>
      <c r="B270" s="816" t="s">
        <v>220</v>
      </c>
      <c r="C270" s="67" t="s">
        <v>27</v>
      </c>
      <c r="D270" s="814"/>
      <c r="E270" s="73"/>
      <c r="F270" s="817" t="s">
        <v>295</v>
      </c>
      <c r="G270" s="815"/>
      <c r="H270" s="347"/>
      <c r="I270" s="552"/>
      <c r="J270" s="593"/>
      <c r="K270" s="556"/>
      <c r="L270" s="563"/>
      <c r="M270" s="571"/>
      <c r="N270" s="557"/>
      <c r="O270" s="558">
        <f t="shared" si="121"/>
        <v>0</v>
      </c>
      <c r="P270" s="554"/>
      <c r="Q270" s="45"/>
      <c r="R270" s="554"/>
      <c r="S270" s="44"/>
      <c r="T270" s="808">
        <f>SUM(O270,R270)</f>
        <v>0</v>
      </c>
      <c r="U270" s="46">
        <f t="shared" si="117"/>
        <v>0</v>
      </c>
      <c r="V270" s="47">
        <f t="shared" si="102"/>
        <v>0</v>
      </c>
      <c r="W270" s="48"/>
      <c r="X270" s="49"/>
      <c r="Y270" s="50"/>
      <c r="Z270" s="50"/>
      <c r="AA270" s="50"/>
      <c r="AB270" s="51"/>
      <c r="AC270" s="52"/>
      <c r="AD270" s="53"/>
      <c r="AE270" s="54"/>
    </row>
    <row r="271" spans="1:31" ht="18" customHeight="1">
      <c r="A271" s="818">
        <v>127001</v>
      </c>
      <c r="B271" s="816" t="s">
        <v>220</v>
      </c>
      <c r="C271" s="819">
        <v>25</v>
      </c>
      <c r="D271" s="639">
        <v>524</v>
      </c>
      <c r="E271" s="73"/>
      <c r="F271" s="820" t="s">
        <v>450</v>
      </c>
      <c r="G271" s="147"/>
      <c r="H271" s="347"/>
      <c r="I271" s="552"/>
      <c r="J271" s="570">
        <v>16</v>
      </c>
      <c r="K271" s="556"/>
      <c r="L271" s="571">
        <v>16</v>
      </c>
      <c r="M271" s="571"/>
      <c r="N271" s="557"/>
      <c r="O271" s="558">
        <f t="shared" si="121"/>
        <v>32</v>
      </c>
      <c r="P271" s="554"/>
      <c r="Q271" s="45"/>
      <c r="R271" s="554"/>
      <c r="S271" s="44">
        <f t="shared" si="130"/>
        <v>32</v>
      </c>
      <c r="T271" s="143"/>
      <c r="U271" s="46">
        <f t="shared" si="117"/>
        <v>32</v>
      </c>
      <c r="V271" s="47">
        <f t="shared" si="102"/>
        <v>0</v>
      </c>
      <c r="W271" s="48"/>
      <c r="X271" s="49">
        <f t="shared" si="122"/>
        <v>640</v>
      </c>
      <c r="Y271" s="50"/>
      <c r="Z271" s="50"/>
      <c r="AA271" s="50"/>
      <c r="AB271" s="51"/>
      <c r="AC271" s="52">
        <f t="shared" si="127"/>
        <v>640</v>
      </c>
      <c r="AD271" s="53"/>
      <c r="AE271" s="54">
        <f t="shared" si="129"/>
        <v>640</v>
      </c>
    </row>
    <row r="272" spans="1:31" ht="18" hidden="1" customHeight="1">
      <c r="A272" s="818">
        <v>127008</v>
      </c>
      <c r="B272" s="816">
        <v>3.5</v>
      </c>
      <c r="C272" s="819">
        <v>25</v>
      </c>
      <c r="D272" s="639"/>
      <c r="E272" s="73"/>
      <c r="F272" s="820" t="s">
        <v>295</v>
      </c>
      <c r="G272" s="147"/>
      <c r="H272" s="347"/>
      <c r="I272" s="552"/>
      <c r="J272" s="328"/>
      <c r="K272" s="556"/>
      <c r="L272" s="571"/>
      <c r="M272" s="571"/>
      <c r="N272" s="557"/>
      <c r="O272" s="558">
        <f t="shared" si="121"/>
        <v>0</v>
      </c>
      <c r="P272" s="554"/>
      <c r="Q272" s="45"/>
      <c r="R272" s="554"/>
      <c r="S272" s="44">
        <f t="shared" si="130"/>
        <v>0</v>
      </c>
      <c r="T272" s="143"/>
      <c r="U272" s="46">
        <f t="shared" si="117"/>
        <v>0</v>
      </c>
      <c r="V272" s="47"/>
      <c r="W272" s="48"/>
      <c r="X272" s="49">
        <f t="shared" si="122"/>
        <v>0</v>
      </c>
      <c r="Y272" s="50"/>
      <c r="Z272" s="50"/>
      <c r="AA272" s="50"/>
      <c r="AB272" s="51"/>
      <c r="AC272" s="52">
        <f t="shared" si="127"/>
        <v>0</v>
      </c>
      <c r="AD272" s="53"/>
      <c r="AE272" s="54">
        <f t="shared" si="129"/>
        <v>0</v>
      </c>
    </row>
    <row r="273" spans="1:31" ht="18" customHeight="1">
      <c r="A273" s="30">
        <v>127001</v>
      </c>
      <c r="B273" s="108">
        <v>3.5</v>
      </c>
      <c r="C273" s="32">
        <v>25</v>
      </c>
      <c r="D273" s="574">
        <v>524</v>
      </c>
      <c r="E273" s="73">
        <v>924</v>
      </c>
      <c r="F273" s="73" t="s">
        <v>450</v>
      </c>
      <c r="G273" s="73"/>
      <c r="H273" s="36"/>
      <c r="I273" s="552"/>
      <c r="J273" s="116">
        <v>100</v>
      </c>
      <c r="K273" s="563"/>
      <c r="L273" s="563">
        <v>40</v>
      </c>
      <c r="M273" s="563"/>
      <c r="N273" s="607"/>
      <c r="O273" s="558">
        <f t="shared" si="121"/>
        <v>140</v>
      </c>
      <c r="P273" s="554"/>
      <c r="Q273" s="45"/>
      <c r="R273" s="554"/>
      <c r="S273" s="44">
        <f t="shared" si="130"/>
        <v>140</v>
      </c>
      <c r="T273" s="45"/>
      <c r="U273" s="46">
        <f t="shared" si="117"/>
        <v>140</v>
      </c>
      <c r="V273" s="47">
        <f t="shared" si="102"/>
        <v>0</v>
      </c>
      <c r="W273" s="48"/>
      <c r="X273" s="49">
        <f t="shared" si="122"/>
        <v>4000</v>
      </c>
      <c r="Y273" s="50">
        <f t="shared" si="123"/>
        <v>0</v>
      </c>
      <c r="Z273" s="50">
        <f t="shared" si="124"/>
        <v>1600</v>
      </c>
      <c r="AA273" s="50">
        <f t="shared" si="125"/>
        <v>0</v>
      </c>
      <c r="AB273" s="51">
        <f t="shared" si="126"/>
        <v>0</v>
      </c>
      <c r="AC273" s="52">
        <f t="shared" si="127"/>
        <v>5600</v>
      </c>
      <c r="AD273" s="53">
        <f t="shared" si="128"/>
        <v>0</v>
      </c>
      <c r="AE273" s="54">
        <f t="shared" si="129"/>
        <v>5600</v>
      </c>
    </row>
    <row r="274" spans="1:31" ht="18" hidden="1" customHeight="1">
      <c r="A274" s="30">
        <v>128001</v>
      </c>
      <c r="B274" s="108">
        <v>3.5</v>
      </c>
      <c r="C274" s="32">
        <v>25</v>
      </c>
      <c r="D274" s="574"/>
      <c r="E274" s="73"/>
      <c r="F274" s="409" t="s">
        <v>451</v>
      </c>
      <c r="G274" s="73"/>
      <c r="H274" s="36"/>
      <c r="I274" s="552"/>
      <c r="J274" s="116"/>
      <c r="K274" s="563"/>
      <c r="L274" s="571"/>
      <c r="M274" s="563"/>
      <c r="N274" s="607"/>
      <c r="O274" s="558">
        <f t="shared" si="121"/>
        <v>0</v>
      </c>
      <c r="P274" s="554"/>
      <c r="Q274" s="45"/>
      <c r="R274" s="554"/>
      <c r="S274" s="44">
        <f t="shared" si="130"/>
        <v>0</v>
      </c>
      <c r="T274" s="45"/>
      <c r="U274" s="46">
        <f t="shared" si="117"/>
        <v>0</v>
      </c>
      <c r="V274" s="47">
        <f t="shared" si="102"/>
        <v>0</v>
      </c>
      <c r="W274" s="48"/>
      <c r="X274" s="49"/>
      <c r="Y274" s="50"/>
      <c r="Z274" s="50">
        <f t="shared" si="124"/>
        <v>0</v>
      </c>
      <c r="AA274" s="50"/>
      <c r="AB274" s="51"/>
      <c r="AC274" s="52">
        <f t="shared" si="127"/>
        <v>0</v>
      </c>
      <c r="AD274" s="53"/>
      <c r="AE274" s="54">
        <f t="shared" si="129"/>
        <v>0</v>
      </c>
    </row>
    <row r="275" spans="1:31" ht="18" hidden="1" customHeight="1">
      <c r="A275" s="30">
        <v>127061</v>
      </c>
      <c r="B275" s="108">
        <v>3.5</v>
      </c>
      <c r="C275" s="32">
        <v>25</v>
      </c>
      <c r="D275" s="574" t="s">
        <v>452</v>
      </c>
      <c r="E275" s="73"/>
      <c r="F275" s="73"/>
      <c r="G275" s="73"/>
      <c r="H275" s="36"/>
      <c r="I275" s="552"/>
      <c r="J275" s="553"/>
      <c r="K275" s="467"/>
      <c r="L275" s="467"/>
      <c r="M275" s="467"/>
      <c r="N275" s="339"/>
      <c r="O275" s="46">
        <f>SUM(J275:N275)</f>
        <v>0</v>
      </c>
      <c r="P275" s="554"/>
      <c r="Q275" s="45"/>
      <c r="R275" s="554"/>
      <c r="S275" s="44"/>
      <c r="T275" s="45"/>
      <c r="U275" s="46"/>
      <c r="V275" s="47">
        <f>O275+R275-U275</f>
        <v>0</v>
      </c>
      <c r="W275" s="48"/>
      <c r="X275" s="49">
        <f>(J275*1000)/C275</f>
        <v>0</v>
      </c>
      <c r="Y275" s="50"/>
      <c r="Z275" s="50"/>
      <c r="AA275" s="50"/>
      <c r="AB275" s="51"/>
      <c r="AC275" s="52"/>
      <c r="AD275" s="53"/>
      <c r="AE275" s="54"/>
    </row>
    <row r="276" spans="1:31" ht="18" hidden="1" customHeight="1">
      <c r="A276" s="30">
        <v>127001</v>
      </c>
      <c r="B276" s="108">
        <v>3.5</v>
      </c>
      <c r="C276" s="736" t="s">
        <v>75</v>
      </c>
      <c r="D276" s="575" t="s">
        <v>296</v>
      </c>
      <c r="E276" s="73"/>
      <c r="F276" s="73"/>
      <c r="G276" s="73"/>
      <c r="H276" s="36"/>
      <c r="I276" s="552"/>
      <c r="J276" s="640"/>
      <c r="K276" s="467"/>
      <c r="L276" s="467"/>
      <c r="M276" s="467"/>
      <c r="N276" s="339"/>
      <c r="O276" s="46">
        <f t="shared" si="121"/>
        <v>0</v>
      </c>
      <c r="P276" s="554"/>
      <c r="Q276" s="45"/>
      <c r="R276" s="554"/>
      <c r="S276" s="44">
        <f t="shared" si="130"/>
        <v>0</v>
      </c>
      <c r="T276" s="45"/>
      <c r="U276" s="46">
        <f t="shared" si="117"/>
        <v>0</v>
      </c>
      <c r="V276" s="47">
        <f t="shared" ref="V276:V332" si="132">O276+R276-U276</f>
        <v>0</v>
      </c>
      <c r="W276" s="48"/>
      <c r="X276" s="49"/>
      <c r="Y276" s="50"/>
      <c r="Z276" s="50"/>
      <c r="AA276" s="50"/>
      <c r="AB276" s="51"/>
      <c r="AC276" s="52"/>
      <c r="AD276" s="53"/>
      <c r="AE276" s="54"/>
    </row>
    <row r="277" spans="1:31" ht="18" hidden="1" customHeight="1">
      <c r="A277" s="30">
        <v>127020</v>
      </c>
      <c r="B277" s="31" t="s">
        <v>57</v>
      </c>
      <c r="C277" s="106">
        <v>25</v>
      </c>
      <c r="D277" s="574"/>
      <c r="E277" s="73"/>
      <c r="F277" s="73"/>
      <c r="G277" s="73"/>
      <c r="H277" s="36"/>
      <c r="I277" s="552" t="s">
        <v>453</v>
      </c>
      <c r="J277" s="553"/>
      <c r="K277" s="467"/>
      <c r="L277" s="467"/>
      <c r="M277" s="467"/>
      <c r="N277" s="339"/>
      <c r="O277" s="46">
        <f t="shared" si="121"/>
        <v>0</v>
      </c>
      <c r="P277" s="554"/>
      <c r="Q277" s="45"/>
      <c r="R277" s="554">
        <f t="shared" ref="R277:R293" si="133">SUM(P277:Q277)</f>
        <v>0</v>
      </c>
      <c r="S277" s="44">
        <f t="shared" si="130"/>
        <v>0</v>
      </c>
      <c r="T277" s="45"/>
      <c r="U277" s="46">
        <f t="shared" si="117"/>
        <v>0</v>
      </c>
      <c r="V277" s="47">
        <f t="shared" si="132"/>
        <v>0</v>
      </c>
      <c r="W277" s="48"/>
      <c r="X277" s="49">
        <f t="shared" si="122"/>
        <v>0</v>
      </c>
      <c r="Y277" s="50">
        <f t="shared" si="123"/>
        <v>0</v>
      </c>
      <c r="Z277" s="50">
        <f t="shared" si="124"/>
        <v>0</v>
      </c>
      <c r="AA277" s="50">
        <f t="shared" si="125"/>
        <v>0</v>
      </c>
      <c r="AB277" s="51">
        <f t="shared" si="126"/>
        <v>0</v>
      </c>
      <c r="AC277" s="52">
        <f t="shared" si="127"/>
        <v>0</v>
      </c>
      <c r="AD277" s="53">
        <f t="shared" si="128"/>
        <v>0</v>
      </c>
      <c r="AE277" s="54">
        <f t="shared" si="129"/>
        <v>0</v>
      </c>
    </row>
    <row r="278" spans="1:31" ht="18" hidden="1" customHeight="1">
      <c r="A278" s="172">
        <v>127020</v>
      </c>
      <c r="B278" s="31" t="s">
        <v>57</v>
      </c>
      <c r="C278" s="96">
        <v>40</v>
      </c>
      <c r="D278" s="614"/>
      <c r="E278" s="103"/>
      <c r="F278" s="103"/>
      <c r="G278" s="103"/>
      <c r="H278" s="103"/>
      <c r="I278" s="645" t="s">
        <v>453</v>
      </c>
      <c r="J278" s="553"/>
      <c r="K278" s="467"/>
      <c r="L278" s="467"/>
      <c r="M278" s="467"/>
      <c r="N278" s="339"/>
      <c r="O278" s="46">
        <f t="shared" si="121"/>
        <v>0</v>
      </c>
      <c r="P278" s="554"/>
      <c r="Q278" s="45"/>
      <c r="R278" s="554">
        <f t="shared" si="133"/>
        <v>0</v>
      </c>
      <c r="S278" s="44">
        <f t="shared" si="130"/>
        <v>0</v>
      </c>
      <c r="T278" s="45"/>
      <c r="U278" s="46">
        <f t="shared" si="117"/>
        <v>0</v>
      </c>
      <c r="V278" s="47">
        <f t="shared" si="132"/>
        <v>0</v>
      </c>
      <c r="W278" s="48"/>
      <c r="X278" s="49">
        <f t="shared" si="122"/>
        <v>0</v>
      </c>
      <c r="Y278" s="50">
        <f t="shared" si="123"/>
        <v>0</v>
      </c>
      <c r="Z278" s="50">
        <f t="shared" si="124"/>
        <v>0</v>
      </c>
      <c r="AA278" s="50">
        <f t="shared" si="125"/>
        <v>0</v>
      </c>
      <c r="AB278" s="51">
        <f t="shared" si="126"/>
        <v>0</v>
      </c>
      <c r="AC278" s="52">
        <f t="shared" si="127"/>
        <v>0</v>
      </c>
      <c r="AD278" s="53">
        <f t="shared" si="128"/>
        <v>0</v>
      </c>
      <c r="AE278" s="54">
        <f t="shared" si="129"/>
        <v>0</v>
      </c>
    </row>
    <row r="279" spans="1:31" ht="18" hidden="1" customHeight="1">
      <c r="A279" s="30">
        <v>127020</v>
      </c>
      <c r="B279" s="31" t="s">
        <v>57</v>
      </c>
      <c r="C279" s="736" t="s">
        <v>75</v>
      </c>
      <c r="D279" s="794"/>
      <c r="E279" s="184"/>
      <c r="F279" s="184"/>
      <c r="G279" s="184"/>
      <c r="H279" s="164"/>
      <c r="I279" s="564" t="s">
        <v>454</v>
      </c>
      <c r="J279" s="653"/>
      <c r="K279" s="654"/>
      <c r="L279" s="654"/>
      <c r="M279" s="654"/>
      <c r="N279" s="655"/>
      <c r="O279" s="656"/>
      <c r="P279" s="415"/>
      <c r="Q279" s="117"/>
      <c r="R279" s="415">
        <f t="shared" si="133"/>
        <v>0</v>
      </c>
      <c r="S279" s="266"/>
      <c r="T279" s="415">
        <f>SUM(R279:S279)</f>
        <v>0</v>
      </c>
      <c r="U279" s="46">
        <f t="shared" si="117"/>
        <v>0</v>
      </c>
      <c r="V279" s="47">
        <f t="shared" si="132"/>
        <v>0</v>
      </c>
      <c r="W279" s="48"/>
      <c r="X279" s="49"/>
      <c r="Y279" s="50"/>
      <c r="Z279" s="50"/>
      <c r="AA279" s="50"/>
      <c r="AB279" s="51"/>
      <c r="AC279" s="52"/>
      <c r="AD279" s="53"/>
      <c r="AE279" s="54"/>
    </row>
    <row r="280" spans="1:31" ht="18" hidden="1" customHeight="1">
      <c r="A280" s="30">
        <v>127020</v>
      </c>
      <c r="B280" s="31" t="s">
        <v>57</v>
      </c>
      <c r="C280" s="32">
        <v>50</v>
      </c>
      <c r="D280" s="574"/>
      <c r="E280" s="73"/>
      <c r="F280" s="73"/>
      <c r="G280" s="73"/>
      <c r="H280" s="36"/>
      <c r="I280" s="568" t="s">
        <v>453</v>
      </c>
      <c r="J280" s="593"/>
      <c r="K280" s="594"/>
      <c r="L280" s="594"/>
      <c r="M280" s="594"/>
      <c r="N280" s="572"/>
      <c r="O280" s="573">
        <f t="shared" si="121"/>
        <v>0</v>
      </c>
      <c r="P280" s="567"/>
      <c r="Q280" s="571"/>
      <c r="R280" s="567">
        <f t="shared" si="133"/>
        <v>0</v>
      </c>
      <c r="S280" s="570">
        <f t="shared" ref="S280:S293" si="134">SUM(O280,R280)</f>
        <v>0</v>
      </c>
      <c r="T280" s="45"/>
      <c r="U280" s="46">
        <f t="shared" si="117"/>
        <v>0</v>
      </c>
      <c r="V280" s="47">
        <f t="shared" si="132"/>
        <v>0</v>
      </c>
      <c r="W280" s="48"/>
      <c r="X280" s="49">
        <f t="shared" si="122"/>
        <v>0</v>
      </c>
      <c r="Y280" s="50">
        <f t="shared" si="123"/>
        <v>0</v>
      </c>
      <c r="Z280" s="50">
        <f t="shared" si="124"/>
        <v>0</v>
      </c>
      <c r="AA280" s="50">
        <f t="shared" si="125"/>
        <v>0</v>
      </c>
      <c r="AB280" s="51">
        <f t="shared" si="126"/>
        <v>0</v>
      </c>
      <c r="AC280" s="52">
        <f t="shared" si="127"/>
        <v>0</v>
      </c>
      <c r="AD280" s="53">
        <f t="shared" si="128"/>
        <v>0</v>
      </c>
      <c r="AE280" s="54">
        <f t="shared" si="129"/>
        <v>0</v>
      </c>
    </row>
    <row r="281" spans="1:31" ht="18" hidden="1" customHeight="1">
      <c r="A281" s="172">
        <v>12702009</v>
      </c>
      <c r="B281" s="31" t="s">
        <v>57</v>
      </c>
      <c r="C281" s="96">
        <v>40</v>
      </c>
      <c r="D281" s="614"/>
      <c r="E281" s="103"/>
      <c r="F281" s="103"/>
      <c r="G281" s="103"/>
      <c r="H281" s="103"/>
      <c r="I281" s="645" t="s">
        <v>455</v>
      </c>
      <c r="J281" s="553"/>
      <c r="K281" s="467"/>
      <c r="L281" s="467"/>
      <c r="M281" s="467"/>
      <c r="N281" s="339"/>
      <c r="O281" s="46">
        <f t="shared" si="121"/>
        <v>0</v>
      </c>
      <c r="P281" s="554"/>
      <c r="Q281" s="45"/>
      <c r="R281" s="554">
        <f t="shared" si="133"/>
        <v>0</v>
      </c>
      <c r="S281" s="44">
        <f t="shared" si="134"/>
        <v>0</v>
      </c>
      <c r="T281" s="45"/>
      <c r="U281" s="46">
        <f t="shared" si="117"/>
        <v>0</v>
      </c>
      <c r="V281" s="47">
        <f t="shared" si="132"/>
        <v>0</v>
      </c>
      <c r="W281" s="48"/>
      <c r="X281" s="49">
        <f t="shared" si="122"/>
        <v>0</v>
      </c>
      <c r="Y281" s="50">
        <f t="shared" si="123"/>
        <v>0</v>
      </c>
      <c r="Z281" s="50">
        <f t="shared" si="124"/>
        <v>0</v>
      </c>
      <c r="AA281" s="50">
        <f t="shared" si="125"/>
        <v>0</v>
      </c>
      <c r="AB281" s="51">
        <f t="shared" si="126"/>
        <v>0</v>
      </c>
      <c r="AC281" s="52">
        <f t="shared" si="127"/>
        <v>0</v>
      </c>
      <c r="AD281" s="53">
        <f t="shared" si="128"/>
        <v>0</v>
      </c>
      <c r="AE281" s="54">
        <f t="shared" si="129"/>
        <v>0</v>
      </c>
    </row>
    <row r="282" spans="1:31" ht="18" hidden="1" customHeight="1">
      <c r="A282" s="30">
        <v>12702018</v>
      </c>
      <c r="B282" s="31" t="s">
        <v>57</v>
      </c>
      <c r="C282" s="32">
        <v>50</v>
      </c>
      <c r="D282" s="574"/>
      <c r="E282" s="73"/>
      <c r="F282" s="73"/>
      <c r="G282" s="73"/>
      <c r="H282" s="36"/>
      <c r="I282" s="552" t="s">
        <v>456</v>
      </c>
      <c r="J282" s="553"/>
      <c r="K282" s="467"/>
      <c r="L282" s="467"/>
      <c r="M282" s="467"/>
      <c r="N282" s="339"/>
      <c r="O282" s="46">
        <f t="shared" si="121"/>
        <v>0</v>
      </c>
      <c r="P282" s="554"/>
      <c r="Q282" s="45"/>
      <c r="R282" s="554">
        <f t="shared" si="133"/>
        <v>0</v>
      </c>
      <c r="S282" s="44">
        <f t="shared" si="134"/>
        <v>0</v>
      </c>
      <c r="T282" s="45"/>
      <c r="U282" s="46">
        <f t="shared" si="117"/>
        <v>0</v>
      </c>
      <c r="V282" s="47">
        <f t="shared" si="132"/>
        <v>0</v>
      </c>
      <c r="W282" s="48"/>
      <c r="X282" s="49">
        <f t="shared" si="122"/>
        <v>0</v>
      </c>
      <c r="Y282" s="50">
        <f t="shared" si="123"/>
        <v>0</v>
      </c>
      <c r="Z282" s="50">
        <f t="shared" si="124"/>
        <v>0</v>
      </c>
      <c r="AA282" s="50">
        <f t="shared" si="125"/>
        <v>0</v>
      </c>
      <c r="AB282" s="51">
        <f t="shared" si="126"/>
        <v>0</v>
      </c>
      <c r="AC282" s="52">
        <f t="shared" si="127"/>
        <v>0</v>
      </c>
      <c r="AD282" s="53">
        <f t="shared" si="128"/>
        <v>0</v>
      </c>
      <c r="AE282" s="54">
        <f t="shared" si="129"/>
        <v>0</v>
      </c>
    </row>
    <row r="283" spans="1:31" ht="18" hidden="1" customHeight="1">
      <c r="A283" s="30">
        <v>12702022</v>
      </c>
      <c r="B283" s="31" t="s">
        <v>57</v>
      </c>
      <c r="C283" s="32">
        <v>50</v>
      </c>
      <c r="D283" s="574"/>
      <c r="E283" s="73"/>
      <c r="F283" s="73"/>
      <c r="G283" s="73"/>
      <c r="H283" s="36"/>
      <c r="I283" s="552" t="s">
        <v>457</v>
      </c>
      <c r="J283" s="553"/>
      <c r="K283" s="467"/>
      <c r="L283" s="467"/>
      <c r="M283" s="467"/>
      <c r="N283" s="339"/>
      <c r="O283" s="46">
        <f t="shared" si="121"/>
        <v>0</v>
      </c>
      <c r="P283" s="554"/>
      <c r="Q283" s="45"/>
      <c r="R283" s="554">
        <f t="shared" si="133"/>
        <v>0</v>
      </c>
      <c r="S283" s="44">
        <f t="shared" si="134"/>
        <v>0</v>
      </c>
      <c r="T283" s="45"/>
      <c r="U283" s="46">
        <f t="shared" si="117"/>
        <v>0</v>
      </c>
      <c r="V283" s="47">
        <f t="shared" si="132"/>
        <v>0</v>
      </c>
      <c r="W283" s="48"/>
      <c r="X283" s="49">
        <f t="shared" si="122"/>
        <v>0</v>
      </c>
      <c r="Y283" s="50">
        <f t="shared" si="123"/>
        <v>0</v>
      </c>
      <c r="Z283" s="50">
        <f t="shared" si="124"/>
        <v>0</v>
      </c>
      <c r="AA283" s="50">
        <f t="shared" si="125"/>
        <v>0</v>
      </c>
      <c r="AB283" s="51">
        <f t="shared" si="126"/>
        <v>0</v>
      </c>
      <c r="AC283" s="52">
        <f t="shared" si="127"/>
        <v>0</v>
      </c>
      <c r="AD283" s="53">
        <f t="shared" si="128"/>
        <v>0</v>
      </c>
      <c r="AE283" s="54">
        <f t="shared" si="129"/>
        <v>0</v>
      </c>
    </row>
    <row r="284" spans="1:31" ht="18" hidden="1" customHeight="1">
      <c r="A284" s="30">
        <v>127021</v>
      </c>
      <c r="B284" s="108">
        <v>4</v>
      </c>
      <c r="C284" s="32">
        <v>25</v>
      </c>
      <c r="D284" s="574"/>
      <c r="E284" s="73"/>
      <c r="F284" s="73"/>
      <c r="G284" s="73"/>
      <c r="H284" s="36"/>
      <c r="I284" s="552" t="s">
        <v>458</v>
      </c>
      <c r="J284" s="553"/>
      <c r="K284" s="467"/>
      <c r="L284" s="467"/>
      <c r="M284" s="467"/>
      <c r="N284" s="339"/>
      <c r="O284" s="46">
        <f t="shared" si="121"/>
        <v>0</v>
      </c>
      <c r="P284" s="554"/>
      <c r="Q284" s="45"/>
      <c r="R284" s="554">
        <f t="shared" si="133"/>
        <v>0</v>
      </c>
      <c r="S284" s="44">
        <f t="shared" si="134"/>
        <v>0</v>
      </c>
      <c r="T284" s="45"/>
      <c r="U284" s="46">
        <f t="shared" si="117"/>
        <v>0</v>
      </c>
      <c r="V284" s="47">
        <f t="shared" si="132"/>
        <v>0</v>
      </c>
      <c r="W284" s="48"/>
      <c r="X284" s="49">
        <f t="shared" si="122"/>
        <v>0</v>
      </c>
      <c r="Y284" s="50">
        <f t="shared" si="123"/>
        <v>0</v>
      </c>
      <c r="Z284" s="50">
        <f t="shared" si="124"/>
        <v>0</v>
      </c>
      <c r="AA284" s="50">
        <f t="shared" si="125"/>
        <v>0</v>
      </c>
      <c r="AB284" s="51">
        <f t="shared" si="126"/>
        <v>0</v>
      </c>
      <c r="AC284" s="52">
        <f t="shared" si="127"/>
        <v>0</v>
      </c>
      <c r="AD284" s="53">
        <f t="shared" si="128"/>
        <v>0</v>
      </c>
      <c r="AE284" s="54">
        <f t="shared" si="129"/>
        <v>0</v>
      </c>
    </row>
    <row r="285" spans="1:31" ht="18" hidden="1" customHeight="1">
      <c r="A285" s="172">
        <v>127021</v>
      </c>
      <c r="B285" s="108">
        <v>4</v>
      </c>
      <c r="C285" s="96">
        <v>40</v>
      </c>
      <c r="D285" s="821"/>
      <c r="E285" s="822"/>
      <c r="F285" s="103"/>
      <c r="G285" s="822"/>
      <c r="H285" s="822"/>
      <c r="I285" s="645" t="s">
        <v>458</v>
      </c>
      <c r="J285" s="553"/>
      <c r="K285" s="467"/>
      <c r="L285" s="467"/>
      <c r="M285" s="467"/>
      <c r="N285" s="339"/>
      <c r="O285" s="46">
        <f t="shared" si="121"/>
        <v>0</v>
      </c>
      <c r="P285" s="554"/>
      <c r="Q285" s="45"/>
      <c r="R285" s="554">
        <f t="shared" si="133"/>
        <v>0</v>
      </c>
      <c r="S285" s="44">
        <f t="shared" si="134"/>
        <v>0</v>
      </c>
      <c r="T285" s="45"/>
      <c r="U285" s="46">
        <f t="shared" si="117"/>
        <v>0</v>
      </c>
      <c r="V285" s="47">
        <f t="shared" si="132"/>
        <v>0</v>
      </c>
      <c r="W285" s="48"/>
      <c r="X285" s="49">
        <f t="shared" si="122"/>
        <v>0</v>
      </c>
      <c r="Y285" s="50">
        <f t="shared" si="123"/>
        <v>0</v>
      </c>
      <c r="Z285" s="50">
        <f t="shared" si="124"/>
        <v>0</v>
      </c>
      <c r="AA285" s="50">
        <f t="shared" si="125"/>
        <v>0</v>
      </c>
      <c r="AB285" s="51">
        <f t="shared" si="126"/>
        <v>0</v>
      </c>
      <c r="AC285" s="52">
        <f t="shared" si="127"/>
        <v>0</v>
      </c>
      <c r="AD285" s="53">
        <f t="shared" si="128"/>
        <v>0</v>
      </c>
      <c r="AE285" s="54">
        <f t="shared" si="129"/>
        <v>0</v>
      </c>
    </row>
    <row r="286" spans="1:31" ht="18" hidden="1" customHeight="1">
      <c r="A286" s="30">
        <v>127001</v>
      </c>
      <c r="B286" s="108" t="s">
        <v>239</v>
      </c>
      <c r="C286" s="32">
        <v>25</v>
      </c>
      <c r="D286" s="574"/>
      <c r="E286" s="73"/>
      <c r="F286" s="73"/>
      <c r="G286" s="73"/>
      <c r="H286" s="36"/>
      <c r="I286" s="552" t="s">
        <v>298</v>
      </c>
      <c r="J286" s="553"/>
      <c r="K286" s="467"/>
      <c r="L286" s="467"/>
      <c r="M286" s="467"/>
      <c r="N286" s="339"/>
      <c r="O286" s="46">
        <f t="shared" si="121"/>
        <v>0</v>
      </c>
      <c r="P286" s="554"/>
      <c r="Q286" s="45"/>
      <c r="R286" s="554">
        <f t="shared" si="133"/>
        <v>0</v>
      </c>
      <c r="S286" s="44">
        <f t="shared" si="134"/>
        <v>0</v>
      </c>
      <c r="T286" s="45"/>
      <c r="U286" s="46">
        <f t="shared" si="117"/>
        <v>0</v>
      </c>
      <c r="V286" s="47">
        <f t="shared" si="132"/>
        <v>0</v>
      </c>
      <c r="W286" s="48"/>
      <c r="X286" s="49">
        <f t="shared" si="122"/>
        <v>0</v>
      </c>
      <c r="Y286" s="50">
        <f t="shared" si="123"/>
        <v>0</v>
      </c>
      <c r="Z286" s="50">
        <f t="shared" si="124"/>
        <v>0</v>
      </c>
      <c r="AA286" s="50">
        <f t="shared" si="125"/>
        <v>0</v>
      </c>
      <c r="AB286" s="51">
        <f t="shared" si="126"/>
        <v>0</v>
      </c>
      <c r="AC286" s="52">
        <f t="shared" si="127"/>
        <v>0</v>
      </c>
      <c r="AD286" s="53">
        <f t="shared" si="128"/>
        <v>0</v>
      </c>
      <c r="AE286" s="54">
        <f t="shared" si="129"/>
        <v>0</v>
      </c>
    </row>
    <row r="287" spans="1:31" ht="18" hidden="1" customHeight="1">
      <c r="A287" s="30">
        <v>127031</v>
      </c>
      <c r="B287" s="31" t="s">
        <v>220</v>
      </c>
      <c r="C287" s="106">
        <v>25</v>
      </c>
      <c r="D287" s="574" t="s">
        <v>299</v>
      </c>
      <c r="E287" s="73"/>
      <c r="F287" s="73"/>
      <c r="G287" s="73"/>
      <c r="H287" s="36"/>
      <c r="I287" s="552"/>
      <c r="J287" s="553"/>
      <c r="K287" s="467"/>
      <c r="L287" s="467"/>
      <c r="M287" s="467"/>
      <c r="N287" s="339"/>
      <c r="O287" s="46">
        <f t="shared" si="121"/>
        <v>0</v>
      </c>
      <c r="P287" s="554"/>
      <c r="Q287" s="45"/>
      <c r="R287" s="554">
        <f t="shared" si="133"/>
        <v>0</v>
      </c>
      <c r="S287" s="44">
        <f t="shared" si="134"/>
        <v>0</v>
      </c>
      <c r="T287" s="45"/>
      <c r="U287" s="46">
        <f t="shared" si="117"/>
        <v>0</v>
      </c>
      <c r="V287" s="47">
        <f t="shared" si="132"/>
        <v>0</v>
      </c>
      <c r="W287" s="48"/>
      <c r="X287" s="49">
        <f t="shared" si="122"/>
        <v>0</v>
      </c>
      <c r="Y287" s="50">
        <f t="shared" si="123"/>
        <v>0</v>
      </c>
      <c r="Z287" s="50">
        <f t="shared" si="124"/>
        <v>0</v>
      </c>
      <c r="AA287" s="50">
        <f t="shared" si="125"/>
        <v>0</v>
      </c>
      <c r="AB287" s="51">
        <f t="shared" si="126"/>
        <v>0</v>
      </c>
      <c r="AC287" s="52">
        <f t="shared" si="127"/>
        <v>0</v>
      </c>
      <c r="AD287" s="53">
        <f t="shared" si="128"/>
        <v>0</v>
      </c>
      <c r="AE287" s="54">
        <f t="shared" si="129"/>
        <v>0</v>
      </c>
    </row>
    <row r="288" spans="1:31" ht="18" hidden="1" customHeight="1">
      <c r="A288" s="30">
        <v>128000</v>
      </c>
      <c r="B288" s="108" t="s">
        <v>57</v>
      </c>
      <c r="C288" s="32">
        <v>25</v>
      </c>
      <c r="D288" s="574">
        <v>325</v>
      </c>
      <c r="E288" s="73"/>
      <c r="F288" s="73" t="s">
        <v>300</v>
      </c>
      <c r="G288" s="73"/>
      <c r="H288" s="36"/>
      <c r="I288" s="552"/>
      <c r="J288" s="553"/>
      <c r="K288" s="467"/>
      <c r="L288" s="467"/>
      <c r="M288" s="467"/>
      <c r="N288" s="339"/>
      <c r="O288" s="46">
        <f t="shared" si="121"/>
        <v>0</v>
      </c>
      <c r="P288" s="554"/>
      <c r="Q288" s="45"/>
      <c r="R288" s="554">
        <f t="shared" si="133"/>
        <v>0</v>
      </c>
      <c r="S288" s="44">
        <f t="shared" si="134"/>
        <v>0</v>
      </c>
      <c r="T288" s="45"/>
      <c r="U288" s="46">
        <f t="shared" si="117"/>
        <v>0</v>
      </c>
      <c r="V288" s="47">
        <f t="shared" si="132"/>
        <v>0</v>
      </c>
      <c r="W288" s="48"/>
      <c r="X288" s="49">
        <f t="shared" si="122"/>
        <v>0</v>
      </c>
      <c r="Y288" s="50">
        <f t="shared" si="123"/>
        <v>0</v>
      </c>
      <c r="Z288" s="50">
        <f t="shared" si="124"/>
        <v>0</v>
      </c>
      <c r="AA288" s="50">
        <f t="shared" si="125"/>
        <v>0</v>
      </c>
      <c r="AB288" s="51">
        <f t="shared" si="126"/>
        <v>0</v>
      </c>
      <c r="AC288" s="52">
        <f t="shared" si="127"/>
        <v>0</v>
      </c>
      <c r="AD288" s="53">
        <f t="shared" si="128"/>
        <v>0</v>
      </c>
      <c r="AE288" s="54">
        <f t="shared" si="129"/>
        <v>0</v>
      </c>
    </row>
    <row r="289" spans="1:31" ht="18" hidden="1" customHeight="1">
      <c r="A289" s="172">
        <v>129051</v>
      </c>
      <c r="B289" s="108" t="s">
        <v>239</v>
      </c>
      <c r="C289" s="96">
        <v>25</v>
      </c>
      <c r="D289" s="821" t="s">
        <v>302</v>
      </c>
      <c r="E289" s="103"/>
      <c r="F289" s="103"/>
      <c r="G289" s="103"/>
      <c r="H289" s="103"/>
      <c r="I289" s="645"/>
      <c r="J289" s="553"/>
      <c r="K289" s="467"/>
      <c r="L289" s="467"/>
      <c r="M289" s="467"/>
      <c r="N289" s="339"/>
      <c r="O289" s="46">
        <f t="shared" si="121"/>
        <v>0</v>
      </c>
      <c r="P289" s="554"/>
      <c r="Q289" s="45"/>
      <c r="R289" s="554">
        <f t="shared" si="133"/>
        <v>0</v>
      </c>
      <c r="S289" s="44">
        <f t="shared" si="134"/>
        <v>0</v>
      </c>
      <c r="T289" s="45"/>
      <c r="U289" s="46">
        <f t="shared" si="117"/>
        <v>0</v>
      </c>
      <c r="V289" s="47">
        <f t="shared" si="132"/>
        <v>0</v>
      </c>
      <c r="W289" s="48"/>
      <c r="X289" s="49">
        <f t="shared" si="122"/>
        <v>0</v>
      </c>
      <c r="Y289" s="50">
        <f t="shared" si="123"/>
        <v>0</v>
      </c>
      <c r="Z289" s="50">
        <f t="shared" si="124"/>
        <v>0</v>
      </c>
      <c r="AA289" s="50">
        <f t="shared" si="125"/>
        <v>0</v>
      </c>
      <c r="AB289" s="51">
        <f t="shared" si="126"/>
        <v>0</v>
      </c>
      <c r="AC289" s="52">
        <f t="shared" si="127"/>
        <v>0</v>
      </c>
      <c r="AD289" s="53">
        <f t="shared" si="128"/>
        <v>0</v>
      </c>
      <c r="AE289" s="54">
        <f t="shared" si="129"/>
        <v>0</v>
      </c>
    </row>
    <row r="290" spans="1:31" ht="18" hidden="1" customHeight="1">
      <c r="A290" s="30">
        <v>120000</v>
      </c>
      <c r="B290" s="31" t="s">
        <v>114</v>
      </c>
      <c r="C290" s="106">
        <v>25</v>
      </c>
      <c r="D290" s="574">
        <v>121</v>
      </c>
      <c r="E290" s="73"/>
      <c r="F290" s="73"/>
      <c r="G290" s="73"/>
      <c r="H290" s="36"/>
      <c r="I290" s="552"/>
      <c r="J290" s="553"/>
      <c r="K290" s="467"/>
      <c r="L290" s="467"/>
      <c r="M290" s="467"/>
      <c r="N290" s="339"/>
      <c r="O290" s="46">
        <f t="shared" si="121"/>
        <v>0</v>
      </c>
      <c r="P290" s="554"/>
      <c r="Q290" s="45"/>
      <c r="R290" s="554">
        <f t="shared" si="133"/>
        <v>0</v>
      </c>
      <c r="S290" s="44">
        <f t="shared" si="134"/>
        <v>0</v>
      </c>
      <c r="T290" s="45"/>
      <c r="U290" s="46">
        <f t="shared" si="117"/>
        <v>0</v>
      </c>
      <c r="V290" s="47">
        <f t="shared" si="132"/>
        <v>0</v>
      </c>
      <c r="W290" s="48"/>
      <c r="X290" s="49">
        <f t="shared" si="122"/>
        <v>0</v>
      </c>
      <c r="Y290" s="50">
        <f t="shared" si="123"/>
        <v>0</v>
      </c>
      <c r="Z290" s="50">
        <f t="shared" si="124"/>
        <v>0</v>
      </c>
      <c r="AA290" s="50">
        <f t="shared" si="125"/>
        <v>0</v>
      </c>
      <c r="AB290" s="51">
        <f t="shared" si="126"/>
        <v>0</v>
      </c>
      <c r="AC290" s="52">
        <f t="shared" si="127"/>
        <v>0</v>
      </c>
      <c r="AD290" s="53">
        <f t="shared" si="128"/>
        <v>0</v>
      </c>
      <c r="AE290" s="54">
        <f t="shared" si="129"/>
        <v>0</v>
      </c>
    </row>
    <row r="291" spans="1:31" ht="18" hidden="1" customHeight="1">
      <c r="A291" s="30">
        <v>120100</v>
      </c>
      <c r="B291" s="31" t="s">
        <v>114</v>
      </c>
      <c r="C291" s="32">
        <v>25</v>
      </c>
      <c r="D291" s="574">
        <v>124</v>
      </c>
      <c r="E291" s="73">
        <v>724</v>
      </c>
      <c r="F291" s="73" t="s">
        <v>303</v>
      </c>
      <c r="G291" s="73">
        <v>9224</v>
      </c>
      <c r="H291" s="36">
        <v>8224</v>
      </c>
      <c r="I291" s="552"/>
      <c r="J291" s="553"/>
      <c r="K291" s="467"/>
      <c r="L291" s="467"/>
      <c r="M291" s="467"/>
      <c r="N291" s="339"/>
      <c r="O291" s="46">
        <f t="shared" si="121"/>
        <v>0</v>
      </c>
      <c r="P291" s="554"/>
      <c r="Q291" s="45"/>
      <c r="R291" s="554">
        <f t="shared" si="133"/>
        <v>0</v>
      </c>
      <c r="S291" s="44">
        <f t="shared" si="134"/>
        <v>0</v>
      </c>
      <c r="T291" s="45"/>
      <c r="U291" s="46">
        <f t="shared" si="117"/>
        <v>0</v>
      </c>
      <c r="V291" s="47">
        <f t="shared" si="132"/>
        <v>0</v>
      </c>
      <c r="W291" s="48"/>
      <c r="X291" s="49">
        <f t="shared" si="122"/>
        <v>0</v>
      </c>
      <c r="Y291" s="50">
        <f t="shared" si="123"/>
        <v>0</v>
      </c>
      <c r="Z291" s="50">
        <f t="shared" si="124"/>
        <v>0</v>
      </c>
      <c r="AA291" s="50">
        <f t="shared" si="125"/>
        <v>0</v>
      </c>
      <c r="AB291" s="51">
        <f t="shared" si="126"/>
        <v>0</v>
      </c>
      <c r="AC291" s="52">
        <f t="shared" si="127"/>
        <v>0</v>
      </c>
      <c r="AD291" s="53">
        <f t="shared" si="128"/>
        <v>0</v>
      </c>
      <c r="AE291" s="54">
        <f t="shared" si="129"/>
        <v>0</v>
      </c>
    </row>
    <row r="292" spans="1:31" ht="18" hidden="1" customHeight="1">
      <c r="A292" s="30">
        <v>120110</v>
      </c>
      <c r="B292" s="31" t="s">
        <v>114</v>
      </c>
      <c r="C292" s="32">
        <v>25</v>
      </c>
      <c r="D292" s="574">
        <v>125</v>
      </c>
      <c r="E292" s="73"/>
      <c r="F292" s="73"/>
      <c r="G292" s="73"/>
      <c r="H292" s="36"/>
      <c r="I292" s="552"/>
      <c r="J292" s="553"/>
      <c r="K292" s="467"/>
      <c r="L292" s="467"/>
      <c r="M292" s="467"/>
      <c r="N292" s="339"/>
      <c r="O292" s="46">
        <f t="shared" si="121"/>
        <v>0</v>
      </c>
      <c r="P292" s="554"/>
      <c r="Q292" s="45"/>
      <c r="R292" s="554">
        <f t="shared" si="133"/>
        <v>0</v>
      </c>
      <c r="S292" s="44">
        <f t="shared" si="134"/>
        <v>0</v>
      </c>
      <c r="T292" s="45"/>
      <c r="U292" s="46">
        <f t="shared" si="117"/>
        <v>0</v>
      </c>
      <c r="V292" s="47">
        <f t="shared" si="132"/>
        <v>0</v>
      </c>
      <c r="W292" s="48"/>
      <c r="X292" s="49">
        <f t="shared" si="122"/>
        <v>0</v>
      </c>
      <c r="Y292" s="50">
        <f t="shared" si="123"/>
        <v>0</v>
      </c>
      <c r="Z292" s="50">
        <f t="shared" si="124"/>
        <v>0</v>
      </c>
      <c r="AA292" s="50">
        <f t="shared" si="125"/>
        <v>0</v>
      </c>
      <c r="AB292" s="51">
        <f t="shared" si="126"/>
        <v>0</v>
      </c>
      <c r="AC292" s="52">
        <f t="shared" si="127"/>
        <v>0</v>
      </c>
      <c r="AD292" s="53">
        <f t="shared" si="128"/>
        <v>0</v>
      </c>
      <c r="AE292" s="54">
        <f t="shared" si="129"/>
        <v>0</v>
      </c>
    </row>
    <row r="293" spans="1:31" ht="18" hidden="1" customHeight="1">
      <c r="A293" s="77">
        <v>120500</v>
      </c>
      <c r="B293" s="229" t="s">
        <v>114</v>
      </c>
      <c r="C293" s="78">
        <v>25</v>
      </c>
      <c r="D293" s="643">
        <v>126</v>
      </c>
      <c r="E293" s="80">
        <v>726</v>
      </c>
      <c r="F293" s="80" t="s">
        <v>304</v>
      </c>
      <c r="G293" s="80">
        <v>9226</v>
      </c>
      <c r="H293" s="81">
        <v>8226</v>
      </c>
      <c r="I293" s="644"/>
      <c r="J293" s="624"/>
      <c r="K293" s="625"/>
      <c r="L293" s="625"/>
      <c r="M293" s="625"/>
      <c r="N293" s="626"/>
      <c r="O293" s="46">
        <f t="shared" si="121"/>
        <v>0</v>
      </c>
      <c r="P293" s="554"/>
      <c r="Q293" s="422"/>
      <c r="R293" s="823">
        <f t="shared" si="133"/>
        <v>0</v>
      </c>
      <c r="S293" s="44">
        <f t="shared" si="134"/>
        <v>0</v>
      </c>
      <c r="T293" s="422"/>
      <c r="U293" s="423">
        <f t="shared" si="117"/>
        <v>0</v>
      </c>
      <c r="V293" s="47">
        <f t="shared" si="132"/>
        <v>0</v>
      </c>
      <c r="W293" s="424"/>
      <c r="X293" s="425">
        <f t="shared" si="122"/>
        <v>0</v>
      </c>
      <c r="Y293" s="426">
        <f t="shared" si="123"/>
        <v>0</v>
      </c>
      <c r="Z293" s="426">
        <f t="shared" si="124"/>
        <v>0</v>
      </c>
      <c r="AA293" s="426">
        <f t="shared" si="125"/>
        <v>0</v>
      </c>
      <c r="AB293" s="427">
        <f t="shared" si="126"/>
        <v>0</v>
      </c>
      <c r="AC293" s="428">
        <f t="shared" si="127"/>
        <v>0</v>
      </c>
      <c r="AD293" s="429">
        <f t="shared" si="128"/>
        <v>0</v>
      </c>
      <c r="AE293" s="437">
        <f t="shared" si="129"/>
        <v>0</v>
      </c>
    </row>
    <row r="294" spans="1:31" ht="18" customHeight="1" thickBot="1">
      <c r="A294" s="281" t="s">
        <v>305</v>
      </c>
      <c r="B294" s="282"/>
      <c r="C294" s="708"/>
      <c r="D294" s="709"/>
      <c r="E294" s="282"/>
      <c r="F294" s="282"/>
      <c r="G294" s="282"/>
      <c r="H294" s="282"/>
      <c r="I294" s="709"/>
      <c r="J294" s="290">
        <f t="shared" ref="J294:U294" si="135">SUM(J255:J293)</f>
        <v>116</v>
      </c>
      <c r="K294" s="290">
        <f t="shared" si="135"/>
        <v>0</v>
      </c>
      <c r="L294" s="290">
        <v>0</v>
      </c>
      <c r="M294" s="290">
        <f t="shared" si="135"/>
        <v>0</v>
      </c>
      <c r="N294" s="290">
        <f t="shared" si="135"/>
        <v>8</v>
      </c>
      <c r="O294" s="292">
        <f t="shared" si="135"/>
        <v>255</v>
      </c>
      <c r="P294" s="295">
        <f t="shared" si="135"/>
        <v>0</v>
      </c>
      <c r="Q294" s="291">
        <f t="shared" si="135"/>
        <v>0</v>
      </c>
      <c r="R294" s="291">
        <f t="shared" si="135"/>
        <v>0</v>
      </c>
      <c r="S294" s="290">
        <f t="shared" si="135"/>
        <v>180</v>
      </c>
      <c r="T294" s="291">
        <f t="shared" si="135"/>
        <v>75</v>
      </c>
      <c r="U294" s="292">
        <f t="shared" si="135"/>
        <v>255</v>
      </c>
      <c r="V294" s="47">
        <f t="shared" si="132"/>
        <v>0</v>
      </c>
      <c r="W294" s="382"/>
      <c r="X294" s="294">
        <f t="shared" ref="X294:AE294" si="136">SUM(X255:X293)</f>
        <v>4640</v>
      </c>
      <c r="Y294" s="291">
        <f t="shared" si="136"/>
        <v>0</v>
      </c>
      <c r="Z294" s="291">
        <f t="shared" si="136"/>
        <v>1600</v>
      </c>
      <c r="AA294" s="291">
        <f t="shared" si="136"/>
        <v>0</v>
      </c>
      <c r="AB294" s="295">
        <f t="shared" si="136"/>
        <v>320</v>
      </c>
      <c r="AC294" s="292">
        <f t="shared" si="136"/>
        <v>6560</v>
      </c>
      <c r="AD294" s="295">
        <f t="shared" si="136"/>
        <v>0</v>
      </c>
      <c r="AE294" s="296">
        <f t="shared" si="136"/>
        <v>6560</v>
      </c>
    </row>
    <row r="295" spans="1:31" ht="18" customHeight="1">
      <c r="A295" s="192">
        <v>201101</v>
      </c>
      <c r="B295" s="193">
        <v>2.5</v>
      </c>
      <c r="C295" s="238">
        <v>25</v>
      </c>
      <c r="D295" s="551">
        <v>548</v>
      </c>
      <c r="E295" s="34">
        <v>948</v>
      </c>
      <c r="F295" s="34" t="s">
        <v>306</v>
      </c>
      <c r="G295" s="34">
        <v>9648</v>
      </c>
      <c r="H295" s="35"/>
      <c r="I295" s="712"/>
      <c r="J295" s="824">
        <v>8</v>
      </c>
      <c r="K295" s="714"/>
      <c r="L295" s="726">
        <v>16</v>
      </c>
      <c r="M295" s="714"/>
      <c r="N295" s="715"/>
      <c r="O295" s="716">
        <f t="shared" ref="O295:O324" si="137">SUM(J295:N295)</f>
        <v>24</v>
      </c>
      <c r="P295" s="554"/>
      <c r="Q295" s="301"/>
      <c r="R295" s="717"/>
      <c r="S295" s="44">
        <f t="shared" ref="S295:S324" si="138">SUM(O295,R295)</f>
        <v>24</v>
      </c>
      <c r="T295" s="301"/>
      <c r="U295" s="302">
        <f t="shared" si="117"/>
        <v>24</v>
      </c>
      <c r="V295" s="47">
        <f t="shared" si="132"/>
        <v>0</v>
      </c>
      <c r="W295" s="303"/>
      <c r="X295" s="304">
        <f t="shared" ref="X295:X324" si="139">(J295*1000)/C295</f>
        <v>320</v>
      </c>
      <c r="Y295" s="305">
        <f t="shared" ref="Y295:Y324" si="140">(K295*1000)/C295</f>
        <v>0</v>
      </c>
      <c r="Z295" s="305">
        <f t="shared" ref="Z295:Z324" si="141">(L295*1000)/C295</f>
        <v>640</v>
      </c>
      <c r="AA295" s="305">
        <f t="shared" ref="AA295:AA324" si="142">(M295*1000)/C295</f>
        <v>0</v>
      </c>
      <c r="AB295" s="306">
        <f t="shared" ref="AB295:AB324" si="143">(N295*1000)/C295</f>
        <v>0</v>
      </c>
      <c r="AC295" s="307">
        <f t="shared" ref="AC295:AC324" si="144">SUM(X295:AB295)</f>
        <v>960</v>
      </c>
      <c r="AD295" s="308">
        <f t="shared" ref="AD295:AD324" si="145">(R295*1000)/C295</f>
        <v>0</v>
      </c>
      <c r="AE295" s="309">
        <f t="shared" ref="AE295:AE324" si="146">SUM(AC295:AD295)</f>
        <v>960</v>
      </c>
    </row>
    <row r="296" spans="1:31" ht="18" hidden="1" customHeight="1">
      <c r="A296" s="192">
        <v>201201</v>
      </c>
      <c r="B296" s="193">
        <v>2.5</v>
      </c>
      <c r="C296" s="238">
        <v>25</v>
      </c>
      <c r="D296" s="825" t="s">
        <v>307</v>
      </c>
      <c r="E296" s="34"/>
      <c r="F296" s="34"/>
      <c r="G296" s="34"/>
      <c r="H296" s="35"/>
      <c r="I296" s="712"/>
      <c r="J296" s="826"/>
      <c r="K296" s="729"/>
      <c r="L296" s="729"/>
      <c r="M296" s="729"/>
      <c r="N296" s="730"/>
      <c r="O296" s="302">
        <f t="shared" si="137"/>
        <v>0</v>
      </c>
      <c r="P296" s="554"/>
      <c r="Q296" s="301"/>
      <c r="R296" s="717"/>
      <c r="S296" s="44">
        <f t="shared" si="138"/>
        <v>0</v>
      </c>
      <c r="T296" s="717"/>
      <c r="U296" s="302">
        <f t="shared" si="117"/>
        <v>0</v>
      </c>
      <c r="V296" s="47">
        <f t="shared" si="132"/>
        <v>0</v>
      </c>
      <c r="W296" s="303"/>
      <c r="X296" s="304">
        <f t="shared" si="139"/>
        <v>0</v>
      </c>
      <c r="Y296" s="304"/>
      <c r="Z296" s="304"/>
      <c r="AA296" s="304"/>
      <c r="AB296" s="304"/>
      <c r="AC296" s="307">
        <f t="shared" si="144"/>
        <v>0</v>
      </c>
      <c r="AD296" s="308"/>
      <c r="AE296" s="309">
        <f t="shared" si="146"/>
        <v>0</v>
      </c>
    </row>
    <row r="297" spans="1:31" ht="18" customHeight="1">
      <c r="A297" s="192">
        <v>201501</v>
      </c>
      <c r="B297" s="193">
        <v>2.5</v>
      </c>
      <c r="C297" s="67" t="s">
        <v>27</v>
      </c>
      <c r="D297" s="825"/>
      <c r="E297" s="34"/>
      <c r="F297" s="34"/>
      <c r="G297" s="34"/>
      <c r="H297" s="35"/>
      <c r="I297" s="434" t="s">
        <v>308</v>
      </c>
      <c r="J297" s="826"/>
      <c r="K297" s="729"/>
      <c r="L297" s="729"/>
      <c r="M297" s="729"/>
      <c r="N297" s="730"/>
      <c r="O297" s="302"/>
      <c r="P297" s="637"/>
      <c r="Q297" s="117"/>
      <c r="R297" s="415">
        <f>SUM(P297:Q297)</f>
        <v>0</v>
      </c>
      <c r="S297" s="44"/>
      <c r="T297" s="827">
        <f>SUM(R297:S297)</f>
        <v>0</v>
      </c>
      <c r="U297" s="46">
        <f t="shared" si="117"/>
        <v>0</v>
      </c>
      <c r="V297" s="47">
        <f t="shared" si="132"/>
        <v>0</v>
      </c>
      <c r="W297" s="303"/>
      <c r="X297" s="304"/>
      <c r="Y297" s="306"/>
      <c r="Z297" s="306"/>
      <c r="AA297" s="306"/>
      <c r="AB297" s="306"/>
      <c r="AC297" s="307"/>
      <c r="AD297" s="308"/>
      <c r="AE297" s="309"/>
    </row>
    <row r="298" spans="1:31" ht="18" hidden="1" customHeight="1">
      <c r="A298" s="192">
        <v>20150835</v>
      </c>
      <c r="B298" s="193">
        <v>2.5</v>
      </c>
      <c r="C298" s="736" t="s">
        <v>75</v>
      </c>
      <c r="D298" s="551"/>
      <c r="E298" s="34"/>
      <c r="F298" s="34"/>
      <c r="G298" s="34"/>
      <c r="H298" s="35"/>
      <c r="I298" s="564" t="s">
        <v>309</v>
      </c>
      <c r="J298" s="826"/>
      <c r="K298" s="729"/>
      <c r="L298" s="729"/>
      <c r="M298" s="729"/>
      <c r="N298" s="730"/>
      <c r="O298" s="828"/>
      <c r="P298" s="584"/>
      <c r="Q298" s="117"/>
      <c r="R298" s="829">
        <f>SUM(P298:Q298)</f>
        <v>0</v>
      </c>
      <c r="S298" s="830"/>
      <c r="T298" s="415">
        <f>SUM(R298:S298)</f>
        <v>0</v>
      </c>
      <c r="U298" s="46">
        <f t="shared" si="117"/>
        <v>0</v>
      </c>
      <c r="V298" s="47">
        <f t="shared" si="132"/>
        <v>0</v>
      </c>
      <c r="W298" s="303"/>
      <c r="X298" s="304"/>
      <c r="Y298" s="305"/>
      <c r="Z298" s="305"/>
      <c r="AA298" s="305"/>
      <c r="AB298" s="306"/>
      <c r="AC298" s="307"/>
      <c r="AD298" s="308"/>
      <c r="AE298" s="309"/>
    </row>
    <row r="299" spans="1:31" ht="18" customHeight="1">
      <c r="A299" s="30">
        <v>201501</v>
      </c>
      <c r="B299" s="31">
        <v>2.5</v>
      </c>
      <c r="C299" s="32">
        <v>50</v>
      </c>
      <c r="D299" s="574"/>
      <c r="E299" s="73"/>
      <c r="F299" s="73"/>
      <c r="G299" s="73"/>
      <c r="H299" s="36"/>
      <c r="I299" s="566" t="s">
        <v>308</v>
      </c>
      <c r="J299" s="612"/>
      <c r="K299" s="603"/>
      <c r="L299" s="603"/>
      <c r="M299" s="603"/>
      <c r="N299" s="613"/>
      <c r="O299" s="702"/>
      <c r="P299" s="563"/>
      <c r="Q299" s="563">
        <v>24</v>
      </c>
      <c r="R299" s="831">
        <f t="shared" ref="R299:R324" si="147">SUM(P299:Q299)</f>
        <v>24</v>
      </c>
      <c r="S299" s="63">
        <f t="shared" si="138"/>
        <v>24</v>
      </c>
      <c r="T299" s="139"/>
      <c r="U299" s="65">
        <f t="shared" si="117"/>
        <v>24</v>
      </c>
      <c r="V299" s="47">
        <f t="shared" si="132"/>
        <v>0</v>
      </c>
      <c r="W299" s="48"/>
      <c r="X299" s="49">
        <f>(J299*1000)/C299</f>
        <v>0</v>
      </c>
      <c r="Y299" s="50">
        <f t="shared" si="140"/>
        <v>0</v>
      </c>
      <c r="Z299" s="50">
        <f t="shared" si="141"/>
        <v>0</v>
      </c>
      <c r="AA299" s="50">
        <f t="shared" si="142"/>
        <v>0</v>
      </c>
      <c r="AB299" s="51">
        <f t="shared" si="143"/>
        <v>0</v>
      </c>
      <c r="AC299" s="52">
        <f t="shared" si="144"/>
        <v>0</v>
      </c>
      <c r="AD299" s="53">
        <f t="shared" si="145"/>
        <v>480</v>
      </c>
      <c r="AE299" s="54">
        <f t="shared" si="146"/>
        <v>480</v>
      </c>
    </row>
    <row r="300" spans="1:31" ht="18" customHeight="1">
      <c r="A300" s="30">
        <v>203701</v>
      </c>
      <c r="B300" s="108">
        <v>4</v>
      </c>
      <c r="C300" s="32">
        <v>25</v>
      </c>
      <c r="D300" s="574"/>
      <c r="E300" s="73"/>
      <c r="F300" s="73"/>
      <c r="G300" s="73"/>
      <c r="H300" s="89">
        <v>6949</v>
      </c>
      <c r="I300" s="566"/>
      <c r="J300" s="742"/>
      <c r="K300" s="556"/>
      <c r="L300" s="556"/>
      <c r="M300" s="556"/>
      <c r="N300" s="607"/>
      <c r="O300" s="619">
        <f t="shared" si="137"/>
        <v>0</v>
      </c>
      <c r="P300" s="70"/>
      <c r="Q300" s="70"/>
      <c r="R300" s="93"/>
      <c r="S300" s="63">
        <f t="shared" si="138"/>
        <v>0</v>
      </c>
      <c r="T300" s="139"/>
      <c r="U300" s="65">
        <f t="shared" si="117"/>
        <v>0</v>
      </c>
      <c r="V300" s="47">
        <f t="shared" si="132"/>
        <v>0</v>
      </c>
      <c r="W300" s="48"/>
      <c r="X300" s="49"/>
      <c r="Y300" s="50"/>
      <c r="Z300" s="50"/>
      <c r="AA300" s="50"/>
      <c r="AB300" s="51">
        <f t="shared" si="143"/>
        <v>0</v>
      </c>
      <c r="AC300" s="52">
        <f t="shared" si="144"/>
        <v>0</v>
      </c>
      <c r="AD300" s="53"/>
      <c r="AE300" s="54">
        <f t="shared" si="146"/>
        <v>0</v>
      </c>
    </row>
    <row r="301" spans="1:31" ht="18" customHeight="1">
      <c r="A301" s="30">
        <v>203101</v>
      </c>
      <c r="B301" s="108">
        <v>4</v>
      </c>
      <c r="C301" s="32">
        <v>25</v>
      </c>
      <c r="D301" s="574">
        <v>549</v>
      </c>
      <c r="E301" s="73">
        <v>949</v>
      </c>
      <c r="F301" s="73" t="s">
        <v>310</v>
      </c>
      <c r="G301" s="73">
        <v>9649</v>
      </c>
      <c r="H301" s="36"/>
      <c r="I301" s="552"/>
      <c r="J301" s="116">
        <v>16</v>
      </c>
      <c r="K301" s="563">
        <v>16</v>
      </c>
      <c r="L301" s="678">
        <v>72</v>
      </c>
      <c r="M301" s="556"/>
      <c r="N301" s="557"/>
      <c r="O301" s="619">
        <f t="shared" si="137"/>
        <v>104</v>
      </c>
      <c r="P301" s="45"/>
      <c r="Q301" s="45"/>
      <c r="R301" s="554"/>
      <c r="S301" s="63">
        <f t="shared" si="138"/>
        <v>104</v>
      </c>
      <c r="T301" s="139"/>
      <c r="U301" s="65">
        <f t="shared" si="117"/>
        <v>104</v>
      </c>
      <c r="V301" s="47">
        <f t="shared" si="132"/>
        <v>0</v>
      </c>
      <c r="W301" s="48"/>
      <c r="X301" s="49">
        <f t="shared" si="139"/>
        <v>640</v>
      </c>
      <c r="Y301" s="50">
        <f t="shared" si="140"/>
        <v>640</v>
      </c>
      <c r="Z301" s="50">
        <f t="shared" si="141"/>
        <v>2880</v>
      </c>
      <c r="AA301" s="50">
        <f t="shared" si="142"/>
        <v>0</v>
      </c>
      <c r="AB301" s="51">
        <f t="shared" si="143"/>
        <v>0</v>
      </c>
      <c r="AC301" s="52">
        <f t="shared" si="144"/>
        <v>4160</v>
      </c>
      <c r="AD301" s="53">
        <f t="shared" si="145"/>
        <v>0</v>
      </c>
      <c r="AE301" s="54">
        <f t="shared" si="146"/>
        <v>4160</v>
      </c>
    </row>
    <row r="302" spans="1:31" ht="18" hidden="1" customHeight="1">
      <c r="A302" s="30">
        <v>203201</v>
      </c>
      <c r="B302" s="108">
        <v>4</v>
      </c>
      <c r="C302" s="32">
        <v>25</v>
      </c>
      <c r="D302" s="832" t="s">
        <v>311</v>
      </c>
      <c r="E302" s="73"/>
      <c r="F302" s="73"/>
      <c r="G302" s="73"/>
      <c r="H302" s="36"/>
      <c r="I302" s="552"/>
      <c r="J302" s="618"/>
      <c r="K302" s="467"/>
      <c r="L302" s="467"/>
      <c r="M302" s="467"/>
      <c r="N302" s="339"/>
      <c r="O302" s="828">
        <f t="shared" si="137"/>
        <v>0</v>
      </c>
      <c r="P302" s="45"/>
      <c r="Q302" s="45"/>
      <c r="R302" s="554"/>
      <c r="S302" s="63">
        <f t="shared" si="138"/>
        <v>0</v>
      </c>
      <c r="T302" s="436"/>
      <c r="U302" s="65">
        <f t="shared" si="117"/>
        <v>0</v>
      </c>
      <c r="V302" s="47">
        <f t="shared" si="132"/>
        <v>0</v>
      </c>
      <c r="W302" s="48"/>
      <c r="X302" s="49">
        <f t="shared" si="139"/>
        <v>0</v>
      </c>
      <c r="Y302" s="50"/>
      <c r="Z302" s="50"/>
      <c r="AA302" s="50"/>
      <c r="AB302" s="51"/>
      <c r="AC302" s="52">
        <f t="shared" si="144"/>
        <v>0</v>
      </c>
      <c r="AD302" s="53"/>
      <c r="AE302" s="54">
        <f t="shared" si="146"/>
        <v>0</v>
      </c>
    </row>
    <row r="303" spans="1:31" ht="18" customHeight="1">
      <c r="A303" s="30">
        <v>203501</v>
      </c>
      <c r="B303" s="108">
        <v>4</v>
      </c>
      <c r="C303" s="67" t="s">
        <v>27</v>
      </c>
      <c r="D303" s="574"/>
      <c r="E303" s="73"/>
      <c r="F303" s="73"/>
      <c r="G303" s="73"/>
      <c r="H303" s="36"/>
      <c r="I303" s="89" t="s">
        <v>312</v>
      </c>
      <c r="J303" s="833"/>
      <c r="K303" s="834"/>
      <c r="L303" s="834"/>
      <c r="M303" s="834"/>
      <c r="N303" s="582"/>
      <c r="O303" s="835"/>
      <c r="P303" s="117"/>
      <c r="Q303" s="117">
        <v>75</v>
      </c>
      <c r="R303" s="415">
        <f>SUM(P303:Q303)</f>
        <v>75</v>
      </c>
      <c r="S303" s="63"/>
      <c r="T303" s="827">
        <f>SUM(R303:S303)</f>
        <v>75</v>
      </c>
      <c r="U303" s="65">
        <f t="shared" si="117"/>
        <v>75</v>
      </c>
      <c r="V303" s="47">
        <f t="shared" si="132"/>
        <v>0</v>
      </c>
      <c r="W303" s="48"/>
      <c r="X303" s="49"/>
      <c r="Y303" s="50"/>
      <c r="Z303" s="50"/>
      <c r="AA303" s="50"/>
      <c r="AB303" s="51"/>
      <c r="AC303" s="52"/>
      <c r="AD303" s="53"/>
      <c r="AE303" s="54"/>
    </row>
    <row r="304" spans="1:31" ht="18" customHeight="1">
      <c r="A304" s="30">
        <v>203501</v>
      </c>
      <c r="B304" s="108">
        <v>4</v>
      </c>
      <c r="C304" s="32">
        <v>50</v>
      </c>
      <c r="D304" s="574"/>
      <c r="E304" s="73"/>
      <c r="F304" s="73"/>
      <c r="G304" s="73"/>
      <c r="H304" s="36"/>
      <c r="I304" s="566" t="s">
        <v>312</v>
      </c>
      <c r="J304" s="615"/>
      <c r="K304" s="616"/>
      <c r="L304" s="616"/>
      <c r="M304" s="616"/>
      <c r="N304" s="586"/>
      <c r="O304" s="703"/>
      <c r="P304" s="563"/>
      <c r="Q304" s="563">
        <v>48</v>
      </c>
      <c r="R304" s="607">
        <f t="shared" si="147"/>
        <v>48</v>
      </c>
      <c r="S304" s="63">
        <f t="shared" si="138"/>
        <v>48</v>
      </c>
      <c r="T304" s="143"/>
      <c r="U304" s="65">
        <f t="shared" si="117"/>
        <v>48</v>
      </c>
      <c r="V304" s="47">
        <f t="shared" si="132"/>
        <v>0</v>
      </c>
      <c r="W304" s="48"/>
      <c r="X304" s="49">
        <f t="shared" si="139"/>
        <v>0</v>
      </c>
      <c r="Y304" s="50">
        <f t="shared" si="140"/>
        <v>0</v>
      </c>
      <c r="Z304" s="50">
        <f t="shared" si="141"/>
        <v>0</v>
      </c>
      <c r="AA304" s="50">
        <f t="shared" si="142"/>
        <v>0</v>
      </c>
      <c r="AB304" s="51">
        <f t="shared" si="143"/>
        <v>0</v>
      </c>
      <c r="AC304" s="52">
        <f t="shared" si="144"/>
        <v>0</v>
      </c>
      <c r="AD304" s="53">
        <f t="shared" si="145"/>
        <v>960</v>
      </c>
      <c r="AE304" s="54">
        <f t="shared" si="146"/>
        <v>960</v>
      </c>
    </row>
    <row r="305" spans="1:31" ht="18" customHeight="1">
      <c r="A305" s="30">
        <v>204501</v>
      </c>
      <c r="B305" s="108">
        <v>4</v>
      </c>
      <c r="C305" s="67" t="s">
        <v>27</v>
      </c>
      <c r="D305" s="574"/>
      <c r="E305" s="73"/>
      <c r="F305" s="73"/>
      <c r="G305" s="73"/>
      <c r="H305" s="36"/>
      <c r="I305" s="89" t="s">
        <v>313</v>
      </c>
      <c r="J305" s="615"/>
      <c r="K305" s="616"/>
      <c r="L305" s="616"/>
      <c r="M305" s="616"/>
      <c r="N305" s="586"/>
      <c r="O305" s="703"/>
      <c r="P305" s="117"/>
      <c r="Q305" s="117">
        <v>30</v>
      </c>
      <c r="R305" s="415">
        <f>SUM(P305:Q305)</f>
        <v>30</v>
      </c>
      <c r="S305" s="63"/>
      <c r="T305" s="227">
        <f>SUM(O305,R305)</f>
        <v>30</v>
      </c>
      <c r="U305" s="65">
        <f t="shared" si="117"/>
        <v>30</v>
      </c>
      <c r="V305" s="47">
        <f t="shared" si="132"/>
        <v>0</v>
      </c>
      <c r="W305" s="48"/>
      <c r="X305" s="49"/>
      <c r="Y305" s="50"/>
      <c r="Z305" s="50"/>
      <c r="AA305" s="50"/>
      <c r="AB305" s="51"/>
      <c r="AC305" s="52"/>
      <c r="AD305" s="53"/>
      <c r="AE305" s="54"/>
    </row>
    <row r="306" spans="1:31" ht="18" customHeight="1">
      <c r="A306" s="30">
        <v>204501</v>
      </c>
      <c r="B306" s="108">
        <v>4</v>
      </c>
      <c r="C306" s="32">
        <v>50</v>
      </c>
      <c r="D306" s="574"/>
      <c r="E306" s="73"/>
      <c r="F306" s="73"/>
      <c r="G306" s="73"/>
      <c r="H306" s="36"/>
      <c r="I306" s="566" t="s">
        <v>313</v>
      </c>
      <c r="J306" s="836"/>
      <c r="K306" s="837"/>
      <c r="L306" s="837"/>
      <c r="M306" s="837"/>
      <c r="N306" s="838"/>
      <c r="O306" s="839"/>
      <c r="P306" s="563"/>
      <c r="Q306" s="563">
        <v>130</v>
      </c>
      <c r="R306" s="607">
        <f t="shared" si="147"/>
        <v>130</v>
      </c>
      <c r="S306" s="63">
        <f t="shared" si="138"/>
        <v>130</v>
      </c>
      <c r="T306" s="227"/>
      <c r="U306" s="65">
        <f t="shared" si="117"/>
        <v>130</v>
      </c>
      <c r="V306" s="47">
        <f t="shared" si="132"/>
        <v>0</v>
      </c>
      <c r="W306" s="48"/>
      <c r="X306" s="49"/>
      <c r="Y306" s="50"/>
      <c r="Z306" s="50"/>
      <c r="AA306" s="50"/>
      <c r="AB306" s="51"/>
      <c r="AC306" s="52"/>
      <c r="AD306" s="53">
        <f t="shared" si="145"/>
        <v>2600</v>
      </c>
      <c r="AE306" s="54">
        <f t="shared" si="146"/>
        <v>2600</v>
      </c>
    </row>
    <row r="307" spans="1:31" ht="18" customHeight="1">
      <c r="A307" s="30">
        <v>204101</v>
      </c>
      <c r="B307" s="108">
        <v>4</v>
      </c>
      <c r="C307" s="32">
        <v>25</v>
      </c>
      <c r="D307" s="574">
        <v>540</v>
      </c>
      <c r="E307" s="73"/>
      <c r="F307" s="73" t="s">
        <v>314</v>
      </c>
      <c r="G307" s="73"/>
      <c r="H307" s="36"/>
      <c r="I307" s="568"/>
      <c r="J307" s="116"/>
      <c r="K307" s="563"/>
      <c r="L307" s="563"/>
      <c r="M307" s="563"/>
      <c r="N307" s="607"/>
      <c r="O307" s="558">
        <f t="shared" si="137"/>
        <v>0</v>
      </c>
      <c r="P307" s="554"/>
      <c r="Q307" s="840"/>
      <c r="R307" s="841"/>
      <c r="S307" s="63">
        <f t="shared" si="138"/>
        <v>0</v>
      </c>
      <c r="T307" s="139"/>
      <c r="U307" s="65">
        <f t="shared" si="117"/>
        <v>0</v>
      </c>
      <c r="V307" s="47">
        <f t="shared" si="132"/>
        <v>0</v>
      </c>
      <c r="W307" s="48"/>
      <c r="X307" s="49">
        <f t="shared" si="139"/>
        <v>0</v>
      </c>
      <c r="Y307" s="50">
        <f t="shared" si="140"/>
        <v>0</v>
      </c>
      <c r="Z307" s="50">
        <f t="shared" si="141"/>
        <v>0</v>
      </c>
      <c r="AA307" s="50">
        <f t="shared" si="142"/>
        <v>0</v>
      </c>
      <c r="AB307" s="51">
        <f t="shared" si="143"/>
        <v>0</v>
      </c>
      <c r="AC307" s="52">
        <f t="shared" si="144"/>
        <v>0</v>
      </c>
      <c r="AD307" s="53">
        <f t="shared" si="145"/>
        <v>0</v>
      </c>
      <c r="AE307" s="54">
        <f t="shared" si="146"/>
        <v>0</v>
      </c>
    </row>
    <row r="308" spans="1:31" ht="18" hidden="1" customHeight="1">
      <c r="A308" s="30">
        <v>204501</v>
      </c>
      <c r="B308" s="108">
        <v>4</v>
      </c>
      <c r="C308" s="32">
        <v>50</v>
      </c>
      <c r="D308" s="574" t="s">
        <v>313</v>
      </c>
      <c r="E308" s="73"/>
      <c r="F308" s="73"/>
      <c r="G308" s="73"/>
      <c r="H308" s="36"/>
      <c r="I308" s="552"/>
      <c r="J308" s="116"/>
      <c r="K308" s="563"/>
      <c r="L308" s="563"/>
      <c r="M308" s="563"/>
      <c r="N308" s="607"/>
      <c r="O308" s="558">
        <f t="shared" si="137"/>
        <v>0</v>
      </c>
      <c r="P308" s="554"/>
      <c r="Q308" s="45"/>
      <c r="R308" s="554">
        <f t="shared" si="147"/>
        <v>0</v>
      </c>
      <c r="S308" s="63">
        <f t="shared" si="138"/>
        <v>0</v>
      </c>
      <c r="T308" s="139"/>
      <c r="U308" s="65">
        <f t="shared" si="117"/>
        <v>0</v>
      </c>
      <c r="V308" s="47">
        <f t="shared" si="132"/>
        <v>0</v>
      </c>
      <c r="W308" s="48"/>
      <c r="X308" s="49">
        <f t="shared" si="139"/>
        <v>0</v>
      </c>
      <c r="Y308" s="50">
        <f t="shared" si="140"/>
        <v>0</v>
      </c>
      <c r="Z308" s="50">
        <f t="shared" si="141"/>
        <v>0</v>
      </c>
      <c r="AA308" s="50">
        <f t="shared" si="142"/>
        <v>0</v>
      </c>
      <c r="AB308" s="51">
        <f t="shared" si="143"/>
        <v>0</v>
      </c>
      <c r="AC308" s="52">
        <f t="shared" si="144"/>
        <v>0</v>
      </c>
      <c r="AD308" s="53">
        <f t="shared" si="145"/>
        <v>0</v>
      </c>
      <c r="AE308" s="54">
        <f t="shared" si="146"/>
        <v>0</v>
      </c>
    </row>
    <row r="309" spans="1:31" ht="18" hidden="1" customHeight="1">
      <c r="A309" s="172">
        <v>202301</v>
      </c>
      <c r="B309" s="101">
        <v>2.5</v>
      </c>
      <c r="C309" s="96">
        <v>25</v>
      </c>
      <c r="D309" s="614" t="s">
        <v>315</v>
      </c>
      <c r="E309" s="103"/>
      <c r="F309" s="103"/>
      <c r="G309" s="103"/>
      <c r="H309" s="103"/>
      <c r="I309" s="645"/>
      <c r="J309" s="116"/>
      <c r="K309" s="563"/>
      <c r="L309" s="563"/>
      <c r="M309" s="563"/>
      <c r="N309" s="607"/>
      <c r="O309" s="558">
        <f t="shared" si="137"/>
        <v>0</v>
      </c>
      <c r="P309" s="554"/>
      <c r="Q309" s="45"/>
      <c r="R309" s="554">
        <f t="shared" si="147"/>
        <v>0</v>
      </c>
      <c r="S309" s="63">
        <f t="shared" si="138"/>
        <v>0</v>
      </c>
      <c r="T309" s="139"/>
      <c r="U309" s="65">
        <f t="shared" si="117"/>
        <v>0</v>
      </c>
      <c r="V309" s="47">
        <f t="shared" si="132"/>
        <v>0</v>
      </c>
      <c r="W309" s="48"/>
      <c r="X309" s="49">
        <f t="shared" si="139"/>
        <v>0</v>
      </c>
      <c r="Y309" s="50">
        <f t="shared" si="140"/>
        <v>0</v>
      </c>
      <c r="Z309" s="50">
        <f t="shared" si="141"/>
        <v>0</v>
      </c>
      <c r="AA309" s="50">
        <f t="shared" si="142"/>
        <v>0</v>
      </c>
      <c r="AB309" s="51">
        <f t="shared" si="143"/>
        <v>0</v>
      </c>
      <c r="AC309" s="52">
        <f t="shared" si="144"/>
        <v>0</v>
      </c>
      <c r="AD309" s="53">
        <f t="shared" si="145"/>
        <v>0</v>
      </c>
      <c r="AE309" s="54">
        <f t="shared" si="146"/>
        <v>0</v>
      </c>
    </row>
    <row r="310" spans="1:31" ht="18" hidden="1" customHeight="1">
      <c r="A310" s="172">
        <v>204101</v>
      </c>
      <c r="B310" s="101">
        <v>3.5</v>
      </c>
      <c r="C310" s="96">
        <v>25</v>
      </c>
      <c r="D310" s="614" t="s">
        <v>316</v>
      </c>
      <c r="E310" s="103" t="s">
        <v>317</v>
      </c>
      <c r="F310" s="103" t="s">
        <v>318</v>
      </c>
      <c r="G310" s="103" t="s">
        <v>319</v>
      </c>
      <c r="H310" s="103" t="s">
        <v>320</v>
      </c>
      <c r="I310" s="645"/>
      <c r="J310" s="116"/>
      <c r="K310" s="563"/>
      <c r="L310" s="563"/>
      <c r="M310" s="563"/>
      <c r="N310" s="607"/>
      <c r="O310" s="558">
        <f t="shared" si="137"/>
        <v>0</v>
      </c>
      <c r="P310" s="554"/>
      <c r="Q310" s="45"/>
      <c r="R310" s="554">
        <f t="shared" si="147"/>
        <v>0</v>
      </c>
      <c r="S310" s="63">
        <f t="shared" si="138"/>
        <v>0</v>
      </c>
      <c r="T310" s="139"/>
      <c r="U310" s="65">
        <f t="shared" si="117"/>
        <v>0</v>
      </c>
      <c r="V310" s="47">
        <f t="shared" si="132"/>
        <v>0</v>
      </c>
      <c r="W310" s="48"/>
      <c r="X310" s="49">
        <f t="shared" si="139"/>
        <v>0</v>
      </c>
      <c r="Y310" s="50">
        <f t="shared" si="140"/>
        <v>0</v>
      </c>
      <c r="Z310" s="50">
        <f t="shared" si="141"/>
        <v>0</v>
      </c>
      <c r="AA310" s="50">
        <f t="shared" si="142"/>
        <v>0</v>
      </c>
      <c r="AB310" s="51">
        <f t="shared" si="143"/>
        <v>0</v>
      </c>
      <c r="AC310" s="52">
        <f t="shared" si="144"/>
        <v>0</v>
      </c>
      <c r="AD310" s="53">
        <f t="shared" si="145"/>
        <v>0</v>
      </c>
      <c r="AE310" s="54">
        <f t="shared" si="146"/>
        <v>0</v>
      </c>
    </row>
    <row r="311" spans="1:31" ht="18" hidden="1" customHeight="1">
      <c r="A311" s="30">
        <v>202101</v>
      </c>
      <c r="B311" s="31">
        <v>2.5</v>
      </c>
      <c r="C311" s="32">
        <v>25</v>
      </c>
      <c r="D311" s="574">
        <v>6548</v>
      </c>
      <c r="E311" s="73">
        <v>8948</v>
      </c>
      <c r="F311" s="73" t="s">
        <v>321</v>
      </c>
      <c r="G311" s="73" t="s">
        <v>322</v>
      </c>
      <c r="H311" s="36" t="s">
        <v>323</v>
      </c>
      <c r="I311" s="552"/>
      <c r="J311" s="116"/>
      <c r="K311" s="563"/>
      <c r="L311" s="563"/>
      <c r="M311" s="563"/>
      <c r="N311" s="607"/>
      <c r="O311" s="558">
        <f t="shared" si="137"/>
        <v>0</v>
      </c>
      <c r="P311" s="554"/>
      <c r="Q311" s="45"/>
      <c r="R311" s="554">
        <f t="shared" si="147"/>
        <v>0</v>
      </c>
      <c r="S311" s="63">
        <f t="shared" si="138"/>
        <v>0</v>
      </c>
      <c r="T311" s="139"/>
      <c r="U311" s="65">
        <f t="shared" si="117"/>
        <v>0</v>
      </c>
      <c r="V311" s="47">
        <f t="shared" si="132"/>
        <v>0</v>
      </c>
      <c r="W311" s="48"/>
      <c r="X311" s="49">
        <f t="shared" si="139"/>
        <v>0</v>
      </c>
      <c r="Y311" s="50">
        <f t="shared" si="140"/>
        <v>0</v>
      </c>
      <c r="Z311" s="50">
        <f t="shared" si="141"/>
        <v>0</v>
      </c>
      <c r="AA311" s="50">
        <f t="shared" si="142"/>
        <v>0</v>
      </c>
      <c r="AB311" s="51">
        <f t="shared" si="143"/>
        <v>0</v>
      </c>
      <c r="AC311" s="52">
        <f t="shared" si="144"/>
        <v>0</v>
      </c>
      <c r="AD311" s="53">
        <f t="shared" si="145"/>
        <v>0</v>
      </c>
      <c r="AE311" s="54">
        <f t="shared" si="146"/>
        <v>0</v>
      </c>
    </row>
    <row r="312" spans="1:31" ht="18" hidden="1" customHeight="1">
      <c r="A312" s="30">
        <v>211001</v>
      </c>
      <c r="B312" s="108">
        <v>2.5</v>
      </c>
      <c r="C312" s="32">
        <v>25</v>
      </c>
      <c r="D312" s="574">
        <v>541</v>
      </c>
      <c r="E312" s="73"/>
      <c r="F312" s="73"/>
      <c r="G312" s="73"/>
      <c r="H312" s="36"/>
      <c r="I312" s="552"/>
      <c r="J312" s="116"/>
      <c r="K312" s="563"/>
      <c r="L312" s="563"/>
      <c r="M312" s="563"/>
      <c r="N312" s="607"/>
      <c r="O312" s="558">
        <f t="shared" si="137"/>
        <v>0</v>
      </c>
      <c r="P312" s="554"/>
      <c r="Q312" s="45"/>
      <c r="R312" s="554">
        <f t="shared" si="147"/>
        <v>0</v>
      </c>
      <c r="S312" s="63">
        <f t="shared" si="138"/>
        <v>0</v>
      </c>
      <c r="T312" s="139"/>
      <c r="U312" s="65">
        <f t="shared" si="117"/>
        <v>0</v>
      </c>
      <c r="V312" s="47">
        <f t="shared" si="132"/>
        <v>0</v>
      </c>
      <c r="W312" s="48"/>
      <c r="X312" s="49">
        <f t="shared" si="139"/>
        <v>0</v>
      </c>
      <c r="Y312" s="50">
        <f t="shared" si="140"/>
        <v>0</v>
      </c>
      <c r="Z312" s="50">
        <f t="shared" si="141"/>
        <v>0</v>
      </c>
      <c r="AA312" s="50">
        <f t="shared" si="142"/>
        <v>0</v>
      </c>
      <c r="AB312" s="51">
        <f t="shared" si="143"/>
        <v>0</v>
      </c>
      <c r="AC312" s="52">
        <f t="shared" si="144"/>
        <v>0</v>
      </c>
      <c r="AD312" s="53">
        <f t="shared" si="145"/>
        <v>0</v>
      </c>
      <c r="AE312" s="54">
        <f t="shared" si="146"/>
        <v>0</v>
      </c>
    </row>
    <row r="313" spans="1:31" ht="18" hidden="1" customHeight="1">
      <c r="A313" s="30">
        <v>212003</v>
      </c>
      <c r="B313" s="108">
        <v>4</v>
      </c>
      <c r="C313" s="32">
        <v>25</v>
      </c>
      <c r="D313" s="574">
        <v>542</v>
      </c>
      <c r="E313" s="73"/>
      <c r="F313" s="73"/>
      <c r="G313" s="73"/>
      <c r="H313" s="36"/>
      <c r="I313" s="552"/>
      <c r="J313" s="116"/>
      <c r="K313" s="563"/>
      <c r="L313" s="563"/>
      <c r="M313" s="563"/>
      <c r="N313" s="607"/>
      <c r="O313" s="558">
        <f t="shared" si="137"/>
        <v>0</v>
      </c>
      <c r="P313" s="554"/>
      <c r="Q313" s="45"/>
      <c r="R313" s="554">
        <f t="shared" si="147"/>
        <v>0</v>
      </c>
      <c r="S313" s="63">
        <f t="shared" si="138"/>
        <v>0</v>
      </c>
      <c r="T313" s="139"/>
      <c r="U313" s="65">
        <f t="shared" si="117"/>
        <v>0</v>
      </c>
      <c r="V313" s="47">
        <f t="shared" si="132"/>
        <v>0</v>
      </c>
      <c r="W313" s="48"/>
      <c r="X313" s="49">
        <f t="shared" si="139"/>
        <v>0</v>
      </c>
      <c r="Y313" s="50">
        <f t="shared" si="140"/>
        <v>0</v>
      </c>
      <c r="Z313" s="50">
        <f t="shared" si="141"/>
        <v>0</v>
      </c>
      <c r="AA313" s="50">
        <f t="shared" si="142"/>
        <v>0</v>
      </c>
      <c r="AB313" s="51">
        <f t="shared" si="143"/>
        <v>0</v>
      </c>
      <c r="AC313" s="52">
        <f t="shared" si="144"/>
        <v>0</v>
      </c>
      <c r="AD313" s="53">
        <f t="shared" si="145"/>
        <v>0</v>
      </c>
      <c r="AE313" s="54">
        <f t="shared" si="146"/>
        <v>0</v>
      </c>
    </row>
    <row r="314" spans="1:31" ht="18" hidden="1" customHeight="1">
      <c r="A314" s="172">
        <v>213001</v>
      </c>
      <c r="B314" s="108">
        <v>4</v>
      </c>
      <c r="C314" s="96">
        <v>25</v>
      </c>
      <c r="D314" s="614" t="s">
        <v>324</v>
      </c>
      <c r="E314" s="103"/>
      <c r="F314" s="103"/>
      <c r="G314" s="103"/>
      <c r="H314" s="103"/>
      <c r="I314" s="645"/>
      <c r="J314" s="116"/>
      <c r="K314" s="563"/>
      <c r="L314" s="563"/>
      <c r="M314" s="563"/>
      <c r="N314" s="607"/>
      <c r="O314" s="558">
        <f t="shared" si="137"/>
        <v>0</v>
      </c>
      <c r="P314" s="554"/>
      <c r="Q314" s="45"/>
      <c r="R314" s="554">
        <f t="shared" si="147"/>
        <v>0</v>
      </c>
      <c r="S314" s="63">
        <f t="shared" si="138"/>
        <v>0</v>
      </c>
      <c r="T314" s="139"/>
      <c r="U314" s="65">
        <f t="shared" si="117"/>
        <v>0</v>
      </c>
      <c r="V314" s="47">
        <f t="shared" si="132"/>
        <v>0</v>
      </c>
      <c r="W314" s="48"/>
      <c r="X314" s="49">
        <f t="shared" si="139"/>
        <v>0</v>
      </c>
      <c r="Y314" s="50">
        <f t="shared" si="140"/>
        <v>0</v>
      </c>
      <c r="Z314" s="50">
        <f t="shared" si="141"/>
        <v>0</v>
      </c>
      <c r="AA314" s="50">
        <f t="shared" si="142"/>
        <v>0</v>
      </c>
      <c r="AB314" s="51">
        <f t="shared" si="143"/>
        <v>0</v>
      </c>
      <c r="AC314" s="52">
        <f t="shared" si="144"/>
        <v>0</v>
      </c>
      <c r="AD314" s="53">
        <f t="shared" si="145"/>
        <v>0</v>
      </c>
      <c r="AE314" s="54">
        <f t="shared" si="146"/>
        <v>0</v>
      </c>
    </row>
    <row r="315" spans="1:31" ht="18" hidden="1" customHeight="1">
      <c r="A315" s="30">
        <v>226001</v>
      </c>
      <c r="B315" s="108">
        <v>3.5</v>
      </c>
      <c r="C315" s="32">
        <v>25</v>
      </c>
      <c r="D315" s="574">
        <v>543</v>
      </c>
      <c r="E315" s="73"/>
      <c r="F315" s="73"/>
      <c r="G315" s="73"/>
      <c r="H315" s="36"/>
      <c r="I315" s="552"/>
      <c r="J315" s="116"/>
      <c r="K315" s="563"/>
      <c r="L315" s="563"/>
      <c r="M315" s="563"/>
      <c r="N315" s="607"/>
      <c r="O315" s="558">
        <f t="shared" si="137"/>
        <v>0</v>
      </c>
      <c r="P315" s="554"/>
      <c r="Q315" s="45"/>
      <c r="R315" s="554">
        <f t="shared" si="147"/>
        <v>0</v>
      </c>
      <c r="S315" s="63">
        <f t="shared" si="138"/>
        <v>0</v>
      </c>
      <c r="T315" s="139"/>
      <c r="U315" s="65">
        <f t="shared" si="117"/>
        <v>0</v>
      </c>
      <c r="V315" s="47">
        <f t="shared" si="132"/>
        <v>0</v>
      </c>
      <c r="W315" s="48"/>
      <c r="X315" s="49">
        <f t="shared" si="139"/>
        <v>0</v>
      </c>
      <c r="Y315" s="50">
        <f t="shared" si="140"/>
        <v>0</v>
      </c>
      <c r="Z315" s="50">
        <f t="shared" si="141"/>
        <v>0</v>
      </c>
      <c r="AA315" s="50">
        <f t="shared" si="142"/>
        <v>0</v>
      </c>
      <c r="AB315" s="51">
        <f t="shared" si="143"/>
        <v>0</v>
      </c>
      <c r="AC315" s="52">
        <f t="shared" si="144"/>
        <v>0</v>
      </c>
      <c r="AD315" s="53">
        <f t="shared" si="145"/>
        <v>0</v>
      </c>
      <c r="AE315" s="54">
        <f t="shared" si="146"/>
        <v>0</v>
      </c>
    </row>
    <row r="316" spans="1:31" ht="18" hidden="1" customHeight="1">
      <c r="A316" s="30">
        <v>226001</v>
      </c>
      <c r="B316" s="108">
        <v>4</v>
      </c>
      <c r="C316" s="32">
        <v>40</v>
      </c>
      <c r="D316" s="574">
        <v>543</v>
      </c>
      <c r="E316" s="73"/>
      <c r="F316" s="73"/>
      <c r="G316" s="73"/>
      <c r="H316" s="36"/>
      <c r="I316" s="552"/>
      <c r="J316" s="116"/>
      <c r="K316" s="563"/>
      <c r="L316" s="563"/>
      <c r="M316" s="563"/>
      <c r="N316" s="607"/>
      <c r="O316" s="558">
        <f t="shared" si="137"/>
        <v>0</v>
      </c>
      <c r="P316" s="554"/>
      <c r="Q316" s="45"/>
      <c r="R316" s="554">
        <f t="shared" si="147"/>
        <v>0</v>
      </c>
      <c r="S316" s="63">
        <f t="shared" si="138"/>
        <v>0</v>
      </c>
      <c r="T316" s="139"/>
      <c r="U316" s="65">
        <f t="shared" si="117"/>
        <v>0</v>
      </c>
      <c r="V316" s="47">
        <f t="shared" si="132"/>
        <v>0</v>
      </c>
      <c r="W316" s="48"/>
      <c r="X316" s="49">
        <f t="shared" si="139"/>
        <v>0</v>
      </c>
      <c r="Y316" s="50">
        <f t="shared" si="140"/>
        <v>0</v>
      </c>
      <c r="Z316" s="50">
        <f t="shared" si="141"/>
        <v>0</v>
      </c>
      <c r="AA316" s="50">
        <f t="shared" si="142"/>
        <v>0</v>
      </c>
      <c r="AB316" s="51">
        <f t="shared" si="143"/>
        <v>0</v>
      </c>
      <c r="AC316" s="52">
        <f t="shared" si="144"/>
        <v>0</v>
      </c>
      <c r="AD316" s="53">
        <f t="shared" si="145"/>
        <v>0</v>
      </c>
      <c r="AE316" s="54">
        <f t="shared" si="146"/>
        <v>0</v>
      </c>
    </row>
    <row r="317" spans="1:31" ht="18" customHeight="1">
      <c r="A317" s="30">
        <v>216201</v>
      </c>
      <c r="B317" s="108">
        <v>4</v>
      </c>
      <c r="C317" s="32">
        <v>25</v>
      </c>
      <c r="D317" s="574">
        <v>544</v>
      </c>
      <c r="E317" s="73">
        <v>944</v>
      </c>
      <c r="F317" s="73" t="s">
        <v>325</v>
      </c>
      <c r="G317" s="73">
        <v>9644</v>
      </c>
      <c r="H317" s="36"/>
      <c r="I317" s="552"/>
      <c r="J317" s="116">
        <v>16</v>
      </c>
      <c r="K317" s="563"/>
      <c r="L317" s="563"/>
      <c r="M317" s="563"/>
      <c r="N317" s="607"/>
      <c r="O317" s="558">
        <f>SUM(J317:N317)</f>
        <v>16</v>
      </c>
      <c r="P317" s="554"/>
      <c r="Q317" s="45"/>
      <c r="R317" s="554"/>
      <c r="S317" s="63">
        <f t="shared" si="138"/>
        <v>16</v>
      </c>
      <c r="T317" s="139"/>
      <c r="U317" s="65">
        <f t="shared" si="117"/>
        <v>16</v>
      </c>
      <c r="V317" s="47">
        <f t="shared" si="132"/>
        <v>0</v>
      </c>
      <c r="W317" s="48"/>
      <c r="X317" s="49">
        <v>16</v>
      </c>
      <c r="Y317" s="49">
        <f>(K317*1000)/B317</f>
        <v>0</v>
      </c>
      <c r="Z317" s="49">
        <f>(L317*1000)/C317</f>
        <v>0</v>
      </c>
      <c r="AA317" s="50">
        <f t="shared" si="142"/>
        <v>0</v>
      </c>
      <c r="AB317" s="51">
        <f t="shared" si="143"/>
        <v>0</v>
      </c>
      <c r="AC317" s="52">
        <f t="shared" si="144"/>
        <v>16</v>
      </c>
      <c r="AD317" s="53">
        <f t="shared" si="145"/>
        <v>0</v>
      </c>
      <c r="AE317" s="54">
        <f t="shared" si="146"/>
        <v>16</v>
      </c>
    </row>
    <row r="318" spans="1:31" ht="18" hidden="1" customHeight="1">
      <c r="A318" s="30">
        <v>216201</v>
      </c>
      <c r="B318" s="108">
        <v>4</v>
      </c>
      <c r="C318" s="32">
        <v>40</v>
      </c>
      <c r="D318" s="551">
        <v>544</v>
      </c>
      <c r="E318" s="73">
        <v>944</v>
      </c>
      <c r="F318" s="73" t="s">
        <v>325</v>
      </c>
      <c r="G318" s="73">
        <v>9644</v>
      </c>
      <c r="H318" s="36"/>
      <c r="I318" s="552"/>
      <c r="J318" s="116"/>
      <c r="K318" s="563"/>
      <c r="L318" s="842"/>
      <c r="M318" s="563"/>
      <c r="N318" s="607"/>
      <c r="O318" s="558">
        <f t="shared" si="137"/>
        <v>0</v>
      </c>
      <c r="P318" s="554"/>
      <c r="Q318" s="45"/>
      <c r="R318" s="554"/>
      <c r="S318" s="63">
        <f t="shared" si="138"/>
        <v>0</v>
      </c>
      <c r="T318" s="139"/>
      <c r="U318" s="65">
        <f t="shared" si="117"/>
        <v>0</v>
      </c>
      <c r="V318" s="47">
        <f t="shared" si="132"/>
        <v>0</v>
      </c>
      <c r="W318" s="48"/>
      <c r="X318" s="49">
        <v>12</v>
      </c>
      <c r="Y318" s="50">
        <f t="shared" si="140"/>
        <v>0</v>
      </c>
      <c r="Z318" s="50"/>
      <c r="AA318" s="50">
        <f t="shared" si="142"/>
        <v>0</v>
      </c>
      <c r="AB318" s="51">
        <f t="shared" si="143"/>
        <v>0</v>
      </c>
      <c r="AC318" s="52">
        <f t="shared" si="144"/>
        <v>12</v>
      </c>
      <c r="AD318" s="53">
        <f t="shared" si="145"/>
        <v>0</v>
      </c>
      <c r="AE318" s="54">
        <f t="shared" si="146"/>
        <v>12</v>
      </c>
    </row>
    <row r="319" spans="1:31" ht="18" hidden="1" customHeight="1">
      <c r="A319" s="30">
        <v>216251</v>
      </c>
      <c r="B319" s="108">
        <v>4</v>
      </c>
      <c r="C319" s="32">
        <v>25</v>
      </c>
      <c r="D319" s="551">
        <v>545</v>
      </c>
      <c r="E319" s="73"/>
      <c r="F319" s="73"/>
      <c r="G319" s="73"/>
      <c r="H319" s="36"/>
      <c r="I319" s="552"/>
      <c r="J319" s="553"/>
      <c r="K319" s="467"/>
      <c r="L319" s="467"/>
      <c r="M319" s="467"/>
      <c r="N319" s="339"/>
      <c r="O319" s="46">
        <f t="shared" si="137"/>
        <v>0</v>
      </c>
      <c r="P319" s="554"/>
      <c r="Q319" s="45"/>
      <c r="R319" s="554">
        <f t="shared" si="147"/>
        <v>0</v>
      </c>
      <c r="S319" s="44">
        <f t="shared" si="138"/>
        <v>0</v>
      </c>
      <c r="T319" s="45"/>
      <c r="U319" s="46">
        <f t="shared" ref="U319:U382" si="148">SUM(S319:T319)</f>
        <v>0</v>
      </c>
      <c r="V319" s="47">
        <f t="shared" si="132"/>
        <v>0</v>
      </c>
      <c r="W319" s="48"/>
      <c r="X319" s="49">
        <f t="shared" si="139"/>
        <v>0</v>
      </c>
      <c r="Y319" s="50">
        <f t="shared" si="140"/>
        <v>0</v>
      </c>
      <c r="Z319" s="50">
        <f t="shared" si="141"/>
        <v>0</v>
      </c>
      <c r="AA319" s="50">
        <f t="shared" si="142"/>
        <v>0</v>
      </c>
      <c r="AB319" s="51">
        <f t="shared" si="143"/>
        <v>0</v>
      </c>
      <c r="AC319" s="52">
        <f t="shared" si="144"/>
        <v>0</v>
      </c>
      <c r="AD319" s="53">
        <f t="shared" si="145"/>
        <v>0</v>
      </c>
      <c r="AE319" s="54">
        <f t="shared" si="146"/>
        <v>0</v>
      </c>
    </row>
    <row r="320" spans="1:31" ht="18" hidden="1" customHeight="1">
      <c r="A320" s="30">
        <v>216251</v>
      </c>
      <c r="B320" s="108">
        <v>4</v>
      </c>
      <c r="C320" s="32">
        <v>40</v>
      </c>
      <c r="D320" s="551">
        <v>545</v>
      </c>
      <c r="E320" s="73">
        <v>945</v>
      </c>
      <c r="F320" s="73" t="s">
        <v>326</v>
      </c>
      <c r="G320" s="73">
        <v>9645</v>
      </c>
      <c r="H320" s="36"/>
      <c r="I320" s="552"/>
      <c r="J320" s="553"/>
      <c r="K320" s="467"/>
      <c r="L320" s="467"/>
      <c r="M320" s="467"/>
      <c r="N320" s="339"/>
      <c r="O320" s="46">
        <f t="shared" si="137"/>
        <v>0</v>
      </c>
      <c r="P320" s="554"/>
      <c r="Q320" s="45"/>
      <c r="R320" s="554">
        <f t="shared" si="147"/>
        <v>0</v>
      </c>
      <c r="S320" s="44">
        <f t="shared" si="138"/>
        <v>0</v>
      </c>
      <c r="T320" s="45"/>
      <c r="U320" s="46">
        <f t="shared" si="148"/>
        <v>0</v>
      </c>
      <c r="V320" s="47">
        <f t="shared" si="132"/>
        <v>0</v>
      </c>
      <c r="W320" s="48"/>
      <c r="X320" s="49">
        <f t="shared" si="139"/>
        <v>0</v>
      </c>
      <c r="Y320" s="50">
        <f t="shared" si="140"/>
        <v>0</v>
      </c>
      <c r="Z320" s="50">
        <f t="shared" si="141"/>
        <v>0</v>
      </c>
      <c r="AA320" s="50">
        <f t="shared" si="142"/>
        <v>0</v>
      </c>
      <c r="AB320" s="51">
        <f t="shared" si="143"/>
        <v>0</v>
      </c>
      <c r="AC320" s="52">
        <f t="shared" si="144"/>
        <v>0</v>
      </c>
      <c r="AD320" s="53">
        <f t="shared" si="145"/>
        <v>0</v>
      </c>
      <c r="AE320" s="54">
        <f t="shared" si="146"/>
        <v>0</v>
      </c>
    </row>
    <row r="321" spans="1:31" ht="18" hidden="1" customHeight="1">
      <c r="A321" s="30">
        <v>221001</v>
      </c>
      <c r="B321" s="108">
        <v>2.5</v>
      </c>
      <c r="C321" s="32">
        <v>40</v>
      </c>
      <c r="D321" s="574" t="s">
        <v>327</v>
      </c>
      <c r="E321" s="73"/>
      <c r="F321" s="73"/>
      <c r="G321" s="73"/>
      <c r="H321" s="36"/>
      <c r="I321" s="552" t="s">
        <v>327</v>
      </c>
      <c r="J321" s="553"/>
      <c r="K321" s="467"/>
      <c r="L321" s="467"/>
      <c r="M321" s="467"/>
      <c r="N321" s="339"/>
      <c r="O321" s="46">
        <f t="shared" si="137"/>
        <v>0</v>
      </c>
      <c r="P321" s="554"/>
      <c r="Q321" s="45"/>
      <c r="R321" s="554">
        <f t="shared" si="147"/>
        <v>0</v>
      </c>
      <c r="S321" s="44">
        <f t="shared" si="138"/>
        <v>0</v>
      </c>
      <c r="T321" s="45"/>
      <c r="U321" s="46">
        <f t="shared" si="148"/>
        <v>0</v>
      </c>
      <c r="V321" s="47">
        <f t="shared" si="132"/>
        <v>0</v>
      </c>
      <c r="W321" s="48"/>
      <c r="X321" s="49">
        <f t="shared" si="139"/>
        <v>0</v>
      </c>
      <c r="Y321" s="50">
        <f t="shared" si="140"/>
        <v>0</v>
      </c>
      <c r="Z321" s="50">
        <f t="shared" si="141"/>
        <v>0</v>
      </c>
      <c r="AA321" s="50">
        <f t="shared" si="142"/>
        <v>0</v>
      </c>
      <c r="AB321" s="51">
        <f t="shared" si="143"/>
        <v>0</v>
      </c>
      <c r="AC321" s="52">
        <f t="shared" si="144"/>
        <v>0</v>
      </c>
      <c r="AD321" s="53">
        <f t="shared" si="145"/>
        <v>0</v>
      </c>
      <c r="AE321" s="54">
        <f t="shared" si="146"/>
        <v>0</v>
      </c>
    </row>
    <row r="322" spans="1:31" ht="18" hidden="1" customHeight="1">
      <c r="A322" s="30">
        <v>222001</v>
      </c>
      <c r="B322" s="108">
        <v>4</v>
      </c>
      <c r="C322" s="32">
        <v>40</v>
      </c>
      <c r="D322" s="574" t="s">
        <v>328</v>
      </c>
      <c r="E322" s="73"/>
      <c r="F322" s="73"/>
      <c r="G322" s="73"/>
      <c r="H322" s="36"/>
      <c r="I322" s="552" t="s">
        <v>328</v>
      </c>
      <c r="J322" s="553"/>
      <c r="K322" s="467"/>
      <c r="L322" s="467"/>
      <c r="M322" s="467"/>
      <c r="N322" s="339"/>
      <c r="O322" s="46">
        <f t="shared" si="137"/>
        <v>0</v>
      </c>
      <c r="P322" s="554"/>
      <c r="Q322" s="45"/>
      <c r="R322" s="554">
        <f t="shared" si="147"/>
        <v>0</v>
      </c>
      <c r="S322" s="44">
        <f t="shared" si="138"/>
        <v>0</v>
      </c>
      <c r="T322" s="45"/>
      <c r="U322" s="46">
        <f t="shared" si="148"/>
        <v>0</v>
      </c>
      <c r="V322" s="47">
        <f t="shared" si="132"/>
        <v>0</v>
      </c>
      <c r="W322" s="48"/>
      <c r="X322" s="49">
        <f t="shared" si="139"/>
        <v>0</v>
      </c>
      <c r="Y322" s="50">
        <f t="shared" si="140"/>
        <v>0</v>
      </c>
      <c r="Z322" s="50">
        <f t="shared" si="141"/>
        <v>0</v>
      </c>
      <c r="AA322" s="50">
        <f t="shared" si="142"/>
        <v>0</v>
      </c>
      <c r="AB322" s="51">
        <f t="shared" si="143"/>
        <v>0</v>
      </c>
      <c r="AC322" s="52">
        <f t="shared" si="144"/>
        <v>0</v>
      </c>
      <c r="AD322" s="53">
        <f t="shared" si="145"/>
        <v>0</v>
      </c>
      <c r="AE322" s="54">
        <f t="shared" si="146"/>
        <v>0</v>
      </c>
    </row>
    <row r="323" spans="1:31" ht="18" hidden="1" customHeight="1">
      <c r="A323" s="30">
        <v>226501</v>
      </c>
      <c r="B323" s="108">
        <v>4</v>
      </c>
      <c r="C323" s="32">
        <v>25</v>
      </c>
      <c r="D323" s="843" t="s">
        <v>329</v>
      </c>
      <c r="E323" s="73"/>
      <c r="F323" s="73"/>
      <c r="G323" s="73"/>
      <c r="H323" s="36"/>
      <c r="I323" s="552"/>
      <c r="J323" s="844"/>
      <c r="K323" s="467"/>
      <c r="L323" s="467"/>
      <c r="M323" s="467"/>
      <c r="N323" s="339"/>
      <c r="O323" s="845">
        <f t="shared" si="137"/>
        <v>0</v>
      </c>
      <c r="P323" s="554"/>
      <c r="Q323" s="45"/>
      <c r="R323" s="554">
        <f t="shared" si="147"/>
        <v>0</v>
      </c>
      <c r="S323" s="44">
        <f t="shared" si="138"/>
        <v>0</v>
      </c>
      <c r="T323" s="45"/>
      <c r="U323" s="46">
        <f t="shared" si="148"/>
        <v>0</v>
      </c>
      <c r="V323" s="47">
        <f t="shared" si="132"/>
        <v>0</v>
      </c>
      <c r="W323" s="48"/>
      <c r="X323" s="49">
        <f t="shared" si="139"/>
        <v>0</v>
      </c>
      <c r="Y323" s="50">
        <f t="shared" si="140"/>
        <v>0</v>
      </c>
      <c r="Z323" s="50">
        <f t="shared" si="141"/>
        <v>0</v>
      </c>
      <c r="AA323" s="50">
        <f t="shared" si="142"/>
        <v>0</v>
      </c>
      <c r="AB323" s="51">
        <f t="shared" si="143"/>
        <v>0</v>
      </c>
      <c r="AC323" s="52">
        <f t="shared" si="144"/>
        <v>0</v>
      </c>
      <c r="AD323" s="53">
        <f t="shared" si="145"/>
        <v>0</v>
      </c>
      <c r="AE323" s="54">
        <f t="shared" si="146"/>
        <v>0</v>
      </c>
    </row>
    <row r="324" spans="1:31" ht="18" hidden="1" customHeight="1">
      <c r="A324" s="82">
        <v>200100</v>
      </c>
      <c r="B324" s="157">
        <v>2.5</v>
      </c>
      <c r="C324" s="168">
        <v>25</v>
      </c>
      <c r="D324" s="704">
        <v>144</v>
      </c>
      <c r="E324" s="85">
        <v>744</v>
      </c>
      <c r="F324" s="85" t="s">
        <v>330</v>
      </c>
      <c r="G324" s="85">
        <v>8244</v>
      </c>
      <c r="H324" s="85"/>
      <c r="I324" s="792"/>
      <c r="J324" s="624"/>
      <c r="K324" s="625"/>
      <c r="L324" s="625"/>
      <c r="M324" s="625"/>
      <c r="N324" s="626"/>
      <c r="O324" s="423">
        <f t="shared" si="137"/>
        <v>0</v>
      </c>
      <c r="P324" s="554"/>
      <c r="Q324" s="422"/>
      <c r="R324" s="823">
        <f t="shared" si="147"/>
        <v>0</v>
      </c>
      <c r="S324" s="44">
        <f t="shared" si="138"/>
        <v>0</v>
      </c>
      <c r="T324" s="422"/>
      <c r="U324" s="423">
        <f t="shared" si="148"/>
        <v>0</v>
      </c>
      <c r="V324" s="47">
        <f t="shared" si="132"/>
        <v>0</v>
      </c>
      <c r="W324" s="424"/>
      <c r="X324" s="425">
        <f t="shared" si="139"/>
        <v>0</v>
      </c>
      <c r="Y324" s="426">
        <f t="shared" si="140"/>
        <v>0</v>
      </c>
      <c r="Z324" s="426">
        <f t="shared" si="141"/>
        <v>0</v>
      </c>
      <c r="AA324" s="426">
        <f t="shared" si="142"/>
        <v>0</v>
      </c>
      <c r="AB324" s="427">
        <f t="shared" si="143"/>
        <v>0</v>
      </c>
      <c r="AC324" s="428">
        <f t="shared" si="144"/>
        <v>0</v>
      </c>
      <c r="AD324" s="429">
        <f t="shared" si="145"/>
        <v>0</v>
      </c>
      <c r="AE324" s="437">
        <f t="shared" si="146"/>
        <v>0</v>
      </c>
    </row>
    <row r="325" spans="1:31" ht="18" customHeight="1" thickBot="1">
      <c r="A325" s="281" t="s">
        <v>331</v>
      </c>
      <c r="B325" s="282"/>
      <c r="C325" s="708"/>
      <c r="D325" s="709"/>
      <c r="E325" s="282"/>
      <c r="F325" s="282"/>
      <c r="G325" s="282"/>
      <c r="H325" s="282"/>
      <c r="I325" s="709"/>
      <c r="J325" s="291">
        <f t="shared" ref="J325:U325" si="149">SUM(J295:J324)</f>
        <v>40</v>
      </c>
      <c r="K325" s="291">
        <f t="shared" si="149"/>
        <v>16</v>
      </c>
      <c r="L325" s="291">
        <f t="shared" si="149"/>
        <v>88</v>
      </c>
      <c r="M325" s="291">
        <f t="shared" si="149"/>
        <v>0</v>
      </c>
      <c r="N325" s="291">
        <f t="shared" si="149"/>
        <v>0</v>
      </c>
      <c r="O325" s="292">
        <f>SUM(O295:O324)</f>
        <v>144</v>
      </c>
      <c r="P325" s="295">
        <f t="shared" si="149"/>
        <v>0</v>
      </c>
      <c r="Q325" s="291">
        <f>SUM(Q295:Q324)</f>
        <v>307</v>
      </c>
      <c r="R325" s="295">
        <f t="shared" si="149"/>
        <v>307</v>
      </c>
      <c r="S325" s="290">
        <f t="shared" si="149"/>
        <v>346</v>
      </c>
      <c r="T325" s="291">
        <f>SUM(T295:T324)</f>
        <v>105</v>
      </c>
      <c r="U325" s="292">
        <f t="shared" si="149"/>
        <v>451</v>
      </c>
      <c r="V325" s="47">
        <f t="shared" si="132"/>
        <v>0</v>
      </c>
      <c r="W325" s="382"/>
      <c r="X325" s="294">
        <f t="shared" ref="X325:AE325" si="150">SUM(X295:X324)</f>
        <v>988</v>
      </c>
      <c r="Y325" s="291">
        <f t="shared" si="150"/>
        <v>640</v>
      </c>
      <c r="Z325" s="291">
        <f t="shared" si="150"/>
        <v>3520</v>
      </c>
      <c r="AA325" s="291">
        <f t="shared" si="150"/>
        <v>0</v>
      </c>
      <c r="AB325" s="295">
        <f t="shared" si="150"/>
        <v>0</v>
      </c>
      <c r="AC325" s="292">
        <f t="shared" si="150"/>
        <v>5148</v>
      </c>
      <c r="AD325" s="295">
        <f t="shared" si="150"/>
        <v>4040</v>
      </c>
      <c r="AE325" s="296">
        <f t="shared" si="150"/>
        <v>9188</v>
      </c>
    </row>
    <row r="326" spans="1:31" ht="18" customHeight="1">
      <c r="A326" s="77">
        <v>542000</v>
      </c>
      <c r="B326" s="229" t="s">
        <v>57</v>
      </c>
      <c r="C326" s="78">
        <v>25</v>
      </c>
      <c r="D326" s="643">
        <v>301</v>
      </c>
      <c r="E326" s="80">
        <v>801</v>
      </c>
      <c r="F326" s="80" t="s">
        <v>332</v>
      </c>
      <c r="G326" s="80">
        <v>9401</v>
      </c>
      <c r="H326" s="81"/>
      <c r="I326" s="644"/>
      <c r="J326" s="713">
        <v>24</v>
      </c>
      <c r="K326" s="846"/>
      <c r="L326" s="846"/>
      <c r="M326" s="846"/>
      <c r="N326" s="847"/>
      <c r="O326" s="716">
        <f>SUM(J326:N326)</f>
        <v>24</v>
      </c>
      <c r="P326" s="554"/>
      <c r="Q326" s="301"/>
      <c r="R326" s="717"/>
      <c r="S326" s="44">
        <f>SUM(O326,R326)</f>
        <v>24</v>
      </c>
      <c r="T326" s="301"/>
      <c r="U326" s="302">
        <f t="shared" si="148"/>
        <v>24</v>
      </c>
      <c r="V326" s="47">
        <f t="shared" si="132"/>
        <v>0</v>
      </c>
      <c r="W326" s="303"/>
      <c r="X326" s="304">
        <f>(J326*1000)/C326</f>
        <v>960</v>
      </c>
      <c r="Y326" s="305">
        <f>(K326*1000)/C326</f>
        <v>0</v>
      </c>
      <c r="Z326" s="305">
        <f>(L326*1000)/C326</f>
        <v>0</v>
      </c>
      <c r="AA326" s="305">
        <f>(M326*1000)/C326</f>
        <v>0</v>
      </c>
      <c r="AB326" s="306">
        <f>(N326*1000)/C326</f>
        <v>0</v>
      </c>
      <c r="AC326" s="307">
        <f>SUM(X326:AB326)</f>
        <v>960</v>
      </c>
      <c r="AD326" s="308">
        <f>(R326*1000)/C326</f>
        <v>0</v>
      </c>
      <c r="AE326" s="309">
        <f>SUM(AC326:AD326)</f>
        <v>960</v>
      </c>
    </row>
    <row r="327" spans="1:31" ht="18" customHeight="1">
      <c r="A327" s="77">
        <v>546001</v>
      </c>
      <c r="B327" s="229" t="s">
        <v>206</v>
      </c>
      <c r="C327" s="67" t="s">
        <v>27</v>
      </c>
      <c r="D327" s="848">
        <v>502</v>
      </c>
      <c r="E327" s="80"/>
      <c r="F327" s="80"/>
      <c r="G327" s="80"/>
      <c r="H327" s="81"/>
      <c r="I327" s="644"/>
      <c r="J327" s="728">
        <v>28</v>
      </c>
      <c r="K327" s="846"/>
      <c r="L327" s="846"/>
      <c r="M327" s="846"/>
      <c r="N327" s="847"/>
      <c r="O327" s="849">
        <f t="shared" ref="O327:O328" si="151">SUM(J327:N327)</f>
        <v>28</v>
      </c>
      <c r="P327" s="554"/>
      <c r="Q327" s="301"/>
      <c r="R327" s="717"/>
      <c r="S327" s="44"/>
      <c r="T327" s="143">
        <f>SUM(O327,R327)</f>
        <v>28</v>
      </c>
      <c r="U327" s="302">
        <f t="shared" si="148"/>
        <v>28</v>
      </c>
      <c r="V327" s="47">
        <f t="shared" si="132"/>
        <v>0</v>
      </c>
      <c r="W327" s="303"/>
      <c r="X327" s="304"/>
      <c r="Y327" s="305"/>
      <c r="Z327" s="305"/>
      <c r="AA327" s="305"/>
      <c r="AB327" s="306"/>
      <c r="AC327" s="307"/>
      <c r="AD327" s="308"/>
      <c r="AE327" s="309"/>
    </row>
    <row r="328" spans="1:31" ht="18" customHeight="1">
      <c r="A328" s="77">
        <v>546001</v>
      </c>
      <c r="B328" s="229" t="s">
        <v>206</v>
      </c>
      <c r="C328" s="78">
        <v>25</v>
      </c>
      <c r="D328" s="643">
        <v>502</v>
      </c>
      <c r="E328" s="80"/>
      <c r="F328" s="80"/>
      <c r="G328" s="80"/>
      <c r="H328" s="81"/>
      <c r="I328" s="644"/>
      <c r="J328" s="713">
        <v>16</v>
      </c>
      <c r="K328" s="714"/>
      <c r="L328" s="714"/>
      <c r="M328" s="714"/>
      <c r="N328" s="715"/>
      <c r="O328" s="716">
        <f t="shared" si="151"/>
        <v>16</v>
      </c>
      <c r="P328" s="554"/>
      <c r="Q328" s="301"/>
      <c r="R328" s="717"/>
      <c r="S328" s="44">
        <f>SUM(O328,R328)</f>
        <v>16</v>
      </c>
      <c r="T328" s="301"/>
      <c r="U328" s="302">
        <f t="shared" si="148"/>
        <v>16</v>
      </c>
      <c r="V328" s="47">
        <f t="shared" si="132"/>
        <v>0</v>
      </c>
      <c r="W328" s="303"/>
      <c r="X328" s="304">
        <f>(J328*1000)/C328</f>
        <v>640</v>
      </c>
      <c r="Y328" s="305">
        <f>(K328*1000)/C328</f>
        <v>0</v>
      </c>
      <c r="Z328" s="305">
        <f>(L328*1000)/C328</f>
        <v>0</v>
      </c>
      <c r="AA328" s="305">
        <f>(M328*1000)/C328</f>
        <v>0</v>
      </c>
      <c r="AB328" s="306">
        <f>(N328*1000)/C328</f>
        <v>0</v>
      </c>
      <c r="AC328" s="307">
        <f>SUM(X328:AB328)</f>
        <v>640</v>
      </c>
      <c r="AD328" s="308"/>
      <c r="AE328" s="309">
        <f>SUM(AC328:AD328)</f>
        <v>640</v>
      </c>
    </row>
    <row r="329" spans="1:31" ht="18" customHeight="1">
      <c r="A329" s="30">
        <v>546000</v>
      </c>
      <c r="B329" s="31" t="s">
        <v>57</v>
      </c>
      <c r="C329" s="32">
        <v>25</v>
      </c>
      <c r="D329" s="574">
        <v>302</v>
      </c>
      <c r="E329" s="73">
        <v>802</v>
      </c>
      <c r="F329" s="73" t="s">
        <v>333</v>
      </c>
      <c r="G329" s="73">
        <v>9402</v>
      </c>
      <c r="H329" s="36"/>
      <c r="I329" s="552"/>
      <c r="J329" s="116">
        <v>16</v>
      </c>
      <c r="K329" s="563"/>
      <c r="L329" s="563"/>
      <c r="M329" s="563"/>
      <c r="N329" s="607"/>
      <c r="O329" s="558">
        <f>SUM(J329:N329)</f>
        <v>16</v>
      </c>
      <c r="P329" s="554"/>
      <c r="Q329" s="45"/>
      <c r="R329" s="554"/>
      <c r="S329" s="44">
        <f>SUM(O329,R329)</f>
        <v>16</v>
      </c>
      <c r="T329" s="45"/>
      <c r="U329" s="46">
        <f t="shared" si="148"/>
        <v>16</v>
      </c>
      <c r="V329" s="47">
        <f t="shared" si="132"/>
        <v>0</v>
      </c>
      <c r="W329" s="48"/>
      <c r="X329" s="49">
        <f>(J329*1000)/C329</f>
        <v>640</v>
      </c>
      <c r="Y329" s="50">
        <f>(K329*1000)/C329</f>
        <v>0</v>
      </c>
      <c r="Z329" s="50">
        <f>(L329*1000)/C329</f>
        <v>0</v>
      </c>
      <c r="AA329" s="50">
        <f>(M329*1000)/C329</f>
        <v>0</v>
      </c>
      <c r="AB329" s="51">
        <f>(N329*1000)/C329</f>
        <v>0</v>
      </c>
      <c r="AC329" s="52">
        <f>SUM(X329:AB329)</f>
        <v>640</v>
      </c>
      <c r="AD329" s="53">
        <f>(R329*1000)/C329</f>
        <v>0</v>
      </c>
      <c r="AE329" s="54">
        <f>SUM(AC329:AD329)</f>
        <v>640</v>
      </c>
    </row>
    <row r="330" spans="1:31" ht="0.75" customHeight="1">
      <c r="A330" s="440">
        <v>546030</v>
      </c>
      <c r="B330" s="441" t="s">
        <v>57</v>
      </c>
      <c r="C330" s="168">
        <v>25</v>
      </c>
      <c r="D330" s="684" t="s">
        <v>334</v>
      </c>
      <c r="E330" s="170"/>
      <c r="F330" s="170"/>
      <c r="G330" s="170"/>
      <c r="H330" s="170"/>
      <c r="I330" s="792"/>
      <c r="J330" s="624"/>
      <c r="K330" s="625"/>
      <c r="L330" s="625"/>
      <c r="M330" s="625"/>
      <c r="N330" s="626"/>
      <c r="O330" s="423">
        <f>SUM(J330:N330)</f>
        <v>0</v>
      </c>
      <c r="P330" s="554"/>
      <c r="Q330" s="422"/>
      <c r="R330" s="823">
        <f>SUM(P330:Q330)</f>
        <v>0</v>
      </c>
      <c r="S330" s="44">
        <f>SUM(O330,R330)</f>
        <v>0</v>
      </c>
      <c r="T330" s="422"/>
      <c r="U330" s="423">
        <f t="shared" si="148"/>
        <v>0</v>
      </c>
      <c r="V330" s="47">
        <f t="shared" si="132"/>
        <v>0</v>
      </c>
      <c r="W330" s="424"/>
      <c r="X330" s="425">
        <f>(J330*1000)/C330</f>
        <v>0</v>
      </c>
      <c r="Y330" s="426">
        <f>(K330*1000)/C330</f>
        <v>0</v>
      </c>
      <c r="Z330" s="426">
        <f>(L330*1000)/C330</f>
        <v>0</v>
      </c>
      <c r="AA330" s="426">
        <f>(M330*1000)/C330</f>
        <v>0</v>
      </c>
      <c r="AB330" s="427">
        <f>(N330*1000)/C330</f>
        <v>0</v>
      </c>
      <c r="AC330" s="428">
        <f>SUM(X330:AB330)</f>
        <v>0</v>
      </c>
      <c r="AD330" s="429">
        <f>(R330*1000)/C330</f>
        <v>0</v>
      </c>
      <c r="AE330" s="437">
        <f>SUM(AC330:AD330)</f>
        <v>0</v>
      </c>
    </row>
    <row r="331" spans="1:31" ht="18" customHeight="1" thickBot="1">
      <c r="A331" s="281" t="s">
        <v>335</v>
      </c>
      <c r="B331" s="282"/>
      <c r="C331" s="708"/>
      <c r="D331" s="709"/>
      <c r="E331" s="282"/>
      <c r="F331" s="282"/>
      <c r="G331" s="282"/>
      <c r="H331" s="282"/>
      <c r="I331" s="709"/>
      <c r="J331" s="290">
        <f>SUM(J326:J330)</f>
        <v>84</v>
      </c>
      <c r="K331" s="290">
        <f t="shared" ref="K331:U331" si="152">SUM(K326:K330)</f>
        <v>0</v>
      </c>
      <c r="L331" s="290">
        <f t="shared" si="152"/>
        <v>0</v>
      </c>
      <c r="M331" s="290">
        <f t="shared" si="152"/>
        <v>0</v>
      </c>
      <c r="N331" s="290">
        <f t="shared" si="152"/>
        <v>0</v>
      </c>
      <c r="O331" s="292">
        <f t="shared" si="152"/>
        <v>84</v>
      </c>
      <c r="P331" s="295">
        <f t="shared" si="152"/>
        <v>0</v>
      </c>
      <c r="Q331" s="291">
        <f t="shared" si="152"/>
        <v>0</v>
      </c>
      <c r="R331" s="295">
        <f t="shared" si="152"/>
        <v>0</v>
      </c>
      <c r="S331" s="290">
        <f t="shared" si="152"/>
        <v>56</v>
      </c>
      <c r="T331" s="291">
        <f t="shared" si="152"/>
        <v>28</v>
      </c>
      <c r="U331" s="292">
        <f t="shared" si="152"/>
        <v>84</v>
      </c>
      <c r="V331" s="47">
        <f t="shared" si="132"/>
        <v>0</v>
      </c>
      <c r="W331" s="382"/>
      <c r="X331" s="294">
        <f t="shared" ref="X331:AE331" si="153">SUM(X326:X330)</f>
        <v>2240</v>
      </c>
      <c r="Y331" s="291">
        <f t="shared" si="153"/>
        <v>0</v>
      </c>
      <c r="Z331" s="291">
        <f t="shared" si="153"/>
        <v>0</v>
      </c>
      <c r="AA331" s="291">
        <f t="shared" si="153"/>
        <v>0</v>
      </c>
      <c r="AB331" s="295">
        <f t="shared" si="153"/>
        <v>0</v>
      </c>
      <c r="AC331" s="292">
        <f t="shared" si="153"/>
        <v>2240</v>
      </c>
      <c r="AD331" s="295">
        <f t="shared" si="153"/>
        <v>0</v>
      </c>
      <c r="AE331" s="296">
        <f t="shared" si="153"/>
        <v>2240</v>
      </c>
    </row>
    <row r="332" spans="1:31" ht="18" customHeight="1">
      <c r="A332" s="443">
        <v>433000</v>
      </c>
      <c r="B332" s="193" t="s">
        <v>57</v>
      </c>
      <c r="C332" s="238">
        <v>25</v>
      </c>
      <c r="D332" s="551">
        <v>384</v>
      </c>
      <c r="E332" s="34">
        <v>884</v>
      </c>
      <c r="F332" s="314"/>
      <c r="G332" s="34"/>
      <c r="H332" s="35"/>
      <c r="I332" s="712"/>
      <c r="J332" s="851">
        <v>16</v>
      </c>
      <c r="K332" s="430">
        <v>8</v>
      </c>
      <c r="L332" s="726"/>
      <c r="M332" s="430"/>
      <c r="N332" s="433"/>
      <c r="O332" s="431">
        <f t="shared" ref="O332:O382" si="154">SUM(J332:N332)</f>
        <v>24</v>
      </c>
      <c r="P332" s="554"/>
      <c r="Q332" s="301"/>
      <c r="R332" s="717"/>
      <c r="S332" s="44">
        <f t="shared" ref="S332:S369" si="155">SUM(O332,R332)</f>
        <v>24</v>
      </c>
      <c r="T332" s="301"/>
      <c r="U332" s="302">
        <f t="shared" si="148"/>
        <v>24</v>
      </c>
      <c r="V332" s="47">
        <f t="shared" si="132"/>
        <v>0</v>
      </c>
      <c r="W332" s="303"/>
      <c r="X332" s="304">
        <f t="shared" ref="X332:X377" si="156">(J332*1000)/C332</f>
        <v>640</v>
      </c>
      <c r="Y332" s="305">
        <f t="shared" ref="Y332:Y377" si="157">(K332*1000)/C332</f>
        <v>320</v>
      </c>
      <c r="Z332" s="305">
        <f t="shared" ref="Z332:Z377" si="158">(L332*1000)/C332</f>
        <v>0</v>
      </c>
      <c r="AA332" s="305">
        <f t="shared" ref="AA332:AA377" si="159">(M332*1000)/C332</f>
        <v>0</v>
      </c>
      <c r="AB332" s="306">
        <f t="shared" ref="AB332:AB377" si="160">(N332*1000)/C332</f>
        <v>0</v>
      </c>
      <c r="AC332" s="307">
        <f t="shared" ref="AC332:AC382" si="161">SUM(X332:AB332)</f>
        <v>960</v>
      </c>
      <c r="AD332" s="308">
        <f t="shared" ref="AD332:AD377" si="162">(R332*1000)/C332</f>
        <v>0</v>
      </c>
      <c r="AE332" s="309">
        <f t="shared" ref="AE332:AE382" si="163">SUM(AC332:AD332)</f>
        <v>960</v>
      </c>
    </row>
    <row r="333" spans="1:31" ht="18" customHeight="1">
      <c r="A333" s="443">
        <v>433060</v>
      </c>
      <c r="B333" s="445" t="s">
        <v>57</v>
      </c>
      <c r="C333" s="238">
        <v>25</v>
      </c>
      <c r="D333" s="551"/>
      <c r="E333" s="34"/>
      <c r="F333" s="314" t="s">
        <v>336</v>
      </c>
      <c r="G333" s="34"/>
      <c r="H333" s="35"/>
      <c r="I333" s="712"/>
      <c r="J333" s="851"/>
      <c r="K333" s="430"/>
      <c r="L333" s="726"/>
      <c r="M333" s="430"/>
      <c r="N333" s="433"/>
      <c r="O333" s="431">
        <f t="shared" si="154"/>
        <v>0</v>
      </c>
      <c r="P333" s="554"/>
      <c r="Q333" s="301"/>
      <c r="R333" s="717"/>
      <c r="S333" s="44">
        <f t="shared" si="155"/>
        <v>0</v>
      </c>
      <c r="T333" s="301"/>
      <c r="U333" s="302">
        <f>SUM(S333:T333)</f>
        <v>0</v>
      </c>
      <c r="V333" s="47">
        <f>O333+R333-U333</f>
        <v>0</v>
      </c>
      <c r="W333" s="303"/>
      <c r="X333" s="304"/>
      <c r="Y333" s="305"/>
      <c r="Z333" s="305">
        <f t="shared" si="158"/>
        <v>0</v>
      </c>
      <c r="AA333" s="305">
        <f t="shared" si="159"/>
        <v>0</v>
      </c>
      <c r="AB333" s="306">
        <f t="shared" si="160"/>
        <v>0</v>
      </c>
      <c r="AC333" s="307">
        <f t="shared" si="161"/>
        <v>0</v>
      </c>
      <c r="AD333" s="308"/>
      <c r="AE333" s="309">
        <f t="shared" si="163"/>
        <v>0</v>
      </c>
    </row>
    <row r="334" spans="1:31" ht="18" customHeight="1">
      <c r="A334" s="443">
        <v>433760</v>
      </c>
      <c r="B334" s="445" t="s">
        <v>57</v>
      </c>
      <c r="C334" s="238">
        <v>25</v>
      </c>
      <c r="D334" s="551"/>
      <c r="E334" s="34"/>
      <c r="F334" s="314" t="s">
        <v>337</v>
      </c>
      <c r="G334" s="34"/>
      <c r="H334" s="35"/>
      <c r="I334" s="712"/>
      <c r="J334" s="851"/>
      <c r="K334" s="430"/>
      <c r="L334" s="726"/>
      <c r="M334" s="430"/>
      <c r="N334" s="433"/>
      <c r="O334" s="431">
        <f t="shared" si="154"/>
        <v>0</v>
      </c>
      <c r="P334" s="554"/>
      <c r="Q334" s="301"/>
      <c r="R334" s="717"/>
      <c r="S334" s="44">
        <f t="shared" si="155"/>
        <v>0</v>
      </c>
      <c r="T334" s="301"/>
      <c r="U334" s="302">
        <f>SUM(S334:T334)</f>
        <v>0</v>
      </c>
      <c r="V334" s="47">
        <f>O334+R334-U334</f>
        <v>0</v>
      </c>
      <c r="W334" s="303"/>
      <c r="X334" s="304"/>
      <c r="Y334" s="305"/>
      <c r="Z334" s="305">
        <f t="shared" si="158"/>
        <v>0</v>
      </c>
      <c r="AA334" s="305">
        <f t="shared" si="159"/>
        <v>0</v>
      </c>
      <c r="AB334" s="306">
        <f t="shared" si="160"/>
        <v>0</v>
      </c>
      <c r="AC334" s="307">
        <f t="shared" si="161"/>
        <v>0</v>
      </c>
      <c r="AD334" s="308"/>
      <c r="AE334" s="309">
        <f t="shared" si="163"/>
        <v>0</v>
      </c>
    </row>
    <row r="335" spans="1:31" ht="18" customHeight="1">
      <c r="A335" s="443">
        <v>433778</v>
      </c>
      <c r="B335" s="445" t="s">
        <v>57</v>
      </c>
      <c r="C335" s="238">
        <v>40</v>
      </c>
      <c r="D335" s="551"/>
      <c r="E335" s="34"/>
      <c r="F335" s="314" t="s">
        <v>494</v>
      </c>
      <c r="G335" s="34"/>
      <c r="H335" s="35"/>
      <c r="I335" s="712"/>
      <c r="J335" s="851"/>
      <c r="K335" s="430"/>
      <c r="L335" s="726">
        <v>12</v>
      </c>
      <c r="M335" s="430"/>
      <c r="N335" s="433"/>
      <c r="O335" s="431">
        <f t="shared" si="154"/>
        <v>12</v>
      </c>
      <c r="P335" s="554"/>
      <c r="Q335" s="301"/>
      <c r="R335" s="717"/>
      <c r="S335" s="44">
        <f t="shared" si="155"/>
        <v>12</v>
      </c>
      <c r="T335" s="301"/>
      <c r="U335" s="302">
        <f t="shared" ref="U335:U341" si="164">SUM(S335:T335)</f>
        <v>12</v>
      </c>
      <c r="V335" s="47">
        <f t="shared" ref="V335:V341" si="165">O335+R335-U335</f>
        <v>0</v>
      </c>
      <c r="W335" s="303"/>
      <c r="X335" s="304"/>
      <c r="Y335" s="305"/>
      <c r="Z335" s="305">
        <f t="shared" si="158"/>
        <v>300</v>
      </c>
      <c r="AA335" s="305">
        <f t="shared" si="159"/>
        <v>0</v>
      </c>
      <c r="AB335" s="306">
        <f t="shared" si="160"/>
        <v>0</v>
      </c>
      <c r="AC335" s="307">
        <f t="shared" si="161"/>
        <v>300</v>
      </c>
      <c r="AD335" s="308"/>
      <c r="AE335" s="309">
        <f t="shared" si="163"/>
        <v>300</v>
      </c>
    </row>
    <row r="336" spans="1:31" ht="18" customHeight="1">
      <c r="A336" s="443">
        <v>433779</v>
      </c>
      <c r="B336" s="445" t="s">
        <v>57</v>
      </c>
      <c r="C336" s="67" t="s">
        <v>27</v>
      </c>
      <c r="D336" s="551"/>
      <c r="E336" s="34"/>
      <c r="F336" s="314" t="s">
        <v>484</v>
      </c>
      <c r="G336" s="34"/>
      <c r="H336" s="35"/>
      <c r="I336" s="712"/>
      <c r="J336" s="851"/>
      <c r="K336" s="430"/>
      <c r="L336" s="726">
        <v>33</v>
      </c>
      <c r="M336" s="430"/>
      <c r="N336" s="433"/>
      <c r="O336" s="431">
        <f t="shared" si="154"/>
        <v>33</v>
      </c>
      <c r="P336" s="554"/>
      <c r="Q336" s="301"/>
      <c r="R336" s="717"/>
      <c r="S336" s="44"/>
      <c r="T336" s="143">
        <f>SUM(O336,R336)</f>
        <v>33</v>
      </c>
      <c r="U336" s="302">
        <f t="shared" si="164"/>
        <v>33</v>
      </c>
      <c r="V336" s="47">
        <f t="shared" si="165"/>
        <v>0</v>
      </c>
      <c r="W336" s="303"/>
      <c r="X336" s="304"/>
      <c r="Y336" s="305"/>
      <c r="Z336" s="305"/>
      <c r="AA336" s="305"/>
      <c r="AB336" s="306"/>
      <c r="AC336" s="307"/>
      <c r="AD336" s="308"/>
      <c r="AE336" s="309"/>
    </row>
    <row r="337" spans="1:31" ht="18" customHeight="1">
      <c r="A337" s="443">
        <v>433780</v>
      </c>
      <c r="B337" s="445" t="s">
        <v>57</v>
      </c>
      <c r="C337" s="67" t="s">
        <v>27</v>
      </c>
      <c r="D337" s="551"/>
      <c r="E337" s="34"/>
      <c r="F337" s="314" t="s">
        <v>485</v>
      </c>
      <c r="G337" s="34"/>
      <c r="H337" s="35"/>
      <c r="I337" s="712"/>
      <c r="J337" s="851"/>
      <c r="K337" s="430"/>
      <c r="L337" s="726">
        <v>10</v>
      </c>
      <c r="M337" s="430"/>
      <c r="N337" s="433"/>
      <c r="O337" s="431">
        <f t="shared" si="154"/>
        <v>10</v>
      </c>
      <c r="P337" s="554"/>
      <c r="Q337" s="301"/>
      <c r="R337" s="717"/>
      <c r="S337" s="44"/>
      <c r="T337" s="143">
        <f>SUM(O337,R337)</f>
        <v>10</v>
      </c>
      <c r="U337" s="302">
        <f t="shared" si="164"/>
        <v>10</v>
      </c>
      <c r="V337" s="47">
        <f t="shared" si="165"/>
        <v>0</v>
      </c>
      <c r="W337" s="303"/>
      <c r="X337" s="304"/>
      <c r="Y337" s="305"/>
      <c r="Z337" s="305"/>
      <c r="AA337" s="305"/>
      <c r="AB337" s="306"/>
      <c r="AC337" s="307"/>
      <c r="AD337" s="308"/>
      <c r="AE337" s="309"/>
    </row>
    <row r="338" spans="1:31" ht="18" customHeight="1">
      <c r="A338" s="443">
        <v>433781</v>
      </c>
      <c r="B338" s="445" t="s">
        <v>57</v>
      </c>
      <c r="C338" s="932">
        <v>40</v>
      </c>
      <c r="D338" s="551"/>
      <c r="E338" s="34"/>
      <c r="F338" s="314" t="s">
        <v>486</v>
      </c>
      <c r="G338" s="34"/>
      <c r="H338" s="35"/>
      <c r="I338" s="712"/>
      <c r="J338" s="851"/>
      <c r="K338" s="430"/>
      <c r="L338" s="726"/>
      <c r="M338" s="430"/>
      <c r="N338" s="433"/>
      <c r="O338" s="431">
        <f t="shared" si="154"/>
        <v>0</v>
      </c>
      <c r="P338" s="554"/>
      <c r="Q338" s="301"/>
      <c r="R338" s="717"/>
      <c r="S338" s="431">
        <f t="shared" ref="S338:S339" si="166">SUM(N338:R338)</f>
        <v>0</v>
      </c>
      <c r="T338" s="720"/>
      <c r="U338" s="302">
        <f t="shared" si="164"/>
        <v>0</v>
      </c>
      <c r="V338" s="47"/>
      <c r="W338" s="303"/>
      <c r="X338" s="304"/>
      <c r="Y338" s="305"/>
      <c r="Z338" s="305">
        <f t="shared" si="158"/>
        <v>0</v>
      </c>
      <c r="AA338" s="305"/>
      <c r="AB338" s="306"/>
      <c r="AC338" s="307">
        <f t="shared" si="161"/>
        <v>0</v>
      </c>
      <c r="AD338" s="308"/>
      <c r="AE338" s="309">
        <f t="shared" si="163"/>
        <v>0</v>
      </c>
    </row>
    <row r="339" spans="1:31" ht="18" customHeight="1">
      <c r="A339" s="443">
        <v>433782</v>
      </c>
      <c r="B339" s="445" t="s">
        <v>57</v>
      </c>
      <c r="C339" s="929">
        <v>40</v>
      </c>
      <c r="D339" s="551"/>
      <c r="E339" s="34"/>
      <c r="F339" s="927" t="s">
        <v>498</v>
      </c>
      <c r="G339" s="34"/>
      <c r="H339" s="35"/>
      <c r="I339" s="712"/>
      <c r="J339" s="851"/>
      <c r="K339" s="430"/>
      <c r="L339" s="726"/>
      <c r="M339" s="430"/>
      <c r="N339" s="433"/>
      <c r="O339" s="431">
        <f t="shared" si="154"/>
        <v>0</v>
      </c>
      <c r="P339" s="554"/>
      <c r="Q339" s="301"/>
      <c r="R339" s="717"/>
      <c r="S339" s="431">
        <f t="shared" si="166"/>
        <v>0</v>
      </c>
      <c r="T339" s="720"/>
      <c r="U339" s="302">
        <f t="shared" si="164"/>
        <v>0</v>
      </c>
      <c r="V339" s="47">
        <f t="shared" si="165"/>
        <v>0</v>
      </c>
      <c r="W339" s="303"/>
      <c r="X339" s="304"/>
      <c r="Y339" s="305"/>
      <c r="Z339" s="305">
        <f t="shared" si="158"/>
        <v>0</v>
      </c>
      <c r="AA339" s="305"/>
      <c r="AB339" s="306"/>
      <c r="AC339" s="307">
        <f t="shared" si="161"/>
        <v>0</v>
      </c>
      <c r="AD339" s="308"/>
      <c r="AE339" s="309">
        <f t="shared" si="163"/>
        <v>0</v>
      </c>
    </row>
    <row r="340" spans="1:31" ht="18" hidden="1" customHeight="1">
      <c r="A340" s="443">
        <v>433783</v>
      </c>
      <c r="B340" s="445" t="s">
        <v>57</v>
      </c>
      <c r="C340" s="928" t="s">
        <v>27</v>
      </c>
      <c r="D340" s="551"/>
      <c r="E340" s="34"/>
      <c r="F340" s="927" t="s">
        <v>499</v>
      </c>
      <c r="G340" s="34"/>
      <c r="H340" s="35"/>
      <c r="I340" s="712"/>
      <c r="J340" s="851"/>
      <c r="K340" s="430"/>
      <c r="L340" s="726"/>
      <c r="M340" s="430"/>
      <c r="N340" s="433"/>
      <c r="O340" s="431"/>
      <c r="P340" s="554"/>
      <c r="Q340" s="301"/>
      <c r="R340" s="717"/>
      <c r="S340" s="44"/>
      <c r="T340" s="720"/>
      <c r="U340" s="302">
        <f t="shared" si="164"/>
        <v>0</v>
      </c>
      <c r="V340" s="47">
        <f t="shared" si="165"/>
        <v>0</v>
      </c>
      <c r="W340" s="303"/>
      <c r="X340" s="304"/>
      <c r="Y340" s="305"/>
      <c r="Z340" s="305"/>
      <c r="AA340" s="305"/>
      <c r="AB340" s="306"/>
      <c r="AC340" s="307"/>
      <c r="AD340" s="308"/>
      <c r="AE340" s="309"/>
    </row>
    <row r="341" spans="1:31" ht="18" customHeight="1">
      <c r="A341" s="443">
        <v>433774</v>
      </c>
      <c r="B341" s="445" t="s">
        <v>57</v>
      </c>
      <c r="C341" s="929">
        <v>40</v>
      </c>
      <c r="D341" s="551"/>
      <c r="E341" s="34"/>
      <c r="F341" s="927" t="s">
        <v>500</v>
      </c>
      <c r="G341" s="34"/>
      <c r="H341" s="35"/>
      <c r="I341" s="712"/>
      <c r="J341" s="851"/>
      <c r="K341" s="430"/>
      <c r="L341" s="726"/>
      <c r="M341" s="430"/>
      <c r="N341" s="433"/>
      <c r="O341" s="431">
        <f t="shared" si="154"/>
        <v>0</v>
      </c>
      <c r="P341" s="554"/>
      <c r="Q341" s="301"/>
      <c r="R341" s="717"/>
      <c r="S341" s="431">
        <f t="shared" ref="S341" si="167">SUM(N341:R341)</f>
        <v>0</v>
      </c>
      <c r="T341" s="720"/>
      <c r="U341" s="302">
        <f t="shared" si="164"/>
        <v>0</v>
      </c>
      <c r="V341" s="47">
        <f t="shared" si="165"/>
        <v>0</v>
      </c>
      <c r="W341" s="303"/>
      <c r="X341" s="304"/>
      <c r="Y341" s="305"/>
      <c r="Z341" s="305">
        <f t="shared" si="158"/>
        <v>0</v>
      </c>
      <c r="AA341" s="305"/>
      <c r="AB341" s="306"/>
      <c r="AC341" s="307">
        <f t="shared" si="161"/>
        <v>0</v>
      </c>
      <c r="AD341" s="308"/>
      <c r="AE341" s="309">
        <f t="shared" si="163"/>
        <v>0</v>
      </c>
    </row>
    <row r="342" spans="1:31" s="865" customFormat="1" ht="18" customHeight="1">
      <c r="A342" s="443">
        <v>433700</v>
      </c>
      <c r="B342" s="852" t="s">
        <v>57</v>
      </c>
      <c r="C342" s="853">
        <v>25</v>
      </c>
      <c r="D342" s="555"/>
      <c r="E342" s="242"/>
      <c r="F342" s="242"/>
      <c r="G342" s="242"/>
      <c r="H342" s="854">
        <v>6884</v>
      </c>
      <c r="I342" s="855"/>
      <c r="J342" s="856"/>
      <c r="K342" s="857"/>
      <c r="L342" s="857"/>
      <c r="M342" s="857"/>
      <c r="N342" s="931"/>
      <c r="O342" s="431">
        <f t="shared" si="154"/>
        <v>0</v>
      </c>
      <c r="P342" s="436"/>
      <c r="Q342" s="430"/>
      <c r="R342" s="433"/>
      <c r="S342" s="44">
        <f t="shared" si="155"/>
        <v>0</v>
      </c>
      <c r="T342" s="430"/>
      <c r="U342" s="431">
        <f t="shared" si="148"/>
        <v>0</v>
      </c>
      <c r="V342" s="47">
        <f>O342+R342-U342</f>
        <v>0</v>
      </c>
      <c r="W342" s="858"/>
      <c r="X342" s="859"/>
      <c r="Y342" s="860"/>
      <c r="Z342" s="860">
        <f t="shared" si="158"/>
        <v>0</v>
      </c>
      <c r="AA342" s="860">
        <f t="shared" si="159"/>
        <v>0</v>
      </c>
      <c r="AB342" s="861">
        <f t="shared" si="160"/>
        <v>0</v>
      </c>
      <c r="AC342" s="862">
        <f t="shared" si="161"/>
        <v>0</v>
      </c>
      <c r="AD342" s="863"/>
      <c r="AE342" s="864">
        <f t="shared" si="163"/>
        <v>0</v>
      </c>
    </row>
    <row r="343" spans="1:31" s="865" customFormat="1" ht="18" hidden="1" customHeight="1">
      <c r="A343" s="443">
        <v>433701</v>
      </c>
      <c r="B343" s="852">
        <v>4</v>
      </c>
      <c r="C343" s="853">
        <v>25</v>
      </c>
      <c r="D343" s="555"/>
      <c r="E343" s="242"/>
      <c r="F343" s="242"/>
      <c r="G343" s="242"/>
      <c r="H343" s="854">
        <v>6984</v>
      </c>
      <c r="I343" s="855"/>
      <c r="J343" s="851"/>
      <c r="K343" s="430"/>
      <c r="L343" s="430"/>
      <c r="M343" s="430"/>
      <c r="N343" s="866"/>
      <c r="O343" s="431">
        <f t="shared" si="154"/>
        <v>0</v>
      </c>
      <c r="P343" s="436"/>
      <c r="Q343" s="430"/>
      <c r="R343" s="433"/>
      <c r="S343" s="44">
        <f t="shared" si="155"/>
        <v>0</v>
      </c>
      <c r="T343" s="430"/>
      <c r="U343" s="431">
        <f t="shared" si="148"/>
        <v>0</v>
      </c>
      <c r="V343" s="47">
        <f t="shared" ref="V343:V407" si="168">O343+R343-U343</f>
        <v>0</v>
      </c>
      <c r="W343" s="858"/>
      <c r="X343" s="859"/>
      <c r="Y343" s="860"/>
      <c r="Z343" s="860">
        <f t="shared" si="158"/>
        <v>0</v>
      </c>
      <c r="AA343" s="860">
        <f t="shared" si="159"/>
        <v>0</v>
      </c>
      <c r="AB343" s="861">
        <f t="shared" si="160"/>
        <v>0</v>
      </c>
      <c r="AC343" s="862">
        <f t="shared" si="161"/>
        <v>0</v>
      </c>
      <c r="AD343" s="863"/>
      <c r="AE343" s="864">
        <f t="shared" si="163"/>
        <v>0</v>
      </c>
    </row>
    <row r="344" spans="1:31" ht="18" customHeight="1">
      <c r="A344" s="443">
        <v>433001</v>
      </c>
      <c r="B344" s="445">
        <v>4</v>
      </c>
      <c r="C344" s="238">
        <v>25</v>
      </c>
      <c r="D344" s="551">
        <v>584</v>
      </c>
      <c r="E344" s="34">
        <v>984</v>
      </c>
      <c r="F344" s="34"/>
      <c r="G344" s="34"/>
      <c r="H344" s="35"/>
      <c r="I344" s="712"/>
      <c r="J344" s="44">
        <v>6</v>
      </c>
      <c r="K344" s="139">
        <v>2</v>
      </c>
      <c r="L344" s="139"/>
      <c r="M344" s="139"/>
      <c r="N344" s="436"/>
      <c r="O344" s="65">
        <f t="shared" si="154"/>
        <v>8</v>
      </c>
      <c r="P344" s="554"/>
      <c r="Q344" s="45"/>
      <c r="R344" s="554"/>
      <c r="S344" s="44">
        <f t="shared" si="155"/>
        <v>8</v>
      </c>
      <c r="T344" s="45"/>
      <c r="U344" s="46">
        <f t="shared" si="148"/>
        <v>8</v>
      </c>
      <c r="V344" s="47">
        <f t="shared" si="168"/>
        <v>0</v>
      </c>
      <c r="W344" s="48"/>
      <c r="X344" s="49">
        <f t="shared" si="156"/>
        <v>240</v>
      </c>
      <c r="Y344" s="50">
        <f t="shared" si="157"/>
        <v>80</v>
      </c>
      <c r="Z344" s="50">
        <f t="shared" si="158"/>
        <v>0</v>
      </c>
      <c r="AA344" s="50">
        <f t="shared" si="159"/>
        <v>0</v>
      </c>
      <c r="AB344" s="51">
        <f t="shared" si="160"/>
        <v>0</v>
      </c>
      <c r="AC344" s="52">
        <f t="shared" si="161"/>
        <v>320</v>
      </c>
      <c r="AD344" s="53">
        <f t="shared" si="162"/>
        <v>0</v>
      </c>
      <c r="AE344" s="54">
        <f t="shared" si="163"/>
        <v>320</v>
      </c>
    </row>
    <row r="345" spans="1:31" ht="18" hidden="1" customHeight="1">
      <c r="A345" s="443">
        <v>434000</v>
      </c>
      <c r="B345" s="445" t="s">
        <v>57</v>
      </c>
      <c r="C345" s="238">
        <v>25</v>
      </c>
      <c r="D345" s="551">
        <v>385</v>
      </c>
      <c r="E345" s="34"/>
      <c r="F345" s="34"/>
      <c r="G345" s="34"/>
      <c r="H345" s="35"/>
      <c r="I345" s="712"/>
      <c r="J345" s="553"/>
      <c r="K345" s="467"/>
      <c r="L345" s="467"/>
      <c r="M345" s="467"/>
      <c r="N345" s="339"/>
      <c r="O345" s="46">
        <f t="shared" si="154"/>
        <v>0</v>
      </c>
      <c r="P345" s="554"/>
      <c r="Q345" s="45"/>
      <c r="R345" s="554"/>
      <c r="S345" s="44">
        <f t="shared" si="155"/>
        <v>0</v>
      </c>
      <c r="T345" s="45"/>
      <c r="U345" s="46">
        <f t="shared" si="148"/>
        <v>0</v>
      </c>
      <c r="V345" s="47">
        <f t="shared" si="168"/>
        <v>0</v>
      </c>
      <c r="W345" s="48"/>
      <c r="X345" s="49">
        <f t="shared" si="156"/>
        <v>0</v>
      </c>
      <c r="Y345" s="50">
        <f t="shared" si="157"/>
        <v>0</v>
      </c>
      <c r="Z345" s="50">
        <f t="shared" si="158"/>
        <v>0</v>
      </c>
      <c r="AA345" s="50">
        <f t="shared" si="159"/>
        <v>0</v>
      </c>
      <c r="AB345" s="51">
        <f t="shared" si="160"/>
        <v>0</v>
      </c>
      <c r="AC345" s="52">
        <f t="shared" si="161"/>
        <v>0</v>
      </c>
      <c r="AD345" s="53">
        <f t="shared" si="162"/>
        <v>0</v>
      </c>
      <c r="AE345" s="54">
        <f t="shared" si="163"/>
        <v>0</v>
      </c>
    </row>
    <row r="346" spans="1:31" ht="18" hidden="1" customHeight="1">
      <c r="A346" s="443">
        <v>434001</v>
      </c>
      <c r="B346" s="445">
        <v>3.5</v>
      </c>
      <c r="C346" s="238">
        <v>25</v>
      </c>
      <c r="D346" s="551">
        <v>585</v>
      </c>
      <c r="E346" s="34"/>
      <c r="F346" s="34"/>
      <c r="G346" s="34"/>
      <c r="H346" s="35"/>
      <c r="I346" s="712"/>
      <c r="J346" s="640"/>
      <c r="K346" s="467"/>
      <c r="L346" s="467"/>
      <c r="M346" s="467"/>
      <c r="N346" s="339"/>
      <c r="O346" s="46">
        <f t="shared" si="154"/>
        <v>0</v>
      </c>
      <c r="P346" s="554"/>
      <c r="Q346" s="45"/>
      <c r="R346" s="554"/>
      <c r="S346" s="44">
        <f t="shared" si="155"/>
        <v>0</v>
      </c>
      <c r="T346" s="45"/>
      <c r="U346" s="46">
        <f t="shared" si="148"/>
        <v>0</v>
      </c>
      <c r="V346" s="47">
        <f t="shared" si="168"/>
        <v>0</v>
      </c>
      <c r="W346" s="48"/>
      <c r="X346" s="49">
        <f t="shared" si="156"/>
        <v>0</v>
      </c>
      <c r="Y346" s="50">
        <f t="shared" si="157"/>
        <v>0</v>
      </c>
      <c r="Z346" s="50">
        <f t="shared" si="158"/>
        <v>0</v>
      </c>
      <c r="AA346" s="50">
        <f t="shared" si="159"/>
        <v>0</v>
      </c>
      <c r="AB346" s="51">
        <f t="shared" si="160"/>
        <v>0</v>
      </c>
      <c r="AC346" s="52">
        <f t="shared" si="161"/>
        <v>0</v>
      </c>
      <c r="AD346" s="53">
        <f t="shared" si="162"/>
        <v>0</v>
      </c>
      <c r="AE346" s="54">
        <f t="shared" si="163"/>
        <v>0</v>
      </c>
    </row>
    <row r="347" spans="1:31" ht="18" customHeight="1">
      <c r="A347" s="443">
        <v>433010</v>
      </c>
      <c r="B347" s="445" t="s">
        <v>57</v>
      </c>
      <c r="C347" s="238">
        <v>25</v>
      </c>
      <c r="D347" s="551" t="s">
        <v>338</v>
      </c>
      <c r="E347" s="34" t="s">
        <v>339</v>
      </c>
      <c r="F347" s="34"/>
      <c r="G347" s="34"/>
      <c r="H347" s="35"/>
      <c r="I347" s="712"/>
      <c r="J347" s="618">
        <v>5</v>
      </c>
      <c r="K347" s="592">
        <v>3</v>
      </c>
      <c r="L347" s="603"/>
      <c r="M347" s="603"/>
      <c r="N347" s="613"/>
      <c r="O347" s="65">
        <f t="shared" si="154"/>
        <v>8</v>
      </c>
      <c r="P347" s="554"/>
      <c r="Q347" s="45"/>
      <c r="R347" s="554"/>
      <c r="S347" s="44">
        <f t="shared" si="155"/>
        <v>8</v>
      </c>
      <c r="T347" s="45"/>
      <c r="U347" s="46">
        <f t="shared" si="148"/>
        <v>8</v>
      </c>
      <c r="V347" s="47">
        <f t="shared" si="168"/>
        <v>0</v>
      </c>
      <c r="W347" s="48" t="s">
        <v>459</v>
      </c>
      <c r="X347" s="49">
        <f t="shared" si="156"/>
        <v>200</v>
      </c>
      <c r="Y347" s="50">
        <f t="shared" si="157"/>
        <v>120</v>
      </c>
      <c r="Z347" s="50">
        <f t="shared" si="158"/>
        <v>0</v>
      </c>
      <c r="AA347" s="50">
        <f t="shared" si="159"/>
        <v>0</v>
      </c>
      <c r="AB347" s="51">
        <f t="shared" si="160"/>
        <v>0</v>
      </c>
      <c r="AC347" s="52">
        <f t="shared" si="161"/>
        <v>320</v>
      </c>
      <c r="AD347" s="53">
        <f t="shared" si="162"/>
        <v>0</v>
      </c>
      <c r="AE347" s="54">
        <f t="shared" si="163"/>
        <v>320</v>
      </c>
    </row>
    <row r="348" spans="1:31" ht="18" hidden="1" customHeight="1">
      <c r="A348" s="443">
        <v>433011</v>
      </c>
      <c r="B348" s="445">
        <v>4</v>
      </c>
      <c r="C348" s="238">
        <v>25</v>
      </c>
      <c r="D348" s="551" t="s">
        <v>340</v>
      </c>
      <c r="E348" s="34" t="s">
        <v>341</v>
      </c>
      <c r="F348" s="34"/>
      <c r="G348" s="34"/>
      <c r="H348" s="35"/>
      <c r="I348" s="712"/>
      <c r="J348" s="553"/>
      <c r="K348" s="467"/>
      <c r="L348" s="467"/>
      <c r="M348" s="467"/>
      <c r="N348" s="339"/>
      <c r="O348" s="46">
        <f t="shared" si="154"/>
        <v>0</v>
      </c>
      <c r="P348" s="554"/>
      <c r="Q348" s="45"/>
      <c r="R348" s="554"/>
      <c r="S348" s="44">
        <f t="shared" si="155"/>
        <v>0</v>
      </c>
      <c r="T348" s="45"/>
      <c r="U348" s="46">
        <f t="shared" si="148"/>
        <v>0</v>
      </c>
      <c r="V348" s="47">
        <f t="shared" si="168"/>
        <v>0</v>
      </c>
      <c r="W348" s="48"/>
      <c r="X348" s="49">
        <f t="shared" si="156"/>
        <v>0</v>
      </c>
      <c r="Y348" s="50">
        <f t="shared" si="157"/>
        <v>0</v>
      </c>
      <c r="Z348" s="50">
        <f t="shared" si="158"/>
        <v>0</v>
      </c>
      <c r="AA348" s="50">
        <f t="shared" si="159"/>
        <v>0</v>
      </c>
      <c r="AB348" s="51">
        <f t="shared" si="160"/>
        <v>0</v>
      </c>
      <c r="AC348" s="52">
        <f t="shared" si="161"/>
        <v>0</v>
      </c>
      <c r="AD348" s="53">
        <f t="shared" si="162"/>
        <v>0</v>
      </c>
      <c r="AE348" s="54">
        <f t="shared" si="163"/>
        <v>0</v>
      </c>
    </row>
    <row r="349" spans="1:31" ht="18" hidden="1" customHeight="1">
      <c r="A349" s="443">
        <v>411001</v>
      </c>
      <c r="B349" s="445">
        <v>4</v>
      </c>
      <c r="C349" s="238">
        <v>25</v>
      </c>
      <c r="D349" s="551">
        <v>571</v>
      </c>
      <c r="E349" s="34"/>
      <c r="F349" s="34"/>
      <c r="G349" s="34"/>
      <c r="H349" s="35"/>
      <c r="I349" s="712"/>
      <c r="J349" s="553"/>
      <c r="K349" s="467"/>
      <c r="L349" s="467"/>
      <c r="M349" s="467"/>
      <c r="N349" s="339"/>
      <c r="O349" s="46">
        <f t="shared" si="154"/>
        <v>0</v>
      </c>
      <c r="P349" s="554"/>
      <c r="Q349" s="45"/>
      <c r="R349" s="554"/>
      <c r="S349" s="44">
        <f t="shared" si="155"/>
        <v>0</v>
      </c>
      <c r="T349" s="45"/>
      <c r="U349" s="46">
        <f t="shared" si="148"/>
        <v>0</v>
      </c>
      <c r="V349" s="47">
        <f t="shared" si="168"/>
        <v>0</v>
      </c>
      <c r="W349" s="48"/>
      <c r="X349" s="49">
        <f t="shared" si="156"/>
        <v>0</v>
      </c>
      <c r="Y349" s="50">
        <f t="shared" si="157"/>
        <v>0</v>
      </c>
      <c r="Z349" s="50">
        <f t="shared" si="158"/>
        <v>0</v>
      </c>
      <c r="AA349" s="50">
        <f t="shared" si="159"/>
        <v>0</v>
      </c>
      <c r="AB349" s="51">
        <f t="shared" si="160"/>
        <v>0</v>
      </c>
      <c r="AC349" s="52">
        <f t="shared" si="161"/>
        <v>0</v>
      </c>
      <c r="AD349" s="53">
        <f t="shared" si="162"/>
        <v>0</v>
      </c>
      <c r="AE349" s="54">
        <f t="shared" si="163"/>
        <v>0</v>
      </c>
    </row>
    <row r="350" spans="1:31" ht="18" hidden="1" customHeight="1">
      <c r="A350" s="443">
        <v>411001</v>
      </c>
      <c r="B350" s="445">
        <v>4</v>
      </c>
      <c r="C350" s="238">
        <v>5</v>
      </c>
      <c r="D350" s="551">
        <v>571</v>
      </c>
      <c r="E350" s="34"/>
      <c r="F350" s="34"/>
      <c r="G350" s="34"/>
      <c r="H350" s="35"/>
      <c r="I350" s="712"/>
      <c r="J350" s="553"/>
      <c r="K350" s="467"/>
      <c r="L350" s="467"/>
      <c r="M350" s="467"/>
      <c r="N350" s="339"/>
      <c r="O350" s="46">
        <f t="shared" si="154"/>
        <v>0</v>
      </c>
      <c r="P350" s="554"/>
      <c r="Q350" s="45"/>
      <c r="R350" s="554"/>
      <c r="S350" s="44">
        <f t="shared" si="155"/>
        <v>0</v>
      </c>
      <c r="T350" s="45"/>
      <c r="U350" s="46">
        <f t="shared" si="148"/>
        <v>0</v>
      </c>
      <c r="V350" s="47">
        <f t="shared" si="168"/>
        <v>0</v>
      </c>
      <c r="W350" s="48"/>
      <c r="X350" s="49">
        <f t="shared" si="156"/>
        <v>0</v>
      </c>
      <c r="Y350" s="50">
        <f t="shared" si="157"/>
        <v>0</v>
      </c>
      <c r="Z350" s="50">
        <f t="shared" si="158"/>
        <v>0</v>
      </c>
      <c r="AA350" s="50">
        <f t="shared" si="159"/>
        <v>0</v>
      </c>
      <c r="AB350" s="51">
        <f t="shared" si="160"/>
        <v>0</v>
      </c>
      <c r="AC350" s="52">
        <f t="shared" si="161"/>
        <v>0</v>
      </c>
      <c r="AD350" s="53">
        <f t="shared" si="162"/>
        <v>0</v>
      </c>
      <c r="AE350" s="54">
        <f t="shared" si="163"/>
        <v>0</v>
      </c>
    </row>
    <row r="351" spans="1:31" ht="18" hidden="1" customHeight="1">
      <c r="A351" s="443">
        <v>412001</v>
      </c>
      <c r="B351" s="445">
        <v>4</v>
      </c>
      <c r="C351" s="238">
        <v>5</v>
      </c>
      <c r="D351" s="551">
        <v>572</v>
      </c>
      <c r="E351" s="34"/>
      <c r="F351" s="34"/>
      <c r="G351" s="34"/>
      <c r="H351" s="35"/>
      <c r="I351" s="712"/>
      <c r="J351" s="553"/>
      <c r="K351" s="467"/>
      <c r="L351" s="467"/>
      <c r="M351" s="467"/>
      <c r="N351" s="339"/>
      <c r="O351" s="46">
        <f t="shared" si="154"/>
        <v>0</v>
      </c>
      <c r="P351" s="554"/>
      <c r="Q351" s="45"/>
      <c r="R351" s="554"/>
      <c r="S351" s="44">
        <f t="shared" si="155"/>
        <v>0</v>
      </c>
      <c r="T351" s="45"/>
      <c r="U351" s="46">
        <f t="shared" si="148"/>
        <v>0</v>
      </c>
      <c r="V351" s="47">
        <f t="shared" si="168"/>
        <v>0</v>
      </c>
      <c r="W351" s="48"/>
      <c r="X351" s="49">
        <f t="shared" si="156"/>
        <v>0</v>
      </c>
      <c r="Y351" s="50">
        <f t="shared" si="157"/>
        <v>0</v>
      </c>
      <c r="Z351" s="50">
        <f t="shared" si="158"/>
        <v>0</v>
      </c>
      <c r="AA351" s="50">
        <f t="shared" si="159"/>
        <v>0</v>
      </c>
      <c r="AB351" s="51">
        <f t="shared" si="160"/>
        <v>0</v>
      </c>
      <c r="AC351" s="52">
        <f t="shared" si="161"/>
        <v>0</v>
      </c>
      <c r="AD351" s="53">
        <f t="shared" si="162"/>
        <v>0</v>
      </c>
      <c r="AE351" s="54">
        <f t="shared" si="163"/>
        <v>0</v>
      </c>
    </row>
    <row r="352" spans="1:31" ht="18" hidden="1" customHeight="1">
      <c r="A352" s="443">
        <v>412001</v>
      </c>
      <c r="B352" s="445">
        <v>4</v>
      </c>
      <c r="C352" s="238">
        <v>25</v>
      </c>
      <c r="D352" s="551">
        <v>572</v>
      </c>
      <c r="E352" s="34"/>
      <c r="F352" s="34"/>
      <c r="G352" s="34"/>
      <c r="H352" s="35"/>
      <c r="I352" s="712"/>
      <c r="J352" s="553"/>
      <c r="K352" s="467"/>
      <c r="L352" s="467"/>
      <c r="M352" s="467"/>
      <c r="N352" s="339"/>
      <c r="O352" s="46">
        <f t="shared" si="154"/>
        <v>0</v>
      </c>
      <c r="P352" s="554"/>
      <c r="Q352" s="45"/>
      <c r="R352" s="554"/>
      <c r="S352" s="44">
        <f t="shared" si="155"/>
        <v>0</v>
      </c>
      <c r="T352" s="45"/>
      <c r="U352" s="46">
        <f t="shared" si="148"/>
        <v>0</v>
      </c>
      <c r="V352" s="47">
        <f t="shared" si="168"/>
        <v>0</v>
      </c>
      <c r="W352" s="48"/>
      <c r="X352" s="49">
        <f t="shared" si="156"/>
        <v>0</v>
      </c>
      <c r="Y352" s="50">
        <f t="shared" si="157"/>
        <v>0</v>
      </c>
      <c r="Z352" s="50">
        <f t="shared" si="158"/>
        <v>0</v>
      </c>
      <c r="AA352" s="50">
        <f t="shared" si="159"/>
        <v>0</v>
      </c>
      <c r="AB352" s="51">
        <f t="shared" si="160"/>
        <v>0</v>
      </c>
      <c r="AC352" s="52">
        <f t="shared" si="161"/>
        <v>0</v>
      </c>
      <c r="AD352" s="53">
        <f t="shared" si="162"/>
        <v>0</v>
      </c>
      <c r="AE352" s="54">
        <f t="shared" si="163"/>
        <v>0</v>
      </c>
    </row>
    <row r="353" spans="1:31" ht="18" hidden="1" customHeight="1">
      <c r="A353" s="443">
        <v>431001</v>
      </c>
      <c r="B353" s="445">
        <v>3.5</v>
      </c>
      <c r="C353" s="238">
        <v>25</v>
      </c>
      <c r="D353" s="551">
        <v>581</v>
      </c>
      <c r="E353" s="34"/>
      <c r="F353" s="34"/>
      <c r="G353" s="34"/>
      <c r="H353" s="35"/>
      <c r="I353" s="712"/>
      <c r="J353" s="553"/>
      <c r="K353" s="467"/>
      <c r="L353" s="467"/>
      <c r="M353" s="467"/>
      <c r="N353" s="339"/>
      <c r="O353" s="46">
        <f t="shared" si="154"/>
        <v>0</v>
      </c>
      <c r="P353" s="554"/>
      <c r="Q353" s="45"/>
      <c r="R353" s="554"/>
      <c r="S353" s="44">
        <f t="shared" si="155"/>
        <v>0</v>
      </c>
      <c r="T353" s="45"/>
      <c r="U353" s="46">
        <f t="shared" si="148"/>
        <v>0</v>
      </c>
      <c r="V353" s="47">
        <f t="shared" si="168"/>
        <v>0</v>
      </c>
      <c r="W353" s="48"/>
      <c r="X353" s="49">
        <f t="shared" si="156"/>
        <v>0</v>
      </c>
      <c r="Y353" s="50">
        <f t="shared" si="157"/>
        <v>0</v>
      </c>
      <c r="Z353" s="50">
        <f t="shared" si="158"/>
        <v>0</v>
      </c>
      <c r="AA353" s="50">
        <f t="shared" si="159"/>
        <v>0</v>
      </c>
      <c r="AB353" s="51">
        <f t="shared" si="160"/>
        <v>0</v>
      </c>
      <c r="AC353" s="52">
        <f t="shared" si="161"/>
        <v>0</v>
      </c>
      <c r="AD353" s="53">
        <f t="shared" si="162"/>
        <v>0</v>
      </c>
      <c r="AE353" s="54">
        <f t="shared" si="163"/>
        <v>0</v>
      </c>
    </row>
    <row r="354" spans="1:31" ht="18" customHeight="1">
      <c r="A354" s="443">
        <v>422001</v>
      </c>
      <c r="B354" s="445">
        <v>4</v>
      </c>
      <c r="C354" s="238">
        <v>25</v>
      </c>
      <c r="D354" s="551">
        <v>594</v>
      </c>
      <c r="E354" s="34">
        <v>994</v>
      </c>
      <c r="F354" s="34"/>
      <c r="G354" s="34"/>
      <c r="H354" s="35"/>
      <c r="I354" s="712"/>
      <c r="J354" s="63">
        <v>24</v>
      </c>
      <c r="K354" s="467"/>
      <c r="L354" s="467"/>
      <c r="M354" s="467"/>
      <c r="N354" s="339"/>
      <c r="O354" s="46">
        <f t="shared" si="154"/>
        <v>24</v>
      </c>
      <c r="P354" s="554"/>
      <c r="Q354" s="45"/>
      <c r="R354" s="554"/>
      <c r="S354" s="44">
        <f t="shared" si="155"/>
        <v>24</v>
      </c>
      <c r="T354" s="45"/>
      <c r="U354" s="46">
        <f t="shared" si="148"/>
        <v>24</v>
      </c>
      <c r="V354" s="47">
        <f t="shared" si="168"/>
        <v>0</v>
      </c>
      <c r="W354" s="48"/>
      <c r="X354" s="49">
        <f t="shared" si="156"/>
        <v>960</v>
      </c>
      <c r="Y354" s="50">
        <f t="shared" si="157"/>
        <v>0</v>
      </c>
      <c r="Z354" s="50">
        <f t="shared" si="158"/>
        <v>0</v>
      </c>
      <c r="AA354" s="50">
        <f t="shared" si="159"/>
        <v>0</v>
      </c>
      <c r="AB354" s="51">
        <f t="shared" si="160"/>
        <v>0</v>
      </c>
      <c r="AC354" s="52">
        <f t="shared" si="161"/>
        <v>960</v>
      </c>
      <c r="AD354" s="53"/>
      <c r="AE354" s="54">
        <f t="shared" si="163"/>
        <v>960</v>
      </c>
    </row>
    <row r="355" spans="1:31" ht="18" customHeight="1">
      <c r="A355" s="381">
        <v>423001</v>
      </c>
      <c r="B355" s="448">
        <v>4</v>
      </c>
      <c r="C355" s="32">
        <v>25</v>
      </c>
      <c r="D355" s="574">
        <v>595</v>
      </c>
      <c r="E355" s="73">
        <v>995</v>
      </c>
      <c r="F355" s="73"/>
      <c r="G355" s="73"/>
      <c r="H355" s="36"/>
      <c r="I355" s="552"/>
      <c r="J355" s="116">
        <v>48</v>
      </c>
      <c r="K355" s="556"/>
      <c r="L355" s="556"/>
      <c r="M355" s="556"/>
      <c r="N355" s="557"/>
      <c r="O355" s="558">
        <f>SUM(J355:N355)</f>
        <v>48</v>
      </c>
      <c r="P355" s="554"/>
      <c r="Q355" s="45"/>
      <c r="R355" s="554"/>
      <c r="S355" s="44">
        <f t="shared" si="155"/>
        <v>48</v>
      </c>
      <c r="T355" s="45"/>
      <c r="U355" s="46">
        <f t="shared" si="148"/>
        <v>48</v>
      </c>
      <c r="V355" s="47">
        <f t="shared" si="168"/>
        <v>0</v>
      </c>
      <c r="W355" s="48"/>
      <c r="X355" s="49">
        <f t="shared" si="156"/>
        <v>1920</v>
      </c>
      <c r="Y355" s="50">
        <f t="shared" si="157"/>
        <v>0</v>
      </c>
      <c r="Z355" s="50">
        <f t="shared" si="158"/>
        <v>0</v>
      </c>
      <c r="AA355" s="50">
        <f t="shared" si="159"/>
        <v>0</v>
      </c>
      <c r="AB355" s="51">
        <f t="shared" si="160"/>
        <v>0</v>
      </c>
      <c r="AC355" s="52">
        <f t="shared" si="161"/>
        <v>1920</v>
      </c>
      <c r="AD355" s="53">
        <f t="shared" si="162"/>
        <v>0</v>
      </c>
      <c r="AE355" s="54">
        <f t="shared" si="163"/>
        <v>1920</v>
      </c>
    </row>
    <row r="356" spans="1:31" ht="18" customHeight="1">
      <c r="A356" s="381">
        <v>423700</v>
      </c>
      <c r="B356" s="448" t="s">
        <v>57</v>
      </c>
      <c r="C356" s="32">
        <v>25</v>
      </c>
      <c r="D356" s="574"/>
      <c r="E356" s="73"/>
      <c r="F356" s="73"/>
      <c r="G356" s="73"/>
      <c r="H356" s="89">
        <v>6895</v>
      </c>
      <c r="I356" s="569"/>
      <c r="J356" s="742"/>
      <c r="K356" s="556"/>
      <c r="L356" s="556"/>
      <c r="M356" s="556"/>
      <c r="N356" s="743">
        <v>16</v>
      </c>
      <c r="O356" s="558">
        <f>SUM(J356:N356)</f>
        <v>16</v>
      </c>
      <c r="P356" s="554"/>
      <c r="Q356" s="45"/>
      <c r="R356" s="554"/>
      <c r="S356" s="44">
        <f t="shared" si="155"/>
        <v>16</v>
      </c>
      <c r="T356" s="45"/>
      <c r="U356" s="46">
        <f t="shared" si="148"/>
        <v>16</v>
      </c>
      <c r="V356" s="47">
        <f t="shared" si="168"/>
        <v>0</v>
      </c>
      <c r="W356" s="48"/>
      <c r="X356" s="49"/>
      <c r="Y356" s="50"/>
      <c r="Z356" s="50">
        <f t="shared" si="158"/>
        <v>0</v>
      </c>
      <c r="AA356" s="50">
        <f t="shared" si="159"/>
        <v>0</v>
      </c>
      <c r="AB356" s="51">
        <f t="shared" si="160"/>
        <v>640</v>
      </c>
      <c r="AC356" s="52">
        <f t="shared" si="161"/>
        <v>640</v>
      </c>
      <c r="AD356" s="53"/>
      <c r="AE356" s="54">
        <f t="shared" si="163"/>
        <v>640</v>
      </c>
    </row>
    <row r="357" spans="1:31" ht="18" customHeight="1">
      <c r="A357" s="381">
        <v>423701</v>
      </c>
      <c r="B357" s="448">
        <v>4</v>
      </c>
      <c r="C357" s="32">
        <v>25</v>
      </c>
      <c r="D357" s="574"/>
      <c r="E357" s="73"/>
      <c r="F357" s="73"/>
      <c r="G357" s="73"/>
      <c r="H357" s="89">
        <v>6995</v>
      </c>
      <c r="I357" s="569"/>
      <c r="J357" s="742"/>
      <c r="K357" s="556"/>
      <c r="L357" s="556"/>
      <c r="M357" s="556"/>
      <c r="N357" s="607">
        <v>16</v>
      </c>
      <c r="O357" s="558">
        <f>SUM(J357:N357)</f>
        <v>16</v>
      </c>
      <c r="P357" s="554"/>
      <c r="Q357" s="45"/>
      <c r="R357" s="554"/>
      <c r="S357" s="44">
        <f t="shared" si="155"/>
        <v>16</v>
      </c>
      <c r="T357" s="45"/>
      <c r="U357" s="46">
        <f t="shared" si="148"/>
        <v>16</v>
      </c>
      <c r="V357" s="47">
        <f t="shared" si="168"/>
        <v>0</v>
      </c>
      <c r="W357" s="48"/>
      <c r="X357" s="49"/>
      <c r="Y357" s="50">
        <f t="shared" si="157"/>
        <v>0</v>
      </c>
      <c r="Z357" s="50">
        <f t="shared" si="158"/>
        <v>0</v>
      </c>
      <c r="AA357" s="50">
        <f t="shared" si="159"/>
        <v>0</v>
      </c>
      <c r="AB357" s="51">
        <f t="shared" si="160"/>
        <v>640</v>
      </c>
      <c r="AC357" s="52">
        <f t="shared" si="161"/>
        <v>640</v>
      </c>
      <c r="AD357" s="53"/>
      <c r="AE357" s="54">
        <f t="shared" si="163"/>
        <v>640</v>
      </c>
    </row>
    <row r="358" spans="1:31" ht="18" hidden="1" customHeight="1">
      <c r="A358" s="381">
        <v>424001</v>
      </c>
      <c r="B358" s="448">
        <v>4</v>
      </c>
      <c r="C358" s="32">
        <v>25</v>
      </c>
      <c r="D358" s="617">
        <v>596</v>
      </c>
      <c r="E358" s="394">
        <v>996</v>
      </c>
      <c r="F358" s="73"/>
      <c r="G358" s="73"/>
      <c r="H358" s="36"/>
      <c r="I358" s="552"/>
      <c r="J358" s="553"/>
      <c r="K358" s="467"/>
      <c r="L358" s="467"/>
      <c r="M358" s="467"/>
      <c r="N358" s="339"/>
      <c r="O358" s="46">
        <f t="shared" si="154"/>
        <v>0</v>
      </c>
      <c r="P358" s="554"/>
      <c r="Q358" s="45"/>
      <c r="R358" s="554">
        <f t="shared" ref="R358:R377" si="169">SUM(P358:Q358)</f>
        <v>0</v>
      </c>
      <c r="S358" s="44">
        <f t="shared" si="155"/>
        <v>0</v>
      </c>
      <c r="T358" s="45"/>
      <c r="U358" s="46">
        <f t="shared" si="148"/>
        <v>0</v>
      </c>
      <c r="V358" s="47">
        <f t="shared" si="168"/>
        <v>0</v>
      </c>
      <c r="W358" s="48"/>
      <c r="X358" s="49">
        <f t="shared" si="156"/>
        <v>0</v>
      </c>
      <c r="Y358" s="50">
        <f t="shared" si="157"/>
        <v>0</v>
      </c>
      <c r="Z358" s="50">
        <f t="shared" si="158"/>
        <v>0</v>
      </c>
      <c r="AA358" s="50">
        <f t="shared" si="159"/>
        <v>0</v>
      </c>
      <c r="AB358" s="51">
        <f t="shared" si="160"/>
        <v>0</v>
      </c>
      <c r="AC358" s="52">
        <f t="shared" si="161"/>
        <v>0</v>
      </c>
      <c r="AD358" s="53"/>
      <c r="AE358" s="54">
        <f t="shared" si="163"/>
        <v>0</v>
      </c>
    </row>
    <row r="359" spans="1:31" ht="18" hidden="1" customHeight="1">
      <c r="A359" s="381">
        <v>423001</v>
      </c>
      <c r="B359" s="448" t="s">
        <v>57</v>
      </c>
      <c r="C359" s="32">
        <v>25</v>
      </c>
      <c r="D359" s="574">
        <v>395</v>
      </c>
      <c r="E359" s="73"/>
      <c r="F359" s="73"/>
      <c r="G359" s="73"/>
      <c r="H359" s="36"/>
      <c r="I359" s="552"/>
      <c r="J359" s="553"/>
      <c r="K359" s="467"/>
      <c r="L359" s="467"/>
      <c r="M359" s="467"/>
      <c r="N359" s="339"/>
      <c r="O359" s="46">
        <f t="shared" si="154"/>
        <v>0</v>
      </c>
      <c r="P359" s="554"/>
      <c r="Q359" s="45"/>
      <c r="R359" s="554">
        <f t="shared" si="169"/>
        <v>0</v>
      </c>
      <c r="S359" s="44">
        <f t="shared" si="155"/>
        <v>0</v>
      </c>
      <c r="T359" s="45"/>
      <c r="U359" s="46">
        <f t="shared" si="148"/>
        <v>0</v>
      </c>
      <c r="V359" s="47">
        <f t="shared" si="168"/>
        <v>0</v>
      </c>
      <c r="W359" s="48"/>
      <c r="X359" s="49">
        <f t="shared" si="156"/>
        <v>0</v>
      </c>
      <c r="Y359" s="50">
        <f t="shared" si="157"/>
        <v>0</v>
      </c>
      <c r="Z359" s="50">
        <f t="shared" si="158"/>
        <v>0</v>
      </c>
      <c r="AA359" s="50">
        <f t="shared" si="159"/>
        <v>0</v>
      </c>
      <c r="AB359" s="51">
        <f t="shared" si="160"/>
        <v>0</v>
      </c>
      <c r="AC359" s="52">
        <f t="shared" si="161"/>
        <v>0</v>
      </c>
      <c r="AD359" s="53">
        <f t="shared" si="162"/>
        <v>0</v>
      </c>
      <c r="AE359" s="54">
        <f t="shared" si="163"/>
        <v>0</v>
      </c>
    </row>
    <row r="360" spans="1:31" ht="18" hidden="1" customHeight="1">
      <c r="A360" s="172">
        <v>433000</v>
      </c>
      <c r="B360" s="448">
        <v>4</v>
      </c>
      <c r="C360" s="96">
        <v>25</v>
      </c>
      <c r="D360" s="821" t="s">
        <v>342</v>
      </c>
      <c r="E360" s="103"/>
      <c r="F360" s="103"/>
      <c r="G360" s="103"/>
      <c r="H360" s="103"/>
      <c r="I360" s="645"/>
      <c r="J360" s="553"/>
      <c r="K360" s="467"/>
      <c r="L360" s="467"/>
      <c r="M360" s="467"/>
      <c r="N360" s="339"/>
      <c r="O360" s="46">
        <f t="shared" si="154"/>
        <v>0</v>
      </c>
      <c r="P360" s="554"/>
      <c r="Q360" s="45"/>
      <c r="R360" s="554">
        <f t="shared" si="169"/>
        <v>0</v>
      </c>
      <c r="S360" s="44">
        <f t="shared" si="155"/>
        <v>0</v>
      </c>
      <c r="T360" s="45"/>
      <c r="U360" s="46">
        <f t="shared" si="148"/>
        <v>0</v>
      </c>
      <c r="V360" s="47">
        <f t="shared" si="168"/>
        <v>0</v>
      </c>
      <c r="W360" s="48"/>
      <c r="X360" s="49">
        <f t="shared" si="156"/>
        <v>0</v>
      </c>
      <c r="Y360" s="50">
        <f t="shared" si="157"/>
        <v>0</v>
      </c>
      <c r="Z360" s="50">
        <f t="shared" si="158"/>
        <v>0</v>
      </c>
      <c r="AA360" s="50">
        <f t="shared" si="159"/>
        <v>0</v>
      </c>
      <c r="AB360" s="51">
        <f t="shared" si="160"/>
        <v>0</v>
      </c>
      <c r="AC360" s="52">
        <f t="shared" si="161"/>
        <v>0</v>
      </c>
      <c r="AD360" s="53">
        <f t="shared" si="162"/>
        <v>0</v>
      </c>
      <c r="AE360" s="54">
        <f t="shared" si="163"/>
        <v>0</v>
      </c>
    </row>
    <row r="361" spans="1:31" ht="18" hidden="1" customHeight="1">
      <c r="A361" s="172">
        <v>433000</v>
      </c>
      <c r="B361" s="448">
        <v>4</v>
      </c>
      <c r="C361" s="96">
        <v>40</v>
      </c>
      <c r="D361" s="821" t="s">
        <v>342</v>
      </c>
      <c r="E361" s="103"/>
      <c r="F361" s="103"/>
      <c r="G361" s="103"/>
      <c r="H361" s="103"/>
      <c r="I361" s="645"/>
      <c r="J361" s="553"/>
      <c r="K361" s="467"/>
      <c r="L361" s="467"/>
      <c r="M361" s="467"/>
      <c r="N361" s="339"/>
      <c r="O361" s="46">
        <f t="shared" si="154"/>
        <v>0</v>
      </c>
      <c r="P361" s="554"/>
      <c r="Q361" s="45"/>
      <c r="R361" s="554">
        <f t="shared" si="169"/>
        <v>0</v>
      </c>
      <c r="S361" s="44">
        <f t="shared" si="155"/>
        <v>0</v>
      </c>
      <c r="T361" s="45"/>
      <c r="U361" s="46">
        <f t="shared" si="148"/>
        <v>0</v>
      </c>
      <c r="V361" s="47">
        <f t="shared" si="168"/>
        <v>0</v>
      </c>
      <c r="W361" s="48"/>
      <c r="X361" s="49">
        <f t="shared" si="156"/>
        <v>0</v>
      </c>
      <c r="Y361" s="50">
        <f t="shared" si="157"/>
        <v>0</v>
      </c>
      <c r="Z361" s="50">
        <f t="shared" si="158"/>
        <v>0</v>
      </c>
      <c r="AA361" s="50">
        <f t="shared" si="159"/>
        <v>0</v>
      </c>
      <c r="AB361" s="51">
        <f t="shared" si="160"/>
        <v>0</v>
      </c>
      <c r="AC361" s="52">
        <f t="shared" si="161"/>
        <v>0</v>
      </c>
      <c r="AD361" s="53">
        <f t="shared" si="162"/>
        <v>0</v>
      </c>
      <c r="AE361" s="54">
        <f t="shared" si="163"/>
        <v>0</v>
      </c>
    </row>
    <row r="362" spans="1:31" ht="18" hidden="1" customHeight="1">
      <c r="A362" s="172">
        <v>433051</v>
      </c>
      <c r="B362" s="101" t="s">
        <v>57</v>
      </c>
      <c r="C362" s="96">
        <v>40</v>
      </c>
      <c r="D362" s="614" t="s">
        <v>343</v>
      </c>
      <c r="E362" s="103"/>
      <c r="F362" s="103"/>
      <c r="G362" s="103"/>
      <c r="H362" s="103"/>
      <c r="I362" s="645"/>
      <c r="J362" s="553"/>
      <c r="K362" s="467"/>
      <c r="L362" s="467"/>
      <c r="M362" s="467"/>
      <c r="N362" s="339"/>
      <c r="O362" s="46">
        <f t="shared" si="154"/>
        <v>0</v>
      </c>
      <c r="P362" s="554"/>
      <c r="Q362" s="45"/>
      <c r="R362" s="554">
        <f t="shared" si="169"/>
        <v>0</v>
      </c>
      <c r="S362" s="44">
        <f t="shared" si="155"/>
        <v>0</v>
      </c>
      <c r="T362" s="45"/>
      <c r="U362" s="46">
        <f t="shared" si="148"/>
        <v>0</v>
      </c>
      <c r="V362" s="47">
        <f t="shared" si="168"/>
        <v>0</v>
      </c>
      <c r="W362" s="48"/>
      <c r="X362" s="49">
        <f t="shared" si="156"/>
        <v>0</v>
      </c>
      <c r="Y362" s="50">
        <f t="shared" si="157"/>
        <v>0</v>
      </c>
      <c r="Z362" s="50">
        <f t="shared" si="158"/>
        <v>0</v>
      </c>
      <c r="AA362" s="50">
        <f t="shared" si="159"/>
        <v>0</v>
      </c>
      <c r="AB362" s="51">
        <f t="shared" si="160"/>
        <v>0</v>
      </c>
      <c r="AC362" s="52">
        <f t="shared" si="161"/>
        <v>0</v>
      </c>
      <c r="AD362" s="53">
        <f t="shared" si="162"/>
        <v>0</v>
      </c>
      <c r="AE362" s="54">
        <f t="shared" si="163"/>
        <v>0</v>
      </c>
    </row>
    <row r="363" spans="1:31" ht="18" hidden="1" customHeight="1">
      <c r="A363" s="172">
        <v>433064</v>
      </c>
      <c r="B363" s="101" t="s">
        <v>57</v>
      </c>
      <c r="C363" s="96">
        <v>40</v>
      </c>
      <c r="D363" s="614" t="s">
        <v>344</v>
      </c>
      <c r="E363" s="103"/>
      <c r="F363" s="103"/>
      <c r="G363" s="103"/>
      <c r="H363" s="103"/>
      <c r="I363" s="645"/>
      <c r="J363" s="553"/>
      <c r="K363" s="467"/>
      <c r="L363" s="467"/>
      <c r="M363" s="467"/>
      <c r="N363" s="339"/>
      <c r="O363" s="46">
        <f t="shared" si="154"/>
        <v>0</v>
      </c>
      <c r="P363" s="554"/>
      <c r="Q363" s="45"/>
      <c r="R363" s="554">
        <f t="shared" si="169"/>
        <v>0</v>
      </c>
      <c r="S363" s="44">
        <f t="shared" si="155"/>
        <v>0</v>
      </c>
      <c r="T363" s="45"/>
      <c r="U363" s="46">
        <f t="shared" si="148"/>
        <v>0</v>
      </c>
      <c r="V363" s="47">
        <f t="shared" si="168"/>
        <v>0</v>
      </c>
      <c r="W363" s="48"/>
      <c r="X363" s="49">
        <f t="shared" si="156"/>
        <v>0</v>
      </c>
      <c r="Y363" s="50">
        <f t="shared" si="157"/>
        <v>0</v>
      </c>
      <c r="Z363" s="50">
        <f t="shared" si="158"/>
        <v>0</v>
      </c>
      <c r="AA363" s="50">
        <f t="shared" si="159"/>
        <v>0</v>
      </c>
      <c r="AB363" s="51">
        <f t="shared" si="160"/>
        <v>0</v>
      </c>
      <c r="AC363" s="52">
        <f t="shared" si="161"/>
        <v>0</v>
      </c>
      <c r="AD363" s="53">
        <f t="shared" si="162"/>
        <v>0</v>
      </c>
      <c r="AE363" s="54">
        <f t="shared" si="163"/>
        <v>0</v>
      </c>
    </row>
    <row r="364" spans="1:31" ht="18" hidden="1" customHeight="1">
      <c r="A364" s="172">
        <v>433051</v>
      </c>
      <c r="B364" s="101" t="s">
        <v>57</v>
      </c>
      <c r="C364" s="96">
        <v>40</v>
      </c>
      <c r="D364" s="614" t="s">
        <v>345</v>
      </c>
      <c r="E364" s="103"/>
      <c r="F364" s="103"/>
      <c r="G364" s="103"/>
      <c r="H364" s="103"/>
      <c r="I364" s="645"/>
      <c r="J364" s="553"/>
      <c r="K364" s="467"/>
      <c r="L364" s="467"/>
      <c r="M364" s="467"/>
      <c r="N364" s="339"/>
      <c r="O364" s="46">
        <f t="shared" si="154"/>
        <v>0</v>
      </c>
      <c r="P364" s="554"/>
      <c r="Q364" s="45"/>
      <c r="R364" s="554">
        <f t="shared" si="169"/>
        <v>0</v>
      </c>
      <c r="S364" s="44">
        <f t="shared" si="155"/>
        <v>0</v>
      </c>
      <c r="T364" s="45"/>
      <c r="U364" s="46">
        <f t="shared" si="148"/>
        <v>0</v>
      </c>
      <c r="V364" s="47">
        <f t="shared" si="168"/>
        <v>0</v>
      </c>
      <c r="W364" s="48"/>
      <c r="X364" s="49">
        <f t="shared" si="156"/>
        <v>0</v>
      </c>
      <c r="Y364" s="50">
        <f t="shared" si="157"/>
        <v>0</v>
      </c>
      <c r="Z364" s="50">
        <f t="shared" si="158"/>
        <v>0</v>
      </c>
      <c r="AA364" s="50">
        <f t="shared" si="159"/>
        <v>0</v>
      </c>
      <c r="AB364" s="51">
        <f t="shared" si="160"/>
        <v>0</v>
      </c>
      <c r="AC364" s="52">
        <f t="shared" si="161"/>
        <v>0</v>
      </c>
      <c r="AD364" s="53">
        <f t="shared" si="162"/>
        <v>0</v>
      </c>
      <c r="AE364" s="54">
        <f t="shared" si="163"/>
        <v>0</v>
      </c>
    </row>
    <row r="365" spans="1:31" ht="18" hidden="1" customHeight="1">
      <c r="A365" s="172">
        <v>411041</v>
      </c>
      <c r="B365" s="101" t="s">
        <v>57</v>
      </c>
      <c r="C365" s="96">
        <v>40</v>
      </c>
      <c r="D365" s="614" t="s">
        <v>346</v>
      </c>
      <c r="E365" s="103"/>
      <c r="F365" s="103"/>
      <c r="G365" s="103"/>
      <c r="H365" s="103"/>
      <c r="I365" s="645"/>
      <c r="J365" s="553"/>
      <c r="K365" s="467"/>
      <c r="L365" s="467"/>
      <c r="M365" s="467"/>
      <c r="N365" s="339"/>
      <c r="O365" s="46">
        <f t="shared" si="154"/>
        <v>0</v>
      </c>
      <c r="P365" s="554"/>
      <c r="Q365" s="45"/>
      <c r="R365" s="554">
        <f t="shared" si="169"/>
        <v>0</v>
      </c>
      <c r="S365" s="44">
        <f t="shared" si="155"/>
        <v>0</v>
      </c>
      <c r="T365" s="45"/>
      <c r="U365" s="46">
        <f t="shared" si="148"/>
        <v>0</v>
      </c>
      <c r="V365" s="47">
        <f t="shared" si="168"/>
        <v>0</v>
      </c>
      <c r="W365" s="48"/>
      <c r="X365" s="49">
        <f t="shared" si="156"/>
        <v>0</v>
      </c>
      <c r="Y365" s="50">
        <f t="shared" si="157"/>
        <v>0</v>
      </c>
      <c r="Z365" s="50">
        <f t="shared" si="158"/>
        <v>0</v>
      </c>
      <c r="AA365" s="50">
        <f t="shared" si="159"/>
        <v>0</v>
      </c>
      <c r="AB365" s="51">
        <f t="shared" si="160"/>
        <v>0</v>
      </c>
      <c r="AC365" s="52">
        <f t="shared" si="161"/>
        <v>0</v>
      </c>
      <c r="AD365" s="53">
        <f t="shared" si="162"/>
        <v>0</v>
      </c>
      <c r="AE365" s="54">
        <f t="shared" si="163"/>
        <v>0</v>
      </c>
    </row>
    <row r="366" spans="1:31" ht="18" hidden="1" customHeight="1">
      <c r="A366" s="172">
        <v>400100</v>
      </c>
      <c r="B366" s="101" t="s">
        <v>57</v>
      </c>
      <c r="C366" s="96">
        <v>40</v>
      </c>
      <c r="D366" s="614" t="s">
        <v>347</v>
      </c>
      <c r="E366" s="103"/>
      <c r="F366" s="103"/>
      <c r="G366" s="103"/>
      <c r="H366" s="103"/>
      <c r="I366" s="645"/>
      <c r="J366" s="553"/>
      <c r="K366" s="467"/>
      <c r="L366" s="467"/>
      <c r="M366" s="467"/>
      <c r="N366" s="339"/>
      <c r="O366" s="46">
        <f t="shared" si="154"/>
        <v>0</v>
      </c>
      <c r="P366" s="554"/>
      <c r="Q366" s="45"/>
      <c r="R366" s="554">
        <f t="shared" si="169"/>
        <v>0</v>
      </c>
      <c r="S366" s="44">
        <f t="shared" si="155"/>
        <v>0</v>
      </c>
      <c r="T366" s="45"/>
      <c r="U366" s="46">
        <f t="shared" si="148"/>
        <v>0</v>
      </c>
      <c r="V366" s="47">
        <f t="shared" si="168"/>
        <v>0</v>
      </c>
      <c r="W366" s="48"/>
      <c r="X366" s="49">
        <f t="shared" si="156"/>
        <v>0</v>
      </c>
      <c r="Y366" s="50">
        <f t="shared" si="157"/>
        <v>0</v>
      </c>
      <c r="Z366" s="50">
        <f t="shared" si="158"/>
        <v>0</v>
      </c>
      <c r="AA366" s="50">
        <f t="shared" si="159"/>
        <v>0</v>
      </c>
      <c r="AB366" s="51">
        <f t="shared" si="160"/>
        <v>0</v>
      </c>
      <c r="AC366" s="52">
        <f t="shared" si="161"/>
        <v>0</v>
      </c>
      <c r="AD366" s="53">
        <f t="shared" si="162"/>
        <v>0</v>
      </c>
      <c r="AE366" s="54">
        <f t="shared" si="163"/>
        <v>0</v>
      </c>
    </row>
    <row r="367" spans="1:31" ht="18" hidden="1" customHeight="1">
      <c r="A367" s="172">
        <v>400200</v>
      </c>
      <c r="B367" s="101" t="s">
        <v>57</v>
      </c>
      <c r="C367" s="96">
        <v>40</v>
      </c>
      <c r="D367" s="614" t="s">
        <v>348</v>
      </c>
      <c r="E367" s="103"/>
      <c r="F367" s="103"/>
      <c r="G367" s="103"/>
      <c r="H367" s="103"/>
      <c r="I367" s="645"/>
      <c r="J367" s="553"/>
      <c r="K367" s="467"/>
      <c r="L367" s="467"/>
      <c r="M367" s="467"/>
      <c r="N367" s="339"/>
      <c r="O367" s="46">
        <f t="shared" si="154"/>
        <v>0</v>
      </c>
      <c r="P367" s="554"/>
      <c r="Q367" s="45"/>
      <c r="R367" s="554">
        <f t="shared" si="169"/>
        <v>0</v>
      </c>
      <c r="S367" s="44">
        <f t="shared" si="155"/>
        <v>0</v>
      </c>
      <c r="T367" s="45"/>
      <c r="U367" s="46">
        <f t="shared" si="148"/>
        <v>0</v>
      </c>
      <c r="V367" s="47">
        <f t="shared" si="168"/>
        <v>0</v>
      </c>
      <c r="W367" s="48"/>
      <c r="X367" s="49">
        <f t="shared" si="156"/>
        <v>0</v>
      </c>
      <c r="Y367" s="50">
        <f t="shared" si="157"/>
        <v>0</v>
      </c>
      <c r="Z367" s="50">
        <f t="shared" si="158"/>
        <v>0</v>
      </c>
      <c r="AA367" s="50">
        <f t="shared" si="159"/>
        <v>0</v>
      </c>
      <c r="AB367" s="51">
        <f t="shared" si="160"/>
        <v>0</v>
      </c>
      <c r="AC367" s="52">
        <f t="shared" si="161"/>
        <v>0</v>
      </c>
      <c r="AD367" s="53">
        <f t="shared" si="162"/>
        <v>0</v>
      </c>
      <c r="AE367" s="54">
        <f t="shared" si="163"/>
        <v>0</v>
      </c>
    </row>
    <row r="368" spans="1:31" ht="18" hidden="1" customHeight="1">
      <c r="A368" s="172">
        <v>400300</v>
      </c>
      <c r="B368" s="101" t="s">
        <v>57</v>
      </c>
      <c r="C368" s="96">
        <v>40</v>
      </c>
      <c r="D368" s="614" t="s">
        <v>349</v>
      </c>
      <c r="E368" s="103"/>
      <c r="F368" s="103"/>
      <c r="G368" s="103"/>
      <c r="H368" s="103"/>
      <c r="I368" s="645"/>
      <c r="J368" s="553"/>
      <c r="K368" s="467"/>
      <c r="L368" s="467"/>
      <c r="M368" s="467"/>
      <c r="N368" s="339"/>
      <c r="O368" s="46">
        <f t="shared" si="154"/>
        <v>0</v>
      </c>
      <c r="P368" s="554"/>
      <c r="Q368" s="45"/>
      <c r="R368" s="554">
        <f t="shared" si="169"/>
        <v>0</v>
      </c>
      <c r="S368" s="44">
        <f t="shared" si="155"/>
        <v>0</v>
      </c>
      <c r="T368" s="45"/>
      <c r="U368" s="46">
        <f t="shared" si="148"/>
        <v>0</v>
      </c>
      <c r="V368" s="47">
        <f t="shared" si="168"/>
        <v>0</v>
      </c>
      <c r="W368" s="48"/>
      <c r="X368" s="49">
        <f t="shared" si="156"/>
        <v>0</v>
      </c>
      <c r="Y368" s="50">
        <f t="shared" si="157"/>
        <v>0</v>
      </c>
      <c r="Z368" s="50">
        <f t="shared" si="158"/>
        <v>0</v>
      </c>
      <c r="AA368" s="50">
        <f t="shared" si="159"/>
        <v>0</v>
      </c>
      <c r="AB368" s="51">
        <f t="shared" si="160"/>
        <v>0</v>
      </c>
      <c r="AC368" s="52">
        <f t="shared" si="161"/>
        <v>0</v>
      </c>
      <c r="AD368" s="53">
        <f t="shared" si="162"/>
        <v>0</v>
      </c>
      <c r="AE368" s="54">
        <f t="shared" si="163"/>
        <v>0</v>
      </c>
    </row>
    <row r="369" spans="1:31" ht="18" hidden="1" customHeight="1">
      <c r="A369" s="172">
        <v>433060</v>
      </c>
      <c r="B369" s="101" t="s">
        <v>57</v>
      </c>
      <c r="C369" s="96">
        <v>40</v>
      </c>
      <c r="D369" s="614" t="s">
        <v>350</v>
      </c>
      <c r="E369" s="103"/>
      <c r="F369" s="103"/>
      <c r="G369" s="103"/>
      <c r="H369" s="103"/>
      <c r="I369" s="645"/>
      <c r="J369" s="553"/>
      <c r="K369" s="467"/>
      <c r="L369" s="467"/>
      <c r="M369" s="467"/>
      <c r="N369" s="339"/>
      <c r="O369" s="46">
        <f t="shared" si="154"/>
        <v>0</v>
      </c>
      <c r="P369" s="554"/>
      <c r="Q369" s="45"/>
      <c r="R369" s="554">
        <f t="shared" si="169"/>
        <v>0</v>
      </c>
      <c r="S369" s="44">
        <f t="shared" si="155"/>
        <v>0</v>
      </c>
      <c r="T369" s="45"/>
      <c r="U369" s="46">
        <f t="shared" si="148"/>
        <v>0</v>
      </c>
      <c r="V369" s="47">
        <f t="shared" si="168"/>
        <v>0</v>
      </c>
      <c r="W369" s="48"/>
      <c r="X369" s="49">
        <f t="shared" si="156"/>
        <v>0</v>
      </c>
      <c r="Y369" s="50">
        <f t="shared" si="157"/>
        <v>0</v>
      </c>
      <c r="Z369" s="50">
        <f t="shared" si="158"/>
        <v>0</v>
      </c>
      <c r="AA369" s="50">
        <f t="shared" si="159"/>
        <v>0</v>
      </c>
      <c r="AB369" s="51">
        <f t="shared" si="160"/>
        <v>0</v>
      </c>
      <c r="AC369" s="52">
        <f t="shared" si="161"/>
        <v>0</v>
      </c>
      <c r="AD369" s="53">
        <f t="shared" si="162"/>
        <v>0</v>
      </c>
      <c r="AE369" s="54">
        <f t="shared" si="163"/>
        <v>0</v>
      </c>
    </row>
    <row r="370" spans="1:31" ht="18" hidden="1" customHeight="1">
      <c r="A370" s="172">
        <v>433091</v>
      </c>
      <c r="B370" s="101" t="s">
        <v>57</v>
      </c>
      <c r="C370" s="96" t="s">
        <v>75</v>
      </c>
      <c r="D370" s="614" t="s">
        <v>351</v>
      </c>
      <c r="E370" s="103"/>
      <c r="F370" s="103"/>
      <c r="G370" s="103"/>
      <c r="H370" s="103"/>
      <c r="I370" s="645"/>
      <c r="J370" s="553"/>
      <c r="K370" s="467"/>
      <c r="L370" s="467"/>
      <c r="M370" s="467"/>
      <c r="N370" s="339"/>
      <c r="O370" s="46">
        <f t="shared" si="154"/>
        <v>0</v>
      </c>
      <c r="P370" s="554"/>
      <c r="Q370" s="45"/>
      <c r="R370" s="554">
        <f t="shared" si="169"/>
        <v>0</v>
      </c>
      <c r="S370" s="44"/>
      <c r="T370" s="45">
        <f>SUM(O370,R370)</f>
        <v>0</v>
      </c>
      <c r="U370" s="46">
        <f t="shared" si="148"/>
        <v>0</v>
      </c>
      <c r="V370" s="47">
        <f t="shared" si="168"/>
        <v>0</v>
      </c>
      <c r="W370" s="48"/>
      <c r="X370" s="49"/>
      <c r="Y370" s="50"/>
      <c r="Z370" s="50"/>
      <c r="AA370" s="50"/>
      <c r="AB370" s="51"/>
      <c r="AC370" s="52">
        <f t="shared" si="161"/>
        <v>0</v>
      </c>
      <c r="AD370" s="53"/>
      <c r="AE370" s="54">
        <f t="shared" si="163"/>
        <v>0</v>
      </c>
    </row>
    <row r="371" spans="1:31" ht="18" hidden="1" customHeight="1">
      <c r="A371" s="172">
        <v>433092</v>
      </c>
      <c r="B371" s="101" t="s">
        <v>57</v>
      </c>
      <c r="C371" s="96" t="s">
        <v>75</v>
      </c>
      <c r="D371" s="614" t="s">
        <v>352</v>
      </c>
      <c r="E371" s="103"/>
      <c r="F371" s="103"/>
      <c r="G371" s="103"/>
      <c r="H371" s="103"/>
      <c r="I371" s="645"/>
      <c r="J371" s="553"/>
      <c r="K371" s="467"/>
      <c r="L371" s="467"/>
      <c r="M371" s="467"/>
      <c r="N371" s="339"/>
      <c r="O371" s="46">
        <f t="shared" si="154"/>
        <v>0</v>
      </c>
      <c r="P371" s="554"/>
      <c r="Q371" s="45"/>
      <c r="R371" s="554">
        <f t="shared" si="169"/>
        <v>0</v>
      </c>
      <c r="S371" s="44"/>
      <c r="T371" s="45">
        <f>SUM(O371,R371)</f>
        <v>0</v>
      </c>
      <c r="U371" s="46">
        <f t="shared" si="148"/>
        <v>0</v>
      </c>
      <c r="V371" s="47">
        <f t="shared" si="168"/>
        <v>0</v>
      </c>
      <c r="W371" s="48"/>
      <c r="X371" s="49"/>
      <c r="Y371" s="50"/>
      <c r="Z371" s="50"/>
      <c r="AA371" s="50"/>
      <c r="AB371" s="51"/>
      <c r="AC371" s="52">
        <f t="shared" si="161"/>
        <v>0</v>
      </c>
      <c r="AD371" s="53"/>
      <c r="AE371" s="54">
        <f t="shared" si="163"/>
        <v>0</v>
      </c>
    </row>
    <row r="372" spans="1:31" ht="18" hidden="1" customHeight="1">
      <c r="A372" s="172">
        <v>433094</v>
      </c>
      <c r="B372" s="101" t="s">
        <v>57</v>
      </c>
      <c r="C372" s="96" t="s">
        <v>75</v>
      </c>
      <c r="D372" s="614" t="s">
        <v>353</v>
      </c>
      <c r="E372" s="103"/>
      <c r="F372" s="103"/>
      <c r="G372" s="103"/>
      <c r="H372" s="103"/>
      <c r="I372" s="645"/>
      <c r="J372" s="553"/>
      <c r="K372" s="467"/>
      <c r="L372" s="467"/>
      <c r="M372" s="467"/>
      <c r="N372" s="339"/>
      <c r="O372" s="46">
        <f t="shared" si="154"/>
        <v>0</v>
      </c>
      <c r="P372" s="554"/>
      <c r="Q372" s="45"/>
      <c r="R372" s="554">
        <f t="shared" si="169"/>
        <v>0</v>
      </c>
      <c r="S372" s="44"/>
      <c r="T372" s="45">
        <f>SUM(O372,R372)</f>
        <v>0</v>
      </c>
      <c r="U372" s="46">
        <f t="shared" si="148"/>
        <v>0</v>
      </c>
      <c r="V372" s="47">
        <f t="shared" si="168"/>
        <v>0</v>
      </c>
      <c r="W372" s="48"/>
      <c r="X372" s="49"/>
      <c r="Y372" s="50"/>
      <c r="Z372" s="50"/>
      <c r="AA372" s="50"/>
      <c r="AB372" s="51"/>
      <c r="AC372" s="52">
        <f t="shared" si="161"/>
        <v>0</v>
      </c>
      <c r="AD372" s="53"/>
      <c r="AE372" s="54">
        <f t="shared" si="163"/>
        <v>0</v>
      </c>
    </row>
    <row r="373" spans="1:31" ht="18" hidden="1" customHeight="1">
      <c r="A373" s="172">
        <v>433093</v>
      </c>
      <c r="B373" s="101" t="s">
        <v>57</v>
      </c>
      <c r="C373" s="96">
        <v>40</v>
      </c>
      <c r="D373" s="614" t="s">
        <v>354</v>
      </c>
      <c r="E373" s="103"/>
      <c r="F373" s="103"/>
      <c r="G373" s="103"/>
      <c r="H373" s="103"/>
      <c r="I373" s="645"/>
      <c r="J373" s="553"/>
      <c r="K373" s="467"/>
      <c r="L373" s="467"/>
      <c r="M373" s="467"/>
      <c r="N373" s="339"/>
      <c r="O373" s="46">
        <f t="shared" si="154"/>
        <v>0</v>
      </c>
      <c r="P373" s="554"/>
      <c r="Q373" s="45"/>
      <c r="R373" s="554">
        <f t="shared" si="169"/>
        <v>0</v>
      </c>
      <c r="S373" s="44">
        <f>SUM(O373,R373)</f>
        <v>0</v>
      </c>
      <c r="T373" s="45"/>
      <c r="U373" s="46">
        <f t="shared" si="148"/>
        <v>0</v>
      </c>
      <c r="V373" s="47">
        <f t="shared" si="168"/>
        <v>0</v>
      </c>
      <c r="W373" s="48"/>
      <c r="X373" s="49">
        <f t="shared" si="156"/>
        <v>0</v>
      </c>
      <c r="Y373" s="50">
        <f t="shared" si="157"/>
        <v>0</v>
      </c>
      <c r="Z373" s="50">
        <f t="shared" si="158"/>
        <v>0</v>
      </c>
      <c r="AA373" s="50">
        <f t="shared" si="159"/>
        <v>0</v>
      </c>
      <c r="AB373" s="51">
        <f t="shared" si="160"/>
        <v>0</v>
      </c>
      <c r="AC373" s="52">
        <f t="shared" si="161"/>
        <v>0</v>
      </c>
      <c r="AD373" s="53">
        <f t="shared" si="162"/>
        <v>0</v>
      </c>
      <c r="AE373" s="54">
        <f t="shared" si="163"/>
        <v>0</v>
      </c>
    </row>
    <row r="374" spans="1:31" ht="18" hidden="1" customHeight="1">
      <c r="A374" s="172">
        <v>433081</v>
      </c>
      <c r="B374" s="101" t="s">
        <v>57</v>
      </c>
      <c r="C374" s="96">
        <v>40</v>
      </c>
      <c r="D374" s="614" t="s">
        <v>355</v>
      </c>
      <c r="E374" s="103"/>
      <c r="F374" s="103"/>
      <c r="G374" s="103"/>
      <c r="H374" s="103"/>
      <c r="I374" s="645"/>
      <c r="J374" s="553"/>
      <c r="K374" s="467"/>
      <c r="L374" s="467"/>
      <c r="M374" s="467"/>
      <c r="N374" s="339"/>
      <c r="O374" s="46">
        <f t="shared" si="154"/>
        <v>0</v>
      </c>
      <c r="P374" s="554"/>
      <c r="Q374" s="45"/>
      <c r="R374" s="554">
        <f t="shared" si="169"/>
        <v>0</v>
      </c>
      <c r="S374" s="44">
        <f>SUM(O374,R374)</f>
        <v>0</v>
      </c>
      <c r="T374" s="45"/>
      <c r="U374" s="46">
        <f t="shared" si="148"/>
        <v>0</v>
      </c>
      <c r="V374" s="47">
        <f t="shared" si="168"/>
        <v>0</v>
      </c>
      <c r="W374" s="48"/>
      <c r="X374" s="49">
        <f t="shared" si="156"/>
        <v>0</v>
      </c>
      <c r="Y374" s="50">
        <f t="shared" si="157"/>
        <v>0</v>
      </c>
      <c r="Z374" s="50">
        <f t="shared" si="158"/>
        <v>0</v>
      </c>
      <c r="AA374" s="50">
        <f t="shared" si="159"/>
        <v>0</v>
      </c>
      <c r="AB374" s="51">
        <f t="shared" si="160"/>
        <v>0</v>
      </c>
      <c r="AC374" s="52">
        <f t="shared" si="161"/>
        <v>0</v>
      </c>
      <c r="AD374" s="53">
        <f t="shared" si="162"/>
        <v>0</v>
      </c>
      <c r="AE374" s="54">
        <f t="shared" si="163"/>
        <v>0</v>
      </c>
    </row>
    <row r="375" spans="1:31" ht="18" hidden="1" customHeight="1">
      <c r="A375" s="172">
        <v>433071</v>
      </c>
      <c r="B375" s="101" t="s">
        <v>57</v>
      </c>
      <c r="C375" s="96">
        <v>40</v>
      </c>
      <c r="D375" s="614" t="s">
        <v>356</v>
      </c>
      <c r="E375" s="103"/>
      <c r="F375" s="103"/>
      <c r="G375" s="103"/>
      <c r="H375" s="103"/>
      <c r="I375" s="645"/>
      <c r="J375" s="553"/>
      <c r="K375" s="467"/>
      <c r="L375" s="467"/>
      <c r="M375" s="467"/>
      <c r="N375" s="339"/>
      <c r="O375" s="46">
        <f t="shared" si="154"/>
        <v>0</v>
      </c>
      <c r="P375" s="554"/>
      <c r="Q375" s="45"/>
      <c r="R375" s="554">
        <f t="shared" si="169"/>
        <v>0</v>
      </c>
      <c r="S375" s="44">
        <f>SUM(O375,R375)</f>
        <v>0</v>
      </c>
      <c r="T375" s="45"/>
      <c r="U375" s="46">
        <f t="shared" si="148"/>
        <v>0</v>
      </c>
      <c r="V375" s="47">
        <f t="shared" si="168"/>
        <v>0</v>
      </c>
      <c r="W375" s="48"/>
      <c r="X375" s="49">
        <f t="shared" si="156"/>
        <v>0</v>
      </c>
      <c r="Y375" s="50">
        <f t="shared" si="157"/>
        <v>0</v>
      </c>
      <c r="Z375" s="50">
        <f t="shared" si="158"/>
        <v>0</v>
      </c>
      <c r="AA375" s="50">
        <f t="shared" si="159"/>
        <v>0</v>
      </c>
      <c r="AB375" s="51">
        <f t="shared" si="160"/>
        <v>0</v>
      </c>
      <c r="AC375" s="52">
        <f t="shared" si="161"/>
        <v>0</v>
      </c>
      <c r="AD375" s="53">
        <f t="shared" si="162"/>
        <v>0</v>
      </c>
      <c r="AE375" s="54">
        <f t="shared" si="163"/>
        <v>0</v>
      </c>
    </row>
    <row r="376" spans="1:31" ht="18" hidden="1" customHeight="1">
      <c r="A376" s="172">
        <v>433061</v>
      </c>
      <c r="B376" s="101" t="s">
        <v>57</v>
      </c>
      <c r="C376" s="96" t="s">
        <v>75</v>
      </c>
      <c r="D376" s="614" t="s">
        <v>357</v>
      </c>
      <c r="E376" s="103"/>
      <c r="F376" s="103"/>
      <c r="G376" s="103"/>
      <c r="H376" s="103"/>
      <c r="I376" s="645"/>
      <c r="J376" s="553"/>
      <c r="K376" s="467"/>
      <c r="L376" s="467"/>
      <c r="M376" s="467"/>
      <c r="N376" s="339"/>
      <c r="O376" s="46">
        <f t="shared" si="154"/>
        <v>0</v>
      </c>
      <c r="P376" s="554"/>
      <c r="Q376" s="45"/>
      <c r="R376" s="554">
        <f t="shared" si="169"/>
        <v>0</v>
      </c>
      <c r="S376" s="44"/>
      <c r="T376" s="45">
        <f>SUM(O376,R376)</f>
        <v>0</v>
      </c>
      <c r="U376" s="46">
        <f t="shared" si="148"/>
        <v>0</v>
      </c>
      <c r="V376" s="47">
        <f t="shared" si="168"/>
        <v>0</v>
      </c>
      <c r="W376" s="48"/>
      <c r="X376" s="49"/>
      <c r="Y376" s="50"/>
      <c r="Z376" s="50"/>
      <c r="AA376" s="50"/>
      <c r="AB376" s="51"/>
      <c r="AC376" s="52">
        <f t="shared" si="161"/>
        <v>0</v>
      </c>
      <c r="AD376" s="53"/>
      <c r="AE376" s="54">
        <f t="shared" si="163"/>
        <v>0</v>
      </c>
    </row>
    <row r="377" spans="1:31" ht="18" hidden="1" customHeight="1">
      <c r="A377" s="172">
        <v>433061</v>
      </c>
      <c r="B377" s="101" t="s">
        <v>57</v>
      </c>
      <c r="C377" s="96">
        <v>40</v>
      </c>
      <c r="D377" s="614" t="s">
        <v>358</v>
      </c>
      <c r="E377" s="103"/>
      <c r="F377" s="103"/>
      <c r="G377" s="103"/>
      <c r="H377" s="103"/>
      <c r="I377" s="645"/>
      <c r="J377" s="624"/>
      <c r="K377" s="625"/>
      <c r="L377" s="625"/>
      <c r="M377" s="625"/>
      <c r="N377" s="626"/>
      <c r="O377" s="423">
        <f t="shared" si="154"/>
        <v>0</v>
      </c>
      <c r="P377" s="554"/>
      <c r="Q377" s="422"/>
      <c r="R377" s="823">
        <f t="shared" si="169"/>
        <v>0</v>
      </c>
      <c r="S377" s="44">
        <f>SUM(O377,R377)</f>
        <v>0</v>
      </c>
      <c r="T377" s="422"/>
      <c r="U377" s="423">
        <f t="shared" si="148"/>
        <v>0</v>
      </c>
      <c r="V377" s="47">
        <f t="shared" si="168"/>
        <v>0</v>
      </c>
      <c r="W377" s="424"/>
      <c r="X377" s="425">
        <f t="shared" si="156"/>
        <v>0</v>
      </c>
      <c r="Y377" s="426">
        <f t="shared" si="157"/>
        <v>0</v>
      </c>
      <c r="Z377" s="426">
        <f t="shared" si="158"/>
        <v>0</v>
      </c>
      <c r="AA377" s="426">
        <f t="shared" si="159"/>
        <v>0</v>
      </c>
      <c r="AB377" s="427">
        <f t="shared" si="160"/>
        <v>0</v>
      </c>
      <c r="AC377" s="428">
        <f t="shared" si="161"/>
        <v>0</v>
      </c>
      <c r="AD377" s="429">
        <f t="shared" si="162"/>
        <v>0</v>
      </c>
      <c r="AE377" s="437">
        <f t="shared" si="163"/>
        <v>0</v>
      </c>
    </row>
    <row r="378" spans="1:31" ht="18" customHeight="1">
      <c r="A378" s="449" t="s">
        <v>359</v>
      </c>
      <c r="B378" s="450"/>
      <c r="C378" s="867"/>
      <c r="D378" s="868"/>
      <c r="E378" s="450"/>
      <c r="F378" s="450"/>
      <c r="G378" s="450"/>
      <c r="H378" s="450"/>
      <c r="I378" s="868"/>
      <c r="J378" s="458">
        <f>SUM(J332:J377)</f>
        <v>99</v>
      </c>
      <c r="K378" s="458">
        <f t="shared" ref="K378:N378" si="170">SUM(K332:K377)</f>
        <v>13</v>
      </c>
      <c r="L378" s="458">
        <f t="shared" si="170"/>
        <v>55</v>
      </c>
      <c r="M378" s="458">
        <f t="shared" si="170"/>
        <v>0</v>
      </c>
      <c r="N378" s="458">
        <f t="shared" si="170"/>
        <v>32</v>
      </c>
      <c r="O378" s="458">
        <f>SUM(O332:O377)</f>
        <v>199</v>
      </c>
      <c r="P378" s="463">
        <f t="shared" ref="P378:T378" si="171">SUM(P332:P377)</f>
        <v>0</v>
      </c>
      <c r="Q378" s="459">
        <f t="shared" si="171"/>
        <v>0</v>
      </c>
      <c r="R378" s="463">
        <f t="shared" si="171"/>
        <v>0</v>
      </c>
      <c r="S378" s="458">
        <f t="shared" si="171"/>
        <v>156</v>
      </c>
      <c r="T378" s="459">
        <f t="shared" si="171"/>
        <v>43</v>
      </c>
      <c r="U378" s="460">
        <f>SUM(U332:U377)</f>
        <v>199</v>
      </c>
      <c r="V378" s="47">
        <f t="shared" si="168"/>
        <v>0</v>
      </c>
      <c r="W378" s="461"/>
      <c r="X378" s="462">
        <f t="shared" ref="X378:AE378" si="172">SUM(X332:X377)</f>
        <v>3960</v>
      </c>
      <c r="Y378" s="459">
        <f t="shared" si="172"/>
        <v>520</v>
      </c>
      <c r="Z378" s="459">
        <f t="shared" si="172"/>
        <v>300</v>
      </c>
      <c r="AA378" s="459">
        <f t="shared" si="172"/>
        <v>0</v>
      </c>
      <c r="AB378" s="463">
        <f t="shared" si="172"/>
        <v>1280</v>
      </c>
      <c r="AC378" s="460">
        <f t="shared" si="172"/>
        <v>6060</v>
      </c>
      <c r="AD378" s="463">
        <f t="shared" si="172"/>
        <v>0</v>
      </c>
      <c r="AE378" s="464">
        <f t="shared" si="172"/>
        <v>6060</v>
      </c>
    </row>
    <row r="379" spans="1:31" ht="18" customHeight="1">
      <c r="A379" s="381">
        <v>513001</v>
      </c>
      <c r="B379" s="448">
        <v>4</v>
      </c>
      <c r="C379" s="238">
        <v>25</v>
      </c>
      <c r="D379" s="769"/>
      <c r="E379" s="465" t="s">
        <v>360</v>
      </c>
      <c r="F379" s="465"/>
      <c r="G379" s="465"/>
      <c r="H379" s="465"/>
      <c r="I379" s="769"/>
      <c r="J379" s="45"/>
      <c r="K379" s="789"/>
      <c r="L379" s="45"/>
      <c r="M379" s="45"/>
      <c r="N379" s="45"/>
      <c r="O379" s="46">
        <f t="shared" si="154"/>
        <v>0</v>
      </c>
      <c r="P379" s="45"/>
      <c r="Q379" s="45"/>
      <c r="R379" s="45"/>
      <c r="S379" s="44">
        <f>SUM(O379,R379)</f>
        <v>0</v>
      </c>
      <c r="T379" s="45"/>
      <c r="U379" s="46">
        <f t="shared" si="148"/>
        <v>0</v>
      </c>
      <c r="V379" s="47">
        <f t="shared" si="168"/>
        <v>0</v>
      </c>
      <c r="W379" s="467" t="s">
        <v>102</v>
      </c>
      <c r="X379" s="45"/>
      <c r="Y379" s="50">
        <f>(K379*1000)/C379</f>
        <v>0</v>
      </c>
      <c r="Z379" s="45"/>
      <c r="AA379" s="45"/>
      <c r="AB379" s="45"/>
      <c r="AC379" s="52">
        <f t="shared" si="161"/>
        <v>0</v>
      </c>
      <c r="AD379" s="45"/>
      <c r="AE379" s="54">
        <f t="shared" si="163"/>
        <v>0</v>
      </c>
    </row>
    <row r="380" spans="1:31" ht="18" hidden="1" customHeight="1">
      <c r="A380" s="381">
        <v>512001</v>
      </c>
      <c r="B380" s="448">
        <v>3.5</v>
      </c>
      <c r="C380" s="238">
        <v>25</v>
      </c>
      <c r="D380" s="769"/>
      <c r="E380" s="465" t="s">
        <v>361</v>
      </c>
      <c r="F380" s="465"/>
      <c r="G380" s="465"/>
      <c r="H380" s="465"/>
      <c r="I380" s="769"/>
      <c r="J380" s="45"/>
      <c r="K380" s="45"/>
      <c r="L380" s="45"/>
      <c r="M380" s="45"/>
      <c r="N380" s="45"/>
      <c r="O380" s="46">
        <f t="shared" si="154"/>
        <v>0</v>
      </c>
      <c r="P380" s="45"/>
      <c r="Q380" s="45"/>
      <c r="R380" s="45"/>
      <c r="S380" s="44">
        <f>SUM(O380,R380)</f>
        <v>0</v>
      </c>
      <c r="T380" s="45"/>
      <c r="U380" s="46">
        <f t="shared" si="148"/>
        <v>0</v>
      </c>
      <c r="V380" s="47">
        <f t="shared" si="168"/>
        <v>0</v>
      </c>
      <c r="W380" s="467"/>
      <c r="X380" s="45"/>
      <c r="Y380" s="50">
        <f>(K380*1000)/C380</f>
        <v>0</v>
      </c>
      <c r="Z380" s="45"/>
      <c r="AA380" s="45"/>
      <c r="AB380" s="45"/>
      <c r="AC380" s="52">
        <f t="shared" si="161"/>
        <v>0</v>
      </c>
      <c r="AD380" s="45"/>
      <c r="AE380" s="54">
        <f t="shared" si="163"/>
        <v>0</v>
      </c>
    </row>
    <row r="381" spans="1:31" ht="18" customHeight="1">
      <c r="A381" s="381">
        <v>513021</v>
      </c>
      <c r="B381" s="448">
        <v>4</v>
      </c>
      <c r="C381" s="238">
        <v>25</v>
      </c>
      <c r="D381" s="769"/>
      <c r="E381" s="465"/>
      <c r="F381" s="465"/>
      <c r="G381" s="465"/>
      <c r="H381" s="135">
        <v>6991</v>
      </c>
      <c r="I381" s="769"/>
      <c r="J381" s="563"/>
      <c r="K381" s="563"/>
      <c r="L381" s="563"/>
      <c r="M381" s="563"/>
      <c r="N381" s="678">
        <v>5</v>
      </c>
      <c r="O381" s="558">
        <f t="shared" si="154"/>
        <v>5</v>
      </c>
      <c r="P381" s="45"/>
      <c r="Q381" s="45"/>
      <c r="R381" s="45"/>
      <c r="S381" s="44">
        <f>SUM(O381,R381)</f>
        <v>5</v>
      </c>
      <c r="T381" s="45"/>
      <c r="U381" s="46">
        <f t="shared" si="148"/>
        <v>5</v>
      </c>
      <c r="V381" s="47">
        <f t="shared" si="168"/>
        <v>0</v>
      </c>
      <c r="W381" s="467" t="s">
        <v>102</v>
      </c>
      <c r="X381" s="45"/>
      <c r="Y381" s="45"/>
      <c r="Z381" s="45"/>
      <c r="AA381" s="45"/>
      <c r="AB381" s="51">
        <f t="shared" ref="AB381" si="173">(N381*1000)/C381</f>
        <v>200</v>
      </c>
      <c r="AC381" s="52">
        <f t="shared" si="161"/>
        <v>200</v>
      </c>
      <c r="AD381" s="45"/>
      <c r="AE381" s="54">
        <f t="shared" si="163"/>
        <v>200</v>
      </c>
    </row>
    <row r="382" spans="1:31" ht="18" customHeight="1">
      <c r="A382" s="381">
        <v>511001</v>
      </c>
      <c r="B382" s="448">
        <v>4</v>
      </c>
      <c r="C382" s="238">
        <v>25</v>
      </c>
      <c r="D382" s="769"/>
      <c r="E382" s="465" t="s">
        <v>362</v>
      </c>
      <c r="F382" s="465"/>
      <c r="G382" s="465"/>
      <c r="H382" s="465"/>
      <c r="I382" s="769"/>
      <c r="J382" s="45"/>
      <c r="K382" s="563">
        <v>5</v>
      </c>
      <c r="L382" s="45"/>
      <c r="M382" s="45"/>
      <c r="N382" s="869"/>
      <c r="O382" s="46">
        <f t="shared" si="154"/>
        <v>5</v>
      </c>
      <c r="P382" s="45"/>
      <c r="Q382" s="45"/>
      <c r="R382" s="45"/>
      <c r="S382" s="44">
        <f>SUM(O382,R382)</f>
        <v>5</v>
      </c>
      <c r="T382" s="45"/>
      <c r="U382" s="46">
        <f t="shared" si="148"/>
        <v>5</v>
      </c>
      <c r="V382" s="47">
        <f t="shared" si="168"/>
        <v>0</v>
      </c>
      <c r="W382" s="467"/>
      <c r="X382" s="45"/>
      <c r="Y382" s="50">
        <f>(K382*1000)/C382</f>
        <v>200</v>
      </c>
      <c r="Z382" s="45"/>
      <c r="AA382" s="45"/>
      <c r="AB382" s="45"/>
      <c r="AC382" s="52">
        <f t="shared" si="161"/>
        <v>200</v>
      </c>
      <c r="AD382" s="45"/>
      <c r="AE382" s="54">
        <f t="shared" si="163"/>
        <v>200</v>
      </c>
    </row>
    <row r="383" spans="1:31" ht="18" customHeight="1">
      <c r="A383" s="870" t="s">
        <v>363</v>
      </c>
      <c r="B383" s="868"/>
      <c r="C383" s="871"/>
      <c r="D383" s="872"/>
      <c r="E383" s="873"/>
      <c r="F383" s="873"/>
      <c r="G383" s="873"/>
      <c r="H383" s="873"/>
      <c r="I383" s="872"/>
      <c r="J383" s="458">
        <f t="shared" ref="J383:O383" si="174">SUM(J379:J382)</f>
        <v>0</v>
      </c>
      <c r="K383" s="458">
        <f t="shared" si="174"/>
        <v>5</v>
      </c>
      <c r="L383" s="458">
        <f>SUM(L379:L382)</f>
        <v>0</v>
      </c>
      <c r="M383" s="458">
        <f t="shared" si="174"/>
        <v>0</v>
      </c>
      <c r="N383" s="458">
        <f t="shared" si="174"/>
        <v>5</v>
      </c>
      <c r="O383" s="458">
        <f t="shared" si="174"/>
        <v>10</v>
      </c>
      <c r="P383" s="459"/>
      <c r="Q383" s="459"/>
      <c r="R383" s="459"/>
      <c r="S383" s="458">
        <f>SUM(S379:S382)</f>
        <v>10</v>
      </c>
      <c r="T383" s="459"/>
      <c r="U383" s="460">
        <f>SUM(U379:U382)</f>
        <v>10</v>
      </c>
      <c r="V383" s="47">
        <f t="shared" si="168"/>
        <v>0</v>
      </c>
      <c r="W383" s="472"/>
      <c r="X383" s="471"/>
      <c r="Y383" s="459">
        <f>SUM(Y379:Y382)</f>
        <v>200</v>
      </c>
      <c r="Z383" s="471"/>
      <c r="AA383" s="471"/>
      <c r="AB383" s="471"/>
      <c r="AC383" s="460">
        <f>SUM(AC379:AC382)</f>
        <v>400</v>
      </c>
      <c r="AD383" s="471"/>
      <c r="AE383" s="460">
        <f>SUM(AE379:AE382)</f>
        <v>400</v>
      </c>
    </row>
    <row r="384" spans="1:31" ht="18" customHeight="1" thickBot="1">
      <c r="A384" s="874" t="s">
        <v>15</v>
      </c>
      <c r="B384" s="875"/>
      <c r="C384" s="876"/>
      <c r="D384" s="877"/>
      <c r="E384" s="875"/>
      <c r="F384" s="875"/>
      <c r="G384" s="875"/>
      <c r="H384" s="875"/>
      <c r="I384" s="877"/>
      <c r="J384" s="878">
        <f t="shared" ref="J384:O384" si="175">SUM(J378,J331,J325,J294,J254,J148,J383)</f>
        <v>1742</v>
      </c>
      <c r="K384" s="878">
        <f t="shared" si="175"/>
        <v>111</v>
      </c>
      <c r="L384" s="878">
        <f t="shared" si="175"/>
        <v>200</v>
      </c>
      <c r="M384" s="878">
        <f t="shared" si="175"/>
        <v>0</v>
      </c>
      <c r="N384" s="878">
        <f t="shared" si="175"/>
        <v>85</v>
      </c>
      <c r="O384" s="878">
        <f t="shared" si="175"/>
        <v>2269</v>
      </c>
      <c r="P384" s="879">
        <f>SUM(P378,P331,P325,P294,P254,P148)</f>
        <v>4766</v>
      </c>
      <c r="Q384" s="880">
        <f>SUM(Q378,Q331,Q325,Q294,Q254,Q148)</f>
        <v>5030</v>
      </c>
      <c r="R384" s="881">
        <f>SUM(R378,R331,R325,R294,R254,R148)</f>
        <v>9796</v>
      </c>
      <c r="S384" s="882">
        <f>SUM(S378,S331,S325,S294,S254,S148,S383)</f>
        <v>9167</v>
      </c>
      <c r="T384" s="878">
        <f>SUM(T378,T331,T325,T294,T254,T148)</f>
        <v>2898</v>
      </c>
      <c r="U384" s="883">
        <f>SUM(U378,U331,U325,U294,U254,U148,U383)</f>
        <v>12065</v>
      </c>
      <c r="V384" s="47">
        <f t="shared" si="168"/>
        <v>0</v>
      </c>
      <c r="W384" s="481"/>
      <c r="X384" s="482">
        <f t="shared" ref="X384:AC384" si="176">SUM(X378,X331,X325,X294,X254,X148,X383)</f>
        <v>64188</v>
      </c>
      <c r="Y384" s="482">
        <f t="shared" si="176"/>
        <v>4440</v>
      </c>
      <c r="Z384" s="482">
        <f t="shared" si="176"/>
        <v>6020</v>
      </c>
      <c r="AA384" s="482">
        <f t="shared" si="176"/>
        <v>0</v>
      </c>
      <c r="AB384" s="482">
        <f t="shared" si="176"/>
        <v>3200</v>
      </c>
      <c r="AC384" s="482">
        <f t="shared" si="176"/>
        <v>78048</v>
      </c>
      <c r="AD384" s="483">
        <f>SUM(AD378,AD331,AD325,AD294,AD254,AD148)</f>
        <v>143600</v>
      </c>
      <c r="AE384" s="484">
        <f>SUM(AE378,AE331,AE325,AE294,AE254,AE148,AE383)</f>
        <v>218128</v>
      </c>
    </row>
    <row r="385" spans="1:23" ht="18">
      <c r="A385" s="485" t="s">
        <v>364</v>
      </c>
      <c r="B385" s="486"/>
      <c r="C385" s="487"/>
      <c r="D385" s="884"/>
      <c r="E385" s="488"/>
      <c r="F385" s="488"/>
      <c r="G385" s="488"/>
      <c r="H385" s="488"/>
      <c r="I385" s="884"/>
      <c r="J385" s="885"/>
      <c r="K385" s="487"/>
      <c r="L385" s="487"/>
      <c r="M385" s="487"/>
      <c r="N385" s="487"/>
      <c r="O385" s="497"/>
      <c r="P385" s="885"/>
      <c r="Q385" s="487"/>
      <c r="R385" s="487"/>
      <c r="S385" s="494"/>
      <c r="T385" s="495"/>
      <c r="U385" s="496"/>
      <c r="V385" s="47">
        <f t="shared" si="168"/>
        <v>0</v>
      </c>
      <c r="W385" s="497"/>
    </row>
    <row r="386" spans="1:23" ht="12" customHeight="1">
      <c r="A386" s="498">
        <v>112001</v>
      </c>
      <c r="B386" s="499"/>
      <c r="C386" s="500"/>
      <c r="D386" s="886"/>
      <c r="E386" s="501"/>
      <c r="F386" s="501"/>
      <c r="G386" s="501"/>
      <c r="H386" s="501"/>
      <c r="I386" s="887"/>
      <c r="J386" s="515">
        <f t="shared" ref="J386:J449" si="177">SUMIF($A$10:$A$382,$A386,J$10:J$382)</f>
        <v>84</v>
      </c>
      <c r="K386" s="888">
        <f t="shared" ref="K386:M388" si="178">SUMIF($A$10:$A$377,$A386,K$10:K$377)</f>
        <v>0</v>
      </c>
      <c r="L386" s="888">
        <f t="shared" si="178"/>
        <v>0</v>
      </c>
      <c r="M386" s="888">
        <f t="shared" si="178"/>
        <v>0</v>
      </c>
      <c r="N386" s="515">
        <f t="shared" ref="N386:O405" si="179">SUMIF($A$10:$A$382,$A386,N$10:N$382)</f>
        <v>0</v>
      </c>
      <c r="O386" s="509">
        <f t="shared" si="179"/>
        <v>84</v>
      </c>
      <c r="P386" s="515">
        <f t="shared" ref="P386:R407" si="180">SUMIF($A$10:$A$377,$A386,P$10:P$377)</f>
        <v>0</v>
      </c>
      <c r="Q386" s="888">
        <f t="shared" si="180"/>
        <v>0</v>
      </c>
      <c r="R386" s="889">
        <f t="shared" si="180"/>
        <v>0</v>
      </c>
      <c r="S386" s="507"/>
      <c r="T386" s="508"/>
      <c r="U386" s="509">
        <f t="shared" ref="U386:U449" si="181">SUMIF($A$10:$A$377,$A386,U$10:U$377)</f>
        <v>84</v>
      </c>
      <c r="V386" s="47">
        <f t="shared" si="168"/>
        <v>0</v>
      </c>
      <c r="W386" s="510"/>
    </row>
    <row r="387" spans="1:23" ht="12" customHeight="1">
      <c r="A387" s="498">
        <v>112031</v>
      </c>
      <c r="B387" s="499"/>
      <c r="C387" s="500"/>
      <c r="D387" s="886"/>
      <c r="E387" s="501"/>
      <c r="F387" s="501"/>
      <c r="G387" s="501"/>
      <c r="H387" s="501"/>
      <c r="I387" s="887"/>
      <c r="J387" s="515">
        <f t="shared" si="177"/>
        <v>8</v>
      </c>
      <c r="K387" s="888">
        <f t="shared" si="178"/>
        <v>0</v>
      </c>
      <c r="L387" s="515">
        <f t="shared" si="178"/>
        <v>0</v>
      </c>
      <c r="M387" s="515">
        <f t="shared" si="178"/>
        <v>0</v>
      </c>
      <c r="N387" s="515">
        <f t="shared" si="179"/>
        <v>0</v>
      </c>
      <c r="O387" s="509">
        <f t="shared" si="179"/>
        <v>8</v>
      </c>
      <c r="P387" s="515">
        <f t="shared" si="180"/>
        <v>0</v>
      </c>
      <c r="Q387" s="515">
        <f t="shared" si="180"/>
        <v>0</v>
      </c>
      <c r="R387" s="515">
        <f t="shared" si="180"/>
        <v>0</v>
      </c>
      <c r="S387" s="507"/>
      <c r="T387" s="508"/>
      <c r="U387" s="509">
        <f t="shared" si="181"/>
        <v>8</v>
      </c>
      <c r="V387" s="47">
        <f t="shared" si="168"/>
        <v>0</v>
      </c>
      <c r="W387" s="510"/>
    </row>
    <row r="388" spans="1:23" ht="12" customHeight="1">
      <c r="A388" s="498">
        <v>112501</v>
      </c>
      <c r="B388" s="499"/>
      <c r="C388" s="500"/>
      <c r="D388" s="886"/>
      <c r="E388" s="501"/>
      <c r="F388" s="501"/>
      <c r="G388" s="501"/>
      <c r="H388" s="501"/>
      <c r="I388" s="887"/>
      <c r="J388" s="515">
        <f t="shared" si="177"/>
        <v>0</v>
      </c>
      <c r="K388" s="888">
        <f t="shared" si="178"/>
        <v>0</v>
      </c>
      <c r="L388" s="888">
        <f t="shared" si="178"/>
        <v>0</v>
      </c>
      <c r="M388" s="888">
        <f t="shared" si="178"/>
        <v>0</v>
      </c>
      <c r="N388" s="515">
        <f t="shared" si="179"/>
        <v>0</v>
      </c>
      <c r="O388" s="509">
        <f t="shared" si="179"/>
        <v>0</v>
      </c>
      <c r="P388" s="515">
        <f t="shared" si="180"/>
        <v>0</v>
      </c>
      <c r="Q388" s="888">
        <f t="shared" si="180"/>
        <v>0</v>
      </c>
      <c r="R388" s="889">
        <f t="shared" si="180"/>
        <v>0</v>
      </c>
      <c r="S388" s="507"/>
      <c r="T388" s="508"/>
      <c r="U388" s="509">
        <f t="shared" si="181"/>
        <v>0</v>
      </c>
      <c r="V388" s="47">
        <f t="shared" si="168"/>
        <v>0</v>
      </c>
      <c r="W388" s="510"/>
    </row>
    <row r="389" spans="1:23" ht="12" customHeight="1">
      <c r="A389" s="498">
        <v>112521</v>
      </c>
      <c r="B389" s="499"/>
      <c r="C389" s="500"/>
      <c r="D389" s="886"/>
      <c r="E389" s="501"/>
      <c r="F389" s="501"/>
      <c r="G389" s="501"/>
      <c r="H389" s="501"/>
      <c r="I389" s="887"/>
      <c r="J389" s="515">
        <f t="shared" si="177"/>
        <v>0</v>
      </c>
      <c r="K389" s="888">
        <f t="shared" ref="K389:K408" si="182">SUMIF($A$10:$A$377,$A389,K$10:K$377)</f>
        <v>0</v>
      </c>
      <c r="L389" s="888"/>
      <c r="M389" s="888"/>
      <c r="N389" s="515">
        <f t="shared" si="179"/>
        <v>0</v>
      </c>
      <c r="O389" s="509">
        <f t="shared" si="179"/>
        <v>0</v>
      </c>
      <c r="P389" s="515">
        <f t="shared" si="180"/>
        <v>0</v>
      </c>
      <c r="Q389" s="888">
        <f t="shared" si="180"/>
        <v>0</v>
      </c>
      <c r="R389" s="889">
        <f t="shared" si="180"/>
        <v>0</v>
      </c>
      <c r="S389" s="507"/>
      <c r="T389" s="508"/>
      <c r="U389" s="509">
        <f t="shared" si="181"/>
        <v>0</v>
      </c>
      <c r="V389" s="47">
        <f t="shared" si="168"/>
        <v>0</v>
      </c>
      <c r="W389" s="510"/>
    </row>
    <row r="390" spans="1:23" ht="12" customHeight="1">
      <c r="A390" s="498">
        <v>112591</v>
      </c>
      <c r="B390" s="499"/>
      <c r="C390" s="500"/>
      <c r="D390" s="886"/>
      <c r="E390" s="501"/>
      <c r="F390" s="501"/>
      <c r="G390" s="501"/>
      <c r="H390" s="501"/>
      <c r="I390" s="887"/>
      <c r="J390" s="515">
        <f t="shared" si="177"/>
        <v>0</v>
      </c>
      <c r="K390" s="888">
        <f t="shared" si="182"/>
        <v>0</v>
      </c>
      <c r="L390" s="888"/>
      <c r="M390" s="888"/>
      <c r="N390" s="515">
        <f t="shared" si="179"/>
        <v>0</v>
      </c>
      <c r="O390" s="509">
        <f t="shared" si="179"/>
        <v>0</v>
      </c>
      <c r="P390" s="515">
        <f t="shared" si="180"/>
        <v>0</v>
      </c>
      <c r="Q390" s="888">
        <f t="shared" si="180"/>
        <v>0</v>
      </c>
      <c r="R390" s="889">
        <f t="shared" si="180"/>
        <v>0</v>
      </c>
      <c r="S390" s="507"/>
      <c r="T390" s="508"/>
      <c r="U390" s="509">
        <f t="shared" si="181"/>
        <v>0</v>
      </c>
      <c r="V390" s="47">
        <f t="shared" si="168"/>
        <v>0</v>
      </c>
      <c r="W390" s="510"/>
    </row>
    <row r="391" spans="1:23" ht="12" customHeight="1">
      <c r="A391" s="498">
        <v>112601</v>
      </c>
      <c r="B391" s="499"/>
      <c r="C391" s="500"/>
      <c r="D391" s="886"/>
      <c r="E391" s="501"/>
      <c r="F391" s="501"/>
      <c r="G391" s="501"/>
      <c r="H391" s="501"/>
      <c r="I391" s="887"/>
      <c r="J391" s="515">
        <f t="shared" si="177"/>
        <v>0</v>
      </c>
      <c r="K391" s="888">
        <f t="shared" si="182"/>
        <v>0</v>
      </c>
      <c r="L391" s="888">
        <f>SUMIF($A$10:$A$377,$A391,L$10:L$377)</f>
        <v>0</v>
      </c>
      <c r="M391" s="888"/>
      <c r="N391" s="515">
        <f t="shared" si="179"/>
        <v>0</v>
      </c>
      <c r="O391" s="509">
        <f t="shared" si="179"/>
        <v>0</v>
      </c>
      <c r="P391" s="515">
        <f t="shared" si="180"/>
        <v>0</v>
      </c>
      <c r="Q391" s="888">
        <f t="shared" si="180"/>
        <v>0</v>
      </c>
      <c r="R391" s="889">
        <f t="shared" si="180"/>
        <v>0</v>
      </c>
      <c r="S391" s="507"/>
      <c r="T391" s="508"/>
      <c r="U391" s="509">
        <f t="shared" si="181"/>
        <v>0</v>
      </c>
      <c r="V391" s="47">
        <f t="shared" si="168"/>
        <v>0</v>
      </c>
      <c r="W391" s="510"/>
    </row>
    <row r="392" spans="1:23" ht="12" customHeight="1">
      <c r="A392" s="498">
        <v>112801</v>
      </c>
      <c r="B392" s="499"/>
      <c r="C392" s="500"/>
      <c r="D392" s="886"/>
      <c r="E392" s="501"/>
      <c r="F392" s="501"/>
      <c r="G392" s="501"/>
      <c r="H392" s="501"/>
      <c r="I392" s="887"/>
      <c r="J392" s="515">
        <f t="shared" si="177"/>
        <v>0</v>
      </c>
      <c r="K392" s="888">
        <f t="shared" si="182"/>
        <v>0</v>
      </c>
      <c r="L392" s="888">
        <f>SUMIF($A$10:$A$377,$A392,L$10:L$377)</f>
        <v>0</v>
      </c>
      <c r="M392" s="888">
        <f>SUMIF($A$10:$A$377,$A392,M$10:M$377)</f>
        <v>0</v>
      </c>
      <c r="N392" s="515">
        <f t="shared" si="179"/>
        <v>0</v>
      </c>
      <c r="O392" s="509">
        <f t="shared" si="179"/>
        <v>0</v>
      </c>
      <c r="P392" s="515">
        <f t="shared" si="180"/>
        <v>0</v>
      </c>
      <c r="Q392" s="888">
        <f t="shared" si="180"/>
        <v>0</v>
      </c>
      <c r="R392" s="889">
        <f t="shared" si="180"/>
        <v>0</v>
      </c>
      <c r="S392" s="507"/>
      <c r="T392" s="508"/>
      <c r="U392" s="509">
        <f t="shared" si="181"/>
        <v>0</v>
      </c>
      <c r="V392" s="47">
        <f t="shared" si="168"/>
        <v>0</v>
      </c>
      <c r="W392" s="510"/>
    </row>
    <row r="393" spans="1:23" ht="12.75" customHeight="1">
      <c r="A393" s="498">
        <v>113001</v>
      </c>
      <c r="B393" s="499"/>
      <c r="C393" s="500"/>
      <c r="D393" s="886"/>
      <c r="E393" s="501"/>
      <c r="F393" s="501"/>
      <c r="G393" s="501"/>
      <c r="H393" s="501"/>
      <c r="I393" s="887"/>
      <c r="J393" s="515">
        <f t="shared" si="177"/>
        <v>0</v>
      </c>
      <c r="K393" s="888">
        <f t="shared" si="182"/>
        <v>0</v>
      </c>
      <c r="L393" s="888">
        <f>SUMIF($A$10:$A$377,$A393,L$10:L$377)</f>
        <v>0</v>
      </c>
      <c r="M393" s="888">
        <f>SUMIF($A$10:$A$377,$A393,M$10:M$377)</f>
        <v>0</v>
      </c>
      <c r="N393" s="515">
        <f t="shared" si="179"/>
        <v>0</v>
      </c>
      <c r="O393" s="509">
        <f t="shared" si="179"/>
        <v>0</v>
      </c>
      <c r="P393" s="515">
        <f t="shared" si="180"/>
        <v>0</v>
      </c>
      <c r="Q393" s="888">
        <f t="shared" si="180"/>
        <v>0</v>
      </c>
      <c r="R393" s="889">
        <f t="shared" si="180"/>
        <v>0</v>
      </c>
      <c r="S393" s="507"/>
      <c r="T393" s="508"/>
      <c r="U393" s="509">
        <f t="shared" si="181"/>
        <v>0</v>
      </c>
      <c r="V393" s="47">
        <f t="shared" si="168"/>
        <v>0</v>
      </c>
      <c r="W393" s="510"/>
    </row>
    <row r="394" spans="1:23" ht="12.75" customHeight="1">
      <c r="A394" s="498">
        <v>113301</v>
      </c>
      <c r="B394" s="499"/>
      <c r="C394" s="500"/>
      <c r="D394" s="886"/>
      <c r="E394" s="501"/>
      <c r="F394" s="501"/>
      <c r="G394" s="501"/>
      <c r="H394" s="501"/>
      <c r="I394" s="887"/>
      <c r="J394" s="515">
        <f t="shared" si="177"/>
        <v>32</v>
      </c>
      <c r="K394" s="888">
        <f t="shared" si="182"/>
        <v>0</v>
      </c>
      <c r="L394" s="888"/>
      <c r="M394" s="888"/>
      <c r="N394" s="515">
        <f t="shared" si="179"/>
        <v>0</v>
      </c>
      <c r="O394" s="509">
        <f t="shared" si="179"/>
        <v>32</v>
      </c>
      <c r="P394" s="515">
        <f t="shared" si="180"/>
        <v>0</v>
      </c>
      <c r="Q394" s="888">
        <f t="shared" si="180"/>
        <v>0</v>
      </c>
      <c r="R394" s="889">
        <f t="shared" si="180"/>
        <v>0</v>
      </c>
      <c r="S394" s="507"/>
      <c r="T394" s="508"/>
      <c r="U394" s="509">
        <f t="shared" si="181"/>
        <v>32</v>
      </c>
      <c r="V394" s="47">
        <f t="shared" si="168"/>
        <v>0</v>
      </c>
      <c r="W394" s="510"/>
    </row>
    <row r="395" spans="1:23" ht="12" customHeight="1">
      <c r="A395" s="498">
        <v>113501</v>
      </c>
      <c r="B395" s="499"/>
      <c r="C395" s="500"/>
      <c r="D395" s="886"/>
      <c r="E395" s="501"/>
      <c r="F395" s="501"/>
      <c r="G395" s="501"/>
      <c r="H395" s="501"/>
      <c r="I395" s="887"/>
      <c r="J395" s="515">
        <f t="shared" si="177"/>
        <v>0</v>
      </c>
      <c r="K395" s="888">
        <f t="shared" si="182"/>
        <v>0</v>
      </c>
      <c r="L395" s="888">
        <f>SUMIF($A$10:$A$377,$A395,L$10:L$377)</f>
        <v>0</v>
      </c>
      <c r="M395" s="888">
        <f>SUMIF($A$10:$A$377,$A395,M$10:M$377)</f>
        <v>0</v>
      </c>
      <c r="N395" s="515">
        <f t="shared" si="179"/>
        <v>0</v>
      </c>
      <c r="O395" s="509">
        <f t="shared" si="179"/>
        <v>0</v>
      </c>
      <c r="P395" s="515">
        <f t="shared" si="180"/>
        <v>0</v>
      </c>
      <c r="Q395" s="888">
        <f t="shared" si="180"/>
        <v>0</v>
      </c>
      <c r="R395" s="889">
        <f t="shared" si="180"/>
        <v>0</v>
      </c>
      <c r="S395" s="507"/>
      <c r="T395" s="508"/>
      <c r="U395" s="509">
        <f t="shared" si="181"/>
        <v>0</v>
      </c>
      <c r="V395" s="47">
        <f t="shared" si="168"/>
        <v>0</v>
      </c>
      <c r="W395" s="510"/>
    </row>
    <row r="396" spans="1:23" ht="12" customHeight="1">
      <c r="A396" s="498">
        <v>113521</v>
      </c>
      <c r="B396" s="499"/>
      <c r="C396" s="500"/>
      <c r="D396" s="886"/>
      <c r="E396" s="501"/>
      <c r="F396" s="501"/>
      <c r="G396" s="501"/>
      <c r="H396" s="501"/>
      <c r="I396" s="887"/>
      <c r="J396" s="515">
        <f t="shared" si="177"/>
        <v>0</v>
      </c>
      <c r="K396" s="888">
        <f t="shared" si="182"/>
        <v>0</v>
      </c>
      <c r="L396" s="888">
        <f>SUMIF($A$10:$A$377,$A396,L$10:L$377)</f>
        <v>0</v>
      </c>
      <c r="M396" s="888">
        <f>SUMIF($A$10:$A$377,$A396,M$10:M$377)</f>
        <v>0</v>
      </c>
      <c r="N396" s="515">
        <f t="shared" si="179"/>
        <v>0</v>
      </c>
      <c r="O396" s="509">
        <f t="shared" si="179"/>
        <v>0</v>
      </c>
      <c r="P396" s="515">
        <f t="shared" si="180"/>
        <v>0</v>
      </c>
      <c r="Q396" s="888">
        <f t="shared" si="180"/>
        <v>0</v>
      </c>
      <c r="R396" s="889">
        <f t="shared" si="180"/>
        <v>0</v>
      </c>
      <c r="S396" s="507"/>
      <c r="T396" s="508"/>
      <c r="U396" s="509">
        <f t="shared" si="181"/>
        <v>0</v>
      </c>
      <c r="V396" s="47">
        <f t="shared" si="168"/>
        <v>0</v>
      </c>
      <c r="W396" s="510"/>
    </row>
    <row r="397" spans="1:23" ht="12" customHeight="1">
      <c r="A397" s="498">
        <v>113591</v>
      </c>
      <c r="B397" s="499"/>
      <c r="C397" s="500"/>
      <c r="D397" s="886"/>
      <c r="E397" s="501"/>
      <c r="F397" s="501"/>
      <c r="G397" s="501"/>
      <c r="H397" s="501"/>
      <c r="I397" s="887"/>
      <c r="J397" s="515">
        <f t="shared" si="177"/>
        <v>0</v>
      </c>
      <c r="K397" s="888">
        <f t="shared" si="182"/>
        <v>0</v>
      </c>
      <c r="L397" s="888"/>
      <c r="M397" s="888"/>
      <c r="N397" s="515">
        <f t="shared" si="179"/>
        <v>0</v>
      </c>
      <c r="O397" s="509">
        <f t="shared" si="179"/>
        <v>0</v>
      </c>
      <c r="P397" s="515">
        <f t="shared" si="180"/>
        <v>0</v>
      </c>
      <c r="Q397" s="888">
        <f t="shared" si="180"/>
        <v>0</v>
      </c>
      <c r="R397" s="889">
        <f t="shared" si="180"/>
        <v>0</v>
      </c>
      <c r="S397" s="507"/>
      <c r="T397" s="508"/>
      <c r="U397" s="509">
        <f t="shared" si="181"/>
        <v>0</v>
      </c>
      <c r="V397" s="47">
        <f t="shared" si="168"/>
        <v>0</v>
      </c>
      <c r="W397" s="510"/>
    </row>
    <row r="398" spans="1:23" ht="12" customHeight="1">
      <c r="A398" s="498">
        <v>113601</v>
      </c>
      <c r="B398" s="499"/>
      <c r="C398" s="500"/>
      <c r="D398" s="886"/>
      <c r="E398" s="501"/>
      <c r="F398" s="501"/>
      <c r="G398" s="501"/>
      <c r="H398" s="501"/>
      <c r="I398" s="887"/>
      <c r="J398" s="515">
        <f t="shared" si="177"/>
        <v>0</v>
      </c>
      <c r="K398" s="888">
        <f t="shared" si="182"/>
        <v>0</v>
      </c>
      <c r="L398" s="888">
        <f t="shared" ref="L398:M400" si="183">SUMIF($A$10:$A$377,$A398,L$10:L$377)</f>
        <v>0</v>
      </c>
      <c r="M398" s="888">
        <f t="shared" si="183"/>
        <v>0</v>
      </c>
      <c r="N398" s="515">
        <f t="shared" si="179"/>
        <v>0</v>
      </c>
      <c r="O398" s="509">
        <f t="shared" si="179"/>
        <v>0</v>
      </c>
      <c r="P398" s="515">
        <f t="shared" si="180"/>
        <v>0</v>
      </c>
      <c r="Q398" s="888">
        <f t="shared" si="180"/>
        <v>0</v>
      </c>
      <c r="R398" s="889">
        <f t="shared" si="180"/>
        <v>0</v>
      </c>
      <c r="S398" s="507"/>
      <c r="T398" s="508"/>
      <c r="U398" s="509">
        <f t="shared" si="181"/>
        <v>0</v>
      </c>
      <c r="V398" s="47">
        <f t="shared" si="168"/>
        <v>0</v>
      </c>
      <c r="W398" s="510"/>
    </row>
    <row r="399" spans="1:23" ht="12" customHeight="1">
      <c r="A399" s="498">
        <v>113801</v>
      </c>
      <c r="B399" s="499"/>
      <c r="C399" s="500"/>
      <c r="D399" s="886"/>
      <c r="E399" s="501"/>
      <c r="F399" s="501"/>
      <c r="G399" s="501"/>
      <c r="H399" s="501"/>
      <c r="I399" s="887"/>
      <c r="J399" s="515">
        <f t="shared" si="177"/>
        <v>0</v>
      </c>
      <c r="K399" s="888">
        <f t="shared" si="182"/>
        <v>0</v>
      </c>
      <c r="L399" s="888">
        <f t="shared" si="183"/>
        <v>0</v>
      </c>
      <c r="M399" s="888">
        <f t="shared" si="183"/>
        <v>0</v>
      </c>
      <c r="N399" s="515">
        <f t="shared" si="179"/>
        <v>0</v>
      </c>
      <c r="O399" s="509">
        <f t="shared" si="179"/>
        <v>0</v>
      </c>
      <c r="P399" s="515">
        <f t="shared" si="180"/>
        <v>0</v>
      </c>
      <c r="Q399" s="888">
        <f t="shared" si="180"/>
        <v>0</v>
      </c>
      <c r="R399" s="889">
        <f t="shared" si="180"/>
        <v>0</v>
      </c>
      <c r="S399" s="507"/>
      <c r="T399" s="508"/>
      <c r="U399" s="509">
        <f t="shared" si="181"/>
        <v>0</v>
      </c>
      <c r="V399" s="47">
        <f t="shared" si="168"/>
        <v>0</v>
      </c>
      <c r="W399" s="510"/>
    </row>
    <row r="400" spans="1:23" ht="12" customHeight="1">
      <c r="A400" s="498">
        <v>114001</v>
      </c>
      <c r="B400" s="499"/>
      <c r="C400" s="500"/>
      <c r="D400" s="886"/>
      <c r="E400" s="501"/>
      <c r="F400" s="501"/>
      <c r="G400" s="501"/>
      <c r="H400" s="501"/>
      <c r="I400" s="887"/>
      <c r="J400" s="515">
        <f t="shared" si="177"/>
        <v>8</v>
      </c>
      <c r="K400" s="888">
        <f t="shared" si="182"/>
        <v>0</v>
      </c>
      <c r="L400" s="888">
        <f t="shared" si="183"/>
        <v>0</v>
      </c>
      <c r="M400" s="888">
        <f t="shared" si="183"/>
        <v>0</v>
      </c>
      <c r="N400" s="515">
        <f t="shared" si="179"/>
        <v>0</v>
      </c>
      <c r="O400" s="509">
        <f t="shared" si="179"/>
        <v>8</v>
      </c>
      <c r="P400" s="515">
        <f t="shared" si="180"/>
        <v>0</v>
      </c>
      <c r="Q400" s="888">
        <f t="shared" si="180"/>
        <v>0</v>
      </c>
      <c r="R400" s="889">
        <f t="shared" si="180"/>
        <v>0</v>
      </c>
      <c r="S400" s="507"/>
      <c r="T400" s="508"/>
      <c r="U400" s="509">
        <f t="shared" si="181"/>
        <v>8</v>
      </c>
      <c r="V400" s="47">
        <f t="shared" si="168"/>
        <v>0</v>
      </c>
      <c r="W400" s="510"/>
    </row>
    <row r="401" spans="1:23" ht="12" customHeight="1">
      <c r="A401" s="498" t="s">
        <v>236</v>
      </c>
      <c r="B401" s="499"/>
      <c r="C401" s="500"/>
      <c r="D401" s="886"/>
      <c r="E401" s="501"/>
      <c r="F401" s="501"/>
      <c r="G401" s="501"/>
      <c r="H401" s="501"/>
      <c r="I401" s="887"/>
      <c r="J401" s="515">
        <f t="shared" si="177"/>
        <v>150</v>
      </c>
      <c r="K401" s="888">
        <f t="shared" si="182"/>
        <v>0</v>
      </c>
      <c r="L401" s="888"/>
      <c r="M401" s="888"/>
      <c r="N401" s="515">
        <f t="shared" si="179"/>
        <v>0</v>
      </c>
      <c r="O401" s="509">
        <f t="shared" si="179"/>
        <v>150</v>
      </c>
      <c r="P401" s="515">
        <f t="shared" si="180"/>
        <v>0</v>
      </c>
      <c r="Q401" s="515">
        <f t="shared" si="180"/>
        <v>0</v>
      </c>
      <c r="R401" s="515">
        <f t="shared" si="180"/>
        <v>0</v>
      </c>
      <c r="S401" s="507"/>
      <c r="T401" s="507"/>
      <c r="U401" s="515">
        <f t="shared" si="181"/>
        <v>150</v>
      </c>
      <c r="V401" s="47">
        <f t="shared" si="168"/>
        <v>0</v>
      </c>
      <c r="W401" s="510"/>
    </row>
    <row r="402" spans="1:23" ht="12" customHeight="1">
      <c r="A402" s="498">
        <v>114101</v>
      </c>
      <c r="B402" s="499"/>
      <c r="C402" s="500"/>
      <c r="D402" s="886"/>
      <c r="E402" s="501"/>
      <c r="F402" s="501"/>
      <c r="G402" s="501"/>
      <c r="H402" s="501"/>
      <c r="I402" s="887"/>
      <c r="J402" s="515">
        <f t="shared" si="177"/>
        <v>0</v>
      </c>
      <c r="K402" s="888">
        <f t="shared" si="182"/>
        <v>0</v>
      </c>
      <c r="L402" s="888">
        <f>SUMIF($A$10:$A$377,$A402,L$10:L$377)</f>
        <v>0</v>
      </c>
      <c r="M402" s="888">
        <f>SUMIF($A$10:$A$377,$A402,M$10:M$377)</f>
        <v>0</v>
      </c>
      <c r="N402" s="515">
        <f t="shared" si="179"/>
        <v>0</v>
      </c>
      <c r="O402" s="509">
        <f t="shared" si="179"/>
        <v>0</v>
      </c>
      <c r="P402" s="515">
        <f t="shared" si="180"/>
        <v>0</v>
      </c>
      <c r="Q402" s="888">
        <f t="shared" si="180"/>
        <v>0</v>
      </c>
      <c r="R402" s="889">
        <f t="shared" si="180"/>
        <v>0</v>
      </c>
      <c r="S402" s="507"/>
      <c r="T402" s="508"/>
      <c r="U402" s="509">
        <f t="shared" si="181"/>
        <v>0</v>
      </c>
      <c r="V402" s="47">
        <f t="shared" si="168"/>
        <v>0</v>
      </c>
      <c r="W402" s="510"/>
    </row>
    <row r="403" spans="1:23" ht="12" customHeight="1">
      <c r="A403" s="498">
        <v>114301</v>
      </c>
      <c r="B403" s="499"/>
      <c r="C403" s="500"/>
      <c r="D403" s="886"/>
      <c r="E403" s="501"/>
      <c r="F403" s="501"/>
      <c r="G403" s="501"/>
      <c r="H403" s="501"/>
      <c r="I403" s="887"/>
      <c r="J403" s="515">
        <f t="shared" si="177"/>
        <v>0</v>
      </c>
      <c r="K403" s="888">
        <f t="shared" si="182"/>
        <v>0</v>
      </c>
      <c r="L403" s="888"/>
      <c r="M403" s="888"/>
      <c r="N403" s="515">
        <f t="shared" si="179"/>
        <v>0</v>
      </c>
      <c r="O403" s="509">
        <f t="shared" si="179"/>
        <v>0</v>
      </c>
      <c r="P403" s="515">
        <f t="shared" si="180"/>
        <v>0</v>
      </c>
      <c r="Q403" s="888">
        <f t="shared" si="180"/>
        <v>0</v>
      </c>
      <c r="R403" s="889">
        <f t="shared" si="180"/>
        <v>0</v>
      </c>
      <c r="S403" s="507"/>
      <c r="T403" s="508"/>
      <c r="U403" s="509">
        <f t="shared" si="181"/>
        <v>0</v>
      </c>
      <c r="V403" s="47">
        <f t="shared" si="168"/>
        <v>0</v>
      </c>
      <c r="W403" s="510"/>
    </row>
    <row r="404" spans="1:23" ht="12" customHeight="1">
      <c r="A404" s="498">
        <v>114501</v>
      </c>
      <c r="B404" s="499"/>
      <c r="C404" s="500"/>
      <c r="D404" s="886"/>
      <c r="E404" s="501"/>
      <c r="F404" s="501"/>
      <c r="G404" s="501"/>
      <c r="H404" s="501"/>
      <c r="I404" s="887"/>
      <c r="J404" s="515">
        <f t="shared" si="177"/>
        <v>0</v>
      </c>
      <c r="K404" s="888">
        <f t="shared" si="182"/>
        <v>0</v>
      </c>
      <c r="L404" s="888">
        <f t="shared" ref="L404:M408" si="184">SUMIF($A$10:$A$377,$A404,L$10:L$377)</f>
        <v>0</v>
      </c>
      <c r="M404" s="888">
        <f t="shared" si="184"/>
        <v>0</v>
      </c>
      <c r="N404" s="515">
        <f t="shared" si="179"/>
        <v>0</v>
      </c>
      <c r="O404" s="509">
        <f t="shared" si="179"/>
        <v>0</v>
      </c>
      <c r="P404" s="515">
        <f t="shared" si="180"/>
        <v>0</v>
      </c>
      <c r="Q404" s="888">
        <f t="shared" si="180"/>
        <v>0</v>
      </c>
      <c r="R404" s="889">
        <f t="shared" si="180"/>
        <v>0</v>
      </c>
      <c r="S404" s="507"/>
      <c r="T404" s="508"/>
      <c r="U404" s="509">
        <f t="shared" si="181"/>
        <v>0</v>
      </c>
      <c r="V404" s="47">
        <f t="shared" si="168"/>
        <v>0</v>
      </c>
      <c r="W404" s="510"/>
    </row>
    <row r="405" spans="1:23" ht="12" customHeight="1">
      <c r="A405" s="498">
        <v>114521</v>
      </c>
      <c r="B405" s="499"/>
      <c r="C405" s="500"/>
      <c r="D405" s="886"/>
      <c r="E405" s="501"/>
      <c r="F405" s="501"/>
      <c r="G405" s="501"/>
      <c r="H405" s="501"/>
      <c r="I405" s="887"/>
      <c r="J405" s="515">
        <f t="shared" si="177"/>
        <v>0</v>
      </c>
      <c r="K405" s="888">
        <f t="shared" si="182"/>
        <v>0</v>
      </c>
      <c r="L405" s="888">
        <f t="shared" si="184"/>
        <v>0</v>
      </c>
      <c r="M405" s="888">
        <f t="shared" si="184"/>
        <v>0</v>
      </c>
      <c r="N405" s="515">
        <f t="shared" si="179"/>
        <v>0</v>
      </c>
      <c r="O405" s="509">
        <f t="shared" si="179"/>
        <v>0</v>
      </c>
      <c r="P405" s="515">
        <f t="shared" si="180"/>
        <v>0</v>
      </c>
      <c r="Q405" s="888">
        <f t="shared" si="180"/>
        <v>0</v>
      </c>
      <c r="R405" s="889">
        <f t="shared" si="180"/>
        <v>0</v>
      </c>
      <c r="S405" s="507"/>
      <c r="T405" s="508"/>
      <c r="U405" s="509">
        <f t="shared" si="181"/>
        <v>0</v>
      </c>
      <c r="V405" s="47">
        <f t="shared" si="168"/>
        <v>0</v>
      </c>
      <c r="W405" s="510"/>
    </row>
    <row r="406" spans="1:23" ht="12" customHeight="1">
      <c r="A406" s="498">
        <v>114591</v>
      </c>
      <c r="B406" s="499"/>
      <c r="C406" s="500"/>
      <c r="D406" s="886"/>
      <c r="E406" s="501"/>
      <c r="F406" s="501"/>
      <c r="G406" s="501"/>
      <c r="H406" s="501"/>
      <c r="I406" s="887"/>
      <c r="J406" s="515">
        <f t="shared" si="177"/>
        <v>0</v>
      </c>
      <c r="K406" s="888">
        <f t="shared" si="182"/>
        <v>0</v>
      </c>
      <c r="L406" s="888">
        <f t="shared" si="184"/>
        <v>0</v>
      </c>
      <c r="M406" s="888">
        <f t="shared" si="184"/>
        <v>0</v>
      </c>
      <c r="N406" s="515">
        <f t="shared" ref="N406:O425" si="185">SUMIF($A$10:$A$382,$A406,N$10:N$382)</f>
        <v>0</v>
      </c>
      <c r="O406" s="509">
        <f t="shared" si="185"/>
        <v>0</v>
      </c>
      <c r="P406" s="515">
        <f t="shared" si="180"/>
        <v>0</v>
      </c>
      <c r="Q406" s="888">
        <f t="shared" si="180"/>
        <v>0</v>
      </c>
      <c r="R406" s="889">
        <f t="shared" si="180"/>
        <v>0</v>
      </c>
      <c r="S406" s="507"/>
      <c r="T406" s="508"/>
      <c r="U406" s="509">
        <f t="shared" si="181"/>
        <v>0</v>
      </c>
      <c r="V406" s="47">
        <f t="shared" si="168"/>
        <v>0</v>
      </c>
      <c r="W406" s="510"/>
    </row>
    <row r="407" spans="1:23" ht="12" customHeight="1">
      <c r="A407" s="498">
        <v>114601</v>
      </c>
      <c r="B407" s="499"/>
      <c r="C407" s="500"/>
      <c r="D407" s="886"/>
      <c r="E407" s="501"/>
      <c r="F407" s="501"/>
      <c r="G407" s="501"/>
      <c r="H407" s="501"/>
      <c r="I407" s="887"/>
      <c r="J407" s="515">
        <f t="shared" si="177"/>
        <v>0</v>
      </c>
      <c r="K407" s="888">
        <f t="shared" si="182"/>
        <v>0</v>
      </c>
      <c r="L407" s="888">
        <f t="shared" si="184"/>
        <v>42</v>
      </c>
      <c r="M407" s="888">
        <f t="shared" si="184"/>
        <v>0</v>
      </c>
      <c r="N407" s="515">
        <f t="shared" si="185"/>
        <v>0</v>
      </c>
      <c r="O407" s="509">
        <f t="shared" si="185"/>
        <v>42</v>
      </c>
      <c r="P407" s="515">
        <f t="shared" si="180"/>
        <v>0</v>
      </c>
      <c r="Q407" s="888">
        <f t="shared" si="180"/>
        <v>0</v>
      </c>
      <c r="R407" s="889">
        <f t="shared" si="180"/>
        <v>0</v>
      </c>
      <c r="S407" s="507"/>
      <c r="T407" s="508"/>
      <c r="U407" s="509">
        <f t="shared" si="181"/>
        <v>42</v>
      </c>
      <c r="V407" s="47">
        <f t="shared" si="168"/>
        <v>0</v>
      </c>
      <c r="W407" s="510"/>
    </row>
    <row r="408" spans="1:23" ht="12" customHeight="1">
      <c r="A408" s="498" t="s">
        <v>234</v>
      </c>
      <c r="B408" s="499"/>
      <c r="C408" s="500"/>
      <c r="D408" s="886"/>
      <c r="E408" s="501"/>
      <c r="F408" s="501"/>
      <c r="G408" s="501"/>
      <c r="H408" s="501"/>
      <c r="I408" s="887"/>
      <c r="J408" s="515">
        <f t="shared" si="177"/>
        <v>0</v>
      </c>
      <c r="K408" s="888">
        <f t="shared" si="182"/>
        <v>0</v>
      </c>
      <c r="L408" s="888">
        <f t="shared" si="184"/>
        <v>8</v>
      </c>
      <c r="M408" s="888">
        <f t="shared" si="184"/>
        <v>0</v>
      </c>
      <c r="N408" s="515">
        <f t="shared" si="185"/>
        <v>0</v>
      </c>
      <c r="O408" s="509">
        <f t="shared" si="185"/>
        <v>8</v>
      </c>
      <c r="P408" s="515"/>
      <c r="Q408" s="888"/>
      <c r="R408" s="889">
        <f t="shared" ref="R408:R471" si="186">SUMIF($A$10:$A$377,$A408,R$10:R$377)</f>
        <v>0</v>
      </c>
      <c r="S408" s="507"/>
      <c r="T408" s="508"/>
      <c r="U408" s="509">
        <f t="shared" si="181"/>
        <v>8</v>
      </c>
      <c r="V408" s="47">
        <f t="shared" ref="V408:V482" si="187">O408+R408-U408</f>
        <v>0</v>
      </c>
      <c r="W408" s="510"/>
    </row>
    <row r="409" spans="1:23" ht="12" customHeight="1">
      <c r="A409" s="498">
        <v>114701</v>
      </c>
      <c r="B409" s="499"/>
      <c r="C409" s="500"/>
      <c r="D409" s="886"/>
      <c r="E409" s="501"/>
      <c r="F409" s="501"/>
      <c r="G409" s="501"/>
      <c r="H409" s="501"/>
      <c r="I409" s="887"/>
      <c r="J409" s="515">
        <f t="shared" si="177"/>
        <v>0</v>
      </c>
      <c r="K409" s="515">
        <f t="shared" ref="K409:M411" si="188">SUMIF($A$10:$A$382,$A409,K$10:K$382)</f>
        <v>0</v>
      </c>
      <c r="L409" s="515">
        <f t="shared" si="188"/>
        <v>0</v>
      </c>
      <c r="M409" s="515">
        <f t="shared" si="188"/>
        <v>0</v>
      </c>
      <c r="N409" s="515">
        <f t="shared" si="185"/>
        <v>0</v>
      </c>
      <c r="O409" s="509">
        <f t="shared" si="185"/>
        <v>0</v>
      </c>
      <c r="P409" s="515"/>
      <c r="Q409" s="888">
        <f>SUMIF($A$10:$A$377,$A409,Q$10:Q$377)</f>
        <v>0</v>
      </c>
      <c r="R409" s="889">
        <f t="shared" si="186"/>
        <v>0</v>
      </c>
      <c r="S409" s="507"/>
      <c r="T409" s="508"/>
      <c r="U409" s="509">
        <f t="shared" si="181"/>
        <v>0</v>
      </c>
      <c r="V409" s="47">
        <f t="shared" si="187"/>
        <v>0</v>
      </c>
      <c r="W409" s="510"/>
    </row>
    <row r="410" spans="1:23" ht="12" customHeight="1">
      <c r="A410" s="498" t="s">
        <v>232</v>
      </c>
      <c r="B410" s="499"/>
      <c r="C410" s="500"/>
      <c r="D410" s="886"/>
      <c r="E410" s="501"/>
      <c r="F410" s="501"/>
      <c r="G410" s="501"/>
      <c r="H410" s="501"/>
      <c r="I410" s="887"/>
      <c r="J410" s="515">
        <f t="shared" si="177"/>
        <v>0</v>
      </c>
      <c r="K410" s="515">
        <f t="shared" si="188"/>
        <v>0</v>
      </c>
      <c r="L410" s="515">
        <f t="shared" si="188"/>
        <v>0</v>
      </c>
      <c r="M410" s="515">
        <f t="shared" si="188"/>
        <v>0</v>
      </c>
      <c r="N410" s="515">
        <f t="shared" si="185"/>
        <v>0</v>
      </c>
      <c r="O410" s="515">
        <f t="shared" si="185"/>
        <v>0</v>
      </c>
      <c r="P410" s="515"/>
      <c r="Q410" s="888"/>
      <c r="R410" s="889">
        <f t="shared" si="186"/>
        <v>0</v>
      </c>
      <c r="S410" s="507"/>
      <c r="T410" s="508"/>
      <c r="U410" s="509">
        <f t="shared" si="181"/>
        <v>0</v>
      </c>
      <c r="V410" s="47">
        <f t="shared" si="187"/>
        <v>0</v>
      </c>
      <c r="W410" s="510"/>
    </row>
    <row r="411" spans="1:23" ht="12" customHeight="1">
      <c r="A411" s="498" t="s">
        <v>496</v>
      </c>
      <c r="B411" s="499"/>
      <c r="C411" s="500"/>
      <c r="D411" s="886"/>
      <c r="E411" s="501"/>
      <c r="F411" s="501"/>
      <c r="G411" s="501"/>
      <c r="H411" s="501"/>
      <c r="I411" s="887"/>
      <c r="J411" s="515">
        <f t="shared" si="177"/>
        <v>0</v>
      </c>
      <c r="K411" s="515">
        <f t="shared" si="188"/>
        <v>0</v>
      </c>
      <c r="L411" s="515">
        <f t="shared" si="188"/>
        <v>0</v>
      </c>
      <c r="M411" s="515">
        <f t="shared" si="188"/>
        <v>0</v>
      </c>
      <c r="N411" s="515">
        <f t="shared" si="185"/>
        <v>0</v>
      </c>
      <c r="O411" s="516">
        <f t="shared" si="185"/>
        <v>0</v>
      </c>
      <c r="P411" s="515"/>
      <c r="Q411" s="888"/>
      <c r="R411" s="889">
        <f t="shared" si="186"/>
        <v>0</v>
      </c>
      <c r="S411" s="507"/>
      <c r="T411" s="508"/>
      <c r="U411" s="509">
        <f t="shared" si="181"/>
        <v>0</v>
      </c>
      <c r="V411" s="47">
        <f t="shared" si="187"/>
        <v>0</v>
      </c>
      <c r="W411" s="510"/>
    </row>
    <row r="412" spans="1:23" ht="12" customHeight="1">
      <c r="A412" s="498">
        <v>115001</v>
      </c>
      <c r="B412" s="499"/>
      <c r="C412" s="500"/>
      <c r="D412" s="886"/>
      <c r="E412" s="501"/>
      <c r="F412" s="501"/>
      <c r="G412" s="501"/>
      <c r="H412" s="501"/>
      <c r="I412" s="887"/>
      <c r="J412" s="515">
        <f t="shared" si="177"/>
        <v>0</v>
      </c>
      <c r="K412" s="888">
        <f t="shared" ref="K412:M430" si="189">SUMIF($A$10:$A$377,$A412,K$10:K$377)</f>
        <v>0</v>
      </c>
      <c r="L412" s="888">
        <f t="shared" si="189"/>
        <v>0</v>
      </c>
      <c r="M412" s="888">
        <f t="shared" si="189"/>
        <v>0</v>
      </c>
      <c r="N412" s="515">
        <f t="shared" si="185"/>
        <v>0</v>
      </c>
      <c r="O412" s="509">
        <f t="shared" si="185"/>
        <v>0</v>
      </c>
      <c r="P412" s="515">
        <f t="shared" ref="P412:Q431" si="190">SUMIF($A$10:$A$377,$A412,P$10:P$377)</f>
        <v>0</v>
      </c>
      <c r="Q412" s="888">
        <f t="shared" si="190"/>
        <v>0</v>
      </c>
      <c r="R412" s="889">
        <f t="shared" si="186"/>
        <v>0</v>
      </c>
      <c r="S412" s="507"/>
      <c r="T412" s="508"/>
      <c r="U412" s="509">
        <f t="shared" si="181"/>
        <v>0</v>
      </c>
      <c r="V412" s="47">
        <f t="shared" si="187"/>
        <v>0</v>
      </c>
      <c r="W412" s="510"/>
    </row>
    <row r="413" spans="1:23" ht="12" customHeight="1">
      <c r="A413" s="498">
        <v>115501</v>
      </c>
      <c r="B413" s="499"/>
      <c r="C413" s="500"/>
      <c r="D413" s="886"/>
      <c r="E413" s="501"/>
      <c r="F413" s="501"/>
      <c r="G413" s="501"/>
      <c r="H413" s="501"/>
      <c r="I413" s="887"/>
      <c r="J413" s="515">
        <f t="shared" si="177"/>
        <v>0</v>
      </c>
      <c r="K413" s="888">
        <f t="shared" si="189"/>
        <v>0</v>
      </c>
      <c r="L413" s="888">
        <f t="shared" si="189"/>
        <v>0</v>
      </c>
      <c r="M413" s="888">
        <f t="shared" si="189"/>
        <v>0</v>
      </c>
      <c r="N413" s="515">
        <f t="shared" si="185"/>
        <v>0</v>
      </c>
      <c r="O413" s="509">
        <f t="shared" si="185"/>
        <v>0</v>
      </c>
      <c r="P413" s="515">
        <f t="shared" si="190"/>
        <v>0</v>
      </c>
      <c r="Q413" s="888">
        <f t="shared" si="190"/>
        <v>200</v>
      </c>
      <c r="R413" s="889">
        <f t="shared" si="186"/>
        <v>200</v>
      </c>
      <c r="S413" s="507"/>
      <c r="T413" s="508"/>
      <c r="U413" s="509">
        <f t="shared" si="181"/>
        <v>200</v>
      </c>
      <c r="V413" s="47">
        <f t="shared" si="187"/>
        <v>0</v>
      </c>
      <c r="W413" s="510"/>
    </row>
    <row r="414" spans="1:23" ht="12" customHeight="1">
      <c r="A414" s="498">
        <v>115591</v>
      </c>
      <c r="B414" s="499"/>
      <c r="C414" s="500"/>
      <c r="D414" s="886"/>
      <c r="E414" s="501"/>
      <c r="F414" s="501"/>
      <c r="G414" s="501"/>
      <c r="H414" s="501"/>
      <c r="I414" s="887"/>
      <c r="J414" s="515">
        <f t="shared" si="177"/>
        <v>0</v>
      </c>
      <c r="K414" s="888">
        <f t="shared" si="189"/>
        <v>0</v>
      </c>
      <c r="L414" s="888">
        <f t="shared" si="189"/>
        <v>0</v>
      </c>
      <c r="M414" s="888">
        <f t="shared" si="189"/>
        <v>0</v>
      </c>
      <c r="N414" s="515">
        <f t="shared" si="185"/>
        <v>0</v>
      </c>
      <c r="O414" s="509">
        <f t="shared" si="185"/>
        <v>0</v>
      </c>
      <c r="P414" s="515">
        <f t="shared" si="190"/>
        <v>0</v>
      </c>
      <c r="Q414" s="888">
        <f t="shared" si="190"/>
        <v>0</v>
      </c>
      <c r="R414" s="889">
        <f t="shared" si="186"/>
        <v>0</v>
      </c>
      <c r="S414" s="507"/>
      <c r="T414" s="508"/>
      <c r="U414" s="509">
        <f t="shared" si="181"/>
        <v>0</v>
      </c>
      <c r="V414" s="47">
        <f t="shared" si="187"/>
        <v>0</v>
      </c>
      <c r="W414" s="510"/>
    </row>
    <row r="415" spans="1:23" ht="12" customHeight="1">
      <c r="A415" s="498">
        <v>115701</v>
      </c>
      <c r="B415" s="499"/>
      <c r="C415" s="500"/>
      <c r="D415" s="886"/>
      <c r="E415" s="501"/>
      <c r="F415" s="501"/>
      <c r="G415" s="501"/>
      <c r="H415" s="501"/>
      <c r="I415" s="887"/>
      <c r="J415" s="515">
        <f t="shared" si="177"/>
        <v>0</v>
      </c>
      <c r="K415" s="888">
        <f t="shared" si="189"/>
        <v>0</v>
      </c>
      <c r="L415" s="888">
        <f t="shared" si="189"/>
        <v>0</v>
      </c>
      <c r="M415" s="888">
        <f t="shared" si="189"/>
        <v>0</v>
      </c>
      <c r="N415" s="515">
        <f t="shared" si="185"/>
        <v>0</v>
      </c>
      <c r="O415" s="509">
        <f t="shared" si="185"/>
        <v>0</v>
      </c>
      <c r="P415" s="515">
        <f t="shared" si="190"/>
        <v>0</v>
      </c>
      <c r="Q415" s="888">
        <f t="shared" si="190"/>
        <v>0</v>
      </c>
      <c r="R415" s="889">
        <f t="shared" si="186"/>
        <v>0</v>
      </c>
      <c r="S415" s="507"/>
      <c r="T415" s="508"/>
      <c r="U415" s="509">
        <f t="shared" si="181"/>
        <v>0</v>
      </c>
      <c r="V415" s="47">
        <f t="shared" si="187"/>
        <v>0</v>
      </c>
      <c r="W415" s="510"/>
    </row>
    <row r="416" spans="1:23" ht="12" customHeight="1">
      <c r="A416" s="498">
        <v>120000</v>
      </c>
      <c r="B416" s="499"/>
      <c r="C416" s="500"/>
      <c r="D416" s="886"/>
      <c r="E416" s="501"/>
      <c r="F416" s="501"/>
      <c r="G416" s="501"/>
      <c r="H416" s="501"/>
      <c r="I416" s="887"/>
      <c r="J416" s="515">
        <f t="shared" si="177"/>
        <v>0</v>
      </c>
      <c r="K416" s="888">
        <f t="shared" si="189"/>
        <v>0</v>
      </c>
      <c r="L416" s="888">
        <f t="shared" si="189"/>
        <v>0</v>
      </c>
      <c r="M416" s="888">
        <f t="shared" si="189"/>
        <v>0</v>
      </c>
      <c r="N416" s="515">
        <f t="shared" si="185"/>
        <v>0</v>
      </c>
      <c r="O416" s="509">
        <f t="shared" si="185"/>
        <v>0</v>
      </c>
      <c r="P416" s="515">
        <f t="shared" si="190"/>
        <v>0</v>
      </c>
      <c r="Q416" s="888">
        <f t="shared" si="190"/>
        <v>0</v>
      </c>
      <c r="R416" s="889">
        <f t="shared" si="186"/>
        <v>0</v>
      </c>
      <c r="S416" s="507"/>
      <c r="T416" s="508"/>
      <c r="U416" s="509">
        <f t="shared" si="181"/>
        <v>0</v>
      </c>
      <c r="V416" s="47">
        <f t="shared" si="187"/>
        <v>0</v>
      </c>
      <c r="W416" s="510"/>
    </row>
    <row r="417" spans="1:23" ht="12" customHeight="1">
      <c r="A417" s="498">
        <v>120100</v>
      </c>
      <c r="B417" s="499"/>
      <c r="C417" s="500"/>
      <c r="D417" s="886"/>
      <c r="E417" s="501"/>
      <c r="F417" s="501"/>
      <c r="G417" s="501"/>
      <c r="H417" s="501"/>
      <c r="I417" s="887"/>
      <c r="J417" s="515">
        <f t="shared" si="177"/>
        <v>0</v>
      </c>
      <c r="K417" s="888">
        <f t="shared" si="189"/>
        <v>0</v>
      </c>
      <c r="L417" s="888">
        <f t="shared" si="189"/>
        <v>0</v>
      </c>
      <c r="M417" s="888">
        <f t="shared" si="189"/>
        <v>0</v>
      </c>
      <c r="N417" s="515">
        <f t="shared" si="185"/>
        <v>0</v>
      </c>
      <c r="O417" s="509">
        <f t="shared" si="185"/>
        <v>0</v>
      </c>
      <c r="P417" s="515">
        <f t="shared" si="190"/>
        <v>0</v>
      </c>
      <c r="Q417" s="888">
        <f t="shared" si="190"/>
        <v>0</v>
      </c>
      <c r="R417" s="889">
        <f t="shared" si="186"/>
        <v>0</v>
      </c>
      <c r="S417" s="507"/>
      <c r="T417" s="508"/>
      <c r="U417" s="509">
        <f t="shared" si="181"/>
        <v>0</v>
      </c>
      <c r="V417" s="47">
        <f t="shared" si="187"/>
        <v>0</v>
      </c>
      <c r="W417" s="510"/>
    </row>
    <row r="418" spans="1:23" ht="12" customHeight="1">
      <c r="A418" s="498">
        <v>120110</v>
      </c>
      <c r="B418" s="499"/>
      <c r="C418" s="500"/>
      <c r="D418" s="886"/>
      <c r="E418" s="501"/>
      <c r="F418" s="501"/>
      <c r="G418" s="501"/>
      <c r="H418" s="501"/>
      <c r="I418" s="887"/>
      <c r="J418" s="515">
        <f t="shared" si="177"/>
        <v>0</v>
      </c>
      <c r="K418" s="888">
        <f t="shared" si="189"/>
        <v>0</v>
      </c>
      <c r="L418" s="888">
        <f t="shared" si="189"/>
        <v>0</v>
      </c>
      <c r="M418" s="888">
        <f t="shared" si="189"/>
        <v>0</v>
      </c>
      <c r="N418" s="515">
        <f t="shared" si="185"/>
        <v>0</v>
      </c>
      <c r="O418" s="509">
        <f t="shared" si="185"/>
        <v>0</v>
      </c>
      <c r="P418" s="515">
        <f t="shared" si="190"/>
        <v>0</v>
      </c>
      <c r="Q418" s="888">
        <f t="shared" si="190"/>
        <v>0</v>
      </c>
      <c r="R418" s="889">
        <f t="shared" si="186"/>
        <v>0</v>
      </c>
      <c r="S418" s="507"/>
      <c r="T418" s="508"/>
      <c r="U418" s="509">
        <f t="shared" si="181"/>
        <v>0</v>
      </c>
      <c r="V418" s="47">
        <f t="shared" si="187"/>
        <v>0</v>
      </c>
      <c r="W418" s="510"/>
    </row>
    <row r="419" spans="1:23" ht="12" customHeight="1">
      <c r="A419" s="498">
        <v>120500</v>
      </c>
      <c r="B419" s="499"/>
      <c r="C419" s="500"/>
      <c r="D419" s="886"/>
      <c r="E419" s="501"/>
      <c r="F419" s="501"/>
      <c r="G419" s="501"/>
      <c r="H419" s="501"/>
      <c r="I419" s="887"/>
      <c r="J419" s="515">
        <f t="shared" si="177"/>
        <v>0</v>
      </c>
      <c r="K419" s="888">
        <f t="shared" si="189"/>
        <v>0</v>
      </c>
      <c r="L419" s="888">
        <f t="shared" si="189"/>
        <v>0</v>
      </c>
      <c r="M419" s="888">
        <f t="shared" si="189"/>
        <v>0</v>
      </c>
      <c r="N419" s="515">
        <f t="shared" si="185"/>
        <v>0</v>
      </c>
      <c r="O419" s="509">
        <f t="shared" si="185"/>
        <v>0</v>
      </c>
      <c r="P419" s="515">
        <f t="shared" si="190"/>
        <v>0</v>
      </c>
      <c r="Q419" s="888">
        <f t="shared" si="190"/>
        <v>0</v>
      </c>
      <c r="R419" s="889">
        <f t="shared" si="186"/>
        <v>0</v>
      </c>
      <c r="S419" s="507"/>
      <c r="T419" s="508"/>
      <c r="U419" s="509">
        <f t="shared" si="181"/>
        <v>0</v>
      </c>
      <c r="V419" s="47">
        <f t="shared" si="187"/>
        <v>0</v>
      </c>
      <c r="W419" s="510"/>
    </row>
    <row r="420" spans="1:23" ht="12" customHeight="1">
      <c r="A420" s="498">
        <v>121701</v>
      </c>
      <c r="B420" s="499"/>
      <c r="C420" s="500"/>
      <c r="D420" s="886"/>
      <c r="E420" s="501"/>
      <c r="F420" s="501"/>
      <c r="G420" s="501"/>
      <c r="H420" s="501"/>
      <c r="I420" s="887"/>
      <c r="J420" s="515">
        <f t="shared" si="177"/>
        <v>0</v>
      </c>
      <c r="K420" s="888">
        <f t="shared" si="189"/>
        <v>0</v>
      </c>
      <c r="L420" s="888">
        <f t="shared" si="189"/>
        <v>0</v>
      </c>
      <c r="M420" s="888">
        <f t="shared" si="189"/>
        <v>0</v>
      </c>
      <c r="N420" s="515">
        <f t="shared" si="185"/>
        <v>0</v>
      </c>
      <c r="O420" s="509">
        <f t="shared" si="185"/>
        <v>0</v>
      </c>
      <c r="P420" s="515">
        <f t="shared" si="190"/>
        <v>0</v>
      </c>
      <c r="Q420" s="888">
        <f t="shared" si="190"/>
        <v>0</v>
      </c>
      <c r="R420" s="889">
        <f t="shared" si="186"/>
        <v>0</v>
      </c>
      <c r="S420" s="507"/>
      <c r="T420" s="508"/>
      <c r="U420" s="509">
        <f t="shared" si="181"/>
        <v>0</v>
      </c>
      <c r="V420" s="47">
        <f t="shared" si="187"/>
        <v>0</v>
      </c>
      <c r="W420" s="510"/>
    </row>
    <row r="421" spans="1:23" ht="12" customHeight="1">
      <c r="A421" s="498">
        <v>122001</v>
      </c>
      <c r="B421" s="499"/>
      <c r="C421" s="500"/>
      <c r="D421" s="886"/>
      <c r="E421" s="501"/>
      <c r="F421" s="501"/>
      <c r="G421" s="501"/>
      <c r="H421" s="501"/>
      <c r="I421" s="887"/>
      <c r="J421" s="515">
        <f t="shared" si="177"/>
        <v>0</v>
      </c>
      <c r="K421" s="888">
        <f t="shared" si="189"/>
        <v>0</v>
      </c>
      <c r="L421" s="888">
        <f t="shared" si="189"/>
        <v>0</v>
      </c>
      <c r="M421" s="888">
        <f t="shared" si="189"/>
        <v>0</v>
      </c>
      <c r="N421" s="515">
        <f t="shared" si="185"/>
        <v>0</v>
      </c>
      <c r="O421" s="509">
        <f t="shared" si="185"/>
        <v>0</v>
      </c>
      <c r="P421" s="515">
        <f t="shared" si="190"/>
        <v>0</v>
      </c>
      <c r="Q421" s="888">
        <f t="shared" si="190"/>
        <v>0</v>
      </c>
      <c r="R421" s="889">
        <f t="shared" si="186"/>
        <v>0</v>
      </c>
      <c r="S421" s="507"/>
      <c r="T421" s="508"/>
      <c r="U421" s="509">
        <f t="shared" si="181"/>
        <v>0</v>
      </c>
      <c r="V421" s="47">
        <f t="shared" si="187"/>
        <v>0</v>
      </c>
      <c r="W421" s="510"/>
    </row>
    <row r="422" spans="1:23" ht="12" customHeight="1">
      <c r="A422" s="498">
        <v>122021</v>
      </c>
      <c r="B422" s="499"/>
      <c r="C422" s="500"/>
      <c r="D422" s="886"/>
      <c r="E422" s="501"/>
      <c r="F422" s="501"/>
      <c r="G422" s="501"/>
      <c r="H422" s="501"/>
      <c r="I422" s="887"/>
      <c r="J422" s="515">
        <f t="shared" si="177"/>
        <v>0</v>
      </c>
      <c r="K422" s="888">
        <f t="shared" si="189"/>
        <v>0</v>
      </c>
      <c r="L422" s="888">
        <f t="shared" si="189"/>
        <v>0</v>
      </c>
      <c r="M422" s="888">
        <f t="shared" si="189"/>
        <v>0</v>
      </c>
      <c r="N422" s="515">
        <f t="shared" si="185"/>
        <v>0</v>
      </c>
      <c r="O422" s="509">
        <f t="shared" si="185"/>
        <v>0</v>
      </c>
      <c r="P422" s="515">
        <f t="shared" si="190"/>
        <v>0</v>
      </c>
      <c r="Q422" s="888">
        <f t="shared" si="190"/>
        <v>0</v>
      </c>
      <c r="R422" s="889">
        <f t="shared" si="186"/>
        <v>0</v>
      </c>
      <c r="S422" s="507"/>
      <c r="T422" s="508"/>
      <c r="U422" s="509">
        <f t="shared" si="181"/>
        <v>0</v>
      </c>
      <c r="V422" s="47">
        <f t="shared" si="187"/>
        <v>0</v>
      </c>
      <c r="W422" s="510"/>
    </row>
    <row r="423" spans="1:23" ht="12" customHeight="1">
      <c r="A423" s="498">
        <v>122031</v>
      </c>
      <c r="B423" s="499"/>
      <c r="C423" s="500"/>
      <c r="D423" s="886"/>
      <c r="E423" s="501"/>
      <c r="F423" s="501"/>
      <c r="G423" s="501"/>
      <c r="H423" s="501"/>
      <c r="I423" s="887"/>
      <c r="J423" s="515">
        <f t="shared" si="177"/>
        <v>0</v>
      </c>
      <c r="K423" s="888">
        <f t="shared" si="189"/>
        <v>0</v>
      </c>
      <c r="L423" s="888">
        <f t="shared" si="189"/>
        <v>0</v>
      </c>
      <c r="M423" s="888">
        <f t="shared" si="189"/>
        <v>0</v>
      </c>
      <c r="N423" s="515">
        <f t="shared" si="185"/>
        <v>0</v>
      </c>
      <c r="O423" s="509">
        <f t="shared" si="185"/>
        <v>0</v>
      </c>
      <c r="P423" s="515">
        <f t="shared" si="190"/>
        <v>0</v>
      </c>
      <c r="Q423" s="888">
        <f t="shared" si="190"/>
        <v>0</v>
      </c>
      <c r="R423" s="889">
        <f t="shared" si="186"/>
        <v>0</v>
      </c>
      <c r="S423" s="507"/>
      <c r="T423" s="508"/>
      <c r="U423" s="509">
        <f t="shared" si="181"/>
        <v>0</v>
      </c>
      <c r="V423" s="47">
        <f t="shared" si="187"/>
        <v>0</v>
      </c>
      <c r="W423" s="510"/>
    </row>
    <row r="424" spans="1:23" ht="12" customHeight="1">
      <c r="A424" s="498">
        <v>122121</v>
      </c>
      <c r="B424" s="499"/>
      <c r="C424" s="500"/>
      <c r="D424" s="886"/>
      <c r="E424" s="501"/>
      <c r="F424" s="501"/>
      <c r="G424" s="501"/>
      <c r="H424" s="501"/>
      <c r="I424" s="887"/>
      <c r="J424" s="515">
        <f t="shared" si="177"/>
        <v>0</v>
      </c>
      <c r="K424" s="888">
        <f t="shared" si="189"/>
        <v>0</v>
      </c>
      <c r="L424" s="888">
        <f t="shared" si="189"/>
        <v>0</v>
      </c>
      <c r="M424" s="888">
        <f t="shared" si="189"/>
        <v>0</v>
      </c>
      <c r="N424" s="515">
        <f t="shared" si="185"/>
        <v>0</v>
      </c>
      <c r="O424" s="509">
        <f t="shared" si="185"/>
        <v>0</v>
      </c>
      <c r="P424" s="515">
        <f t="shared" si="190"/>
        <v>0</v>
      </c>
      <c r="Q424" s="888">
        <f t="shared" si="190"/>
        <v>0</v>
      </c>
      <c r="R424" s="889">
        <f t="shared" si="186"/>
        <v>0</v>
      </c>
      <c r="S424" s="507"/>
      <c r="T424" s="508"/>
      <c r="U424" s="509">
        <f t="shared" si="181"/>
        <v>0</v>
      </c>
      <c r="V424" s="47">
        <f t="shared" si="187"/>
        <v>0</v>
      </c>
      <c r="W424" s="510"/>
    </row>
    <row r="425" spans="1:23" ht="12" customHeight="1">
      <c r="A425" s="498">
        <v>122131</v>
      </c>
      <c r="B425" s="499"/>
      <c r="C425" s="500"/>
      <c r="D425" s="886"/>
      <c r="E425" s="501"/>
      <c r="F425" s="501"/>
      <c r="G425" s="501"/>
      <c r="H425" s="501"/>
      <c r="I425" s="887"/>
      <c r="J425" s="515">
        <f t="shared" si="177"/>
        <v>0</v>
      </c>
      <c r="K425" s="888">
        <f t="shared" si="189"/>
        <v>0</v>
      </c>
      <c r="L425" s="888">
        <f t="shared" si="189"/>
        <v>0</v>
      </c>
      <c r="M425" s="888">
        <f t="shared" si="189"/>
        <v>0</v>
      </c>
      <c r="N425" s="515">
        <f t="shared" si="185"/>
        <v>0</v>
      </c>
      <c r="O425" s="509">
        <f t="shared" si="185"/>
        <v>0</v>
      </c>
      <c r="P425" s="515">
        <f t="shared" si="190"/>
        <v>0</v>
      </c>
      <c r="Q425" s="888">
        <f t="shared" si="190"/>
        <v>0</v>
      </c>
      <c r="R425" s="889">
        <f t="shared" si="186"/>
        <v>0</v>
      </c>
      <c r="S425" s="507"/>
      <c r="T425" s="508"/>
      <c r="U425" s="509">
        <f t="shared" si="181"/>
        <v>0</v>
      </c>
      <c r="V425" s="47">
        <f t="shared" si="187"/>
        <v>0</v>
      </c>
      <c r="W425" s="510"/>
    </row>
    <row r="426" spans="1:23" ht="12" customHeight="1">
      <c r="A426" s="498">
        <v>122701</v>
      </c>
      <c r="B426" s="499"/>
      <c r="C426" s="500"/>
      <c r="D426" s="886"/>
      <c r="E426" s="501"/>
      <c r="F426" s="501"/>
      <c r="G426" s="501"/>
      <c r="H426" s="501"/>
      <c r="I426" s="887"/>
      <c r="J426" s="515">
        <f t="shared" si="177"/>
        <v>0</v>
      </c>
      <c r="K426" s="888">
        <f t="shared" si="189"/>
        <v>0</v>
      </c>
      <c r="L426" s="888">
        <f t="shared" si="189"/>
        <v>0</v>
      </c>
      <c r="M426" s="888">
        <f t="shared" si="189"/>
        <v>0</v>
      </c>
      <c r="N426" s="515">
        <f t="shared" ref="N426:O445" si="191">SUMIF($A$10:$A$382,$A426,N$10:N$382)</f>
        <v>0</v>
      </c>
      <c r="O426" s="509">
        <f t="shared" si="191"/>
        <v>0</v>
      </c>
      <c r="P426" s="515">
        <f t="shared" si="190"/>
        <v>0</v>
      </c>
      <c r="Q426" s="888">
        <f t="shared" si="190"/>
        <v>0</v>
      </c>
      <c r="R426" s="889">
        <f t="shared" si="186"/>
        <v>0</v>
      </c>
      <c r="S426" s="507"/>
      <c r="T426" s="508"/>
      <c r="U426" s="509">
        <f t="shared" si="181"/>
        <v>0</v>
      </c>
      <c r="V426" s="47">
        <f t="shared" si="187"/>
        <v>0</v>
      </c>
      <c r="W426" s="510"/>
    </row>
    <row r="427" spans="1:23" ht="12" customHeight="1">
      <c r="A427" s="498">
        <v>123001</v>
      </c>
      <c r="B427" s="499"/>
      <c r="C427" s="500"/>
      <c r="D427" s="886"/>
      <c r="E427" s="501"/>
      <c r="F427" s="501"/>
      <c r="G427" s="501"/>
      <c r="H427" s="501"/>
      <c r="I427" s="887"/>
      <c r="J427" s="515">
        <f t="shared" si="177"/>
        <v>0</v>
      </c>
      <c r="K427" s="888">
        <f t="shared" si="189"/>
        <v>0</v>
      </c>
      <c r="L427" s="888">
        <f t="shared" si="189"/>
        <v>0</v>
      </c>
      <c r="M427" s="888">
        <f t="shared" si="189"/>
        <v>0</v>
      </c>
      <c r="N427" s="515">
        <f t="shared" si="191"/>
        <v>0</v>
      </c>
      <c r="O427" s="509">
        <f t="shared" si="191"/>
        <v>0</v>
      </c>
      <c r="P427" s="515">
        <f t="shared" si="190"/>
        <v>0</v>
      </c>
      <c r="Q427" s="888">
        <f t="shared" si="190"/>
        <v>0</v>
      </c>
      <c r="R427" s="889">
        <f t="shared" si="186"/>
        <v>0</v>
      </c>
      <c r="S427" s="507"/>
      <c r="T427" s="508"/>
      <c r="U427" s="509">
        <f t="shared" si="181"/>
        <v>0</v>
      </c>
      <c r="V427" s="47">
        <f t="shared" si="187"/>
        <v>0</v>
      </c>
      <c r="W427" s="510"/>
    </row>
    <row r="428" spans="1:23" ht="12" customHeight="1">
      <c r="A428" s="498">
        <v>123021</v>
      </c>
      <c r="B428" s="499"/>
      <c r="C428" s="500"/>
      <c r="D428" s="886"/>
      <c r="E428" s="501"/>
      <c r="F428" s="501"/>
      <c r="G428" s="501"/>
      <c r="H428" s="501"/>
      <c r="I428" s="887"/>
      <c r="J428" s="515">
        <f t="shared" si="177"/>
        <v>0</v>
      </c>
      <c r="K428" s="888">
        <f t="shared" si="189"/>
        <v>0</v>
      </c>
      <c r="L428" s="888">
        <f t="shared" si="189"/>
        <v>0</v>
      </c>
      <c r="M428" s="888">
        <f t="shared" si="189"/>
        <v>0</v>
      </c>
      <c r="N428" s="515">
        <f t="shared" si="191"/>
        <v>0</v>
      </c>
      <c r="O428" s="509">
        <f t="shared" si="191"/>
        <v>0</v>
      </c>
      <c r="P428" s="515">
        <f t="shared" si="190"/>
        <v>0</v>
      </c>
      <c r="Q428" s="888">
        <f t="shared" si="190"/>
        <v>0</v>
      </c>
      <c r="R428" s="889">
        <f t="shared" si="186"/>
        <v>0</v>
      </c>
      <c r="S428" s="507"/>
      <c r="T428" s="508"/>
      <c r="U428" s="509">
        <f t="shared" si="181"/>
        <v>0</v>
      </c>
      <c r="V428" s="47">
        <f t="shared" si="187"/>
        <v>0</v>
      </c>
      <c r="W428" s="510"/>
    </row>
    <row r="429" spans="1:23" ht="12" customHeight="1">
      <c r="A429" s="498">
        <v>123030</v>
      </c>
      <c r="B429" s="499"/>
      <c r="C429" s="500"/>
      <c r="D429" s="886"/>
      <c r="E429" s="501"/>
      <c r="F429" s="501"/>
      <c r="G429" s="501"/>
      <c r="H429" s="501"/>
      <c r="I429" s="887"/>
      <c r="J429" s="515">
        <f t="shared" si="177"/>
        <v>0</v>
      </c>
      <c r="K429" s="888">
        <f t="shared" si="189"/>
        <v>0</v>
      </c>
      <c r="L429" s="888">
        <f t="shared" si="189"/>
        <v>0</v>
      </c>
      <c r="M429" s="888">
        <f t="shared" si="189"/>
        <v>0</v>
      </c>
      <c r="N429" s="515">
        <f t="shared" si="191"/>
        <v>0</v>
      </c>
      <c r="O429" s="509">
        <f t="shared" si="191"/>
        <v>0</v>
      </c>
      <c r="P429" s="515">
        <f t="shared" si="190"/>
        <v>0</v>
      </c>
      <c r="Q429" s="888">
        <f t="shared" si="190"/>
        <v>0</v>
      </c>
      <c r="R429" s="889">
        <f t="shared" si="186"/>
        <v>0</v>
      </c>
      <c r="S429" s="507"/>
      <c r="T429" s="508"/>
      <c r="U429" s="509">
        <f t="shared" si="181"/>
        <v>0</v>
      </c>
      <c r="V429" s="47">
        <f t="shared" si="187"/>
        <v>0</v>
      </c>
      <c r="W429" s="510"/>
    </row>
    <row r="430" spans="1:23" ht="12" customHeight="1">
      <c r="A430" s="518">
        <v>123031</v>
      </c>
      <c r="B430" s="499"/>
      <c r="C430" s="500"/>
      <c r="D430" s="886"/>
      <c r="E430" s="501"/>
      <c r="F430" s="501"/>
      <c r="G430" s="501"/>
      <c r="H430" s="501"/>
      <c r="I430" s="887"/>
      <c r="J430" s="515">
        <f t="shared" si="177"/>
        <v>0</v>
      </c>
      <c r="K430" s="888">
        <f t="shared" si="189"/>
        <v>0</v>
      </c>
      <c r="L430" s="888">
        <f t="shared" si="189"/>
        <v>0</v>
      </c>
      <c r="M430" s="888">
        <f t="shared" si="189"/>
        <v>0</v>
      </c>
      <c r="N430" s="515">
        <f t="shared" si="191"/>
        <v>0</v>
      </c>
      <c r="O430" s="509">
        <f t="shared" si="191"/>
        <v>0</v>
      </c>
      <c r="P430" s="515">
        <f t="shared" si="190"/>
        <v>0</v>
      </c>
      <c r="Q430" s="888">
        <f t="shared" si="190"/>
        <v>0</v>
      </c>
      <c r="R430" s="888">
        <f t="shared" si="186"/>
        <v>0</v>
      </c>
      <c r="S430" s="507"/>
      <c r="T430" s="508"/>
      <c r="U430" s="509">
        <f t="shared" si="181"/>
        <v>0</v>
      </c>
      <c r="V430" s="47">
        <f t="shared" si="187"/>
        <v>0</v>
      </c>
      <c r="W430" s="510"/>
    </row>
    <row r="431" spans="1:23" ht="12" customHeight="1">
      <c r="A431" s="498">
        <v>123701</v>
      </c>
      <c r="B431" s="499"/>
      <c r="C431" s="500"/>
      <c r="D431" s="886"/>
      <c r="E431" s="501"/>
      <c r="F431" s="501"/>
      <c r="G431" s="501"/>
      <c r="H431" s="501"/>
      <c r="I431" s="887"/>
      <c r="J431" s="515">
        <f t="shared" si="177"/>
        <v>0</v>
      </c>
      <c r="K431" s="515">
        <f>SUMIF($A$10:$A$382,$A431,K$10:K$382)</f>
        <v>0</v>
      </c>
      <c r="L431" s="515">
        <f>SUMIF($A$10:$A$382,$A431,L$10:L$382)</f>
        <v>0</v>
      </c>
      <c r="M431" s="515">
        <f>SUMIF($A$10:$A$382,$A431,M$10:M$382)</f>
        <v>0</v>
      </c>
      <c r="N431" s="515">
        <f t="shared" si="191"/>
        <v>0</v>
      </c>
      <c r="O431" s="509">
        <f t="shared" si="191"/>
        <v>0</v>
      </c>
      <c r="P431" s="515">
        <f t="shared" si="190"/>
        <v>0</v>
      </c>
      <c r="Q431" s="515">
        <f t="shared" si="190"/>
        <v>0</v>
      </c>
      <c r="R431" s="515">
        <f t="shared" si="186"/>
        <v>0</v>
      </c>
      <c r="S431" s="507"/>
      <c r="T431" s="508"/>
      <c r="U431" s="509">
        <f t="shared" si="181"/>
        <v>0</v>
      </c>
      <c r="V431" s="47">
        <f t="shared" si="187"/>
        <v>0</v>
      </c>
      <c r="W431" s="510"/>
    </row>
    <row r="432" spans="1:23" ht="12" customHeight="1">
      <c r="A432" s="498">
        <v>125001</v>
      </c>
      <c r="B432" s="499"/>
      <c r="C432" s="500"/>
      <c r="D432" s="886"/>
      <c r="E432" s="501"/>
      <c r="F432" s="501"/>
      <c r="G432" s="501"/>
      <c r="H432" s="501"/>
      <c r="I432" s="887"/>
      <c r="J432" s="515">
        <f t="shared" si="177"/>
        <v>0</v>
      </c>
      <c r="K432" s="888">
        <f t="shared" ref="K432:M451" si="192">SUMIF($A$10:$A$377,$A432,K$10:K$377)</f>
        <v>0</v>
      </c>
      <c r="L432" s="888">
        <f t="shared" si="192"/>
        <v>0</v>
      </c>
      <c r="M432" s="888">
        <f t="shared" si="192"/>
        <v>0</v>
      </c>
      <c r="N432" s="515">
        <f t="shared" si="191"/>
        <v>0</v>
      </c>
      <c r="O432" s="509">
        <f t="shared" si="191"/>
        <v>0</v>
      </c>
      <c r="P432" s="515">
        <f t="shared" ref="P432:Q451" si="193">SUMIF($A$10:$A$377,$A432,P$10:P$377)</f>
        <v>0</v>
      </c>
      <c r="Q432" s="888">
        <f t="shared" si="193"/>
        <v>0</v>
      </c>
      <c r="R432" s="889">
        <f t="shared" si="186"/>
        <v>0</v>
      </c>
      <c r="S432" s="507"/>
      <c r="T432" s="508"/>
      <c r="U432" s="509">
        <f t="shared" si="181"/>
        <v>0</v>
      </c>
      <c r="V432" s="47">
        <f t="shared" si="187"/>
        <v>0</v>
      </c>
      <c r="W432" s="510"/>
    </row>
    <row r="433" spans="1:23" ht="12" customHeight="1">
      <c r="A433" s="498">
        <v>127000</v>
      </c>
      <c r="B433" s="499"/>
      <c r="C433" s="500"/>
      <c r="D433" s="886"/>
      <c r="E433" s="501"/>
      <c r="F433" s="501"/>
      <c r="G433" s="501"/>
      <c r="H433" s="501"/>
      <c r="I433" s="887"/>
      <c r="J433" s="515">
        <f t="shared" si="177"/>
        <v>0</v>
      </c>
      <c r="K433" s="888">
        <f t="shared" si="192"/>
        <v>0</v>
      </c>
      <c r="L433" s="888">
        <f t="shared" si="192"/>
        <v>0</v>
      </c>
      <c r="M433" s="888">
        <f t="shared" si="192"/>
        <v>0</v>
      </c>
      <c r="N433" s="515">
        <f t="shared" si="191"/>
        <v>0</v>
      </c>
      <c r="O433" s="509">
        <f t="shared" si="191"/>
        <v>0</v>
      </c>
      <c r="P433" s="515">
        <f t="shared" si="193"/>
        <v>0</v>
      </c>
      <c r="Q433" s="888">
        <f t="shared" si="193"/>
        <v>0</v>
      </c>
      <c r="R433" s="889">
        <f t="shared" si="186"/>
        <v>0</v>
      </c>
      <c r="S433" s="507"/>
      <c r="T433" s="508"/>
      <c r="U433" s="509">
        <f t="shared" si="181"/>
        <v>0</v>
      </c>
      <c r="V433" s="47">
        <f t="shared" si="187"/>
        <v>0</v>
      </c>
      <c r="W433" s="510"/>
    </row>
    <row r="434" spans="1:23" ht="12" customHeight="1">
      <c r="A434" s="498">
        <v>127001</v>
      </c>
      <c r="B434" s="499"/>
      <c r="C434" s="500"/>
      <c r="D434" s="886"/>
      <c r="E434" s="501"/>
      <c r="F434" s="501"/>
      <c r="G434" s="501"/>
      <c r="H434" s="501"/>
      <c r="I434" s="887"/>
      <c r="J434" s="515">
        <f t="shared" si="177"/>
        <v>116</v>
      </c>
      <c r="K434" s="888">
        <f t="shared" si="192"/>
        <v>0</v>
      </c>
      <c r="L434" s="888">
        <f t="shared" si="192"/>
        <v>56</v>
      </c>
      <c r="M434" s="888">
        <f t="shared" si="192"/>
        <v>0</v>
      </c>
      <c r="N434" s="515">
        <f t="shared" si="191"/>
        <v>0</v>
      </c>
      <c r="O434" s="509">
        <f t="shared" si="191"/>
        <v>172</v>
      </c>
      <c r="P434" s="515">
        <f t="shared" si="193"/>
        <v>0</v>
      </c>
      <c r="Q434" s="888">
        <f t="shared" si="193"/>
        <v>0</v>
      </c>
      <c r="R434" s="889">
        <f t="shared" si="186"/>
        <v>0</v>
      </c>
      <c r="S434" s="507"/>
      <c r="T434" s="508"/>
      <c r="U434" s="509">
        <f t="shared" si="181"/>
        <v>172</v>
      </c>
      <c r="V434" s="47">
        <f t="shared" si="187"/>
        <v>0</v>
      </c>
      <c r="W434" s="510"/>
    </row>
    <row r="435" spans="1:23" ht="12" customHeight="1">
      <c r="A435" s="498">
        <v>127008</v>
      </c>
      <c r="B435" s="499"/>
      <c r="C435" s="500"/>
      <c r="D435" s="886"/>
      <c r="E435" s="501"/>
      <c r="F435" s="501"/>
      <c r="G435" s="501"/>
      <c r="H435" s="501"/>
      <c r="I435" s="887"/>
      <c r="J435" s="515">
        <f t="shared" si="177"/>
        <v>0</v>
      </c>
      <c r="K435" s="888">
        <f t="shared" si="192"/>
        <v>0</v>
      </c>
      <c r="L435" s="888">
        <f t="shared" si="192"/>
        <v>0</v>
      </c>
      <c r="M435" s="888">
        <f t="shared" si="192"/>
        <v>0</v>
      </c>
      <c r="N435" s="515">
        <f t="shared" si="191"/>
        <v>0</v>
      </c>
      <c r="O435" s="509">
        <f t="shared" si="191"/>
        <v>0</v>
      </c>
      <c r="P435" s="515">
        <f t="shared" si="193"/>
        <v>0</v>
      </c>
      <c r="Q435" s="888">
        <f t="shared" si="193"/>
        <v>0</v>
      </c>
      <c r="R435" s="889">
        <f t="shared" si="186"/>
        <v>0</v>
      </c>
      <c r="S435" s="507"/>
      <c r="T435" s="508"/>
      <c r="U435" s="509">
        <f t="shared" si="181"/>
        <v>0</v>
      </c>
      <c r="V435" s="47">
        <f t="shared" si="187"/>
        <v>0</v>
      </c>
      <c r="W435" s="510"/>
    </row>
    <row r="436" spans="1:23" ht="12" customHeight="1">
      <c r="A436" s="498">
        <v>127020</v>
      </c>
      <c r="B436" s="499"/>
      <c r="C436" s="500"/>
      <c r="D436" s="886"/>
      <c r="E436" s="501"/>
      <c r="F436" s="501"/>
      <c r="G436" s="501"/>
      <c r="H436" s="501"/>
      <c r="I436" s="887"/>
      <c r="J436" s="515">
        <f t="shared" si="177"/>
        <v>0</v>
      </c>
      <c r="K436" s="888">
        <f t="shared" si="192"/>
        <v>0</v>
      </c>
      <c r="L436" s="888">
        <f t="shared" si="192"/>
        <v>0</v>
      </c>
      <c r="M436" s="888">
        <f t="shared" si="192"/>
        <v>0</v>
      </c>
      <c r="N436" s="515">
        <f t="shared" si="191"/>
        <v>0</v>
      </c>
      <c r="O436" s="509">
        <f t="shared" si="191"/>
        <v>0</v>
      </c>
      <c r="P436" s="515">
        <f t="shared" si="193"/>
        <v>0</v>
      </c>
      <c r="Q436" s="888">
        <f t="shared" si="193"/>
        <v>0</v>
      </c>
      <c r="R436" s="889">
        <f t="shared" si="186"/>
        <v>0</v>
      </c>
      <c r="S436" s="507"/>
      <c r="T436" s="508"/>
      <c r="U436" s="509">
        <f t="shared" si="181"/>
        <v>0</v>
      </c>
      <c r="V436" s="47">
        <f t="shared" si="187"/>
        <v>0</v>
      </c>
      <c r="W436" s="510"/>
    </row>
    <row r="437" spans="1:23" ht="12" customHeight="1">
      <c r="A437" s="498">
        <v>127021</v>
      </c>
      <c r="B437" s="499"/>
      <c r="C437" s="500"/>
      <c r="D437" s="886"/>
      <c r="E437" s="501"/>
      <c r="F437" s="501"/>
      <c r="G437" s="501"/>
      <c r="H437" s="501"/>
      <c r="I437" s="887"/>
      <c r="J437" s="515">
        <f t="shared" si="177"/>
        <v>0</v>
      </c>
      <c r="K437" s="888">
        <f t="shared" si="192"/>
        <v>0</v>
      </c>
      <c r="L437" s="888">
        <f t="shared" si="192"/>
        <v>0</v>
      </c>
      <c r="M437" s="888">
        <f t="shared" si="192"/>
        <v>0</v>
      </c>
      <c r="N437" s="515">
        <f t="shared" si="191"/>
        <v>0</v>
      </c>
      <c r="O437" s="509">
        <f t="shared" si="191"/>
        <v>0</v>
      </c>
      <c r="P437" s="515">
        <f t="shared" si="193"/>
        <v>0</v>
      </c>
      <c r="Q437" s="888">
        <f t="shared" si="193"/>
        <v>0</v>
      </c>
      <c r="R437" s="889">
        <f t="shared" si="186"/>
        <v>0</v>
      </c>
      <c r="S437" s="507"/>
      <c r="T437" s="508"/>
      <c r="U437" s="509">
        <f t="shared" si="181"/>
        <v>0</v>
      </c>
      <c r="V437" s="47">
        <f t="shared" si="187"/>
        <v>0</v>
      </c>
      <c r="W437" s="510"/>
    </row>
    <row r="438" spans="1:23" ht="12" customHeight="1">
      <c r="A438" s="498">
        <v>127031</v>
      </c>
      <c r="B438" s="499"/>
      <c r="C438" s="500"/>
      <c r="D438" s="886"/>
      <c r="E438" s="501"/>
      <c r="F438" s="501"/>
      <c r="G438" s="501"/>
      <c r="H438" s="501"/>
      <c r="I438" s="887"/>
      <c r="J438" s="515">
        <f t="shared" si="177"/>
        <v>0</v>
      </c>
      <c r="K438" s="888">
        <f t="shared" si="192"/>
        <v>0</v>
      </c>
      <c r="L438" s="888">
        <f t="shared" si="192"/>
        <v>0</v>
      </c>
      <c r="M438" s="888">
        <f t="shared" si="192"/>
        <v>0</v>
      </c>
      <c r="N438" s="515">
        <f t="shared" si="191"/>
        <v>0</v>
      </c>
      <c r="O438" s="509">
        <f t="shared" si="191"/>
        <v>0</v>
      </c>
      <c r="P438" s="515">
        <f t="shared" si="193"/>
        <v>0</v>
      </c>
      <c r="Q438" s="888">
        <f t="shared" si="193"/>
        <v>0</v>
      </c>
      <c r="R438" s="889">
        <f t="shared" si="186"/>
        <v>0</v>
      </c>
      <c r="S438" s="507"/>
      <c r="T438" s="508"/>
      <c r="U438" s="509">
        <f t="shared" si="181"/>
        <v>0</v>
      </c>
      <c r="V438" s="47">
        <f t="shared" si="187"/>
        <v>0</v>
      </c>
      <c r="W438" s="510"/>
    </row>
    <row r="439" spans="1:23" ht="12" customHeight="1">
      <c r="A439" s="498">
        <v>127060</v>
      </c>
      <c r="B439" s="499"/>
      <c r="C439" s="500"/>
      <c r="D439" s="886"/>
      <c r="E439" s="501"/>
      <c r="F439" s="501"/>
      <c r="G439" s="501"/>
      <c r="H439" s="501"/>
      <c r="I439" s="887"/>
      <c r="J439" s="515">
        <f t="shared" si="177"/>
        <v>0</v>
      </c>
      <c r="K439" s="888">
        <f t="shared" si="192"/>
        <v>0</v>
      </c>
      <c r="L439" s="888">
        <f t="shared" si="192"/>
        <v>0</v>
      </c>
      <c r="M439" s="888">
        <f t="shared" si="192"/>
        <v>0</v>
      </c>
      <c r="N439" s="515">
        <f t="shared" si="191"/>
        <v>0</v>
      </c>
      <c r="O439" s="509">
        <f t="shared" si="191"/>
        <v>0</v>
      </c>
      <c r="P439" s="515">
        <f t="shared" si="193"/>
        <v>0</v>
      </c>
      <c r="Q439" s="888">
        <f t="shared" si="193"/>
        <v>0</v>
      </c>
      <c r="R439" s="889">
        <f t="shared" si="186"/>
        <v>0</v>
      </c>
      <c r="S439" s="507"/>
      <c r="T439" s="508"/>
      <c r="U439" s="509">
        <f t="shared" si="181"/>
        <v>0</v>
      </c>
      <c r="V439" s="47">
        <f t="shared" si="187"/>
        <v>0</v>
      </c>
      <c r="W439" s="510"/>
    </row>
    <row r="440" spans="1:23" ht="12" customHeight="1">
      <c r="A440" s="498">
        <v>127068</v>
      </c>
      <c r="B440" s="499"/>
      <c r="C440" s="500"/>
      <c r="D440" s="886"/>
      <c r="E440" s="501"/>
      <c r="F440" s="501"/>
      <c r="G440" s="501"/>
      <c r="H440" s="501"/>
      <c r="I440" s="887"/>
      <c r="J440" s="515">
        <f t="shared" si="177"/>
        <v>0</v>
      </c>
      <c r="K440" s="888">
        <f t="shared" si="192"/>
        <v>0</v>
      </c>
      <c r="L440" s="888">
        <f t="shared" si="192"/>
        <v>75</v>
      </c>
      <c r="M440" s="888">
        <f t="shared" si="192"/>
        <v>0</v>
      </c>
      <c r="N440" s="515">
        <f t="shared" si="191"/>
        <v>0</v>
      </c>
      <c r="O440" s="509">
        <f t="shared" si="191"/>
        <v>75</v>
      </c>
      <c r="P440" s="515">
        <f t="shared" si="193"/>
        <v>0</v>
      </c>
      <c r="Q440" s="888">
        <f t="shared" si="193"/>
        <v>0</v>
      </c>
      <c r="R440" s="889">
        <f t="shared" si="186"/>
        <v>0</v>
      </c>
      <c r="S440" s="507"/>
      <c r="T440" s="508"/>
      <c r="U440" s="509">
        <f t="shared" si="181"/>
        <v>75</v>
      </c>
      <c r="V440" s="47">
        <f t="shared" si="187"/>
        <v>0</v>
      </c>
      <c r="W440" s="510"/>
    </row>
    <row r="441" spans="1:23" ht="12" customHeight="1">
      <c r="A441" s="498">
        <v>127761</v>
      </c>
      <c r="B441" s="499"/>
      <c r="C441" s="500"/>
      <c r="D441" s="886"/>
      <c r="E441" s="501"/>
      <c r="F441" s="501"/>
      <c r="G441" s="501"/>
      <c r="H441" s="501"/>
      <c r="I441" s="887"/>
      <c r="J441" s="515">
        <f t="shared" si="177"/>
        <v>0</v>
      </c>
      <c r="K441" s="888">
        <f t="shared" si="192"/>
        <v>0</v>
      </c>
      <c r="L441" s="888">
        <f t="shared" si="192"/>
        <v>0</v>
      </c>
      <c r="M441" s="888">
        <f t="shared" si="192"/>
        <v>0</v>
      </c>
      <c r="N441" s="515">
        <f t="shared" si="191"/>
        <v>0</v>
      </c>
      <c r="O441" s="509">
        <f t="shared" si="191"/>
        <v>0</v>
      </c>
      <c r="P441" s="515">
        <f t="shared" si="193"/>
        <v>0</v>
      </c>
      <c r="Q441" s="888">
        <f t="shared" si="193"/>
        <v>0</v>
      </c>
      <c r="R441" s="889">
        <f t="shared" si="186"/>
        <v>0</v>
      </c>
      <c r="S441" s="507"/>
      <c r="T441" s="508"/>
      <c r="U441" s="509">
        <f t="shared" si="181"/>
        <v>0</v>
      </c>
      <c r="V441" s="47">
        <f t="shared" si="187"/>
        <v>0</v>
      </c>
      <c r="W441" s="510"/>
    </row>
    <row r="442" spans="1:23" ht="12" customHeight="1">
      <c r="A442" s="498">
        <v>127771</v>
      </c>
      <c r="B442" s="499"/>
      <c r="C442" s="500"/>
      <c r="D442" s="886"/>
      <c r="E442" s="501"/>
      <c r="F442" s="501"/>
      <c r="G442" s="501"/>
      <c r="H442" s="501"/>
      <c r="I442" s="887"/>
      <c r="J442" s="515">
        <f t="shared" si="177"/>
        <v>0</v>
      </c>
      <c r="K442" s="888">
        <f t="shared" si="192"/>
        <v>0</v>
      </c>
      <c r="L442" s="888">
        <f t="shared" si="192"/>
        <v>0</v>
      </c>
      <c r="M442" s="888">
        <f t="shared" si="192"/>
        <v>0</v>
      </c>
      <c r="N442" s="515">
        <f t="shared" si="191"/>
        <v>0</v>
      </c>
      <c r="O442" s="509">
        <f t="shared" si="191"/>
        <v>0</v>
      </c>
      <c r="P442" s="515">
        <f t="shared" si="193"/>
        <v>0</v>
      </c>
      <c r="Q442" s="888">
        <f t="shared" si="193"/>
        <v>0</v>
      </c>
      <c r="R442" s="889">
        <f t="shared" si="186"/>
        <v>0</v>
      </c>
      <c r="S442" s="507"/>
      <c r="T442" s="508"/>
      <c r="U442" s="509">
        <f t="shared" si="181"/>
        <v>0</v>
      </c>
      <c r="V442" s="47">
        <f t="shared" si="187"/>
        <v>0</v>
      </c>
      <c r="W442" s="510"/>
    </row>
    <row r="443" spans="1:23" ht="12" customHeight="1">
      <c r="A443" s="498">
        <v>127800</v>
      </c>
      <c r="B443" s="499"/>
      <c r="C443" s="500"/>
      <c r="D443" s="886"/>
      <c r="E443" s="501"/>
      <c r="F443" s="501"/>
      <c r="G443" s="501"/>
      <c r="H443" s="501"/>
      <c r="I443" s="887"/>
      <c r="J443" s="515">
        <f t="shared" si="177"/>
        <v>0</v>
      </c>
      <c r="K443" s="888">
        <f t="shared" si="192"/>
        <v>0</v>
      </c>
      <c r="L443" s="888">
        <f t="shared" si="192"/>
        <v>0</v>
      </c>
      <c r="M443" s="888">
        <f t="shared" si="192"/>
        <v>0</v>
      </c>
      <c r="N443" s="515">
        <f t="shared" si="191"/>
        <v>0</v>
      </c>
      <c r="O443" s="509">
        <f t="shared" si="191"/>
        <v>0</v>
      </c>
      <c r="P443" s="515">
        <f t="shared" si="193"/>
        <v>0</v>
      </c>
      <c r="Q443" s="888">
        <f t="shared" si="193"/>
        <v>0</v>
      </c>
      <c r="R443" s="889">
        <f t="shared" si="186"/>
        <v>0</v>
      </c>
      <c r="S443" s="507"/>
      <c r="T443" s="508"/>
      <c r="U443" s="509">
        <f t="shared" si="181"/>
        <v>0</v>
      </c>
      <c r="V443" s="47">
        <f t="shared" si="187"/>
        <v>0</v>
      </c>
      <c r="W443" s="510"/>
    </row>
    <row r="444" spans="1:23" ht="12" customHeight="1">
      <c r="A444" s="498">
        <v>127801</v>
      </c>
      <c r="B444" s="499"/>
      <c r="C444" s="500"/>
      <c r="D444" s="886"/>
      <c r="E444" s="501"/>
      <c r="F444" s="501"/>
      <c r="G444" s="501"/>
      <c r="H444" s="501"/>
      <c r="I444" s="887"/>
      <c r="J444" s="515">
        <f t="shared" si="177"/>
        <v>0</v>
      </c>
      <c r="K444" s="888">
        <f t="shared" si="192"/>
        <v>0</v>
      </c>
      <c r="L444" s="888">
        <f t="shared" si="192"/>
        <v>0</v>
      </c>
      <c r="M444" s="888">
        <f t="shared" si="192"/>
        <v>0</v>
      </c>
      <c r="N444" s="515">
        <f t="shared" si="191"/>
        <v>8</v>
      </c>
      <c r="O444" s="509">
        <f t="shared" si="191"/>
        <v>8</v>
      </c>
      <c r="P444" s="515">
        <f t="shared" si="193"/>
        <v>0</v>
      </c>
      <c r="Q444" s="888">
        <f t="shared" si="193"/>
        <v>0</v>
      </c>
      <c r="R444" s="889">
        <f t="shared" si="186"/>
        <v>0</v>
      </c>
      <c r="S444" s="507"/>
      <c r="T444" s="508"/>
      <c r="U444" s="509">
        <f t="shared" si="181"/>
        <v>8</v>
      </c>
      <c r="V444" s="47">
        <f t="shared" si="187"/>
        <v>0</v>
      </c>
      <c r="W444" s="510"/>
    </row>
    <row r="445" spans="1:23" ht="12" customHeight="1">
      <c r="A445" s="498">
        <v>128000</v>
      </c>
      <c r="B445" s="499"/>
      <c r="C445" s="500"/>
      <c r="D445" s="886"/>
      <c r="E445" s="501"/>
      <c r="F445" s="501"/>
      <c r="G445" s="501"/>
      <c r="H445" s="501"/>
      <c r="I445" s="887"/>
      <c r="J445" s="515">
        <f t="shared" si="177"/>
        <v>0</v>
      </c>
      <c r="K445" s="888">
        <f t="shared" si="192"/>
        <v>0</v>
      </c>
      <c r="L445" s="888">
        <f t="shared" si="192"/>
        <v>0</v>
      </c>
      <c r="M445" s="888">
        <f t="shared" si="192"/>
        <v>0</v>
      </c>
      <c r="N445" s="515">
        <f t="shared" si="191"/>
        <v>0</v>
      </c>
      <c r="O445" s="509">
        <f t="shared" si="191"/>
        <v>0</v>
      </c>
      <c r="P445" s="515">
        <f t="shared" si="193"/>
        <v>0</v>
      </c>
      <c r="Q445" s="888">
        <f t="shared" si="193"/>
        <v>0</v>
      </c>
      <c r="R445" s="889">
        <f t="shared" si="186"/>
        <v>0</v>
      </c>
      <c r="S445" s="507"/>
      <c r="T445" s="508"/>
      <c r="U445" s="509">
        <f t="shared" si="181"/>
        <v>0</v>
      </c>
      <c r="V445" s="47">
        <f t="shared" si="187"/>
        <v>0</v>
      </c>
      <c r="W445" s="510"/>
    </row>
    <row r="446" spans="1:23" ht="12" customHeight="1">
      <c r="A446" s="498">
        <v>128001</v>
      </c>
      <c r="B446" s="499"/>
      <c r="C446" s="500"/>
      <c r="D446" s="886"/>
      <c r="E446" s="501"/>
      <c r="F446" s="501"/>
      <c r="G446" s="501"/>
      <c r="H446" s="501"/>
      <c r="I446" s="887"/>
      <c r="J446" s="515">
        <f t="shared" si="177"/>
        <v>0</v>
      </c>
      <c r="K446" s="888">
        <f t="shared" si="192"/>
        <v>0</v>
      </c>
      <c r="L446" s="888">
        <f t="shared" si="192"/>
        <v>0</v>
      </c>
      <c r="M446" s="888">
        <f t="shared" si="192"/>
        <v>0</v>
      </c>
      <c r="N446" s="515">
        <f t="shared" ref="N446:O465" si="194">SUMIF($A$10:$A$382,$A446,N$10:N$382)</f>
        <v>0</v>
      </c>
      <c r="O446" s="509">
        <f t="shared" si="194"/>
        <v>0</v>
      </c>
      <c r="P446" s="515">
        <f t="shared" si="193"/>
        <v>0</v>
      </c>
      <c r="Q446" s="888">
        <f t="shared" si="193"/>
        <v>0</v>
      </c>
      <c r="R446" s="889">
        <f t="shared" si="186"/>
        <v>0</v>
      </c>
      <c r="S446" s="507"/>
      <c r="T446" s="508"/>
      <c r="U446" s="509">
        <f t="shared" si="181"/>
        <v>0</v>
      </c>
      <c r="V446" s="47">
        <f t="shared" si="187"/>
        <v>0</v>
      </c>
      <c r="W446" s="510"/>
    </row>
    <row r="447" spans="1:23" ht="12" customHeight="1">
      <c r="A447" s="498">
        <v>128020</v>
      </c>
      <c r="B447" s="499"/>
      <c r="C447" s="500"/>
      <c r="D447" s="886"/>
      <c r="E447" s="501"/>
      <c r="F447" s="501"/>
      <c r="G447" s="501"/>
      <c r="H447" s="501"/>
      <c r="I447" s="887"/>
      <c r="J447" s="515">
        <f t="shared" si="177"/>
        <v>0</v>
      </c>
      <c r="K447" s="888">
        <f t="shared" si="192"/>
        <v>0</v>
      </c>
      <c r="L447" s="888">
        <f t="shared" si="192"/>
        <v>0</v>
      </c>
      <c r="M447" s="888">
        <f t="shared" si="192"/>
        <v>0</v>
      </c>
      <c r="N447" s="515">
        <f t="shared" si="194"/>
        <v>0</v>
      </c>
      <c r="O447" s="509">
        <f t="shared" si="194"/>
        <v>0</v>
      </c>
      <c r="P447" s="515">
        <f t="shared" si="193"/>
        <v>0</v>
      </c>
      <c r="Q447" s="888">
        <f t="shared" si="193"/>
        <v>0</v>
      </c>
      <c r="R447" s="889">
        <f t="shared" si="186"/>
        <v>0</v>
      </c>
      <c r="S447" s="507"/>
      <c r="T447" s="508"/>
      <c r="U447" s="509">
        <f t="shared" si="181"/>
        <v>0</v>
      </c>
      <c r="V447" s="47">
        <f t="shared" si="187"/>
        <v>0</v>
      </c>
      <c r="W447" s="510"/>
    </row>
    <row r="448" spans="1:23" ht="12" customHeight="1">
      <c r="A448" s="498">
        <v>132011</v>
      </c>
      <c r="B448" s="499"/>
      <c r="C448" s="500"/>
      <c r="D448" s="886"/>
      <c r="E448" s="501"/>
      <c r="F448" s="501"/>
      <c r="G448" s="501"/>
      <c r="H448" s="501"/>
      <c r="I448" s="887"/>
      <c r="J448" s="515">
        <f t="shared" si="177"/>
        <v>0</v>
      </c>
      <c r="K448" s="888">
        <f t="shared" si="192"/>
        <v>0</v>
      </c>
      <c r="L448" s="888">
        <f t="shared" si="192"/>
        <v>0</v>
      </c>
      <c r="M448" s="888">
        <f t="shared" si="192"/>
        <v>0</v>
      </c>
      <c r="N448" s="515">
        <f t="shared" si="194"/>
        <v>0</v>
      </c>
      <c r="O448" s="509">
        <f t="shared" si="194"/>
        <v>0</v>
      </c>
      <c r="P448" s="515">
        <f t="shared" si="193"/>
        <v>0</v>
      </c>
      <c r="Q448" s="888">
        <f t="shared" si="193"/>
        <v>0</v>
      </c>
      <c r="R448" s="889">
        <f t="shared" si="186"/>
        <v>0</v>
      </c>
      <c r="S448" s="507"/>
      <c r="T448" s="508"/>
      <c r="U448" s="509">
        <f t="shared" si="181"/>
        <v>0</v>
      </c>
      <c r="V448" s="47">
        <f t="shared" si="187"/>
        <v>0</v>
      </c>
      <c r="W448" s="510"/>
    </row>
    <row r="449" spans="1:23" ht="12" customHeight="1">
      <c r="A449" s="498">
        <v>132021</v>
      </c>
      <c r="B449" s="499"/>
      <c r="C449" s="500"/>
      <c r="D449" s="886"/>
      <c r="E449" s="501"/>
      <c r="F449" s="501"/>
      <c r="G449" s="501"/>
      <c r="H449" s="501"/>
      <c r="I449" s="887"/>
      <c r="J449" s="515">
        <f t="shared" si="177"/>
        <v>0</v>
      </c>
      <c r="K449" s="888">
        <f t="shared" si="192"/>
        <v>0</v>
      </c>
      <c r="L449" s="888">
        <f t="shared" si="192"/>
        <v>0</v>
      </c>
      <c r="M449" s="888">
        <f t="shared" si="192"/>
        <v>0</v>
      </c>
      <c r="N449" s="515">
        <f t="shared" si="194"/>
        <v>0</v>
      </c>
      <c r="O449" s="509">
        <f t="shared" si="194"/>
        <v>0</v>
      </c>
      <c r="P449" s="515">
        <f t="shared" si="193"/>
        <v>0</v>
      </c>
      <c r="Q449" s="888">
        <f t="shared" si="193"/>
        <v>0</v>
      </c>
      <c r="R449" s="889">
        <f t="shared" si="186"/>
        <v>0</v>
      </c>
      <c r="S449" s="507"/>
      <c r="T449" s="508"/>
      <c r="U449" s="509">
        <f t="shared" si="181"/>
        <v>0</v>
      </c>
      <c r="V449" s="47">
        <f t="shared" si="187"/>
        <v>0</v>
      </c>
      <c r="W449" s="510"/>
    </row>
    <row r="450" spans="1:23" ht="12" customHeight="1">
      <c r="A450" s="498">
        <v>132031</v>
      </c>
      <c r="B450" s="499"/>
      <c r="C450" s="500"/>
      <c r="D450" s="886"/>
      <c r="E450" s="501"/>
      <c r="F450" s="501"/>
      <c r="G450" s="501"/>
      <c r="H450" s="501"/>
      <c r="I450" s="887"/>
      <c r="J450" s="515">
        <f t="shared" ref="J450:J513" si="195">SUMIF($A$10:$A$382,$A450,J$10:J$382)</f>
        <v>0</v>
      </c>
      <c r="K450" s="888">
        <f t="shared" si="192"/>
        <v>0</v>
      </c>
      <c r="L450" s="888">
        <f t="shared" si="192"/>
        <v>0</v>
      </c>
      <c r="M450" s="888">
        <f t="shared" si="192"/>
        <v>0</v>
      </c>
      <c r="N450" s="515">
        <f t="shared" si="194"/>
        <v>0</v>
      </c>
      <c r="O450" s="509">
        <f t="shared" si="194"/>
        <v>0</v>
      </c>
      <c r="P450" s="515">
        <f t="shared" si="193"/>
        <v>0</v>
      </c>
      <c r="Q450" s="888">
        <f t="shared" si="193"/>
        <v>0</v>
      </c>
      <c r="R450" s="889">
        <f t="shared" si="186"/>
        <v>0</v>
      </c>
      <c r="S450" s="507"/>
      <c r="T450" s="508"/>
      <c r="U450" s="509">
        <f t="shared" ref="U450:U513" si="196">SUMIF($A$10:$A$377,$A450,U$10:U$377)</f>
        <v>0</v>
      </c>
      <c r="V450" s="47">
        <f t="shared" si="187"/>
        <v>0</v>
      </c>
      <c r="W450" s="510"/>
    </row>
    <row r="451" spans="1:23" ht="12" customHeight="1">
      <c r="A451" s="498">
        <v>133011</v>
      </c>
      <c r="B451" s="499"/>
      <c r="C451" s="500"/>
      <c r="D451" s="886"/>
      <c r="E451" s="501"/>
      <c r="F451" s="501"/>
      <c r="G451" s="501"/>
      <c r="H451" s="501"/>
      <c r="I451" s="887"/>
      <c r="J451" s="515">
        <f t="shared" si="195"/>
        <v>0</v>
      </c>
      <c r="K451" s="888">
        <f t="shared" si="192"/>
        <v>0</v>
      </c>
      <c r="L451" s="888">
        <f t="shared" si="192"/>
        <v>0</v>
      </c>
      <c r="M451" s="888">
        <f t="shared" si="192"/>
        <v>0</v>
      </c>
      <c r="N451" s="515">
        <f t="shared" si="194"/>
        <v>0</v>
      </c>
      <c r="O451" s="509">
        <f t="shared" si="194"/>
        <v>0</v>
      </c>
      <c r="P451" s="515">
        <f t="shared" si="193"/>
        <v>0</v>
      </c>
      <c r="Q451" s="888">
        <f t="shared" si="193"/>
        <v>0</v>
      </c>
      <c r="R451" s="889">
        <f t="shared" si="186"/>
        <v>0</v>
      </c>
      <c r="S451" s="507"/>
      <c r="T451" s="508"/>
      <c r="U451" s="509">
        <f t="shared" si="196"/>
        <v>0</v>
      </c>
      <c r="V451" s="47">
        <f t="shared" si="187"/>
        <v>0</v>
      </c>
      <c r="W451" s="510"/>
    </row>
    <row r="452" spans="1:23" ht="12" customHeight="1">
      <c r="A452" s="498">
        <v>133021</v>
      </c>
      <c r="B452" s="499"/>
      <c r="C452" s="500"/>
      <c r="D452" s="886"/>
      <c r="E452" s="501"/>
      <c r="F452" s="501"/>
      <c r="G452" s="501"/>
      <c r="H452" s="501"/>
      <c r="I452" s="887"/>
      <c r="J452" s="515">
        <f t="shared" si="195"/>
        <v>0</v>
      </c>
      <c r="K452" s="888">
        <f t="shared" ref="K452:M471" si="197">SUMIF($A$10:$A$377,$A452,K$10:K$377)</f>
        <v>0</v>
      </c>
      <c r="L452" s="888">
        <f t="shared" si="197"/>
        <v>0</v>
      </c>
      <c r="M452" s="888">
        <f t="shared" si="197"/>
        <v>0</v>
      </c>
      <c r="N452" s="515">
        <f t="shared" si="194"/>
        <v>0</v>
      </c>
      <c r="O452" s="509">
        <f t="shared" si="194"/>
        <v>0</v>
      </c>
      <c r="P452" s="515">
        <f t="shared" ref="P452:Q471" si="198">SUMIF($A$10:$A$377,$A452,P$10:P$377)</f>
        <v>0</v>
      </c>
      <c r="Q452" s="888">
        <f t="shared" si="198"/>
        <v>0</v>
      </c>
      <c r="R452" s="889">
        <f t="shared" si="186"/>
        <v>0</v>
      </c>
      <c r="S452" s="507"/>
      <c r="T452" s="508"/>
      <c r="U452" s="509">
        <f t="shared" si="196"/>
        <v>0</v>
      </c>
      <c r="V452" s="47">
        <f t="shared" si="187"/>
        <v>0</v>
      </c>
      <c r="W452" s="510"/>
    </row>
    <row r="453" spans="1:23" ht="12" customHeight="1">
      <c r="A453" s="498">
        <v>133031</v>
      </c>
      <c r="B453" s="499"/>
      <c r="C453" s="500"/>
      <c r="D453" s="886"/>
      <c r="E453" s="501"/>
      <c r="F453" s="501"/>
      <c r="G453" s="501"/>
      <c r="H453" s="501"/>
      <c r="I453" s="887"/>
      <c r="J453" s="515">
        <f t="shared" si="195"/>
        <v>0</v>
      </c>
      <c r="K453" s="888">
        <f t="shared" si="197"/>
        <v>0</v>
      </c>
      <c r="L453" s="888">
        <f t="shared" si="197"/>
        <v>0</v>
      </c>
      <c r="M453" s="888">
        <f t="shared" si="197"/>
        <v>0</v>
      </c>
      <c r="N453" s="515">
        <f t="shared" si="194"/>
        <v>0</v>
      </c>
      <c r="O453" s="509">
        <f t="shared" si="194"/>
        <v>0</v>
      </c>
      <c r="P453" s="515">
        <f t="shared" si="198"/>
        <v>0</v>
      </c>
      <c r="Q453" s="888">
        <f t="shared" si="198"/>
        <v>0</v>
      </c>
      <c r="R453" s="889">
        <f t="shared" si="186"/>
        <v>0</v>
      </c>
      <c r="S453" s="507"/>
      <c r="T453" s="508"/>
      <c r="U453" s="509">
        <f t="shared" si="196"/>
        <v>0</v>
      </c>
      <c r="V453" s="47">
        <f t="shared" si="187"/>
        <v>0</v>
      </c>
      <c r="W453" s="510"/>
    </row>
    <row r="454" spans="1:23" ht="12" customHeight="1">
      <c r="A454" s="498">
        <v>135011</v>
      </c>
      <c r="B454" s="499"/>
      <c r="C454" s="500"/>
      <c r="D454" s="886"/>
      <c r="E454" s="501"/>
      <c r="F454" s="501"/>
      <c r="G454" s="501"/>
      <c r="H454" s="501"/>
      <c r="I454" s="887"/>
      <c r="J454" s="515">
        <f t="shared" si="195"/>
        <v>0</v>
      </c>
      <c r="K454" s="888">
        <f t="shared" si="197"/>
        <v>0</v>
      </c>
      <c r="L454" s="888">
        <f t="shared" si="197"/>
        <v>0</v>
      </c>
      <c r="M454" s="888">
        <f t="shared" si="197"/>
        <v>0</v>
      </c>
      <c r="N454" s="515">
        <f t="shared" si="194"/>
        <v>0</v>
      </c>
      <c r="O454" s="509">
        <f t="shared" si="194"/>
        <v>0</v>
      </c>
      <c r="P454" s="515">
        <f t="shared" si="198"/>
        <v>0</v>
      </c>
      <c r="Q454" s="888">
        <f t="shared" si="198"/>
        <v>0</v>
      </c>
      <c r="R454" s="889">
        <f t="shared" si="186"/>
        <v>0</v>
      </c>
      <c r="S454" s="507"/>
      <c r="T454" s="508"/>
      <c r="U454" s="509">
        <f t="shared" si="196"/>
        <v>0</v>
      </c>
      <c r="V454" s="47">
        <f t="shared" si="187"/>
        <v>0</v>
      </c>
      <c r="W454" s="510"/>
    </row>
    <row r="455" spans="1:23" ht="12" customHeight="1">
      <c r="A455" s="498">
        <v>136071</v>
      </c>
      <c r="B455" s="499"/>
      <c r="C455" s="500"/>
      <c r="D455" s="886"/>
      <c r="E455" s="501"/>
      <c r="F455" s="501"/>
      <c r="G455" s="501"/>
      <c r="H455" s="501"/>
      <c r="I455" s="887"/>
      <c r="J455" s="515">
        <f t="shared" si="195"/>
        <v>0</v>
      </c>
      <c r="K455" s="888">
        <f t="shared" si="197"/>
        <v>0</v>
      </c>
      <c r="L455" s="888">
        <f t="shared" si="197"/>
        <v>0</v>
      </c>
      <c r="M455" s="888">
        <f t="shared" si="197"/>
        <v>0</v>
      </c>
      <c r="N455" s="515">
        <f t="shared" si="194"/>
        <v>0</v>
      </c>
      <c r="O455" s="509">
        <f t="shared" si="194"/>
        <v>0</v>
      </c>
      <c r="P455" s="515">
        <f t="shared" si="198"/>
        <v>0</v>
      </c>
      <c r="Q455" s="888">
        <f t="shared" si="198"/>
        <v>0</v>
      </c>
      <c r="R455" s="889">
        <f t="shared" si="186"/>
        <v>0</v>
      </c>
      <c r="S455" s="507"/>
      <c r="T455" s="508"/>
      <c r="U455" s="509">
        <f t="shared" si="196"/>
        <v>0</v>
      </c>
      <c r="V455" s="47">
        <f t="shared" si="187"/>
        <v>0</v>
      </c>
      <c r="W455" s="510"/>
    </row>
    <row r="456" spans="1:23" ht="12" customHeight="1">
      <c r="A456" s="498">
        <v>136271</v>
      </c>
      <c r="B456" s="499"/>
      <c r="C456" s="500"/>
      <c r="D456" s="886"/>
      <c r="E456" s="501"/>
      <c r="F456" s="501"/>
      <c r="G456" s="501"/>
      <c r="H456" s="501"/>
      <c r="I456" s="887"/>
      <c r="J456" s="515">
        <f t="shared" si="195"/>
        <v>0</v>
      </c>
      <c r="K456" s="888">
        <f t="shared" si="197"/>
        <v>0</v>
      </c>
      <c r="L456" s="888">
        <f t="shared" si="197"/>
        <v>0</v>
      </c>
      <c r="M456" s="888">
        <f t="shared" si="197"/>
        <v>0</v>
      </c>
      <c r="N456" s="515">
        <f t="shared" si="194"/>
        <v>0</v>
      </c>
      <c r="O456" s="509">
        <f t="shared" si="194"/>
        <v>0</v>
      </c>
      <c r="P456" s="515">
        <f t="shared" si="198"/>
        <v>0</v>
      </c>
      <c r="Q456" s="888">
        <f t="shared" si="198"/>
        <v>0</v>
      </c>
      <c r="R456" s="889">
        <f t="shared" si="186"/>
        <v>0</v>
      </c>
      <c r="S456" s="507"/>
      <c r="T456" s="508"/>
      <c r="U456" s="509">
        <f t="shared" si="196"/>
        <v>0</v>
      </c>
      <c r="V456" s="47">
        <f t="shared" si="187"/>
        <v>0</v>
      </c>
      <c r="W456" s="510"/>
    </row>
    <row r="457" spans="1:23" ht="12" customHeight="1">
      <c r="A457" s="498">
        <v>138011</v>
      </c>
      <c r="B457" s="499"/>
      <c r="C457" s="500"/>
      <c r="D457" s="886"/>
      <c r="E457" s="501"/>
      <c r="F457" s="501"/>
      <c r="G457" s="501"/>
      <c r="H457" s="501"/>
      <c r="I457" s="887"/>
      <c r="J457" s="515">
        <f t="shared" si="195"/>
        <v>0</v>
      </c>
      <c r="K457" s="888">
        <f t="shared" si="197"/>
        <v>0</v>
      </c>
      <c r="L457" s="888">
        <f t="shared" si="197"/>
        <v>0</v>
      </c>
      <c r="M457" s="888">
        <f t="shared" si="197"/>
        <v>0</v>
      </c>
      <c r="N457" s="515">
        <f t="shared" si="194"/>
        <v>0</v>
      </c>
      <c r="O457" s="509">
        <f t="shared" si="194"/>
        <v>0</v>
      </c>
      <c r="P457" s="515">
        <f t="shared" si="198"/>
        <v>0</v>
      </c>
      <c r="Q457" s="888">
        <f t="shared" si="198"/>
        <v>0</v>
      </c>
      <c r="R457" s="889">
        <f t="shared" si="186"/>
        <v>0</v>
      </c>
      <c r="S457" s="507"/>
      <c r="T457" s="508"/>
      <c r="U457" s="509">
        <f t="shared" si="196"/>
        <v>0</v>
      </c>
      <c r="V457" s="47">
        <f t="shared" si="187"/>
        <v>0</v>
      </c>
      <c r="W457" s="510"/>
    </row>
    <row r="458" spans="1:23" ht="12" customHeight="1">
      <c r="A458" s="498">
        <v>138611</v>
      </c>
      <c r="B458" s="499"/>
      <c r="C458" s="500"/>
      <c r="D458" s="886"/>
      <c r="E458" s="501"/>
      <c r="F458" s="501"/>
      <c r="G458" s="501"/>
      <c r="H458" s="501"/>
      <c r="I458" s="887"/>
      <c r="J458" s="515">
        <f t="shared" si="195"/>
        <v>0</v>
      </c>
      <c r="K458" s="888">
        <f t="shared" si="197"/>
        <v>0</v>
      </c>
      <c r="L458" s="888">
        <f t="shared" si="197"/>
        <v>0</v>
      </c>
      <c r="M458" s="888">
        <f t="shared" si="197"/>
        <v>0</v>
      </c>
      <c r="N458" s="515">
        <f t="shared" si="194"/>
        <v>0</v>
      </c>
      <c r="O458" s="509">
        <f t="shared" si="194"/>
        <v>0</v>
      </c>
      <c r="P458" s="515">
        <f t="shared" si="198"/>
        <v>0</v>
      </c>
      <c r="Q458" s="888">
        <f t="shared" si="198"/>
        <v>0</v>
      </c>
      <c r="R458" s="889">
        <f t="shared" si="186"/>
        <v>0</v>
      </c>
      <c r="S458" s="507"/>
      <c r="T458" s="508"/>
      <c r="U458" s="509">
        <f t="shared" si="196"/>
        <v>0</v>
      </c>
      <c r="V458" s="47">
        <f t="shared" si="187"/>
        <v>0</v>
      </c>
      <c r="W458" s="510"/>
    </row>
    <row r="459" spans="1:23" ht="12" customHeight="1">
      <c r="A459" s="498">
        <v>139011</v>
      </c>
      <c r="B459" s="499"/>
      <c r="C459" s="500"/>
      <c r="D459" s="886"/>
      <c r="E459" s="501"/>
      <c r="F459" s="501"/>
      <c r="G459" s="501"/>
      <c r="H459" s="501"/>
      <c r="I459" s="887"/>
      <c r="J459" s="515">
        <f t="shared" si="195"/>
        <v>0</v>
      </c>
      <c r="K459" s="888">
        <f t="shared" si="197"/>
        <v>0</v>
      </c>
      <c r="L459" s="888">
        <f t="shared" si="197"/>
        <v>0</v>
      </c>
      <c r="M459" s="888">
        <f t="shared" si="197"/>
        <v>0</v>
      </c>
      <c r="N459" s="515">
        <f t="shared" si="194"/>
        <v>0</v>
      </c>
      <c r="O459" s="509">
        <f t="shared" si="194"/>
        <v>0</v>
      </c>
      <c r="P459" s="515">
        <f t="shared" si="198"/>
        <v>0</v>
      </c>
      <c r="Q459" s="888">
        <f t="shared" si="198"/>
        <v>0</v>
      </c>
      <c r="R459" s="889">
        <f t="shared" si="186"/>
        <v>0</v>
      </c>
      <c r="S459" s="507"/>
      <c r="T459" s="508"/>
      <c r="U459" s="509">
        <f t="shared" si="196"/>
        <v>0</v>
      </c>
      <c r="V459" s="47">
        <f t="shared" si="187"/>
        <v>0</v>
      </c>
      <c r="W459" s="510"/>
    </row>
    <row r="460" spans="1:23" ht="12" customHeight="1">
      <c r="A460" s="498">
        <v>161001</v>
      </c>
      <c r="B460" s="499"/>
      <c r="C460" s="500"/>
      <c r="D460" s="886"/>
      <c r="E460" s="501"/>
      <c r="F460" s="501"/>
      <c r="G460" s="501"/>
      <c r="H460" s="501"/>
      <c r="I460" s="887"/>
      <c r="J460" s="515">
        <f t="shared" si="195"/>
        <v>0</v>
      </c>
      <c r="K460" s="888">
        <f t="shared" si="197"/>
        <v>0</v>
      </c>
      <c r="L460" s="888">
        <f t="shared" si="197"/>
        <v>0</v>
      </c>
      <c r="M460" s="888">
        <f t="shared" si="197"/>
        <v>0</v>
      </c>
      <c r="N460" s="515">
        <f t="shared" si="194"/>
        <v>0</v>
      </c>
      <c r="O460" s="509">
        <f t="shared" si="194"/>
        <v>0</v>
      </c>
      <c r="P460" s="515">
        <f t="shared" si="198"/>
        <v>0</v>
      </c>
      <c r="Q460" s="888">
        <f t="shared" si="198"/>
        <v>0</v>
      </c>
      <c r="R460" s="889">
        <f t="shared" si="186"/>
        <v>0</v>
      </c>
      <c r="S460" s="507"/>
      <c r="T460" s="508"/>
      <c r="U460" s="509">
        <f t="shared" si="196"/>
        <v>0</v>
      </c>
      <c r="V460" s="47">
        <f t="shared" si="187"/>
        <v>0</v>
      </c>
      <c r="W460" s="510"/>
    </row>
    <row r="461" spans="1:23" ht="12" customHeight="1">
      <c r="A461" s="498">
        <v>161101</v>
      </c>
      <c r="B461" s="499"/>
      <c r="C461" s="500"/>
      <c r="D461" s="886"/>
      <c r="E461" s="501"/>
      <c r="F461" s="501"/>
      <c r="G461" s="501"/>
      <c r="H461" s="501"/>
      <c r="I461" s="887"/>
      <c r="J461" s="515">
        <f t="shared" si="195"/>
        <v>0</v>
      </c>
      <c r="K461" s="888">
        <f t="shared" si="197"/>
        <v>0</v>
      </c>
      <c r="L461" s="888">
        <f t="shared" si="197"/>
        <v>0</v>
      </c>
      <c r="M461" s="888">
        <f t="shared" si="197"/>
        <v>0</v>
      </c>
      <c r="N461" s="515">
        <f t="shared" si="194"/>
        <v>0</v>
      </c>
      <c r="O461" s="509">
        <f t="shared" si="194"/>
        <v>0</v>
      </c>
      <c r="P461" s="515">
        <f t="shared" si="198"/>
        <v>0</v>
      </c>
      <c r="Q461" s="888">
        <f t="shared" si="198"/>
        <v>0</v>
      </c>
      <c r="R461" s="889">
        <f t="shared" si="186"/>
        <v>0</v>
      </c>
      <c r="S461" s="507"/>
      <c r="T461" s="508"/>
      <c r="U461" s="509">
        <f t="shared" si="196"/>
        <v>0</v>
      </c>
      <c r="V461" s="47">
        <f t="shared" si="187"/>
        <v>0</v>
      </c>
      <c r="W461" s="510"/>
    </row>
    <row r="462" spans="1:23" ht="12" customHeight="1">
      <c r="A462" s="498">
        <v>161201</v>
      </c>
      <c r="B462" s="499"/>
      <c r="C462" s="500"/>
      <c r="D462" s="886"/>
      <c r="E462" s="501"/>
      <c r="F462" s="501"/>
      <c r="G462" s="501"/>
      <c r="H462" s="501"/>
      <c r="I462" s="887"/>
      <c r="J462" s="515">
        <f t="shared" si="195"/>
        <v>16</v>
      </c>
      <c r="K462" s="888">
        <f t="shared" si="197"/>
        <v>0</v>
      </c>
      <c r="L462" s="888">
        <f t="shared" si="197"/>
        <v>0</v>
      </c>
      <c r="M462" s="888">
        <f t="shared" si="197"/>
        <v>0</v>
      </c>
      <c r="N462" s="515">
        <f t="shared" si="194"/>
        <v>0</v>
      </c>
      <c r="O462" s="509">
        <f t="shared" si="194"/>
        <v>16</v>
      </c>
      <c r="P462" s="515">
        <f t="shared" si="198"/>
        <v>0</v>
      </c>
      <c r="Q462" s="888">
        <f t="shared" si="198"/>
        <v>0</v>
      </c>
      <c r="R462" s="889">
        <f t="shared" si="186"/>
        <v>0</v>
      </c>
      <c r="S462" s="507"/>
      <c r="T462" s="508"/>
      <c r="U462" s="509">
        <f t="shared" si="196"/>
        <v>16</v>
      </c>
      <c r="V462" s="47">
        <f t="shared" si="187"/>
        <v>0</v>
      </c>
      <c r="W462" s="510"/>
    </row>
    <row r="463" spans="1:23" ht="12" customHeight="1">
      <c r="A463" s="498">
        <v>161211</v>
      </c>
      <c r="B463" s="499"/>
      <c r="C463" s="500"/>
      <c r="D463" s="886"/>
      <c r="E463" s="501"/>
      <c r="F463" s="501"/>
      <c r="G463" s="501"/>
      <c r="H463" s="501"/>
      <c r="I463" s="887"/>
      <c r="J463" s="515">
        <f t="shared" si="195"/>
        <v>0</v>
      </c>
      <c r="K463" s="888">
        <f t="shared" si="197"/>
        <v>0</v>
      </c>
      <c r="L463" s="888">
        <f t="shared" si="197"/>
        <v>0</v>
      </c>
      <c r="M463" s="888">
        <f t="shared" si="197"/>
        <v>0</v>
      </c>
      <c r="N463" s="515">
        <f t="shared" si="194"/>
        <v>0</v>
      </c>
      <c r="O463" s="509">
        <f t="shared" si="194"/>
        <v>0</v>
      </c>
      <c r="P463" s="515">
        <f t="shared" si="198"/>
        <v>0</v>
      </c>
      <c r="Q463" s="888">
        <f t="shared" si="198"/>
        <v>0</v>
      </c>
      <c r="R463" s="889">
        <f t="shared" si="186"/>
        <v>0</v>
      </c>
      <c r="S463" s="507"/>
      <c r="T463" s="508"/>
      <c r="U463" s="509">
        <f t="shared" si="196"/>
        <v>0</v>
      </c>
      <c r="V463" s="47">
        <f t="shared" si="187"/>
        <v>0</v>
      </c>
      <c r="W463" s="510"/>
    </row>
    <row r="464" spans="1:23" ht="12" customHeight="1">
      <c r="A464" s="498">
        <v>162001</v>
      </c>
      <c r="B464" s="499"/>
      <c r="C464" s="500"/>
      <c r="D464" s="886"/>
      <c r="E464" s="501"/>
      <c r="F464" s="501"/>
      <c r="G464" s="501"/>
      <c r="H464" s="501"/>
      <c r="I464" s="887"/>
      <c r="J464" s="515">
        <f t="shared" si="195"/>
        <v>8</v>
      </c>
      <c r="K464" s="888">
        <f t="shared" si="197"/>
        <v>0</v>
      </c>
      <c r="L464" s="888">
        <f t="shared" si="197"/>
        <v>0</v>
      </c>
      <c r="M464" s="888">
        <f t="shared" si="197"/>
        <v>0</v>
      </c>
      <c r="N464" s="515">
        <f t="shared" si="194"/>
        <v>0</v>
      </c>
      <c r="O464" s="509">
        <f t="shared" si="194"/>
        <v>8</v>
      </c>
      <c r="P464" s="515">
        <f t="shared" si="198"/>
        <v>0</v>
      </c>
      <c r="Q464" s="888">
        <f t="shared" si="198"/>
        <v>0</v>
      </c>
      <c r="R464" s="889">
        <f t="shared" si="186"/>
        <v>0</v>
      </c>
      <c r="S464" s="507"/>
      <c r="T464" s="508"/>
      <c r="U464" s="509">
        <f t="shared" si="196"/>
        <v>8</v>
      </c>
      <c r="V464" s="47">
        <f t="shared" si="187"/>
        <v>0</v>
      </c>
      <c r="W464" s="510"/>
    </row>
    <row r="465" spans="1:23" ht="12" customHeight="1">
      <c r="A465" s="498">
        <v>162201</v>
      </c>
      <c r="B465" s="499"/>
      <c r="C465" s="500"/>
      <c r="D465" s="886"/>
      <c r="E465" s="501"/>
      <c r="F465" s="501"/>
      <c r="G465" s="501"/>
      <c r="H465" s="501"/>
      <c r="I465" s="887"/>
      <c r="J465" s="515">
        <f t="shared" si="195"/>
        <v>32</v>
      </c>
      <c r="K465" s="888">
        <f t="shared" si="197"/>
        <v>0</v>
      </c>
      <c r="L465" s="888">
        <f t="shared" si="197"/>
        <v>0</v>
      </c>
      <c r="M465" s="888">
        <f t="shared" si="197"/>
        <v>0</v>
      </c>
      <c r="N465" s="515">
        <f t="shared" si="194"/>
        <v>0</v>
      </c>
      <c r="O465" s="509">
        <f t="shared" si="194"/>
        <v>32</v>
      </c>
      <c r="P465" s="515">
        <f t="shared" si="198"/>
        <v>0</v>
      </c>
      <c r="Q465" s="888">
        <f t="shared" si="198"/>
        <v>0</v>
      </c>
      <c r="R465" s="889">
        <f t="shared" si="186"/>
        <v>0</v>
      </c>
      <c r="S465" s="507"/>
      <c r="T465" s="508"/>
      <c r="U465" s="509">
        <f t="shared" si="196"/>
        <v>32</v>
      </c>
      <c r="V465" s="47">
        <f t="shared" si="187"/>
        <v>0</v>
      </c>
      <c r="W465" s="510"/>
    </row>
    <row r="466" spans="1:23" ht="12" customHeight="1">
      <c r="A466" s="498">
        <v>162211</v>
      </c>
      <c r="B466" s="499"/>
      <c r="C466" s="500"/>
      <c r="D466" s="886"/>
      <c r="E466" s="501"/>
      <c r="F466" s="501"/>
      <c r="G466" s="501"/>
      <c r="H466" s="501"/>
      <c r="I466" s="887"/>
      <c r="J466" s="515">
        <f t="shared" si="195"/>
        <v>0</v>
      </c>
      <c r="K466" s="888">
        <f t="shared" si="197"/>
        <v>0</v>
      </c>
      <c r="L466" s="888">
        <f t="shared" si="197"/>
        <v>0</v>
      </c>
      <c r="M466" s="888">
        <f t="shared" si="197"/>
        <v>0</v>
      </c>
      <c r="N466" s="515">
        <f t="shared" ref="N466:O485" si="199">SUMIF($A$10:$A$382,$A466,N$10:N$382)</f>
        <v>0</v>
      </c>
      <c r="O466" s="509">
        <f t="shared" si="199"/>
        <v>0</v>
      </c>
      <c r="P466" s="515">
        <f t="shared" si="198"/>
        <v>0</v>
      </c>
      <c r="Q466" s="888">
        <f t="shared" si="198"/>
        <v>0</v>
      </c>
      <c r="R466" s="889">
        <f t="shared" si="186"/>
        <v>0</v>
      </c>
      <c r="S466" s="507"/>
      <c r="T466" s="508"/>
      <c r="U466" s="509">
        <f t="shared" si="196"/>
        <v>0</v>
      </c>
      <c r="V466" s="47">
        <f t="shared" si="187"/>
        <v>0</v>
      </c>
      <c r="W466" s="510"/>
    </row>
    <row r="467" spans="1:23" ht="12" customHeight="1">
      <c r="A467" s="498">
        <v>162301</v>
      </c>
      <c r="B467" s="499"/>
      <c r="C467" s="500"/>
      <c r="D467" s="886"/>
      <c r="E467" s="501"/>
      <c r="F467" s="501"/>
      <c r="G467" s="501"/>
      <c r="H467" s="501"/>
      <c r="I467" s="887"/>
      <c r="J467" s="515">
        <f t="shared" si="195"/>
        <v>0</v>
      </c>
      <c r="K467" s="888">
        <f t="shared" si="197"/>
        <v>0</v>
      </c>
      <c r="L467" s="888">
        <f t="shared" si="197"/>
        <v>0</v>
      </c>
      <c r="M467" s="888">
        <f t="shared" si="197"/>
        <v>0</v>
      </c>
      <c r="N467" s="515">
        <f t="shared" si="199"/>
        <v>0</v>
      </c>
      <c r="O467" s="509">
        <f t="shared" si="199"/>
        <v>0</v>
      </c>
      <c r="P467" s="515">
        <f t="shared" si="198"/>
        <v>0</v>
      </c>
      <c r="Q467" s="888">
        <f t="shared" si="198"/>
        <v>0</v>
      </c>
      <c r="R467" s="889">
        <f t="shared" si="186"/>
        <v>0</v>
      </c>
      <c r="S467" s="507"/>
      <c r="T467" s="508"/>
      <c r="U467" s="509">
        <f t="shared" si="196"/>
        <v>0</v>
      </c>
      <c r="V467" s="47">
        <f t="shared" si="187"/>
        <v>0</v>
      </c>
      <c r="W467" s="510"/>
    </row>
    <row r="468" spans="1:23" ht="12" customHeight="1">
      <c r="A468" s="498">
        <v>162311</v>
      </c>
      <c r="B468" s="499"/>
      <c r="C468" s="500"/>
      <c r="D468" s="886"/>
      <c r="E468" s="501"/>
      <c r="F468" s="501"/>
      <c r="G468" s="501"/>
      <c r="H468" s="501"/>
      <c r="I468" s="887"/>
      <c r="J468" s="515">
        <f t="shared" si="195"/>
        <v>0</v>
      </c>
      <c r="K468" s="888">
        <f t="shared" si="197"/>
        <v>0</v>
      </c>
      <c r="L468" s="888">
        <f t="shared" si="197"/>
        <v>0</v>
      </c>
      <c r="M468" s="888">
        <f t="shared" si="197"/>
        <v>0</v>
      </c>
      <c r="N468" s="515">
        <f t="shared" si="199"/>
        <v>0</v>
      </c>
      <c r="O468" s="509">
        <f t="shared" si="199"/>
        <v>0</v>
      </c>
      <c r="P468" s="515">
        <f t="shared" si="198"/>
        <v>0</v>
      </c>
      <c r="Q468" s="888">
        <f t="shared" si="198"/>
        <v>0</v>
      </c>
      <c r="R468" s="889">
        <f t="shared" si="186"/>
        <v>0</v>
      </c>
      <c r="S468" s="507"/>
      <c r="T468" s="508"/>
      <c r="U468" s="509">
        <f t="shared" si="196"/>
        <v>0</v>
      </c>
      <c r="V468" s="47">
        <f t="shared" si="187"/>
        <v>0</v>
      </c>
      <c r="W468" s="510"/>
    </row>
    <row r="469" spans="1:23" ht="12" customHeight="1">
      <c r="A469" s="498">
        <v>163001</v>
      </c>
      <c r="B469" s="499"/>
      <c r="C469" s="500"/>
      <c r="D469" s="886"/>
      <c r="E469" s="501"/>
      <c r="F469" s="501"/>
      <c r="G469" s="501"/>
      <c r="H469" s="501"/>
      <c r="I469" s="887"/>
      <c r="J469" s="515">
        <f t="shared" si="195"/>
        <v>0</v>
      </c>
      <c r="K469" s="888">
        <f t="shared" si="197"/>
        <v>0</v>
      </c>
      <c r="L469" s="888">
        <f t="shared" si="197"/>
        <v>0</v>
      </c>
      <c r="M469" s="888">
        <f t="shared" si="197"/>
        <v>0</v>
      </c>
      <c r="N469" s="515">
        <f t="shared" si="199"/>
        <v>0</v>
      </c>
      <c r="O469" s="509">
        <f t="shared" si="199"/>
        <v>0</v>
      </c>
      <c r="P469" s="515">
        <f t="shared" si="198"/>
        <v>0</v>
      </c>
      <c r="Q469" s="888">
        <f t="shared" si="198"/>
        <v>0</v>
      </c>
      <c r="R469" s="889">
        <f t="shared" si="186"/>
        <v>0</v>
      </c>
      <c r="S469" s="507"/>
      <c r="T469" s="508"/>
      <c r="U469" s="509">
        <f t="shared" si="196"/>
        <v>0</v>
      </c>
      <c r="V469" s="47">
        <f t="shared" si="187"/>
        <v>0</v>
      </c>
      <c r="W469" s="510"/>
    </row>
    <row r="470" spans="1:23" ht="12" customHeight="1">
      <c r="A470" s="498">
        <v>163201</v>
      </c>
      <c r="B470" s="499"/>
      <c r="C470" s="500"/>
      <c r="D470" s="886"/>
      <c r="E470" s="501"/>
      <c r="F470" s="501"/>
      <c r="G470" s="501"/>
      <c r="H470" s="501"/>
      <c r="I470" s="887"/>
      <c r="J470" s="515">
        <f t="shared" si="195"/>
        <v>0</v>
      </c>
      <c r="K470" s="888">
        <f t="shared" si="197"/>
        <v>0</v>
      </c>
      <c r="L470" s="888">
        <f t="shared" si="197"/>
        <v>0</v>
      </c>
      <c r="M470" s="888">
        <f t="shared" si="197"/>
        <v>0</v>
      </c>
      <c r="N470" s="515">
        <f t="shared" si="199"/>
        <v>0</v>
      </c>
      <c r="O470" s="509">
        <f t="shared" si="199"/>
        <v>0</v>
      </c>
      <c r="P470" s="515">
        <f t="shared" si="198"/>
        <v>0</v>
      </c>
      <c r="Q470" s="888">
        <f t="shared" si="198"/>
        <v>0</v>
      </c>
      <c r="R470" s="889">
        <f t="shared" si="186"/>
        <v>0</v>
      </c>
      <c r="S470" s="507"/>
      <c r="T470" s="508"/>
      <c r="U470" s="509">
        <f t="shared" si="196"/>
        <v>0</v>
      </c>
      <c r="V470" s="47">
        <f t="shared" si="187"/>
        <v>0</v>
      </c>
      <c r="W470" s="510"/>
    </row>
    <row r="471" spans="1:23" ht="12" customHeight="1">
      <c r="A471" s="498">
        <v>163211</v>
      </c>
      <c r="B471" s="499"/>
      <c r="C471" s="500"/>
      <c r="D471" s="886"/>
      <c r="E471" s="501"/>
      <c r="F471" s="501"/>
      <c r="G471" s="501"/>
      <c r="H471" s="501"/>
      <c r="I471" s="887"/>
      <c r="J471" s="515">
        <f t="shared" si="195"/>
        <v>0</v>
      </c>
      <c r="K471" s="888">
        <f t="shared" si="197"/>
        <v>0</v>
      </c>
      <c r="L471" s="888">
        <f t="shared" si="197"/>
        <v>0</v>
      </c>
      <c r="M471" s="888">
        <f t="shared" si="197"/>
        <v>0</v>
      </c>
      <c r="N471" s="515">
        <f t="shared" si="199"/>
        <v>0</v>
      </c>
      <c r="O471" s="509">
        <f t="shared" si="199"/>
        <v>0</v>
      </c>
      <c r="P471" s="515">
        <f t="shared" si="198"/>
        <v>0</v>
      </c>
      <c r="Q471" s="888">
        <f t="shared" si="198"/>
        <v>0</v>
      </c>
      <c r="R471" s="889">
        <f t="shared" si="186"/>
        <v>0</v>
      </c>
      <c r="S471" s="507"/>
      <c r="T471" s="508"/>
      <c r="U471" s="509">
        <f t="shared" si="196"/>
        <v>0</v>
      </c>
      <c r="V471" s="47">
        <f t="shared" si="187"/>
        <v>0</v>
      </c>
      <c r="W471" s="510"/>
    </row>
    <row r="472" spans="1:23" ht="12" customHeight="1">
      <c r="A472" s="498">
        <v>190100</v>
      </c>
      <c r="B472" s="499"/>
      <c r="C472" s="500"/>
      <c r="D472" s="886"/>
      <c r="E472" s="501"/>
      <c r="F472" s="501"/>
      <c r="G472" s="501"/>
      <c r="H472" s="501"/>
      <c r="I472" s="887"/>
      <c r="J472" s="515">
        <f t="shared" si="195"/>
        <v>0</v>
      </c>
      <c r="K472" s="888">
        <f t="shared" ref="K472:M491" si="200">SUMIF($A$10:$A$377,$A472,K$10:K$377)</f>
        <v>0</v>
      </c>
      <c r="L472" s="888">
        <f t="shared" si="200"/>
        <v>0</v>
      </c>
      <c r="M472" s="888">
        <f t="shared" si="200"/>
        <v>0</v>
      </c>
      <c r="N472" s="515">
        <f t="shared" si="199"/>
        <v>0</v>
      </c>
      <c r="O472" s="509">
        <f t="shared" si="199"/>
        <v>0</v>
      </c>
      <c r="P472" s="515">
        <f t="shared" ref="P472:Q491" si="201">SUMIF($A$10:$A$377,$A472,P$10:P$377)</f>
        <v>0</v>
      </c>
      <c r="Q472" s="888">
        <f t="shared" si="201"/>
        <v>0</v>
      </c>
      <c r="R472" s="889">
        <f t="shared" ref="R472:R535" si="202">SUMIF($A$10:$A$377,$A472,R$10:R$377)</f>
        <v>0</v>
      </c>
      <c r="S472" s="507"/>
      <c r="T472" s="508"/>
      <c r="U472" s="509">
        <f t="shared" si="196"/>
        <v>0</v>
      </c>
      <c r="V472" s="47">
        <f t="shared" si="187"/>
        <v>0</v>
      </c>
      <c r="W472" s="510"/>
    </row>
    <row r="473" spans="1:23" ht="12" customHeight="1">
      <c r="A473" s="498">
        <v>200100</v>
      </c>
      <c r="B473" s="499"/>
      <c r="C473" s="500"/>
      <c r="D473" s="886"/>
      <c r="E473" s="501"/>
      <c r="F473" s="501"/>
      <c r="G473" s="501"/>
      <c r="H473" s="501"/>
      <c r="I473" s="887"/>
      <c r="J473" s="515">
        <f t="shared" si="195"/>
        <v>0</v>
      </c>
      <c r="K473" s="888">
        <f t="shared" si="200"/>
        <v>0</v>
      </c>
      <c r="L473" s="888">
        <f t="shared" si="200"/>
        <v>0</v>
      </c>
      <c r="M473" s="888">
        <f t="shared" si="200"/>
        <v>0</v>
      </c>
      <c r="N473" s="515">
        <f t="shared" si="199"/>
        <v>0</v>
      </c>
      <c r="O473" s="509">
        <f t="shared" si="199"/>
        <v>0</v>
      </c>
      <c r="P473" s="515">
        <f t="shared" si="201"/>
        <v>0</v>
      </c>
      <c r="Q473" s="888">
        <f t="shared" si="201"/>
        <v>0</v>
      </c>
      <c r="R473" s="889">
        <f t="shared" si="202"/>
        <v>0</v>
      </c>
      <c r="S473" s="507"/>
      <c r="T473" s="508"/>
      <c r="U473" s="509">
        <f t="shared" si="196"/>
        <v>0</v>
      </c>
      <c r="V473" s="47">
        <f t="shared" si="187"/>
        <v>0</v>
      </c>
      <c r="W473" s="510"/>
    </row>
    <row r="474" spans="1:23" ht="12" customHeight="1">
      <c r="A474" s="498">
        <v>201101</v>
      </c>
      <c r="B474" s="499"/>
      <c r="C474" s="500"/>
      <c r="D474" s="886"/>
      <c r="E474" s="501"/>
      <c r="F474" s="501"/>
      <c r="G474" s="501"/>
      <c r="H474" s="501"/>
      <c r="I474" s="887"/>
      <c r="J474" s="515">
        <f t="shared" si="195"/>
        <v>8</v>
      </c>
      <c r="K474" s="888">
        <f t="shared" si="200"/>
        <v>0</v>
      </c>
      <c r="L474" s="888">
        <f t="shared" si="200"/>
        <v>16</v>
      </c>
      <c r="M474" s="888">
        <f t="shared" si="200"/>
        <v>0</v>
      </c>
      <c r="N474" s="515">
        <f t="shared" si="199"/>
        <v>0</v>
      </c>
      <c r="O474" s="509">
        <f t="shared" si="199"/>
        <v>24</v>
      </c>
      <c r="P474" s="515">
        <f t="shared" si="201"/>
        <v>0</v>
      </c>
      <c r="Q474" s="888">
        <f t="shared" si="201"/>
        <v>0</v>
      </c>
      <c r="R474" s="889">
        <f t="shared" si="202"/>
        <v>0</v>
      </c>
      <c r="S474" s="507"/>
      <c r="T474" s="508"/>
      <c r="U474" s="509">
        <f t="shared" si="196"/>
        <v>24</v>
      </c>
      <c r="V474" s="47">
        <f t="shared" si="187"/>
        <v>0</v>
      </c>
      <c r="W474" s="510"/>
    </row>
    <row r="475" spans="1:23" ht="12" customHeight="1">
      <c r="A475" s="498">
        <v>201201</v>
      </c>
      <c r="B475" s="499"/>
      <c r="C475" s="500"/>
      <c r="D475" s="886"/>
      <c r="E475" s="501"/>
      <c r="F475" s="501"/>
      <c r="G475" s="501"/>
      <c r="H475" s="501"/>
      <c r="I475" s="887"/>
      <c r="J475" s="515">
        <f t="shared" si="195"/>
        <v>0</v>
      </c>
      <c r="K475" s="888">
        <f t="shared" si="200"/>
        <v>0</v>
      </c>
      <c r="L475" s="888">
        <f t="shared" si="200"/>
        <v>0</v>
      </c>
      <c r="M475" s="888">
        <f t="shared" si="200"/>
        <v>0</v>
      </c>
      <c r="N475" s="515">
        <f t="shared" si="199"/>
        <v>0</v>
      </c>
      <c r="O475" s="509">
        <f t="shared" si="199"/>
        <v>0</v>
      </c>
      <c r="P475" s="515">
        <f t="shared" si="201"/>
        <v>0</v>
      </c>
      <c r="Q475" s="888">
        <f t="shared" si="201"/>
        <v>0</v>
      </c>
      <c r="R475" s="889">
        <f t="shared" si="202"/>
        <v>0</v>
      </c>
      <c r="S475" s="507"/>
      <c r="T475" s="508"/>
      <c r="U475" s="509">
        <f t="shared" si="196"/>
        <v>0</v>
      </c>
      <c r="V475" s="47">
        <f t="shared" si="187"/>
        <v>0</v>
      </c>
      <c r="W475" s="510"/>
    </row>
    <row r="476" spans="1:23" ht="12" customHeight="1">
      <c r="A476" s="498">
        <v>201501</v>
      </c>
      <c r="B476" s="499"/>
      <c r="C476" s="500"/>
      <c r="D476" s="886"/>
      <c r="E476" s="501"/>
      <c r="F476" s="501"/>
      <c r="G476" s="501"/>
      <c r="H476" s="501"/>
      <c r="I476" s="887"/>
      <c r="J476" s="515">
        <f t="shared" si="195"/>
        <v>0</v>
      </c>
      <c r="K476" s="888">
        <f t="shared" si="200"/>
        <v>0</v>
      </c>
      <c r="L476" s="888">
        <f t="shared" si="200"/>
        <v>0</v>
      </c>
      <c r="M476" s="888">
        <f t="shared" si="200"/>
        <v>0</v>
      </c>
      <c r="N476" s="515">
        <f t="shared" si="199"/>
        <v>0</v>
      </c>
      <c r="O476" s="509">
        <f t="shared" si="199"/>
        <v>0</v>
      </c>
      <c r="P476" s="515">
        <f t="shared" si="201"/>
        <v>0</v>
      </c>
      <c r="Q476" s="888">
        <f t="shared" si="201"/>
        <v>24</v>
      </c>
      <c r="R476" s="889">
        <f t="shared" si="202"/>
        <v>24</v>
      </c>
      <c r="S476" s="507"/>
      <c r="T476" s="508"/>
      <c r="U476" s="509">
        <f t="shared" si="196"/>
        <v>24</v>
      </c>
      <c r="V476" s="47">
        <f t="shared" si="187"/>
        <v>0</v>
      </c>
      <c r="W476" s="510"/>
    </row>
    <row r="477" spans="1:23" ht="12" customHeight="1">
      <c r="A477" s="498">
        <v>202101</v>
      </c>
      <c r="B477" s="499"/>
      <c r="C477" s="500"/>
      <c r="D477" s="886"/>
      <c r="E477" s="501"/>
      <c r="F477" s="501"/>
      <c r="G477" s="501"/>
      <c r="H477" s="501"/>
      <c r="I477" s="887"/>
      <c r="J477" s="515">
        <f t="shared" si="195"/>
        <v>0</v>
      </c>
      <c r="K477" s="888">
        <f t="shared" si="200"/>
        <v>0</v>
      </c>
      <c r="L477" s="888">
        <f t="shared" si="200"/>
        <v>0</v>
      </c>
      <c r="M477" s="888">
        <f t="shared" si="200"/>
        <v>0</v>
      </c>
      <c r="N477" s="515">
        <f t="shared" si="199"/>
        <v>0</v>
      </c>
      <c r="O477" s="509">
        <f t="shared" si="199"/>
        <v>0</v>
      </c>
      <c r="P477" s="515">
        <f t="shared" si="201"/>
        <v>0</v>
      </c>
      <c r="Q477" s="888">
        <f t="shared" si="201"/>
        <v>0</v>
      </c>
      <c r="R477" s="889">
        <f t="shared" si="202"/>
        <v>0</v>
      </c>
      <c r="S477" s="507"/>
      <c r="T477" s="508"/>
      <c r="U477" s="509">
        <f t="shared" si="196"/>
        <v>0</v>
      </c>
      <c r="V477" s="47">
        <f t="shared" si="187"/>
        <v>0</v>
      </c>
      <c r="W477" s="510"/>
    </row>
    <row r="478" spans="1:23" ht="12" customHeight="1">
      <c r="A478" s="498">
        <v>202301</v>
      </c>
      <c r="B478" s="499"/>
      <c r="C478" s="500"/>
      <c r="D478" s="886"/>
      <c r="E478" s="501"/>
      <c r="F478" s="501"/>
      <c r="G478" s="501"/>
      <c r="H478" s="501"/>
      <c r="I478" s="887"/>
      <c r="J478" s="515">
        <f t="shared" si="195"/>
        <v>0</v>
      </c>
      <c r="K478" s="888">
        <f t="shared" si="200"/>
        <v>0</v>
      </c>
      <c r="L478" s="888">
        <f t="shared" si="200"/>
        <v>0</v>
      </c>
      <c r="M478" s="888">
        <f t="shared" si="200"/>
        <v>0</v>
      </c>
      <c r="N478" s="515">
        <f t="shared" si="199"/>
        <v>0</v>
      </c>
      <c r="O478" s="509">
        <f t="shared" si="199"/>
        <v>0</v>
      </c>
      <c r="P478" s="515">
        <f t="shared" si="201"/>
        <v>0</v>
      </c>
      <c r="Q478" s="888">
        <f t="shared" si="201"/>
        <v>0</v>
      </c>
      <c r="R478" s="889">
        <f t="shared" si="202"/>
        <v>0</v>
      </c>
      <c r="S478" s="507"/>
      <c r="T478" s="508"/>
      <c r="U478" s="509">
        <f t="shared" si="196"/>
        <v>0</v>
      </c>
      <c r="V478" s="47">
        <f t="shared" si="187"/>
        <v>0</v>
      </c>
      <c r="W478" s="510"/>
    </row>
    <row r="479" spans="1:23" ht="12" customHeight="1">
      <c r="A479" s="498">
        <v>203101</v>
      </c>
      <c r="B479" s="499"/>
      <c r="C479" s="500"/>
      <c r="D479" s="886"/>
      <c r="E479" s="501"/>
      <c r="F479" s="501"/>
      <c r="G479" s="501"/>
      <c r="H479" s="501"/>
      <c r="I479" s="887"/>
      <c r="J479" s="515">
        <f t="shared" si="195"/>
        <v>16</v>
      </c>
      <c r="K479" s="888">
        <f t="shared" si="200"/>
        <v>16</v>
      </c>
      <c r="L479" s="888">
        <f t="shared" si="200"/>
        <v>72</v>
      </c>
      <c r="M479" s="888">
        <f t="shared" si="200"/>
        <v>0</v>
      </c>
      <c r="N479" s="515">
        <f t="shared" si="199"/>
        <v>0</v>
      </c>
      <c r="O479" s="509">
        <f t="shared" si="199"/>
        <v>104</v>
      </c>
      <c r="P479" s="515">
        <f t="shared" si="201"/>
        <v>0</v>
      </c>
      <c r="Q479" s="888">
        <f t="shared" si="201"/>
        <v>0</v>
      </c>
      <c r="R479" s="889">
        <f t="shared" si="202"/>
        <v>0</v>
      </c>
      <c r="S479" s="507"/>
      <c r="T479" s="508"/>
      <c r="U479" s="509">
        <f t="shared" si="196"/>
        <v>104</v>
      </c>
      <c r="V479" s="47">
        <f t="shared" si="187"/>
        <v>0</v>
      </c>
      <c r="W479" s="510"/>
    </row>
    <row r="480" spans="1:23" ht="12" customHeight="1">
      <c r="A480" s="498">
        <v>203201</v>
      </c>
      <c r="B480" s="499"/>
      <c r="C480" s="500"/>
      <c r="D480" s="886"/>
      <c r="E480" s="501"/>
      <c r="F480" s="501"/>
      <c r="G480" s="501"/>
      <c r="H480" s="501"/>
      <c r="I480" s="887"/>
      <c r="J480" s="515">
        <f t="shared" si="195"/>
        <v>0</v>
      </c>
      <c r="K480" s="888">
        <f t="shared" si="200"/>
        <v>0</v>
      </c>
      <c r="L480" s="888">
        <f t="shared" si="200"/>
        <v>0</v>
      </c>
      <c r="M480" s="888">
        <f t="shared" si="200"/>
        <v>0</v>
      </c>
      <c r="N480" s="515">
        <f t="shared" si="199"/>
        <v>0</v>
      </c>
      <c r="O480" s="509">
        <f t="shared" si="199"/>
        <v>0</v>
      </c>
      <c r="P480" s="515">
        <f t="shared" si="201"/>
        <v>0</v>
      </c>
      <c r="Q480" s="888">
        <f t="shared" si="201"/>
        <v>0</v>
      </c>
      <c r="R480" s="889">
        <f t="shared" si="202"/>
        <v>0</v>
      </c>
      <c r="S480" s="507"/>
      <c r="T480" s="508"/>
      <c r="U480" s="509">
        <f t="shared" si="196"/>
        <v>0</v>
      </c>
      <c r="V480" s="47">
        <f t="shared" si="187"/>
        <v>0</v>
      </c>
      <c r="W480" s="510"/>
    </row>
    <row r="481" spans="1:23" ht="12" customHeight="1">
      <c r="A481" s="498">
        <v>203501</v>
      </c>
      <c r="B481" s="499"/>
      <c r="C481" s="500"/>
      <c r="D481" s="886"/>
      <c r="E481" s="501"/>
      <c r="F481" s="501"/>
      <c r="G481" s="501"/>
      <c r="H481" s="501"/>
      <c r="I481" s="887"/>
      <c r="J481" s="515">
        <f t="shared" si="195"/>
        <v>0</v>
      </c>
      <c r="K481" s="888">
        <f t="shared" si="200"/>
        <v>0</v>
      </c>
      <c r="L481" s="888">
        <f t="shared" si="200"/>
        <v>0</v>
      </c>
      <c r="M481" s="888">
        <f t="shared" si="200"/>
        <v>0</v>
      </c>
      <c r="N481" s="515">
        <f t="shared" si="199"/>
        <v>0</v>
      </c>
      <c r="O481" s="509">
        <f t="shared" si="199"/>
        <v>0</v>
      </c>
      <c r="P481" s="515">
        <f t="shared" si="201"/>
        <v>0</v>
      </c>
      <c r="Q481" s="888">
        <f t="shared" si="201"/>
        <v>123</v>
      </c>
      <c r="R481" s="889">
        <f t="shared" si="202"/>
        <v>123</v>
      </c>
      <c r="S481" s="507"/>
      <c r="T481" s="508"/>
      <c r="U481" s="509">
        <f t="shared" si="196"/>
        <v>123</v>
      </c>
      <c r="V481" s="47">
        <f t="shared" si="187"/>
        <v>0</v>
      </c>
      <c r="W481" s="510"/>
    </row>
    <row r="482" spans="1:23" ht="12" customHeight="1">
      <c r="A482" s="498">
        <v>203701</v>
      </c>
      <c r="B482" s="499"/>
      <c r="C482" s="500"/>
      <c r="D482" s="886"/>
      <c r="E482" s="501"/>
      <c r="F482" s="501"/>
      <c r="G482" s="501"/>
      <c r="H482" s="501"/>
      <c r="I482" s="887"/>
      <c r="J482" s="515">
        <f t="shared" si="195"/>
        <v>0</v>
      </c>
      <c r="K482" s="888">
        <f t="shared" si="200"/>
        <v>0</v>
      </c>
      <c r="L482" s="888">
        <f t="shared" si="200"/>
        <v>0</v>
      </c>
      <c r="M482" s="888">
        <f t="shared" si="200"/>
        <v>0</v>
      </c>
      <c r="N482" s="515">
        <f t="shared" si="199"/>
        <v>0</v>
      </c>
      <c r="O482" s="509">
        <f t="shared" si="199"/>
        <v>0</v>
      </c>
      <c r="P482" s="515">
        <f t="shared" si="201"/>
        <v>0</v>
      </c>
      <c r="Q482" s="888">
        <f t="shared" si="201"/>
        <v>0</v>
      </c>
      <c r="R482" s="889">
        <f t="shared" si="202"/>
        <v>0</v>
      </c>
      <c r="S482" s="507"/>
      <c r="T482" s="508"/>
      <c r="U482" s="509">
        <f t="shared" si="196"/>
        <v>0</v>
      </c>
      <c r="V482" s="47">
        <f t="shared" si="187"/>
        <v>0</v>
      </c>
      <c r="W482" s="510"/>
    </row>
    <row r="483" spans="1:23" ht="12" customHeight="1">
      <c r="A483" s="498">
        <v>204101</v>
      </c>
      <c r="B483" s="499"/>
      <c r="C483" s="500"/>
      <c r="D483" s="886"/>
      <c r="E483" s="501"/>
      <c r="F483" s="501"/>
      <c r="G483" s="501"/>
      <c r="H483" s="501"/>
      <c r="I483" s="887"/>
      <c r="J483" s="515">
        <f t="shared" si="195"/>
        <v>0</v>
      </c>
      <c r="K483" s="888">
        <f t="shared" si="200"/>
        <v>0</v>
      </c>
      <c r="L483" s="888">
        <f t="shared" si="200"/>
        <v>0</v>
      </c>
      <c r="M483" s="888">
        <f t="shared" si="200"/>
        <v>0</v>
      </c>
      <c r="N483" s="515">
        <f t="shared" si="199"/>
        <v>0</v>
      </c>
      <c r="O483" s="509">
        <f t="shared" si="199"/>
        <v>0</v>
      </c>
      <c r="P483" s="515">
        <f t="shared" si="201"/>
        <v>0</v>
      </c>
      <c r="Q483" s="888">
        <f t="shared" si="201"/>
        <v>0</v>
      </c>
      <c r="R483" s="889">
        <f t="shared" si="202"/>
        <v>0</v>
      </c>
      <c r="S483" s="507"/>
      <c r="T483" s="508"/>
      <c r="U483" s="509">
        <f t="shared" si="196"/>
        <v>0</v>
      </c>
      <c r="V483" s="47">
        <f t="shared" ref="V483:V553" si="203">O483+R483-U483</f>
        <v>0</v>
      </c>
      <c r="W483" s="510"/>
    </row>
    <row r="484" spans="1:23" ht="12" customHeight="1">
      <c r="A484" s="498">
        <v>204501</v>
      </c>
      <c r="B484" s="499"/>
      <c r="C484" s="500"/>
      <c r="D484" s="886"/>
      <c r="E484" s="501"/>
      <c r="F484" s="501"/>
      <c r="G484" s="501"/>
      <c r="H484" s="501"/>
      <c r="I484" s="887"/>
      <c r="J484" s="515">
        <f t="shared" si="195"/>
        <v>0</v>
      </c>
      <c r="K484" s="888">
        <f t="shared" si="200"/>
        <v>0</v>
      </c>
      <c r="L484" s="888">
        <f t="shared" si="200"/>
        <v>0</v>
      </c>
      <c r="M484" s="888">
        <f t="shared" si="200"/>
        <v>0</v>
      </c>
      <c r="N484" s="515">
        <f t="shared" si="199"/>
        <v>0</v>
      </c>
      <c r="O484" s="509">
        <f t="shared" si="199"/>
        <v>0</v>
      </c>
      <c r="P484" s="515">
        <f t="shared" si="201"/>
        <v>0</v>
      </c>
      <c r="Q484" s="888">
        <f t="shared" si="201"/>
        <v>160</v>
      </c>
      <c r="R484" s="889">
        <f t="shared" si="202"/>
        <v>160</v>
      </c>
      <c r="S484" s="507"/>
      <c r="T484" s="508"/>
      <c r="U484" s="509">
        <f t="shared" si="196"/>
        <v>160</v>
      </c>
      <c r="V484" s="47">
        <f t="shared" si="203"/>
        <v>0</v>
      </c>
      <c r="W484" s="510"/>
    </row>
    <row r="485" spans="1:23" ht="12" customHeight="1">
      <c r="A485" s="498">
        <v>211001</v>
      </c>
      <c r="B485" s="499"/>
      <c r="C485" s="500"/>
      <c r="D485" s="886"/>
      <c r="E485" s="501"/>
      <c r="F485" s="501"/>
      <c r="G485" s="501"/>
      <c r="H485" s="501"/>
      <c r="I485" s="887"/>
      <c r="J485" s="515">
        <f t="shared" si="195"/>
        <v>0</v>
      </c>
      <c r="K485" s="888">
        <f t="shared" si="200"/>
        <v>0</v>
      </c>
      <c r="L485" s="888">
        <f t="shared" si="200"/>
        <v>0</v>
      </c>
      <c r="M485" s="888">
        <f t="shared" si="200"/>
        <v>0</v>
      </c>
      <c r="N485" s="515">
        <f t="shared" si="199"/>
        <v>0</v>
      </c>
      <c r="O485" s="509">
        <f t="shared" si="199"/>
        <v>0</v>
      </c>
      <c r="P485" s="515">
        <f t="shared" si="201"/>
        <v>0</v>
      </c>
      <c r="Q485" s="888">
        <f t="shared" si="201"/>
        <v>0</v>
      </c>
      <c r="R485" s="889">
        <f t="shared" si="202"/>
        <v>0</v>
      </c>
      <c r="S485" s="507"/>
      <c r="T485" s="508"/>
      <c r="U485" s="509">
        <f t="shared" si="196"/>
        <v>0</v>
      </c>
      <c r="V485" s="47">
        <f t="shared" si="203"/>
        <v>0</v>
      </c>
      <c r="W485" s="510"/>
    </row>
    <row r="486" spans="1:23" ht="12" customHeight="1">
      <c r="A486" s="498">
        <v>212003</v>
      </c>
      <c r="B486" s="499"/>
      <c r="C486" s="500"/>
      <c r="D486" s="886"/>
      <c r="E486" s="501"/>
      <c r="F486" s="501"/>
      <c r="G486" s="501"/>
      <c r="H486" s="501"/>
      <c r="I486" s="887"/>
      <c r="J486" s="515">
        <f t="shared" si="195"/>
        <v>0</v>
      </c>
      <c r="K486" s="888">
        <f t="shared" si="200"/>
        <v>0</v>
      </c>
      <c r="L486" s="888">
        <f t="shared" si="200"/>
        <v>0</v>
      </c>
      <c r="M486" s="888">
        <f t="shared" si="200"/>
        <v>0</v>
      </c>
      <c r="N486" s="515">
        <f t="shared" ref="N486:O505" si="204">SUMIF($A$10:$A$382,$A486,N$10:N$382)</f>
        <v>0</v>
      </c>
      <c r="O486" s="509">
        <f t="shared" si="204"/>
        <v>0</v>
      </c>
      <c r="P486" s="515">
        <f t="shared" si="201"/>
        <v>0</v>
      </c>
      <c r="Q486" s="888">
        <f t="shared" si="201"/>
        <v>0</v>
      </c>
      <c r="R486" s="889">
        <f t="shared" si="202"/>
        <v>0</v>
      </c>
      <c r="S486" s="507"/>
      <c r="T486" s="508"/>
      <c r="U486" s="509">
        <f t="shared" si="196"/>
        <v>0</v>
      </c>
      <c r="V486" s="47">
        <f t="shared" si="203"/>
        <v>0</v>
      </c>
      <c r="W486" s="510"/>
    </row>
    <row r="487" spans="1:23" ht="12" customHeight="1">
      <c r="A487" s="498">
        <v>213001</v>
      </c>
      <c r="B487" s="499"/>
      <c r="C487" s="500"/>
      <c r="D487" s="886"/>
      <c r="E487" s="501"/>
      <c r="F487" s="501"/>
      <c r="G487" s="501"/>
      <c r="H487" s="501"/>
      <c r="I487" s="887"/>
      <c r="J487" s="515">
        <f t="shared" si="195"/>
        <v>0</v>
      </c>
      <c r="K487" s="888">
        <f t="shared" si="200"/>
        <v>0</v>
      </c>
      <c r="L487" s="888">
        <f t="shared" si="200"/>
        <v>0</v>
      </c>
      <c r="M487" s="888">
        <f t="shared" si="200"/>
        <v>0</v>
      </c>
      <c r="N487" s="515">
        <f t="shared" si="204"/>
        <v>0</v>
      </c>
      <c r="O487" s="509">
        <f t="shared" si="204"/>
        <v>0</v>
      </c>
      <c r="P487" s="515">
        <f t="shared" si="201"/>
        <v>0</v>
      </c>
      <c r="Q487" s="888">
        <f t="shared" si="201"/>
        <v>0</v>
      </c>
      <c r="R487" s="889">
        <f t="shared" si="202"/>
        <v>0</v>
      </c>
      <c r="S487" s="507"/>
      <c r="T487" s="508"/>
      <c r="U487" s="509">
        <f t="shared" si="196"/>
        <v>0</v>
      </c>
      <c r="V487" s="47">
        <f t="shared" si="203"/>
        <v>0</v>
      </c>
      <c r="W487" s="510"/>
    </row>
    <row r="488" spans="1:23" ht="12" customHeight="1">
      <c r="A488" s="498">
        <v>216201</v>
      </c>
      <c r="B488" s="499"/>
      <c r="C488" s="500"/>
      <c r="D488" s="886"/>
      <c r="E488" s="501"/>
      <c r="F488" s="501"/>
      <c r="G488" s="501"/>
      <c r="H488" s="501"/>
      <c r="I488" s="887"/>
      <c r="J488" s="515">
        <f t="shared" si="195"/>
        <v>16</v>
      </c>
      <c r="K488" s="888">
        <f t="shared" si="200"/>
        <v>0</v>
      </c>
      <c r="L488" s="888">
        <f t="shared" si="200"/>
        <v>0</v>
      </c>
      <c r="M488" s="888">
        <f t="shared" si="200"/>
        <v>0</v>
      </c>
      <c r="N488" s="515">
        <f t="shared" si="204"/>
        <v>0</v>
      </c>
      <c r="O488" s="509">
        <f t="shared" si="204"/>
        <v>16</v>
      </c>
      <c r="P488" s="515">
        <f t="shared" si="201"/>
        <v>0</v>
      </c>
      <c r="Q488" s="888">
        <f t="shared" si="201"/>
        <v>0</v>
      </c>
      <c r="R488" s="889">
        <f t="shared" si="202"/>
        <v>0</v>
      </c>
      <c r="S488" s="507"/>
      <c r="T488" s="508"/>
      <c r="U488" s="509">
        <f t="shared" si="196"/>
        <v>16</v>
      </c>
      <c r="V488" s="47">
        <f t="shared" si="203"/>
        <v>0</v>
      </c>
      <c r="W488" s="510"/>
    </row>
    <row r="489" spans="1:23" ht="12" customHeight="1">
      <c r="A489" s="498">
        <v>216251</v>
      </c>
      <c r="B489" s="499"/>
      <c r="C489" s="500"/>
      <c r="D489" s="886"/>
      <c r="E489" s="501"/>
      <c r="F489" s="501"/>
      <c r="G489" s="501"/>
      <c r="H489" s="501"/>
      <c r="I489" s="887"/>
      <c r="J489" s="515">
        <f t="shared" si="195"/>
        <v>0</v>
      </c>
      <c r="K489" s="888">
        <f t="shared" si="200"/>
        <v>0</v>
      </c>
      <c r="L489" s="888">
        <f t="shared" si="200"/>
        <v>0</v>
      </c>
      <c r="M489" s="888">
        <f t="shared" si="200"/>
        <v>0</v>
      </c>
      <c r="N489" s="515">
        <f t="shared" si="204"/>
        <v>0</v>
      </c>
      <c r="O489" s="509">
        <f t="shared" si="204"/>
        <v>0</v>
      </c>
      <c r="P489" s="515">
        <f t="shared" si="201"/>
        <v>0</v>
      </c>
      <c r="Q489" s="888">
        <f t="shared" si="201"/>
        <v>0</v>
      </c>
      <c r="R489" s="889">
        <f t="shared" si="202"/>
        <v>0</v>
      </c>
      <c r="S489" s="507"/>
      <c r="T489" s="508"/>
      <c r="U489" s="509">
        <f t="shared" si="196"/>
        <v>0</v>
      </c>
      <c r="V489" s="47">
        <f t="shared" si="203"/>
        <v>0</v>
      </c>
      <c r="W489" s="510"/>
    </row>
    <row r="490" spans="1:23" ht="12" customHeight="1">
      <c r="A490" s="498">
        <v>221001</v>
      </c>
      <c r="B490" s="499"/>
      <c r="C490" s="500"/>
      <c r="D490" s="886"/>
      <c r="E490" s="501"/>
      <c r="F490" s="501"/>
      <c r="G490" s="501"/>
      <c r="H490" s="501"/>
      <c r="I490" s="887"/>
      <c r="J490" s="515">
        <f t="shared" si="195"/>
        <v>0</v>
      </c>
      <c r="K490" s="888">
        <f t="shared" si="200"/>
        <v>0</v>
      </c>
      <c r="L490" s="888">
        <f t="shared" si="200"/>
        <v>0</v>
      </c>
      <c r="M490" s="888">
        <f t="shared" si="200"/>
        <v>0</v>
      </c>
      <c r="N490" s="515">
        <f t="shared" si="204"/>
        <v>0</v>
      </c>
      <c r="O490" s="509">
        <f t="shared" si="204"/>
        <v>0</v>
      </c>
      <c r="P490" s="515">
        <f t="shared" si="201"/>
        <v>0</v>
      </c>
      <c r="Q490" s="888">
        <f t="shared" si="201"/>
        <v>0</v>
      </c>
      <c r="R490" s="889">
        <f t="shared" si="202"/>
        <v>0</v>
      </c>
      <c r="S490" s="507"/>
      <c r="T490" s="508"/>
      <c r="U490" s="509">
        <f t="shared" si="196"/>
        <v>0</v>
      </c>
      <c r="V490" s="47">
        <f t="shared" si="203"/>
        <v>0</v>
      </c>
      <c r="W490" s="510"/>
    </row>
    <row r="491" spans="1:23" ht="12" customHeight="1">
      <c r="A491" s="498">
        <v>222001</v>
      </c>
      <c r="B491" s="499"/>
      <c r="C491" s="500"/>
      <c r="D491" s="886"/>
      <c r="E491" s="501"/>
      <c r="F491" s="501"/>
      <c r="G491" s="501"/>
      <c r="H491" s="501"/>
      <c r="I491" s="887"/>
      <c r="J491" s="515">
        <f t="shared" si="195"/>
        <v>0</v>
      </c>
      <c r="K491" s="888">
        <f t="shared" si="200"/>
        <v>0</v>
      </c>
      <c r="L491" s="888">
        <f t="shared" si="200"/>
        <v>0</v>
      </c>
      <c r="M491" s="888">
        <f t="shared" si="200"/>
        <v>0</v>
      </c>
      <c r="N491" s="515">
        <f t="shared" si="204"/>
        <v>0</v>
      </c>
      <c r="O491" s="509">
        <f t="shared" si="204"/>
        <v>0</v>
      </c>
      <c r="P491" s="515">
        <f t="shared" si="201"/>
        <v>0</v>
      </c>
      <c r="Q491" s="888">
        <f t="shared" si="201"/>
        <v>0</v>
      </c>
      <c r="R491" s="889">
        <f t="shared" si="202"/>
        <v>0</v>
      </c>
      <c r="S491" s="507"/>
      <c r="T491" s="508"/>
      <c r="U491" s="509">
        <f t="shared" si="196"/>
        <v>0</v>
      </c>
      <c r="V491" s="47">
        <f t="shared" si="203"/>
        <v>0</v>
      </c>
      <c r="W491" s="510"/>
    </row>
    <row r="492" spans="1:23" ht="12" customHeight="1">
      <c r="A492" s="498">
        <v>226001</v>
      </c>
      <c r="B492" s="499"/>
      <c r="C492" s="500"/>
      <c r="D492" s="886"/>
      <c r="E492" s="501"/>
      <c r="F492" s="501"/>
      <c r="G492" s="501"/>
      <c r="H492" s="501"/>
      <c r="I492" s="887"/>
      <c r="J492" s="515">
        <f t="shared" si="195"/>
        <v>0</v>
      </c>
      <c r="K492" s="888">
        <f t="shared" ref="K492:M511" si="205">SUMIF($A$10:$A$377,$A492,K$10:K$377)</f>
        <v>0</v>
      </c>
      <c r="L492" s="888">
        <f t="shared" si="205"/>
        <v>0</v>
      </c>
      <c r="M492" s="888">
        <f t="shared" si="205"/>
        <v>0</v>
      </c>
      <c r="N492" s="515">
        <f t="shared" si="204"/>
        <v>0</v>
      </c>
      <c r="O492" s="509">
        <f t="shared" si="204"/>
        <v>0</v>
      </c>
      <c r="P492" s="515">
        <f t="shared" ref="P492:Q511" si="206">SUMIF($A$10:$A$377,$A492,P$10:P$377)</f>
        <v>0</v>
      </c>
      <c r="Q492" s="888">
        <f t="shared" si="206"/>
        <v>0</v>
      </c>
      <c r="R492" s="889">
        <f t="shared" si="202"/>
        <v>0</v>
      </c>
      <c r="S492" s="507"/>
      <c r="T492" s="508"/>
      <c r="U492" s="509">
        <f t="shared" si="196"/>
        <v>0</v>
      </c>
      <c r="V492" s="47">
        <f t="shared" si="203"/>
        <v>0</v>
      </c>
      <c r="W492" s="510"/>
    </row>
    <row r="493" spans="1:23" ht="12" customHeight="1">
      <c r="A493" s="498">
        <v>226501</v>
      </c>
      <c r="B493" s="499"/>
      <c r="C493" s="500"/>
      <c r="D493" s="886"/>
      <c r="E493" s="501"/>
      <c r="F493" s="501"/>
      <c r="G493" s="501"/>
      <c r="H493" s="501"/>
      <c r="I493" s="887"/>
      <c r="J493" s="515">
        <f t="shared" si="195"/>
        <v>0</v>
      </c>
      <c r="K493" s="888">
        <f t="shared" si="205"/>
        <v>0</v>
      </c>
      <c r="L493" s="888">
        <f t="shared" si="205"/>
        <v>0</v>
      </c>
      <c r="M493" s="888">
        <f t="shared" si="205"/>
        <v>0</v>
      </c>
      <c r="N493" s="515">
        <f t="shared" si="204"/>
        <v>0</v>
      </c>
      <c r="O493" s="509">
        <f t="shared" si="204"/>
        <v>0</v>
      </c>
      <c r="P493" s="515">
        <f t="shared" si="206"/>
        <v>0</v>
      </c>
      <c r="Q493" s="888">
        <f t="shared" si="206"/>
        <v>0</v>
      </c>
      <c r="R493" s="889">
        <f t="shared" si="202"/>
        <v>0</v>
      </c>
      <c r="S493" s="507"/>
      <c r="T493" s="508"/>
      <c r="U493" s="509">
        <f t="shared" si="196"/>
        <v>0</v>
      </c>
      <c r="V493" s="47">
        <f t="shared" si="203"/>
        <v>0</v>
      </c>
      <c r="W493" s="510"/>
    </row>
    <row r="494" spans="1:23" ht="12" customHeight="1">
      <c r="A494" s="498">
        <v>300000</v>
      </c>
      <c r="B494" s="499"/>
      <c r="C494" s="500"/>
      <c r="D494" s="886"/>
      <c r="E494" s="501"/>
      <c r="F494" s="501"/>
      <c r="G494" s="501"/>
      <c r="H494" s="501"/>
      <c r="I494" s="887"/>
      <c r="J494" s="515">
        <f t="shared" si="195"/>
        <v>0</v>
      </c>
      <c r="K494" s="888">
        <f t="shared" si="205"/>
        <v>0</v>
      </c>
      <c r="L494" s="888">
        <f t="shared" si="205"/>
        <v>0</v>
      </c>
      <c r="M494" s="888">
        <f t="shared" si="205"/>
        <v>0</v>
      </c>
      <c r="N494" s="515">
        <f t="shared" si="204"/>
        <v>0</v>
      </c>
      <c r="O494" s="509">
        <f t="shared" si="204"/>
        <v>0</v>
      </c>
      <c r="P494" s="515">
        <f t="shared" si="206"/>
        <v>0</v>
      </c>
      <c r="Q494" s="888">
        <f t="shared" si="206"/>
        <v>0</v>
      </c>
      <c r="R494" s="889">
        <f t="shared" si="202"/>
        <v>0</v>
      </c>
      <c r="S494" s="507"/>
      <c r="T494" s="508"/>
      <c r="U494" s="509">
        <f t="shared" si="196"/>
        <v>0</v>
      </c>
      <c r="V494" s="47">
        <f t="shared" si="203"/>
        <v>0</v>
      </c>
      <c r="W494" s="510"/>
    </row>
    <row r="495" spans="1:23" ht="12" customHeight="1">
      <c r="A495" s="498">
        <v>300010</v>
      </c>
      <c r="B495" s="499"/>
      <c r="C495" s="500"/>
      <c r="D495" s="886"/>
      <c r="E495" s="501"/>
      <c r="F495" s="501"/>
      <c r="G495" s="501"/>
      <c r="H495" s="501"/>
      <c r="I495" s="887"/>
      <c r="J495" s="515">
        <f t="shared" si="195"/>
        <v>0</v>
      </c>
      <c r="K495" s="888">
        <f t="shared" si="205"/>
        <v>0</v>
      </c>
      <c r="L495" s="888">
        <f t="shared" si="205"/>
        <v>0</v>
      </c>
      <c r="M495" s="888">
        <f t="shared" si="205"/>
        <v>0</v>
      </c>
      <c r="N495" s="515">
        <f t="shared" si="204"/>
        <v>0</v>
      </c>
      <c r="O495" s="509">
        <f t="shared" si="204"/>
        <v>0</v>
      </c>
      <c r="P495" s="515">
        <f t="shared" si="206"/>
        <v>0</v>
      </c>
      <c r="Q495" s="888">
        <f t="shared" si="206"/>
        <v>0</v>
      </c>
      <c r="R495" s="889">
        <f t="shared" si="202"/>
        <v>0</v>
      </c>
      <c r="S495" s="507"/>
      <c r="T495" s="508"/>
      <c r="U495" s="509">
        <f t="shared" si="196"/>
        <v>0</v>
      </c>
      <c r="V495" s="47">
        <f t="shared" si="203"/>
        <v>0</v>
      </c>
      <c r="W495" s="510"/>
    </row>
    <row r="496" spans="1:23" ht="12" customHeight="1">
      <c r="A496" s="498">
        <v>300030</v>
      </c>
      <c r="B496" s="499"/>
      <c r="C496" s="500"/>
      <c r="D496" s="886"/>
      <c r="E496" s="501"/>
      <c r="F496" s="501"/>
      <c r="G496" s="501"/>
      <c r="H496" s="501"/>
      <c r="I496" s="887"/>
      <c r="J496" s="515">
        <f t="shared" si="195"/>
        <v>0</v>
      </c>
      <c r="K496" s="888">
        <f t="shared" si="205"/>
        <v>0</v>
      </c>
      <c r="L496" s="888">
        <f t="shared" si="205"/>
        <v>0</v>
      </c>
      <c r="M496" s="888">
        <f t="shared" si="205"/>
        <v>0</v>
      </c>
      <c r="N496" s="515">
        <f t="shared" si="204"/>
        <v>0</v>
      </c>
      <c r="O496" s="509">
        <f t="shared" si="204"/>
        <v>0</v>
      </c>
      <c r="P496" s="515">
        <f t="shared" si="206"/>
        <v>0</v>
      </c>
      <c r="Q496" s="888">
        <f t="shared" si="206"/>
        <v>0</v>
      </c>
      <c r="R496" s="889">
        <f t="shared" si="202"/>
        <v>0</v>
      </c>
      <c r="S496" s="507"/>
      <c r="T496" s="508"/>
      <c r="U496" s="509">
        <f t="shared" si="196"/>
        <v>0</v>
      </c>
      <c r="V496" s="47">
        <f t="shared" si="203"/>
        <v>0</v>
      </c>
      <c r="W496" s="510"/>
    </row>
    <row r="497" spans="1:23" ht="12" customHeight="1">
      <c r="A497" s="498">
        <v>300300</v>
      </c>
      <c r="B497" s="499"/>
      <c r="C497" s="500"/>
      <c r="D497" s="886"/>
      <c r="E497" s="501"/>
      <c r="F497" s="501"/>
      <c r="G497" s="501"/>
      <c r="H497" s="501"/>
      <c r="I497" s="887"/>
      <c r="J497" s="515">
        <f t="shared" si="195"/>
        <v>0</v>
      </c>
      <c r="K497" s="888">
        <f t="shared" si="205"/>
        <v>0</v>
      </c>
      <c r="L497" s="888">
        <f t="shared" si="205"/>
        <v>0</v>
      </c>
      <c r="M497" s="888">
        <f t="shared" si="205"/>
        <v>0</v>
      </c>
      <c r="N497" s="515">
        <f t="shared" si="204"/>
        <v>0</v>
      </c>
      <c r="O497" s="509">
        <f t="shared" si="204"/>
        <v>0</v>
      </c>
      <c r="P497" s="515">
        <f t="shared" si="206"/>
        <v>0</v>
      </c>
      <c r="Q497" s="888">
        <f t="shared" si="206"/>
        <v>0</v>
      </c>
      <c r="R497" s="889">
        <f t="shared" si="202"/>
        <v>0</v>
      </c>
      <c r="S497" s="507"/>
      <c r="T497" s="508"/>
      <c r="U497" s="509">
        <f t="shared" si="196"/>
        <v>0</v>
      </c>
      <c r="V497" s="47">
        <f t="shared" si="203"/>
        <v>0</v>
      </c>
      <c r="W497" s="510"/>
    </row>
    <row r="498" spans="1:23" ht="12" customHeight="1">
      <c r="A498" s="498">
        <v>300400</v>
      </c>
      <c r="B498" s="499"/>
      <c r="C498" s="500"/>
      <c r="D498" s="886"/>
      <c r="E498" s="501"/>
      <c r="F498" s="501"/>
      <c r="G498" s="501"/>
      <c r="H498" s="501"/>
      <c r="I498" s="887"/>
      <c r="J498" s="515">
        <f t="shared" si="195"/>
        <v>0</v>
      </c>
      <c r="K498" s="888">
        <f t="shared" si="205"/>
        <v>0</v>
      </c>
      <c r="L498" s="888">
        <f t="shared" si="205"/>
        <v>0</v>
      </c>
      <c r="M498" s="888">
        <f t="shared" si="205"/>
        <v>0</v>
      </c>
      <c r="N498" s="515">
        <f t="shared" si="204"/>
        <v>0</v>
      </c>
      <c r="O498" s="509">
        <f t="shared" si="204"/>
        <v>0</v>
      </c>
      <c r="P498" s="515">
        <f t="shared" si="206"/>
        <v>0</v>
      </c>
      <c r="Q498" s="888">
        <f t="shared" si="206"/>
        <v>0</v>
      </c>
      <c r="R498" s="889">
        <f t="shared" si="202"/>
        <v>0</v>
      </c>
      <c r="S498" s="507"/>
      <c r="T498" s="508"/>
      <c r="U498" s="509">
        <f t="shared" si="196"/>
        <v>0</v>
      </c>
      <c r="V498" s="47">
        <f t="shared" si="203"/>
        <v>0</v>
      </c>
      <c r="W498" s="510"/>
    </row>
    <row r="499" spans="1:23" ht="12" customHeight="1">
      <c r="A499" s="498">
        <v>300410</v>
      </c>
      <c r="B499" s="499"/>
      <c r="C499" s="500"/>
      <c r="D499" s="886"/>
      <c r="E499" s="501"/>
      <c r="F499" s="501"/>
      <c r="G499" s="501"/>
      <c r="H499" s="501"/>
      <c r="I499" s="887"/>
      <c r="J499" s="515">
        <f t="shared" si="195"/>
        <v>0</v>
      </c>
      <c r="K499" s="888">
        <f t="shared" si="205"/>
        <v>0</v>
      </c>
      <c r="L499" s="888">
        <f t="shared" si="205"/>
        <v>0</v>
      </c>
      <c r="M499" s="888">
        <f t="shared" si="205"/>
        <v>0</v>
      </c>
      <c r="N499" s="515">
        <f t="shared" si="204"/>
        <v>0</v>
      </c>
      <c r="O499" s="509">
        <f t="shared" si="204"/>
        <v>0</v>
      </c>
      <c r="P499" s="515">
        <f t="shared" si="206"/>
        <v>0</v>
      </c>
      <c r="Q499" s="888">
        <f t="shared" si="206"/>
        <v>0</v>
      </c>
      <c r="R499" s="889">
        <f t="shared" si="202"/>
        <v>0</v>
      </c>
      <c r="S499" s="507"/>
      <c r="T499" s="508"/>
      <c r="U499" s="509">
        <f t="shared" si="196"/>
        <v>0</v>
      </c>
      <c r="V499" s="47">
        <f t="shared" si="203"/>
        <v>0</v>
      </c>
      <c r="W499" s="510"/>
    </row>
    <row r="500" spans="1:23" ht="12" customHeight="1">
      <c r="A500" s="498">
        <v>300700</v>
      </c>
      <c r="B500" s="499"/>
      <c r="C500" s="500"/>
      <c r="D500" s="886"/>
      <c r="E500" s="501"/>
      <c r="F500" s="501"/>
      <c r="G500" s="501"/>
      <c r="H500" s="501"/>
      <c r="I500" s="887"/>
      <c r="J500" s="515">
        <f t="shared" si="195"/>
        <v>0</v>
      </c>
      <c r="K500" s="888">
        <f t="shared" si="205"/>
        <v>0</v>
      </c>
      <c r="L500" s="888">
        <f t="shared" si="205"/>
        <v>0</v>
      </c>
      <c r="M500" s="888">
        <f t="shared" si="205"/>
        <v>0</v>
      </c>
      <c r="N500" s="515">
        <f t="shared" si="204"/>
        <v>0</v>
      </c>
      <c r="O500" s="509">
        <f t="shared" si="204"/>
        <v>0</v>
      </c>
      <c r="P500" s="515">
        <f t="shared" si="206"/>
        <v>0</v>
      </c>
      <c r="Q500" s="888">
        <f t="shared" si="206"/>
        <v>0</v>
      </c>
      <c r="R500" s="889">
        <f t="shared" si="202"/>
        <v>0</v>
      </c>
      <c r="S500" s="507"/>
      <c r="T500" s="508"/>
      <c r="U500" s="509">
        <f t="shared" si="196"/>
        <v>0</v>
      </c>
      <c r="V500" s="47">
        <f t="shared" si="203"/>
        <v>0</v>
      </c>
      <c r="W500" s="510"/>
    </row>
    <row r="501" spans="1:23" ht="12" customHeight="1">
      <c r="A501" s="498">
        <v>300710</v>
      </c>
      <c r="B501" s="499"/>
      <c r="C501" s="500"/>
      <c r="D501" s="886"/>
      <c r="E501" s="501"/>
      <c r="F501" s="501"/>
      <c r="G501" s="501"/>
      <c r="H501" s="501"/>
      <c r="I501" s="887"/>
      <c r="J501" s="515">
        <f t="shared" si="195"/>
        <v>0</v>
      </c>
      <c r="K501" s="888">
        <f t="shared" si="205"/>
        <v>0</v>
      </c>
      <c r="L501" s="888">
        <f t="shared" si="205"/>
        <v>0</v>
      </c>
      <c r="M501" s="888">
        <f t="shared" si="205"/>
        <v>0</v>
      </c>
      <c r="N501" s="515">
        <f t="shared" si="204"/>
        <v>0</v>
      </c>
      <c r="O501" s="509">
        <f t="shared" si="204"/>
        <v>0</v>
      </c>
      <c r="P501" s="515">
        <f t="shared" si="206"/>
        <v>0</v>
      </c>
      <c r="Q501" s="888">
        <f t="shared" si="206"/>
        <v>0</v>
      </c>
      <c r="R501" s="889">
        <f t="shared" si="202"/>
        <v>0</v>
      </c>
      <c r="S501" s="507"/>
      <c r="T501" s="508"/>
      <c r="U501" s="509">
        <f t="shared" si="196"/>
        <v>0</v>
      </c>
      <c r="V501" s="47">
        <f t="shared" si="203"/>
        <v>0</v>
      </c>
      <c r="W501" s="510"/>
    </row>
    <row r="502" spans="1:23" ht="12" customHeight="1">
      <c r="A502" s="498">
        <v>311001</v>
      </c>
      <c r="B502" s="499"/>
      <c r="C502" s="500"/>
      <c r="D502" s="886"/>
      <c r="E502" s="501"/>
      <c r="F502" s="501"/>
      <c r="G502" s="501"/>
      <c r="H502" s="501"/>
      <c r="I502" s="887"/>
      <c r="J502" s="515">
        <f t="shared" si="195"/>
        <v>0</v>
      </c>
      <c r="K502" s="888">
        <f t="shared" si="205"/>
        <v>0</v>
      </c>
      <c r="L502" s="888">
        <f t="shared" si="205"/>
        <v>0</v>
      </c>
      <c r="M502" s="888">
        <f t="shared" si="205"/>
        <v>0</v>
      </c>
      <c r="N502" s="515">
        <f t="shared" si="204"/>
        <v>0</v>
      </c>
      <c r="O502" s="509">
        <f t="shared" si="204"/>
        <v>0</v>
      </c>
      <c r="P502" s="515">
        <f t="shared" si="206"/>
        <v>0</v>
      </c>
      <c r="Q502" s="888">
        <f t="shared" si="206"/>
        <v>0</v>
      </c>
      <c r="R502" s="889">
        <f t="shared" si="202"/>
        <v>0</v>
      </c>
      <c r="S502" s="507"/>
      <c r="T502" s="508"/>
      <c r="U502" s="509">
        <f t="shared" si="196"/>
        <v>0</v>
      </c>
      <c r="V502" s="47">
        <f t="shared" si="203"/>
        <v>0</v>
      </c>
      <c r="W502" s="510"/>
    </row>
    <row r="503" spans="1:23" ht="12" customHeight="1">
      <c r="A503" s="498">
        <v>312001</v>
      </c>
      <c r="B503" s="499"/>
      <c r="C503" s="500"/>
      <c r="D503" s="886"/>
      <c r="E503" s="501"/>
      <c r="F503" s="501"/>
      <c r="G503" s="501"/>
      <c r="H503" s="501"/>
      <c r="I503" s="887"/>
      <c r="J503" s="515">
        <f t="shared" si="195"/>
        <v>19</v>
      </c>
      <c r="K503" s="888">
        <f t="shared" si="205"/>
        <v>0</v>
      </c>
      <c r="L503" s="888">
        <f t="shared" si="205"/>
        <v>0</v>
      </c>
      <c r="M503" s="888">
        <f t="shared" si="205"/>
        <v>0</v>
      </c>
      <c r="N503" s="515">
        <f t="shared" si="204"/>
        <v>0</v>
      </c>
      <c r="O503" s="509">
        <f t="shared" si="204"/>
        <v>19</v>
      </c>
      <c r="P503" s="515">
        <f t="shared" si="206"/>
        <v>0</v>
      </c>
      <c r="Q503" s="888">
        <f t="shared" si="206"/>
        <v>0</v>
      </c>
      <c r="R503" s="889">
        <f t="shared" si="202"/>
        <v>0</v>
      </c>
      <c r="S503" s="507"/>
      <c r="T503" s="508"/>
      <c r="U503" s="509">
        <f t="shared" si="196"/>
        <v>19</v>
      </c>
      <c r="V503" s="47">
        <f t="shared" si="203"/>
        <v>0</v>
      </c>
      <c r="W503" s="510"/>
    </row>
    <row r="504" spans="1:23" ht="12" customHeight="1">
      <c r="A504" s="498">
        <v>312008</v>
      </c>
      <c r="B504" s="499"/>
      <c r="C504" s="500"/>
      <c r="D504" s="886"/>
      <c r="E504" s="501"/>
      <c r="F504" s="501"/>
      <c r="G504" s="501"/>
      <c r="H504" s="501"/>
      <c r="I504" s="887"/>
      <c r="J504" s="515">
        <f t="shared" si="195"/>
        <v>16</v>
      </c>
      <c r="K504" s="888">
        <f t="shared" si="205"/>
        <v>0</v>
      </c>
      <c r="L504" s="888">
        <f t="shared" si="205"/>
        <v>0</v>
      </c>
      <c r="M504" s="888">
        <f t="shared" si="205"/>
        <v>0</v>
      </c>
      <c r="N504" s="515">
        <f t="shared" si="204"/>
        <v>0</v>
      </c>
      <c r="O504" s="509">
        <f t="shared" si="204"/>
        <v>16</v>
      </c>
      <c r="P504" s="515">
        <f t="shared" si="206"/>
        <v>0</v>
      </c>
      <c r="Q504" s="888">
        <f t="shared" si="206"/>
        <v>0</v>
      </c>
      <c r="R504" s="889">
        <f t="shared" si="202"/>
        <v>0</v>
      </c>
      <c r="S504" s="507"/>
      <c r="T504" s="508"/>
      <c r="U504" s="509">
        <f t="shared" si="196"/>
        <v>16</v>
      </c>
      <c r="V504" s="47">
        <f t="shared" si="203"/>
        <v>0</v>
      </c>
      <c r="W504" s="510"/>
    </row>
    <row r="505" spans="1:23" ht="12" customHeight="1">
      <c r="A505" s="498">
        <v>312021</v>
      </c>
      <c r="B505" s="499"/>
      <c r="C505" s="500"/>
      <c r="D505" s="886"/>
      <c r="E505" s="501"/>
      <c r="F505" s="501"/>
      <c r="G505" s="501"/>
      <c r="H505" s="501"/>
      <c r="I505" s="887"/>
      <c r="J505" s="515">
        <f t="shared" si="195"/>
        <v>32</v>
      </c>
      <c r="K505" s="888">
        <f t="shared" si="205"/>
        <v>0</v>
      </c>
      <c r="L505" s="888">
        <f t="shared" si="205"/>
        <v>0</v>
      </c>
      <c r="M505" s="888">
        <f t="shared" si="205"/>
        <v>0</v>
      </c>
      <c r="N505" s="515">
        <f t="shared" si="204"/>
        <v>0</v>
      </c>
      <c r="O505" s="509">
        <f t="shared" si="204"/>
        <v>32</v>
      </c>
      <c r="P505" s="515">
        <f t="shared" si="206"/>
        <v>0</v>
      </c>
      <c r="Q505" s="888">
        <f t="shared" si="206"/>
        <v>0</v>
      </c>
      <c r="R505" s="889">
        <f t="shared" si="202"/>
        <v>0</v>
      </c>
      <c r="S505" s="507"/>
      <c r="T505" s="508"/>
      <c r="U505" s="509">
        <f t="shared" si="196"/>
        <v>32</v>
      </c>
      <c r="V505" s="47">
        <f t="shared" si="203"/>
        <v>0</v>
      </c>
      <c r="W505" s="510"/>
    </row>
    <row r="506" spans="1:23" ht="12" customHeight="1">
      <c r="A506" s="498">
        <v>312101</v>
      </c>
      <c r="B506" s="499"/>
      <c r="C506" s="500"/>
      <c r="D506" s="886"/>
      <c r="E506" s="501"/>
      <c r="F506" s="501"/>
      <c r="G506" s="501"/>
      <c r="H506" s="501"/>
      <c r="I506" s="887"/>
      <c r="J506" s="515">
        <f t="shared" si="195"/>
        <v>0</v>
      </c>
      <c r="K506" s="888">
        <f t="shared" si="205"/>
        <v>0</v>
      </c>
      <c r="L506" s="888">
        <f t="shared" si="205"/>
        <v>0</v>
      </c>
      <c r="M506" s="888">
        <f t="shared" si="205"/>
        <v>0</v>
      </c>
      <c r="N506" s="515">
        <f t="shared" ref="N506:O525" si="207">SUMIF($A$10:$A$382,$A506,N$10:N$382)</f>
        <v>0</v>
      </c>
      <c r="O506" s="509">
        <f t="shared" si="207"/>
        <v>0</v>
      </c>
      <c r="P506" s="515">
        <f t="shared" si="206"/>
        <v>0</v>
      </c>
      <c r="Q506" s="888">
        <f t="shared" si="206"/>
        <v>0</v>
      </c>
      <c r="R506" s="889">
        <f t="shared" si="202"/>
        <v>0</v>
      </c>
      <c r="S506" s="507"/>
      <c r="T506" s="508"/>
      <c r="U506" s="509">
        <f t="shared" si="196"/>
        <v>0</v>
      </c>
      <c r="V506" s="47">
        <f t="shared" si="203"/>
        <v>0</v>
      </c>
      <c r="W506" s="510"/>
    </row>
    <row r="507" spans="1:23" ht="12" customHeight="1">
      <c r="A507" s="498">
        <v>314000</v>
      </c>
      <c r="B507" s="499"/>
      <c r="C507" s="500"/>
      <c r="D507" s="886"/>
      <c r="E507" s="501"/>
      <c r="F507" s="501"/>
      <c r="G507" s="501"/>
      <c r="H507" s="501"/>
      <c r="I507" s="887"/>
      <c r="J507" s="515">
        <f t="shared" si="195"/>
        <v>0</v>
      </c>
      <c r="K507" s="888">
        <f t="shared" si="205"/>
        <v>0</v>
      </c>
      <c r="L507" s="888">
        <f t="shared" si="205"/>
        <v>0</v>
      </c>
      <c r="M507" s="888">
        <f t="shared" si="205"/>
        <v>0</v>
      </c>
      <c r="N507" s="515">
        <f t="shared" si="207"/>
        <v>0</v>
      </c>
      <c r="O507" s="509">
        <f t="shared" si="207"/>
        <v>0</v>
      </c>
      <c r="P507" s="515">
        <f t="shared" si="206"/>
        <v>0</v>
      </c>
      <c r="Q507" s="888">
        <f t="shared" si="206"/>
        <v>0</v>
      </c>
      <c r="R507" s="889">
        <f t="shared" si="202"/>
        <v>0</v>
      </c>
      <c r="S507" s="507"/>
      <c r="T507" s="508"/>
      <c r="U507" s="509">
        <f t="shared" si="196"/>
        <v>0</v>
      </c>
      <c r="V507" s="47">
        <f t="shared" si="203"/>
        <v>0</v>
      </c>
      <c r="W507" s="510"/>
    </row>
    <row r="508" spans="1:23" ht="12" customHeight="1">
      <c r="A508" s="498">
        <v>314001</v>
      </c>
      <c r="B508" s="499"/>
      <c r="C508" s="500"/>
      <c r="D508" s="886"/>
      <c r="E508" s="501"/>
      <c r="F508" s="501"/>
      <c r="G508" s="501"/>
      <c r="H508" s="501"/>
      <c r="I508" s="887"/>
      <c r="J508" s="515">
        <f t="shared" si="195"/>
        <v>50</v>
      </c>
      <c r="K508" s="888">
        <f t="shared" si="205"/>
        <v>8</v>
      </c>
      <c r="L508" s="888">
        <f t="shared" si="205"/>
        <v>0</v>
      </c>
      <c r="M508" s="888">
        <f t="shared" si="205"/>
        <v>0</v>
      </c>
      <c r="N508" s="515">
        <f t="shared" si="207"/>
        <v>0</v>
      </c>
      <c r="O508" s="509">
        <f t="shared" si="207"/>
        <v>58</v>
      </c>
      <c r="P508" s="515">
        <f t="shared" si="206"/>
        <v>0</v>
      </c>
      <c r="Q508" s="888">
        <f t="shared" si="206"/>
        <v>0</v>
      </c>
      <c r="R508" s="889">
        <f t="shared" si="202"/>
        <v>0</v>
      </c>
      <c r="S508" s="507"/>
      <c r="T508" s="508"/>
      <c r="U508" s="509">
        <f t="shared" si="196"/>
        <v>58</v>
      </c>
      <c r="V508" s="47">
        <f t="shared" si="203"/>
        <v>0</v>
      </c>
      <c r="W508" s="510"/>
    </row>
    <row r="509" spans="1:23" ht="12" customHeight="1">
      <c r="A509" s="498">
        <v>314008</v>
      </c>
      <c r="B509" s="499"/>
      <c r="C509" s="500"/>
      <c r="D509" s="886"/>
      <c r="E509" s="501"/>
      <c r="F509" s="501"/>
      <c r="G509" s="501"/>
      <c r="H509" s="501"/>
      <c r="I509" s="887"/>
      <c r="J509" s="515">
        <f t="shared" si="195"/>
        <v>0</v>
      </c>
      <c r="K509" s="888">
        <f t="shared" si="205"/>
        <v>0</v>
      </c>
      <c r="L509" s="888">
        <f t="shared" si="205"/>
        <v>0</v>
      </c>
      <c r="M509" s="888">
        <f t="shared" si="205"/>
        <v>0</v>
      </c>
      <c r="N509" s="515">
        <f t="shared" si="207"/>
        <v>0</v>
      </c>
      <c r="O509" s="509">
        <f t="shared" si="207"/>
        <v>0</v>
      </c>
      <c r="P509" s="515">
        <f t="shared" si="206"/>
        <v>0</v>
      </c>
      <c r="Q509" s="888">
        <f t="shared" si="206"/>
        <v>0</v>
      </c>
      <c r="R509" s="889">
        <f t="shared" si="202"/>
        <v>0</v>
      </c>
      <c r="S509" s="507"/>
      <c r="T509" s="508"/>
      <c r="U509" s="509">
        <f t="shared" si="196"/>
        <v>0</v>
      </c>
      <c r="V509" s="47">
        <f t="shared" si="203"/>
        <v>0</v>
      </c>
      <c r="W509" s="510"/>
    </row>
    <row r="510" spans="1:23" ht="12" customHeight="1">
      <c r="A510" s="498">
        <v>314011</v>
      </c>
      <c r="B510" s="499"/>
      <c r="C510" s="500"/>
      <c r="D510" s="886"/>
      <c r="E510" s="501"/>
      <c r="F510" s="501"/>
      <c r="G510" s="501"/>
      <c r="H510" s="501"/>
      <c r="I510" s="887"/>
      <c r="J510" s="515">
        <f t="shared" si="195"/>
        <v>8</v>
      </c>
      <c r="K510" s="888">
        <f t="shared" si="205"/>
        <v>0</v>
      </c>
      <c r="L510" s="888">
        <f t="shared" si="205"/>
        <v>0</v>
      </c>
      <c r="M510" s="888">
        <f t="shared" si="205"/>
        <v>0</v>
      </c>
      <c r="N510" s="515">
        <f t="shared" si="207"/>
        <v>0</v>
      </c>
      <c r="O510" s="509">
        <f t="shared" si="207"/>
        <v>8</v>
      </c>
      <c r="P510" s="515">
        <f t="shared" si="206"/>
        <v>0</v>
      </c>
      <c r="Q510" s="888">
        <f t="shared" si="206"/>
        <v>0</v>
      </c>
      <c r="R510" s="889">
        <f t="shared" si="202"/>
        <v>0</v>
      </c>
      <c r="S510" s="507"/>
      <c r="T510" s="508"/>
      <c r="U510" s="509">
        <f t="shared" si="196"/>
        <v>8</v>
      </c>
      <c r="V510" s="47">
        <f t="shared" si="203"/>
        <v>0</v>
      </c>
      <c r="W510" s="510"/>
    </row>
    <row r="511" spans="1:23" ht="12" customHeight="1">
      <c r="A511" s="498">
        <v>314018</v>
      </c>
      <c r="B511" s="499"/>
      <c r="C511" s="500"/>
      <c r="D511" s="886"/>
      <c r="E511" s="501"/>
      <c r="F511" s="501"/>
      <c r="G511" s="501"/>
      <c r="H511" s="501"/>
      <c r="I511" s="887"/>
      <c r="J511" s="515">
        <f t="shared" si="195"/>
        <v>0</v>
      </c>
      <c r="K511" s="888">
        <f t="shared" si="205"/>
        <v>0</v>
      </c>
      <c r="L511" s="888">
        <f t="shared" si="205"/>
        <v>0</v>
      </c>
      <c r="M511" s="888">
        <f t="shared" si="205"/>
        <v>0</v>
      </c>
      <c r="N511" s="515">
        <f t="shared" si="207"/>
        <v>0</v>
      </c>
      <c r="O511" s="509">
        <f t="shared" si="207"/>
        <v>0</v>
      </c>
      <c r="P511" s="515">
        <f t="shared" si="206"/>
        <v>0</v>
      </c>
      <c r="Q511" s="888">
        <f t="shared" si="206"/>
        <v>0</v>
      </c>
      <c r="R511" s="889">
        <f t="shared" si="202"/>
        <v>0</v>
      </c>
      <c r="S511" s="507"/>
      <c r="T511" s="508"/>
      <c r="U511" s="509">
        <f t="shared" si="196"/>
        <v>0</v>
      </c>
      <c r="V511" s="47">
        <f t="shared" si="203"/>
        <v>0</v>
      </c>
      <c r="W511" s="510"/>
    </row>
    <row r="512" spans="1:23" ht="12" customHeight="1">
      <c r="A512" s="498">
        <v>314021</v>
      </c>
      <c r="B512" s="499"/>
      <c r="C512" s="500"/>
      <c r="D512" s="886"/>
      <c r="E512" s="501"/>
      <c r="F512" s="501"/>
      <c r="G512" s="501"/>
      <c r="H512" s="501"/>
      <c r="I512" s="887"/>
      <c r="J512" s="515">
        <f t="shared" si="195"/>
        <v>16</v>
      </c>
      <c r="K512" s="888">
        <f t="shared" ref="K512:M531" si="208">SUMIF($A$10:$A$377,$A512,K$10:K$377)</f>
        <v>0</v>
      </c>
      <c r="L512" s="888">
        <f t="shared" si="208"/>
        <v>0</v>
      </c>
      <c r="M512" s="888">
        <f t="shared" si="208"/>
        <v>0</v>
      </c>
      <c r="N512" s="515">
        <f t="shared" si="207"/>
        <v>0</v>
      </c>
      <c r="O512" s="509">
        <f t="shared" si="207"/>
        <v>16</v>
      </c>
      <c r="P512" s="515">
        <f t="shared" ref="P512:Q531" si="209">SUMIF($A$10:$A$377,$A512,P$10:P$377)</f>
        <v>0</v>
      </c>
      <c r="Q512" s="888">
        <f t="shared" si="209"/>
        <v>0</v>
      </c>
      <c r="R512" s="889">
        <f t="shared" si="202"/>
        <v>0</v>
      </c>
      <c r="S512" s="507"/>
      <c r="T512" s="508"/>
      <c r="U512" s="509">
        <f t="shared" si="196"/>
        <v>16</v>
      </c>
      <c r="V512" s="47">
        <f t="shared" si="203"/>
        <v>0</v>
      </c>
      <c r="W512" s="510"/>
    </row>
    <row r="513" spans="1:23" ht="12" customHeight="1">
      <c r="A513" s="498">
        <v>314028</v>
      </c>
      <c r="B513" s="499"/>
      <c r="C513" s="500"/>
      <c r="D513" s="886"/>
      <c r="E513" s="501"/>
      <c r="F513" s="501"/>
      <c r="G513" s="501"/>
      <c r="H513" s="501"/>
      <c r="I513" s="887"/>
      <c r="J513" s="515">
        <f t="shared" si="195"/>
        <v>0</v>
      </c>
      <c r="K513" s="888">
        <f t="shared" si="208"/>
        <v>0</v>
      </c>
      <c r="L513" s="888">
        <f t="shared" si="208"/>
        <v>0</v>
      </c>
      <c r="M513" s="888">
        <f t="shared" si="208"/>
        <v>0</v>
      </c>
      <c r="N513" s="515">
        <f t="shared" si="207"/>
        <v>0</v>
      </c>
      <c r="O513" s="509">
        <f t="shared" si="207"/>
        <v>0</v>
      </c>
      <c r="P513" s="515">
        <f t="shared" si="209"/>
        <v>0</v>
      </c>
      <c r="Q513" s="888">
        <f t="shared" si="209"/>
        <v>0</v>
      </c>
      <c r="R513" s="889">
        <f t="shared" si="202"/>
        <v>0</v>
      </c>
      <c r="S513" s="507"/>
      <c r="T513" s="508"/>
      <c r="U513" s="509">
        <f t="shared" si="196"/>
        <v>0</v>
      </c>
      <c r="V513" s="47">
        <f t="shared" si="203"/>
        <v>0</v>
      </c>
      <c r="W513" s="510"/>
    </row>
    <row r="514" spans="1:23" ht="12" customHeight="1">
      <c r="A514" s="498">
        <v>314081</v>
      </c>
      <c r="B514" s="499"/>
      <c r="C514" s="500"/>
      <c r="D514" s="886"/>
      <c r="E514" s="501"/>
      <c r="F514" s="501"/>
      <c r="G514" s="501"/>
      <c r="H514" s="501"/>
      <c r="I514" s="887"/>
      <c r="J514" s="515">
        <f t="shared" ref="J514:J577" si="210">SUMIF($A$10:$A$382,$A514,J$10:J$382)</f>
        <v>0</v>
      </c>
      <c r="K514" s="888">
        <f t="shared" si="208"/>
        <v>0</v>
      </c>
      <c r="L514" s="888">
        <f t="shared" si="208"/>
        <v>0</v>
      </c>
      <c r="M514" s="888">
        <f t="shared" si="208"/>
        <v>0</v>
      </c>
      <c r="N514" s="515">
        <f t="shared" si="207"/>
        <v>24</v>
      </c>
      <c r="O514" s="509">
        <f t="shared" si="207"/>
        <v>24</v>
      </c>
      <c r="P514" s="515">
        <f t="shared" si="209"/>
        <v>0</v>
      </c>
      <c r="Q514" s="888">
        <f t="shared" si="209"/>
        <v>0</v>
      </c>
      <c r="R514" s="889">
        <f t="shared" si="202"/>
        <v>0</v>
      </c>
      <c r="S514" s="507"/>
      <c r="T514" s="508"/>
      <c r="U514" s="509">
        <f t="shared" ref="U514:U577" si="211">SUMIF($A$10:$A$377,$A514,U$10:U$377)</f>
        <v>24</v>
      </c>
      <c r="V514" s="47">
        <f t="shared" si="203"/>
        <v>0</v>
      </c>
      <c r="W514" s="510"/>
    </row>
    <row r="515" spans="1:23" ht="12" customHeight="1">
      <c r="A515" s="498">
        <v>314101</v>
      </c>
      <c r="B515" s="499"/>
      <c r="C515" s="500"/>
      <c r="D515" s="886"/>
      <c r="E515" s="501"/>
      <c r="F515" s="501"/>
      <c r="G515" s="501"/>
      <c r="H515" s="501"/>
      <c r="I515" s="887"/>
      <c r="J515" s="515">
        <f t="shared" si="210"/>
        <v>0</v>
      </c>
      <c r="K515" s="888">
        <f t="shared" si="208"/>
        <v>0</v>
      </c>
      <c r="L515" s="888">
        <f t="shared" si="208"/>
        <v>0</v>
      </c>
      <c r="M515" s="888">
        <f t="shared" si="208"/>
        <v>0</v>
      </c>
      <c r="N515" s="515">
        <f t="shared" si="207"/>
        <v>0</v>
      </c>
      <c r="O515" s="509">
        <f t="shared" si="207"/>
        <v>0</v>
      </c>
      <c r="P515" s="515">
        <f t="shared" si="209"/>
        <v>0</v>
      </c>
      <c r="Q515" s="888">
        <f t="shared" si="209"/>
        <v>0</v>
      </c>
      <c r="R515" s="889">
        <f t="shared" si="202"/>
        <v>0</v>
      </c>
      <c r="S515" s="507"/>
      <c r="T515" s="508"/>
      <c r="U515" s="509">
        <f t="shared" si="211"/>
        <v>0</v>
      </c>
      <c r="V515" s="47">
        <f t="shared" si="203"/>
        <v>0</v>
      </c>
      <c r="W515" s="510"/>
    </row>
    <row r="516" spans="1:23" ht="12" customHeight="1">
      <c r="A516" s="498">
        <v>314111</v>
      </c>
      <c r="B516" s="499"/>
      <c r="C516" s="500"/>
      <c r="D516" s="886"/>
      <c r="E516" s="501"/>
      <c r="F516" s="501"/>
      <c r="G516" s="501"/>
      <c r="H516" s="501"/>
      <c r="I516" s="887"/>
      <c r="J516" s="515">
        <f t="shared" si="210"/>
        <v>0</v>
      </c>
      <c r="K516" s="888">
        <f t="shared" si="208"/>
        <v>0</v>
      </c>
      <c r="L516" s="888">
        <f t="shared" si="208"/>
        <v>0</v>
      </c>
      <c r="M516" s="888">
        <f t="shared" si="208"/>
        <v>0</v>
      </c>
      <c r="N516" s="515">
        <f t="shared" si="207"/>
        <v>0</v>
      </c>
      <c r="O516" s="509">
        <f t="shared" si="207"/>
        <v>0</v>
      </c>
      <c r="P516" s="515">
        <f t="shared" si="209"/>
        <v>0</v>
      </c>
      <c r="Q516" s="888">
        <f t="shared" si="209"/>
        <v>0</v>
      </c>
      <c r="R516" s="889">
        <f t="shared" si="202"/>
        <v>0</v>
      </c>
      <c r="S516" s="507"/>
      <c r="T516" s="508"/>
      <c r="U516" s="509">
        <f t="shared" si="211"/>
        <v>0</v>
      </c>
      <c r="V516" s="47">
        <f t="shared" si="203"/>
        <v>0</v>
      </c>
      <c r="W516" s="510"/>
    </row>
    <row r="517" spans="1:23" ht="12" customHeight="1">
      <c r="A517" s="498">
        <v>314301</v>
      </c>
      <c r="B517" s="499"/>
      <c r="C517" s="500"/>
      <c r="D517" s="886"/>
      <c r="E517" s="501"/>
      <c r="F517" s="501"/>
      <c r="G517" s="501"/>
      <c r="H517" s="501"/>
      <c r="I517" s="887"/>
      <c r="J517" s="515">
        <f t="shared" si="210"/>
        <v>0</v>
      </c>
      <c r="K517" s="888">
        <f t="shared" si="208"/>
        <v>0</v>
      </c>
      <c r="L517" s="888">
        <f t="shared" si="208"/>
        <v>0</v>
      </c>
      <c r="M517" s="888">
        <f t="shared" si="208"/>
        <v>0</v>
      </c>
      <c r="N517" s="515">
        <f t="shared" si="207"/>
        <v>0</v>
      </c>
      <c r="O517" s="509">
        <f t="shared" si="207"/>
        <v>0</v>
      </c>
      <c r="P517" s="515">
        <f t="shared" si="209"/>
        <v>0</v>
      </c>
      <c r="Q517" s="888">
        <f t="shared" si="209"/>
        <v>0</v>
      </c>
      <c r="R517" s="889">
        <f t="shared" si="202"/>
        <v>0</v>
      </c>
      <c r="S517" s="507"/>
      <c r="T517" s="508"/>
      <c r="U517" s="509">
        <f t="shared" si="211"/>
        <v>0</v>
      </c>
      <c r="V517" s="47">
        <f t="shared" si="203"/>
        <v>0</v>
      </c>
      <c r="W517" s="510"/>
    </row>
    <row r="518" spans="1:23" ht="12" customHeight="1">
      <c r="A518" s="498">
        <v>320000</v>
      </c>
      <c r="B518" s="499"/>
      <c r="C518" s="500"/>
      <c r="D518" s="886"/>
      <c r="E518" s="501"/>
      <c r="F518" s="501"/>
      <c r="G518" s="501"/>
      <c r="H518" s="501"/>
      <c r="I518" s="887"/>
      <c r="J518" s="515">
        <f t="shared" si="210"/>
        <v>0</v>
      </c>
      <c r="K518" s="888">
        <f t="shared" si="208"/>
        <v>0</v>
      </c>
      <c r="L518" s="888">
        <f t="shared" si="208"/>
        <v>0</v>
      </c>
      <c r="M518" s="888">
        <f t="shared" si="208"/>
        <v>0</v>
      </c>
      <c r="N518" s="515">
        <f t="shared" si="207"/>
        <v>0</v>
      </c>
      <c r="O518" s="509">
        <f t="shared" si="207"/>
        <v>0</v>
      </c>
      <c r="P518" s="515">
        <f t="shared" si="209"/>
        <v>0</v>
      </c>
      <c r="Q518" s="888">
        <f t="shared" si="209"/>
        <v>0</v>
      </c>
      <c r="R518" s="889">
        <f t="shared" si="202"/>
        <v>0</v>
      </c>
      <c r="S518" s="507"/>
      <c r="T518" s="508"/>
      <c r="U518" s="509">
        <f t="shared" si="211"/>
        <v>0</v>
      </c>
      <c r="V518" s="47">
        <f t="shared" si="203"/>
        <v>0</v>
      </c>
      <c r="W518" s="510"/>
    </row>
    <row r="519" spans="1:23" ht="12" customHeight="1">
      <c r="A519" s="498">
        <v>320001</v>
      </c>
      <c r="B519" s="499"/>
      <c r="C519" s="500"/>
      <c r="D519" s="886"/>
      <c r="E519" s="501"/>
      <c r="F519" s="501"/>
      <c r="G519" s="501"/>
      <c r="H519" s="501"/>
      <c r="I519" s="887"/>
      <c r="J519" s="515">
        <f t="shared" si="210"/>
        <v>164</v>
      </c>
      <c r="K519" s="888">
        <f t="shared" si="208"/>
        <v>18</v>
      </c>
      <c r="L519" s="888">
        <f t="shared" si="208"/>
        <v>0</v>
      </c>
      <c r="M519" s="888">
        <f t="shared" si="208"/>
        <v>0</v>
      </c>
      <c r="N519" s="515">
        <f t="shared" si="207"/>
        <v>0</v>
      </c>
      <c r="O519" s="509">
        <f t="shared" si="207"/>
        <v>182</v>
      </c>
      <c r="P519" s="515">
        <f t="shared" si="209"/>
        <v>0</v>
      </c>
      <c r="Q519" s="888">
        <f t="shared" si="209"/>
        <v>0</v>
      </c>
      <c r="R519" s="889">
        <f t="shared" si="202"/>
        <v>0</v>
      </c>
      <c r="S519" s="507"/>
      <c r="T519" s="508"/>
      <c r="U519" s="509">
        <f t="shared" si="211"/>
        <v>182</v>
      </c>
      <c r="V519" s="47">
        <f t="shared" si="203"/>
        <v>0</v>
      </c>
      <c r="W519" s="510"/>
    </row>
    <row r="520" spans="1:23" ht="12" customHeight="1">
      <c r="A520" s="498">
        <v>320008</v>
      </c>
      <c r="B520" s="499"/>
      <c r="C520" s="500"/>
      <c r="D520" s="886"/>
      <c r="E520" s="501"/>
      <c r="F520" s="501"/>
      <c r="G520" s="501"/>
      <c r="H520" s="501"/>
      <c r="I520" s="887"/>
      <c r="J520" s="515">
        <f t="shared" si="210"/>
        <v>48</v>
      </c>
      <c r="K520" s="888">
        <f t="shared" si="208"/>
        <v>0</v>
      </c>
      <c r="L520" s="888">
        <f t="shared" si="208"/>
        <v>0</v>
      </c>
      <c r="M520" s="888">
        <f t="shared" si="208"/>
        <v>0</v>
      </c>
      <c r="N520" s="515">
        <f t="shared" si="207"/>
        <v>0</v>
      </c>
      <c r="O520" s="509">
        <f t="shared" si="207"/>
        <v>48</v>
      </c>
      <c r="P520" s="515">
        <f t="shared" si="209"/>
        <v>0</v>
      </c>
      <c r="Q520" s="888">
        <f t="shared" si="209"/>
        <v>0</v>
      </c>
      <c r="R520" s="889">
        <f t="shared" si="202"/>
        <v>0</v>
      </c>
      <c r="S520" s="507"/>
      <c r="T520" s="508"/>
      <c r="U520" s="509">
        <f t="shared" si="211"/>
        <v>48</v>
      </c>
      <c r="V520" s="47">
        <f t="shared" si="203"/>
        <v>0</v>
      </c>
      <c r="W520" s="510"/>
    </row>
    <row r="521" spans="1:23" ht="12" customHeight="1">
      <c r="A521" s="498">
        <v>320021</v>
      </c>
      <c r="B521" s="499"/>
      <c r="C521" s="500"/>
      <c r="D521" s="886"/>
      <c r="E521" s="501"/>
      <c r="F521" s="501"/>
      <c r="G521" s="501"/>
      <c r="H521" s="501"/>
      <c r="I521" s="887"/>
      <c r="J521" s="515">
        <f t="shared" si="210"/>
        <v>40</v>
      </c>
      <c r="K521" s="888">
        <f t="shared" si="208"/>
        <v>0</v>
      </c>
      <c r="L521" s="888">
        <f t="shared" si="208"/>
        <v>0</v>
      </c>
      <c r="M521" s="888">
        <f t="shared" si="208"/>
        <v>0</v>
      </c>
      <c r="N521" s="515">
        <f t="shared" si="207"/>
        <v>0</v>
      </c>
      <c r="O521" s="509">
        <f t="shared" si="207"/>
        <v>40</v>
      </c>
      <c r="P521" s="515">
        <f t="shared" si="209"/>
        <v>0</v>
      </c>
      <c r="Q521" s="888">
        <f t="shared" si="209"/>
        <v>0</v>
      </c>
      <c r="R521" s="889">
        <f t="shared" si="202"/>
        <v>0</v>
      </c>
      <c r="S521" s="507"/>
      <c r="T521" s="508"/>
      <c r="U521" s="509">
        <f t="shared" si="211"/>
        <v>40</v>
      </c>
      <c r="V521" s="47">
        <f t="shared" si="203"/>
        <v>0</v>
      </c>
      <c r="W521" s="510"/>
    </row>
    <row r="522" spans="1:23" ht="12" customHeight="1">
      <c r="A522" s="498">
        <v>320041</v>
      </c>
      <c r="B522" s="499"/>
      <c r="C522" s="500"/>
      <c r="D522" s="886"/>
      <c r="E522" s="501"/>
      <c r="F522" s="501"/>
      <c r="G522" s="501"/>
      <c r="H522" s="501"/>
      <c r="I522" s="887"/>
      <c r="J522" s="515">
        <f t="shared" si="210"/>
        <v>0</v>
      </c>
      <c r="K522" s="888">
        <f t="shared" si="208"/>
        <v>0</v>
      </c>
      <c r="L522" s="888">
        <f t="shared" si="208"/>
        <v>0</v>
      </c>
      <c r="M522" s="888">
        <f t="shared" si="208"/>
        <v>0</v>
      </c>
      <c r="N522" s="515">
        <f t="shared" si="207"/>
        <v>16</v>
      </c>
      <c r="O522" s="509">
        <f t="shared" si="207"/>
        <v>16</v>
      </c>
      <c r="P522" s="515">
        <f t="shared" si="209"/>
        <v>0</v>
      </c>
      <c r="Q522" s="888">
        <f t="shared" si="209"/>
        <v>0</v>
      </c>
      <c r="R522" s="889">
        <f t="shared" si="202"/>
        <v>0</v>
      </c>
      <c r="S522" s="507"/>
      <c r="T522" s="508"/>
      <c r="U522" s="509">
        <f t="shared" si="211"/>
        <v>16</v>
      </c>
      <c r="V522" s="47">
        <f t="shared" si="203"/>
        <v>0</v>
      </c>
      <c r="W522" s="510"/>
    </row>
    <row r="523" spans="1:23" ht="12" customHeight="1">
      <c r="A523" s="498">
        <v>320046</v>
      </c>
      <c r="B523" s="499"/>
      <c r="C523" s="500"/>
      <c r="D523" s="886"/>
      <c r="E523" s="501"/>
      <c r="F523" s="501"/>
      <c r="G523" s="501"/>
      <c r="H523" s="501"/>
      <c r="I523" s="887"/>
      <c r="J523" s="515">
        <f t="shared" si="210"/>
        <v>0</v>
      </c>
      <c r="K523" s="888">
        <f t="shared" si="208"/>
        <v>0</v>
      </c>
      <c r="L523" s="888">
        <f t="shared" si="208"/>
        <v>0</v>
      </c>
      <c r="M523" s="888">
        <f t="shared" si="208"/>
        <v>0</v>
      </c>
      <c r="N523" s="515">
        <f t="shared" si="207"/>
        <v>0</v>
      </c>
      <c r="O523" s="509">
        <f t="shared" si="207"/>
        <v>0</v>
      </c>
      <c r="P523" s="515">
        <f t="shared" si="209"/>
        <v>0</v>
      </c>
      <c r="Q523" s="888">
        <f t="shared" si="209"/>
        <v>0</v>
      </c>
      <c r="R523" s="889">
        <f t="shared" si="202"/>
        <v>0</v>
      </c>
      <c r="S523" s="507"/>
      <c r="T523" s="508"/>
      <c r="U523" s="509">
        <f t="shared" si="211"/>
        <v>0</v>
      </c>
      <c r="V523" s="47">
        <f t="shared" si="203"/>
        <v>0</v>
      </c>
      <c r="W523" s="510"/>
    </row>
    <row r="524" spans="1:23" ht="12" customHeight="1">
      <c r="A524" s="498">
        <v>320101</v>
      </c>
      <c r="B524" s="499"/>
      <c r="C524" s="500"/>
      <c r="D524" s="886"/>
      <c r="E524" s="501"/>
      <c r="F524" s="501"/>
      <c r="G524" s="501"/>
      <c r="H524" s="501"/>
      <c r="I524" s="887"/>
      <c r="J524" s="515">
        <f t="shared" si="210"/>
        <v>0</v>
      </c>
      <c r="K524" s="888">
        <f t="shared" si="208"/>
        <v>0</v>
      </c>
      <c r="L524" s="888">
        <f t="shared" si="208"/>
        <v>0</v>
      </c>
      <c r="M524" s="888">
        <f t="shared" si="208"/>
        <v>0</v>
      </c>
      <c r="N524" s="515">
        <f t="shared" si="207"/>
        <v>0</v>
      </c>
      <c r="O524" s="509">
        <f t="shared" si="207"/>
        <v>0</v>
      </c>
      <c r="P524" s="515">
        <f t="shared" si="209"/>
        <v>0</v>
      </c>
      <c r="Q524" s="888">
        <f t="shared" si="209"/>
        <v>0</v>
      </c>
      <c r="R524" s="889">
        <f t="shared" si="202"/>
        <v>0</v>
      </c>
      <c r="S524" s="507"/>
      <c r="T524" s="508"/>
      <c r="U524" s="509">
        <f t="shared" si="211"/>
        <v>0</v>
      </c>
      <c r="V524" s="47">
        <f t="shared" si="203"/>
        <v>0</v>
      </c>
      <c r="W524" s="510"/>
    </row>
    <row r="525" spans="1:23" ht="12" customHeight="1">
      <c r="A525" s="498">
        <v>321000</v>
      </c>
      <c r="B525" s="499"/>
      <c r="C525" s="500"/>
      <c r="D525" s="886"/>
      <c r="E525" s="501"/>
      <c r="F525" s="501"/>
      <c r="G525" s="501"/>
      <c r="H525" s="501"/>
      <c r="I525" s="887"/>
      <c r="J525" s="515">
        <f t="shared" si="210"/>
        <v>5</v>
      </c>
      <c r="K525" s="888">
        <f t="shared" si="208"/>
        <v>0</v>
      </c>
      <c r="L525" s="888">
        <f t="shared" si="208"/>
        <v>0</v>
      </c>
      <c r="M525" s="888">
        <f t="shared" si="208"/>
        <v>0</v>
      </c>
      <c r="N525" s="515">
        <f t="shared" si="207"/>
        <v>0</v>
      </c>
      <c r="O525" s="509">
        <f t="shared" si="207"/>
        <v>5</v>
      </c>
      <c r="P525" s="515">
        <f t="shared" si="209"/>
        <v>0</v>
      </c>
      <c r="Q525" s="888">
        <f t="shared" si="209"/>
        <v>0</v>
      </c>
      <c r="R525" s="889">
        <f t="shared" si="202"/>
        <v>0</v>
      </c>
      <c r="S525" s="507"/>
      <c r="T525" s="508"/>
      <c r="U525" s="509">
        <f t="shared" si="211"/>
        <v>5</v>
      </c>
      <c r="V525" s="47">
        <f t="shared" si="203"/>
        <v>0</v>
      </c>
      <c r="W525" s="510"/>
    </row>
    <row r="526" spans="1:23" ht="12" customHeight="1">
      <c r="A526" s="498">
        <v>321001</v>
      </c>
      <c r="B526" s="499"/>
      <c r="C526" s="500"/>
      <c r="D526" s="886"/>
      <c r="E526" s="501"/>
      <c r="F526" s="501"/>
      <c r="G526" s="501"/>
      <c r="H526" s="501"/>
      <c r="I526" s="887"/>
      <c r="J526" s="515">
        <f t="shared" si="210"/>
        <v>175</v>
      </c>
      <c r="K526" s="888">
        <f t="shared" si="208"/>
        <v>20</v>
      </c>
      <c r="L526" s="888">
        <f t="shared" si="208"/>
        <v>0</v>
      </c>
      <c r="M526" s="888">
        <f t="shared" si="208"/>
        <v>0</v>
      </c>
      <c r="N526" s="515">
        <f t="shared" ref="N526:O545" si="212">SUMIF($A$10:$A$382,$A526,N$10:N$382)</f>
        <v>0</v>
      </c>
      <c r="O526" s="509">
        <f t="shared" si="212"/>
        <v>195</v>
      </c>
      <c r="P526" s="515">
        <f t="shared" si="209"/>
        <v>0</v>
      </c>
      <c r="Q526" s="888">
        <f t="shared" si="209"/>
        <v>0</v>
      </c>
      <c r="R526" s="889">
        <f t="shared" si="202"/>
        <v>0</v>
      </c>
      <c r="S526" s="507"/>
      <c r="T526" s="508"/>
      <c r="U526" s="509">
        <f t="shared" si="211"/>
        <v>195</v>
      </c>
      <c r="V526" s="47">
        <f t="shared" si="203"/>
        <v>0</v>
      </c>
      <c r="W526" s="510"/>
    </row>
    <row r="527" spans="1:23" ht="12" customHeight="1">
      <c r="A527" s="498">
        <v>321012</v>
      </c>
      <c r="B527" s="499"/>
      <c r="C527" s="500"/>
      <c r="D527" s="886"/>
      <c r="E527" s="501"/>
      <c r="F527" s="501"/>
      <c r="G527" s="501"/>
      <c r="H527" s="501"/>
      <c r="I527" s="887"/>
      <c r="J527" s="515">
        <f t="shared" si="210"/>
        <v>48</v>
      </c>
      <c r="K527" s="888">
        <f t="shared" si="208"/>
        <v>0</v>
      </c>
      <c r="L527" s="888">
        <f t="shared" si="208"/>
        <v>0</v>
      </c>
      <c r="M527" s="888">
        <f t="shared" si="208"/>
        <v>0</v>
      </c>
      <c r="N527" s="515">
        <f t="shared" si="212"/>
        <v>0</v>
      </c>
      <c r="O527" s="509">
        <f t="shared" si="212"/>
        <v>48</v>
      </c>
      <c r="P527" s="515">
        <f t="shared" si="209"/>
        <v>0</v>
      </c>
      <c r="Q527" s="888">
        <f t="shared" si="209"/>
        <v>0</v>
      </c>
      <c r="R527" s="889">
        <f t="shared" si="202"/>
        <v>0</v>
      </c>
      <c r="S527" s="507"/>
      <c r="T527" s="508"/>
      <c r="U527" s="509">
        <f t="shared" si="211"/>
        <v>48</v>
      </c>
      <c r="V527" s="47">
        <f t="shared" si="203"/>
        <v>0</v>
      </c>
      <c r="W527" s="510"/>
    </row>
    <row r="528" spans="1:23" ht="12" customHeight="1">
      <c r="A528" s="498">
        <v>321018</v>
      </c>
      <c r="B528" s="499"/>
      <c r="C528" s="500"/>
      <c r="D528" s="886"/>
      <c r="E528" s="501"/>
      <c r="F528" s="501"/>
      <c r="G528" s="501"/>
      <c r="H528" s="501"/>
      <c r="I528" s="887"/>
      <c r="J528" s="515">
        <f t="shared" si="210"/>
        <v>8</v>
      </c>
      <c r="K528" s="888">
        <f t="shared" si="208"/>
        <v>0</v>
      </c>
      <c r="L528" s="888">
        <f t="shared" si="208"/>
        <v>0</v>
      </c>
      <c r="M528" s="888">
        <f t="shared" si="208"/>
        <v>0</v>
      </c>
      <c r="N528" s="515">
        <f t="shared" si="212"/>
        <v>0</v>
      </c>
      <c r="O528" s="509">
        <f t="shared" si="212"/>
        <v>8</v>
      </c>
      <c r="P528" s="515">
        <f t="shared" si="209"/>
        <v>0</v>
      </c>
      <c r="Q528" s="888">
        <f t="shared" si="209"/>
        <v>0</v>
      </c>
      <c r="R528" s="889">
        <f t="shared" si="202"/>
        <v>0</v>
      </c>
      <c r="S528" s="507"/>
      <c r="T528" s="508"/>
      <c r="U528" s="509">
        <f t="shared" si="211"/>
        <v>8</v>
      </c>
      <c r="V528" s="47">
        <f t="shared" si="203"/>
        <v>0</v>
      </c>
      <c r="W528" s="510"/>
    </row>
    <row r="529" spans="1:23" ht="12" customHeight="1">
      <c r="A529" s="498">
        <v>321021</v>
      </c>
      <c r="B529" s="499"/>
      <c r="C529" s="500"/>
      <c r="D529" s="886"/>
      <c r="E529" s="501"/>
      <c r="F529" s="501"/>
      <c r="G529" s="501"/>
      <c r="H529" s="501"/>
      <c r="I529" s="887"/>
      <c r="J529" s="515">
        <f t="shared" si="210"/>
        <v>16</v>
      </c>
      <c r="K529" s="888">
        <f t="shared" si="208"/>
        <v>0</v>
      </c>
      <c r="L529" s="888">
        <f t="shared" si="208"/>
        <v>0</v>
      </c>
      <c r="M529" s="888">
        <f t="shared" si="208"/>
        <v>0</v>
      </c>
      <c r="N529" s="515">
        <f t="shared" si="212"/>
        <v>0</v>
      </c>
      <c r="O529" s="509">
        <f t="shared" si="212"/>
        <v>16</v>
      </c>
      <c r="P529" s="515">
        <f t="shared" si="209"/>
        <v>0</v>
      </c>
      <c r="Q529" s="888">
        <f t="shared" si="209"/>
        <v>0</v>
      </c>
      <c r="R529" s="889">
        <f t="shared" si="202"/>
        <v>0</v>
      </c>
      <c r="S529" s="507"/>
      <c r="T529" s="508"/>
      <c r="U529" s="509">
        <f t="shared" si="211"/>
        <v>16</v>
      </c>
      <c r="V529" s="47">
        <f t="shared" si="203"/>
        <v>0</v>
      </c>
      <c r="W529" s="510"/>
    </row>
    <row r="530" spans="1:23" ht="12" customHeight="1">
      <c r="A530" s="498">
        <v>321030</v>
      </c>
      <c r="B530" s="499"/>
      <c r="C530" s="500"/>
      <c r="D530" s="886"/>
      <c r="E530" s="501"/>
      <c r="F530" s="501"/>
      <c r="G530" s="501"/>
      <c r="H530" s="501"/>
      <c r="I530" s="887"/>
      <c r="J530" s="515">
        <f t="shared" si="210"/>
        <v>0</v>
      </c>
      <c r="K530" s="888">
        <f t="shared" si="208"/>
        <v>0</v>
      </c>
      <c r="L530" s="888">
        <f t="shared" si="208"/>
        <v>0</v>
      </c>
      <c r="M530" s="888">
        <f t="shared" si="208"/>
        <v>0</v>
      </c>
      <c r="N530" s="515">
        <f t="shared" si="212"/>
        <v>0</v>
      </c>
      <c r="O530" s="509">
        <f t="shared" si="212"/>
        <v>0</v>
      </c>
      <c r="P530" s="515">
        <f t="shared" si="209"/>
        <v>0</v>
      </c>
      <c r="Q530" s="888">
        <f t="shared" si="209"/>
        <v>0</v>
      </c>
      <c r="R530" s="889">
        <f t="shared" si="202"/>
        <v>0</v>
      </c>
      <c r="S530" s="507"/>
      <c r="T530" s="508"/>
      <c r="U530" s="509">
        <f t="shared" si="211"/>
        <v>0</v>
      </c>
      <c r="V530" s="47">
        <f t="shared" si="203"/>
        <v>0</v>
      </c>
      <c r="W530" s="510"/>
    </row>
    <row r="531" spans="1:23" ht="12" customHeight="1">
      <c r="A531" s="498">
        <v>321031</v>
      </c>
      <c r="B531" s="499"/>
      <c r="C531" s="500"/>
      <c r="D531" s="886"/>
      <c r="E531" s="501"/>
      <c r="F531" s="501"/>
      <c r="G531" s="501"/>
      <c r="H531" s="501"/>
      <c r="I531" s="887"/>
      <c r="J531" s="515">
        <f t="shared" si="210"/>
        <v>0</v>
      </c>
      <c r="K531" s="888">
        <f t="shared" si="208"/>
        <v>0</v>
      </c>
      <c r="L531" s="888">
        <f t="shared" si="208"/>
        <v>0</v>
      </c>
      <c r="M531" s="888">
        <f t="shared" si="208"/>
        <v>0</v>
      </c>
      <c r="N531" s="515">
        <f t="shared" si="212"/>
        <v>0</v>
      </c>
      <c r="O531" s="509">
        <f t="shared" si="212"/>
        <v>0</v>
      </c>
      <c r="P531" s="515">
        <f t="shared" si="209"/>
        <v>0</v>
      </c>
      <c r="Q531" s="888">
        <f t="shared" si="209"/>
        <v>0</v>
      </c>
      <c r="R531" s="889">
        <f t="shared" si="202"/>
        <v>0</v>
      </c>
      <c r="S531" s="507"/>
      <c r="T531" s="508"/>
      <c r="U531" s="509">
        <f t="shared" si="211"/>
        <v>0</v>
      </c>
      <c r="V531" s="47">
        <f t="shared" si="203"/>
        <v>0</v>
      </c>
      <c r="W531" s="510"/>
    </row>
    <row r="532" spans="1:23" ht="12" customHeight="1">
      <c r="A532" s="498">
        <v>321041</v>
      </c>
      <c r="B532" s="499"/>
      <c r="C532" s="500"/>
      <c r="D532" s="886"/>
      <c r="E532" s="501"/>
      <c r="F532" s="501"/>
      <c r="G532" s="501"/>
      <c r="H532" s="501"/>
      <c r="I532" s="887"/>
      <c r="J532" s="515">
        <f t="shared" si="210"/>
        <v>0</v>
      </c>
      <c r="K532" s="888">
        <f t="shared" ref="K532:M551" si="213">SUMIF($A$10:$A$377,$A532,K$10:K$377)</f>
        <v>0</v>
      </c>
      <c r="L532" s="888">
        <f t="shared" si="213"/>
        <v>0</v>
      </c>
      <c r="M532" s="888">
        <f t="shared" si="213"/>
        <v>0</v>
      </c>
      <c r="N532" s="515">
        <f t="shared" si="212"/>
        <v>0</v>
      </c>
      <c r="O532" s="509">
        <f t="shared" si="212"/>
        <v>0</v>
      </c>
      <c r="P532" s="515">
        <f t="shared" ref="P532:Q551" si="214">SUMIF($A$10:$A$377,$A532,P$10:P$377)</f>
        <v>0</v>
      </c>
      <c r="Q532" s="888">
        <f t="shared" si="214"/>
        <v>0</v>
      </c>
      <c r="R532" s="889">
        <f t="shared" si="202"/>
        <v>0</v>
      </c>
      <c r="S532" s="507"/>
      <c r="T532" s="508"/>
      <c r="U532" s="509">
        <f t="shared" si="211"/>
        <v>0</v>
      </c>
      <c r="V532" s="47">
        <f t="shared" si="203"/>
        <v>0</v>
      </c>
      <c r="W532" s="510"/>
    </row>
    <row r="533" spans="1:23" ht="12" customHeight="1">
      <c r="A533" s="498">
        <v>321072</v>
      </c>
      <c r="B533" s="499"/>
      <c r="C533" s="500"/>
      <c r="D533" s="886"/>
      <c r="E533" s="501"/>
      <c r="F533" s="501"/>
      <c r="G533" s="501"/>
      <c r="H533" s="501"/>
      <c r="I533" s="887"/>
      <c r="J533" s="515">
        <f t="shared" si="210"/>
        <v>8</v>
      </c>
      <c r="K533" s="888">
        <f t="shared" si="213"/>
        <v>0</v>
      </c>
      <c r="L533" s="888">
        <f t="shared" si="213"/>
        <v>0</v>
      </c>
      <c r="M533" s="888">
        <f t="shared" si="213"/>
        <v>0</v>
      </c>
      <c r="N533" s="515">
        <f t="shared" si="212"/>
        <v>0</v>
      </c>
      <c r="O533" s="509">
        <f t="shared" si="212"/>
        <v>8</v>
      </c>
      <c r="P533" s="515">
        <f t="shared" si="214"/>
        <v>0</v>
      </c>
      <c r="Q533" s="888">
        <f t="shared" si="214"/>
        <v>0</v>
      </c>
      <c r="R533" s="889">
        <f t="shared" si="202"/>
        <v>0</v>
      </c>
      <c r="S533" s="507"/>
      <c r="T533" s="508"/>
      <c r="U533" s="509">
        <f t="shared" si="211"/>
        <v>8</v>
      </c>
      <c r="V533" s="47">
        <f t="shared" si="203"/>
        <v>0</v>
      </c>
      <c r="W533" s="510"/>
    </row>
    <row r="534" spans="1:23" ht="12" customHeight="1">
      <c r="A534" s="498">
        <v>321101</v>
      </c>
      <c r="B534" s="499"/>
      <c r="C534" s="500"/>
      <c r="D534" s="886"/>
      <c r="E534" s="501"/>
      <c r="F534" s="501"/>
      <c r="G534" s="501"/>
      <c r="H534" s="501"/>
      <c r="I534" s="887"/>
      <c r="J534" s="515">
        <f t="shared" si="210"/>
        <v>0</v>
      </c>
      <c r="K534" s="888">
        <f t="shared" si="213"/>
        <v>0</v>
      </c>
      <c r="L534" s="888">
        <f t="shared" si="213"/>
        <v>0</v>
      </c>
      <c r="M534" s="888">
        <f t="shared" si="213"/>
        <v>0</v>
      </c>
      <c r="N534" s="515">
        <f t="shared" si="212"/>
        <v>0</v>
      </c>
      <c r="O534" s="509">
        <f t="shared" si="212"/>
        <v>0</v>
      </c>
      <c r="P534" s="515">
        <f t="shared" si="214"/>
        <v>0</v>
      </c>
      <c r="Q534" s="888">
        <f t="shared" si="214"/>
        <v>0</v>
      </c>
      <c r="R534" s="889">
        <f t="shared" si="202"/>
        <v>0</v>
      </c>
      <c r="S534" s="507"/>
      <c r="T534" s="508"/>
      <c r="U534" s="509">
        <f t="shared" si="211"/>
        <v>0</v>
      </c>
      <c r="V534" s="47">
        <f t="shared" si="203"/>
        <v>0</v>
      </c>
      <c r="W534" s="510"/>
    </row>
    <row r="535" spans="1:23" ht="12" customHeight="1">
      <c r="A535" s="498">
        <v>321501</v>
      </c>
      <c r="B535" s="499"/>
      <c r="C535" s="500"/>
      <c r="D535" s="886"/>
      <c r="E535" s="501"/>
      <c r="F535" s="501"/>
      <c r="G535" s="501"/>
      <c r="H535" s="501"/>
      <c r="I535" s="887"/>
      <c r="J535" s="515">
        <f t="shared" si="210"/>
        <v>0</v>
      </c>
      <c r="K535" s="888">
        <f t="shared" si="213"/>
        <v>0</v>
      </c>
      <c r="L535" s="888">
        <f t="shared" si="213"/>
        <v>0</v>
      </c>
      <c r="M535" s="888">
        <f t="shared" si="213"/>
        <v>0</v>
      </c>
      <c r="N535" s="515">
        <f t="shared" si="212"/>
        <v>0</v>
      </c>
      <c r="O535" s="509">
        <f t="shared" si="212"/>
        <v>0</v>
      </c>
      <c r="P535" s="515">
        <f t="shared" si="214"/>
        <v>0</v>
      </c>
      <c r="Q535" s="888">
        <f t="shared" si="214"/>
        <v>0</v>
      </c>
      <c r="R535" s="889">
        <f t="shared" si="202"/>
        <v>0</v>
      </c>
      <c r="S535" s="507"/>
      <c r="T535" s="508"/>
      <c r="U535" s="509">
        <f t="shared" si="211"/>
        <v>0</v>
      </c>
      <c r="V535" s="47">
        <f t="shared" si="203"/>
        <v>0</v>
      </c>
      <c r="W535" s="510"/>
    </row>
    <row r="536" spans="1:23" ht="12" customHeight="1">
      <c r="A536" s="498">
        <v>332101</v>
      </c>
      <c r="B536" s="499"/>
      <c r="C536" s="500"/>
      <c r="D536" s="886"/>
      <c r="E536" s="501"/>
      <c r="F536" s="501"/>
      <c r="G536" s="501"/>
      <c r="H536" s="501"/>
      <c r="I536" s="887"/>
      <c r="J536" s="515">
        <f t="shared" si="210"/>
        <v>71</v>
      </c>
      <c r="K536" s="888">
        <f t="shared" si="213"/>
        <v>0</v>
      </c>
      <c r="L536" s="888">
        <f t="shared" si="213"/>
        <v>0</v>
      </c>
      <c r="M536" s="888">
        <f t="shared" si="213"/>
        <v>0</v>
      </c>
      <c r="N536" s="515">
        <f t="shared" si="212"/>
        <v>0</v>
      </c>
      <c r="O536" s="509">
        <f t="shared" si="212"/>
        <v>71</v>
      </c>
      <c r="P536" s="515">
        <f t="shared" si="214"/>
        <v>0</v>
      </c>
      <c r="Q536" s="888">
        <f t="shared" si="214"/>
        <v>0</v>
      </c>
      <c r="R536" s="889">
        <f t="shared" ref="R536:R599" si="215">SUMIF($A$10:$A$377,$A536,R$10:R$377)</f>
        <v>0</v>
      </c>
      <c r="S536" s="507"/>
      <c r="T536" s="508"/>
      <c r="U536" s="509">
        <f t="shared" si="211"/>
        <v>71</v>
      </c>
      <c r="V536" s="47">
        <f t="shared" si="203"/>
        <v>0</v>
      </c>
      <c r="W536" s="510"/>
    </row>
    <row r="537" spans="1:23" ht="12" customHeight="1">
      <c r="A537" s="498">
        <v>332121</v>
      </c>
      <c r="B537" s="499"/>
      <c r="C537" s="500"/>
      <c r="D537" s="886"/>
      <c r="E537" s="501"/>
      <c r="F537" s="501"/>
      <c r="G537" s="501"/>
      <c r="H537" s="501"/>
      <c r="I537" s="887"/>
      <c r="J537" s="515">
        <f t="shared" si="210"/>
        <v>0</v>
      </c>
      <c r="K537" s="888">
        <f t="shared" si="213"/>
        <v>0</v>
      </c>
      <c r="L537" s="888">
        <f t="shared" si="213"/>
        <v>0</v>
      </c>
      <c r="M537" s="888">
        <f t="shared" si="213"/>
        <v>0</v>
      </c>
      <c r="N537" s="515">
        <f t="shared" si="212"/>
        <v>0</v>
      </c>
      <c r="O537" s="509">
        <f t="shared" si="212"/>
        <v>0</v>
      </c>
      <c r="P537" s="515">
        <f t="shared" si="214"/>
        <v>0</v>
      </c>
      <c r="Q537" s="888">
        <f t="shared" si="214"/>
        <v>0</v>
      </c>
      <c r="R537" s="889">
        <f t="shared" si="215"/>
        <v>0</v>
      </c>
      <c r="S537" s="507"/>
      <c r="T537" s="508"/>
      <c r="U537" s="509">
        <f t="shared" si="211"/>
        <v>0</v>
      </c>
      <c r="V537" s="47">
        <f t="shared" si="203"/>
        <v>0</v>
      </c>
      <c r="W537" s="510"/>
    </row>
    <row r="538" spans="1:23" ht="12" customHeight="1">
      <c r="A538" s="498">
        <v>332211</v>
      </c>
      <c r="B538" s="499"/>
      <c r="C538" s="500"/>
      <c r="D538" s="886"/>
      <c r="E538" s="501"/>
      <c r="F538" s="501"/>
      <c r="G538" s="501"/>
      <c r="H538" s="501"/>
      <c r="I538" s="887"/>
      <c r="J538" s="515">
        <f t="shared" si="210"/>
        <v>0</v>
      </c>
      <c r="K538" s="888">
        <f t="shared" si="213"/>
        <v>0</v>
      </c>
      <c r="L538" s="888">
        <f t="shared" si="213"/>
        <v>0</v>
      </c>
      <c r="M538" s="888">
        <f t="shared" si="213"/>
        <v>0</v>
      </c>
      <c r="N538" s="515">
        <f t="shared" si="212"/>
        <v>0</v>
      </c>
      <c r="O538" s="509">
        <f t="shared" si="212"/>
        <v>0</v>
      </c>
      <c r="P538" s="515">
        <f t="shared" si="214"/>
        <v>0</v>
      </c>
      <c r="Q538" s="888">
        <f t="shared" si="214"/>
        <v>435</v>
      </c>
      <c r="R538" s="889">
        <f t="shared" si="215"/>
        <v>435</v>
      </c>
      <c r="S538" s="507"/>
      <c r="T538" s="508"/>
      <c r="U538" s="509">
        <f t="shared" si="211"/>
        <v>435</v>
      </c>
      <c r="V538" s="47">
        <f t="shared" si="203"/>
        <v>0</v>
      </c>
      <c r="W538" s="510"/>
    </row>
    <row r="539" spans="1:23" ht="12" customHeight="1">
      <c r="A539" s="498">
        <v>332300</v>
      </c>
      <c r="B539" s="499"/>
      <c r="C539" s="500"/>
      <c r="D539" s="886"/>
      <c r="E539" s="501"/>
      <c r="F539" s="501"/>
      <c r="G539" s="501"/>
      <c r="H539" s="501"/>
      <c r="I539" s="887"/>
      <c r="J539" s="515">
        <f t="shared" si="210"/>
        <v>0</v>
      </c>
      <c r="K539" s="888">
        <f t="shared" si="213"/>
        <v>0</v>
      </c>
      <c r="L539" s="888">
        <f t="shared" si="213"/>
        <v>0</v>
      </c>
      <c r="M539" s="888">
        <f t="shared" si="213"/>
        <v>0</v>
      </c>
      <c r="N539" s="515">
        <f t="shared" si="212"/>
        <v>0</v>
      </c>
      <c r="O539" s="509">
        <f t="shared" si="212"/>
        <v>0</v>
      </c>
      <c r="P539" s="515">
        <f t="shared" si="214"/>
        <v>0</v>
      </c>
      <c r="Q539" s="888">
        <f t="shared" si="214"/>
        <v>0</v>
      </c>
      <c r="R539" s="889">
        <f t="shared" si="215"/>
        <v>0</v>
      </c>
      <c r="S539" s="507"/>
      <c r="T539" s="508"/>
      <c r="U539" s="509">
        <f t="shared" si="211"/>
        <v>0</v>
      </c>
      <c r="V539" s="47">
        <f t="shared" si="203"/>
        <v>0</v>
      </c>
      <c r="W539" s="510"/>
    </row>
    <row r="540" spans="1:23" ht="12" customHeight="1">
      <c r="A540" s="498">
        <v>332301</v>
      </c>
      <c r="B540" s="499"/>
      <c r="C540" s="500"/>
      <c r="D540" s="886"/>
      <c r="E540" s="501"/>
      <c r="F540" s="501"/>
      <c r="G540" s="501"/>
      <c r="H540" s="501"/>
      <c r="I540" s="887"/>
      <c r="J540" s="515">
        <f t="shared" si="210"/>
        <v>38</v>
      </c>
      <c r="K540" s="888">
        <f t="shared" si="213"/>
        <v>10</v>
      </c>
      <c r="L540" s="888">
        <f t="shared" si="213"/>
        <v>0</v>
      </c>
      <c r="M540" s="888">
        <f t="shared" si="213"/>
        <v>0</v>
      </c>
      <c r="N540" s="515">
        <f t="shared" si="212"/>
        <v>0</v>
      </c>
      <c r="O540" s="509">
        <f t="shared" si="212"/>
        <v>48</v>
      </c>
      <c r="P540" s="515">
        <f t="shared" si="214"/>
        <v>0</v>
      </c>
      <c r="Q540" s="888">
        <f t="shared" si="214"/>
        <v>0</v>
      </c>
      <c r="R540" s="889">
        <f t="shared" si="215"/>
        <v>0</v>
      </c>
      <c r="S540" s="507"/>
      <c r="T540" s="508"/>
      <c r="U540" s="509">
        <f t="shared" si="211"/>
        <v>48</v>
      </c>
      <c r="V540" s="47">
        <f t="shared" si="203"/>
        <v>0</v>
      </c>
      <c r="W540" s="510"/>
    </row>
    <row r="541" spans="1:23" ht="12" customHeight="1">
      <c r="A541" s="498">
        <v>332330</v>
      </c>
      <c r="B541" s="499"/>
      <c r="C541" s="500"/>
      <c r="D541" s="886"/>
      <c r="E541" s="501"/>
      <c r="F541" s="501"/>
      <c r="G541" s="501"/>
      <c r="H541" s="501"/>
      <c r="I541" s="887"/>
      <c r="J541" s="515">
        <f t="shared" si="210"/>
        <v>0</v>
      </c>
      <c r="K541" s="888">
        <f t="shared" si="213"/>
        <v>0</v>
      </c>
      <c r="L541" s="888">
        <f t="shared" si="213"/>
        <v>0</v>
      </c>
      <c r="M541" s="888">
        <f t="shared" si="213"/>
        <v>0</v>
      </c>
      <c r="N541" s="515">
        <f t="shared" si="212"/>
        <v>0</v>
      </c>
      <c r="O541" s="509">
        <f t="shared" si="212"/>
        <v>0</v>
      </c>
      <c r="P541" s="515">
        <f t="shared" si="214"/>
        <v>0</v>
      </c>
      <c r="Q541" s="888">
        <f t="shared" si="214"/>
        <v>0</v>
      </c>
      <c r="R541" s="889">
        <f t="shared" si="215"/>
        <v>0</v>
      </c>
      <c r="S541" s="507"/>
      <c r="T541" s="508"/>
      <c r="U541" s="509">
        <f t="shared" si="211"/>
        <v>0</v>
      </c>
      <c r="V541" s="47">
        <f t="shared" si="203"/>
        <v>0</v>
      </c>
      <c r="W541" s="510"/>
    </row>
    <row r="542" spans="1:23" ht="12" customHeight="1">
      <c r="A542" s="498">
        <v>332331</v>
      </c>
      <c r="B542" s="499"/>
      <c r="C542" s="500"/>
      <c r="D542" s="886"/>
      <c r="E542" s="501"/>
      <c r="F542" s="501"/>
      <c r="G542" s="501"/>
      <c r="H542" s="501"/>
      <c r="I542" s="887"/>
      <c r="J542" s="515">
        <f t="shared" si="210"/>
        <v>0</v>
      </c>
      <c r="K542" s="888">
        <f t="shared" si="213"/>
        <v>0</v>
      </c>
      <c r="L542" s="888">
        <f t="shared" si="213"/>
        <v>0</v>
      </c>
      <c r="M542" s="888">
        <f t="shared" si="213"/>
        <v>0</v>
      </c>
      <c r="N542" s="515">
        <f t="shared" si="212"/>
        <v>0</v>
      </c>
      <c r="O542" s="509">
        <f t="shared" si="212"/>
        <v>0</v>
      </c>
      <c r="P542" s="515">
        <f t="shared" si="214"/>
        <v>0</v>
      </c>
      <c r="Q542" s="888">
        <f t="shared" si="214"/>
        <v>0</v>
      </c>
      <c r="R542" s="889">
        <f t="shared" si="215"/>
        <v>0</v>
      </c>
      <c r="S542" s="507"/>
      <c r="T542" s="508"/>
      <c r="U542" s="509">
        <f t="shared" si="211"/>
        <v>0</v>
      </c>
      <c r="V542" s="47">
        <f t="shared" si="203"/>
        <v>0</v>
      </c>
      <c r="W542" s="510"/>
    </row>
    <row r="543" spans="1:23" ht="12" customHeight="1">
      <c r="A543" s="498">
        <v>332341</v>
      </c>
      <c r="B543" s="499"/>
      <c r="C543" s="500"/>
      <c r="D543" s="886"/>
      <c r="E543" s="501"/>
      <c r="F543" s="501"/>
      <c r="G543" s="501"/>
      <c r="H543" s="501"/>
      <c r="I543" s="887"/>
      <c r="J543" s="515">
        <f t="shared" si="210"/>
        <v>0</v>
      </c>
      <c r="K543" s="888">
        <f t="shared" si="213"/>
        <v>0</v>
      </c>
      <c r="L543" s="888">
        <f t="shared" si="213"/>
        <v>0</v>
      </c>
      <c r="M543" s="888">
        <f t="shared" si="213"/>
        <v>0</v>
      </c>
      <c r="N543" s="515">
        <f t="shared" si="212"/>
        <v>0</v>
      </c>
      <c r="O543" s="509">
        <f t="shared" si="212"/>
        <v>0</v>
      </c>
      <c r="P543" s="515">
        <f t="shared" si="214"/>
        <v>0</v>
      </c>
      <c r="Q543" s="888">
        <f t="shared" si="214"/>
        <v>0</v>
      </c>
      <c r="R543" s="889">
        <f t="shared" si="215"/>
        <v>0</v>
      </c>
      <c r="S543" s="507"/>
      <c r="T543" s="508"/>
      <c r="U543" s="509">
        <f t="shared" si="211"/>
        <v>0</v>
      </c>
      <c r="V543" s="47">
        <f t="shared" si="203"/>
        <v>0</v>
      </c>
      <c r="W543" s="510"/>
    </row>
    <row r="544" spans="1:23" ht="12" customHeight="1">
      <c r="A544" s="498">
        <v>332451</v>
      </c>
      <c r="B544" s="499"/>
      <c r="C544" s="500"/>
      <c r="D544" s="886"/>
      <c r="E544" s="501"/>
      <c r="F544" s="501"/>
      <c r="G544" s="501"/>
      <c r="H544" s="501"/>
      <c r="I544" s="887"/>
      <c r="J544" s="515">
        <f t="shared" si="210"/>
        <v>0</v>
      </c>
      <c r="K544" s="888">
        <f t="shared" si="213"/>
        <v>0</v>
      </c>
      <c r="L544" s="888">
        <f t="shared" si="213"/>
        <v>0</v>
      </c>
      <c r="M544" s="888">
        <f t="shared" si="213"/>
        <v>0</v>
      </c>
      <c r="N544" s="515">
        <f t="shared" si="212"/>
        <v>0</v>
      </c>
      <c r="O544" s="509">
        <f t="shared" si="212"/>
        <v>0</v>
      </c>
      <c r="P544" s="515">
        <f t="shared" si="214"/>
        <v>0</v>
      </c>
      <c r="Q544" s="888">
        <f t="shared" si="214"/>
        <v>0</v>
      </c>
      <c r="R544" s="889">
        <f t="shared" si="215"/>
        <v>0</v>
      </c>
      <c r="S544" s="507"/>
      <c r="T544" s="508"/>
      <c r="U544" s="509">
        <f t="shared" si="211"/>
        <v>0</v>
      </c>
      <c r="V544" s="47">
        <f t="shared" si="203"/>
        <v>0</v>
      </c>
      <c r="W544" s="510"/>
    </row>
    <row r="545" spans="1:23" ht="12" customHeight="1">
      <c r="A545" s="498">
        <v>332481</v>
      </c>
      <c r="B545" s="499"/>
      <c r="C545" s="500"/>
      <c r="D545" s="886"/>
      <c r="E545" s="501"/>
      <c r="F545" s="501"/>
      <c r="G545" s="501"/>
      <c r="H545" s="501"/>
      <c r="I545" s="887"/>
      <c r="J545" s="515">
        <f t="shared" si="210"/>
        <v>0</v>
      </c>
      <c r="K545" s="888">
        <f t="shared" si="213"/>
        <v>0</v>
      </c>
      <c r="L545" s="888">
        <f t="shared" si="213"/>
        <v>0</v>
      </c>
      <c r="M545" s="888">
        <f t="shared" si="213"/>
        <v>0</v>
      </c>
      <c r="N545" s="515">
        <f t="shared" si="212"/>
        <v>0</v>
      </c>
      <c r="O545" s="509">
        <f t="shared" si="212"/>
        <v>0</v>
      </c>
      <c r="P545" s="515">
        <f t="shared" si="214"/>
        <v>0</v>
      </c>
      <c r="Q545" s="888">
        <f t="shared" si="214"/>
        <v>0</v>
      </c>
      <c r="R545" s="889">
        <f t="shared" si="215"/>
        <v>0</v>
      </c>
      <c r="S545" s="507"/>
      <c r="T545" s="508"/>
      <c r="U545" s="509">
        <f t="shared" si="211"/>
        <v>0</v>
      </c>
      <c r="V545" s="47">
        <f t="shared" si="203"/>
        <v>0</v>
      </c>
      <c r="W545" s="510"/>
    </row>
    <row r="546" spans="1:23" ht="12" customHeight="1">
      <c r="A546" s="498">
        <v>332501</v>
      </c>
      <c r="B546" s="499"/>
      <c r="C546" s="500"/>
      <c r="D546" s="886"/>
      <c r="E546" s="501"/>
      <c r="F546" s="501"/>
      <c r="G546" s="501"/>
      <c r="H546" s="501"/>
      <c r="I546" s="887"/>
      <c r="J546" s="515">
        <f t="shared" si="210"/>
        <v>0</v>
      </c>
      <c r="K546" s="888">
        <f t="shared" si="213"/>
        <v>0</v>
      </c>
      <c r="L546" s="888">
        <f t="shared" si="213"/>
        <v>0</v>
      </c>
      <c r="M546" s="888">
        <f t="shared" si="213"/>
        <v>0</v>
      </c>
      <c r="N546" s="515">
        <f t="shared" ref="N546:O565" si="216">SUMIF($A$10:$A$382,$A546,N$10:N$382)</f>
        <v>0</v>
      </c>
      <c r="O546" s="509">
        <f t="shared" si="216"/>
        <v>0</v>
      </c>
      <c r="P546" s="515">
        <f t="shared" si="214"/>
        <v>0</v>
      </c>
      <c r="Q546" s="888">
        <f t="shared" si="214"/>
        <v>0</v>
      </c>
      <c r="R546" s="889">
        <f t="shared" si="215"/>
        <v>0</v>
      </c>
      <c r="S546" s="507"/>
      <c r="T546" s="508"/>
      <c r="U546" s="509">
        <f t="shared" si="211"/>
        <v>0</v>
      </c>
      <c r="V546" s="47">
        <f t="shared" si="203"/>
        <v>0</v>
      </c>
      <c r="W546" s="510"/>
    </row>
    <row r="547" spans="1:23" ht="12" customHeight="1">
      <c r="A547" s="498">
        <v>332511</v>
      </c>
      <c r="B547" s="499"/>
      <c r="C547" s="500"/>
      <c r="D547" s="886"/>
      <c r="E547" s="501"/>
      <c r="F547" s="501"/>
      <c r="G547" s="501"/>
      <c r="H547" s="501"/>
      <c r="I547" s="887"/>
      <c r="J547" s="515">
        <f t="shared" si="210"/>
        <v>0</v>
      </c>
      <c r="K547" s="888">
        <f t="shared" si="213"/>
        <v>0</v>
      </c>
      <c r="L547" s="888">
        <f t="shared" si="213"/>
        <v>0</v>
      </c>
      <c r="M547" s="888">
        <f t="shared" si="213"/>
        <v>0</v>
      </c>
      <c r="N547" s="515">
        <f t="shared" si="216"/>
        <v>0</v>
      </c>
      <c r="O547" s="509">
        <f t="shared" si="216"/>
        <v>0</v>
      </c>
      <c r="P547" s="515">
        <f t="shared" si="214"/>
        <v>0</v>
      </c>
      <c r="Q547" s="888">
        <f t="shared" si="214"/>
        <v>0</v>
      </c>
      <c r="R547" s="889">
        <f t="shared" si="215"/>
        <v>0</v>
      </c>
      <c r="S547" s="507"/>
      <c r="T547" s="508"/>
      <c r="U547" s="509">
        <f t="shared" si="211"/>
        <v>0</v>
      </c>
      <c r="V547" s="47">
        <f t="shared" si="203"/>
        <v>0</v>
      </c>
      <c r="W547" s="510"/>
    </row>
    <row r="548" spans="1:23" ht="12" customHeight="1">
      <c r="A548" s="498">
        <v>336208</v>
      </c>
      <c r="B548" s="499"/>
      <c r="C548" s="500"/>
      <c r="D548" s="886"/>
      <c r="E548" s="501"/>
      <c r="F548" s="501"/>
      <c r="G548" s="501"/>
      <c r="H548" s="501"/>
      <c r="I548" s="887"/>
      <c r="J548" s="515">
        <f t="shared" si="210"/>
        <v>0</v>
      </c>
      <c r="K548" s="888">
        <f t="shared" si="213"/>
        <v>0</v>
      </c>
      <c r="L548" s="888">
        <f t="shared" si="213"/>
        <v>0</v>
      </c>
      <c r="M548" s="888">
        <f t="shared" si="213"/>
        <v>0</v>
      </c>
      <c r="N548" s="515">
        <f t="shared" si="216"/>
        <v>0</v>
      </c>
      <c r="O548" s="509">
        <f t="shared" si="216"/>
        <v>0</v>
      </c>
      <c r="P548" s="515">
        <f t="shared" si="214"/>
        <v>0</v>
      </c>
      <c r="Q548" s="888">
        <f t="shared" si="214"/>
        <v>0</v>
      </c>
      <c r="R548" s="889">
        <f t="shared" si="215"/>
        <v>0</v>
      </c>
      <c r="S548" s="507"/>
      <c r="T548" s="508"/>
      <c r="U548" s="509">
        <f t="shared" si="211"/>
        <v>0</v>
      </c>
      <c r="V548" s="47">
        <f t="shared" si="203"/>
        <v>0</v>
      </c>
      <c r="W548" s="510"/>
    </row>
    <row r="549" spans="1:23" ht="12" customHeight="1">
      <c r="A549" s="498">
        <v>341101</v>
      </c>
      <c r="B549" s="499"/>
      <c r="C549" s="500"/>
      <c r="D549" s="886"/>
      <c r="E549" s="501"/>
      <c r="F549" s="501"/>
      <c r="G549" s="501"/>
      <c r="H549" s="501"/>
      <c r="I549" s="887"/>
      <c r="J549" s="515">
        <f t="shared" si="210"/>
        <v>0</v>
      </c>
      <c r="K549" s="888">
        <f t="shared" si="213"/>
        <v>0</v>
      </c>
      <c r="L549" s="888">
        <f t="shared" si="213"/>
        <v>0</v>
      </c>
      <c r="M549" s="888">
        <f t="shared" si="213"/>
        <v>0</v>
      </c>
      <c r="N549" s="515">
        <f t="shared" si="216"/>
        <v>0</v>
      </c>
      <c r="O549" s="509">
        <f t="shared" si="216"/>
        <v>0</v>
      </c>
      <c r="P549" s="515">
        <f t="shared" si="214"/>
        <v>0</v>
      </c>
      <c r="Q549" s="888">
        <f t="shared" si="214"/>
        <v>0</v>
      </c>
      <c r="R549" s="889">
        <f t="shared" si="215"/>
        <v>0</v>
      </c>
      <c r="S549" s="507"/>
      <c r="T549" s="508"/>
      <c r="U549" s="509">
        <f t="shared" si="211"/>
        <v>0</v>
      </c>
      <c r="V549" s="47">
        <f t="shared" si="203"/>
        <v>0</v>
      </c>
      <c r="W549" s="510"/>
    </row>
    <row r="550" spans="1:23" ht="12" customHeight="1">
      <c r="A550" s="498">
        <v>341130</v>
      </c>
      <c r="B550" s="499"/>
      <c r="C550" s="500"/>
      <c r="D550" s="886"/>
      <c r="E550" s="501"/>
      <c r="F550" s="501"/>
      <c r="G550" s="501"/>
      <c r="H550" s="501"/>
      <c r="I550" s="887"/>
      <c r="J550" s="515">
        <f t="shared" si="210"/>
        <v>0</v>
      </c>
      <c r="K550" s="888">
        <f t="shared" si="213"/>
        <v>0</v>
      </c>
      <c r="L550" s="888">
        <f t="shared" si="213"/>
        <v>0</v>
      </c>
      <c r="M550" s="888">
        <f t="shared" si="213"/>
        <v>0</v>
      </c>
      <c r="N550" s="515">
        <f t="shared" si="216"/>
        <v>0</v>
      </c>
      <c r="O550" s="509">
        <f t="shared" si="216"/>
        <v>0</v>
      </c>
      <c r="P550" s="515">
        <f t="shared" si="214"/>
        <v>0</v>
      </c>
      <c r="Q550" s="888">
        <f t="shared" si="214"/>
        <v>0</v>
      </c>
      <c r="R550" s="889">
        <f t="shared" si="215"/>
        <v>0</v>
      </c>
      <c r="S550" s="507"/>
      <c r="T550" s="508"/>
      <c r="U550" s="509">
        <f t="shared" si="211"/>
        <v>0</v>
      </c>
      <c r="V550" s="47">
        <f t="shared" si="203"/>
        <v>0</v>
      </c>
      <c r="W550" s="510"/>
    </row>
    <row r="551" spans="1:23" ht="12" customHeight="1">
      <c r="A551" s="498">
        <v>341131</v>
      </c>
      <c r="B551" s="499"/>
      <c r="C551" s="500"/>
      <c r="D551" s="886"/>
      <c r="E551" s="501"/>
      <c r="F551" s="501"/>
      <c r="G551" s="501"/>
      <c r="H551" s="501"/>
      <c r="I551" s="887"/>
      <c r="J551" s="515">
        <f t="shared" si="210"/>
        <v>0</v>
      </c>
      <c r="K551" s="888">
        <f t="shared" si="213"/>
        <v>0</v>
      </c>
      <c r="L551" s="888">
        <f t="shared" si="213"/>
        <v>0</v>
      </c>
      <c r="M551" s="888">
        <f t="shared" si="213"/>
        <v>0</v>
      </c>
      <c r="N551" s="515">
        <f t="shared" si="216"/>
        <v>0</v>
      </c>
      <c r="O551" s="509">
        <f t="shared" si="216"/>
        <v>0</v>
      </c>
      <c r="P551" s="515">
        <f t="shared" si="214"/>
        <v>0</v>
      </c>
      <c r="Q551" s="888">
        <f t="shared" si="214"/>
        <v>0</v>
      </c>
      <c r="R551" s="889">
        <f t="shared" si="215"/>
        <v>0</v>
      </c>
      <c r="S551" s="507"/>
      <c r="T551" s="508"/>
      <c r="U551" s="509">
        <f t="shared" si="211"/>
        <v>0</v>
      </c>
      <c r="V551" s="47">
        <f t="shared" si="203"/>
        <v>0</v>
      </c>
      <c r="W551" s="510"/>
    </row>
    <row r="552" spans="1:23" ht="12" customHeight="1">
      <c r="A552" s="498">
        <v>341141</v>
      </c>
      <c r="B552" s="499"/>
      <c r="C552" s="500"/>
      <c r="D552" s="886"/>
      <c r="E552" s="501"/>
      <c r="F552" s="501"/>
      <c r="G552" s="501"/>
      <c r="H552" s="501"/>
      <c r="I552" s="887"/>
      <c r="J552" s="515">
        <f t="shared" si="210"/>
        <v>0</v>
      </c>
      <c r="K552" s="888">
        <f t="shared" ref="K552:M575" si="217">SUMIF($A$10:$A$377,$A552,K$10:K$377)</f>
        <v>0</v>
      </c>
      <c r="L552" s="888">
        <f t="shared" si="217"/>
        <v>0</v>
      </c>
      <c r="M552" s="888">
        <f t="shared" si="217"/>
        <v>0</v>
      </c>
      <c r="N552" s="515">
        <f t="shared" si="216"/>
        <v>0</v>
      </c>
      <c r="O552" s="509">
        <f t="shared" si="216"/>
        <v>0</v>
      </c>
      <c r="P552" s="515">
        <f t="shared" ref="P552:Q571" si="218">SUMIF($A$10:$A$377,$A552,P$10:P$377)</f>
        <v>0</v>
      </c>
      <c r="Q552" s="888">
        <f t="shared" si="218"/>
        <v>0</v>
      </c>
      <c r="R552" s="889">
        <f t="shared" si="215"/>
        <v>0</v>
      </c>
      <c r="S552" s="507"/>
      <c r="T552" s="508"/>
      <c r="U552" s="509">
        <f t="shared" si="211"/>
        <v>0</v>
      </c>
      <c r="V552" s="47">
        <f t="shared" si="203"/>
        <v>0</v>
      </c>
      <c r="W552" s="510"/>
    </row>
    <row r="553" spans="1:23" ht="12" customHeight="1">
      <c r="A553" s="498">
        <v>342101</v>
      </c>
      <c r="B553" s="499"/>
      <c r="C553" s="500"/>
      <c r="D553" s="886"/>
      <c r="E553" s="501"/>
      <c r="F553" s="501"/>
      <c r="G553" s="501"/>
      <c r="H553" s="501"/>
      <c r="I553" s="887"/>
      <c r="J553" s="515">
        <f t="shared" si="210"/>
        <v>0</v>
      </c>
      <c r="K553" s="888">
        <f t="shared" si="217"/>
        <v>0</v>
      </c>
      <c r="L553" s="888">
        <f t="shared" si="217"/>
        <v>0</v>
      </c>
      <c r="M553" s="888">
        <f t="shared" si="217"/>
        <v>0</v>
      </c>
      <c r="N553" s="515">
        <f t="shared" si="216"/>
        <v>0</v>
      </c>
      <c r="O553" s="509">
        <f t="shared" si="216"/>
        <v>0</v>
      </c>
      <c r="P553" s="515">
        <f t="shared" si="218"/>
        <v>0</v>
      </c>
      <c r="Q553" s="888">
        <f t="shared" si="218"/>
        <v>0</v>
      </c>
      <c r="R553" s="889">
        <f t="shared" si="215"/>
        <v>0</v>
      </c>
      <c r="S553" s="507"/>
      <c r="T553" s="508"/>
      <c r="U553" s="509">
        <f t="shared" si="211"/>
        <v>0</v>
      </c>
      <c r="V553" s="47">
        <f t="shared" si="203"/>
        <v>0</v>
      </c>
      <c r="W553" s="510"/>
    </row>
    <row r="554" spans="1:23" ht="12" customHeight="1">
      <c r="A554" s="498">
        <v>362001</v>
      </c>
      <c r="B554" s="499"/>
      <c r="C554" s="500"/>
      <c r="D554" s="886"/>
      <c r="E554" s="501"/>
      <c r="F554" s="501"/>
      <c r="G554" s="501"/>
      <c r="H554" s="501"/>
      <c r="I554" s="887"/>
      <c r="J554" s="515">
        <f t="shared" si="210"/>
        <v>48</v>
      </c>
      <c r="K554" s="888">
        <f t="shared" si="217"/>
        <v>0</v>
      </c>
      <c r="L554" s="888">
        <f t="shared" si="217"/>
        <v>0</v>
      </c>
      <c r="M554" s="888">
        <f t="shared" si="217"/>
        <v>0</v>
      </c>
      <c r="N554" s="515">
        <f t="shared" si="216"/>
        <v>0</v>
      </c>
      <c r="O554" s="509">
        <f t="shared" si="216"/>
        <v>48</v>
      </c>
      <c r="P554" s="515">
        <f t="shared" si="218"/>
        <v>0</v>
      </c>
      <c r="Q554" s="888">
        <f t="shared" si="218"/>
        <v>0</v>
      </c>
      <c r="R554" s="889">
        <f t="shared" si="215"/>
        <v>0</v>
      </c>
      <c r="S554" s="507"/>
      <c r="T554" s="508"/>
      <c r="U554" s="509">
        <f t="shared" si="211"/>
        <v>48</v>
      </c>
      <c r="V554" s="47">
        <f t="shared" ref="V554:V627" si="219">O554+R554-U554</f>
        <v>0</v>
      </c>
      <c r="W554" s="510"/>
    </row>
    <row r="555" spans="1:23" ht="12" customHeight="1">
      <c r="A555" s="498">
        <v>362101</v>
      </c>
      <c r="B555" s="499"/>
      <c r="C555" s="500"/>
      <c r="D555" s="886"/>
      <c r="E555" s="501"/>
      <c r="F555" s="501"/>
      <c r="G555" s="501"/>
      <c r="H555" s="501"/>
      <c r="I555" s="887"/>
      <c r="J555" s="515">
        <f t="shared" si="210"/>
        <v>0</v>
      </c>
      <c r="K555" s="888">
        <f t="shared" si="217"/>
        <v>0</v>
      </c>
      <c r="L555" s="888">
        <f t="shared" si="217"/>
        <v>0</v>
      </c>
      <c r="M555" s="888">
        <f t="shared" si="217"/>
        <v>0</v>
      </c>
      <c r="N555" s="515">
        <f t="shared" si="216"/>
        <v>0</v>
      </c>
      <c r="O555" s="509">
        <f t="shared" si="216"/>
        <v>0</v>
      </c>
      <c r="P555" s="515">
        <f t="shared" si="218"/>
        <v>0</v>
      </c>
      <c r="Q555" s="888">
        <f t="shared" si="218"/>
        <v>0</v>
      </c>
      <c r="R555" s="889">
        <f t="shared" si="215"/>
        <v>0</v>
      </c>
      <c r="S555" s="507"/>
      <c r="T555" s="508"/>
      <c r="U555" s="509">
        <f t="shared" si="211"/>
        <v>0</v>
      </c>
      <c r="V555" s="47">
        <f t="shared" si="219"/>
        <v>0</v>
      </c>
      <c r="W555" s="510"/>
    </row>
    <row r="556" spans="1:23" ht="12" customHeight="1">
      <c r="A556" s="498">
        <v>364201</v>
      </c>
      <c r="B556" s="499"/>
      <c r="C556" s="500"/>
      <c r="D556" s="886"/>
      <c r="E556" s="501"/>
      <c r="F556" s="501"/>
      <c r="G556" s="501"/>
      <c r="H556" s="501"/>
      <c r="I556" s="887"/>
      <c r="J556" s="515">
        <f t="shared" si="210"/>
        <v>8</v>
      </c>
      <c r="K556" s="888">
        <f t="shared" si="217"/>
        <v>0</v>
      </c>
      <c r="L556" s="888">
        <f t="shared" si="217"/>
        <v>0</v>
      </c>
      <c r="M556" s="888">
        <f t="shared" si="217"/>
        <v>0</v>
      </c>
      <c r="N556" s="515">
        <f t="shared" si="216"/>
        <v>0</v>
      </c>
      <c r="O556" s="509">
        <f t="shared" si="216"/>
        <v>8</v>
      </c>
      <c r="P556" s="515">
        <f t="shared" si="218"/>
        <v>0</v>
      </c>
      <c r="Q556" s="888">
        <f t="shared" si="218"/>
        <v>0</v>
      </c>
      <c r="R556" s="889">
        <f t="shared" si="215"/>
        <v>0</v>
      </c>
      <c r="S556" s="507"/>
      <c r="T556" s="508"/>
      <c r="U556" s="509">
        <f t="shared" si="211"/>
        <v>8</v>
      </c>
      <c r="V556" s="47">
        <f t="shared" si="219"/>
        <v>0</v>
      </c>
      <c r="W556" s="510"/>
    </row>
    <row r="557" spans="1:23" ht="12" customHeight="1">
      <c r="A557" s="498">
        <v>364301</v>
      </c>
      <c r="B557" s="499"/>
      <c r="C557" s="500"/>
      <c r="D557" s="886"/>
      <c r="E557" s="501"/>
      <c r="F557" s="501"/>
      <c r="G557" s="501"/>
      <c r="H557" s="501"/>
      <c r="I557" s="887"/>
      <c r="J557" s="515">
        <f t="shared" si="210"/>
        <v>0</v>
      </c>
      <c r="K557" s="888">
        <f t="shared" si="217"/>
        <v>0</v>
      </c>
      <c r="L557" s="888">
        <f t="shared" si="217"/>
        <v>0</v>
      </c>
      <c r="M557" s="888">
        <f t="shared" si="217"/>
        <v>0</v>
      </c>
      <c r="N557" s="515">
        <f t="shared" si="216"/>
        <v>0</v>
      </c>
      <c r="O557" s="509">
        <f t="shared" si="216"/>
        <v>0</v>
      </c>
      <c r="P557" s="515">
        <f t="shared" si="218"/>
        <v>0</v>
      </c>
      <c r="Q557" s="888">
        <f t="shared" si="218"/>
        <v>0</v>
      </c>
      <c r="R557" s="889">
        <f t="shared" si="215"/>
        <v>0</v>
      </c>
      <c r="S557" s="507"/>
      <c r="T557" s="508"/>
      <c r="U557" s="509">
        <f t="shared" si="211"/>
        <v>0</v>
      </c>
      <c r="V557" s="47">
        <f t="shared" si="219"/>
        <v>0</v>
      </c>
      <c r="W557" s="510"/>
    </row>
    <row r="558" spans="1:23" ht="12" customHeight="1">
      <c r="A558" s="498">
        <v>366200</v>
      </c>
      <c r="B558" s="499"/>
      <c r="C558" s="500"/>
      <c r="D558" s="886"/>
      <c r="E558" s="501"/>
      <c r="F558" s="501"/>
      <c r="G558" s="501"/>
      <c r="H558" s="501"/>
      <c r="I558" s="887"/>
      <c r="J558" s="515">
        <f t="shared" si="210"/>
        <v>0</v>
      </c>
      <c r="K558" s="888">
        <f t="shared" si="217"/>
        <v>0</v>
      </c>
      <c r="L558" s="888">
        <f t="shared" si="217"/>
        <v>0</v>
      </c>
      <c r="M558" s="888">
        <f t="shared" si="217"/>
        <v>0</v>
      </c>
      <c r="N558" s="515">
        <f t="shared" si="216"/>
        <v>0</v>
      </c>
      <c r="O558" s="509">
        <f t="shared" si="216"/>
        <v>0</v>
      </c>
      <c r="P558" s="515">
        <f t="shared" si="218"/>
        <v>0</v>
      </c>
      <c r="Q558" s="888">
        <f t="shared" si="218"/>
        <v>0</v>
      </c>
      <c r="R558" s="889">
        <f t="shared" si="215"/>
        <v>0</v>
      </c>
      <c r="S558" s="507"/>
      <c r="T558" s="508"/>
      <c r="U558" s="509">
        <f t="shared" si="211"/>
        <v>0</v>
      </c>
      <c r="V558" s="47">
        <f t="shared" si="219"/>
        <v>0</v>
      </c>
      <c r="W558" s="510"/>
    </row>
    <row r="559" spans="1:23" ht="12" customHeight="1">
      <c r="A559" s="498">
        <v>366201</v>
      </c>
      <c r="B559" s="499"/>
      <c r="C559" s="500"/>
      <c r="D559" s="886"/>
      <c r="E559" s="501"/>
      <c r="F559" s="501"/>
      <c r="G559" s="501"/>
      <c r="H559" s="501"/>
      <c r="I559" s="887"/>
      <c r="J559" s="515">
        <f t="shared" si="210"/>
        <v>120</v>
      </c>
      <c r="K559" s="888">
        <f t="shared" si="217"/>
        <v>12</v>
      </c>
      <c r="L559" s="888">
        <f t="shared" si="217"/>
        <v>5</v>
      </c>
      <c r="M559" s="888">
        <f t="shared" si="217"/>
        <v>0</v>
      </c>
      <c r="N559" s="515">
        <f t="shared" si="216"/>
        <v>0</v>
      </c>
      <c r="O559" s="509">
        <f t="shared" si="216"/>
        <v>137</v>
      </c>
      <c r="P559" s="515">
        <f t="shared" si="218"/>
        <v>0</v>
      </c>
      <c r="Q559" s="888">
        <f t="shared" si="218"/>
        <v>0</v>
      </c>
      <c r="R559" s="889">
        <f t="shared" si="215"/>
        <v>0</v>
      </c>
      <c r="S559" s="507"/>
      <c r="T559" s="508"/>
      <c r="U559" s="509">
        <f t="shared" si="211"/>
        <v>137</v>
      </c>
      <c r="V559" s="47">
        <f t="shared" si="219"/>
        <v>0</v>
      </c>
      <c r="W559" s="510"/>
    </row>
    <row r="560" spans="1:23" ht="12" customHeight="1">
      <c r="A560" s="498">
        <v>366208</v>
      </c>
      <c r="B560" s="499"/>
      <c r="C560" s="500"/>
      <c r="D560" s="886"/>
      <c r="E560" s="501"/>
      <c r="F560" s="501"/>
      <c r="G560" s="501"/>
      <c r="H560" s="501"/>
      <c r="I560" s="887"/>
      <c r="J560" s="515">
        <f t="shared" si="210"/>
        <v>0</v>
      </c>
      <c r="K560" s="888">
        <f t="shared" si="217"/>
        <v>0</v>
      </c>
      <c r="L560" s="888">
        <f t="shared" si="217"/>
        <v>0</v>
      </c>
      <c r="M560" s="888">
        <f t="shared" si="217"/>
        <v>0</v>
      </c>
      <c r="N560" s="515">
        <f t="shared" si="216"/>
        <v>0</v>
      </c>
      <c r="O560" s="509">
        <f t="shared" si="216"/>
        <v>0</v>
      </c>
      <c r="P560" s="515">
        <f t="shared" si="218"/>
        <v>0</v>
      </c>
      <c r="Q560" s="888">
        <f t="shared" si="218"/>
        <v>0</v>
      </c>
      <c r="R560" s="889">
        <f t="shared" si="215"/>
        <v>0</v>
      </c>
      <c r="S560" s="507"/>
      <c r="T560" s="508"/>
      <c r="U560" s="509">
        <f t="shared" si="211"/>
        <v>0</v>
      </c>
      <c r="V560" s="47">
        <f t="shared" si="219"/>
        <v>0</v>
      </c>
      <c r="W560" s="510"/>
    </row>
    <row r="561" spans="1:23" ht="12" customHeight="1">
      <c r="A561" s="498">
        <v>366301</v>
      </c>
      <c r="B561" s="499"/>
      <c r="C561" s="500"/>
      <c r="D561" s="886"/>
      <c r="E561" s="501"/>
      <c r="F561" s="501"/>
      <c r="G561" s="501"/>
      <c r="H561" s="501"/>
      <c r="I561" s="887"/>
      <c r="J561" s="515">
        <f t="shared" si="210"/>
        <v>0</v>
      </c>
      <c r="K561" s="888">
        <f t="shared" si="217"/>
        <v>0</v>
      </c>
      <c r="L561" s="888">
        <f t="shared" si="217"/>
        <v>0</v>
      </c>
      <c r="M561" s="888">
        <f t="shared" si="217"/>
        <v>0</v>
      </c>
      <c r="N561" s="515">
        <f t="shared" si="216"/>
        <v>0</v>
      </c>
      <c r="O561" s="509">
        <f t="shared" si="216"/>
        <v>0</v>
      </c>
      <c r="P561" s="515">
        <f t="shared" si="218"/>
        <v>0</v>
      </c>
      <c r="Q561" s="888">
        <f t="shared" si="218"/>
        <v>0</v>
      </c>
      <c r="R561" s="889">
        <f t="shared" si="215"/>
        <v>0</v>
      </c>
      <c r="S561" s="507"/>
      <c r="T561" s="508"/>
      <c r="U561" s="509">
        <f t="shared" si="211"/>
        <v>0</v>
      </c>
      <c r="V561" s="47">
        <f t="shared" si="219"/>
        <v>0</v>
      </c>
      <c r="W561" s="510"/>
    </row>
    <row r="562" spans="1:23" ht="12" customHeight="1">
      <c r="A562" s="498">
        <v>367101</v>
      </c>
      <c r="B562" s="499"/>
      <c r="C562" s="500"/>
      <c r="D562" s="886"/>
      <c r="E562" s="501"/>
      <c r="F562" s="501"/>
      <c r="G562" s="501"/>
      <c r="H562" s="501"/>
      <c r="I562" s="887"/>
      <c r="J562" s="515">
        <f t="shared" si="210"/>
        <v>107</v>
      </c>
      <c r="K562" s="888">
        <f t="shared" si="217"/>
        <v>5</v>
      </c>
      <c r="L562" s="888">
        <f t="shared" si="217"/>
        <v>2</v>
      </c>
      <c r="M562" s="888">
        <f t="shared" si="217"/>
        <v>0</v>
      </c>
      <c r="N562" s="515">
        <f t="shared" si="216"/>
        <v>0</v>
      </c>
      <c r="O562" s="509">
        <f t="shared" si="216"/>
        <v>114</v>
      </c>
      <c r="P562" s="515">
        <f t="shared" si="218"/>
        <v>0</v>
      </c>
      <c r="Q562" s="888">
        <f t="shared" si="218"/>
        <v>0</v>
      </c>
      <c r="R562" s="889">
        <f t="shared" si="215"/>
        <v>0</v>
      </c>
      <c r="S562" s="507"/>
      <c r="T562" s="508"/>
      <c r="U562" s="509">
        <f t="shared" si="211"/>
        <v>114</v>
      </c>
      <c r="V562" s="47">
        <f t="shared" si="219"/>
        <v>0</v>
      </c>
      <c r="W562" s="510"/>
    </row>
    <row r="563" spans="1:23" ht="12" customHeight="1">
      <c r="A563" s="498">
        <v>367108</v>
      </c>
      <c r="B563" s="499"/>
      <c r="C563" s="500"/>
      <c r="D563" s="886"/>
      <c r="E563" s="501"/>
      <c r="F563" s="501"/>
      <c r="G563" s="501"/>
      <c r="H563" s="501"/>
      <c r="I563" s="887"/>
      <c r="J563" s="515">
        <f t="shared" si="210"/>
        <v>0</v>
      </c>
      <c r="K563" s="888">
        <f t="shared" si="217"/>
        <v>0</v>
      </c>
      <c r="L563" s="888">
        <f t="shared" si="217"/>
        <v>0</v>
      </c>
      <c r="M563" s="888">
        <f t="shared" si="217"/>
        <v>0</v>
      </c>
      <c r="N563" s="515">
        <f t="shared" si="216"/>
        <v>0</v>
      </c>
      <c r="O563" s="509">
        <f t="shared" si="216"/>
        <v>0</v>
      </c>
      <c r="P563" s="515">
        <f t="shared" si="218"/>
        <v>0</v>
      </c>
      <c r="Q563" s="888">
        <f t="shared" si="218"/>
        <v>0</v>
      </c>
      <c r="R563" s="889">
        <f t="shared" si="215"/>
        <v>0</v>
      </c>
      <c r="S563" s="507"/>
      <c r="T563" s="508"/>
      <c r="U563" s="509">
        <f t="shared" si="211"/>
        <v>0</v>
      </c>
      <c r="V563" s="47">
        <f t="shared" si="219"/>
        <v>0</v>
      </c>
      <c r="W563" s="510"/>
    </row>
    <row r="564" spans="1:23" ht="12" customHeight="1">
      <c r="A564" s="498">
        <v>367200</v>
      </c>
      <c r="B564" s="499"/>
      <c r="C564" s="500"/>
      <c r="D564" s="886"/>
      <c r="E564" s="501"/>
      <c r="F564" s="501"/>
      <c r="G564" s="501"/>
      <c r="H564" s="501"/>
      <c r="I564" s="887"/>
      <c r="J564" s="515">
        <f t="shared" si="210"/>
        <v>0</v>
      </c>
      <c r="K564" s="888">
        <f t="shared" si="217"/>
        <v>0</v>
      </c>
      <c r="L564" s="888">
        <f t="shared" si="217"/>
        <v>0</v>
      </c>
      <c r="M564" s="888">
        <f t="shared" si="217"/>
        <v>0</v>
      </c>
      <c r="N564" s="515">
        <f t="shared" si="216"/>
        <v>0</v>
      </c>
      <c r="O564" s="509">
        <f t="shared" si="216"/>
        <v>0</v>
      </c>
      <c r="P564" s="515">
        <f t="shared" si="218"/>
        <v>0</v>
      </c>
      <c r="Q564" s="888">
        <f t="shared" si="218"/>
        <v>0</v>
      </c>
      <c r="R564" s="889">
        <f t="shared" si="215"/>
        <v>0</v>
      </c>
      <c r="S564" s="507"/>
      <c r="T564" s="508"/>
      <c r="U564" s="509">
        <f t="shared" si="211"/>
        <v>0</v>
      </c>
      <c r="V564" s="47">
        <f t="shared" si="219"/>
        <v>0</v>
      </c>
      <c r="W564" s="510"/>
    </row>
    <row r="565" spans="1:23" ht="12" customHeight="1">
      <c r="A565" s="498">
        <v>367201</v>
      </c>
      <c r="B565" s="499"/>
      <c r="C565" s="500"/>
      <c r="D565" s="886"/>
      <c r="E565" s="501"/>
      <c r="F565" s="501"/>
      <c r="G565" s="501"/>
      <c r="H565" s="501"/>
      <c r="I565" s="887"/>
      <c r="J565" s="515">
        <f t="shared" si="210"/>
        <v>20</v>
      </c>
      <c r="K565" s="888">
        <f t="shared" si="217"/>
        <v>4</v>
      </c>
      <c r="L565" s="888">
        <f t="shared" si="217"/>
        <v>0</v>
      </c>
      <c r="M565" s="888">
        <f t="shared" si="217"/>
        <v>0</v>
      </c>
      <c r="N565" s="515">
        <f t="shared" si="216"/>
        <v>0</v>
      </c>
      <c r="O565" s="509">
        <f t="shared" si="216"/>
        <v>24</v>
      </c>
      <c r="P565" s="515">
        <f t="shared" si="218"/>
        <v>0</v>
      </c>
      <c r="Q565" s="888">
        <f t="shared" si="218"/>
        <v>0</v>
      </c>
      <c r="R565" s="889">
        <f t="shared" si="215"/>
        <v>0</v>
      </c>
      <c r="S565" s="507"/>
      <c r="T565" s="508"/>
      <c r="U565" s="509">
        <f t="shared" si="211"/>
        <v>24</v>
      </c>
      <c r="V565" s="47">
        <f t="shared" si="219"/>
        <v>0</v>
      </c>
      <c r="W565" s="510"/>
    </row>
    <row r="566" spans="1:23" ht="12" customHeight="1">
      <c r="A566" s="498">
        <v>367301</v>
      </c>
      <c r="B566" s="499"/>
      <c r="C566" s="500"/>
      <c r="D566" s="886"/>
      <c r="E566" s="501"/>
      <c r="F566" s="501"/>
      <c r="G566" s="501"/>
      <c r="H566" s="501"/>
      <c r="I566" s="887"/>
      <c r="J566" s="515">
        <f t="shared" si="210"/>
        <v>0</v>
      </c>
      <c r="K566" s="888">
        <f t="shared" si="217"/>
        <v>0</v>
      </c>
      <c r="L566" s="888">
        <f t="shared" si="217"/>
        <v>0</v>
      </c>
      <c r="M566" s="888">
        <f t="shared" si="217"/>
        <v>0</v>
      </c>
      <c r="N566" s="515">
        <f t="shared" ref="N566:O585" si="220">SUMIF($A$10:$A$382,$A566,N$10:N$382)</f>
        <v>0</v>
      </c>
      <c r="O566" s="509">
        <f t="shared" si="220"/>
        <v>0</v>
      </c>
      <c r="P566" s="515">
        <f t="shared" si="218"/>
        <v>0</v>
      </c>
      <c r="Q566" s="888">
        <f t="shared" si="218"/>
        <v>0</v>
      </c>
      <c r="R566" s="889">
        <f t="shared" si="215"/>
        <v>0</v>
      </c>
      <c r="S566" s="507"/>
      <c r="T566" s="508"/>
      <c r="U566" s="509">
        <f t="shared" si="211"/>
        <v>0</v>
      </c>
      <c r="V566" s="47">
        <f t="shared" si="219"/>
        <v>0</v>
      </c>
      <c r="W566" s="510"/>
    </row>
    <row r="567" spans="1:23" ht="12" customHeight="1">
      <c r="A567" s="498">
        <v>400100</v>
      </c>
      <c r="B567" s="499"/>
      <c r="C567" s="500"/>
      <c r="D567" s="886"/>
      <c r="E567" s="501"/>
      <c r="F567" s="501"/>
      <c r="G567" s="501"/>
      <c r="H567" s="501"/>
      <c r="I567" s="887"/>
      <c r="J567" s="515">
        <f t="shared" si="210"/>
        <v>0</v>
      </c>
      <c r="K567" s="888">
        <f t="shared" si="217"/>
        <v>0</v>
      </c>
      <c r="L567" s="888">
        <f t="shared" si="217"/>
        <v>0</v>
      </c>
      <c r="M567" s="888">
        <f t="shared" si="217"/>
        <v>0</v>
      </c>
      <c r="N567" s="515">
        <f t="shared" si="220"/>
        <v>0</v>
      </c>
      <c r="O567" s="509">
        <f t="shared" si="220"/>
        <v>0</v>
      </c>
      <c r="P567" s="515">
        <f t="shared" si="218"/>
        <v>0</v>
      </c>
      <c r="Q567" s="888">
        <f t="shared" si="218"/>
        <v>0</v>
      </c>
      <c r="R567" s="889">
        <f t="shared" si="215"/>
        <v>0</v>
      </c>
      <c r="S567" s="507"/>
      <c r="T567" s="508"/>
      <c r="U567" s="509">
        <f t="shared" si="211"/>
        <v>0</v>
      </c>
      <c r="V567" s="47">
        <f t="shared" si="219"/>
        <v>0</v>
      </c>
      <c r="W567" s="510"/>
    </row>
    <row r="568" spans="1:23" ht="12" customHeight="1">
      <c r="A568" s="498">
        <v>400200</v>
      </c>
      <c r="B568" s="499"/>
      <c r="C568" s="500"/>
      <c r="D568" s="886"/>
      <c r="E568" s="501"/>
      <c r="F568" s="501"/>
      <c r="G568" s="501"/>
      <c r="H568" s="501"/>
      <c r="I568" s="887"/>
      <c r="J568" s="515">
        <f t="shared" si="210"/>
        <v>0</v>
      </c>
      <c r="K568" s="888">
        <f t="shared" si="217"/>
        <v>0</v>
      </c>
      <c r="L568" s="888">
        <f t="shared" si="217"/>
        <v>0</v>
      </c>
      <c r="M568" s="888">
        <f t="shared" si="217"/>
        <v>0</v>
      </c>
      <c r="N568" s="515">
        <f t="shared" si="220"/>
        <v>0</v>
      </c>
      <c r="O568" s="509">
        <f t="shared" si="220"/>
        <v>0</v>
      </c>
      <c r="P568" s="515">
        <f t="shared" si="218"/>
        <v>0</v>
      </c>
      <c r="Q568" s="888">
        <f t="shared" si="218"/>
        <v>0</v>
      </c>
      <c r="R568" s="889">
        <f t="shared" si="215"/>
        <v>0</v>
      </c>
      <c r="S568" s="507"/>
      <c r="T568" s="508"/>
      <c r="U568" s="509">
        <f t="shared" si="211"/>
        <v>0</v>
      </c>
      <c r="V568" s="47">
        <f t="shared" si="219"/>
        <v>0</v>
      </c>
      <c r="W568" s="510"/>
    </row>
    <row r="569" spans="1:23" ht="12" customHeight="1">
      <c r="A569" s="498">
        <v>400300</v>
      </c>
      <c r="B569" s="499"/>
      <c r="C569" s="500"/>
      <c r="D569" s="886"/>
      <c r="E569" s="501"/>
      <c r="F569" s="501"/>
      <c r="G569" s="501"/>
      <c r="H569" s="501"/>
      <c r="I569" s="887"/>
      <c r="J569" s="515">
        <f t="shared" si="210"/>
        <v>0</v>
      </c>
      <c r="K569" s="888">
        <f t="shared" si="217"/>
        <v>0</v>
      </c>
      <c r="L569" s="888">
        <f t="shared" si="217"/>
        <v>0</v>
      </c>
      <c r="M569" s="888">
        <f t="shared" si="217"/>
        <v>0</v>
      </c>
      <c r="N569" s="515">
        <f t="shared" si="220"/>
        <v>0</v>
      </c>
      <c r="O569" s="509">
        <f t="shared" si="220"/>
        <v>0</v>
      </c>
      <c r="P569" s="515">
        <f t="shared" si="218"/>
        <v>0</v>
      </c>
      <c r="Q569" s="888">
        <f t="shared" si="218"/>
        <v>0</v>
      </c>
      <c r="R569" s="889">
        <f t="shared" si="215"/>
        <v>0</v>
      </c>
      <c r="S569" s="507"/>
      <c r="T569" s="508"/>
      <c r="U569" s="509">
        <f t="shared" si="211"/>
        <v>0</v>
      </c>
      <c r="V569" s="47">
        <f t="shared" si="219"/>
        <v>0</v>
      </c>
      <c r="W569" s="510"/>
    </row>
    <row r="570" spans="1:23" ht="12" customHeight="1">
      <c r="A570" s="498">
        <v>411001</v>
      </c>
      <c r="B570" s="499"/>
      <c r="C570" s="500"/>
      <c r="D570" s="886"/>
      <c r="E570" s="501"/>
      <c r="F570" s="501"/>
      <c r="G570" s="501"/>
      <c r="H570" s="501"/>
      <c r="I570" s="887"/>
      <c r="J570" s="515">
        <f t="shared" si="210"/>
        <v>0</v>
      </c>
      <c r="K570" s="888">
        <f t="shared" si="217"/>
        <v>0</v>
      </c>
      <c r="L570" s="888">
        <f t="shared" si="217"/>
        <v>0</v>
      </c>
      <c r="M570" s="888">
        <f t="shared" si="217"/>
        <v>0</v>
      </c>
      <c r="N570" s="515">
        <f t="shared" si="220"/>
        <v>0</v>
      </c>
      <c r="O570" s="509">
        <f t="shared" si="220"/>
        <v>0</v>
      </c>
      <c r="P570" s="515">
        <f t="shared" si="218"/>
        <v>0</v>
      </c>
      <c r="Q570" s="888">
        <f t="shared" si="218"/>
        <v>0</v>
      </c>
      <c r="R570" s="889">
        <f t="shared" si="215"/>
        <v>0</v>
      </c>
      <c r="S570" s="507"/>
      <c r="T570" s="508"/>
      <c r="U570" s="509">
        <f t="shared" si="211"/>
        <v>0</v>
      </c>
      <c r="V570" s="47">
        <f t="shared" si="219"/>
        <v>0</v>
      </c>
      <c r="W570" s="510"/>
    </row>
    <row r="571" spans="1:23" ht="12" customHeight="1">
      <c r="A571" s="498">
        <v>411041</v>
      </c>
      <c r="B571" s="499"/>
      <c r="C571" s="500"/>
      <c r="D571" s="886"/>
      <c r="E571" s="501"/>
      <c r="F571" s="501"/>
      <c r="G571" s="501"/>
      <c r="H571" s="501"/>
      <c r="I571" s="887"/>
      <c r="J571" s="515">
        <f t="shared" si="210"/>
        <v>0</v>
      </c>
      <c r="K571" s="888">
        <f t="shared" si="217"/>
        <v>0</v>
      </c>
      <c r="L571" s="888">
        <f t="shared" si="217"/>
        <v>0</v>
      </c>
      <c r="M571" s="888">
        <f t="shared" si="217"/>
        <v>0</v>
      </c>
      <c r="N571" s="515">
        <f t="shared" si="220"/>
        <v>0</v>
      </c>
      <c r="O571" s="509">
        <f t="shared" si="220"/>
        <v>0</v>
      </c>
      <c r="P571" s="515">
        <f t="shared" si="218"/>
        <v>0</v>
      </c>
      <c r="Q571" s="888">
        <f t="shared" si="218"/>
        <v>0</v>
      </c>
      <c r="R571" s="889">
        <f t="shared" si="215"/>
        <v>0</v>
      </c>
      <c r="S571" s="507"/>
      <c r="T571" s="508"/>
      <c r="U571" s="509">
        <f t="shared" si="211"/>
        <v>0</v>
      </c>
      <c r="V571" s="47">
        <f t="shared" si="219"/>
        <v>0</v>
      </c>
      <c r="W571" s="510"/>
    </row>
    <row r="572" spans="1:23" ht="12" customHeight="1">
      <c r="A572" s="498">
        <v>412001</v>
      </c>
      <c r="B572" s="499"/>
      <c r="C572" s="500"/>
      <c r="D572" s="886"/>
      <c r="E572" s="501"/>
      <c r="F572" s="501"/>
      <c r="G572" s="501"/>
      <c r="H572" s="501"/>
      <c r="I572" s="887"/>
      <c r="J572" s="515">
        <f t="shared" si="210"/>
        <v>0</v>
      </c>
      <c r="K572" s="888">
        <f t="shared" si="217"/>
        <v>0</v>
      </c>
      <c r="L572" s="888">
        <f t="shared" si="217"/>
        <v>0</v>
      </c>
      <c r="M572" s="888">
        <f t="shared" si="217"/>
        <v>0</v>
      </c>
      <c r="N572" s="515">
        <f t="shared" si="220"/>
        <v>0</v>
      </c>
      <c r="O572" s="509">
        <f t="shared" si="220"/>
        <v>0</v>
      </c>
      <c r="P572" s="515">
        <f t="shared" ref="P572:Q591" si="221">SUMIF($A$10:$A$377,$A572,P$10:P$377)</f>
        <v>0</v>
      </c>
      <c r="Q572" s="888">
        <f t="shared" si="221"/>
        <v>0</v>
      </c>
      <c r="R572" s="889">
        <f t="shared" si="215"/>
        <v>0</v>
      </c>
      <c r="S572" s="507"/>
      <c r="T572" s="508"/>
      <c r="U572" s="509">
        <f t="shared" si="211"/>
        <v>0</v>
      </c>
      <c r="V572" s="47">
        <f t="shared" si="219"/>
        <v>0</v>
      </c>
      <c r="W572" s="510"/>
    </row>
    <row r="573" spans="1:23" ht="12" customHeight="1">
      <c r="A573" s="498">
        <v>422001</v>
      </c>
      <c r="B573" s="499"/>
      <c r="C573" s="500"/>
      <c r="D573" s="886"/>
      <c r="E573" s="501"/>
      <c r="F573" s="501"/>
      <c r="G573" s="501"/>
      <c r="H573" s="501"/>
      <c r="I573" s="887"/>
      <c r="J573" s="515">
        <f t="shared" si="210"/>
        <v>24</v>
      </c>
      <c r="K573" s="888">
        <f t="shared" si="217"/>
        <v>0</v>
      </c>
      <c r="L573" s="888">
        <f t="shared" si="217"/>
        <v>0</v>
      </c>
      <c r="M573" s="888">
        <f t="shared" si="217"/>
        <v>0</v>
      </c>
      <c r="N573" s="515">
        <f t="shared" si="220"/>
        <v>0</v>
      </c>
      <c r="O573" s="509">
        <f t="shared" si="220"/>
        <v>24</v>
      </c>
      <c r="P573" s="515">
        <f t="shared" si="221"/>
        <v>0</v>
      </c>
      <c r="Q573" s="888">
        <f t="shared" si="221"/>
        <v>0</v>
      </c>
      <c r="R573" s="889">
        <f t="shared" si="215"/>
        <v>0</v>
      </c>
      <c r="S573" s="507"/>
      <c r="T573" s="508"/>
      <c r="U573" s="509">
        <f t="shared" si="211"/>
        <v>24</v>
      </c>
      <c r="V573" s="47">
        <f t="shared" si="219"/>
        <v>0</v>
      </c>
      <c r="W573" s="510"/>
    </row>
    <row r="574" spans="1:23" ht="12" customHeight="1">
      <c r="A574" s="498">
        <v>423001</v>
      </c>
      <c r="B574" s="499"/>
      <c r="C574" s="500"/>
      <c r="D574" s="886"/>
      <c r="E574" s="501"/>
      <c r="F574" s="501"/>
      <c r="G574" s="501"/>
      <c r="H574" s="501"/>
      <c r="I574" s="887"/>
      <c r="J574" s="515">
        <f t="shared" si="210"/>
        <v>48</v>
      </c>
      <c r="K574" s="888">
        <f t="shared" si="217"/>
        <v>0</v>
      </c>
      <c r="L574" s="888">
        <f t="shared" si="217"/>
        <v>0</v>
      </c>
      <c r="M574" s="888">
        <f t="shared" si="217"/>
        <v>0</v>
      </c>
      <c r="N574" s="515">
        <f t="shared" si="220"/>
        <v>0</v>
      </c>
      <c r="O574" s="509">
        <f t="shared" si="220"/>
        <v>48</v>
      </c>
      <c r="P574" s="515">
        <f t="shared" si="221"/>
        <v>0</v>
      </c>
      <c r="Q574" s="888">
        <f t="shared" si="221"/>
        <v>0</v>
      </c>
      <c r="R574" s="889">
        <f t="shared" si="215"/>
        <v>0</v>
      </c>
      <c r="S574" s="507"/>
      <c r="T574" s="508"/>
      <c r="U574" s="509">
        <f t="shared" si="211"/>
        <v>48</v>
      </c>
      <c r="V574" s="47">
        <f t="shared" si="219"/>
        <v>0</v>
      </c>
      <c r="W574" s="510"/>
    </row>
    <row r="575" spans="1:23" ht="12" customHeight="1">
      <c r="A575" s="498">
        <v>423700</v>
      </c>
      <c r="B575" s="499"/>
      <c r="C575" s="500"/>
      <c r="D575" s="886"/>
      <c r="E575" s="501"/>
      <c r="F575" s="501"/>
      <c r="G575" s="501"/>
      <c r="H575" s="501"/>
      <c r="I575" s="887"/>
      <c r="J575" s="515">
        <f t="shared" si="210"/>
        <v>0</v>
      </c>
      <c r="K575" s="888">
        <f t="shared" si="217"/>
        <v>0</v>
      </c>
      <c r="L575" s="888">
        <f t="shared" si="217"/>
        <v>0</v>
      </c>
      <c r="M575" s="888">
        <f t="shared" si="217"/>
        <v>0</v>
      </c>
      <c r="N575" s="515">
        <f t="shared" si="220"/>
        <v>16</v>
      </c>
      <c r="O575" s="509">
        <f t="shared" si="220"/>
        <v>16</v>
      </c>
      <c r="P575" s="515">
        <f t="shared" si="221"/>
        <v>0</v>
      </c>
      <c r="Q575" s="888">
        <f t="shared" si="221"/>
        <v>0</v>
      </c>
      <c r="R575" s="889">
        <f t="shared" si="215"/>
        <v>0</v>
      </c>
      <c r="S575" s="507"/>
      <c r="T575" s="508"/>
      <c r="U575" s="509">
        <f t="shared" si="211"/>
        <v>16</v>
      </c>
      <c r="V575" s="47">
        <f t="shared" si="219"/>
        <v>0</v>
      </c>
      <c r="W575" s="510"/>
    </row>
    <row r="576" spans="1:23" ht="12" customHeight="1">
      <c r="A576" s="498">
        <v>423701</v>
      </c>
      <c r="B576" s="499"/>
      <c r="C576" s="500"/>
      <c r="D576" s="886"/>
      <c r="E576" s="501"/>
      <c r="F576" s="501"/>
      <c r="G576" s="501"/>
      <c r="H576" s="501"/>
      <c r="I576" s="887"/>
      <c r="J576" s="515">
        <f t="shared" si="210"/>
        <v>0</v>
      </c>
      <c r="K576" s="515">
        <f>SUMIF($A$10:$A$382,$A576,K$10:K$382)</f>
        <v>0</v>
      </c>
      <c r="L576" s="515">
        <f>SUMIF($A$10:$A$382,$A576,L$10:L$382)</f>
        <v>0</v>
      </c>
      <c r="M576" s="515">
        <f>SUMIF($A$10:$A$382,$A576,M$10:M$382)</f>
        <v>0</v>
      </c>
      <c r="N576" s="515">
        <f t="shared" si="220"/>
        <v>16</v>
      </c>
      <c r="O576" s="509">
        <f t="shared" si="220"/>
        <v>16</v>
      </c>
      <c r="P576" s="515">
        <f t="shared" si="221"/>
        <v>0</v>
      </c>
      <c r="Q576" s="888">
        <f t="shared" si="221"/>
        <v>0</v>
      </c>
      <c r="R576" s="889">
        <f t="shared" si="215"/>
        <v>0</v>
      </c>
      <c r="S576" s="507"/>
      <c r="T576" s="508"/>
      <c r="U576" s="509">
        <f t="shared" si="211"/>
        <v>16</v>
      </c>
      <c r="V576" s="47">
        <f t="shared" si="219"/>
        <v>0</v>
      </c>
      <c r="W576" s="510"/>
    </row>
    <row r="577" spans="1:23" ht="12" customHeight="1">
      <c r="A577" s="498">
        <v>424001</v>
      </c>
      <c r="B577" s="499"/>
      <c r="C577" s="500"/>
      <c r="D577" s="886"/>
      <c r="E577" s="501"/>
      <c r="F577" s="501"/>
      <c r="G577" s="501"/>
      <c r="H577" s="501"/>
      <c r="I577" s="887"/>
      <c r="J577" s="515">
        <f t="shared" si="210"/>
        <v>0</v>
      </c>
      <c r="K577" s="888">
        <f t="shared" ref="K577:M605" si="222">SUMIF($A$10:$A$377,$A577,K$10:K$377)</f>
        <v>0</v>
      </c>
      <c r="L577" s="888">
        <f t="shared" si="222"/>
        <v>0</v>
      </c>
      <c r="M577" s="888">
        <f t="shared" si="222"/>
        <v>0</v>
      </c>
      <c r="N577" s="515">
        <f t="shared" si="220"/>
        <v>0</v>
      </c>
      <c r="O577" s="509">
        <f t="shared" si="220"/>
        <v>0</v>
      </c>
      <c r="P577" s="515">
        <f t="shared" si="221"/>
        <v>0</v>
      </c>
      <c r="Q577" s="888">
        <f t="shared" si="221"/>
        <v>0</v>
      </c>
      <c r="R577" s="889">
        <f t="shared" si="215"/>
        <v>0</v>
      </c>
      <c r="S577" s="507"/>
      <c r="T577" s="508"/>
      <c r="U577" s="509">
        <f t="shared" si="211"/>
        <v>0</v>
      </c>
      <c r="V577" s="47">
        <f t="shared" si="219"/>
        <v>0</v>
      </c>
      <c r="W577" s="510"/>
    </row>
    <row r="578" spans="1:23" ht="12" customHeight="1">
      <c r="A578" s="498">
        <v>431000</v>
      </c>
      <c r="B578" s="499"/>
      <c r="C578" s="500"/>
      <c r="D578" s="886"/>
      <c r="E578" s="501"/>
      <c r="F578" s="501"/>
      <c r="G578" s="501"/>
      <c r="H578" s="501"/>
      <c r="I578" s="887"/>
      <c r="J578" s="515">
        <f t="shared" ref="J578:J641" si="223">SUMIF($A$10:$A$382,$A578,J$10:J$382)</f>
        <v>0</v>
      </c>
      <c r="K578" s="888">
        <f t="shared" si="222"/>
        <v>0</v>
      </c>
      <c r="L578" s="888">
        <f t="shared" si="222"/>
        <v>0</v>
      </c>
      <c r="M578" s="888">
        <f t="shared" si="222"/>
        <v>0</v>
      </c>
      <c r="N578" s="515">
        <f t="shared" si="220"/>
        <v>0</v>
      </c>
      <c r="O578" s="509">
        <f t="shared" si="220"/>
        <v>0</v>
      </c>
      <c r="P578" s="515">
        <f t="shared" si="221"/>
        <v>0</v>
      </c>
      <c r="Q578" s="888">
        <f t="shared" si="221"/>
        <v>0</v>
      </c>
      <c r="R578" s="889">
        <f t="shared" si="215"/>
        <v>0</v>
      </c>
      <c r="S578" s="507"/>
      <c r="T578" s="508"/>
      <c r="U578" s="509">
        <f t="shared" ref="U578:U605" si="224">SUMIF($A$10:$A$377,$A578,U$10:U$377)</f>
        <v>0</v>
      </c>
      <c r="V578" s="47">
        <f t="shared" si="219"/>
        <v>0</v>
      </c>
      <c r="W578" s="510"/>
    </row>
    <row r="579" spans="1:23" ht="12" customHeight="1">
      <c r="A579" s="498">
        <v>431001</v>
      </c>
      <c r="B579" s="499"/>
      <c r="C579" s="500"/>
      <c r="D579" s="886"/>
      <c r="E579" s="501"/>
      <c r="F579" s="501"/>
      <c r="G579" s="501"/>
      <c r="H579" s="501"/>
      <c r="I579" s="887"/>
      <c r="J579" s="515">
        <f t="shared" si="223"/>
        <v>0</v>
      </c>
      <c r="K579" s="888">
        <f t="shared" si="222"/>
        <v>0</v>
      </c>
      <c r="L579" s="888">
        <f t="shared" si="222"/>
        <v>0</v>
      </c>
      <c r="M579" s="888">
        <f t="shared" si="222"/>
        <v>0</v>
      </c>
      <c r="N579" s="515">
        <f t="shared" si="220"/>
        <v>0</v>
      </c>
      <c r="O579" s="509">
        <f t="shared" si="220"/>
        <v>0</v>
      </c>
      <c r="P579" s="515">
        <f t="shared" si="221"/>
        <v>0</v>
      </c>
      <c r="Q579" s="888">
        <f t="shared" si="221"/>
        <v>0</v>
      </c>
      <c r="R579" s="889">
        <f t="shared" si="215"/>
        <v>0</v>
      </c>
      <c r="S579" s="507"/>
      <c r="T579" s="508"/>
      <c r="U579" s="509">
        <f t="shared" si="224"/>
        <v>0</v>
      </c>
      <c r="V579" s="47">
        <f t="shared" si="219"/>
        <v>0</v>
      </c>
      <c r="W579" s="510"/>
    </row>
    <row r="580" spans="1:23" ht="12" customHeight="1">
      <c r="A580" s="498">
        <v>433000</v>
      </c>
      <c r="B580" s="499"/>
      <c r="C580" s="500"/>
      <c r="D580" s="886"/>
      <c r="E580" s="501"/>
      <c r="F580" s="501"/>
      <c r="G580" s="501"/>
      <c r="H580" s="501"/>
      <c r="I580" s="887"/>
      <c r="J580" s="515">
        <f t="shared" si="223"/>
        <v>16</v>
      </c>
      <c r="K580" s="888">
        <f t="shared" si="222"/>
        <v>8</v>
      </c>
      <c r="L580" s="888">
        <f t="shared" si="222"/>
        <v>0</v>
      </c>
      <c r="M580" s="888">
        <f t="shared" si="222"/>
        <v>0</v>
      </c>
      <c r="N580" s="515">
        <f t="shared" si="220"/>
        <v>0</v>
      </c>
      <c r="O580" s="509">
        <f t="shared" si="220"/>
        <v>24</v>
      </c>
      <c r="P580" s="515">
        <f t="shared" si="221"/>
        <v>0</v>
      </c>
      <c r="Q580" s="888">
        <f t="shared" si="221"/>
        <v>0</v>
      </c>
      <c r="R580" s="889">
        <f t="shared" si="215"/>
        <v>0</v>
      </c>
      <c r="S580" s="507"/>
      <c r="T580" s="508"/>
      <c r="U580" s="509">
        <f t="shared" si="224"/>
        <v>24</v>
      </c>
      <c r="V580" s="47">
        <f t="shared" si="219"/>
        <v>0</v>
      </c>
      <c r="W580" s="510"/>
    </row>
    <row r="581" spans="1:23" ht="12" customHeight="1">
      <c r="A581" s="498">
        <v>433001</v>
      </c>
      <c r="B581" s="499"/>
      <c r="C581" s="500"/>
      <c r="D581" s="886"/>
      <c r="E581" s="501"/>
      <c r="F581" s="501"/>
      <c r="G581" s="501"/>
      <c r="H581" s="501"/>
      <c r="I581" s="887"/>
      <c r="J581" s="515">
        <f t="shared" si="223"/>
        <v>6</v>
      </c>
      <c r="K581" s="888">
        <f t="shared" si="222"/>
        <v>2</v>
      </c>
      <c r="L581" s="888">
        <f t="shared" si="222"/>
        <v>0</v>
      </c>
      <c r="M581" s="888">
        <f t="shared" si="222"/>
        <v>0</v>
      </c>
      <c r="N581" s="515">
        <f t="shared" si="220"/>
        <v>0</v>
      </c>
      <c r="O581" s="509">
        <f t="shared" si="220"/>
        <v>8</v>
      </c>
      <c r="P581" s="515">
        <f t="shared" si="221"/>
        <v>0</v>
      </c>
      <c r="Q581" s="888">
        <f t="shared" si="221"/>
        <v>0</v>
      </c>
      <c r="R581" s="889">
        <f t="shared" si="215"/>
        <v>0</v>
      </c>
      <c r="S581" s="507"/>
      <c r="T581" s="508"/>
      <c r="U581" s="509">
        <f t="shared" si="224"/>
        <v>8</v>
      </c>
      <c r="V581" s="47">
        <f t="shared" si="219"/>
        <v>0</v>
      </c>
      <c r="W581" s="510"/>
    </row>
    <row r="582" spans="1:23" ht="12" customHeight="1">
      <c r="A582" s="498">
        <v>433010</v>
      </c>
      <c r="B582" s="499"/>
      <c r="C582" s="500"/>
      <c r="D582" s="886"/>
      <c r="E582" s="501"/>
      <c r="F582" s="501"/>
      <c r="G582" s="501"/>
      <c r="H582" s="501"/>
      <c r="I582" s="887"/>
      <c r="J582" s="515">
        <f t="shared" si="223"/>
        <v>5</v>
      </c>
      <c r="K582" s="888">
        <f t="shared" si="222"/>
        <v>3</v>
      </c>
      <c r="L582" s="888">
        <f t="shared" si="222"/>
        <v>0</v>
      </c>
      <c r="M582" s="888">
        <f t="shared" si="222"/>
        <v>0</v>
      </c>
      <c r="N582" s="515">
        <f t="shared" si="220"/>
        <v>0</v>
      </c>
      <c r="O582" s="509">
        <f t="shared" si="220"/>
        <v>8</v>
      </c>
      <c r="P582" s="515">
        <f t="shared" si="221"/>
        <v>0</v>
      </c>
      <c r="Q582" s="888">
        <f t="shared" si="221"/>
        <v>0</v>
      </c>
      <c r="R582" s="889">
        <f t="shared" si="215"/>
        <v>0</v>
      </c>
      <c r="S582" s="507"/>
      <c r="T582" s="508"/>
      <c r="U582" s="509">
        <f t="shared" si="224"/>
        <v>8</v>
      </c>
      <c r="V582" s="47">
        <f t="shared" si="219"/>
        <v>0</v>
      </c>
      <c r="W582" s="510"/>
    </row>
    <row r="583" spans="1:23" ht="12" customHeight="1">
      <c r="A583" s="498">
        <v>433011</v>
      </c>
      <c r="B583" s="499"/>
      <c r="C583" s="500"/>
      <c r="D583" s="886"/>
      <c r="E583" s="501"/>
      <c r="F583" s="501"/>
      <c r="G583" s="501"/>
      <c r="H583" s="501"/>
      <c r="I583" s="887"/>
      <c r="J583" s="515">
        <f t="shared" si="223"/>
        <v>0</v>
      </c>
      <c r="K583" s="888">
        <f t="shared" si="222"/>
        <v>0</v>
      </c>
      <c r="L583" s="888">
        <f t="shared" si="222"/>
        <v>0</v>
      </c>
      <c r="M583" s="888">
        <f t="shared" si="222"/>
        <v>0</v>
      </c>
      <c r="N583" s="515">
        <f t="shared" si="220"/>
        <v>0</v>
      </c>
      <c r="O583" s="509">
        <f t="shared" si="220"/>
        <v>0</v>
      </c>
      <c r="P583" s="515">
        <f t="shared" si="221"/>
        <v>0</v>
      </c>
      <c r="Q583" s="888">
        <f t="shared" si="221"/>
        <v>0</v>
      </c>
      <c r="R583" s="889">
        <f t="shared" si="215"/>
        <v>0</v>
      </c>
      <c r="S583" s="507"/>
      <c r="T583" s="508"/>
      <c r="U583" s="509">
        <f t="shared" si="224"/>
        <v>0</v>
      </c>
      <c r="V583" s="47">
        <f t="shared" si="219"/>
        <v>0</v>
      </c>
      <c r="W583" s="510"/>
    </row>
    <row r="584" spans="1:23" ht="12" customHeight="1">
      <c r="A584" s="498">
        <v>433051</v>
      </c>
      <c r="B584" s="499"/>
      <c r="C584" s="500"/>
      <c r="D584" s="886"/>
      <c r="E584" s="501"/>
      <c r="F584" s="501"/>
      <c r="G584" s="501"/>
      <c r="H584" s="501"/>
      <c r="I584" s="887"/>
      <c r="J584" s="515">
        <f t="shared" si="223"/>
        <v>0</v>
      </c>
      <c r="K584" s="888">
        <f t="shared" si="222"/>
        <v>0</v>
      </c>
      <c r="L584" s="888">
        <f t="shared" si="222"/>
        <v>0</v>
      </c>
      <c r="M584" s="888">
        <f t="shared" si="222"/>
        <v>0</v>
      </c>
      <c r="N584" s="515">
        <f t="shared" si="220"/>
        <v>0</v>
      </c>
      <c r="O584" s="509">
        <f t="shared" si="220"/>
        <v>0</v>
      </c>
      <c r="P584" s="515">
        <f t="shared" si="221"/>
        <v>0</v>
      </c>
      <c r="Q584" s="888">
        <f t="shared" si="221"/>
        <v>0</v>
      </c>
      <c r="R584" s="889">
        <f t="shared" si="215"/>
        <v>0</v>
      </c>
      <c r="S584" s="507"/>
      <c r="T584" s="508"/>
      <c r="U584" s="509">
        <f t="shared" si="224"/>
        <v>0</v>
      </c>
      <c r="V584" s="47">
        <f t="shared" si="219"/>
        <v>0</v>
      </c>
      <c r="W584" s="510"/>
    </row>
    <row r="585" spans="1:23" ht="12" customHeight="1">
      <c r="A585" s="498">
        <v>433060</v>
      </c>
      <c r="B585" s="499"/>
      <c r="C585" s="500"/>
      <c r="D585" s="886"/>
      <c r="E585" s="501"/>
      <c r="F585" s="501"/>
      <c r="G585" s="501"/>
      <c r="H585" s="501"/>
      <c r="I585" s="887"/>
      <c r="J585" s="515">
        <f t="shared" si="223"/>
        <v>0</v>
      </c>
      <c r="K585" s="888">
        <f t="shared" si="222"/>
        <v>0</v>
      </c>
      <c r="L585" s="888">
        <f t="shared" si="222"/>
        <v>0</v>
      </c>
      <c r="M585" s="888">
        <f t="shared" si="222"/>
        <v>0</v>
      </c>
      <c r="N585" s="515">
        <f t="shared" si="220"/>
        <v>0</v>
      </c>
      <c r="O585" s="509">
        <f t="shared" si="220"/>
        <v>0</v>
      </c>
      <c r="P585" s="515">
        <f t="shared" si="221"/>
        <v>0</v>
      </c>
      <c r="Q585" s="888">
        <f t="shared" si="221"/>
        <v>0</v>
      </c>
      <c r="R585" s="889">
        <f t="shared" si="215"/>
        <v>0</v>
      </c>
      <c r="S585" s="507"/>
      <c r="T585" s="508"/>
      <c r="U585" s="509">
        <f t="shared" si="224"/>
        <v>0</v>
      </c>
      <c r="V585" s="47">
        <f t="shared" si="219"/>
        <v>0</v>
      </c>
      <c r="W585" s="510"/>
    </row>
    <row r="586" spans="1:23" ht="12" customHeight="1">
      <c r="A586" s="498">
        <v>433061</v>
      </c>
      <c r="B586" s="499"/>
      <c r="C586" s="500"/>
      <c r="D586" s="886"/>
      <c r="E586" s="501"/>
      <c r="F586" s="501"/>
      <c r="G586" s="501"/>
      <c r="H586" s="501"/>
      <c r="I586" s="887"/>
      <c r="J586" s="515">
        <f t="shared" si="223"/>
        <v>0</v>
      </c>
      <c r="K586" s="888">
        <f t="shared" si="222"/>
        <v>0</v>
      </c>
      <c r="L586" s="888">
        <f t="shared" si="222"/>
        <v>0</v>
      </c>
      <c r="M586" s="888">
        <f t="shared" si="222"/>
        <v>0</v>
      </c>
      <c r="N586" s="515">
        <f t="shared" ref="N586:O605" si="225">SUMIF($A$10:$A$382,$A586,N$10:N$382)</f>
        <v>0</v>
      </c>
      <c r="O586" s="509">
        <f t="shared" si="225"/>
        <v>0</v>
      </c>
      <c r="P586" s="515">
        <f t="shared" si="221"/>
        <v>0</v>
      </c>
      <c r="Q586" s="888">
        <f t="shared" si="221"/>
        <v>0</v>
      </c>
      <c r="R586" s="889">
        <f t="shared" si="215"/>
        <v>0</v>
      </c>
      <c r="S586" s="507"/>
      <c r="T586" s="508"/>
      <c r="U586" s="509">
        <f t="shared" si="224"/>
        <v>0</v>
      </c>
      <c r="V586" s="47">
        <f t="shared" si="219"/>
        <v>0</v>
      </c>
      <c r="W586" s="510"/>
    </row>
    <row r="587" spans="1:23" ht="12" customHeight="1">
      <c r="A587" s="498">
        <v>433064</v>
      </c>
      <c r="B587" s="499"/>
      <c r="C587" s="500"/>
      <c r="D587" s="886"/>
      <c r="E587" s="501"/>
      <c r="F587" s="501"/>
      <c r="G587" s="501"/>
      <c r="H587" s="501"/>
      <c r="I587" s="887"/>
      <c r="J587" s="515">
        <f t="shared" si="223"/>
        <v>0</v>
      </c>
      <c r="K587" s="888">
        <f t="shared" si="222"/>
        <v>0</v>
      </c>
      <c r="L587" s="888">
        <f t="shared" si="222"/>
        <v>0</v>
      </c>
      <c r="M587" s="888">
        <f t="shared" si="222"/>
        <v>0</v>
      </c>
      <c r="N587" s="515">
        <f t="shared" si="225"/>
        <v>0</v>
      </c>
      <c r="O587" s="509">
        <f t="shared" si="225"/>
        <v>0</v>
      </c>
      <c r="P587" s="515">
        <f t="shared" si="221"/>
        <v>0</v>
      </c>
      <c r="Q587" s="888">
        <f t="shared" si="221"/>
        <v>0</v>
      </c>
      <c r="R587" s="889">
        <f t="shared" si="215"/>
        <v>0</v>
      </c>
      <c r="S587" s="507"/>
      <c r="T587" s="508"/>
      <c r="U587" s="509">
        <f t="shared" si="224"/>
        <v>0</v>
      </c>
      <c r="V587" s="47">
        <f t="shared" si="219"/>
        <v>0</v>
      </c>
      <c r="W587" s="510"/>
    </row>
    <row r="588" spans="1:23" ht="12" customHeight="1">
      <c r="A588" s="498">
        <v>433071</v>
      </c>
      <c r="B588" s="499"/>
      <c r="C588" s="500"/>
      <c r="D588" s="886"/>
      <c r="E588" s="501"/>
      <c r="F588" s="501"/>
      <c r="G588" s="501"/>
      <c r="H588" s="501"/>
      <c r="I588" s="887"/>
      <c r="J588" s="515">
        <f t="shared" si="223"/>
        <v>0</v>
      </c>
      <c r="K588" s="888">
        <f t="shared" si="222"/>
        <v>0</v>
      </c>
      <c r="L588" s="888">
        <f t="shared" si="222"/>
        <v>0</v>
      </c>
      <c r="M588" s="888">
        <f t="shared" si="222"/>
        <v>0</v>
      </c>
      <c r="N588" s="515">
        <f t="shared" si="225"/>
        <v>0</v>
      </c>
      <c r="O588" s="509">
        <f t="shared" si="225"/>
        <v>0</v>
      </c>
      <c r="P588" s="515">
        <f t="shared" si="221"/>
        <v>0</v>
      </c>
      <c r="Q588" s="888">
        <f t="shared" si="221"/>
        <v>0</v>
      </c>
      <c r="R588" s="889">
        <f t="shared" si="215"/>
        <v>0</v>
      </c>
      <c r="S588" s="507"/>
      <c r="T588" s="508"/>
      <c r="U588" s="509">
        <f t="shared" si="224"/>
        <v>0</v>
      </c>
      <c r="V588" s="47">
        <f t="shared" si="219"/>
        <v>0</v>
      </c>
      <c r="W588" s="510"/>
    </row>
    <row r="589" spans="1:23" ht="12" customHeight="1">
      <c r="A589" s="498">
        <v>433081</v>
      </c>
      <c r="B589" s="499"/>
      <c r="C589" s="500"/>
      <c r="D589" s="886"/>
      <c r="E589" s="501"/>
      <c r="F589" s="501"/>
      <c r="G589" s="501"/>
      <c r="H589" s="501"/>
      <c r="I589" s="887"/>
      <c r="J589" s="515">
        <f t="shared" si="223"/>
        <v>0</v>
      </c>
      <c r="K589" s="888">
        <f t="shared" si="222"/>
        <v>0</v>
      </c>
      <c r="L589" s="888">
        <f t="shared" si="222"/>
        <v>0</v>
      </c>
      <c r="M589" s="888">
        <f t="shared" si="222"/>
        <v>0</v>
      </c>
      <c r="N589" s="515">
        <f t="shared" si="225"/>
        <v>0</v>
      </c>
      <c r="O589" s="509">
        <f t="shared" si="225"/>
        <v>0</v>
      </c>
      <c r="P589" s="515">
        <f t="shared" si="221"/>
        <v>0</v>
      </c>
      <c r="Q589" s="888">
        <f t="shared" si="221"/>
        <v>0</v>
      </c>
      <c r="R589" s="889">
        <f t="shared" si="215"/>
        <v>0</v>
      </c>
      <c r="S589" s="507"/>
      <c r="T589" s="508"/>
      <c r="U589" s="509">
        <f t="shared" si="224"/>
        <v>0</v>
      </c>
      <c r="V589" s="47">
        <f t="shared" si="219"/>
        <v>0</v>
      </c>
      <c r="W589" s="510"/>
    </row>
    <row r="590" spans="1:23" ht="12" customHeight="1">
      <c r="A590" s="498">
        <v>433091</v>
      </c>
      <c r="B590" s="499"/>
      <c r="C590" s="500"/>
      <c r="D590" s="886"/>
      <c r="E590" s="501"/>
      <c r="F590" s="501"/>
      <c r="G590" s="501"/>
      <c r="H590" s="501"/>
      <c r="I590" s="887"/>
      <c r="J590" s="515">
        <f t="shared" si="223"/>
        <v>0</v>
      </c>
      <c r="K590" s="888">
        <f t="shared" si="222"/>
        <v>0</v>
      </c>
      <c r="L590" s="888">
        <f t="shared" si="222"/>
        <v>0</v>
      </c>
      <c r="M590" s="888">
        <f t="shared" si="222"/>
        <v>0</v>
      </c>
      <c r="N590" s="515">
        <f t="shared" si="225"/>
        <v>0</v>
      </c>
      <c r="O590" s="509">
        <f t="shared" si="225"/>
        <v>0</v>
      </c>
      <c r="P590" s="515">
        <f t="shared" si="221"/>
        <v>0</v>
      </c>
      <c r="Q590" s="888">
        <f t="shared" si="221"/>
        <v>0</v>
      </c>
      <c r="R590" s="889">
        <f t="shared" si="215"/>
        <v>0</v>
      </c>
      <c r="S590" s="507"/>
      <c r="T590" s="508"/>
      <c r="U590" s="509">
        <f t="shared" si="224"/>
        <v>0</v>
      </c>
      <c r="V590" s="47">
        <f t="shared" si="219"/>
        <v>0</v>
      </c>
      <c r="W590" s="510"/>
    </row>
    <row r="591" spans="1:23" ht="12" customHeight="1">
      <c r="A591" s="498">
        <v>433092</v>
      </c>
      <c r="B591" s="499"/>
      <c r="C591" s="500"/>
      <c r="D591" s="886"/>
      <c r="E591" s="501"/>
      <c r="F591" s="501"/>
      <c r="G591" s="501"/>
      <c r="H591" s="501"/>
      <c r="I591" s="887"/>
      <c r="J591" s="515">
        <f t="shared" si="223"/>
        <v>0</v>
      </c>
      <c r="K591" s="888">
        <f t="shared" si="222"/>
        <v>0</v>
      </c>
      <c r="L591" s="888">
        <f t="shared" si="222"/>
        <v>0</v>
      </c>
      <c r="M591" s="888">
        <f t="shared" si="222"/>
        <v>0</v>
      </c>
      <c r="N591" s="515">
        <f t="shared" si="225"/>
        <v>0</v>
      </c>
      <c r="O591" s="509">
        <f t="shared" si="225"/>
        <v>0</v>
      </c>
      <c r="P591" s="515">
        <f t="shared" si="221"/>
        <v>0</v>
      </c>
      <c r="Q591" s="888">
        <f t="shared" si="221"/>
        <v>0</v>
      </c>
      <c r="R591" s="889">
        <f t="shared" si="215"/>
        <v>0</v>
      </c>
      <c r="S591" s="507"/>
      <c r="T591" s="508"/>
      <c r="U591" s="509">
        <f t="shared" si="224"/>
        <v>0</v>
      </c>
      <c r="V591" s="47">
        <f t="shared" si="219"/>
        <v>0</v>
      </c>
      <c r="W591" s="510"/>
    </row>
    <row r="592" spans="1:23" ht="12" customHeight="1">
      <c r="A592" s="498">
        <v>433093</v>
      </c>
      <c r="B592" s="499"/>
      <c r="C592" s="500"/>
      <c r="D592" s="886"/>
      <c r="E592" s="501"/>
      <c r="F592" s="501"/>
      <c r="G592" s="501"/>
      <c r="H592" s="501"/>
      <c r="I592" s="887"/>
      <c r="J592" s="515">
        <f t="shared" si="223"/>
        <v>0</v>
      </c>
      <c r="K592" s="888">
        <f t="shared" si="222"/>
        <v>0</v>
      </c>
      <c r="L592" s="888">
        <f t="shared" si="222"/>
        <v>0</v>
      </c>
      <c r="M592" s="888">
        <f t="shared" si="222"/>
        <v>0</v>
      </c>
      <c r="N592" s="515">
        <f t="shared" si="225"/>
        <v>0</v>
      </c>
      <c r="O592" s="509">
        <f t="shared" si="225"/>
        <v>0</v>
      </c>
      <c r="P592" s="515">
        <f t="shared" ref="P592:Q611" si="226">SUMIF($A$10:$A$377,$A592,P$10:P$377)</f>
        <v>0</v>
      </c>
      <c r="Q592" s="888">
        <f t="shared" si="226"/>
        <v>0</v>
      </c>
      <c r="R592" s="889">
        <f t="shared" si="215"/>
        <v>0</v>
      </c>
      <c r="S592" s="507"/>
      <c r="T592" s="508"/>
      <c r="U592" s="509">
        <f t="shared" si="224"/>
        <v>0</v>
      </c>
      <c r="V592" s="47">
        <f t="shared" si="219"/>
        <v>0</v>
      </c>
      <c r="W592" s="510"/>
    </row>
    <row r="593" spans="1:23" ht="12" customHeight="1">
      <c r="A593" s="498">
        <v>433094</v>
      </c>
      <c r="B593" s="499"/>
      <c r="C593" s="500"/>
      <c r="D593" s="886"/>
      <c r="E593" s="501"/>
      <c r="F593" s="501"/>
      <c r="G593" s="501"/>
      <c r="H593" s="501"/>
      <c r="I593" s="887"/>
      <c r="J593" s="515">
        <f t="shared" si="223"/>
        <v>0</v>
      </c>
      <c r="K593" s="888">
        <f t="shared" si="222"/>
        <v>0</v>
      </c>
      <c r="L593" s="888">
        <f t="shared" si="222"/>
        <v>0</v>
      </c>
      <c r="M593" s="888">
        <f t="shared" si="222"/>
        <v>0</v>
      </c>
      <c r="N593" s="515">
        <f t="shared" si="225"/>
        <v>0</v>
      </c>
      <c r="O593" s="509">
        <f t="shared" si="225"/>
        <v>0</v>
      </c>
      <c r="P593" s="515">
        <f t="shared" si="226"/>
        <v>0</v>
      </c>
      <c r="Q593" s="888">
        <f t="shared" si="226"/>
        <v>0</v>
      </c>
      <c r="R593" s="889">
        <f t="shared" si="215"/>
        <v>0</v>
      </c>
      <c r="S593" s="507"/>
      <c r="T593" s="508"/>
      <c r="U593" s="509">
        <f t="shared" si="224"/>
        <v>0</v>
      </c>
      <c r="V593" s="47">
        <f t="shared" si="219"/>
        <v>0</v>
      </c>
      <c r="W593" s="510"/>
    </row>
    <row r="594" spans="1:23" ht="12" customHeight="1">
      <c r="A594" s="498">
        <v>433700</v>
      </c>
      <c r="B594" s="499"/>
      <c r="C594" s="500"/>
      <c r="D594" s="886"/>
      <c r="E594" s="501"/>
      <c r="F594" s="501"/>
      <c r="G594" s="501"/>
      <c r="H594" s="501"/>
      <c r="I594" s="887"/>
      <c r="J594" s="515">
        <f t="shared" si="223"/>
        <v>0</v>
      </c>
      <c r="K594" s="888">
        <f t="shared" si="222"/>
        <v>0</v>
      </c>
      <c r="L594" s="888">
        <f t="shared" si="222"/>
        <v>0</v>
      </c>
      <c r="M594" s="888">
        <f t="shared" si="222"/>
        <v>0</v>
      </c>
      <c r="N594" s="515">
        <f t="shared" si="225"/>
        <v>0</v>
      </c>
      <c r="O594" s="509">
        <f t="shared" si="225"/>
        <v>0</v>
      </c>
      <c r="P594" s="515">
        <f t="shared" si="226"/>
        <v>0</v>
      </c>
      <c r="Q594" s="888">
        <f t="shared" si="226"/>
        <v>0</v>
      </c>
      <c r="R594" s="889">
        <f t="shared" si="215"/>
        <v>0</v>
      </c>
      <c r="S594" s="507"/>
      <c r="T594" s="508"/>
      <c r="U594" s="509">
        <f t="shared" si="224"/>
        <v>0</v>
      </c>
      <c r="V594" s="47">
        <f t="shared" si="219"/>
        <v>0</v>
      </c>
      <c r="W594" s="510"/>
    </row>
    <row r="595" spans="1:23" ht="12" customHeight="1">
      <c r="A595" s="498">
        <v>433701</v>
      </c>
      <c r="B595" s="499"/>
      <c r="C595" s="500"/>
      <c r="D595" s="886"/>
      <c r="E595" s="501"/>
      <c r="F595" s="501"/>
      <c r="G595" s="501"/>
      <c r="H595" s="501"/>
      <c r="I595" s="887"/>
      <c r="J595" s="515">
        <f t="shared" si="223"/>
        <v>0</v>
      </c>
      <c r="K595" s="888">
        <f t="shared" si="222"/>
        <v>0</v>
      </c>
      <c r="L595" s="888">
        <f t="shared" si="222"/>
        <v>0</v>
      </c>
      <c r="M595" s="888">
        <f t="shared" si="222"/>
        <v>0</v>
      </c>
      <c r="N595" s="515">
        <f t="shared" si="225"/>
        <v>0</v>
      </c>
      <c r="O595" s="509">
        <f t="shared" si="225"/>
        <v>0</v>
      </c>
      <c r="P595" s="515">
        <f t="shared" si="226"/>
        <v>0</v>
      </c>
      <c r="Q595" s="888">
        <f t="shared" si="226"/>
        <v>0</v>
      </c>
      <c r="R595" s="889">
        <f t="shared" si="215"/>
        <v>0</v>
      </c>
      <c r="S595" s="507"/>
      <c r="T595" s="508"/>
      <c r="U595" s="509">
        <f t="shared" si="224"/>
        <v>0</v>
      </c>
      <c r="V595" s="47">
        <f t="shared" si="219"/>
        <v>0</v>
      </c>
      <c r="W595" s="510"/>
    </row>
    <row r="596" spans="1:23" ht="12" customHeight="1">
      <c r="A596" s="498">
        <v>433760</v>
      </c>
      <c r="B596" s="499"/>
      <c r="C596" s="500"/>
      <c r="D596" s="886"/>
      <c r="E596" s="501"/>
      <c r="F596" s="501"/>
      <c r="G596" s="501"/>
      <c r="H596" s="501"/>
      <c r="I596" s="887"/>
      <c r="J596" s="515">
        <f t="shared" si="223"/>
        <v>0</v>
      </c>
      <c r="K596" s="888">
        <f t="shared" si="222"/>
        <v>0</v>
      </c>
      <c r="L596" s="888">
        <f t="shared" si="222"/>
        <v>0</v>
      </c>
      <c r="M596" s="888">
        <f t="shared" si="222"/>
        <v>0</v>
      </c>
      <c r="N596" s="515">
        <f t="shared" si="225"/>
        <v>0</v>
      </c>
      <c r="O596" s="509">
        <f t="shared" si="225"/>
        <v>0</v>
      </c>
      <c r="P596" s="515">
        <f t="shared" si="226"/>
        <v>0</v>
      </c>
      <c r="Q596" s="888">
        <f t="shared" si="226"/>
        <v>0</v>
      </c>
      <c r="R596" s="889">
        <f t="shared" si="215"/>
        <v>0</v>
      </c>
      <c r="S596" s="507"/>
      <c r="T596" s="508"/>
      <c r="U596" s="509">
        <f t="shared" si="224"/>
        <v>0</v>
      </c>
      <c r="V596" s="47">
        <f t="shared" si="219"/>
        <v>0</v>
      </c>
      <c r="W596" s="510"/>
    </row>
    <row r="597" spans="1:23" ht="12" customHeight="1">
      <c r="A597" s="498">
        <v>433774</v>
      </c>
      <c r="B597" s="499"/>
      <c r="C597" s="500"/>
      <c r="D597" s="886"/>
      <c r="E597" s="501"/>
      <c r="F597" s="501"/>
      <c r="G597" s="501"/>
      <c r="H597" s="501"/>
      <c r="I597" s="887"/>
      <c r="J597" s="515">
        <f t="shared" si="223"/>
        <v>0</v>
      </c>
      <c r="K597" s="888">
        <f t="shared" si="222"/>
        <v>0</v>
      </c>
      <c r="L597" s="888">
        <f t="shared" si="222"/>
        <v>0</v>
      </c>
      <c r="M597" s="888">
        <f t="shared" si="222"/>
        <v>0</v>
      </c>
      <c r="N597" s="515">
        <f t="shared" si="225"/>
        <v>0</v>
      </c>
      <c r="O597" s="509">
        <f t="shared" si="225"/>
        <v>0</v>
      </c>
      <c r="P597" s="515">
        <f t="shared" si="226"/>
        <v>0</v>
      </c>
      <c r="Q597" s="888">
        <f t="shared" si="226"/>
        <v>0</v>
      </c>
      <c r="R597" s="889">
        <f t="shared" si="215"/>
        <v>0</v>
      </c>
      <c r="S597" s="507"/>
      <c r="T597" s="508"/>
      <c r="U597" s="509">
        <f t="shared" si="224"/>
        <v>0</v>
      </c>
      <c r="V597" s="47">
        <f t="shared" si="219"/>
        <v>0</v>
      </c>
      <c r="W597" s="510"/>
    </row>
    <row r="598" spans="1:23" ht="12" customHeight="1">
      <c r="A598" s="498">
        <v>433778</v>
      </c>
      <c r="B598" s="499"/>
      <c r="C598" s="500"/>
      <c r="D598" s="886"/>
      <c r="E598" s="501"/>
      <c r="F598" s="501"/>
      <c r="G598" s="501"/>
      <c r="H598" s="501"/>
      <c r="I598" s="887"/>
      <c r="J598" s="515">
        <f t="shared" si="223"/>
        <v>0</v>
      </c>
      <c r="K598" s="888">
        <f t="shared" si="222"/>
        <v>0</v>
      </c>
      <c r="L598" s="888">
        <f t="shared" si="222"/>
        <v>12</v>
      </c>
      <c r="M598" s="888">
        <f t="shared" si="222"/>
        <v>0</v>
      </c>
      <c r="N598" s="515">
        <f t="shared" si="225"/>
        <v>0</v>
      </c>
      <c r="O598" s="509">
        <f t="shared" si="225"/>
        <v>12</v>
      </c>
      <c r="P598" s="515">
        <f t="shared" si="226"/>
        <v>0</v>
      </c>
      <c r="Q598" s="888">
        <f t="shared" si="226"/>
        <v>0</v>
      </c>
      <c r="R598" s="889">
        <f t="shared" si="215"/>
        <v>0</v>
      </c>
      <c r="S598" s="507"/>
      <c r="T598" s="508"/>
      <c r="U598" s="509">
        <f t="shared" si="224"/>
        <v>12</v>
      </c>
      <c r="V598" s="47">
        <f t="shared" si="219"/>
        <v>0</v>
      </c>
      <c r="W598" s="510"/>
    </row>
    <row r="599" spans="1:23" ht="12" customHeight="1">
      <c r="A599" s="498">
        <v>433779</v>
      </c>
      <c r="B599" s="499"/>
      <c r="C599" s="500"/>
      <c r="D599" s="886"/>
      <c r="E599" s="501"/>
      <c r="F599" s="501"/>
      <c r="G599" s="501"/>
      <c r="H599" s="501"/>
      <c r="I599" s="887"/>
      <c r="J599" s="515">
        <f t="shared" si="223"/>
        <v>0</v>
      </c>
      <c r="K599" s="888">
        <f t="shared" si="222"/>
        <v>0</v>
      </c>
      <c r="L599" s="888">
        <f t="shared" si="222"/>
        <v>33</v>
      </c>
      <c r="M599" s="888">
        <f t="shared" si="222"/>
        <v>0</v>
      </c>
      <c r="N599" s="515">
        <f t="shared" si="225"/>
        <v>0</v>
      </c>
      <c r="O599" s="509">
        <f t="shared" si="225"/>
        <v>33</v>
      </c>
      <c r="P599" s="515">
        <f t="shared" si="226"/>
        <v>0</v>
      </c>
      <c r="Q599" s="888">
        <f t="shared" si="226"/>
        <v>0</v>
      </c>
      <c r="R599" s="889">
        <f t="shared" si="215"/>
        <v>0</v>
      </c>
      <c r="S599" s="507"/>
      <c r="T599" s="508"/>
      <c r="U599" s="509">
        <f t="shared" si="224"/>
        <v>33</v>
      </c>
      <c r="V599" s="47">
        <f t="shared" si="219"/>
        <v>0</v>
      </c>
      <c r="W599" s="510"/>
    </row>
    <row r="600" spans="1:23" ht="12" customHeight="1">
      <c r="A600" s="498">
        <v>433780</v>
      </c>
      <c r="B600" s="499"/>
      <c r="C600" s="500"/>
      <c r="D600" s="886"/>
      <c r="E600" s="501"/>
      <c r="F600" s="501"/>
      <c r="G600" s="501"/>
      <c r="H600" s="501"/>
      <c r="I600" s="887"/>
      <c r="J600" s="515">
        <f t="shared" si="223"/>
        <v>0</v>
      </c>
      <c r="K600" s="888">
        <f t="shared" si="222"/>
        <v>0</v>
      </c>
      <c r="L600" s="888">
        <f t="shared" si="222"/>
        <v>10</v>
      </c>
      <c r="M600" s="888">
        <f t="shared" si="222"/>
        <v>0</v>
      </c>
      <c r="N600" s="515">
        <f t="shared" si="225"/>
        <v>0</v>
      </c>
      <c r="O600" s="509">
        <f t="shared" si="225"/>
        <v>10</v>
      </c>
      <c r="P600" s="515">
        <f t="shared" si="226"/>
        <v>0</v>
      </c>
      <c r="Q600" s="888">
        <f t="shared" si="226"/>
        <v>0</v>
      </c>
      <c r="R600" s="889">
        <f t="shared" ref="R600:R663" si="227">SUMIF($A$10:$A$377,$A600,R$10:R$377)</f>
        <v>0</v>
      </c>
      <c r="S600" s="507"/>
      <c r="T600" s="508"/>
      <c r="U600" s="509">
        <f t="shared" si="224"/>
        <v>10</v>
      </c>
      <c r="V600" s="47">
        <f t="shared" si="219"/>
        <v>0</v>
      </c>
      <c r="W600" s="510"/>
    </row>
    <row r="601" spans="1:23" ht="12" customHeight="1">
      <c r="A601" s="498">
        <v>433781</v>
      </c>
      <c r="B601" s="499"/>
      <c r="C601" s="500"/>
      <c r="D601" s="886"/>
      <c r="E601" s="501"/>
      <c r="F601" s="501"/>
      <c r="G601" s="501"/>
      <c r="H601" s="501"/>
      <c r="I601" s="887"/>
      <c r="J601" s="515">
        <f t="shared" si="223"/>
        <v>0</v>
      </c>
      <c r="K601" s="888">
        <f t="shared" si="222"/>
        <v>0</v>
      </c>
      <c r="L601" s="888">
        <f t="shared" si="222"/>
        <v>0</v>
      </c>
      <c r="M601" s="888">
        <f t="shared" si="222"/>
        <v>0</v>
      </c>
      <c r="N601" s="515">
        <f t="shared" si="225"/>
        <v>0</v>
      </c>
      <c r="O601" s="509">
        <f t="shared" si="225"/>
        <v>0</v>
      </c>
      <c r="P601" s="515">
        <f t="shared" si="226"/>
        <v>0</v>
      </c>
      <c r="Q601" s="888">
        <f t="shared" si="226"/>
        <v>0</v>
      </c>
      <c r="R601" s="889">
        <f t="shared" si="227"/>
        <v>0</v>
      </c>
      <c r="S601" s="507"/>
      <c r="T601" s="508"/>
      <c r="U601" s="509">
        <f t="shared" si="224"/>
        <v>0</v>
      </c>
      <c r="V601" s="47">
        <f t="shared" si="219"/>
        <v>0</v>
      </c>
      <c r="W601" s="510"/>
    </row>
    <row r="602" spans="1:23" ht="12" customHeight="1">
      <c r="A602" s="498">
        <v>433782</v>
      </c>
      <c r="B602" s="499"/>
      <c r="C602" s="500"/>
      <c r="D602" s="886"/>
      <c r="E602" s="501"/>
      <c r="F602" s="501"/>
      <c r="G602" s="501"/>
      <c r="H602" s="501"/>
      <c r="I602" s="887"/>
      <c r="J602" s="515">
        <f t="shared" si="223"/>
        <v>0</v>
      </c>
      <c r="K602" s="888">
        <f t="shared" si="222"/>
        <v>0</v>
      </c>
      <c r="L602" s="888">
        <f t="shared" si="222"/>
        <v>0</v>
      </c>
      <c r="M602" s="888">
        <f t="shared" si="222"/>
        <v>0</v>
      </c>
      <c r="N602" s="515">
        <f t="shared" si="225"/>
        <v>0</v>
      </c>
      <c r="O602" s="509">
        <f t="shared" si="225"/>
        <v>0</v>
      </c>
      <c r="P602" s="515">
        <f t="shared" si="226"/>
        <v>0</v>
      </c>
      <c r="Q602" s="888">
        <f t="shared" si="226"/>
        <v>0</v>
      </c>
      <c r="R602" s="889">
        <f t="shared" si="227"/>
        <v>0</v>
      </c>
      <c r="S602" s="507"/>
      <c r="T602" s="508"/>
      <c r="U602" s="509">
        <f t="shared" si="224"/>
        <v>0</v>
      </c>
      <c r="V602" s="47">
        <f t="shared" si="219"/>
        <v>0</v>
      </c>
      <c r="W602" s="510"/>
    </row>
    <row r="603" spans="1:23" ht="12" customHeight="1">
      <c r="A603" s="498">
        <v>433783</v>
      </c>
      <c r="B603" s="499"/>
      <c r="C603" s="500"/>
      <c r="D603" s="886"/>
      <c r="E603" s="501"/>
      <c r="F603" s="501"/>
      <c r="G603" s="501"/>
      <c r="H603" s="501"/>
      <c r="I603" s="887"/>
      <c r="J603" s="515">
        <f t="shared" si="223"/>
        <v>0</v>
      </c>
      <c r="K603" s="888">
        <f t="shared" si="222"/>
        <v>0</v>
      </c>
      <c r="L603" s="888">
        <f t="shared" si="222"/>
        <v>0</v>
      </c>
      <c r="M603" s="888">
        <f t="shared" si="222"/>
        <v>0</v>
      </c>
      <c r="N603" s="515">
        <f t="shared" si="225"/>
        <v>0</v>
      </c>
      <c r="O603" s="509">
        <f t="shared" si="225"/>
        <v>0</v>
      </c>
      <c r="P603" s="515">
        <f t="shared" si="226"/>
        <v>0</v>
      </c>
      <c r="Q603" s="888">
        <f t="shared" si="226"/>
        <v>0</v>
      </c>
      <c r="R603" s="889">
        <f t="shared" si="227"/>
        <v>0</v>
      </c>
      <c r="S603" s="507"/>
      <c r="T603" s="508"/>
      <c r="U603" s="509">
        <f t="shared" si="224"/>
        <v>0</v>
      </c>
      <c r="V603" s="47">
        <f t="shared" si="219"/>
        <v>0</v>
      </c>
      <c r="W603" s="510"/>
    </row>
    <row r="604" spans="1:23" ht="12" customHeight="1">
      <c r="A604" s="498">
        <v>434000</v>
      </c>
      <c r="B604" s="499"/>
      <c r="C604" s="500"/>
      <c r="D604" s="886"/>
      <c r="E604" s="501"/>
      <c r="F604" s="501"/>
      <c r="G604" s="501"/>
      <c r="H604" s="501"/>
      <c r="I604" s="887"/>
      <c r="J604" s="515">
        <f t="shared" si="223"/>
        <v>0</v>
      </c>
      <c r="K604" s="888">
        <f t="shared" si="222"/>
        <v>0</v>
      </c>
      <c r="L604" s="888">
        <f t="shared" si="222"/>
        <v>0</v>
      </c>
      <c r="M604" s="888">
        <f t="shared" si="222"/>
        <v>0</v>
      </c>
      <c r="N604" s="515">
        <f t="shared" si="225"/>
        <v>0</v>
      </c>
      <c r="O604" s="509">
        <f t="shared" si="225"/>
        <v>0</v>
      </c>
      <c r="P604" s="515">
        <f t="shared" si="226"/>
        <v>0</v>
      </c>
      <c r="Q604" s="888">
        <f t="shared" si="226"/>
        <v>0</v>
      </c>
      <c r="R604" s="889">
        <f t="shared" si="227"/>
        <v>0</v>
      </c>
      <c r="S604" s="507"/>
      <c r="T604" s="508"/>
      <c r="U604" s="509">
        <f t="shared" si="224"/>
        <v>0</v>
      </c>
      <c r="V604" s="47">
        <f t="shared" si="219"/>
        <v>0</v>
      </c>
      <c r="W604" s="510"/>
    </row>
    <row r="605" spans="1:23" ht="12" customHeight="1">
      <c r="A605" s="498">
        <v>434001</v>
      </c>
      <c r="B605" s="499"/>
      <c r="C605" s="500"/>
      <c r="D605" s="886"/>
      <c r="E605" s="501"/>
      <c r="F605" s="501"/>
      <c r="G605" s="501"/>
      <c r="H605" s="501"/>
      <c r="I605" s="887"/>
      <c r="J605" s="515">
        <f t="shared" si="223"/>
        <v>0</v>
      </c>
      <c r="K605" s="888">
        <f t="shared" si="222"/>
        <v>0</v>
      </c>
      <c r="L605" s="888">
        <f t="shared" si="222"/>
        <v>0</v>
      </c>
      <c r="M605" s="888">
        <f t="shared" si="222"/>
        <v>0</v>
      </c>
      <c r="N605" s="515">
        <f t="shared" si="225"/>
        <v>0</v>
      </c>
      <c r="O605" s="509">
        <f t="shared" si="225"/>
        <v>0</v>
      </c>
      <c r="P605" s="515">
        <f t="shared" si="226"/>
        <v>0</v>
      </c>
      <c r="Q605" s="888">
        <f t="shared" si="226"/>
        <v>0</v>
      </c>
      <c r="R605" s="889">
        <f t="shared" si="227"/>
        <v>0</v>
      </c>
      <c r="S605" s="507"/>
      <c r="T605" s="508"/>
      <c r="U605" s="509">
        <f t="shared" si="224"/>
        <v>0</v>
      </c>
      <c r="V605" s="47">
        <f t="shared" si="219"/>
        <v>0</v>
      </c>
      <c r="W605" s="510"/>
    </row>
    <row r="606" spans="1:23" ht="12" customHeight="1">
      <c r="A606" s="498">
        <v>511001</v>
      </c>
      <c r="B606" s="499"/>
      <c r="C606" s="500"/>
      <c r="D606" s="886"/>
      <c r="E606" s="501"/>
      <c r="F606" s="501"/>
      <c r="G606" s="501"/>
      <c r="H606" s="501"/>
      <c r="I606" s="887"/>
      <c r="J606" s="515">
        <f t="shared" si="223"/>
        <v>0</v>
      </c>
      <c r="K606" s="888">
        <f>SUMIF($A$10:$A$382,$A606,K$10:K$383)</f>
        <v>5</v>
      </c>
      <c r="L606" s="515">
        <f t="shared" ref="L606:M608" si="228">SUMIF($A$10:$A$377,$A606,L$10:L$377)</f>
        <v>0</v>
      </c>
      <c r="M606" s="515">
        <f t="shared" si="228"/>
        <v>0</v>
      </c>
      <c r="N606" s="515">
        <f t="shared" ref="N606:O625" si="229">SUMIF($A$10:$A$382,$A606,N$10:N$382)</f>
        <v>0</v>
      </c>
      <c r="O606" s="509">
        <f t="shared" si="229"/>
        <v>5</v>
      </c>
      <c r="P606" s="515">
        <f t="shared" si="226"/>
        <v>0</v>
      </c>
      <c r="Q606" s="888">
        <f t="shared" si="226"/>
        <v>0</v>
      </c>
      <c r="R606" s="889">
        <f t="shared" si="227"/>
        <v>0</v>
      </c>
      <c r="S606" s="507"/>
      <c r="T606" s="508"/>
      <c r="U606" s="509">
        <f>SUMIF($A$10:$A$382,$A606,U$10:U$382)</f>
        <v>5</v>
      </c>
      <c r="V606" s="47">
        <f t="shared" si="219"/>
        <v>0</v>
      </c>
      <c r="W606" s="510"/>
    </row>
    <row r="607" spans="1:23" ht="12" customHeight="1">
      <c r="A607" s="498">
        <v>512001</v>
      </c>
      <c r="B607" s="499"/>
      <c r="C607" s="500"/>
      <c r="D607" s="886"/>
      <c r="E607" s="501"/>
      <c r="F607" s="501"/>
      <c r="G607" s="501"/>
      <c r="H607" s="501"/>
      <c r="I607" s="887"/>
      <c r="J607" s="515">
        <f t="shared" si="223"/>
        <v>0</v>
      </c>
      <c r="K607" s="888">
        <f>SUMIF($A$10:$A$377,$A607,K$10:K$377)</f>
        <v>0</v>
      </c>
      <c r="L607" s="515">
        <f t="shared" si="228"/>
        <v>0</v>
      </c>
      <c r="M607" s="515">
        <f t="shared" si="228"/>
        <v>0</v>
      </c>
      <c r="N607" s="515">
        <f t="shared" si="229"/>
        <v>0</v>
      </c>
      <c r="O607" s="509">
        <f t="shared" si="229"/>
        <v>0</v>
      </c>
      <c r="P607" s="515">
        <f t="shared" si="226"/>
        <v>0</v>
      </c>
      <c r="Q607" s="888">
        <f t="shared" si="226"/>
        <v>0</v>
      </c>
      <c r="R607" s="889">
        <f t="shared" si="227"/>
        <v>0</v>
      </c>
      <c r="S607" s="507"/>
      <c r="T607" s="508"/>
      <c r="U607" s="509">
        <f>SUMIF($A$10:$A$382,$A607,U$10:U$382)</f>
        <v>0</v>
      </c>
      <c r="V607" s="47">
        <f t="shared" si="219"/>
        <v>0</v>
      </c>
      <c r="W607" s="510"/>
    </row>
    <row r="608" spans="1:23" ht="12" customHeight="1">
      <c r="A608" s="498">
        <v>513001</v>
      </c>
      <c r="B608" s="499"/>
      <c r="C608" s="500"/>
      <c r="D608" s="886"/>
      <c r="E608" s="501"/>
      <c r="F608" s="501"/>
      <c r="G608" s="501"/>
      <c r="H608" s="501"/>
      <c r="I608" s="887"/>
      <c r="J608" s="515">
        <f t="shared" si="223"/>
        <v>0</v>
      </c>
      <c r="K608" s="888">
        <f>SUMIF($A$10:$A$377,$A608,K$10:K$377)</f>
        <v>0</v>
      </c>
      <c r="L608" s="515">
        <f t="shared" si="228"/>
        <v>0</v>
      </c>
      <c r="M608" s="515">
        <f t="shared" si="228"/>
        <v>0</v>
      </c>
      <c r="N608" s="515">
        <f t="shared" si="229"/>
        <v>0</v>
      </c>
      <c r="O608" s="509">
        <f t="shared" si="229"/>
        <v>0</v>
      </c>
      <c r="P608" s="515">
        <f t="shared" si="226"/>
        <v>0</v>
      </c>
      <c r="Q608" s="888">
        <f t="shared" si="226"/>
        <v>0</v>
      </c>
      <c r="R608" s="889">
        <f t="shared" si="227"/>
        <v>0</v>
      </c>
      <c r="S608" s="507"/>
      <c r="T608" s="508"/>
      <c r="U608" s="509">
        <f>SUMIF($A$10:$A$382,$A608,U$10:U$382)</f>
        <v>0</v>
      </c>
      <c r="V608" s="47">
        <f t="shared" si="219"/>
        <v>0</v>
      </c>
      <c r="W608" s="510"/>
    </row>
    <row r="609" spans="1:23" ht="12" customHeight="1">
      <c r="A609" s="498">
        <v>513021</v>
      </c>
      <c r="B609" s="499"/>
      <c r="C609" s="500"/>
      <c r="D609" s="886"/>
      <c r="E609" s="501"/>
      <c r="F609" s="501"/>
      <c r="G609" s="501"/>
      <c r="H609" s="501"/>
      <c r="I609" s="887"/>
      <c r="J609" s="515">
        <f t="shared" si="223"/>
        <v>0</v>
      </c>
      <c r="K609" s="515">
        <f>SUMIF($A$10:$A$382,$A609,K$10:K$382)</f>
        <v>0</v>
      </c>
      <c r="L609" s="515">
        <f>SUMIF($A$10:$A$382,$A609,L$10:L$382)</f>
        <v>0</v>
      </c>
      <c r="M609" s="515">
        <f>SUMIF($A$10:$A$382,$A609,M$10:M$382)</f>
        <v>0</v>
      </c>
      <c r="N609" s="515">
        <f t="shared" si="229"/>
        <v>5</v>
      </c>
      <c r="O609" s="509">
        <f t="shared" si="229"/>
        <v>5</v>
      </c>
      <c r="P609" s="515">
        <f t="shared" si="226"/>
        <v>0</v>
      </c>
      <c r="Q609" s="888">
        <f t="shared" si="226"/>
        <v>0</v>
      </c>
      <c r="R609" s="889">
        <f t="shared" si="227"/>
        <v>0</v>
      </c>
      <c r="S609" s="507"/>
      <c r="T609" s="508"/>
      <c r="U609" s="509">
        <f>SUMIF($A$10:$A$382,$A609,U$10:U$382)</f>
        <v>5</v>
      </c>
      <c r="V609" s="47">
        <f t="shared" si="219"/>
        <v>0</v>
      </c>
      <c r="W609" s="510"/>
    </row>
    <row r="610" spans="1:23" ht="12" customHeight="1">
      <c r="A610" s="498">
        <v>542000</v>
      </c>
      <c r="B610" s="499"/>
      <c r="C610" s="500"/>
      <c r="D610" s="886"/>
      <c r="E610" s="501"/>
      <c r="F610" s="501"/>
      <c r="G610" s="501"/>
      <c r="H610" s="501"/>
      <c r="I610" s="887"/>
      <c r="J610" s="515">
        <f t="shared" si="223"/>
        <v>24</v>
      </c>
      <c r="K610" s="888">
        <f t="shared" ref="K610:M629" si="230">SUMIF($A$10:$A$377,$A610,K$10:K$377)</f>
        <v>0</v>
      </c>
      <c r="L610" s="515">
        <f t="shared" si="230"/>
        <v>0</v>
      </c>
      <c r="M610" s="515">
        <f t="shared" si="230"/>
        <v>0</v>
      </c>
      <c r="N610" s="515">
        <f t="shared" si="229"/>
        <v>0</v>
      </c>
      <c r="O610" s="509">
        <f t="shared" si="229"/>
        <v>24</v>
      </c>
      <c r="P610" s="515">
        <f t="shared" si="226"/>
        <v>0</v>
      </c>
      <c r="Q610" s="888">
        <f t="shared" si="226"/>
        <v>0</v>
      </c>
      <c r="R610" s="889">
        <f t="shared" si="227"/>
        <v>0</v>
      </c>
      <c r="S610" s="507"/>
      <c r="T610" s="508"/>
      <c r="U610" s="509">
        <f t="shared" ref="U610:U652" si="231">SUMIF($A$10:$A$377,$A610,U$10:U$377)</f>
        <v>24</v>
      </c>
      <c r="V610" s="47">
        <f t="shared" si="219"/>
        <v>0</v>
      </c>
      <c r="W610" s="510"/>
    </row>
    <row r="611" spans="1:23" ht="12" customHeight="1">
      <c r="A611" s="498">
        <v>546000</v>
      </c>
      <c r="B611" s="499"/>
      <c r="C611" s="500"/>
      <c r="D611" s="886"/>
      <c r="E611" s="501"/>
      <c r="F611" s="501"/>
      <c r="G611" s="501"/>
      <c r="H611" s="501"/>
      <c r="I611" s="887"/>
      <c r="J611" s="515">
        <f t="shared" si="223"/>
        <v>16</v>
      </c>
      <c r="K611" s="888">
        <f t="shared" si="230"/>
        <v>0</v>
      </c>
      <c r="L611" s="888">
        <f t="shared" si="230"/>
        <v>0</v>
      </c>
      <c r="M611" s="888">
        <f t="shared" si="230"/>
        <v>0</v>
      </c>
      <c r="N611" s="515">
        <f t="shared" si="229"/>
        <v>0</v>
      </c>
      <c r="O611" s="509">
        <f t="shared" si="229"/>
        <v>16</v>
      </c>
      <c r="P611" s="515">
        <f t="shared" si="226"/>
        <v>0</v>
      </c>
      <c r="Q611" s="888">
        <f t="shared" si="226"/>
        <v>0</v>
      </c>
      <c r="R611" s="889">
        <f t="shared" si="227"/>
        <v>0</v>
      </c>
      <c r="S611" s="507"/>
      <c r="T611" s="508"/>
      <c r="U611" s="509">
        <f t="shared" si="231"/>
        <v>16</v>
      </c>
      <c r="V611" s="47">
        <f t="shared" si="219"/>
        <v>0</v>
      </c>
      <c r="W611" s="510"/>
    </row>
    <row r="612" spans="1:23" ht="12" customHeight="1">
      <c r="A612" s="498">
        <v>546001</v>
      </c>
      <c r="B612" s="499"/>
      <c r="C612" s="500"/>
      <c r="D612" s="886"/>
      <c r="E612" s="501"/>
      <c r="F612" s="501"/>
      <c r="G612" s="501"/>
      <c r="H612" s="501"/>
      <c r="I612" s="887"/>
      <c r="J612" s="515">
        <f t="shared" si="223"/>
        <v>44</v>
      </c>
      <c r="K612" s="888">
        <f t="shared" si="230"/>
        <v>0</v>
      </c>
      <c r="L612" s="888">
        <f t="shared" si="230"/>
        <v>0</v>
      </c>
      <c r="M612" s="888">
        <f t="shared" si="230"/>
        <v>0</v>
      </c>
      <c r="N612" s="515">
        <f t="shared" si="229"/>
        <v>0</v>
      </c>
      <c r="O612" s="509">
        <f t="shared" si="229"/>
        <v>44</v>
      </c>
      <c r="P612" s="515">
        <f t="shared" ref="P612:Q631" si="232">SUMIF($A$10:$A$377,$A612,P$10:P$377)</f>
        <v>0</v>
      </c>
      <c r="Q612" s="888">
        <f t="shared" si="232"/>
        <v>0</v>
      </c>
      <c r="R612" s="889">
        <f t="shared" si="227"/>
        <v>0</v>
      </c>
      <c r="S612" s="507"/>
      <c r="T612" s="508"/>
      <c r="U612" s="509">
        <f t="shared" si="231"/>
        <v>44</v>
      </c>
      <c r="V612" s="47">
        <f t="shared" si="219"/>
        <v>0</v>
      </c>
      <c r="W612" s="510"/>
    </row>
    <row r="613" spans="1:23" ht="12" customHeight="1">
      <c r="A613" s="498">
        <v>546030</v>
      </c>
      <c r="B613" s="499"/>
      <c r="C613" s="500"/>
      <c r="D613" s="886"/>
      <c r="E613" s="501"/>
      <c r="F613" s="501"/>
      <c r="G613" s="501"/>
      <c r="H613" s="501"/>
      <c r="I613" s="887"/>
      <c r="J613" s="515">
        <f t="shared" si="223"/>
        <v>0</v>
      </c>
      <c r="K613" s="888">
        <f t="shared" si="230"/>
        <v>0</v>
      </c>
      <c r="L613" s="888">
        <f t="shared" si="230"/>
        <v>0</v>
      </c>
      <c r="M613" s="888">
        <f t="shared" si="230"/>
        <v>0</v>
      </c>
      <c r="N613" s="515">
        <f t="shared" si="229"/>
        <v>0</v>
      </c>
      <c r="O613" s="509">
        <f t="shared" si="229"/>
        <v>0</v>
      </c>
      <c r="P613" s="515">
        <f t="shared" si="232"/>
        <v>0</v>
      </c>
      <c r="Q613" s="888">
        <f t="shared" si="232"/>
        <v>0</v>
      </c>
      <c r="R613" s="889">
        <f t="shared" si="227"/>
        <v>0</v>
      </c>
      <c r="S613" s="507"/>
      <c r="T613" s="508"/>
      <c r="U613" s="509">
        <f t="shared" si="231"/>
        <v>0</v>
      </c>
      <c r="V613" s="47">
        <f t="shared" si="219"/>
        <v>0</v>
      </c>
      <c r="W613" s="510"/>
    </row>
    <row r="614" spans="1:23" ht="12" customHeight="1">
      <c r="A614" s="498">
        <v>11250130</v>
      </c>
      <c r="B614" s="499"/>
      <c r="C614" s="500"/>
      <c r="D614" s="886"/>
      <c r="E614" s="501"/>
      <c r="F614" s="501"/>
      <c r="G614" s="501"/>
      <c r="H614" s="501"/>
      <c r="I614" s="887"/>
      <c r="J614" s="515">
        <f t="shared" si="223"/>
        <v>0</v>
      </c>
      <c r="K614" s="888">
        <f t="shared" si="230"/>
        <v>0</v>
      </c>
      <c r="L614" s="888">
        <f t="shared" si="230"/>
        <v>0</v>
      </c>
      <c r="M614" s="888">
        <f t="shared" si="230"/>
        <v>0</v>
      </c>
      <c r="N614" s="515">
        <f t="shared" si="229"/>
        <v>0</v>
      </c>
      <c r="O614" s="509">
        <f t="shared" si="229"/>
        <v>0</v>
      </c>
      <c r="P614" s="515">
        <f t="shared" si="232"/>
        <v>0</v>
      </c>
      <c r="Q614" s="888">
        <f t="shared" si="232"/>
        <v>0</v>
      </c>
      <c r="R614" s="889">
        <f t="shared" si="227"/>
        <v>0</v>
      </c>
      <c r="S614" s="507"/>
      <c r="T614" s="508"/>
      <c r="U614" s="509">
        <f t="shared" si="231"/>
        <v>0</v>
      </c>
      <c r="V614" s="47">
        <f t="shared" si="219"/>
        <v>0</v>
      </c>
      <c r="W614" s="510"/>
    </row>
    <row r="615" spans="1:23" ht="12" customHeight="1">
      <c r="A615" s="498">
        <v>11250133</v>
      </c>
      <c r="B615" s="499"/>
      <c r="C615" s="500"/>
      <c r="D615" s="886"/>
      <c r="E615" s="501"/>
      <c r="F615" s="501"/>
      <c r="G615" s="501"/>
      <c r="H615" s="501"/>
      <c r="I615" s="887"/>
      <c r="J615" s="515">
        <f t="shared" si="223"/>
        <v>0</v>
      </c>
      <c r="K615" s="888">
        <f t="shared" si="230"/>
        <v>0</v>
      </c>
      <c r="L615" s="888">
        <f t="shared" si="230"/>
        <v>0</v>
      </c>
      <c r="M615" s="888">
        <f t="shared" si="230"/>
        <v>0</v>
      </c>
      <c r="N615" s="515">
        <f t="shared" si="229"/>
        <v>0</v>
      </c>
      <c r="O615" s="509">
        <f t="shared" si="229"/>
        <v>0</v>
      </c>
      <c r="P615" s="515">
        <f t="shared" si="232"/>
        <v>0</v>
      </c>
      <c r="Q615" s="888">
        <f t="shared" si="232"/>
        <v>0</v>
      </c>
      <c r="R615" s="889">
        <f t="shared" si="227"/>
        <v>0</v>
      </c>
      <c r="S615" s="507"/>
      <c r="T615" s="508"/>
      <c r="U615" s="509">
        <f t="shared" si="231"/>
        <v>0</v>
      </c>
      <c r="V615" s="47">
        <f t="shared" si="219"/>
        <v>0</v>
      </c>
      <c r="W615" s="510"/>
    </row>
    <row r="616" spans="1:23" ht="12" customHeight="1">
      <c r="A616" s="498">
        <v>11250862</v>
      </c>
      <c r="B616" s="499"/>
      <c r="C616" s="500"/>
      <c r="D616" s="886"/>
      <c r="E616" s="501"/>
      <c r="F616" s="501"/>
      <c r="G616" s="501"/>
      <c r="H616" s="501"/>
      <c r="I616" s="887"/>
      <c r="J616" s="515">
        <f t="shared" si="223"/>
        <v>0</v>
      </c>
      <c r="K616" s="888">
        <f t="shared" si="230"/>
        <v>0</v>
      </c>
      <c r="L616" s="888">
        <f t="shared" si="230"/>
        <v>0</v>
      </c>
      <c r="M616" s="888">
        <f t="shared" si="230"/>
        <v>0</v>
      </c>
      <c r="N616" s="515">
        <f t="shared" si="229"/>
        <v>0</v>
      </c>
      <c r="O616" s="509">
        <f t="shared" si="229"/>
        <v>0</v>
      </c>
      <c r="P616" s="515">
        <f t="shared" si="232"/>
        <v>0</v>
      </c>
      <c r="Q616" s="888">
        <f t="shared" si="232"/>
        <v>0</v>
      </c>
      <c r="R616" s="889">
        <f t="shared" si="227"/>
        <v>0</v>
      </c>
      <c r="S616" s="507"/>
      <c r="T616" s="508"/>
      <c r="U616" s="509">
        <f t="shared" si="231"/>
        <v>0</v>
      </c>
      <c r="V616" s="47">
        <f t="shared" si="219"/>
        <v>0</v>
      </c>
      <c r="W616" s="510"/>
    </row>
    <row r="617" spans="1:23" ht="12" customHeight="1">
      <c r="A617" s="498">
        <v>11252892</v>
      </c>
      <c r="B617" s="499"/>
      <c r="C617" s="500"/>
      <c r="D617" s="886"/>
      <c r="E617" s="501"/>
      <c r="F617" s="501"/>
      <c r="G617" s="501"/>
      <c r="H617" s="501"/>
      <c r="I617" s="887"/>
      <c r="J617" s="515">
        <f t="shared" si="223"/>
        <v>0</v>
      </c>
      <c r="K617" s="888">
        <f t="shared" si="230"/>
        <v>0</v>
      </c>
      <c r="L617" s="888">
        <f t="shared" si="230"/>
        <v>0</v>
      </c>
      <c r="M617" s="888">
        <f t="shared" si="230"/>
        <v>0</v>
      </c>
      <c r="N617" s="515">
        <f t="shared" si="229"/>
        <v>0</v>
      </c>
      <c r="O617" s="509">
        <f t="shared" si="229"/>
        <v>0</v>
      </c>
      <c r="P617" s="515">
        <f t="shared" si="232"/>
        <v>0</v>
      </c>
      <c r="Q617" s="888">
        <f t="shared" si="232"/>
        <v>24</v>
      </c>
      <c r="R617" s="889">
        <f t="shared" si="227"/>
        <v>24</v>
      </c>
      <c r="S617" s="507"/>
      <c r="T617" s="508"/>
      <c r="U617" s="509">
        <f t="shared" si="231"/>
        <v>24</v>
      </c>
      <c r="V617" s="47">
        <f t="shared" si="219"/>
        <v>0</v>
      </c>
      <c r="W617" s="510"/>
    </row>
    <row r="618" spans="1:23" ht="12" customHeight="1">
      <c r="A618" s="498">
        <v>11259812</v>
      </c>
      <c r="B618" s="499"/>
      <c r="C618" s="500"/>
      <c r="D618" s="886"/>
      <c r="E618" s="501"/>
      <c r="F618" s="501"/>
      <c r="G618" s="501"/>
      <c r="H618" s="501"/>
      <c r="I618" s="887"/>
      <c r="J618" s="515">
        <f t="shared" si="223"/>
        <v>0</v>
      </c>
      <c r="K618" s="888">
        <f t="shared" si="230"/>
        <v>0</v>
      </c>
      <c r="L618" s="888">
        <f t="shared" si="230"/>
        <v>0</v>
      </c>
      <c r="M618" s="888">
        <f t="shared" si="230"/>
        <v>0</v>
      </c>
      <c r="N618" s="515">
        <f t="shared" si="229"/>
        <v>0</v>
      </c>
      <c r="O618" s="509">
        <f t="shared" si="229"/>
        <v>0</v>
      </c>
      <c r="P618" s="515">
        <f t="shared" si="232"/>
        <v>0</v>
      </c>
      <c r="Q618" s="888">
        <f t="shared" si="232"/>
        <v>0</v>
      </c>
      <c r="R618" s="889">
        <f t="shared" si="227"/>
        <v>0</v>
      </c>
      <c r="S618" s="507"/>
      <c r="T618" s="508"/>
      <c r="U618" s="509">
        <f t="shared" si="231"/>
        <v>0</v>
      </c>
      <c r="V618" s="47">
        <f t="shared" si="219"/>
        <v>0</v>
      </c>
      <c r="W618" s="510"/>
    </row>
    <row r="619" spans="1:23" ht="12" customHeight="1">
      <c r="A619" s="498">
        <v>11350118</v>
      </c>
      <c r="B619" s="499"/>
      <c r="C619" s="500"/>
      <c r="D619" s="886"/>
      <c r="E619" s="501"/>
      <c r="F619" s="501"/>
      <c r="G619" s="501"/>
      <c r="H619" s="501"/>
      <c r="I619" s="887"/>
      <c r="J619" s="515">
        <f t="shared" si="223"/>
        <v>0</v>
      </c>
      <c r="K619" s="888">
        <f t="shared" si="230"/>
        <v>0</v>
      </c>
      <c r="L619" s="888">
        <f t="shared" si="230"/>
        <v>0</v>
      </c>
      <c r="M619" s="888">
        <f t="shared" si="230"/>
        <v>0</v>
      </c>
      <c r="N619" s="515">
        <f t="shared" si="229"/>
        <v>0</v>
      </c>
      <c r="O619" s="509">
        <f t="shared" si="229"/>
        <v>0</v>
      </c>
      <c r="P619" s="515">
        <f t="shared" si="232"/>
        <v>0</v>
      </c>
      <c r="Q619" s="888">
        <f t="shared" si="232"/>
        <v>0</v>
      </c>
      <c r="R619" s="889">
        <f t="shared" si="227"/>
        <v>0</v>
      </c>
      <c r="S619" s="507"/>
      <c r="T619" s="508"/>
      <c r="U619" s="509">
        <f t="shared" si="231"/>
        <v>0</v>
      </c>
      <c r="V619" s="47">
        <f t="shared" si="219"/>
        <v>0</v>
      </c>
      <c r="W619" s="510"/>
    </row>
    <row r="620" spans="1:23" ht="12" customHeight="1">
      <c r="A620" s="498">
        <v>11350130</v>
      </c>
      <c r="B620" s="499"/>
      <c r="C620" s="500"/>
      <c r="D620" s="886"/>
      <c r="E620" s="501"/>
      <c r="F620" s="501"/>
      <c r="G620" s="501"/>
      <c r="H620" s="501"/>
      <c r="I620" s="887"/>
      <c r="J620" s="515">
        <f t="shared" si="223"/>
        <v>0</v>
      </c>
      <c r="K620" s="888">
        <f t="shared" si="230"/>
        <v>0</v>
      </c>
      <c r="L620" s="888">
        <f t="shared" si="230"/>
        <v>0</v>
      </c>
      <c r="M620" s="888">
        <f t="shared" si="230"/>
        <v>0</v>
      </c>
      <c r="N620" s="515">
        <f t="shared" si="229"/>
        <v>0</v>
      </c>
      <c r="O620" s="509">
        <f t="shared" si="229"/>
        <v>0</v>
      </c>
      <c r="P620" s="515">
        <f t="shared" si="232"/>
        <v>0</v>
      </c>
      <c r="Q620" s="888">
        <f t="shared" si="232"/>
        <v>0</v>
      </c>
      <c r="R620" s="889">
        <f t="shared" si="227"/>
        <v>0</v>
      </c>
      <c r="S620" s="507"/>
      <c r="T620" s="508"/>
      <c r="U620" s="509">
        <f t="shared" si="231"/>
        <v>0</v>
      </c>
      <c r="V620" s="47">
        <f t="shared" si="219"/>
        <v>0</v>
      </c>
      <c r="W620" s="510"/>
    </row>
    <row r="621" spans="1:23" ht="12" customHeight="1">
      <c r="A621" s="498">
        <v>11350133</v>
      </c>
      <c r="B621" s="499"/>
      <c r="C621" s="500"/>
      <c r="D621" s="886"/>
      <c r="E621" s="501"/>
      <c r="F621" s="501"/>
      <c r="G621" s="501"/>
      <c r="H621" s="501"/>
      <c r="I621" s="887"/>
      <c r="J621" s="515">
        <f t="shared" si="223"/>
        <v>0</v>
      </c>
      <c r="K621" s="888">
        <f t="shared" si="230"/>
        <v>0</v>
      </c>
      <c r="L621" s="888">
        <f t="shared" si="230"/>
        <v>0</v>
      </c>
      <c r="M621" s="888">
        <f t="shared" si="230"/>
        <v>0</v>
      </c>
      <c r="N621" s="515">
        <f t="shared" si="229"/>
        <v>0</v>
      </c>
      <c r="O621" s="509">
        <f t="shared" si="229"/>
        <v>0</v>
      </c>
      <c r="P621" s="515">
        <f t="shared" si="232"/>
        <v>0</v>
      </c>
      <c r="Q621" s="888">
        <f t="shared" si="232"/>
        <v>0</v>
      </c>
      <c r="R621" s="889">
        <f t="shared" si="227"/>
        <v>0</v>
      </c>
      <c r="S621" s="507"/>
      <c r="T621" s="508"/>
      <c r="U621" s="509">
        <f t="shared" si="231"/>
        <v>0</v>
      </c>
      <c r="V621" s="47">
        <f t="shared" si="219"/>
        <v>0</v>
      </c>
      <c r="W621" s="510"/>
    </row>
    <row r="622" spans="1:23" ht="12" customHeight="1">
      <c r="A622" s="498">
        <v>11350862</v>
      </c>
      <c r="B622" s="499"/>
      <c r="C622" s="500"/>
      <c r="D622" s="886"/>
      <c r="E622" s="501"/>
      <c r="F622" s="501"/>
      <c r="G622" s="501"/>
      <c r="H622" s="501"/>
      <c r="I622" s="887"/>
      <c r="J622" s="515">
        <f t="shared" si="223"/>
        <v>0</v>
      </c>
      <c r="K622" s="888">
        <f t="shared" si="230"/>
        <v>0</v>
      </c>
      <c r="L622" s="888">
        <f t="shared" si="230"/>
        <v>0</v>
      </c>
      <c r="M622" s="888">
        <f t="shared" si="230"/>
        <v>0</v>
      </c>
      <c r="N622" s="515">
        <f t="shared" si="229"/>
        <v>0</v>
      </c>
      <c r="O622" s="509">
        <f t="shared" si="229"/>
        <v>0</v>
      </c>
      <c r="P622" s="515">
        <f t="shared" si="232"/>
        <v>0</v>
      </c>
      <c r="Q622" s="888">
        <f t="shared" si="232"/>
        <v>0</v>
      </c>
      <c r="R622" s="889">
        <f t="shared" si="227"/>
        <v>0</v>
      </c>
      <c r="S622" s="507"/>
      <c r="T622" s="508"/>
      <c r="U622" s="509">
        <f t="shared" si="231"/>
        <v>0</v>
      </c>
      <c r="V622" s="47">
        <f t="shared" si="219"/>
        <v>0</v>
      </c>
      <c r="W622" s="510"/>
    </row>
    <row r="623" spans="1:23" ht="12" customHeight="1">
      <c r="A623" s="498">
        <v>11350817</v>
      </c>
      <c r="B623" s="499"/>
      <c r="C623" s="500"/>
      <c r="D623" s="886"/>
      <c r="E623" s="501"/>
      <c r="F623" s="501"/>
      <c r="G623" s="501"/>
      <c r="H623" s="501"/>
      <c r="I623" s="887"/>
      <c r="J623" s="515">
        <f t="shared" si="223"/>
        <v>0</v>
      </c>
      <c r="K623" s="888">
        <f t="shared" si="230"/>
        <v>0</v>
      </c>
      <c r="L623" s="888">
        <f t="shared" si="230"/>
        <v>0</v>
      </c>
      <c r="M623" s="888">
        <f t="shared" si="230"/>
        <v>0</v>
      </c>
      <c r="N623" s="515">
        <f t="shared" si="229"/>
        <v>0</v>
      </c>
      <c r="O623" s="509">
        <f t="shared" si="229"/>
        <v>0</v>
      </c>
      <c r="P623" s="515">
        <f t="shared" si="232"/>
        <v>0</v>
      </c>
      <c r="Q623" s="888">
        <f t="shared" si="232"/>
        <v>0</v>
      </c>
      <c r="R623" s="889">
        <f t="shared" si="227"/>
        <v>0</v>
      </c>
      <c r="S623" s="507"/>
      <c r="T623" s="508"/>
      <c r="U623" s="509">
        <f t="shared" si="231"/>
        <v>0</v>
      </c>
      <c r="V623" s="47">
        <f t="shared" si="219"/>
        <v>0</v>
      </c>
      <c r="W623" s="510"/>
    </row>
    <row r="624" spans="1:23" ht="12" customHeight="1">
      <c r="A624" s="498">
        <v>11352830</v>
      </c>
      <c r="B624" s="499"/>
      <c r="C624" s="500"/>
      <c r="D624" s="886"/>
      <c r="E624" s="501"/>
      <c r="F624" s="501"/>
      <c r="G624" s="501"/>
      <c r="H624" s="501"/>
      <c r="I624" s="887"/>
      <c r="J624" s="515">
        <f t="shared" si="223"/>
        <v>0</v>
      </c>
      <c r="K624" s="888">
        <f t="shared" si="230"/>
        <v>0</v>
      </c>
      <c r="L624" s="888">
        <f t="shared" si="230"/>
        <v>0</v>
      </c>
      <c r="M624" s="888">
        <f t="shared" si="230"/>
        <v>0</v>
      </c>
      <c r="N624" s="515">
        <f t="shared" si="229"/>
        <v>0</v>
      </c>
      <c r="O624" s="509">
        <f t="shared" si="229"/>
        <v>0</v>
      </c>
      <c r="P624" s="515">
        <f t="shared" si="232"/>
        <v>0</v>
      </c>
      <c r="Q624" s="888">
        <f t="shared" si="232"/>
        <v>0</v>
      </c>
      <c r="R624" s="889">
        <f t="shared" si="227"/>
        <v>0</v>
      </c>
      <c r="S624" s="507"/>
      <c r="T624" s="508"/>
      <c r="U624" s="509">
        <f t="shared" si="231"/>
        <v>0</v>
      </c>
      <c r="V624" s="47">
        <f t="shared" si="219"/>
        <v>0</v>
      </c>
      <c r="W624" s="510"/>
    </row>
    <row r="625" spans="1:23" ht="12" customHeight="1">
      <c r="A625" s="498">
        <v>11352892</v>
      </c>
      <c r="B625" s="499"/>
      <c r="C625" s="500"/>
      <c r="D625" s="886"/>
      <c r="E625" s="501"/>
      <c r="F625" s="501"/>
      <c r="G625" s="501"/>
      <c r="H625" s="501"/>
      <c r="I625" s="887"/>
      <c r="J625" s="515">
        <f t="shared" si="223"/>
        <v>0</v>
      </c>
      <c r="K625" s="888">
        <f t="shared" si="230"/>
        <v>0</v>
      </c>
      <c r="L625" s="888">
        <f t="shared" si="230"/>
        <v>0</v>
      </c>
      <c r="M625" s="888">
        <f t="shared" si="230"/>
        <v>0</v>
      </c>
      <c r="N625" s="515">
        <f t="shared" si="229"/>
        <v>0</v>
      </c>
      <c r="O625" s="509">
        <f t="shared" si="229"/>
        <v>0</v>
      </c>
      <c r="P625" s="515">
        <f t="shared" si="232"/>
        <v>0</v>
      </c>
      <c r="Q625" s="888">
        <f t="shared" si="232"/>
        <v>56</v>
      </c>
      <c r="R625" s="889">
        <f t="shared" si="227"/>
        <v>56</v>
      </c>
      <c r="S625" s="507"/>
      <c r="T625" s="508"/>
      <c r="U625" s="509">
        <f t="shared" si="231"/>
        <v>56</v>
      </c>
      <c r="V625" s="47">
        <f t="shared" si="219"/>
        <v>0</v>
      </c>
      <c r="W625" s="510"/>
    </row>
    <row r="626" spans="1:23" ht="12" customHeight="1">
      <c r="A626" s="498">
        <v>11359812</v>
      </c>
      <c r="B626" s="499"/>
      <c r="C626" s="500"/>
      <c r="D626" s="886"/>
      <c r="E626" s="501"/>
      <c r="F626" s="501"/>
      <c r="G626" s="501"/>
      <c r="H626" s="501"/>
      <c r="I626" s="887"/>
      <c r="J626" s="515">
        <f t="shared" si="223"/>
        <v>0</v>
      </c>
      <c r="K626" s="888">
        <f t="shared" si="230"/>
        <v>0</v>
      </c>
      <c r="L626" s="888">
        <f t="shared" si="230"/>
        <v>0</v>
      </c>
      <c r="M626" s="888">
        <f t="shared" si="230"/>
        <v>0</v>
      </c>
      <c r="N626" s="515">
        <f t="shared" ref="N626:O645" si="233">SUMIF($A$10:$A$382,$A626,N$10:N$382)</f>
        <v>0</v>
      </c>
      <c r="O626" s="509">
        <f t="shared" si="233"/>
        <v>0</v>
      </c>
      <c r="P626" s="515">
        <f t="shared" si="232"/>
        <v>0</v>
      </c>
      <c r="Q626" s="888">
        <f t="shared" si="232"/>
        <v>0</v>
      </c>
      <c r="R626" s="889">
        <f t="shared" si="227"/>
        <v>0</v>
      </c>
      <c r="S626" s="507"/>
      <c r="T626" s="508"/>
      <c r="U626" s="509">
        <f t="shared" si="231"/>
        <v>0</v>
      </c>
      <c r="V626" s="47">
        <f t="shared" si="219"/>
        <v>0</v>
      </c>
      <c r="W626" s="510"/>
    </row>
    <row r="627" spans="1:23" ht="12" customHeight="1">
      <c r="A627" s="498">
        <v>11450118</v>
      </c>
      <c r="B627" s="499"/>
      <c r="C627" s="500"/>
      <c r="D627" s="886"/>
      <c r="E627" s="501"/>
      <c r="F627" s="501"/>
      <c r="G627" s="501"/>
      <c r="H627" s="501"/>
      <c r="I627" s="887"/>
      <c r="J627" s="515">
        <f t="shared" si="223"/>
        <v>0</v>
      </c>
      <c r="K627" s="888">
        <f t="shared" si="230"/>
        <v>0</v>
      </c>
      <c r="L627" s="888">
        <f t="shared" si="230"/>
        <v>0</v>
      </c>
      <c r="M627" s="888">
        <f t="shared" si="230"/>
        <v>0</v>
      </c>
      <c r="N627" s="515">
        <f t="shared" si="233"/>
        <v>0</v>
      </c>
      <c r="O627" s="509">
        <f t="shared" si="233"/>
        <v>0</v>
      </c>
      <c r="P627" s="515">
        <f t="shared" si="232"/>
        <v>0</v>
      </c>
      <c r="Q627" s="888">
        <f t="shared" si="232"/>
        <v>0</v>
      </c>
      <c r="R627" s="889">
        <f t="shared" si="227"/>
        <v>0</v>
      </c>
      <c r="S627" s="507"/>
      <c r="T627" s="508"/>
      <c r="U627" s="509">
        <f t="shared" si="231"/>
        <v>0</v>
      </c>
      <c r="V627" s="47">
        <f t="shared" si="219"/>
        <v>0</v>
      </c>
      <c r="W627" s="510"/>
    </row>
    <row r="628" spans="1:23" ht="12" customHeight="1">
      <c r="A628" s="498">
        <v>11450130</v>
      </c>
      <c r="B628" s="499"/>
      <c r="C628" s="500"/>
      <c r="D628" s="886"/>
      <c r="E628" s="501"/>
      <c r="F628" s="501"/>
      <c r="G628" s="501"/>
      <c r="H628" s="501"/>
      <c r="I628" s="887"/>
      <c r="J628" s="515">
        <f t="shared" si="223"/>
        <v>0</v>
      </c>
      <c r="K628" s="888">
        <f t="shared" si="230"/>
        <v>0</v>
      </c>
      <c r="L628" s="888">
        <f t="shared" si="230"/>
        <v>0</v>
      </c>
      <c r="M628" s="888">
        <f t="shared" si="230"/>
        <v>0</v>
      </c>
      <c r="N628" s="515">
        <f t="shared" si="233"/>
        <v>0</v>
      </c>
      <c r="O628" s="509">
        <f t="shared" si="233"/>
        <v>0</v>
      </c>
      <c r="P628" s="515">
        <f t="shared" si="232"/>
        <v>0</v>
      </c>
      <c r="Q628" s="888">
        <f t="shared" si="232"/>
        <v>0</v>
      </c>
      <c r="R628" s="889">
        <f t="shared" si="227"/>
        <v>0</v>
      </c>
      <c r="S628" s="507"/>
      <c r="T628" s="508"/>
      <c r="U628" s="509">
        <f t="shared" si="231"/>
        <v>0</v>
      </c>
      <c r="V628" s="47">
        <f t="shared" ref="V628:V693" si="234">O628+R628-U628</f>
        <v>0</v>
      </c>
      <c r="W628" s="510"/>
    </row>
    <row r="629" spans="1:23" ht="12" customHeight="1">
      <c r="A629" s="498">
        <v>11450817</v>
      </c>
      <c r="B629" s="499"/>
      <c r="C629" s="500"/>
      <c r="D629" s="886"/>
      <c r="E629" s="501"/>
      <c r="F629" s="501"/>
      <c r="G629" s="501"/>
      <c r="H629" s="501"/>
      <c r="I629" s="887"/>
      <c r="J629" s="515">
        <f t="shared" si="223"/>
        <v>0</v>
      </c>
      <c r="K629" s="888">
        <f t="shared" si="230"/>
        <v>0</v>
      </c>
      <c r="L629" s="888">
        <f t="shared" si="230"/>
        <v>0</v>
      </c>
      <c r="M629" s="888">
        <f t="shared" si="230"/>
        <v>0</v>
      </c>
      <c r="N629" s="515">
        <f t="shared" si="233"/>
        <v>0</v>
      </c>
      <c r="O629" s="509">
        <f t="shared" si="233"/>
        <v>0</v>
      </c>
      <c r="P629" s="515">
        <f t="shared" si="232"/>
        <v>0</v>
      </c>
      <c r="Q629" s="888">
        <f t="shared" si="232"/>
        <v>0</v>
      </c>
      <c r="R629" s="889">
        <f t="shared" si="227"/>
        <v>0</v>
      </c>
      <c r="S629" s="507"/>
      <c r="T629" s="508"/>
      <c r="U629" s="509">
        <f t="shared" si="231"/>
        <v>0</v>
      </c>
      <c r="V629" s="47">
        <f t="shared" si="234"/>
        <v>0</v>
      </c>
      <c r="W629" s="510"/>
    </row>
    <row r="630" spans="1:23" ht="12" customHeight="1">
      <c r="A630" s="498">
        <v>11450862</v>
      </c>
      <c r="B630" s="499"/>
      <c r="C630" s="500"/>
      <c r="D630" s="886"/>
      <c r="E630" s="501"/>
      <c r="F630" s="501"/>
      <c r="G630" s="501"/>
      <c r="H630" s="501"/>
      <c r="I630" s="887"/>
      <c r="J630" s="515">
        <f t="shared" si="223"/>
        <v>0</v>
      </c>
      <c r="K630" s="888">
        <f t="shared" ref="K630:M649" si="235">SUMIF($A$10:$A$377,$A630,K$10:K$377)</f>
        <v>0</v>
      </c>
      <c r="L630" s="888">
        <f t="shared" si="235"/>
        <v>0</v>
      </c>
      <c r="M630" s="888">
        <f t="shared" si="235"/>
        <v>0</v>
      </c>
      <c r="N630" s="515">
        <f t="shared" si="233"/>
        <v>0</v>
      </c>
      <c r="O630" s="509">
        <f t="shared" si="233"/>
        <v>0</v>
      </c>
      <c r="P630" s="515">
        <f t="shared" si="232"/>
        <v>0</v>
      </c>
      <c r="Q630" s="888">
        <f t="shared" si="232"/>
        <v>0</v>
      </c>
      <c r="R630" s="889">
        <f t="shared" si="227"/>
        <v>0</v>
      </c>
      <c r="S630" s="507"/>
      <c r="T630" s="508"/>
      <c r="U630" s="509">
        <f t="shared" si="231"/>
        <v>0</v>
      </c>
      <c r="V630" s="47">
        <f t="shared" si="234"/>
        <v>0</v>
      </c>
      <c r="W630" s="510"/>
    </row>
    <row r="631" spans="1:23" ht="12" customHeight="1">
      <c r="A631" s="498">
        <v>11452812</v>
      </c>
      <c r="B631" s="499"/>
      <c r="C631" s="500"/>
      <c r="D631" s="886"/>
      <c r="E631" s="501"/>
      <c r="F631" s="501"/>
      <c r="G631" s="501"/>
      <c r="H631" s="501"/>
      <c r="I631" s="887"/>
      <c r="J631" s="515">
        <f t="shared" si="223"/>
        <v>0</v>
      </c>
      <c r="K631" s="888">
        <f t="shared" si="235"/>
        <v>0</v>
      </c>
      <c r="L631" s="888">
        <f t="shared" si="235"/>
        <v>0</v>
      </c>
      <c r="M631" s="888">
        <f t="shared" si="235"/>
        <v>0</v>
      </c>
      <c r="N631" s="515">
        <f t="shared" si="233"/>
        <v>0</v>
      </c>
      <c r="O631" s="509">
        <f t="shared" si="233"/>
        <v>0</v>
      </c>
      <c r="P631" s="515">
        <f t="shared" si="232"/>
        <v>0</v>
      </c>
      <c r="Q631" s="888">
        <f t="shared" si="232"/>
        <v>0</v>
      </c>
      <c r="R631" s="889">
        <f t="shared" si="227"/>
        <v>0</v>
      </c>
      <c r="S631" s="507"/>
      <c r="T631" s="508"/>
      <c r="U631" s="509">
        <f t="shared" si="231"/>
        <v>0</v>
      </c>
      <c r="V631" s="47">
        <f t="shared" si="234"/>
        <v>0</v>
      </c>
      <c r="W631" s="510"/>
    </row>
    <row r="632" spans="1:23" ht="12" customHeight="1">
      <c r="A632" s="498">
        <v>11452835</v>
      </c>
      <c r="B632" s="499"/>
      <c r="C632" s="500"/>
      <c r="D632" s="886"/>
      <c r="E632" s="501"/>
      <c r="F632" s="501"/>
      <c r="G632" s="501"/>
      <c r="H632" s="501"/>
      <c r="I632" s="887"/>
      <c r="J632" s="515">
        <f t="shared" si="223"/>
        <v>0</v>
      </c>
      <c r="K632" s="888">
        <f t="shared" si="235"/>
        <v>0</v>
      </c>
      <c r="L632" s="888">
        <f t="shared" si="235"/>
        <v>0</v>
      </c>
      <c r="M632" s="888">
        <f t="shared" si="235"/>
        <v>0</v>
      </c>
      <c r="N632" s="515">
        <f t="shared" si="233"/>
        <v>0</v>
      </c>
      <c r="O632" s="509">
        <f t="shared" si="233"/>
        <v>0</v>
      </c>
      <c r="P632" s="515">
        <f t="shared" ref="P632:Q651" si="236">SUMIF($A$10:$A$377,$A632,P$10:P$377)</f>
        <v>0</v>
      </c>
      <c r="Q632" s="888">
        <f t="shared" si="236"/>
        <v>130</v>
      </c>
      <c r="R632" s="889">
        <f t="shared" si="227"/>
        <v>130</v>
      </c>
      <c r="S632" s="507"/>
      <c r="T632" s="508"/>
      <c r="U632" s="509">
        <f t="shared" si="231"/>
        <v>130</v>
      </c>
      <c r="V632" s="47">
        <f t="shared" si="234"/>
        <v>0</v>
      </c>
      <c r="W632" s="510"/>
    </row>
    <row r="633" spans="1:23" ht="12" customHeight="1">
      <c r="A633" s="498">
        <v>11550130</v>
      </c>
      <c r="B633" s="499"/>
      <c r="C633" s="500"/>
      <c r="D633" s="886"/>
      <c r="E633" s="501"/>
      <c r="F633" s="501"/>
      <c r="G633" s="501"/>
      <c r="H633" s="501"/>
      <c r="I633" s="887"/>
      <c r="J633" s="515">
        <f t="shared" si="223"/>
        <v>0</v>
      </c>
      <c r="K633" s="888">
        <f t="shared" si="235"/>
        <v>0</v>
      </c>
      <c r="L633" s="888">
        <f t="shared" si="235"/>
        <v>0</v>
      </c>
      <c r="M633" s="888">
        <f t="shared" si="235"/>
        <v>0</v>
      </c>
      <c r="N633" s="515">
        <f t="shared" si="233"/>
        <v>0</v>
      </c>
      <c r="O633" s="509">
        <f t="shared" si="233"/>
        <v>0</v>
      </c>
      <c r="P633" s="515">
        <f t="shared" si="236"/>
        <v>0</v>
      </c>
      <c r="Q633" s="888">
        <f t="shared" si="236"/>
        <v>0</v>
      </c>
      <c r="R633" s="889">
        <f t="shared" si="227"/>
        <v>0</v>
      </c>
      <c r="S633" s="507"/>
      <c r="T633" s="508"/>
      <c r="U633" s="509">
        <f t="shared" si="231"/>
        <v>0</v>
      </c>
      <c r="V633" s="47">
        <f t="shared" si="234"/>
        <v>0</v>
      </c>
      <c r="W633" s="510"/>
    </row>
    <row r="634" spans="1:23" ht="12" customHeight="1">
      <c r="A634" s="498">
        <v>12202117</v>
      </c>
      <c r="B634" s="499"/>
      <c r="C634" s="500"/>
      <c r="D634" s="886"/>
      <c r="E634" s="501"/>
      <c r="F634" s="501"/>
      <c r="G634" s="501"/>
      <c r="H634" s="501"/>
      <c r="I634" s="887"/>
      <c r="J634" s="515">
        <f t="shared" si="223"/>
        <v>0</v>
      </c>
      <c r="K634" s="888">
        <f t="shared" si="235"/>
        <v>0</v>
      </c>
      <c r="L634" s="888">
        <f t="shared" si="235"/>
        <v>0</v>
      </c>
      <c r="M634" s="888">
        <f t="shared" si="235"/>
        <v>0</v>
      </c>
      <c r="N634" s="515">
        <f t="shared" si="233"/>
        <v>0</v>
      </c>
      <c r="O634" s="509">
        <f t="shared" si="233"/>
        <v>0</v>
      </c>
      <c r="P634" s="515">
        <f t="shared" si="236"/>
        <v>0</v>
      </c>
      <c r="Q634" s="888">
        <f t="shared" si="236"/>
        <v>0</v>
      </c>
      <c r="R634" s="889">
        <f t="shared" si="227"/>
        <v>0</v>
      </c>
      <c r="S634" s="507"/>
      <c r="T634" s="508"/>
      <c r="U634" s="509">
        <f t="shared" si="231"/>
        <v>0</v>
      </c>
      <c r="V634" s="47">
        <f t="shared" si="234"/>
        <v>0</v>
      </c>
      <c r="W634" s="510"/>
    </row>
    <row r="635" spans="1:23" ht="12" customHeight="1">
      <c r="A635" s="498">
        <v>12202844</v>
      </c>
      <c r="B635" s="499"/>
      <c r="C635" s="500"/>
      <c r="D635" s="886"/>
      <c r="E635" s="501"/>
      <c r="F635" s="501"/>
      <c r="G635" s="501"/>
      <c r="H635" s="501"/>
      <c r="I635" s="887"/>
      <c r="J635" s="515">
        <f t="shared" si="223"/>
        <v>0</v>
      </c>
      <c r="K635" s="888">
        <f t="shared" si="235"/>
        <v>0</v>
      </c>
      <c r="L635" s="888">
        <f t="shared" si="235"/>
        <v>0</v>
      </c>
      <c r="M635" s="888">
        <f t="shared" si="235"/>
        <v>0</v>
      </c>
      <c r="N635" s="515">
        <f t="shared" si="233"/>
        <v>0</v>
      </c>
      <c r="O635" s="509">
        <f t="shared" si="233"/>
        <v>0</v>
      </c>
      <c r="P635" s="515">
        <f t="shared" si="236"/>
        <v>0</v>
      </c>
      <c r="Q635" s="888">
        <f t="shared" si="236"/>
        <v>0</v>
      </c>
      <c r="R635" s="889">
        <f t="shared" si="227"/>
        <v>0</v>
      </c>
      <c r="S635" s="507"/>
      <c r="T635" s="508"/>
      <c r="U635" s="509">
        <f t="shared" si="231"/>
        <v>0</v>
      </c>
      <c r="V635" s="47">
        <f t="shared" si="234"/>
        <v>0</v>
      </c>
      <c r="W635" s="510"/>
    </row>
    <row r="636" spans="1:23" ht="12" customHeight="1">
      <c r="A636" s="498">
        <v>12202885</v>
      </c>
      <c r="B636" s="499"/>
      <c r="C636" s="500"/>
      <c r="D636" s="886"/>
      <c r="E636" s="501"/>
      <c r="F636" s="501"/>
      <c r="G636" s="501"/>
      <c r="H636" s="501"/>
      <c r="I636" s="887"/>
      <c r="J636" s="515">
        <f t="shared" si="223"/>
        <v>0</v>
      </c>
      <c r="K636" s="888">
        <f t="shared" si="235"/>
        <v>0</v>
      </c>
      <c r="L636" s="888">
        <f t="shared" si="235"/>
        <v>0</v>
      </c>
      <c r="M636" s="888">
        <f t="shared" si="235"/>
        <v>0</v>
      </c>
      <c r="N636" s="515">
        <f t="shared" si="233"/>
        <v>0</v>
      </c>
      <c r="O636" s="509">
        <f t="shared" si="233"/>
        <v>0</v>
      </c>
      <c r="P636" s="515">
        <f t="shared" si="236"/>
        <v>0</v>
      </c>
      <c r="Q636" s="888">
        <f t="shared" si="236"/>
        <v>0</v>
      </c>
      <c r="R636" s="889">
        <f t="shared" si="227"/>
        <v>0</v>
      </c>
      <c r="S636" s="507"/>
      <c r="T636" s="508"/>
      <c r="U636" s="509">
        <f t="shared" si="231"/>
        <v>0</v>
      </c>
      <c r="V636" s="47">
        <f t="shared" si="234"/>
        <v>0</v>
      </c>
      <c r="W636" s="510"/>
    </row>
    <row r="637" spans="1:23" ht="12" customHeight="1">
      <c r="A637" s="498">
        <v>12213118</v>
      </c>
      <c r="B637" s="499"/>
      <c r="C637" s="500"/>
      <c r="D637" s="886"/>
      <c r="E637" s="501"/>
      <c r="F637" s="501"/>
      <c r="G637" s="501"/>
      <c r="H637" s="501"/>
      <c r="I637" s="887"/>
      <c r="J637" s="515">
        <f t="shared" si="223"/>
        <v>0</v>
      </c>
      <c r="K637" s="888">
        <f t="shared" si="235"/>
        <v>0</v>
      </c>
      <c r="L637" s="888">
        <f t="shared" si="235"/>
        <v>0</v>
      </c>
      <c r="M637" s="888">
        <f t="shared" si="235"/>
        <v>0</v>
      </c>
      <c r="N637" s="515">
        <f t="shared" si="233"/>
        <v>0</v>
      </c>
      <c r="O637" s="509">
        <f t="shared" si="233"/>
        <v>0</v>
      </c>
      <c r="P637" s="515">
        <f t="shared" si="236"/>
        <v>0</v>
      </c>
      <c r="Q637" s="888">
        <f t="shared" si="236"/>
        <v>0</v>
      </c>
      <c r="R637" s="889">
        <f t="shared" si="227"/>
        <v>0</v>
      </c>
      <c r="S637" s="507"/>
      <c r="T637" s="508"/>
      <c r="U637" s="509">
        <f t="shared" si="231"/>
        <v>0</v>
      </c>
      <c r="V637" s="47">
        <f t="shared" si="234"/>
        <v>0</v>
      </c>
      <c r="W637" s="510"/>
    </row>
    <row r="638" spans="1:23" ht="12" customHeight="1">
      <c r="A638" s="498">
        <v>12213130</v>
      </c>
      <c r="B638" s="499"/>
      <c r="C638" s="500"/>
      <c r="D638" s="886"/>
      <c r="E638" s="501"/>
      <c r="F638" s="501"/>
      <c r="G638" s="501"/>
      <c r="H638" s="501"/>
      <c r="I638" s="887"/>
      <c r="J638" s="515">
        <f t="shared" si="223"/>
        <v>0</v>
      </c>
      <c r="K638" s="888">
        <f t="shared" si="235"/>
        <v>0</v>
      </c>
      <c r="L638" s="888">
        <f t="shared" si="235"/>
        <v>0</v>
      </c>
      <c r="M638" s="888">
        <f t="shared" si="235"/>
        <v>0</v>
      </c>
      <c r="N638" s="515">
        <f t="shared" si="233"/>
        <v>0</v>
      </c>
      <c r="O638" s="509">
        <f t="shared" si="233"/>
        <v>0</v>
      </c>
      <c r="P638" s="515">
        <f t="shared" si="236"/>
        <v>0</v>
      </c>
      <c r="Q638" s="888">
        <f t="shared" si="236"/>
        <v>0</v>
      </c>
      <c r="R638" s="889">
        <f t="shared" si="227"/>
        <v>0</v>
      </c>
      <c r="S638" s="507"/>
      <c r="T638" s="508"/>
      <c r="U638" s="509">
        <f t="shared" si="231"/>
        <v>0</v>
      </c>
      <c r="V638" s="47">
        <f t="shared" si="234"/>
        <v>0</v>
      </c>
      <c r="W638" s="510"/>
    </row>
    <row r="639" spans="1:23" ht="12" customHeight="1">
      <c r="A639" s="498">
        <v>12302110</v>
      </c>
      <c r="B639" s="499"/>
      <c r="C639" s="500"/>
      <c r="D639" s="886"/>
      <c r="E639" s="501"/>
      <c r="F639" s="501"/>
      <c r="G639" s="501"/>
      <c r="H639" s="501"/>
      <c r="I639" s="887"/>
      <c r="J639" s="515">
        <f t="shared" si="223"/>
        <v>0</v>
      </c>
      <c r="K639" s="888">
        <f t="shared" si="235"/>
        <v>0</v>
      </c>
      <c r="L639" s="888">
        <f t="shared" si="235"/>
        <v>0</v>
      </c>
      <c r="M639" s="888">
        <f t="shared" si="235"/>
        <v>0</v>
      </c>
      <c r="N639" s="515">
        <f t="shared" si="233"/>
        <v>0</v>
      </c>
      <c r="O639" s="509">
        <f t="shared" si="233"/>
        <v>0</v>
      </c>
      <c r="P639" s="515">
        <f t="shared" si="236"/>
        <v>0</v>
      </c>
      <c r="Q639" s="888">
        <f t="shared" si="236"/>
        <v>0</v>
      </c>
      <c r="R639" s="889">
        <f t="shared" si="227"/>
        <v>0</v>
      </c>
      <c r="S639" s="507"/>
      <c r="T639" s="508"/>
      <c r="U639" s="509">
        <f t="shared" si="231"/>
        <v>0</v>
      </c>
      <c r="V639" s="47">
        <f t="shared" si="234"/>
        <v>0</v>
      </c>
      <c r="W639" s="510"/>
    </row>
    <row r="640" spans="1:23" ht="12" customHeight="1">
      <c r="A640" s="498">
        <v>12302118</v>
      </c>
      <c r="B640" s="499"/>
      <c r="C640" s="500"/>
      <c r="D640" s="886"/>
      <c r="E640" s="501"/>
      <c r="F640" s="501"/>
      <c r="G640" s="501"/>
      <c r="H640" s="501"/>
      <c r="I640" s="887"/>
      <c r="J640" s="515">
        <f t="shared" si="223"/>
        <v>0</v>
      </c>
      <c r="K640" s="888">
        <f t="shared" si="235"/>
        <v>0</v>
      </c>
      <c r="L640" s="888">
        <f t="shared" si="235"/>
        <v>0</v>
      </c>
      <c r="M640" s="888">
        <f t="shared" si="235"/>
        <v>0</v>
      </c>
      <c r="N640" s="515">
        <f t="shared" si="233"/>
        <v>0</v>
      </c>
      <c r="O640" s="509">
        <f t="shared" si="233"/>
        <v>0</v>
      </c>
      <c r="P640" s="515">
        <f t="shared" si="236"/>
        <v>0</v>
      </c>
      <c r="Q640" s="888">
        <f t="shared" si="236"/>
        <v>0</v>
      </c>
      <c r="R640" s="889">
        <f t="shared" si="227"/>
        <v>0</v>
      </c>
      <c r="S640" s="507"/>
      <c r="T640" s="508"/>
      <c r="U640" s="509">
        <f t="shared" si="231"/>
        <v>0</v>
      </c>
      <c r="V640" s="47">
        <f t="shared" si="234"/>
        <v>0</v>
      </c>
      <c r="W640" s="510"/>
    </row>
    <row r="641" spans="1:23" ht="12" customHeight="1">
      <c r="A641" s="498">
        <v>12302122</v>
      </c>
      <c r="B641" s="499"/>
      <c r="C641" s="500"/>
      <c r="D641" s="886"/>
      <c r="E641" s="501"/>
      <c r="F641" s="501"/>
      <c r="G641" s="501"/>
      <c r="H641" s="501"/>
      <c r="I641" s="887"/>
      <c r="J641" s="515">
        <f t="shared" si="223"/>
        <v>0</v>
      </c>
      <c r="K641" s="888">
        <f t="shared" si="235"/>
        <v>0</v>
      </c>
      <c r="L641" s="888">
        <f t="shared" si="235"/>
        <v>0</v>
      </c>
      <c r="M641" s="888">
        <f t="shared" si="235"/>
        <v>0</v>
      </c>
      <c r="N641" s="515">
        <f t="shared" si="233"/>
        <v>0</v>
      </c>
      <c r="O641" s="509">
        <f t="shared" si="233"/>
        <v>0</v>
      </c>
      <c r="P641" s="515">
        <f t="shared" si="236"/>
        <v>0</v>
      </c>
      <c r="Q641" s="888">
        <f t="shared" si="236"/>
        <v>0</v>
      </c>
      <c r="R641" s="889">
        <f t="shared" si="227"/>
        <v>0</v>
      </c>
      <c r="S641" s="507"/>
      <c r="T641" s="508"/>
      <c r="U641" s="509">
        <f t="shared" si="231"/>
        <v>0</v>
      </c>
      <c r="V641" s="47">
        <f t="shared" si="234"/>
        <v>0</v>
      </c>
      <c r="W641" s="510"/>
    </row>
    <row r="642" spans="1:23" ht="12" customHeight="1">
      <c r="A642" s="498">
        <v>12302835</v>
      </c>
      <c r="B642" s="499"/>
      <c r="C642" s="500"/>
      <c r="D642" s="886"/>
      <c r="E642" s="501"/>
      <c r="F642" s="501"/>
      <c r="G642" s="501"/>
      <c r="H642" s="501"/>
      <c r="I642" s="887"/>
      <c r="J642" s="515">
        <f t="shared" ref="J642:J705" si="237">SUMIF($A$10:$A$382,$A642,J$10:J$382)</f>
        <v>0</v>
      </c>
      <c r="K642" s="888">
        <f t="shared" si="235"/>
        <v>0</v>
      </c>
      <c r="L642" s="888">
        <f t="shared" si="235"/>
        <v>0</v>
      </c>
      <c r="M642" s="888">
        <f t="shared" si="235"/>
        <v>0</v>
      </c>
      <c r="N642" s="515">
        <f t="shared" si="233"/>
        <v>0</v>
      </c>
      <c r="O642" s="509">
        <f t="shared" si="233"/>
        <v>0</v>
      </c>
      <c r="P642" s="515">
        <f t="shared" si="236"/>
        <v>0</v>
      </c>
      <c r="Q642" s="888">
        <f t="shared" si="236"/>
        <v>0</v>
      </c>
      <c r="R642" s="889">
        <f t="shared" si="227"/>
        <v>0</v>
      </c>
      <c r="S642" s="507"/>
      <c r="T642" s="508"/>
      <c r="U642" s="509">
        <f t="shared" si="231"/>
        <v>0</v>
      </c>
      <c r="V642" s="47">
        <f t="shared" si="234"/>
        <v>0</v>
      </c>
      <c r="W642" s="510"/>
    </row>
    <row r="643" spans="1:23" ht="12" customHeight="1">
      <c r="A643" s="498">
        <v>12303118</v>
      </c>
      <c r="B643" s="499"/>
      <c r="C643" s="500"/>
      <c r="D643" s="886"/>
      <c r="E643" s="501"/>
      <c r="F643" s="501"/>
      <c r="G643" s="501"/>
      <c r="H643" s="501"/>
      <c r="I643" s="887"/>
      <c r="J643" s="515">
        <f t="shared" si="237"/>
        <v>0</v>
      </c>
      <c r="K643" s="888">
        <f t="shared" si="235"/>
        <v>0</v>
      </c>
      <c r="L643" s="888">
        <f t="shared" si="235"/>
        <v>0</v>
      </c>
      <c r="M643" s="888">
        <f t="shared" si="235"/>
        <v>0</v>
      </c>
      <c r="N643" s="515">
        <f t="shared" si="233"/>
        <v>0</v>
      </c>
      <c r="O643" s="509">
        <f t="shared" si="233"/>
        <v>0</v>
      </c>
      <c r="P643" s="515">
        <f t="shared" si="236"/>
        <v>0</v>
      </c>
      <c r="Q643" s="888">
        <f t="shared" si="236"/>
        <v>0</v>
      </c>
      <c r="R643" s="889">
        <f t="shared" si="227"/>
        <v>0</v>
      </c>
      <c r="S643" s="507"/>
      <c r="T643" s="508"/>
      <c r="U643" s="509">
        <f t="shared" si="231"/>
        <v>0</v>
      </c>
      <c r="V643" s="47">
        <f t="shared" si="234"/>
        <v>0</v>
      </c>
      <c r="W643" s="510"/>
    </row>
    <row r="644" spans="1:23" ht="12" customHeight="1">
      <c r="A644" s="498">
        <v>12702009</v>
      </c>
      <c r="B644" s="499"/>
      <c r="C644" s="500"/>
      <c r="D644" s="886"/>
      <c r="E644" s="501"/>
      <c r="F644" s="501"/>
      <c r="G644" s="501"/>
      <c r="H644" s="501"/>
      <c r="I644" s="887"/>
      <c r="J644" s="515">
        <f t="shared" si="237"/>
        <v>0</v>
      </c>
      <c r="K644" s="888">
        <f t="shared" si="235"/>
        <v>0</v>
      </c>
      <c r="L644" s="888">
        <f t="shared" si="235"/>
        <v>0</v>
      </c>
      <c r="M644" s="888">
        <f t="shared" si="235"/>
        <v>0</v>
      </c>
      <c r="N644" s="515">
        <f t="shared" si="233"/>
        <v>0</v>
      </c>
      <c r="O644" s="509">
        <f t="shared" si="233"/>
        <v>0</v>
      </c>
      <c r="P644" s="515">
        <f t="shared" si="236"/>
        <v>0</v>
      </c>
      <c r="Q644" s="888">
        <f t="shared" si="236"/>
        <v>0</v>
      </c>
      <c r="R644" s="889">
        <f t="shared" si="227"/>
        <v>0</v>
      </c>
      <c r="S644" s="507"/>
      <c r="T644" s="508"/>
      <c r="U644" s="509">
        <f t="shared" si="231"/>
        <v>0</v>
      </c>
      <c r="V644" s="47">
        <f t="shared" si="234"/>
        <v>0</v>
      </c>
      <c r="W644" s="510"/>
    </row>
    <row r="645" spans="1:23" ht="12" customHeight="1">
      <c r="A645" s="498">
        <v>12702018</v>
      </c>
      <c r="B645" s="499"/>
      <c r="C645" s="500"/>
      <c r="D645" s="886"/>
      <c r="E645" s="501"/>
      <c r="F645" s="501"/>
      <c r="G645" s="501"/>
      <c r="H645" s="501"/>
      <c r="I645" s="887"/>
      <c r="J645" s="515">
        <f t="shared" si="237"/>
        <v>0</v>
      </c>
      <c r="K645" s="888">
        <f t="shared" si="235"/>
        <v>0</v>
      </c>
      <c r="L645" s="888">
        <f t="shared" si="235"/>
        <v>0</v>
      </c>
      <c r="M645" s="888">
        <f t="shared" si="235"/>
        <v>0</v>
      </c>
      <c r="N645" s="515">
        <f t="shared" si="233"/>
        <v>0</v>
      </c>
      <c r="O645" s="509">
        <f t="shared" si="233"/>
        <v>0</v>
      </c>
      <c r="P645" s="515">
        <f t="shared" si="236"/>
        <v>0</v>
      </c>
      <c r="Q645" s="888">
        <f t="shared" si="236"/>
        <v>0</v>
      </c>
      <c r="R645" s="889">
        <f t="shared" si="227"/>
        <v>0</v>
      </c>
      <c r="S645" s="507"/>
      <c r="T645" s="508"/>
      <c r="U645" s="509">
        <f t="shared" si="231"/>
        <v>0</v>
      </c>
      <c r="V645" s="47">
        <f t="shared" si="234"/>
        <v>0</v>
      </c>
      <c r="W645" s="510"/>
    </row>
    <row r="646" spans="1:23" ht="12" customHeight="1">
      <c r="A646" s="498">
        <v>12702022</v>
      </c>
      <c r="B646" s="499"/>
      <c r="C646" s="500"/>
      <c r="D646" s="886"/>
      <c r="E646" s="501"/>
      <c r="F646" s="501"/>
      <c r="G646" s="501"/>
      <c r="H646" s="501"/>
      <c r="I646" s="887"/>
      <c r="J646" s="515">
        <f t="shared" si="237"/>
        <v>0</v>
      </c>
      <c r="K646" s="888">
        <f t="shared" si="235"/>
        <v>0</v>
      </c>
      <c r="L646" s="888">
        <f t="shared" si="235"/>
        <v>0</v>
      </c>
      <c r="M646" s="888">
        <f t="shared" si="235"/>
        <v>0</v>
      </c>
      <c r="N646" s="515">
        <f t="shared" ref="N646:O665" si="238">SUMIF($A$10:$A$382,$A646,N$10:N$382)</f>
        <v>0</v>
      </c>
      <c r="O646" s="509">
        <f t="shared" si="238"/>
        <v>0</v>
      </c>
      <c r="P646" s="515">
        <f t="shared" si="236"/>
        <v>0</v>
      </c>
      <c r="Q646" s="888">
        <f t="shared" si="236"/>
        <v>0</v>
      </c>
      <c r="R646" s="889">
        <f t="shared" si="227"/>
        <v>0</v>
      </c>
      <c r="S646" s="507"/>
      <c r="T646" s="508"/>
      <c r="U646" s="509">
        <f t="shared" si="231"/>
        <v>0</v>
      </c>
      <c r="V646" s="47">
        <f t="shared" si="234"/>
        <v>0</v>
      </c>
      <c r="W646" s="510"/>
    </row>
    <row r="647" spans="1:23" ht="12" customHeight="1">
      <c r="A647" s="498">
        <v>12702815</v>
      </c>
      <c r="B647" s="499"/>
      <c r="C647" s="500"/>
      <c r="D647" s="886"/>
      <c r="E647" s="501"/>
      <c r="F647" s="501"/>
      <c r="G647" s="501"/>
      <c r="H647" s="501"/>
      <c r="I647" s="887"/>
      <c r="J647" s="515">
        <f t="shared" si="237"/>
        <v>0</v>
      </c>
      <c r="K647" s="888">
        <f t="shared" si="235"/>
        <v>0</v>
      </c>
      <c r="L647" s="888">
        <f t="shared" si="235"/>
        <v>0</v>
      </c>
      <c r="M647" s="888">
        <f t="shared" si="235"/>
        <v>0</v>
      </c>
      <c r="N647" s="515">
        <f t="shared" si="238"/>
        <v>0</v>
      </c>
      <c r="O647" s="509">
        <f t="shared" si="238"/>
        <v>0</v>
      </c>
      <c r="P647" s="515">
        <f t="shared" si="236"/>
        <v>0</v>
      </c>
      <c r="Q647" s="888">
        <f t="shared" si="236"/>
        <v>0</v>
      </c>
      <c r="R647" s="889">
        <f t="shared" si="227"/>
        <v>0</v>
      </c>
      <c r="S647" s="507"/>
      <c r="T647" s="508"/>
      <c r="U647" s="509">
        <f t="shared" si="231"/>
        <v>0</v>
      </c>
      <c r="V647" s="47">
        <f t="shared" si="234"/>
        <v>0</v>
      </c>
      <c r="W647" s="510"/>
    </row>
    <row r="648" spans="1:23" ht="12" customHeight="1">
      <c r="A648" s="498">
        <v>12706832</v>
      </c>
      <c r="B648" s="499"/>
      <c r="C648" s="500"/>
      <c r="D648" s="886"/>
      <c r="E648" s="501"/>
      <c r="F648" s="501"/>
      <c r="G648" s="501"/>
      <c r="H648" s="501"/>
      <c r="I648" s="887"/>
      <c r="J648" s="515">
        <f t="shared" si="237"/>
        <v>0</v>
      </c>
      <c r="K648" s="888">
        <f t="shared" si="235"/>
        <v>0</v>
      </c>
      <c r="L648" s="888">
        <f t="shared" si="235"/>
        <v>0</v>
      </c>
      <c r="M648" s="888">
        <f t="shared" si="235"/>
        <v>0</v>
      </c>
      <c r="N648" s="515">
        <f t="shared" si="238"/>
        <v>0</v>
      </c>
      <c r="O648" s="509">
        <f t="shared" si="238"/>
        <v>0</v>
      </c>
      <c r="P648" s="515">
        <f t="shared" si="236"/>
        <v>0</v>
      </c>
      <c r="Q648" s="888">
        <f t="shared" si="236"/>
        <v>0</v>
      </c>
      <c r="R648" s="889">
        <f t="shared" si="227"/>
        <v>0</v>
      </c>
      <c r="S648" s="507"/>
      <c r="T648" s="508"/>
      <c r="U648" s="509">
        <f t="shared" si="231"/>
        <v>0</v>
      </c>
      <c r="V648" s="47">
        <f t="shared" si="234"/>
        <v>0</v>
      </c>
      <c r="W648" s="510"/>
    </row>
    <row r="649" spans="1:23" ht="12" customHeight="1">
      <c r="A649" s="498">
        <v>13201109</v>
      </c>
      <c r="B649" s="499"/>
      <c r="C649" s="500"/>
      <c r="D649" s="886"/>
      <c r="E649" s="501"/>
      <c r="F649" s="501"/>
      <c r="G649" s="501"/>
      <c r="H649" s="501"/>
      <c r="I649" s="887"/>
      <c r="J649" s="515">
        <f t="shared" si="237"/>
        <v>0</v>
      </c>
      <c r="K649" s="888">
        <f t="shared" si="235"/>
        <v>0</v>
      </c>
      <c r="L649" s="888">
        <f t="shared" si="235"/>
        <v>0</v>
      </c>
      <c r="M649" s="888">
        <f t="shared" si="235"/>
        <v>0</v>
      </c>
      <c r="N649" s="515">
        <f t="shared" si="238"/>
        <v>0</v>
      </c>
      <c r="O649" s="509">
        <f t="shared" si="238"/>
        <v>0</v>
      </c>
      <c r="P649" s="515">
        <f t="shared" si="236"/>
        <v>0</v>
      </c>
      <c r="Q649" s="888">
        <f t="shared" si="236"/>
        <v>0</v>
      </c>
      <c r="R649" s="889">
        <f t="shared" si="227"/>
        <v>0</v>
      </c>
      <c r="S649" s="507"/>
      <c r="T649" s="508"/>
      <c r="U649" s="509">
        <f t="shared" si="231"/>
        <v>0</v>
      </c>
      <c r="V649" s="47">
        <f t="shared" si="234"/>
        <v>0</v>
      </c>
      <c r="W649" s="510"/>
    </row>
    <row r="650" spans="1:23" ht="12" customHeight="1">
      <c r="A650" s="498">
        <v>13201130</v>
      </c>
      <c r="B650" s="499"/>
      <c r="C650" s="500"/>
      <c r="D650" s="886"/>
      <c r="E650" s="501"/>
      <c r="F650" s="501"/>
      <c r="G650" s="501"/>
      <c r="H650" s="501"/>
      <c r="I650" s="887"/>
      <c r="J650" s="515">
        <f t="shared" si="237"/>
        <v>0</v>
      </c>
      <c r="K650" s="888">
        <f t="shared" ref="K650:M669" si="239">SUMIF($A$10:$A$377,$A650,K$10:K$377)</f>
        <v>0</v>
      </c>
      <c r="L650" s="888">
        <f t="shared" si="239"/>
        <v>0</v>
      </c>
      <c r="M650" s="888">
        <f t="shared" si="239"/>
        <v>0</v>
      </c>
      <c r="N650" s="515">
        <f t="shared" si="238"/>
        <v>0</v>
      </c>
      <c r="O650" s="509">
        <f t="shared" si="238"/>
        <v>0</v>
      </c>
      <c r="P650" s="515">
        <f t="shared" si="236"/>
        <v>0</v>
      </c>
      <c r="Q650" s="888">
        <f t="shared" si="236"/>
        <v>0</v>
      </c>
      <c r="R650" s="889">
        <f t="shared" si="227"/>
        <v>0</v>
      </c>
      <c r="S650" s="507"/>
      <c r="T650" s="508"/>
      <c r="U650" s="509">
        <f t="shared" si="231"/>
        <v>0</v>
      </c>
      <c r="V650" s="47">
        <f t="shared" si="234"/>
        <v>0</v>
      </c>
      <c r="W650" s="510"/>
    </row>
    <row r="651" spans="1:23" ht="12" customHeight="1">
      <c r="A651" s="498">
        <v>13202130</v>
      </c>
      <c r="B651" s="499"/>
      <c r="C651" s="500"/>
      <c r="D651" s="886"/>
      <c r="E651" s="501"/>
      <c r="F651" s="501"/>
      <c r="G651" s="501"/>
      <c r="H651" s="501"/>
      <c r="I651" s="887"/>
      <c r="J651" s="515">
        <f t="shared" si="237"/>
        <v>0</v>
      </c>
      <c r="K651" s="888">
        <f t="shared" si="239"/>
        <v>0</v>
      </c>
      <c r="L651" s="888">
        <f t="shared" si="239"/>
        <v>0</v>
      </c>
      <c r="M651" s="888">
        <f t="shared" si="239"/>
        <v>0</v>
      </c>
      <c r="N651" s="515">
        <f t="shared" si="238"/>
        <v>0</v>
      </c>
      <c r="O651" s="509">
        <f t="shared" si="238"/>
        <v>0</v>
      </c>
      <c r="P651" s="515">
        <f t="shared" si="236"/>
        <v>0</v>
      </c>
      <c r="Q651" s="888">
        <f t="shared" si="236"/>
        <v>0</v>
      </c>
      <c r="R651" s="889">
        <f t="shared" si="227"/>
        <v>0</v>
      </c>
      <c r="S651" s="507"/>
      <c r="T651" s="508"/>
      <c r="U651" s="509">
        <f t="shared" si="231"/>
        <v>0</v>
      </c>
      <c r="V651" s="47">
        <f t="shared" si="234"/>
        <v>0</v>
      </c>
      <c r="W651" s="510"/>
    </row>
    <row r="652" spans="1:23" ht="12" customHeight="1">
      <c r="A652" s="498">
        <v>13301108</v>
      </c>
      <c r="B652" s="499"/>
      <c r="C652" s="500"/>
      <c r="D652" s="886"/>
      <c r="E652" s="501"/>
      <c r="F652" s="501"/>
      <c r="G652" s="501"/>
      <c r="H652" s="501"/>
      <c r="I652" s="887"/>
      <c r="J652" s="515">
        <f t="shared" si="237"/>
        <v>0</v>
      </c>
      <c r="K652" s="888">
        <f t="shared" si="239"/>
        <v>0</v>
      </c>
      <c r="L652" s="888">
        <f t="shared" si="239"/>
        <v>0</v>
      </c>
      <c r="M652" s="888">
        <f t="shared" si="239"/>
        <v>0</v>
      </c>
      <c r="N652" s="515">
        <f t="shared" si="238"/>
        <v>0</v>
      </c>
      <c r="O652" s="509">
        <f t="shared" si="238"/>
        <v>0</v>
      </c>
      <c r="P652" s="515">
        <f t="shared" ref="P652:Q671" si="240">SUMIF($A$10:$A$377,$A652,P$10:P$377)</f>
        <v>0</v>
      </c>
      <c r="Q652" s="888">
        <f t="shared" si="240"/>
        <v>0</v>
      </c>
      <c r="R652" s="889">
        <f t="shared" si="227"/>
        <v>0</v>
      </c>
      <c r="S652" s="507"/>
      <c r="T652" s="508"/>
      <c r="U652" s="509">
        <f t="shared" si="231"/>
        <v>0</v>
      </c>
      <c r="V652" s="47">
        <f t="shared" si="234"/>
        <v>0</v>
      </c>
      <c r="W652" s="510"/>
    </row>
    <row r="653" spans="1:23" ht="12" customHeight="1">
      <c r="A653" s="498">
        <v>13301110</v>
      </c>
      <c r="B653" s="499"/>
      <c r="C653" s="500"/>
      <c r="D653" s="886"/>
      <c r="E653" s="501"/>
      <c r="F653" s="501"/>
      <c r="G653" s="501"/>
      <c r="H653" s="501"/>
      <c r="I653" s="887"/>
      <c r="J653" s="515">
        <f t="shared" si="237"/>
        <v>0</v>
      </c>
      <c r="K653" s="888">
        <f t="shared" si="239"/>
        <v>0</v>
      </c>
      <c r="L653" s="888">
        <f t="shared" si="239"/>
        <v>0</v>
      </c>
      <c r="M653" s="888">
        <f t="shared" si="239"/>
        <v>0</v>
      </c>
      <c r="N653" s="515">
        <f t="shared" si="238"/>
        <v>0</v>
      </c>
      <c r="O653" s="509">
        <f t="shared" si="238"/>
        <v>0</v>
      </c>
      <c r="P653" s="515">
        <f t="shared" si="240"/>
        <v>0</v>
      </c>
      <c r="Q653" s="888">
        <f t="shared" si="240"/>
        <v>0</v>
      </c>
      <c r="R653" s="889">
        <f t="shared" si="227"/>
        <v>0</v>
      </c>
      <c r="S653" s="507"/>
      <c r="T653" s="508"/>
      <c r="U653" s="509"/>
      <c r="V653" s="47">
        <f t="shared" si="234"/>
        <v>0</v>
      </c>
      <c r="W653" s="510"/>
    </row>
    <row r="654" spans="1:23" ht="12" customHeight="1">
      <c r="A654" s="498">
        <v>13301130</v>
      </c>
      <c r="B654" s="499"/>
      <c r="C654" s="500"/>
      <c r="D654" s="886"/>
      <c r="E654" s="501"/>
      <c r="F654" s="501"/>
      <c r="G654" s="501"/>
      <c r="H654" s="501"/>
      <c r="I654" s="887"/>
      <c r="J654" s="515">
        <f t="shared" si="237"/>
        <v>0</v>
      </c>
      <c r="K654" s="888">
        <f t="shared" si="239"/>
        <v>0</v>
      </c>
      <c r="L654" s="888">
        <f t="shared" si="239"/>
        <v>0</v>
      </c>
      <c r="M654" s="888">
        <f t="shared" si="239"/>
        <v>0</v>
      </c>
      <c r="N654" s="515">
        <f t="shared" si="238"/>
        <v>0</v>
      </c>
      <c r="O654" s="509">
        <f t="shared" si="238"/>
        <v>0</v>
      </c>
      <c r="P654" s="515">
        <f t="shared" si="240"/>
        <v>0</v>
      </c>
      <c r="Q654" s="888">
        <f t="shared" si="240"/>
        <v>0</v>
      </c>
      <c r="R654" s="889">
        <f t="shared" si="227"/>
        <v>0</v>
      </c>
      <c r="S654" s="507"/>
      <c r="T654" s="508"/>
      <c r="U654" s="509">
        <f t="shared" ref="U654:U685" si="241">SUMIF($A$10:$A$377,$A654,U$10:U$377)</f>
        <v>0</v>
      </c>
      <c r="V654" s="47">
        <f t="shared" si="234"/>
        <v>0</v>
      </c>
      <c r="W654" s="510"/>
    </row>
    <row r="655" spans="1:23" ht="12" customHeight="1">
      <c r="A655" s="498">
        <v>13301140</v>
      </c>
      <c r="B655" s="499"/>
      <c r="C655" s="500"/>
      <c r="D655" s="886"/>
      <c r="E655" s="501"/>
      <c r="F655" s="501"/>
      <c r="G655" s="501"/>
      <c r="H655" s="501"/>
      <c r="I655" s="887"/>
      <c r="J655" s="515">
        <f t="shared" si="237"/>
        <v>0</v>
      </c>
      <c r="K655" s="888">
        <f t="shared" si="239"/>
        <v>0</v>
      </c>
      <c r="L655" s="888">
        <f t="shared" si="239"/>
        <v>0</v>
      </c>
      <c r="M655" s="888">
        <f t="shared" si="239"/>
        <v>0</v>
      </c>
      <c r="N655" s="515">
        <f t="shared" si="238"/>
        <v>0</v>
      </c>
      <c r="O655" s="509">
        <f t="shared" si="238"/>
        <v>0</v>
      </c>
      <c r="P655" s="515">
        <f t="shared" si="240"/>
        <v>0</v>
      </c>
      <c r="Q655" s="888">
        <f t="shared" si="240"/>
        <v>0</v>
      </c>
      <c r="R655" s="889">
        <f t="shared" si="227"/>
        <v>0</v>
      </c>
      <c r="S655" s="507"/>
      <c r="T655" s="508"/>
      <c r="U655" s="509">
        <f t="shared" si="241"/>
        <v>0</v>
      </c>
      <c r="V655" s="47">
        <f t="shared" si="234"/>
        <v>0</v>
      </c>
      <c r="W655" s="510"/>
    </row>
    <row r="656" spans="1:23" ht="12" customHeight="1">
      <c r="A656" s="498">
        <v>13301145</v>
      </c>
      <c r="B656" s="499"/>
      <c r="C656" s="500"/>
      <c r="D656" s="886"/>
      <c r="E656" s="501"/>
      <c r="F656" s="501"/>
      <c r="G656" s="501"/>
      <c r="H656" s="501"/>
      <c r="I656" s="887"/>
      <c r="J656" s="515">
        <f t="shared" si="237"/>
        <v>0</v>
      </c>
      <c r="K656" s="888">
        <f t="shared" si="239"/>
        <v>0</v>
      </c>
      <c r="L656" s="888">
        <f t="shared" si="239"/>
        <v>0</v>
      </c>
      <c r="M656" s="888">
        <f t="shared" si="239"/>
        <v>0</v>
      </c>
      <c r="N656" s="515">
        <f t="shared" si="238"/>
        <v>0</v>
      </c>
      <c r="O656" s="509">
        <f t="shared" si="238"/>
        <v>0</v>
      </c>
      <c r="P656" s="515">
        <f t="shared" si="240"/>
        <v>0</v>
      </c>
      <c r="Q656" s="888">
        <f t="shared" si="240"/>
        <v>0</v>
      </c>
      <c r="R656" s="889">
        <f t="shared" si="227"/>
        <v>0</v>
      </c>
      <c r="S656" s="507"/>
      <c r="T656" s="508"/>
      <c r="U656" s="509">
        <f t="shared" si="241"/>
        <v>0</v>
      </c>
      <c r="V656" s="47">
        <f t="shared" si="234"/>
        <v>0</v>
      </c>
      <c r="W656" s="510"/>
    </row>
    <row r="657" spans="1:23" ht="12" customHeight="1">
      <c r="A657" s="498">
        <v>13301808</v>
      </c>
      <c r="B657" s="499"/>
      <c r="C657" s="500"/>
      <c r="D657" s="886"/>
      <c r="E657" s="501"/>
      <c r="F657" s="501"/>
      <c r="G657" s="501"/>
      <c r="H657" s="501"/>
      <c r="I657" s="887"/>
      <c r="J657" s="515">
        <f t="shared" si="237"/>
        <v>0</v>
      </c>
      <c r="K657" s="888">
        <f t="shared" si="239"/>
        <v>0</v>
      </c>
      <c r="L657" s="888">
        <f t="shared" si="239"/>
        <v>0</v>
      </c>
      <c r="M657" s="888">
        <f t="shared" si="239"/>
        <v>0</v>
      </c>
      <c r="N657" s="515">
        <f t="shared" si="238"/>
        <v>0</v>
      </c>
      <c r="O657" s="509">
        <f t="shared" si="238"/>
        <v>0</v>
      </c>
      <c r="P657" s="515">
        <f t="shared" si="240"/>
        <v>0</v>
      </c>
      <c r="Q657" s="888">
        <f t="shared" si="240"/>
        <v>0</v>
      </c>
      <c r="R657" s="889">
        <f t="shared" si="227"/>
        <v>0</v>
      </c>
      <c r="S657" s="507"/>
      <c r="T657" s="508"/>
      <c r="U657" s="509">
        <f t="shared" si="241"/>
        <v>0</v>
      </c>
      <c r="V657" s="47">
        <f t="shared" si="234"/>
        <v>0</v>
      </c>
      <c r="W657" s="510"/>
    </row>
    <row r="658" spans="1:23" ht="12" customHeight="1">
      <c r="A658" s="498">
        <v>13301811</v>
      </c>
      <c r="B658" s="499"/>
      <c r="C658" s="500"/>
      <c r="D658" s="886"/>
      <c r="E658" s="501"/>
      <c r="F658" s="501"/>
      <c r="G658" s="501"/>
      <c r="H658" s="501"/>
      <c r="I658" s="887"/>
      <c r="J658" s="515">
        <f t="shared" si="237"/>
        <v>0</v>
      </c>
      <c r="K658" s="888">
        <f t="shared" si="239"/>
        <v>0</v>
      </c>
      <c r="L658" s="888">
        <f t="shared" si="239"/>
        <v>0</v>
      </c>
      <c r="M658" s="888">
        <f t="shared" si="239"/>
        <v>0</v>
      </c>
      <c r="N658" s="515">
        <f t="shared" si="238"/>
        <v>0</v>
      </c>
      <c r="O658" s="509">
        <f t="shared" si="238"/>
        <v>0</v>
      </c>
      <c r="P658" s="515">
        <f t="shared" si="240"/>
        <v>0</v>
      </c>
      <c r="Q658" s="888">
        <f t="shared" si="240"/>
        <v>0</v>
      </c>
      <c r="R658" s="889">
        <f t="shared" si="227"/>
        <v>0</v>
      </c>
      <c r="S658" s="507"/>
      <c r="T658" s="508"/>
      <c r="U658" s="509">
        <f t="shared" si="241"/>
        <v>0</v>
      </c>
      <c r="V658" s="47">
        <f t="shared" si="234"/>
        <v>0</v>
      </c>
      <c r="W658" s="510"/>
    </row>
    <row r="659" spans="1:23" ht="12" customHeight="1">
      <c r="A659" s="498">
        <v>13301812</v>
      </c>
      <c r="B659" s="499"/>
      <c r="C659" s="500"/>
      <c r="D659" s="886"/>
      <c r="E659" s="501"/>
      <c r="F659" s="501"/>
      <c r="G659" s="501"/>
      <c r="H659" s="501"/>
      <c r="I659" s="887"/>
      <c r="J659" s="515">
        <f t="shared" si="237"/>
        <v>0</v>
      </c>
      <c r="K659" s="888">
        <f t="shared" si="239"/>
        <v>0</v>
      </c>
      <c r="L659" s="888">
        <f t="shared" si="239"/>
        <v>0</v>
      </c>
      <c r="M659" s="888">
        <f t="shared" si="239"/>
        <v>0</v>
      </c>
      <c r="N659" s="515">
        <f t="shared" si="238"/>
        <v>0</v>
      </c>
      <c r="O659" s="509">
        <f t="shared" si="238"/>
        <v>0</v>
      </c>
      <c r="P659" s="515">
        <f t="shared" si="240"/>
        <v>0</v>
      </c>
      <c r="Q659" s="888">
        <f t="shared" si="240"/>
        <v>0</v>
      </c>
      <c r="R659" s="889">
        <f t="shared" si="227"/>
        <v>0</v>
      </c>
      <c r="S659" s="507"/>
      <c r="T659" s="508"/>
      <c r="U659" s="509">
        <f t="shared" si="241"/>
        <v>0</v>
      </c>
      <c r="V659" s="47">
        <f t="shared" si="234"/>
        <v>0</v>
      </c>
      <c r="W659" s="510"/>
    </row>
    <row r="660" spans="1:23" ht="12" customHeight="1">
      <c r="A660" s="498">
        <v>13301844</v>
      </c>
      <c r="B660" s="499"/>
      <c r="C660" s="500"/>
      <c r="D660" s="886"/>
      <c r="E660" s="501"/>
      <c r="F660" s="501"/>
      <c r="G660" s="501"/>
      <c r="H660" s="501"/>
      <c r="I660" s="887"/>
      <c r="J660" s="515">
        <f t="shared" si="237"/>
        <v>0</v>
      </c>
      <c r="K660" s="888">
        <f t="shared" si="239"/>
        <v>0</v>
      </c>
      <c r="L660" s="888">
        <f t="shared" si="239"/>
        <v>0</v>
      </c>
      <c r="M660" s="888">
        <f t="shared" si="239"/>
        <v>0</v>
      </c>
      <c r="N660" s="515">
        <f t="shared" si="238"/>
        <v>0</v>
      </c>
      <c r="O660" s="509">
        <f t="shared" si="238"/>
        <v>0</v>
      </c>
      <c r="P660" s="515">
        <f t="shared" si="240"/>
        <v>0</v>
      </c>
      <c r="Q660" s="888">
        <f t="shared" si="240"/>
        <v>0</v>
      </c>
      <c r="R660" s="889">
        <f t="shared" si="227"/>
        <v>0</v>
      </c>
      <c r="S660" s="507"/>
      <c r="T660" s="508"/>
      <c r="U660" s="509">
        <f t="shared" si="241"/>
        <v>0</v>
      </c>
      <c r="V660" s="47">
        <f t="shared" si="234"/>
        <v>0</v>
      </c>
      <c r="W660" s="510"/>
    </row>
    <row r="661" spans="1:23" ht="12" customHeight="1">
      <c r="A661" s="498">
        <v>13301885</v>
      </c>
      <c r="B661" s="499"/>
      <c r="C661" s="500"/>
      <c r="D661" s="886"/>
      <c r="E661" s="501"/>
      <c r="F661" s="501"/>
      <c r="G661" s="501"/>
      <c r="H661" s="501"/>
      <c r="I661" s="887"/>
      <c r="J661" s="515">
        <f t="shared" si="237"/>
        <v>0</v>
      </c>
      <c r="K661" s="888">
        <f t="shared" si="239"/>
        <v>0</v>
      </c>
      <c r="L661" s="888">
        <f t="shared" si="239"/>
        <v>0</v>
      </c>
      <c r="M661" s="888">
        <f t="shared" si="239"/>
        <v>0</v>
      </c>
      <c r="N661" s="515">
        <f t="shared" si="238"/>
        <v>0</v>
      </c>
      <c r="O661" s="509">
        <f t="shared" si="238"/>
        <v>0</v>
      </c>
      <c r="P661" s="515">
        <f t="shared" si="240"/>
        <v>0</v>
      </c>
      <c r="Q661" s="888">
        <f t="shared" si="240"/>
        <v>0</v>
      </c>
      <c r="R661" s="889">
        <f t="shared" si="227"/>
        <v>0</v>
      </c>
      <c r="S661" s="507"/>
      <c r="T661" s="508"/>
      <c r="U661" s="509">
        <f t="shared" si="241"/>
        <v>0</v>
      </c>
      <c r="V661" s="47">
        <f t="shared" si="234"/>
        <v>0</v>
      </c>
      <c r="W661" s="510"/>
    </row>
    <row r="662" spans="1:23" ht="12" customHeight="1">
      <c r="A662" s="498">
        <v>13302109</v>
      </c>
      <c r="B662" s="499"/>
      <c r="C662" s="500"/>
      <c r="D662" s="886"/>
      <c r="E662" s="501"/>
      <c r="F662" s="501"/>
      <c r="G662" s="501"/>
      <c r="H662" s="501"/>
      <c r="I662" s="887"/>
      <c r="J662" s="515">
        <f t="shared" si="237"/>
        <v>0</v>
      </c>
      <c r="K662" s="888">
        <f t="shared" si="239"/>
        <v>0</v>
      </c>
      <c r="L662" s="888">
        <f t="shared" si="239"/>
        <v>0</v>
      </c>
      <c r="M662" s="888">
        <f t="shared" si="239"/>
        <v>0</v>
      </c>
      <c r="N662" s="515">
        <f t="shared" si="238"/>
        <v>0</v>
      </c>
      <c r="O662" s="509">
        <f t="shared" si="238"/>
        <v>0</v>
      </c>
      <c r="P662" s="515">
        <f t="shared" si="240"/>
        <v>0</v>
      </c>
      <c r="Q662" s="888">
        <f t="shared" si="240"/>
        <v>0</v>
      </c>
      <c r="R662" s="889">
        <f t="shared" si="227"/>
        <v>0</v>
      </c>
      <c r="S662" s="507"/>
      <c r="T662" s="508"/>
      <c r="U662" s="509">
        <f t="shared" si="241"/>
        <v>0</v>
      </c>
      <c r="V662" s="47">
        <f t="shared" si="234"/>
        <v>0</v>
      </c>
      <c r="W662" s="510"/>
    </row>
    <row r="663" spans="1:23" ht="12" customHeight="1">
      <c r="A663" s="498">
        <v>13302130</v>
      </c>
      <c r="B663" s="499"/>
      <c r="C663" s="500"/>
      <c r="D663" s="886"/>
      <c r="E663" s="501"/>
      <c r="F663" s="501"/>
      <c r="G663" s="501"/>
      <c r="H663" s="501"/>
      <c r="I663" s="887"/>
      <c r="J663" s="515">
        <f t="shared" si="237"/>
        <v>0</v>
      </c>
      <c r="K663" s="888">
        <f t="shared" si="239"/>
        <v>0</v>
      </c>
      <c r="L663" s="888">
        <f t="shared" si="239"/>
        <v>0</v>
      </c>
      <c r="M663" s="888">
        <f t="shared" si="239"/>
        <v>0</v>
      </c>
      <c r="N663" s="515">
        <f t="shared" si="238"/>
        <v>0</v>
      </c>
      <c r="O663" s="509">
        <f t="shared" si="238"/>
        <v>0</v>
      </c>
      <c r="P663" s="515">
        <f t="shared" si="240"/>
        <v>0</v>
      </c>
      <c r="Q663" s="888">
        <f t="shared" si="240"/>
        <v>0</v>
      </c>
      <c r="R663" s="889">
        <f t="shared" si="227"/>
        <v>0</v>
      </c>
      <c r="S663" s="507"/>
      <c r="T663" s="508"/>
      <c r="U663" s="509">
        <f t="shared" si="241"/>
        <v>0</v>
      </c>
      <c r="V663" s="47">
        <f t="shared" si="234"/>
        <v>0</v>
      </c>
      <c r="W663" s="510"/>
    </row>
    <row r="664" spans="1:23" ht="12" customHeight="1">
      <c r="A664" s="498">
        <v>13607109</v>
      </c>
      <c r="B664" s="499"/>
      <c r="C664" s="500"/>
      <c r="D664" s="886"/>
      <c r="E664" s="501"/>
      <c r="F664" s="501"/>
      <c r="G664" s="501"/>
      <c r="H664" s="501"/>
      <c r="I664" s="887"/>
      <c r="J664" s="515">
        <f t="shared" si="237"/>
        <v>0</v>
      </c>
      <c r="K664" s="888">
        <f t="shared" si="239"/>
        <v>0</v>
      </c>
      <c r="L664" s="888">
        <f t="shared" si="239"/>
        <v>0</v>
      </c>
      <c r="M664" s="888">
        <f t="shared" si="239"/>
        <v>0</v>
      </c>
      <c r="N664" s="515">
        <f t="shared" si="238"/>
        <v>0</v>
      </c>
      <c r="O664" s="509">
        <f t="shared" si="238"/>
        <v>0</v>
      </c>
      <c r="P664" s="515">
        <f t="shared" si="240"/>
        <v>0</v>
      </c>
      <c r="Q664" s="888">
        <f t="shared" si="240"/>
        <v>0</v>
      </c>
      <c r="R664" s="889">
        <f t="shared" ref="R664:R727" si="242">SUMIF($A$10:$A$377,$A664,R$10:R$377)</f>
        <v>0</v>
      </c>
      <c r="S664" s="507"/>
      <c r="T664" s="508"/>
      <c r="U664" s="509">
        <f t="shared" si="241"/>
        <v>0</v>
      </c>
      <c r="V664" s="47">
        <f t="shared" si="234"/>
        <v>0</v>
      </c>
      <c r="W664" s="510"/>
    </row>
    <row r="665" spans="1:23" ht="12" customHeight="1">
      <c r="A665" s="498">
        <v>13607127</v>
      </c>
      <c r="B665" s="499"/>
      <c r="C665" s="500"/>
      <c r="D665" s="886"/>
      <c r="E665" s="501"/>
      <c r="F665" s="501"/>
      <c r="G665" s="501"/>
      <c r="H665" s="501"/>
      <c r="I665" s="887"/>
      <c r="J665" s="515">
        <f t="shared" si="237"/>
        <v>0</v>
      </c>
      <c r="K665" s="888">
        <f t="shared" si="239"/>
        <v>0</v>
      </c>
      <c r="L665" s="888">
        <f t="shared" si="239"/>
        <v>0</v>
      </c>
      <c r="M665" s="888">
        <f t="shared" si="239"/>
        <v>0</v>
      </c>
      <c r="N665" s="515">
        <f t="shared" si="238"/>
        <v>0</v>
      </c>
      <c r="O665" s="509">
        <f t="shared" si="238"/>
        <v>0</v>
      </c>
      <c r="P665" s="515">
        <f t="shared" si="240"/>
        <v>0</v>
      </c>
      <c r="Q665" s="888">
        <f t="shared" si="240"/>
        <v>0</v>
      </c>
      <c r="R665" s="889">
        <f t="shared" si="242"/>
        <v>0</v>
      </c>
      <c r="S665" s="507"/>
      <c r="T665" s="508"/>
      <c r="U665" s="509">
        <f t="shared" si="241"/>
        <v>0</v>
      </c>
      <c r="V665" s="47">
        <f t="shared" si="234"/>
        <v>0</v>
      </c>
      <c r="W665" s="510"/>
    </row>
    <row r="666" spans="1:23" ht="12" customHeight="1">
      <c r="A666" s="498">
        <v>13607130</v>
      </c>
      <c r="B666" s="499"/>
      <c r="C666" s="500"/>
      <c r="D666" s="886"/>
      <c r="E666" s="501"/>
      <c r="F666" s="501"/>
      <c r="G666" s="501"/>
      <c r="H666" s="501"/>
      <c r="I666" s="887"/>
      <c r="J666" s="515">
        <f t="shared" si="237"/>
        <v>0</v>
      </c>
      <c r="K666" s="888">
        <f t="shared" si="239"/>
        <v>0</v>
      </c>
      <c r="L666" s="888">
        <f t="shared" si="239"/>
        <v>0</v>
      </c>
      <c r="M666" s="888">
        <f t="shared" si="239"/>
        <v>0</v>
      </c>
      <c r="N666" s="515">
        <f t="shared" ref="N666:O685" si="243">SUMIF($A$10:$A$382,$A666,N$10:N$382)</f>
        <v>0</v>
      </c>
      <c r="O666" s="509">
        <f t="shared" si="243"/>
        <v>0</v>
      </c>
      <c r="P666" s="515">
        <f t="shared" si="240"/>
        <v>0</v>
      </c>
      <c r="Q666" s="888">
        <f t="shared" si="240"/>
        <v>0</v>
      </c>
      <c r="R666" s="889">
        <f t="shared" si="242"/>
        <v>0</v>
      </c>
      <c r="S666" s="507"/>
      <c r="T666" s="508"/>
      <c r="U666" s="509">
        <f t="shared" si="241"/>
        <v>0</v>
      </c>
      <c r="V666" s="47">
        <f t="shared" si="234"/>
        <v>0</v>
      </c>
      <c r="W666" s="510"/>
    </row>
    <row r="667" spans="1:23" ht="12" customHeight="1">
      <c r="A667" s="498">
        <v>13607143</v>
      </c>
      <c r="B667" s="499"/>
      <c r="C667" s="500"/>
      <c r="D667" s="886"/>
      <c r="E667" s="501"/>
      <c r="F667" s="501"/>
      <c r="G667" s="501"/>
      <c r="H667" s="501"/>
      <c r="I667" s="887"/>
      <c r="J667" s="515">
        <f t="shared" si="237"/>
        <v>0</v>
      </c>
      <c r="K667" s="888">
        <f t="shared" si="239"/>
        <v>0</v>
      </c>
      <c r="L667" s="888">
        <f t="shared" si="239"/>
        <v>0</v>
      </c>
      <c r="M667" s="888">
        <f t="shared" si="239"/>
        <v>0</v>
      </c>
      <c r="N667" s="515">
        <f t="shared" si="243"/>
        <v>0</v>
      </c>
      <c r="O667" s="509">
        <f t="shared" si="243"/>
        <v>0</v>
      </c>
      <c r="P667" s="515">
        <f t="shared" si="240"/>
        <v>0</v>
      </c>
      <c r="Q667" s="888">
        <f t="shared" si="240"/>
        <v>0</v>
      </c>
      <c r="R667" s="889">
        <f t="shared" si="242"/>
        <v>0</v>
      </c>
      <c r="S667" s="507"/>
      <c r="T667" s="508"/>
      <c r="U667" s="509">
        <f t="shared" si="241"/>
        <v>0</v>
      </c>
      <c r="V667" s="47">
        <f t="shared" si="234"/>
        <v>0</v>
      </c>
      <c r="W667" s="510"/>
    </row>
    <row r="668" spans="1:23" ht="12" customHeight="1">
      <c r="A668" s="498">
        <v>13607145</v>
      </c>
      <c r="B668" s="499"/>
      <c r="C668" s="500"/>
      <c r="D668" s="886"/>
      <c r="E668" s="501"/>
      <c r="F668" s="501"/>
      <c r="G668" s="501"/>
      <c r="H668" s="501"/>
      <c r="I668" s="887"/>
      <c r="J668" s="515">
        <f t="shared" si="237"/>
        <v>0</v>
      </c>
      <c r="K668" s="888">
        <f t="shared" si="239"/>
        <v>0</v>
      </c>
      <c r="L668" s="888">
        <f t="shared" si="239"/>
        <v>0</v>
      </c>
      <c r="M668" s="888">
        <f t="shared" si="239"/>
        <v>0</v>
      </c>
      <c r="N668" s="515">
        <f t="shared" si="243"/>
        <v>0</v>
      </c>
      <c r="O668" s="509">
        <f t="shared" si="243"/>
        <v>0</v>
      </c>
      <c r="P668" s="515">
        <f t="shared" si="240"/>
        <v>0</v>
      </c>
      <c r="Q668" s="888">
        <f t="shared" si="240"/>
        <v>0</v>
      </c>
      <c r="R668" s="889">
        <f t="shared" si="242"/>
        <v>0</v>
      </c>
      <c r="S668" s="507"/>
      <c r="T668" s="508"/>
      <c r="U668" s="509">
        <f t="shared" si="241"/>
        <v>0</v>
      </c>
      <c r="V668" s="47">
        <f t="shared" si="234"/>
        <v>0</v>
      </c>
      <c r="W668" s="510"/>
    </row>
    <row r="669" spans="1:23" ht="12" customHeight="1">
      <c r="A669" s="498">
        <v>13607808</v>
      </c>
      <c r="B669" s="499"/>
      <c r="C669" s="500"/>
      <c r="D669" s="886"/>
      <c r="E669" s="501"/>
      <c r="F669" s="501"/>
      <c r="G669" s="501"/>
      <c r="H669" s="501"/>
      <c r="I669" s="887"/>
      <c r="J669" s="515">
        <f t="shared" si="237"/>
        <v>0</v>
      </c>
      <c r="K669" s="888">
        <f t="shared" si="239"/>
        <v>0</v>
      </c>
      <c r="L669" s="888">
        <f t="shared" si="239"/>
        <v>0</v>
      </c>
      <c r="M669" s="888">
        <f t="shared" si="239"/>
        <v>0</v>
      </c>
      <c r="N669" s="515">
        <f t="shared" si="243"/>
        <v>0</v>
      </c>
      <c r="O669" s="509">
        <f t="shared" si="243"/>
        <v>0</v>
      </c>
      <c r="P669" s="515">
        <f t="shared" si="240"/>
        <v>0</v>
      </c>
      <c r="Q669" s="888">
        <f t="shared" si="240"/>
        <v>0</v>
      </c>
      <c r="R669" s="889">
        <f t="shared" si="242"/>
        <v>0</v>
      </c>
      <c r="S669" s="507"/>
      <c r="T669" s="508"/>
      <c r="U669" s="509">
        <f t="shared" si="241"/>
        <v>0</v>
      </c>
      <c r="V669" s="47">
        <f t="shared" si="234"/>
        <v>0</v>
      </c>
      <c r="W669" s="510"/>
    </row>
    <row r="670" spans="1:23" ht="12" customHeight="1">
      <c r="A670" s="498">
        <v>13607812</v>
      </c>
      <c r="B670" s="499"/>
      <c r="C670" s="500"/>
      <c r="D670" s="886"/>
      <c r="E670" s="501"/>
      <c r="F670" s="501"/>
      <c r="G670" s="501"/>
      <c r="H670" s="501"/>
      <c r="I670" s="887"/>
      <c r="J670" s="515">
        <f t="shared" si="237"/>
        <v>0</v>
      </c>
      <c r="K670" s="888">
        <f t="shared" ref="K670:M689" si="244">SUMIF($A$10:$A$377,$A670,K$10:K$377)</f>
        <v>0</v>
      </c>
      <c r="L670" s="888">
        <f t="shared" si="244"/>
        <v>0</v>
      </c>
      <c r="M670" s="888">
        <f t="shared" si="244"/>
        <v>0</v>
      </c>
      <c r="N670" s="515">
        <f t="shared" si="243"/>
        <v>0</v>
      </c>
      <c r="O670" s="509">
        <f t="shared" si="243"/>
        <v>0</v>
      </c>
      <c r="P670" s="515">
        <f t="shared" si="240"/>
        <v>0</v>
      </c>
      <c r="Q670" s="888">
        <f t="shared" si="240"/>
        <v>0</v>
      </c>
      <c r="R670" s="889">
        <f t="shared" si="242"/>
        <v>0</v>
      </c>
      <c r="S670" s="507"/>
      <c r="T670" s="508"/>
      <c r="U670" s="509">
        <f t="shared" si="241"/>
        <v>0</v>
      </c>
      <c r="V670" s="47">
        <f t="shared" si="234"/>
        <v>0</v>
      </c>
      <c r="W670" s="510"/>
    </row>
    <row r="671" spans="1:23" ht="12" customHeight="1">
      <c r="A671" s="498">
        <v>13607815</v>
      </c>
      <c r="B671" s="499"/>
      <c r="C671" s="500"/>
      <c r="D671" s="886"/>
      <c r="E671" s="501"/>
      <c r="F671" s="501"/>
      <c r="G671" s="501"/>
      <c r="H671" s="501"/>
      <c r="I671" s="887"/>
      <c r="J671" s="515">
        <f t="shared" si="237"/>
        <v>0</v>
      </c>
      <c r="K671" s="888">
        <f t="shared" si="244"/>
        <v>0</v>
      </c>
      <c r="L671" s="888">
        <f t="shared" si="244"/>
        <v>0</v>
      </c>
      <c r="M671" s="888">
        <f t="shared" si="244"/>
        <v>0</v>
      </c>
      <c r="N671" s="515">
        <f t="shared" si="243"/>
        <v>0</v>
      </c>
      <c r="O671" s="509">
        <f t="shared" si="243"/>
        <v>0</v>
      </c>
      <c r="P671" s="515">
        <f t="shared" si="240"/>
        <v>0</v>
      </c>
      <c r="Q671" s="888">
        <f t="shared" si="240"/>
        <v>0</v>
      </c>
      <c r="R671" s="889">
        <f t="shared" si="242"/>
        <v>0</v>
      </c>
      <c r="S671" s="507"/>
      <c r="T671" s="508"/>
      <c r="U671" s="509">
        <f t="shared" si="241"/>
        <v>0</v>
      </c>
      <c r="V671" s="47">
        <f t="shared" si="234"/>
        <v>0</v>
      </c>
      <c r="W671" s="510"/>
    </row>
    <row r="672" spans="1:23" ht="12" customHeight="1">
      <c r="A672" s="498">
        <v>13607844</v>
      </c>
      <c r="B672" s="499"/>
      <c r="C672" s="500"/>
      <c r="D672" s="886"/>
      <c r="E672" s="501"/>
      <c r="F672" s="501"/>
      <c r="G672" s="501"/>
      <c r="H672" s="501"/>
      <c r="I672" s="887"/>
      <c r="J672" s="515">
        <f t="shared" si="237"/>
        <v>0</v>
      </c>
      <c r="K672" s="888">
        <f t="shared" si="244"/>
        <v>0</v>
      </c>
      <c r="L672" s="888">
        <f t="shared" si="244"/>
        <v>0</v>
      </c>
      <c r="M672" s="888">
        <f t="shared" si="244"/>
        <v>0</v>
      </c>
      <c r="N672" s="515">
        <f t="shared" si="243"/>
        <v>0</v>
      </c>
      <c r="O672" s="509">
        <f t="shared" si="243"/>
        <v>0</v>
      </c>
      <c r="P672" s="515">
        <f t="shared" ref="P672:Q691" si="245">SUMIF($A$10:$A$377,$A672,P$10:P$377)</f>
        <v>0</v>
      </c>
      <c r="Q672" s="888">
        <f t="shared" si="245"/>
        <v>0</v>
      </c>
      <c r="R672" s="889">
        <f t="shared" si="242"/>
        <v>0</v>
      </c>
      <c r="S672" s="507"/>
      <c r="T672" s="508"/>
      <c r="U672" s="509">
        <f t="shared" si="241"/>
        <v>0</v>
      </c>
      <c r="V672" s="47">
        <f t="shared" si="234"/>
        <v>0</v>
      </c>
      <c r="W672" s="510"/>
    </row>
    <row r="673" spans="1:23" ht="12" customHeight="1">
      <c r="A673" s="498">
        <v>13607845</v>
      </c>
      <c r="B673" s="499"/>
      <c r="C673" s="500"/>
      <c r="D673" s="886"/>
      <c r="E673" s="501"/>
      <c r="F673" s="501"/>
      <c r="G673" s="501"/>
      <c r="H673" s="501"/>
      <c r="I673" s="887"/>
      <c r="J673" s="515">
        <f t="shared" si="237"/>
        <v>0</v>
      </c>
      <c r="K673" s="888">
        <f t="shared" si="244"/>
        <v>0</v>
      </c>
      <c r="L673" s="888">
        <f t="shared" si="244"/>
        <v>0</v>
      </c>
      <c r="M673" s="888">
        <f t="shared" si="244"/>
        <v>0</v>
      </c>
      <c r="N673" s="515">
        <f t="shared" si="243"/>
        <v>0</v>
      </c>
      <c r="O673" s="509">
        <f t="shared" si="243"/>
        <v>0</v>
      </c>
      <c r="P673" s="515">
        <f t="shared" si="245"/>
        <v>0</v>
      </c>
      <c r="Q673" s="888">
        <f t="shared" si="245"/>
        <v>0</v>
      </c>
      <c r="R673" s="889">
        <f t="shared" si="242"/>
        <v>0</v>
      </c>
      <c r="S673" s="507"/>
      <c r="T673" s="508"/>
      <c r="U673" s="509">
        <f t="shared" si="241"/>
        <v>0</v>
      </c>
      <c r="V673" s="47">
        <f t="shared" si="234"/>
        <v>0</v>
      </c>
      <c r="W673" s="510"/>
    </row>
    <row r="674" spans="1:23" ht="12" customHeight="1">
      <c r="A674" s="498">
        <v>13607885</v>
      </c>
      <c r="B674" s="499"/>
      <c r="C674" s="500"/>
      <c r="D674" s="886"/>
      <c r="E674" s="501"/>
      <c r="F674" s="501"/>
      <c r="G674" s="501"/>
      <c r="H674" s="501"/>
      <c r="I674" s="887"/>
      <c r="J674" s="515">
        <f t="shared" si="237"/>
        <v>0</v>
      </c>
      <c r="K674" s="888">
        <f t="shared" si="244"/>
        <v>0</v>
      </c>
      <c r="L674" s="888">
        <f t="shared" si="244"/>
        <v>0</v>
      </c>
      <c r="M674" s="888">
        <f t="shared" si="244"/>
        <v>0</v>
      </c>
      <c r="N674" s="515">
        <f t="shared" si="243"/>
        <v>0</v>
      </c>
      <c r="O674" s="509">
        <f t="shared" si="243"/>
        <v>0</v>
      </c>
      <c r="P674" s="515">
        <f t="shared" si="245"/>
        <v>0</v>
      </c>
      <c r="Q674" s="888">
        <f t="shared" si="245"/>
        <v>0</v>
      </c>
      <c r="R674" s="889">
        <f t="shared" si="242"/>
        <v>0</v>
      </c>
      <c r="S674" s="507"/>
      <c r="T674" s="508"/>
      <c r="U674" s="509">
        <f t="shared" si="241"/>
        <v>0</v>
      </c>
      <c r="V674" s="47">
        <f t="shared" si="234"/>
        <v>0</v>
      </c>
      <c r="W674" s="510"/>
    </row>
    <row r="675" spans="1:23" ht="12" customHeight="1">
      <c r="A675" s="498">
        <v>13607887</v>
      </c>
      <c r="B675" s="499"/>
      <c r="C675" s="500"/>
      <c r="D675" s="886"/>
      <c r="E675" s="501"/>
      <c r="F675" s="501"/>
      <c r="G675" s="501"/>
      <c r="H675" s="501"/>
      <c r="I675" s="887"/>
      <c r="J675" s="515">
        <f t="shared" si="237"/>
        <v>0</v>
      </c>
      <c r="K675" s="888">
        <f t="shared" si="244"/>
        <v>0</v>
      </c>
      <c r="L675" s="888">
        <f t="shared" si="244"/>
        <v>0</v>
      </c>
      <c r="M675" s="888">
        <f t="shared" si="244"/>
        <v>0</v>
      </c>
      <c r="N675" s="515">
        <f t="shared" si="243"/>
        <v>0</v>
      </c>
      <c r="O675" s="509">
        <f t="shared" si="243"/>
        <v>0</v>
      </c>
      <c r="P675" s="515">
        <f t="shared" si="245"/>
        <v>0</v>
      </c>
      <c r="Q675" s="888">
        <f t="shared" si="245"/>
        <v>0</v>
      </c>
      <c r="R675" s="889">
        <f t="shared" si="242"/>
        <v>0</v>
      </c>
      <c r="S675" s="507"/>
      <c r="T675" s="508"/>
      <c r="U675" s="509">
        <f t="shared" si="241"/>
        <v>0</v>
      </c>
      <c r="V675" s="47">
        <f t="shared" si="234"/>
        <v>0</v>
      </c>
      <c r="W675" s="510"/>
    </row>
    <row r="676" spans="1:23" ht="12" customHeight="1">
      <c r="A676" s="498">
        <v>13627109</v>
      </c>
      <c r="B676" s="499"/>
      <c r="C676" s="500"/>
      <c r="D676" s="886"/>
      <c r="E676" s="501"/>
      <c r="F676" s="501"/>
      <c r="G676" s="501"/>
      <c r="H676" s="501"/>
      <c r="I676" s="887"/>
      <c r="J676" s="515">
        <f t="shared" si="237"/>
        <v>0</v>
      </c>
      <c r="K676" s="888">
        <f t="shared" si="244"/>
        <v>0</v>
      </c>
      <c r="L676" s="888">
        <f t="shared" si="244"/>
        <v>0</v>
      </c>
      <c r="M676" s="888">
        <f t="shared" si="244"/>
        <v>0</v>
      </c>
      <c r="N676" s="515">
        <f t="shared" si="243"/>
        <v>0</v>
      </c>
      <c r="O676" s="509">
        <f t="shared" si="243"/>
        <v>0</v>
      </c>
      <c r="P676" s="515">
        <f t="shared" si="245"/>
        <v>0</v>
      </c>
      <c r="Q676" s="888">
        <f t="shared" si="245"/>
        <v>0</v>
      </c>
      <c r="R676" s="889">
        <f t="shared" si="242"/>
        <v>0</v>
      </c>
      <c r="S676" s="507"/>
      <c r="T676" s="508"/>
      <c r="U676" s="509">
        <f t="shared" si="241"/>
        <v>0</v>
      </c>
      <c r="V676" s="47">
        <f t="shared" si="234"/>
        <v>0</v>
      </c>
      <c r="W676" s="510"/>
    </row>
    <row r="677" spans="1:23" ht="12" customHeight="1">
      <c r="A677" s="498">
        <v>13627130</v>
      </c>
      <c r="B677" s="499"/>
      <c r="C677" s="500"/>
      <c r="D677" s="886"/>
      <c r="E677" s="501"/>
      <c r="F677" s="501"/>
      <c r="G677" s="501"/>
      <c r="H677" s="501"/>
      <c r="I677" s="887"/>
      <c r="J677" s="515">
        <f t="shared" si="237"/>
        <v>0</v>
      </c>
      <c r="K677" s="888">
        <f t="shared" si="244"/>
        <v>0</v>
      </c>
      <c r="L677" s="888">
        <f t="shared" si="244"/>
        <v>0</v>
      </c>
      <c r="M677" s="888">
        <f t="shared" si="244"/>
        <v>0</v>
      </c>
      <c r="N677" s="515">
        <f t="shared" si="243"/>
        <v>0</v>
      </c>
      <c r="O677" s="509">
        <f t="shared" si="243"/>
        <v>0</v>
      </c>
      <c r="P677" s="515">
        <f t="shared" si="245"/>
        <v>0</v>
      </c>
      <c r="Q677" s="888">
        <f t="shared" si="245"/>
        <v>0</v>
      </c>
      <c r="R677" s="889">
        <f t="shared" si="242"/>
        <v>0</v>
      </c>
      <c r="S677" s="507"/>
      <c r="T677" s="508"/>
      <c r="U677" s="509">
        <f t="shared" si="241"/>
        <v>0</v>
      </c>
      <c r="V677" s="47">
        <f t="shared" si="234"/>
        <v>0</v>
      </c>
      <c r="W677" s="510"/>
    </row>
    <row r="678" spans="1:23" ht="12" customHeight="1">
      <c r="A678" s="498">
        <v>13627145</v>
      </c>
      <c r="B678" s="499"/>
      <c r="C678" s="500"/>
      <c r="D678" s="886"/>
      <c r="E678" s="501"/>
      <c r="F678" s="501"/>
      <c r="G678" s="501"/>
      <c r="H678" s="501"/>
      <c r="I678" s="887"/>
      <c r="J678" s="515">
        <f t="shared" si="237"/>
        <v>0</v>
      </c>
      <c r="K678" s="888">
        <f t="shared" si="244"/>
        <v>0</v>
      </c>
      <c r="L678" s="888">
        <f t="shared" si="244"/>
        <v>0</v>
      </c>
      <c r="M678" s="888">
        <f t="shared" si="244"/>
        <v>0</v>
      </c>
      <c r="N678" s="515">
        <f t="shared" si="243"/>
        <v>0</v>
      </c>
      <c r="O678" s="509">
        <f t="shared" si="243"/>
        <v>0</v>
      </c>
      <c r="P678" s="515">
        <f t="shared" si="245"/>
        <v>0</v>
      </c>
      <c r="Q678" s="888">
        <f t="shared" si="245"/>
        <v>0</v>
      </c>
      <c r="R678" s="889">
        <f t="shared" si="242"/>
        <v>0</v>
      </c>
      <c r="S678" s="507"/>
      <c r="T678" s="508"/>
      <c r="U678" s="509">
        <f t="shared" si="241"/>
        <v>0</v>
      </c>
      <c r="V678" s="47">
        <f t="shared" si="234"/>
        <v>0</v>
      </c>
      <c r="W678" s="510"/>
    </row>
    <row r="679" spans="1:23" ht="12" customHeight="1">
      <c r="A679" s="498">
        <v>13801812</v>
      </c>
      <c r="B679" s="499"/>
      <c r="C679" s="500"/>
      <c r="D679" s="886"/>
      <c r="E679" s="501"/>
      <c r="F679" s="501"/>
      <c r="G679" s="501"/>
      <c r="H679" s="501"/>
      <c r="I679" s="887"/>
      <c r="J679" s="515">
        <f t="shared" si="237"/>
        <v>0</v>
      </c>
      <c r="K679" s="888">
        <f t="shared" si="244"/>
        <v>0</v>
      </c>
      <c r="L679" s="888">
        <f t="shared" si="244"/>
        <v>0</v>
      </c>
      <c r="M679" s="888">
        <f t="shared" si="244"/>
        <v>0</v>
      </c>
      <c r="N679" s="515">
        <f t="shared" si="243"/>
        <v>0</v>
      </c>
      <c r="O679" s="509">
        <f t="shared" si="243"/>
        <v>0</v>
      </c>
      <c r="P679" s="515">
        <f t="shared" si="245"/>
        <v>0</v>
      </c>
      <c r="Q679" s="888">
        <f t="shared" si="245"/>
        <v>0</v>
      </c>
      <c r="R679" s="889">
        <f t="shared" si="242"/>
        <v>0</v>
      </c>
      <c r="S679" s="507"/>
      <c r="T679" s="508"/>
      <c r="U679" s="509">
        <f t="shared" si="241"/>
        <v>0</v>
      </c>
      <c r="V679" s="47">
        <f t="shared" si="234"/>
        <v>0</v>
      </c>
      <c r="W679" s="510"/>
    </row>
    <row r="680" spans="1:23" ht="12" customHeight="1">
      <c r="A680" s="498">
        <v>13801815</v>
      </c>
      <c r="B680" s="499"/>
      <c r="C680" s="500"/>
      <c r="D680" s="886"/>
      <c r="E680" s="501"/>
      <c r="F680" s="501"/>
      <c r="G680" s="501"/>
      <c r="H680" s="501"/>
      <c r="I680" s="887"/>
      <c r="J680" s="515">
        <f t="shared" si="237"/>
        <v>0</v>
      </c>
      <c r="K680" s="888">
        <f t="shared" si="244"/>
        <v>0</v>
      </c>
      <c r="L680" s="888">
        <f t="shared" si="244"/>
        <v>0</v>
      </c>
      <c r="M680" s="888">
        <f t="shared" si="244"/>
        <v>0</v>
      </c>
      <c r="N680" s="515">
        <f t="shared" si="243"/>
        <v>0</v>
      </c>
      <c r="O680" s="509">
        <f t="shared" si="243"/>
        <v>0</v>
      </c>
      <c r="P680" s="515">
        <f t="shared" si="245"/>
        <v>0</v>
      </c>
      <c r="Q680" s="888">
        <f t="shared" si="245"/>
        <v>0</v>
      </c>
      <c r="R680" s="889">
        <f t="shared" si="242"/>
        <v>0</v>
      </c>
      <c r="S680" s="507"/>
      <c r="T680" s="508"/>
      <c r="U680" s="509">
        <f t="shared" si="241"/>
        <v>0</v>
      </c>
      <c r="V680" s="47">
        <f t="shared" si="234"/>
        <v>0</v>
      </c>
      <c r="W680" s="510"/>
    </row>
    <row r="681" spans="1:23" ht="12" customHeight="1">
      <c r="A681" s="498">
        <v>13801844</v>
      </c>
      <c r="B681" s="499"/>
      <c r="C681" s="500"/>
      <c r="D681" s="886"/>
      <c r="E681" s="501"/>
      <c r="F681" s="501"/>
      <c r="G681" s="501"/>
      <c r="H681" s="501"/>
      <c r="I681" s="887"/>
      <c r="J681" s="515">
        <f t="shared" si="237"/>
        <v>0</v>
      </c>
      <c r="K681" s="888">
        <f t="shared" si="244"/>
        <v>0</v>
      </c>
      <c r="L681" s="888">
        <f t="shared" si="244"/>
        <v>0</v>
      </c>
      <c r="M681" s="888">
        <f t="shared" si="244"/>
        <v>0</v>
      </c>
      <c r="N681" s="515">
        <f t="shared" si="243"/>
        <v>0</v>
      </c>
      <c r="O681" s="509">
        <f t="shared" si="243"/>
        <v>0</v>
      </c>
      <c r="P681" s="515">
        <f t="shared" si="245"/>
        <v>0</v>
      </c>
      <c r="Q681" s="888">
        <f t="shared" si="245"/>
        <v>0</v>
      </c>
      <c r="R681" s="889">
        <f t="shared" si="242"/>
        <v>0</v>
      </c>
      <c r="S681" s="507"/>
      <c r="T681" s="508"/>
      <c r="U681" s="509">
        <f t="shared" si="241"/>
        <v>0</v>
      </c>
      <c r="V681" s="47">
        <f t="shared" si="234"/>
        <v>0</v>
      </c>
      <c r="W681" s="510"/>
    </row>
    <row r="682" spans="1:23" ht="12" customHeight="1">
      <c r="A682" s="498">
        <v>13801885</v>
      </c>
      <c r="B682" s="499"/>
      <c r="C682" s="500"/>
      <c r="D682" s="886"/>
      <c r="E682" s="501"/>
      <c r="F682" s="501"/>
      <c r="G682" s="501"/>
      <c r="H682" s="501"/>
      <c r="I682" s="887"/>
      <c r="J682" s="515">
        <f t="shared" si="237"/>
        <v>0</v>
      </c>
      <c r="K682" s="888">
        <f t="shared" si="244"/>
        <v>0</v>
      </c>
      <c r="L682" s="888">
        <f t="shared" si="244"/>
        <v>0</v>
      </c>
      <c r="M682" s="888">
        <f t="shared" si="244"/>
        <v>0</v>
      </c>
      <c r="N682" s="515">
        <f t="shared" si="243"/>
        <v>0</v>
      </c>
      <c r="O682" s="509">
        <f t="shared" si="243"/>
        <v>0</v>
      </c>
      <c r="P682" s="515">
        <f t="shared" si="245"/>
        <v>0</v>
      </c>
      <c r="Q682" s="888">
        <f t="shared" si="245"/>
        <v>0</v>
      </c>
      <c r="R682" s="889">
        <f t="shared" si="242"/>
        <v>0</v>
      </c>
      <c r="S682" s="507"/>
      <c r="T682" s="508"/>
      <c r="U682" s="509">
        <f t="shared" si="241"/>
        <v>0</v>
      </c>
      <c r="V682" s="47">
        <f t="shared" si="234"/>
        <v>0</v>
      </c>
      <c r="W682" s="510"/>
    </row>
    <row r="683" spans="1:23" ht="12" customHeight="1">
      <c r="A683" s="498">
        <v>13861808</v>
      </c>
      <c r="B683" s="499"/>
      <c r="C683" s="500"/>
      <c r="D683" s="886"/>
      <c r="E683" s="501"/>
      <c r="F683" s="501"/>
      <c r="G683" s="501"/>
      <c r="H683" s="501"/>
      <c r="I683" s="887"/>
      <c r="J683" s="515">
        <f t="shared" si="237"/>
        <v>0</v>
      </c>
      <c r="K683" s="888">
        <f t="shared" si="244"/>
        <v>0</v>
      </c>
      <c r="L683" s="888">
        <f t="shared" si="244"/>
        <v>0</v>
      </c>
      <c r="M683" s="888">
        <f t="shared" si="244"/>
        <v>0</v>
      </c>
      <c r="N683" s="515">
        <f t="shared" si="243"/>
        <v>0</v>
      </c>
      <c r="O683" s="509">
        <f t="shared" si="243"/>
        <v>0</v>
      </c>
      <c r="P683" s="515">
        <f t="shared" si="245"/>
        <v>0</v>
      </c>
      <c r="Q683" s="888">
        <f t="shared" si="245"/>
        <v>0</v>
      </c>
      <c r="R683" s="889">
        <f t="shared" si="242"/>
        <v>0</v>
      </c>
      <c r="S683" s="507"/>
      <c r="T683" s="508"/>
      <c r="U683" s="509">
        <f t="shared" si="241"/>
        <v>0</v>
      </c>
      <c r="V683" s="47">
        <f t="shared" si="234"/>
        <v>0</v>
      </c>
      <c r="W683" s="510"/>
    </row>
    <row r="684" spans="1:23" ht="12" customHeight="1">
      <c r="A684" s="498">
        <v>13861815</v>
      </c>
      <c r="B684" s="499"/>
      <c r="C684" s="500"/>
      <c r="D684" s="886"/>
      <c r="E684" s="501"/>
      <c r="F684" s="501"/>
      <c r="G684" s="501"/>
      <c r="H684" s="501"/>
      <c r="I684" s="887"/>
      <c r="J684" s="515">
        <f t="shared" si="237"/>
        <v>0</v>
      </c>
      <c r="K684" s="888">
        <f t="shared" si="244"/>
        <v>0</v>
      </c>
      <c r="L684" s="888">
        <f t="shared" si="244"/>
        <v>0</v>
      </c>
      <c r="M684" s="888">
        <f t="shared" si="244"/>
        <v>0</v>
      </c>
      <c r="N684" s="515">
        <f t="shared" si="243"/>
        <v>0</v>
      </c>
      <c r="O684" s="509">
        <f t="shared" si="243"/>
        <v>0</v>
      </c>
      <c r="P684" s="515">
        <f t="shared" si="245"/>
        <v>0</v>
      </c>
      <c r="Q684" s="888">
        <f t="shared" si="245"/>
        <v>0</v>
      </c>
      <c r="R684" s="889">
        <f t="shared" si="242"/>
        <v>0</v>
      </c>
      <c r="S684" s="507"/>
      <c r="T684" s="508"/>
      <c r="U684" s="509">
        <f t="shared" si="241"/>
        <v>0</v>
      </c>
      <c r="V684" s="47">
        <f t="shared" si="234"/>
        <v>0</v>
      </c>
      <c r="W684" s="510"/>
    </row>
    <row r="685" spans="1:23" ht="12" customHeight="1">
      <c r="A685" s="498">
        <v>13861844</v>
      </c>
      <c r="B685" s="499"/>
      <c r="C685" s="500"/>
      <c r="D685" s="886"/>
      <c r="E685" s="501"/>
      <c r="F685" s="501"/>
      <c r="G685" s="501"/>
      <c r="H685" s="501"/>
      <c r="I685" s="887"/>
      <c r="J685" s="515">
        <f t="shared" si="237"/>
        <v>0</v>
      </c>
      <c r="K685" s="888">
        <f t="shared" si="244"/>
        <v>0</v>
      </c>
      <c r="L685" s="888">
        <f t="shared" si="244"/>
        <v>0</v>
      </c>
      <c r="M685" s="888">
        <f t="shared" si="244"/>
        <v>0</v>
      </c>
      <c r="N685" s="515">
        <f t="shared" si="243"/>
        <v>0</v>
      </c>
      <c r="O685" s="509">
        <f t="shared" si="243"/>
        <v>0</v>
      </c>
      <c r="P685" s="515">
        <f t="shared" si="245"/>
        <v>0</v>
      </c>
      <c r="Q685" s="888">
        <f t="shared" si="245"/>
        <v>0</v>
      </c>
      <c r="R685" s="889">
        <f t="shared" si="242"/>
        <v>0</v>
      </c>
      <c r="S685" s="507"/>
      <c r="T685" s="508"/>
      <c r="U685" s="509">
        <f t="shared" si="241"/>
        <v>0</v>
      </c>
      <c r="V685" s="47">
        <f t="shared" si="234"/>
        <v>0</v>
      </c>
      <c r="W685" s="510"/>
    </row>
    <row r="686" spans="1:23" ht="12" customHeight="1">
      <c r="A686" s="498">
        <v>13901109</v>
      </c>
      <c r="B686" s="499"/>
      <c r="C686" s="500"/>
      <c r="D686" s="886"/>
      <c r="E686" s="501"/>
      <c r="F686" s="501"/>
      <c r="G686" s="501"/>
      <c r="H686" s="501"/>
      <c r="I686" s="887"/>
      <c r="J686" s="515">
        <f t="shared" si="237"/>
        <v>0</v>
      </c>
      <c r="K686" s="888">
        <f t="shared" si="244"/>
        <v>0</v>
      </c>
      <c r="L686" s="888">
        <f t="shared" si="244"/>
        <v>0</v>
      </c>
      <c r="M686" s="888">
        <f t="shared" si="244"/>
        <v>0</v>
      </c>
      <c r="N686" s="515">
        <f t="shared" ref="N686:O705" si="246">SUMIF($A$10:$A$382,$A686,N$10:N$382)</f>
        <v>0</v>
      </c>
      <c r="O686" s="509">
        <f t="shared" si="246"/>
        <v>0</v>
      </c>
      <c r="P686" s="515">
        <f t="shared" si="245"/>
        <v>0</v>
      </c>
      <c r="Q686" s="888">
        <f t="shared" si="245"/>
        <v>0</v>
      </c>
      <c r="R686" s="889">
        <f t="shared" si="242"/>
        <v>0</v>
      </c>
      <c r="S686" s="507"/>
      <c r="T686" s="508"/>
      <c r="U686" s="509">
        <f t="shared" ref="U686:U717" si="247">SUMIF($A$10:$A$377,$A686,U$10:U$377)</f>
        <v>0</v>
      </c>
      <c r="V686" s="47">
        <f t="shared" si="234"/>
        <v>0</v>
      </c>
      <c r="W686" s="510"/>
    </row>
    <row r="687" spans="1:23" ht="12" customHeight="1">
      <c r="A687" s="498">
        <v>13901145</v>
      </c>
      <c r="B687" s="499"/>
      <c r="C687" s="500"/>
      <c r="D687" s="886"/>
      <c r="E687" s="501"/>
      <c r="F687" s="501"/>
      <c r="G687" s="501"/>
      <c r="H687" s="501"/>
      <c r="I687" s="887"/>
      <c r="J687" s="515">
        <f t="shared" si="237"/>
        <v>0</v>
      </c>
      <c r="K687" s="888">
        <f t="shared" si="244"/>
        <v>0</v>
      </c>
      <c r="L687" s="888">
        <f t="shared" si="244"/>
        <v>0</v>
      </c>
      <c r="M687" s="888">
        <f t="shared" si="244"/>
        <v>0</v>
      </c>
      <c r="N687" s="515">
        <f t="shared" si="246"/>
        <v>0</v>
      </c>
      <c r="O687" s="509">
        <f t="shared" si="246"/>
        <v>0</v>
      </c>
      <c r="P687" s="515">
        <f t="shared" si="245"/>
        <v>0</v>
      </c>
      <c r="Q687" s="888">
        <f t="shared" si="245"/>
        <v>0</v>
      </c>
      <c r="R687" s="889">
        <f t="shared" si="242"/>
        <v>0</v>
      </c>
      <c r="S687" s="507"/>
      <c r="T687" s="508"/>
      <c r="U687" s="509">
        <f t="shared" si="247"/>
        <v>0</v>
      </c>
      <c r="V687" s="47">
        <f t="shared" si="234"/>
        <v>0</v>
      </c>
      <c r="W687" s="510"/>
    </row>
    <row r="688" spans="1:23" ht="12" customHeight="1">
      <c r="A688" s="498">
        <v>20150835</v>
      </c>
      <c r="B688" s="499"/>
      <c r="C688" s="500"/>
      <c r="D688" s="886"/>
      <c r="E688" s="501"/>
      <c r="F688" s="501"/>
      <c r="G688" s="501"/>
      <c r="H688" s="501"/>
      <c r="I688" s="887"/>
      <c r="J688" s="515">
        <f t="shared" si="237"/>
        <v>0</v>
      </c>
      <c r="K688" s="888">
        <f t="shared" si="244"/>
        <v>0</v>
      </c>
      <c r="L688" s="888">
        <f t="shared" si="244"/>
        <v>0</v>
      </c>
      <c r="M688" s="888">
        <f t="shared" si="244"/>
        <v>0</v>
      </c>
      <c r="N688" s="515">
        <f t="shared" si="246"/>
        <v>0</v>
      </c>
      <c r="O688" s="509">
        <f t="shared" si="246"/>
        <v>0</v>
      </c>
      <c r="P688" s="515">
        <f t="shared" si="245"/>
        <v>0</v>
      </c>
      <c r="Q688" s="888">
        <f t="shared" si="245"/>
        <v>0</v>
      </c>
      <c r="R688" s="889">
        <f t="shared" si="242"/>
        <v>0</v>
      </c>
      <c r="S688" s="507"/>
      <c r="T688" s="508"/>
      <c r="U688" s="509">
        <f t="shared" si="247"/>
        <v>0</v>
      </c>
      <c r="V688" s="47">
        <f t="shared" si="234"/>
        <v>0</v>
      </c>
      <c r="W688" s="510"/>
    </row>
    <row r="689" spans="1:23" ht="12" customHeight="1">
      <c r="A689" s="498">
        <v>31210808</v>
      </c>
      <c r="B689" s="499"/>
      <c r="C689" s="500"/>
      <c r="D689" s="886"/>
      <c r="E689" s="501"/>
      <c r="F689" s="501"/>
      <c r="G689" s="501"/>
      <c r="H689" s="501"/>
      <c r="I689" s="887"/>
      <c r="J689" s="515">
        <f t="shared" si="237"/>
        <v>0</v>
      </c>
      <c r="K689" s="888">
        <f t="shared" si="244"/>
        <v>0</v>
      </c>
      <c r="L689" s="888">
        <f t="shared" si="244"/>
        <v>0</v>
      </c>
      <c r="M689" s="888">
        <f t="shared" si="244"/>
        <v>0</v>
      </c>
      <c r="N689" s="515">
        <f t="shared" si="246"/>
        <v>0</v>
      </c>
      <c r="O689" s="509">
        <f t="shared" si="246"/>
        <v>0</v>
      </c>
      <c r="P689" s="515">
        <f t="shared" si="245"/>
        <v>0</v>
      </c>
      <c r="Q689" s="888">
        <f t="shared" si="245"/>
        <v>0</v>
      </c>
      <c r="R689" s="889">
        <f t="shared" si="242"/>
        <v>0</v>
      </c>
      <c r="S689" s="507"/>
      <c r="T689" s="508"/>
      <c r="U689" s="509">
        <f t="shared" si="247"/>
        <v>0</v>
      </c>
      <c r="V689" s="47">
        <f t="shared" si="234"/>
        <v>0</v>
      </c>
      <c r="W689" s="510"/>
    </row>
    <row r="690" spans="1:23" ht="12" customHeight="1">
      <c r="A690" s="498">
        <v>31210820</v>
      </c>
      <c r="B690" s="499"/>
      <c r="C690" s="500"/>
      <c r="D690" s="886"/>
      <c r="E690" s="501"/>
      <c r="F690" s="501"/>
      <c r="G690" s="501"/>
      <c r="H690" s="501"/>
      <c r="I690" s="887"/>
      <c r="J690" s="515">
        <f t="shared" si="237"/>
        <v>0</v>
      </c>
      <c r="K690" s="888">
        <f t="shared" ref="K690:M709" si="248">SUMIF($A$10:$A$377,$A690,K$10:K$377)</f>
        <v>0</v>
      </c>
      <c r="L690" s="888">
        <f t="shared" si="248"/>
        <v>0</v>
      </c>
      <c r="M690" s="888">
        <f t="shared" si="248"/>
        <v>0</v>
      </c>
      <c r="N690" s="515">
        <f t="shared" si="246"/>
        <v>0</v>
      </c>
      <c r="O690" s="509">
        <f t="shared" si="246"/>
        <v>0</v>
      </c>
      <c r="P690" s="515">
        <f t="shared" si="245"/>
        <v>0</v>
      </c>
      <c r="Q690" s="888">
        <f t="shared" si="245"/>
        <v>0</v>
      </c>
      <c r="R690" s="889">
        <f t="shared" si="242"/>
        <v>0</v>
      </c>
      <c r="S690" s="507"/>
      <c r="T690" s="508"/>
      <c r="U690" s="509">
        <f t="shared" si="247"/>
        <v>0</v>
      </c>
      <c r="V690" s="47">
        <f t="shared" si="234"/>
        <v>0</v>
      </c>
      <c r="W690" s="510"/>
    </row>
    <row r="691" spans="1:23" ht="12" customHeight="1">
      <c r="A691" s="498">
        <v>31210825</v>
      </c>
      <c r="B691" s="499"/>
      <c r="C691" s="500"/>
      <c r="D691" s="886"/>
      <c r="E691" s="501"/>
      <c r="F691" s="501"/>
      <c r="G691" s="501"/>
      <c r="H691" s="501"/>
      <c r="I691" s="887"/>
      <c r="J691" s="515">
        <f t="shared" si="237"/>
        <v>0</v>
      </c>
      <c r="K691" s="888">
        <f t="shared" si="248"/>
        <v>0</v>
      </c>
      <c r="L691" s="888">
        <f t="shared" si="248"/>
        <v>0</v>
      </c>
      <c r="M691" s="888">
        <f t="shared" si="248"/>
        <v>0</v>
      </c>
      <c r="N691" s="515">
        <f t="shared" si="246"/>
        <v>0</v>
      </c>
      <c r="O691" s="509">
        <f t="shared" si="246"/>
        <v>0</v>
      </c>
      <c r="P691" s="515">
        <f t="shared" si="245"/>
        <v>120</v>
      </c>
      <c r="Q691" s="888">
        <f t="shared" si="245"/>
        <v>0</v>
      </c>
      <c r="R691" s="889">
        <f t="shared" si="242"/>
        <v>120</v>
      </c>
      <c r="S691" s="507"/>
      <c r="T691" s="508"/>
      <c r="U691" s="509">
        <f t="shared" si="247"/>
        <v>120</v>
      </c>
      <c r="V691" s="47">
        <f t="shared" si="234"/>
        <v>0</v>
      </c>
      <c r="W691" s="510"/>
    </row>
    <row r="692" spans="1:23" ht="12" customHeight="1">
      <c r="A692" s="498">
        <v>31210831</v>
      </c>
      <c r="B692" s="499"/>
      <c r="C692" s="500"/>
      <c r="D692" s="886"/>
      <c r="E692" s="501"/>
      <c r="F692" s="501"/>
      <c r="G692" s="501"/>
      <c r="H692" s="501"/>
      <c r="I692" s="887"/>
      <c r="J692" s="515">
        <f t="shared" si="237"/>
        <v>0</v>
      </c>
      <c r="K692" s="888">
        <f t="shared" si="248"/>
        <v>0</v>
      </c>
      <c r="L692" s="888">
        <f t="shared" si="248"/>
        <v>0</v>
      </c>
      <c r="M692" s="888">
        <f t="shared" si="248"/>
        <v>0</v>
      </c>
      <c r="N692" s="515">
        <f t="shared" si="246"/>
        <v>0</v>
      </c>
      <c r="O692" s="509">
        <f t="shared" si="246"/>
        <v>0</v>
      </c>
      <c r="P692" s="515">
        <f t="shared" ref="P692:Q711" si="249">SUMIF($A$10:$A$377,$A692,P$10:P$377)</f>
        <v>400</v>
      </c>
      <c r="Q692" s="888">
        <f t="shared" si="249"/>
        <v>0</v>
      </c>
      <c r="R692" s="889">
        <f t="shared" si="242"/>
        <v>400</v>
      </c>
      <c r="S692" s="507"/>
      <c r="T692" s="508"/>
      <c r="U692" s="509">
        <f t="shared" si="247"/>
        <v>400</v>
      </c>
      <c r="V692" s="47">
        <f t="shared" si="234"/>
        <v>0</v>
      </c>
      <c r="W692" s="510"/>
    </row>
    <row r="693" spans="1:23" ht="12" customHeight="1">
      <c r="A693" s="498">
        <v>31210888</v>
      </c>
      <c r="B693" s="499"/>
      <c r="C693" s="500"/>
      <c r="D693" s="886"/>
      <c r="E693" s="501"/>
      <c r="F693" s="501"/>
      <c r="G693" s="501"/>
      <c r="H693" s="501"/>
      <c r="I693" s="887"/>
      <c r="J693" s="515">
        <f t="shared" si="237"/>
        <v>0</v>
      </c>
      <c r="K693" s="888">
        <f t="shared" si="248"/>
        <v>0</v>
      </c>
      <c r="L693" s="888">
        <f t="shared" si="248"/>
        <v>0</v>
      </c>
      <c r="M693" s="888">
        <f t="shared" si="248"/>
        <v>0</v>
      </c>
      <c r="N693" s="515">
        <f t="shared" si="246"/>
        <v>0</v>
      </c>
      <c r="O693" s="509">
        <f t="shared" si="246"/>
        <v>0</v>
      </c>
      <c r="P693" s="515">
        <f t="shared" si="249"/>
        <v>0</v>
      </c>
      <c r="Q693" s="888">
        <f t="shared" si="249"/>
        <v>0</v>
      </c>
      <c r="R693" s="889">
        <f t="shared" si="242"/>
        <v>0</v>
      </c>
      <c r="S693" s="507"/>
      <c r="T693" s="508"/>
      <c r="U693" s="509">
        <f t="shared" si="247"/>
        <v>0</v>
      </c>
      <c r="V693" s="47">
        <f t="shared" si="234"/>
        <v>0</v>
      </c>
      <c r="W693" s="510"/>
    </row>
    <row r="694" spans="1:23" ht="12" customHeight="1">
      <c r="A694" s="498">
        <v>31210823</v>
      </c>
      <c r="B694" s="499"/>
      <c r="C694" s="500"/>
      <c r="D694" s="886"/>
      <c r="E694" s="501"/>
      <c r="F694" s="501"/>
      <c r="G694" s="501"/>
      <c r="H694" s="501"/>
      <c r="I694" s="887"/>
      <c r="J694" s="515">
        <f t="shared" si="237"/>
        <v>0</v>
      </c>
      <c r="K694" s="888">
        <f t="shared" si="248"/>
        <v>0</v>
      </c>
      <c r="L694" s="888">
        <f t="shared" si="248"/>
        <v>0</v>
      </c>
      <c r="M694" s="888">
        <f t="shared" si="248"/>
        <v>0</v>
      </c>
      <c r="N694" s="515">
        <f t="shared" si="246"/>
        <v>0</v>
      </c>
      <c r="O694" s="509">
        <f t="shared" si="246"/>
        <v>0</v>
      </c>
      <c r="P694" s="515">
        <f t="shared" si="249"/>
        <v>0</v>
      </c>
      <c r="Q694" s="888">
        <f t="shared" si="249"/>
        <v>0</v>
      </c>
      <c r="R694" s="889">
        <f t="shared" si="242"/>
        <v>0</v>
      </c>
      <c r="S694" s="507"/>
      <c r="T694" s="508"/>
      <c r="U694" s="509">
        <f t="shared" si="247"/>
        <v>0</v>
      </c>
      <c r="V694" s="47">
        <f t="shared" ref="V694:V756" si="250">O694+R694-U694</f>
        <v>0</v>
      </c>
      <c r="W694" s="510"/>
    </row>
    <row r="695" spans="1:23" ht="12" customHeight="1">
      <c r="A695" s="498">
        <v>31400126</v>
      </c>
      <c r="B695" s="499"/>
      <c r="C695" s="500"/>
      <c r="D695" s="886"/>
      <c r="E695" s="501"/>
      <c r="F695" s="501"/>
      <c r="G695" s="501"/>
      <c r="H695" s="501"/>
      <c r="I695" s="887"/>
      <c r="J695" s="515">
        <f t="shared" si="237"/>
        <v>0</v>
      </c>
      <c r="K695" s="888">
        <f t="shared" si="248"/>
        <v>0</v>
      </c>
      <c r="L695" s="888">
        <f t="shared" si="248"/>
        <v>0</v>
      </c>
      <c r="M695" s="888">
        <f t="shared" si="248"/>
        <v>0</v>
      </c>
      <c r="N695" s="515">
        <f t="shared" si="246"/>
        <v>0</v>
      </c>
      <c r="O695" s="509">
        <f t="shared" si="246"/>
        <v>0</v>
      </c>
      <c r="P695" s="515">
        <f t="shared" si="249"/>
        <v>0</v>
      </c>
      <c r="Q695" s="888">
        <f t="shared" si="249"/>
        <v>0</v>
      </c>
      <c r="R695" s="889">
        <f t="shared" si="242"/>
        <v>0</v>
      </c>
      <c r="S695" s="507"/>
      <c r="T695" s="508"/>
      <c r="U695" s="509">
        <f t="shared" si="247"/>
        <v>0</v>
      </c>
      <c r="V695" s="47">
        <f t="shared" si="250"/>
        <v>0</v>
      </c>
      <c r="W695" s="510"/>
    </row>
    <row r="696" spans="1:23" ht="12" customHeight="1">
      <c r="A696" s="498">
        <v>31400872</v>
      </c>
      <c r="B696" s="499"/>
      <c r="C696" s="500"/>
      <c r="D696" s="886"/>
      <c r="E696" s="501"/>
      <c r="F696" s="501"/>
      <c r="G696" s="501"/>
      <c r="H696" s="501"/>
      <c r="I696" s="887"/>
      <c r="J696" s="515">
        <f t="shared" si="237"/>
        <v>0</v>
      </c>
      <c r="K696" s="888">
        <f t="shared" si="248"/>
        <v>0</v>
      </c>
      <c r="L696" s="888">
        <f t="shared" si="248"/>
        <v>0</v>
      </c>
      <c r="M696" s="888">
        <f t="shared" si="248"/>
        <v>0</v>
      </c>
      <c r="N696" s="515">
        <f t="shared" si="246"/>
        <v>0</v>
      </c>
      <c r="O696" s="509">
        <f t="shared" si="246"/>
        <v>0</v>
      </c>
      <c r="P696" s="515">
        <f t="shared" si="249"/>
        <v>0</v>
      </c>
      <c r="Q696" s="888">
        <f t="shared" si="249"/>
        <v>0</v>
      </c>
      <c r="R696" s="889">
        <f t="shared" si="242"/>
        <v>0</v>
      </c>
      <c r="S696" s="507"/>
      <c r="T696" s="508"/>
      <c r="U696" s="509">
        <f t="shared" si="247"/>
        <v>0</v>
      </c>
      <c r="V696" s="47">
        <f t="shared" si="250"/>
        <v>0</v>
      </c>
      <c r="W696" s="510"/>
    </row>
    <row r="697" spans="1:23" ht="12" customHeight="1">
      <c r="A697" s="498">
        <v>31410825</v>
      </c>
      <c r="B697" s="499"/>
      <c r="C697" s="500"/>
      <c r="D697" s="886"/>
      <c r="E697" s="501"/>
      <c r="F697" s="501"/>
      <c r="G697" s="501"/>
      <c r="H697" s="501"/>
      <c r="I697" s="887"/>
      <c r="J697" s="515">
        <f t="shared" si="237"/>
        <v>0</v>
      </c>
      <c r="K697" s="888">
        <f t="shared" si="248"/>
        <v>0</v>
      </c>
      <c r="L697" s="888">
        <f t="shared" si="248"/>
        <v>0</v>
      </c>
      <c r="M697" s="888">
        <f t="shared" si="248"/>
        <v>0</v>
      </c>
      <c r="N697" s="515">
        <f t="shared" si="246"/>
        <v>0</v>
      </c>
      <c r="O697" s="509">
        <f t="shared" si="246"/>
        <v>0</v>
      </c>
      <c r="P697" s="515">
        <f t="shared" si="249"/>
        <v>32</v>
      </c>
      <c r="Q697" s="888">
        <f t="shared" si="249"/>
        <v>0</v>
      </c>
      <c r="R697" s="889">
        <f t="shared" si="242"/>
        <v>32</v>
      </c>
      <c r="S697" s="507"/>
      <c r="T697" s="508"/>
      <c r="U697" s="509">
        <f t="shared" si="247"/>
        <v>32</v>
      </c>
      <c r="V697" s="47">
        <f t="shared" si="250"/>
        <v>0</v>
      </c>
      <c r="W697" s="510"/>
    </row>
    <row r="698" spans="1:23" ht="12" customHeight="1">
      <c r="A698" s="498">
        <v>31410831</v>
      </c>
      <c r="B698" s="499"/>
      <c r="C698" s="500"/>
      <c r="D698" s="886"/>
      <c r="E698" s="501"/>
      <c r="F698" s="501"/>
      <c r="G698" s="501"/>
      <c r="H698" s="501"/>
      <c r="I698" s="887"/>
      <c r="J698" s="515">
        <f t="shared" si="237"/>
        <v>0</v>
      </c>
      <c r="K698" s="888">
        <f t="shared" si="248"/>
        <v>0</v>
      </c>
      <c r="L698" s="888">
        <f t="shared" si="248"/>
        <v>0</v>
      </c>
      <c r="M698" s="888">
        <f t="shared" si="248"/>
        <v>0</v>
      </c>
      <c r="N698" s="515">
        <f t="shared" si="246"/>
        <v>0</v>
      </c>
      <c r="O698" s="509">
        <f t="shared" si="246"/>
        <v>0</v>
      </c>
      <c r="P698" s="515">
        <f t="shared" si="249"/>
        <v>165</v>
      </c>
      <c r="Q698" s="888">
        <f t="shared" si="249"/>
        <v>0</v>
      </c>
      <c r="R698" s="889">
        <f t="shared" si="242"/>
        <v>165</v>
      </c>
      <c r="S698" s="507"/>
      <c r="T698" s="508"/>
      <c r="U698" s="509">
        <f t="shared" si="247"/>
        <v>165</v>
      </c>
      <c r="V698" s="47">
        <f t="shared" si="250"/>
        <v>0</v>
      </c>
      <c r="W698" s="510"/>
    </row>
    <row r="699" spans="1:23" ht="12" customHeight="1">
      <c r="A699" s="498">
        <v>31410854</v>
      </c>
      <c r="B699" s="499"/>
      <c r="C699" s="500"/>
      <c r="D699" s="886"/>
      <c r="E699" s="501"/>
      <c r="F699" s="501"/>
      <c r="G699" s="501"/>
      <c r="H699" s="501"/>
      <c r="I699" s="887"/>
      <c r="J699" s="515">
        <f t="shared" si="237"/>
        <v>0</v>
      </c>
      <c r="K699" s="888">
        <f t="shared" si="248"/>
        <v>0</v>
      </c>
      <c r="L699" s="888">
        <f t="shared" si="248"/>
        <v>0</v>
      </c>
      <c r="M699" s="888">
        <f t="shared" si="248"/>
        <v>0</v>
      </c>
      <c r="N699" s="515">
        <f t="shared" si="246"/>
        <v>0</v>
      </c>
      <c r="O699" s="509">
        <f t="shared" si="246"/>
        <v>0</v>
      </c>
      <c r="P699" s="515">
        <f t="shared" si="249"/>
        <v>0</v>
      </c>
      <c r="Q699" s="888">
        <f t="shared" si="249"/>
        <v>342</v>
      </c>
      <c r="R699" s="889">
        <f t="shared" si="242"/>
        <v>342</v>
      </c>
      <c r="S699" s="507"/>
      <c r="T699" s="508"/>
      <c r="U699" s="509">
        <f t="shared" si="247"/>
        <v>342</v>
      </c>
      <c r="V699" s="47">
        <f t="shared" si="250"/>
        <v>0</v>
      </c>
      <c r="W699" s="510"/>
    </row>
    <row r="700" spans="1:23" ht="12" customHeight="1">
      <c r="A700" s="498">
        <v>31411813</v>
      </c>
      <c r="B700" s="499"/>
      <c r="C700" s="500"/>
      <c r="D700" s="886"/>
      <c r="E700" s="501"/>
      <c r="F700" s="501"/>
      <c r="G700" s="501"/>
      <c r="H700" s="501"/>
      <c r="I700" s="887"/>
      <c r="J700" s="515">
        <f t="shared" si="237"/>
        <v>0</v>
      </c>
      <c r="K700" s="888">
        <f t="shared" si="248"/>
        <v>0</v>
      </c>
      <c r="L700" s="888">
        <f t="shared" si="248"/>
        <v>0</v>
      </c>
      <c r="M700" s="888">
        <f t="shared" si="248"/>
        <v>0</v>
      </c>
      <c r="N700" s="515">
        <f t="shared" si="246"/>
        <v>0</v>
      </c>
      <c r="O700" s="509">
        <f t="shared" si="246"/>
        <v>0</v>
      </c>
      <c r="P700" s="515">
        <f t="shared" si="249"/>
        <v>40</v>
      </c>
      <c r="Q700" s="888">
        <f t="shared" si="249"/>
        <v>300</v>
      </c>
      <c r="R700" s="889">
        <f t="shared" si="242"/>
        <v>340</v>
      </c>
      <c r="S700" s="507"/>
      <c r="T700" s="508"/>
      <c r="U700" s="509">
        <f t="shared" si="247"/>
        <v>340</v>
      </c>
      <c r="V700" s="47">
        <f t="shared" si="250"/>
        <v>0</v>
      </c>
      <c r="W700" s="510"/>
    </row>
    <row r="701" spans="1:23" ht="12" customHeight="1">
      <c r="A701" s="498">
        <v>31411825</v>
      </c>
      <c r="B701" s="499"/>
      <c r="C701" s="500"/>
      <c r="D701" s="886"/>
      <c r="E701" s="501"/>
      <c r="F701" s="501"/>
      <c r="G701" s="501"/>
      <c r="H701" s="501"/>
      <c r="I701" s="887"/>
      <c r="J701" s="515">
        <f t="shared" si="237"/>
        <v>0</v>
      </c>
      <c r="K701" s="888">
        <f t="shared" si="248"/>
        <v>0</v>
      </c>
      <c r="L701" s="888">
        <f t="shared" si="248"/>
        <v>0</v>
      </c>
      <c r="M701" s="888">
        <f t="shared" si="248"/>
        <v>0</v>
      </c>
      <c r="N701" s="515">
        <f t="shared" si="246"/>
        <v>0</v>
      </c>
      <c r="O701" s="509">
        <f t="shared" si="246"/>
        <v>0</v>
      </c>
      <c r="P701" s="515">
        <f t="shared" si="249"/>
        <v>0</v>
      </c>
      <c r="Q701" s="888">
        <f t="shared" si="249"/>
        <v>0</v>
      </c>
      <c r="R701" s="889">
        <f t="shared" si="242"/>
        <v>0</v>
      </c>
      <c r="S701" s="507"/>
      <c r="T701" s="508"/>
      <c r="U701" s="509">
        <f t="shared" si="247"/>
        <v>0</v>
      </c>
      <c r="V701" s="47">
        <f t="shared" si="250"/>
        <v>0</v>
      </c>
      <c r="W701" s="510"/>
    </row>
    <row r="702" spans="1:23" ht="12" customHeight="1">
      <c r="A702" s="498">
        <v>31411831</v>
      </c>
      <c r="B702" s="499"/>
      <c r="C702" s="500"/>
      <c r="D702" s="886"/>
      <c r="E702" s="501"/>
      <c r="F702" s="501"/>
      <c r="G702" s="501"/>
      <c r="H702" s="501"/>
      <c r="I702" s="887"/>
      <c r="J702" s="515">
        <f t="shared" si="237"/>
        <v>0</v>
      </c>
      <c r="K702" s="888">
        <f t="shared" si="248"/>
        <v>0</v>
      </c>
      <c r="L702" s="888">
        <f t="shared" si="248"/>
        <v>0</v>
      </c>
      <c r="M702" s="888">
        <f t="shared" si="248"/>
        <v>0</v>
      </c>
      <c r="N702" s="515">
        <f t="shared" si="246"/>
        <v>0</v>
      </c>
      <c r="O702" s="509">
        <f t="shared" si="246"/>
        <v>0</v>
      </c>
      <c r="P702" s="515">
        <f t="shared" si="249"/>
        <v>163</v>
      </c>
      <c r="Q702" s="888">
        <f t="shared" si="249"/>
        <v>0</v>
      </c>
      <c r="R702" s="889">
        <f t="shared" si="242"/>
        <v>163</v>
      </c>
      <c r="S702" s="507"/>
      <c r="T702" s="508"/>
      <c r="U702" s="509">
        <f t="shared" si="247"/>
        <v>163</v>
      </c>
      <c r="V702" s="47">
        <f t="shared" si="250"/>
        <v>0</v>
      </c>
      <c r="W702" s="510"/>
    </row>
    <row r="703" spans="1:23" ht="12" customHeight="1">
      <c r="A703" s="498">
        <v>31411854</v>
      </c>
      <c r="B703" s="499"/>
      <c r="C703" s="500"/>
      <c r="D703" s="886"/>
      <c r="E703" s="501"/>
      <c r="F703" s="501"/>
      <c r="G703" s="501"/>
      <c r="H703" s="501"/>
      <c r="I703" s="887"/>
      <c r="J703" s="515">
        <f t="shared" si="237"/>
        <v>0</v>
      </c>
      <c r="K703" s="888">
        <f t="shared" si="248"/>
        <v>0</v>
      </c>
      <c r="L703" s="888">
        <f t="shared" si="248"/>
        <v>0</v>
      </c>
      <c r="M703" s="888">
        <f t="shared" si="248"/>
        <v>0</v>
      </c>
      <c r="N703" s="515">
        <f t="shared" si="246"/>
        <v>0</v>
      </c>
      <c r="O703" s="509">
        <f t="shared" si="246"/>
        <v>0</v>
      </c>
      <c r="P703" s="515">
        <f t="shared" si="249"/>
        <v>0</v>
      </c>
      <c r="Q703" s="888">
        <f t="shared" si="249"/>
        <v>71</v>
      </c>
      <c r="R703" s="889">
        <f t="shared" si="242"/>
        <v>71</v>
      </c>
      <c r="S703" s="507"/>
      <c r="T703" s="508"/>
      <c r="U703" s="509">
        <f t="shared" si="247"/>
        <v>71</v>
      </c>
      <c r="V703" s="47">
        <f t="shared" si="250"/>
        <v>0</v>
      </c>
      <c r="W703" s="510"/>
    </row>
    <row r="704" spans="1:23" ht="12" customHeight="1">
      <c r="A704" s="498">
        <v>32000846</v>
      </c>
      <c r="B704" s="499"/>
      <c r="C704" s="500"/>
      <c r="D704" s="886"/>
      <c r="E704" s="501"/>
      <c r="F704" s="501"/>
      <c r="G704" s="501"/>
      <c r="H704" s="501"/>
      <c r="I704" s="887"/>
      <c r="J704" s="515">
        <f t="shared" si="237"/>
        <v>0</v>
      </c>
      <c r="K704" s="888">
        <f t="shared" si="248"/>
        <v>0</v>
      </c>
      <c r="L704" s="888">
        <f t="shared" si="248"/>
        <v>0</v>
      </c>
      <c r="M704" s="888">
        <f t="shared" si="248"/>
        <v>0</v>
      </c>
      <c r="N704" s="515">
        <f t="shared" si="246"/>
        <v>0</v>
      </c>
      <c r="O704" s="509">
        <f t="shared" si="246"/>
        <v>0</v>
      </c>
      <c r="P704" s="515">
        <f t="shared" si="249"/>
        <v>0</v>
      </c>
      <c r="Q704" s="888">
        <f t="shared" si="249"/>
        <v>0</v>
      </c>
      <c r="R704" s="889">
        <f t="shared" si="242"/>
        <v>0</v>
      </c>
      <c r="S704" s="507"/>
      <c r="T704" s="508"/>
      <c r="U704" s="509">
        <f t="shared" si="247"/>
        <v>0</v>
      </c>
      <c r="V704" s="47">
        <f t="shared" si="250"/>
        <v>0</v>
      </c>
      <c r="W704" s="510"/>
    </row>
    <row r="705" spans="1:23" ht="12" customHeight="1">
      <c r="A705" s="498">
        <v>32000890</v>
      </c>
      <c r="B705" s="499"/>
      <c r="C705" s="500"/>
      <c r="D705" s="886"/>
      <c r="E705" s="501"/>
      <c r="F705" s="501"/>
      <c r="G705" s="501"/>
      <c r="H705" s="501"/>
      <c r="I705" s="887"/>
      <c r="J705" s="515">
        <f t="shared" si="237"/>
        <v>0</v>
      </c>
      <c r="K705" s="888">
        <f t="shared" si="248"/>
        <v>0</v>
      </c>
      <c r="L705" s="888">
        <f t="shared" si="248"/>
        <v>0</v>
      </c>
      <c r="M705" s="888">
        <f t="shared" si="248"/>
        <v>0</v>
      </c>
      <c r="N705" s="515">
        <f t="shared" si="246"/>
        <v>0</v>
      </c>
      <c r="O705" s="509">
        <f t="shared" si="246"/>
        <v>0</v>
      </c>
      <c r="P705" s="515">
        <f t="shared" si="249"/>
        <v>0</v>
      </c>
      <c r="Q705" s="888">
        <f t="shared" si="249"/>
        <v>0</v>
      </c>
      <c r="R705" s="889">
        <f t="shared" si="242"/>
        <v>0</v>
      </c>
      <c r="S705" s="507"/>
      <c r="T705" s="508"/>
      <c r="U705" s="509">
        <f t="shared" si="247"/>
        <v>0</v>
      </c>
      <c r="V705" s="47">
        <f t="shared" si="250"/>
        <v>0</v>
      </c>
      <c r="W705" s="510"/>
    </row>
    <row r="706" spans="1:23" ht="12" customHeight="1">
      <c r="A706" s="498">
        <v>32010104</v>
      </c>
      <c r="B706" s="499"/>
      <c r="C706" s="500"/>
      <c r="D706" s="886"/>
      <c r="E706" s="501"/>
      <c r="F706" s="501"/>
      <c r="G706" s="501"/>
      <c r="H706" s="501"/>
      <c r="I706" s="887"/>
      <c r="J706" s="515">
        <f t="shared" ref="J706:J751" si="251">SUMIF($A$10:$A$382,$A706,J$10:J$382)</f>
        <v>0</v>
      </c>
      <c r="K706" s="888">
        <f t="shared" si="248"/>
        <v>0</v>
      </c>
      <c r="L706" s="888">
        <f t="shared" si="248"/>
        <v>0</v>
      </c>
      <c r="M706" s="888">
        <f t="shared" si="248"/>
        <v>0</v>
      </c>
      <c r="N706" s="515">
        <f t="shared" ref="N706:O725" si="252">SUMIF($A$10:$A$382,$A706,N$10:N$382)</f>
        <v>0</v>
      </c>
      <c r="O706" s="509">
        <f t="shared" si="252"/>
        <v>0</v>
      </c>
      <c r="P706" s="515">
        <f t="shared" si="249"/>
        <v>0</v>
      </c>
      <c r="Q706" s="888">
        <f t="shared" si="249"/>
        <v>0</v>
      </c>
      <c r="R706" s="889">
        <f t="shared" si="242"/>
        <v>0</v>
      </c>
      <c r="S706" s="507"/>
      <c r="T706" s="508"/>
      <c r="U706" s="509">
        <f t="shared" si="247"/>
        <v>0</v>
      </c>
      <c r="V706" s="47">
        <f t="shared" si="250"/>
        <v>0</v>
      </c>
      <c r="W706" s="510"/>
    </row>
    <row r="707" spans="1:23" ht="12" customHeight="1">
      <c r="A707" s="498">
        <v>32010108</v>
      </c>
      <c r="B707" s="499"/>
      <c r="C707" s="500"/>
      <c r="D707" s="886"/>
      <c r="E707" s="501"/>
      <c r="F707" s="501"/>
      <c r="G707" s="501"/>
      <c r="H707" s="501"/>
      <c r="I707" s="887"/>
      <c r="J707" s="515">
        <f t="shared" si="251"/>
        <v>0</v>
      </c>
      <c r="K707" s="888">
        <f t="shared" si="248"/>
        <v>0</v>
      </c>
      <c r="L707" s="888">
        <f t="shared" si="248"/>
        <v>0</v>
      </c>
      <c r="M707" s="888">
        <f t="shared" si="248"/>
        <v>0</v>
      </c>
      <c r="N707" s="515">
        <f t="shared" si="252"/>
        <v>0</v>
      </c>
      <c r="O707" s="509">
        <f t="shared" si="252"/>
        <v>0</v>
      </c>
      <c r="P707" s="515">
        <f t="shared" si="249"/>
        <v>0</v>
      </c>
      <c r="Q707" s="888">
        <f t="shared" si="249"/>
        <v>0</v>
      </c>
      <c r="R707" s="889">
        <f t="shared" si="242"/>
        <v>0</v>
      </c>
      <c r="S707" s="507"/>
      <c r="T707" s="508"/>
      <c r="U707" s="509">
        <f t="shared" si="247"/>
        <v>0</v>
      </c>
      <c r="V707" s="47">
        <f t="shared" si="250"/>
        <v>0</v>
      </c>
      <c r="W707" s="510"/>
    </row>
    <row r="708" spans="1:23" ht="12" customHeight="1">
      <c r="A708" s="498">
        <v>32010131</v>
      </c>
      <c r="B708" s="499"/>
      <c r="C708" s="500"/>
      <c r="D708" s="886"/>
      <c r="E708" s="501"/>
      <c r="F708" s="501"/>
      <c r="G708" s="501"/>
      <c r="H708" s="501"/>
      <c r="I708" s="887"/>
      <c r="J708" s="515">
        <f t="shared" si="251"/>
        <v>0</v>
      </c>
      <c r="K708" s="888">
        <f t="shared" si="248"/>
        <v>0</v>
      </c>
      <c r="L708" s="888">
        <f t="shared" si="248"/>
        <v>0</v>
      </c>
      <c r="M708" s="888">
        <f t="shared" si="248"/>
        <v>0</v>
      </c>
      <c r="N708" s="515">
        <f t="shared" si="252"/>
        <v>0</v>
      </c>
      <c r="O708" s="509">
        <f t="shared" si="252"/>
        <v>0</v>
      </c>
      <c r="P708" s="515">
        <f t="shared" si="249"/>
        <v>0</v>
      </c>
      <c r="Q708" s="888">
        <f t="shared" si="249"/>
        <v>0</v>
      </c>
      <c r="R708" s="889">
        <f t="shared" si="242"/>
        <v>0</v>
      </c>
      <c r="S708" s="507"/>
      <c r="T708" s="508"/>
      <c r="U708" s="509">
        <f t="shared" si="247"/>
        <v>0</v>
      </c>
      <c r="V708" s="47">
        <f t="shared" si="250"/>
        <v>0</v>
      </c>
      <c r="W708" s="510"/>
    </row>
    <row r="709" spans="1:23" ht="12" customHeight="1">
      <c r="A709" s="498">
        <v>32010813</v>
      </c>
      <c r="B709" s="499"/>
      <c r="C709" s="500"/>
      <c r="D709" s="886"/>
      <c r="E709" s="501"/>
      <c r="F709" s="501"/>
      <c r="G709" s="501"/>
      <c r="H709" s="501"/>
      <c r="I709" s="887"/>
      <c r="J709" s="515">
        <f t="shared" si="251"/>
        <v>0</v>
      </c>
      <c r="K709" s="888">
        <f t="shared" si="248"/>
        <v>0</v>
      </c>
      <c r="L709" s="888">
        <f t="shared" si="248"/>
        <v>0</v>
      </c>
      <c r="M709" s="888">
        <f t="shared" si="248"/>
        <v>0</v>
      </c>
      <c r="N709" s="515">
        <f t="shared" si="252"/>
        <v>0</v>
      </c>
      <c r="O709" s="509">
        <f t="shared" si="252"/>
        <v>0</v>
      </c>
      <c r="P709" s="515">
        <f t="shared" si="249"/>
        <v>0</v>
      </c>
      <c r="Q709" s="888">
        <f t="shared" si="249"/>
        <v>0</v>
      </c>
      <c r="R709" s="889">
        <f t="shared" si="242"/>
        <v>0</v>
      </c>
      <c r="S709" s="507"/>
      <c r="T709" s="508"/>
      <c r="U709" s="509">
        <f t="shared" si="247"/>
        <v>0</v>
      </c>
      <c r="V709" s="47">
        <f t="shared" si="250"/>
        <v>0</v>
      </c>
      <c r="W709" s="510"/>
    </row>
    <row r="710" spans="1:23" ht="12" customHeight="1">
      <c r="A710" s="498">
        <v>32010834</v>
      </c>
      <c r="B710" s="499"/>
      <c r="C710" s="500"/>
      <c r="D710" s="886"/>
      <c r="E710" s="501"/>
      <c r="F710" s="501"/>
      <c r="G710" s="501"/>
      <c r="H710" s="501"/>
      <c r="I710" s="887"/>
      <c r="J710" s="515">
        <f t="shared" si="251"/>
        <v>0</v>
      </c>
      <c r="K710" s="888">
        <f t="shared" ref="K710:M729" si="253">SUMIF($A$10:$A$377,$A710,K$10:K$377)</f>
        <v>0</v>
      </c>
      <c r="L710" s="888">
        <f t="shared" si="253"/>
        <v>0</v>
      </c>
      <c r="M710" s="888">
        <f t="shared" si="253"/>
        <v>0</v>
      </c>
      <c r="N710" s="515">
        <f t="shared" si="252"/>
        <v>0</v>
      </c>
      <c r="O710" s="509">
        <f t="shared" si="252"/>
        <v>0</v>
      </c>
      <c r="P710" s="515">
        <f t="shared" si="249"/>
        <v>0</v>
      </c>
      <c r="Q710" s="888">
        <f t="shared" si="249"/>
        <v>0</v>
      </c>
      <c r="R710" s="889">
        <f t="shared" si="242"/>
        <v>0</v>
      </c>
      <c r="S710" s="507"/>
      <c r="T710" s="508"/>
      <c r="U710" s="509">
        <f t="shared" si="247"/>
        <v>0</v>
      </c>
      <c r="V710" s="47">
        <f t="shared" si="250"/>
        <v>0</v>
      </c>
      <c r="W710" s="510"/>
    </row>
    <row r="711" spans="1:23" ht="13.5" customHeight="1">
      <c r="A711" s="498">
        <v>32010837</v>
      </c>
      <c r="B711" s="499"/>
      <c r="C711" s="500"/>
      <c r="D711" s="886"/>
      <c r="E711" s="501"/>
      <c r="F711" s="501"/>
      <c r="G711" s="501"/>
      <c r="H711" s="501"/>
      <c r="I711" s="887"/>
      <c r="J711" s="515">
        <f t="shared" si="251"/>
        <v>0</v>
      </c>
      <c r="K711" s="888">
        <f t="shared" si="253"/>
        <v>0</v>
      </c>
      <c r="L711" s="888">
        <f t="shared" si="253"/>
        <v>0</v>
      </c>
      <c r="M711" s="888">
        <f t="shared" si="253"/>
        <v>0</v>
      </c>
      <c r="N711" s="515">
        <f t="shared" si="252"/>
        <v>0</v>
      </c>
      <c r="O711" s="509">
        <f t="shared" si="252"/>
        <v>0</v>
      </c>
      <c r="P711" s="515">
        <f t="shared" si="249"/>
        <v>0</v>
      </c>
      <c r="Q711" s="888">
        <f t="shared" si="249"/>
        <v>0</v>
      </c>
      <c r="R711" s="889">
        <f t="shared" si="242"/>
        <v>0</v>
      </c>
      <c r="S711" s="507"/>
      <c r="T711" s="508"/>
      <c r="U711" s="509">
        <f t="shared" si="247"/>
        <v>0</v>
      </c>
      <c r="V711" s="47">
        <f t="shared" si="250"/>
        <v>0</v>
      </c>
      <c r="W711" s="510"/>
    </row>
    <row r="712" spans="1:23" ht="13.5" customHeight="1">
      <c r="A712" s="498">
        <v>32010873</v>
      </c>
      <c r="B712" s="499"/>
      <c r="C712" s="500"/>
      <c r="D712" s="886"/>
      <c r="E712" s="501"/>
      <c r="F712" s="501"/>
      <c r="G712" s="501"/>
      <c r="H712" s="501"/>
      <c r="I712" s="887"/>
      <c r="J712" s="515">
        <f t="shared" si="251"/>
        <v>0</v>
      </c>
      <c r="K712" s="888">
        <f t="shared" si="253"/>
        <v>0</v>
      </c>
      <c r="L712" s="888">
        <f t="shared" si="253"/>
        <v>0</v>
      </c>
      <c r="M712" s="888">
        <f t="shared" si="253"/>
        <v>0</v>
      </c>
      <c r="N712" s="515">
        <f t="shared" si="252"/>
        <v>0</v>
      </c>
      <c r="O712" s="509">
        <f t="shared" si="252"/>
        <v>0</v>
      </c>
      <c r="P712" s="515">
        <f t="shared" ref="P712:Q731" si="254">SUMIF($A$10:$A$377,$A712,P$10:P$377)</f>
        <v>0</v>
      </c>
      <c r="Q712" s="888">
        <f t="shared" si="254"/>
        <v>0</v>
      </c>
      <c r="R712" s="889">
        <f t="shared" si="242"/>
        <v>0</v>
      </c>
      <c r="S712" s="507"/>
      <c r="T712" s="508"/>
      <c r="U712" s="509">
        <f t="shared" si="247"/>
        <v>0</v>
      </c>
      <c r="V712" s="47">
        <f t="shared" si="250"/>
        <v>0</v>
      </c>
      <c r="W712" s="510"/>
    </row>
    <row r="713" spans="1:23" ht="12" customHeight="1">
      <c r="A713" s="498">
        <v>32010890</v>
      </c>
      <c r="B713" s="499"/>
      <c r="C713" s="500"/>
      <c r="D713" s="886"/>
      <c r="E713" s="501"/>
      <c r="F713" s="501"/>
      <c r="G713" s="501"/>
      <c r="H713" s="501"/>
      <c r="I713" s="887"/>
      <c r="J713" s="515">
        <f t="shared" si="251"/>
        <v>0</v>
      </c>
      <c r="K713" s="888">
        <f t="shared" si="253"/>
        <v>0</v>
      </c>
      <c r="L713" s="888">
        <f t="shared" si="253"/>
        <v>0</v>
      </c>
      <c r="M713" s="888">
        <f t="shared" si="253"/>
        <v>0</v>
      </c>
      <c r="N713" s="515">
        <f t="shared" si="252"/>
        <v>0</v>
      </c>
      <c r="O713" s="509">
        <f t="shared" si="252"/>
        <v>0</v>
      </c>
      <c r="P713" s="515">
        <f t="shared" si="254"/>
        <v>1580</v>
      </c>
      <c r="Q713" s="888">
        <f t="shared" si="254"/>
        <v>1700</v>
      </c>
      <c r="R713" s="889">
        <f t="shared" si="242"/>
        <v>3280</v>
      </c>
      <c r="S713" s="507"/>
      <c r="T713" s="508"/>
      <c r="U713" s="509">
        <f t="shared" si="247"/>
        <v>3280</v>
      </c>
      <c r="V713" s="47">
        <f t="shared" si="250"/>
        <v>0</v>
      </c>
      <c r="W713" s="510"/>
    </row>
    <row r="714" spans="1:23" ht="12" customHeight="1">
      <c r="A714" s="498">
        <v>32101870</v>
      </c>
      <c r="B714" s="499"/>
      <c r="C714" s="500"/>
      <c r="D714" s="886"/>
      <c r="E714" s="501"/>
      <c r="F714" s="501"/>
      <c r="G714" s="501"/>
      <c r="H714" s="501"/>
      <c r="I714" s="887"/>
      <c r="J714" s="515">
        <f t="shared" si="251"/>
        <v>0</v>
      </c>
      <c r="K714" s="888">
        <f t="shared" si="253"/>
        <v>0</v>
      </c>
      <c r="L714" s="888">
        <f t="shared" si="253"/>
        <v>0</v>
      </c>
      <c r="M714" s="888">
        <f t="shared" si="253"/>
        <v>0</v>
      </c>
      <c r="N714" s="515">
        <f t="shared" si="252"/>
        <v>0</v>
      </c>
      <c r="O714" s="509">
        <f t="shared" si="252"/>
        <v>0</v>
      </c>
      <c r="P714" s="515">
        <f t="shared" si="254"/>
        <v>0</v>
      </c>
      <c r="Q714" s="888">
        <f t="shared" si="254"/>
        <v>0</v>
      </c>
      <c r="R714" s="889">
        <f t="shared" si="242"/>
        <v>0</v>
      </c>
      <c r="S714" s="507"/>
      <c r="T714" s="508"/>
      <c r="U714" s="509">
        <f t="shared" si="247"/>
        <v>0</v>
      </c>
      <c r="V714" s="47">
        <f t="shared" si="250"/>
        <v>0</v>
      </c>
      <c r="W714" s="510"/>
    </row>
    <row r="715" spans="1:23" ht="12" customHeight="1">
      <c r="A715" s="498">
        <v>32110108</v>
      </c>
      <c r="B715" s="499"/>
      <c r="C715" s="500"/>
      <c r="D715" s="886"/>
      <c r="E715" s="501"/>
      <c r="F715" s="501"/>
      <c r="G715" s="501"/>
      <c r="H715" s="501"/>
      <c r="I715" s="887"/>
      <c r="J715" s="515">
        <f t="shared" si="251"/>
        <v>0</v>
      </c>
      <c r="K715" s="888">
        <f t="shared" si="253"/>
        <v>0</v>
      </c>
      <c r="L715" s="888">
        <f t="shared" si="253"/>
        <v>0</v>
      </c>
      <c r="M715" s="888">
        <f t="shared" si="253"/>
        <v>0</v>
      </c>
      <c r="N715" s="515">
        <f t="shared" si="252"/>
        <v>0</v>
      </c>
      <c r="O715" s="509">
        <f t="shared" si="252"/>
        <v>0</v>
      </c>
      <c r="P715" s="515">
        <f t="shared" si="254"/>
        <v>0</v>
      </c>
      <c r="Q715" s="888">
        <f t="shared" si="254"/>
        <v>0</v>
      </c>
      <c r="R715" s="889">
        <f t="shared" si="242"/>
        <v>0</v>
      </c>
      <c r="S715" s="507"/>
      <c r="T715" s="508"/>
      <c r="U715" s="509">
        <f t="shared" si="247"/>
        <v>0</v>
      </c>
      <c r="V715" s="47">
        <f t="shared" si="250"/>
        <v>0</v>
      </c>
      <c r="W715" s="510"/>
    </row>
    <row r="716" spans="1:23" ht="12" customHeight="1">
      <c r="A716" s="498">
        <v>32110813</v>
      </c>
      <c r="B716" s="499"/>
      <c r="C716" s="500"/>
      <c r="D716" s="886"/>
      <c r="E716" s="501"/>
      <c r="F716" s="501"/>
      <c r="G716" s="501"/>
      <c r="H716" s="501"/>
      <c r="I716" s="887"/>
      <c r="J716" s="515">
        <f t="shared" si="251"/>
        <v>0</v>
      </c>
      <c r="K716" s="888">
        <f t="shared" si="253"/>
        <v>0</v>
      </c>
      <c r="L716" s="888">
        <f t="shared" si="253"/>
        <v>0</v>
      </c>
      <c r="M716" s="888">
        <f t="shared" si="253"/>
        <v>0</v>
      </c>
      <c r="N716" s="515">
        <f t="shared" si="252"/>
        <v>0</v>
      </c>
      <c r="O716" s="509">
        <f t="shared" si="252"/>
        <v>0</v>
      </c>
      <c r="P716" s="515">
        <f t="shared" si="254"/>
        <v>80</v>
      </c>
      <c r="Q716" s="888">
        <f t="shared" si="254"/>
        <v>0</v>
      </c>
      <c r="R716" s="889">
        <f t="shared" si="242"/>
        <v>80</v>
      </c>
      <c r="S716" s="507"/>
      <c r="T716" s="508"/>
      <c r="U716" s="509">
        <f t="shared" si="247"/>
        <v>80</v>
      </c>
      <c r="V716" s="47">
        <f t="shared" si="250"/>
        <v>0</v>
      </c>
      <c r="W716" s="510"/>
    </row>
    <row r="717" spans="1:23" ht="12" customHeight="1">
      <c r="A717" s="498">
        <v>32110834</v>
      </c>
      <c r="B717" s="499"/>
      <c r="C717" s="500"/>
      <c r="D717" s="886"/>
      <c r="E717" s="501"/>
      <c r="F717" s="501"/>
      <c r="G717" s="501"/>
      <c r="H717" s="501"/>
      <c r="I717" s="887"/>
      <c r="J717" s="515">
        <f t="shared" si="251"/>
        <v>0</v>
      </c>
      <c r="K717" s="888">
        <f t="shared" si="253"/>
        <v>0</v>
      </c>
      <c r="L717" s="888">
        <f t="shared" si="253"/>
        <v>0</v>
      </c>
      <c r="M717" s="888">
        <f t="shared" si="253"/>
        <v>0</v>
      </c>
      <c r="N717" s="515">
        <f t="shared" si="252"/>
        <v>0</v>
      </c>
      <c r="O717" s="509">
        <f t="shared" si="252"/>
        <v>0</v>
      </c>
      <c r="P717" s="515">
        <f t="shared" si="254"/>
        <v>0</v>
      </c>
      <c r="Q717" s="888">
        <f t="shared" si="254"/>
        <v>0</v>
      </c>
      <c r="R717" s="889">
        <f t="shared" si="242"/>
        <v>0</v>
      </c>
      <c r="S717" s="507"/>
      <c r="T717" s="508"/>
      <c r="U717" s="509">
        <f t="shared" si="247"/>
        <v>0</v>
      </c>
      <c r="V717" s="47">
        <f t="shared" si="250"/>
        <v>0</v>
      </c>
      <c r="W717" s="510"/>
    </row>
    <row r="718" spans="1:23" ht="12" customHeight="1">
      <c r="A718" s="498">
        <v>32110837</v>
      </c>
      <c r="B718" s="499"/>
      <c r="C718" s="500"/>
      <c r="D718" s="886"/>
      <c r="E718" s="501"/>
      <c r="F718" s="501"/>
      <c r="G718" s="501"/>
      <c r="H718" s="501"/>
      <c r="I718" s="887"/>
      <c r="J718" s="515">
        <f t="shared" si="251"/>
        <v>0</v>
      </c>
      <c r="K718" s="888">
        <f t="shared" si="253"/>
        <v>0</v>
      </c>
      <c r="L718" s="888">
        <f t="shared" si="253"/>
        <v>0</v>
      </c>
      <c r="M718" s="888">
        <f t="shared" si="253"/>
        <v>0</v>
      </c>
      <c r="N718" s="515">
        <f t="shared" si="252"/>
        <v>0</v>
      </c>
      <c r="O718" s="509">
        <f t="shared" si="252"/>
        <v>0</v>
      </c>
      <c r="P718" s="515">
        <f t="shared" si="254"/>
        <v>0</v>
      </c>
      <c r="Q718" s="888">
        <f t="shared" si="254"/>
        <v>0</v>
      </c>
      <c r="R718" s="889">
        <f t="shared" si="242"/>
        <v>0</v>
      </c>
      <c r="S718" s="507"/>
      <c r="T718" s="508"/>
      <c r="U718" s="509">
        <f t="shared" ref="U718:U751" si="255">SUMIF($A$10:$A$377,$A718,U$10:U$377)</f>
        <v>0</v>
      </c>
      <c r="V718" s="47">
        <f t="shared" si="250"/>
        <v>0</v>
      </c>
      <c r="W718" s="510"/>
    </row>
    <row r="719" spans="1:23" ht="12" customHeight="1">
      <c r="A719" s="498">
        <v>32110873</v>
      </c>
      <c r="B719" s="499"/>
      <c r="C719" s="500"/>
      <c r="D719" s="886"/>
      <c r="E719" s="501"/>
      <c r="F719" s="501"/>
      <c r="G719" s="501"/>
      <c r="H719" s="501"/>
      <c r="I719" s="887"/>
      <c r="J719" s="515">
        <f t="shared" si="251"/>
        <v>0</v>
      </c>
      <c r="K719" s="888">
        <f t="shared" si="253"/>
        <v>0</v>
      </c>
      <c r="L719" s="888">
        <f t="shared" si="253"/>
        <v>0</v>
      </c>
      <c r="M719" s="888">
        <f t="shared" si="253"/>
        <v>0</v>
      </c>
      <c r="N719" s="515">
        <f t="shared" si="252"/>
        <v>0</v>
      </c>
      <c r="O719" s="509">
        <f t="shared" si="252"/>
        <v>0</v>
      </c>
      <c r="P719" s="515">
        <f t="shared" si="254"/>
        <v>0</v>
      </c>
      <c r="Q719" s="888">
        <f t="shared" si="254"/>
        <v>0</v>
      </c>
      <c r="R719" s="889">
        <f t="shared" si="242"/>
        <v>0</v>
      </c>
      <c r="S719" s="507"/>
      <c r="T719" s="508"/>
      <c r="U719" s="509">
        <f t="shared" si="255"/>
        <v>0</v>
      </c>
      <c r="V719" s="47">
        <f t="shared" si="250"/>
        <v>0</v>
      </c>
      <c r="W719" s="510"/>
    </row>
    <row r="720" spans="1:23" ht="12" customHeight="1">
      <c r="A720" s="498">
        <v>32110890</v>
      </c>
      <c r="B720" s="499"/>
      <c r="C720" s="500"/>
      <c r="D720" s="886"/>
      <c r="E720" s="501"/>
      <c r="F720" s="501"/>
      <c r="G720" s="501"/>
      <c r="H720" s="501"/>
      <c r="I720" s="887"/>
      <c r="J720" s="515">
        <f t="shared" si="251"/>
        <v>0</v>
      </c>
      <c r="K720" s="888">
        <f t="shared" si="253"/>
        <v>0</v>
      </c>
      <c r="L720" s="888">
        <f t="shared" si="253"/>
        <v>0</v>
      </c>
      <c r="M720" s="888">
        <f t="shared" si="253"/>
        <v>0</v>
      </c>
      <c r="N720" s="515">
        <f t="shared" si="252"/>
        <v>0</v>
      </c>
      <c r="O720" s="509">
        <f t="shared" si="252"/>
        <v>0</v>
      </c>
      <c r="P720" s="515">
        <f t="shared" si="254"/>
        <v>1135</v>
      </c>
      <c r="Q720" s="888">
        <f t="shared" si="254"/>
        <v>1465</v>
      </c>
      <c r="R720" s="889">
        <f t="shared" si="242"/>
        <v>2600</v>
      </c>
      <c r="S720" s="507"/>
      <c r="T720" s="508"/>
      <c r="U720" s="509">
        <f t="shared" si="255"/>
        <v>2600</v>
      </c>
      <c r="V720" s="47">
        <f t="shared" si="250"/>
        <v>0</v>
      </c>
      <c r="W720" s="510"/>
    </row>
    <row r="721" spans="1:23" ht="12" customHeight="1">
      <c r="A721" s="498">
        <v>33221834</v>
      </c>
      <c r="B721" s="499"/>
      <c r="C721" s="500"/>
      <c r="D721" s="886"/>
      <c r="E721" s="501"/>
      <c r="F721" s="501"/>
      <c r="G721" s="501"/>
      <c r="H721" s="501"/>
      <c r="I721" s="887"/>
      <c r="J721" s="515">
        <f t="shared" si="251"/>
        <v>0</v>
      </c>
      <c r="K721" s="888">
        <f t="shared" si="253"/>
        <v>0</v>
      </c>
      <c r="L721" s="888">
        <f t="shared" si="253"/>
        <v>0</v>
      </c>
      <c r="M721" s="888">
        <f t="shared" si="253"/>
        <v>0</v>
      </c>
      <c r="N721" s="515">
        <f t="shared" si="252"/>
        <v>0</v>
      </c>
      <c r="O721" s="509">
        <f t="shared" si="252"/>
        <v>0</v>
      </c>
      <c r="P721" s="515">
        <f t="shared" si="254"/>
        <v>0</v>
      </c>
      <c r="Q721" s="888">
        <f t="shared" si="254"/>
        <v>0</v>
      </c>
      <c r="R721" s="889">
        <f t="shared" si="242"/>
        <v>0</v>
      </c>
      <c r="S721" s="507"/>
      <c r="T721" s="508"/>
      <c r="U721" s="509">
        <f t="shared" si="255"/>
        <v>0</v>
      </c>
      <c r="V721" s="47">
        <f t="shared" si="250"/>
        <v>0</v>
      </c>
      <c r="W721" s="510"/>
    </row>
    <row r="722" spans="1:23" ht="12" customHeight="1">
      <c r="A722" s="498">
        <v>33221890</v>
      </c>
      <c r="B722" s="499"/>
      <c r="C722" s="500"/>
      <c r="D722" s="886"/>
      <c r="E722" s="501"/>
      <c r="F722" s="501"/>
      <c r="G722" s="501"/>
      <c r="H722" s="501"/>
      <c r="I722" s="887"/>
      <c r="J722" s="515">
        <f t="shared" si="251"/>
        <v>0</v>
      </c>
      <c r="K722" s="888">
        <f t="shared" si="253"/>
        <v>0</v>
      </c>
      <c r="L722" s="888">
        <f t="shared" si="253"/>
        <v>0</v>
      </c>
      <c r="M722" s="888">
        <f t="shared" si="253"/>
        <v>0</v>
      </c>
      <c r="N722" s="515">
        <f t="shared" si="252"/>
        <v>0</v>
      </c>
      <c r="O722" s="509">
        <f t="shared" si="252"/>
        <v>0</v>
      </c>
      <c r="P722" s="515">
        <f t="shared" si="254"/>
        <v>0</v>
      </c>
      <c r="Q722" s="888">
        <f t="shared" si="254"/>
        <v>0</v>
      </c>
      <c r="R722" s="889">
        <f t="shared" si="242"/>
        <v>0</v>
      </c>
      <c r="S722" s="507"/>
      <c r="T722" s="508"/>
      <c r="U722" s="509">
        <f t="shared" si="255"/>
        <v>0</v>
      </c>
      <c r="V722" s="47">
        <f t="shared" si="250"/>
        <v>0</v>
      </c>
      <c r="W722" s="510"/>
    </row>
    <row r="723" spans="1:23" ht="12" customHeight="1">
      <c r="A723" s="498">
        <v>33245837</v>
      </c>
      <c r="B723" s="499"/>
      <c r="C723" s="500"/>
      <c r="D723" s="886"/>
      <c r="E723" s="501"/>
      <c r="F723" s="501"/>
      <c r="G723" s="501"/>
      <c r="H723" s="501"/>
      <c r="I723" s="887"/>
      <c r="J723" s="515">
        <f t="shared" si="251"/>
        <v>0</v>
      </c>
      <c r="K723" s="888">
        <f t="shared" si="253"/>
        <v>0</v>
      </c>
      <c r="L723" s="888">
        <f t="shared" si="253"/>
        <v>0</v>
      </c>
      <c r="M723" s="888">
        <f t="shared" si="253"/>
        <v>0</v>
      </c>
      <c r="N723" s="515">
        <f t="shared" si="252"/>
        <v>0</v>
      </c>
      <c r="O723" s="509">
        <f t="shared" si="252"/>
        <v>0</v>
      </c>
      <c r="P723" s="515">
        <f t="shared" si="254"/>
        <v>0</v>
      </c>
      <c r="Q723" s="888">
        <f t="shared" si="254"/>
        <v>0</v>
      </c>
      <c r="R723" s="889">
        <f t="shared" si="242"/>
        <v>0</v>
      </c>
      <c r="S723" s="507"/>
      <c r="T723" s="508"/>
      <c r="U723" s="509">
        <f t="shared" si="255"/>
        <v>0</v>
      </c>
      <c r="V723" s="47">
        <f t="shared" si="250"/>
        <v>0</v>
      </c>
      <c r="W723" s="510"/>
    </row>
    <row r="724" spans="1:23" ht="12" customHeight="1">
      <c r="A724" s="498">
        <v>36210108</v>
      </c>
      <c r="B724" s="499"/>
      <c r="C724" s="500"/>
      <c r="D724" s="886"/>
      <c r="E724" s="501"/>
      <c r="F724" s="501"/>
      <c r="G724" s="501"/>
      <c r="H724" s="501"/>
      <c r="I724" s="887"/>
      <c r="J724" s="515">
        <f t="shared" si="251"/>
        <v>0</v>
      </c>
      <c r="K724" s="888">
        <f t="shared" si="253"/>
        <v>0</v>
      </c>
      <c r="L724" s="888">
        <f t="shared" si="253"/>
        <v>0</v>
      </c>
      <c r="M724" s="888">
        <f t="shared" si="253"/>
        <v>0</v>
      </c>
      <c r="N724" s="515">
        <f t="shared" si="252"/>
        <v>0</v>
      </c>
      <c r="O724" s="509">
        <f t="shared" si="252"/>
        <v>0</v>
      </c>
      <c r="P724" s="515">
        <f t="shared" si="254"/>
        <v>0</v>
      </c>
      <c r="Q724" s="888">
        <f t="shared" si="254"/>
        <v>0</v>
      </c>
      <c r="R724" s="889">
        <f t="shared" si="242"/>
        <v>0</v>
      </c>
      <c r="S724" s="507"/>
      <c r="T724" s="508"/>
      <c r="U724" s="509">
        <f t="shared" si="255"/>
        <v>0</v>
      </c>
      <c r="V724" s="47">
        <f t="shared" si="250"/>
        <v>0</v>
      </c>
      <c r="W724" s="510"/>
    </row>
    <row r="725" spans="1:23" ht="12" customHeight="1">
      <c r="A725" s="498">
        <v>36210890</v>
      </c>
      <c r="B725" s="499"/>
      <c r="C725" s="500"/>
      <c r="D725" s="886"/>
      <c r="E725" s="501"/>
      <c r="F725" s="501"/>
      <c r="G725" s="501"/>
      <c r="H725" s="501"/>
      <c r="I725" s="887"/>
      <c r="J725" s="515">
        <f t="shared" si="251"/>
        <v>0</v>
      </c>
      <c r="K725" s="888">
        <f t="shared" si="253"/>
        <v>0</v>
      </c>
      <c r="L725" s="888">
        <f t="shared" si="253"/>
        <v>0</v>
      </c>
      <c r="M725" s="888">
        <f t="shared" si="253"/>
        <v>0</v>
      </c>
      <c r="N725" s="515">
        <f t="shared" si="252"/>
        <v>0</v>
      </c>
      <c r="O725" s="509">
        <f t="shared" si="252"/>
        <v>0</v>
      </c>
      <c r="P725" s="515">
        <f t="shared" si="254"/>
        <v>0</v>
      </c>
      <c r="Q725" s="888">
        <f t="shared" si="254"/>
        <v>0</v>
      </c>
      <c r="R725" s="889">
        <f t="shared" si="242"/>
        <v>0</v>
      </c>
      <c r="S725" s="507"/>
      <c r="T725" s="508"/>
      <c r="U725" s="509">
        <f t="shared" si="255"/>
        <v>0</v>
      </c>
      <c r="V725" s="47">
        <f t="shared" si="250"/>
        <v>0</v>
      </c>
      <c r="W725" s="510"/>
    </row>
    <row r="726" spans="1:23" ht="12" customHeight="1">
      <c r="A726" s="498">
        <v>36420837</v>
      </c>
      <c r="B726" s="499"/>
      <c r="C726" s="500"/>
      <c r="D726" s="886"/>
      <c r="E726" s="501"/>
      <c r="F726" s="501"/>
      <c r="G726" s="501"/>
      <c r="H726" s="501"/>
      <c r="I726" s="887"/>
      <c r="J726" s="515">
        <f t="shared" si="251"/>
        <v>0</v>
      </c>
      <c r="K726" s="888">
        <f t="shared" si="253"/>
        <v>0</v>
      </c>
      <c r="L726" s="888">
        <f t="shared" si="253"/>
        <v>0</v>
      </c>
      <c r="M726" s="888">
        <f t="shared" si="253"/>
        <v>0</v>
      </c>
      <c r="N726" s="515">
        <f t="shared" ref="N726:O745" si="256">SUMIF($A$10:$A$382,$A726,N$10:N$382)</f>
        <v>0</v>
      </c>
      <c r="O726" s="509">
        <f t="shared" si="256"/>
        <v>0</v>
      </c>
      <c r="P726" s="515">
        <f t="shared" si="254"/>
        <v>0</v>
      </c>
      <c r="Q726" s="888">
        <f t="shared" si="254"/>
        <v>0</v>
      </c>
      <c r="R726" s="889">
        <f t="shared" si="242"/>
        <v>0</v>
      </c>
      <c r="S726" s="507"/>
      <c r="T726" s="508"/>
      <c r="U726" s="509">
        <f t="shared" si="255"/>
        <v>0</v>
      </c>
      <c r="V726" s="47">
        <f t="shared" si="250"/>
        <v>0</v>
      </c>
      <c r="W726" s="510"/>
    </row>
    <row r="727" spans="1:23" ht="12" customHeight="1">
      <c r="A727" s="498">
        <v>36420834</v>
      </c>
      <c r="B727" s="499"/>
      <c r="C727" s="500"/>
      <c r="D727" s="886"/>
      <c r="E727" s="501"/>
      <c r="F727" s="501"/>
      <c r="G727" s="501"/>
      <c r="H727" s="501"/>
      <c r="I727" s="887"/>
      <c r="J727" s="515">
        <f t="shared" si="251"/>
        <v>0</v>
      </c>
      <c r="K727" s="888">
        <f t="shared" si="253"/>
        <v>0</v>
      </c>
      <c r="L727" s="888">
        <f t="shared" si="253"/>
        <v>0</v>
      </c>
      <c r="M727" s="888">
        <f t="shared" si="253"/>
        <v>0</v>
      </c>
      <c r="N727" s="515">
        <f t="shared" si="256"/>
        <v>0</v>
      </c>
      <c r="O727" s="509">
        <f t="shared" si="256"/>
        <v>0</v>
      </c>
      <c r="P727" s="515">
        <f t="shared" si="254"/>
        <v>0</v>
      </c>
      <c r="Q727" s="888">
        <f t="shared" si="254"/>
        <v>0</v>
      </c>
      <c r="R727" s="889">
        <f t="shared" si="242"/>
        <v>0</v>
      </c>
      <c r="S727" s="507"/>
      <c r="T727" s="508"/>
      <c r="U727" s="509">
        <f t="shared" si="255"/>
        <v>0</v>
      </c>
      <c r="V727" s="47">
        <f t="shared" si="250"/>
        <v>0</v>
      </c>
      <c r="W727" s="510"/>
    </row>
    <row r="728" spans="1:23" ht="12" customHeight="1">
      <c r="A728" s="498">
        <v>36420890</v>
      </c>
      <c r="B728" s="499"/>
      <c r="C728" s="500"/>
      <c r="D728" s="886"/>
      <c r="E728" s="501"/>
      <c r="F728" s="501"/>
      <c r="G728" s="501"/>
      <c r="H728" s="501"/>
      <c r="I728" s="887"/>
      <c r="J728" s="515">
        <f t="shared" si="251"/>
        <v>0</v>
      </c>
      <c r="K728" s="888">
        <f t="shared" si="253"/>
        <v>0</v>
      </c>
      <c r="L728" s="888">
        <f t="shared" si="253"/>
        <v>0</v>
      </c>
      <c r="M728" s="888">
        <f t="shared" si="253"/>
        <v>0</v>
      </c>
      <c r="N728" s="515">
        <f t="shared" si="256"/>
        <v>0</v>
      </c>
      <c r="O728" s="509">
        <f t="shared" si="256"/>
        <v>0</v>
      </c>
      <c r="P728" s="515">
        <f t="shared" si="254"/>
        <v>0</v>
      </c>
      <c r="Q728" s="888">
        <f t="shared" si="254"/>
        <v>0</v>
      </c>
      <c r="R728" s="889">
        <f t="shared" ref="R728:R751" si="257">SUMIF($A$10:$A$377,$A728,R$10:R$377)</f>
        <v>0</v>
      </c>
      <c r="S728" s="507"/>
      <c r="T728" s="508"/>
      <c r="U728" s="509">
        <f t="shared" si="255"/>
        <v>0</v>
      </c>
      <c r="V728" s="47">
        <f t="shared" si="250"/>
        <v>0</v>
      </c>
      <c r="W728" s="510"/>
    </row>
    <row r="729" spans="1:23" ht="12" customHeight="1">
      <c r="A729" s="498">
        <v>36430104</v>
      </c>
      <c r="B729" s="499"/>
      <c r="C729" s="500"/>
      <c r="D729" s="886"/>
      <c r="E729" s="501"/>
      <c r="F729" s="501"/>
      <c r="G729" s="501"/>
      <c r="H729" s="501"/>
      <c r="I729" s="887"/>
      <c r="J729" s="515">
        <f t="shared" si="251"/>
        <v>0</v>
      </c>
      <c r="K729" s="888">
        <f t="shared" si="253"/>
        <v>0</v>
      </c>
      <c r="L729" s="888">
        <f t="shared" si="253"/>
        <v>0</v>
      </c>
      <c r="M729" s="888">
        <f t="shared" si="253"/>
        <v>0</v>
      </c>
      <c r="N729" s="515">
        <f t="shared" si="256"/>
        <v>0</v>
      </c>
      <c r="O729" s="509">
        <f t="shared" si="256"/>
        <v>0</v>
      </c>
      <c r="P729" s="515">
        <f t="shared" si="254"/>
        <v>0</v>
      </c>
      <c r="Q729" s="888">
        <f t="shared" si="254"/>
        <v>0</v>
      </c>
      <c r="R729" s="889">
        <f t="shared" si="257"/>
        <v>0</v>
      </c>
      <c r="S729" s="507"/>
      <c r="T729" s="508"/>
      <c r="U729" s="509">
        <f t="shared" si="255"/>
        <v>0</v>
      </c>
      <c r="V729" s="47">
        <f t="shared" si="250"/>
        <v>0</v>
      </c>
      <c r="W729" s="510"/>
    </row>
    <row r="730" spans="1:23" ht="12" customHeight="1">
      <c r="A730" s="498">
        <v>36430876</v>
      </c>
      <c r="B730" s="499"/>
      <c r="C730" s="500"/>
      <c r="D730" s="886"/>
      <c r="E730" s="501"/>
      <c r="F730" s="501"/>
      <c r="G730" s="501"/>
      <c r="H730" s="501"/>
      <c r="I730" s="887"/>
      <c r="J730" s="515">
        <f t="shared" si="251"/>
        <v>0</v>
      </c>
      <c r="K730" s="888">
        <f t="shared" ref="K730:M751" si="258">SUMIF($A$10:$A$377,$A730,K$10:K$377)</f>
        <v>0</v>
      </c>
      <c r="L730" s="888">
        <f t="shared" si="258"/>
        <v>0</v>
      </c>
      <c r="M730" s="888">
        <f t="shared" si="258"/>
        <v>0</v>
      </c>
      <c r="N730" s="515">
        <f t="shared" si="256"/>
        <v>0</v>
      </c>
      <c r="O730" s="509">
        <f t="shared" si="256"/>
        <v>0</v>
      </c>
      <c r="P730" s="515">
        <f t="shared" si="254"/>
        <v>0</v>
      </c>
      <c r="Q730" s="888">
        <f t="shared" si="254"/>
        <v>0</v>
      </c>
      <c r="R730" s="889">
        <f t="shared" si="257"/>
        <v>0</v>
      </c>
      <c r="S730" s="507"/>
      <c r="T730" s="508"/>
      <c r="U730" s="509">
        <f t="shared" si="255"/>
        <v>0</v>
      </c>
      <c r="V730" s="47">
        <f t="shared" si="250"/>
        <v>0</v>
      </c>
      <c r="W730" s="510"/>
    </row>
    <row r="731" spans="1:23" ht="12" customHeight="1">
      <c r="A731" s="498">
        <v>36430890</v>
      </c>
      <c r="B731" s="499"/>
      <c r="C731" s="500"/>
      <c r="D731" s="886"/>
      <c r="E731" s="501"/>
      <c r="F731" s="501"/>
      <c r="G731" s="501"/>
      <c r="H731" s="501"/>
      <c r="I731" s="887"/>
      <c r="J731" s="515">
        <f t="shared" si="251"/>
        <v>0</v>
      </c>
      <c r="K731" s="888">
        <f t="shared" si="258"/>
        <v>0</v>
      </c>
      <c r="L731" s="888">
        <f t="shared" si="258"/>
        <v>0</v>
      </c>
      <c r="M731" s="888">
        <f t="shared" si="258"/>
        <v>0</v>
      </c>
      <c r="N731" s="515">
        <f t="shared" si="256"/>
        <v>0</v>
      </c>
      <c r="O731" s="509">
        <f t="shared" si="256"/>
        <v>0</v>
      </c>
      <c r="P731" s="515">
        <f t="shared" si="254"/>
        <v>120</v>
      </c>
      <c r="Q731" s="888">
        <f t="shared" si="254"/>
        <v>0</v>
      </c>
      <c r="R731" s="889">
        <f t="shared" si="257"/>
        <v>120</v>
      </c>
      <c r="S731" s="507"/>
      <c r="T731" s="508"/>
      <c r="U731" s="509">
        <f t="shared" si="255"/>
        <v>120</v>
      </c>
      <c r="V731" s="47">
        <f t="shared" si="250"/>
        <v>0</v>
      </c>
      <c r="W731" s="510"/>
    </row>
    <row r="732" spans="1:23" ht="12" customHeight="1">
      <c r="A732" s="498">
        <v>36620834</v>
      </c>
      <c r="B732" s="499"/>
      <c r="C732" s="500"/>
      <c r="D732" s="886"/>
      <c r="E732" s="501"/>
      <c r="F732" s="501"/>
      <c r="G732" s="501"/>
      <c r="H732" s="501"/>
      <c r="I732" s="887"/>
      <c r="J732" s="515">
        <f t="shared" si="251"/>
        <v>0</v>
      </c>
      <c r="K732" s="888">
        <f t="shared" si="258"/>
        <v>0</v>
      </c>
      <c r="L732" s="888">
        <f t="shared" si="258"/>
        <v>0</v>
      </c>
      <c r="M732" s="888">
        <f t="shared" si="258"/>
        <v>0</v>
      </c>
      <c r="N732" s="515">
        <f t="shared" si="256"/>
        <v>0</v>
      </c>
      <c r="O732" s="509">
        <f t="shared" si="256"/>
        <v>0</v>
      </c>
      <c r="P732" s="515">
        <f t="shared" ref="P732:Q751" si="259">SUMIF($A$10:$A$377,$A732,P$10:P$377)</f>
        <v>0</v>
      </c>
      <c r="Q732" s="888">
        <f t="shared" si="259"/>
        <v>0</v>
      </c>
      <c r="R732" s="889">
        <f t="shared" si="257"/>
        <v>0</v>
      </c>
      <c r="S732" s="507"/>
      <c r="T732" s="508"/>
      <c r="U732" s="509">
        <f t="shared" si="255"/>
        <v>0</v>
      </c>
      <c r="V732" s="47">
        <f t="shared" si="250"/>
        <v>0</v>
      </c>
      <c r="W732" s="510"/>
    </row>
    <row r="733" spans="1:23" ht="12" customHeight="1">
      <c r="A733" s="498">
        <v>36630104</v>
      </c>
      <c r="B733" s="499"/>
      <c r="C733" s="500"/>
      <c r="D733" s="886"/>
      <c r="E733" s="501"/>
      <c r="F733" s="501"/>
      <c r="G733" s="501"/>
      <c r="H733" s="501"/>
      <c r="I733" s="887"/>
      <c r="J733" s="515">
        <f t="shared" si="251"/>
        <v>0</v>
      </c>
      <c r="K733" s="888">
        <f t="shared" si="258"/>
        <v>0</v>
      </c>
      <c r="L733" s="888">
        <f t="shared" si="258"/>
        <v>0</v>
      </c>
      <c r="M733" s="888">
        <f t="shared" si="258"/>
        <v>0</v>
      </c>
      <c r="N733" s="515">
        <f t="shared" si="256"/>
        <v>0</v>
      </c>
      <c r="O733" s="509">
        <f t="shared" si="256"/>
        <v>0</v>
      </c>
      <c r="P733" s="515">
        <f t="shared" si="259"/>
        <v>0</v>
      </c>
      <c r="Q733" s="888">
        <f t="shared" si="259"/>
        <v>0</v>
      </c>
      <c r="R733" s="889">
        <f t="shared" si="257"/>
        <v>0</v>
      </c>
      <c r="S733" s="507"/>
      <c r="T733" s="508"/>
      <c r="U733" s="509">
        <f t="shared" si="255"/>
        <v>0</v>
      </c>
      <c r="V733" s="47">
        <f t="shared" si="250"/>
        <v>0</v>
      </c>
      <c r="W733" s="510"/>
    </row>
    <row r="734" spans="1:23" ht="12" customHeight="1">
      <c r="A734" s="498">
        <v>36630107</v>
      </c>
      <c r="B734" s="499"/>
      <c r="C734" s="500"/>
      <c r="D734" s="886"/>
      <c r="E734" s="501"/>
      <c r="F734" s="501"/>
      <c r="G734" s="501"/>
      <c r="H734" s="501"/>
      <c r="I734" s="887"/>
      <c r="J734" s="515">
        <f t="shared" si="251"/>
        <v>0</v>
      </c>
      <c r="K734" s="888">
        <f t="shared" si="258"/>
        <v>0</v>
      </c>
      <c r="L734" s="888">
        <f t="shared" si="258"/>
        <v>0</v>
      </c>
      <c r="M734" s="888">
        <f t="shared" si="258"/>
        <v>0</v>
      </c>
      <c r="N734" s="515">
        <f t="shared" si="256"/>
        <v>0</v>
      </c>
      <c r="O734" s="509">
        <f t="shared" si="256"/>
        <v>0</v>
      </c>
      <c r="P734" s="515">
        <f t="shared" si="259"/>
        <v>0</v>
      </c>
      <c r="Q734" s="888">
        <f t="shared" si="259"/>
        <v>0</v>
      </c>
      <c r="R734" s="889">
        <f t="shared" si="257"/>
        <v>0</v>
      </c>
      <c r="S734" s="507"/>
      <c r="T734" s="508"/>
      <c r="U734" s="509">
        <f t="shared" si="255"/>
        <v>0</v>
      </c>
      <c r="V734" s="47">
        <f t="shared" si="250"/>
        <v>0</v>
      </c>
      <c r="W734" s="510"/>
    </row>
    <row r="735" spans="1:23" ht="12" customHeight="1">
      <c r="A735" s="498">
        <v>36630825</v>
      </c>
      <c r="B735" s="499"/>
      <c r="C735" s="500"/>
      <c r="D735" s="886"/>
      <c r="E735" s="501"/>
      <c r="F735" s="501"/>
      <c r="G735" s="501"/>
      <c r="H735" s="501"/>
      <c r="I735" s="887"/>
      <c r="J735" s="515">
        <f t="shared" si="251"/>
        <v>0</v>
      </c>
      <c r="K735" s="888">
        <f t="shared" si="258"/>
        <v>0</v>
      </c>
      <c r="L735" s="888">
        <f t="shared" si="258"/>
        <v>0</v>
      </c>
      <c r="M735" s="888">
        <f t="shared" si="258"/>
        <v>0</v>
      </c>
      <c r="N735" s="515">
        <f t="shared" si="256"/>
        <v>0</v>
      </c>
      <c r="O735" s="509">
        <f t="shared" si="256"/>
        <v>0</v>
      </c>
      <c r="P735" s="515">
        <f t="shared" si="259"/>
        <v>0</v>
      </c>
      <c r="Q735" s="888">
        <f t="shared" si="259"/>
        <v>0</v>
      </c>
      <c r="R735" s="889">
        <f t="shared" si="257"/>
        <v>0</v>
      </c>
      <c r="S735" s="507"/>
      <c r="T735" s="508"/>
      <c r="U735" s="509">
        <f t="shared" si="255"/>
        <v>0</v>
      </c>
      <c r="V735" s="47">
        <f t="shared" si="250"/>
        <v>0</v>
      </c>
      <c r="W735" s="510"/>
    </row>
    <row r="736" spans="1:23" ht="12" customHeight="1">
      <c r="A736" s="498">
        <v>36630837</v>
      </c>
      <c r="B736" s="499"/>
      <c r="C736" s="500"/>
      <c r="D736" s="886"/>
      <c r="E736" s="501"/>
      <c r="F736" s="501"/>
      <c r="G736" s="501"/>
      <c r="H736" s="501"/>
      <c r="I736" s="887"/>
      <c r="J736" s="515">
        <f t="shared" si="251"/>
        <v>0</v>
      </c>
      <c r="K736" s="888">
        <f t="shared" si="258"/>
        <v>0</v>
      </c>
      <c r="L736" s="888">
        <f t="shared" si="258"/>
        <v>0</v>
      </c>
      <c r="M736" s="888">
        <f t="shared" si="258"/>
        <v>0</v>
      </c>
      <c r="N736" s="515">
        <f t="shared" si="256"/>
        <v>0</v>
      </c>
      <c r="O736" s="509">
        <f t="shared" si="256"/>
        <v>0</v>
      </c>
      <c r="P736" s="515">
        <f t="shared" si="259"/>
        <v>0</v>
      </c>
      <c r="Q736" s="888">
        <f t="shared" si="259"/>
        <v>0</v>
      </c>
      <c r="R736" s="889">
        <f t="shared" si="257"/>
        <v>0</v>
      </c>
      <c r="S736" s="507"/>
      <c r="T736" s="508"/>
      <c r="U736" s="509">
        <f t="shared" si="255"/>
        <v>0</v>
      </c>
      <c r="V736" s="47">
        <f t="shared" si="250"/>
        <v>0</v>
      </c>
      <c r="W736" s="510"/>
    </row>
    <row r="737" spans="1:23" ht="12" customHeight="1">
      <c r="A737" s="498">
        <v>36630831</v>
      </c>
      <c r="B737" s="499"/>
      <c r="C737" s="500"/>
      <c r="D737" s="886"/>
      <c r="E737" s="501"/>
      <c r="F737" s="501"/>
      <c r="G737" s="501"/>
      <c r="H737" s="501"/>
      <c r="I737" s="887"/>
      <c r="J737" s="515">
        <f t="shared" si="251"/>
        <v>0</v>
      </c>
      <c r="K737" s="888">
        <f t="shared" si="258"/>
        <v>0</v>
      </c>
      <c r="L737" s="888">
        <f t="shared" si="258"/>
        <v>0</v>
      </c>
      <c r="M737" s="888">
        <f t="shared" si="258"/>
        <v>0</v>
      </c>
      <c r="N737" s="515">
        <f t="shared" si="256"/>
        <v>0</v>
      </c>
      <c r="O737" s="509">
        <f t="shared" si="256"/>
        <v>0</v>
      </c>
      <c r="P737" s="515">
        <f t="shared" si="259"/>
        <v>416</v>
      </c>
      <c r="Q737" s="888">
        <f t="shared" si="259"/>
        <v>0</v>
      </c>
      <c r="R737" s="889">
        <f t="shared" si="257"/>
        <v>416</v>
      </c>
      <c r="S737" s="507"/>
      <c r="T737" s="508"/>
      <c r="U737" s="509">
        <f t="shared" si="255"/>
        <v>416</v>
      </c>
      <c r="V737" s="47">
        <f t="shared" si="250"/>
        <v>0</v>
      </c>
      <c r="W737" s="510"/>
    </row>
    <row r="738" spans="1:23" ht="12" customHeight="1">
      <c r="A738" s="498">
        <v>36710834</v>
      </c>
      <c r="B738" s="499"/>
      <c r="C738" s="500"/>
      <c r="D738" s="886"/>
      <c r="E738" s="501"/>
      <c r="F738" s="501"/>
      <c r="G738" s="501"/>
      <c r="H738" s="501"/>
      <c r="I738" s="887"/>
      <c r="J738" s="515">
        <f t="shared" si="251"/>
        <v>0</v>
      </c>
      <c r="K738" s="888">
        <f t="shared" si="258"/>
        <v>0</v>
      </c>
      <c r="L738" s="888">
        <f t="shared" si="258"/>
        <v>0</v>
      </c>
      <c r="M738" s="888">
        <f t="shared" si="258"/>
        <v>0</v>
      </c>
      <c r="N738" s="515">
        <f t="shared" si="256"/>
        <v>0</v>
      </c>
      <c r="O738" s="509">
        <f t="shared" si="256"/>
        <v>0</v>
      </c>
      <c r="P738" s="515">
        <f t="shared" si="259"/>
        <v>0</v>
      </c>
      <c r="Q738" s="888">
        <f t="shared" si="259"/>
        <v>0</v>
      </c>
      <c r="R738" s="889">
        <f t="shared" si="257"/>
        <v>0</v>
      </c>
      <c r="S738" s="507"/>
      <c r="T738" s="508"/>
      <c r="U738" s="509">
        <f t="shared" si="255"/>
        <v>0</v>
      </c>
      <c r="V738" s="47">
        <f t="shared" si="250"/>
        <v>0</v>
      </c>
      <c r="W738" s="510"/>
    </row>
    <row r="739" spans="1:23" ht="12" customHeight="1">
      <c r="A739" s="498">
        <v>36730104</v>
      </c>
      <c r="B739" s="499"/>
      <c r="C739" s="500"/>
      <c r="D739" s="886"/>
      <c r="E739" s="501"/>
      <c r="F739" s="501"/>
      <c r="G739" s="501"/>
      <c r="H739" s="501"/>
      <c r="I739" s="887"/>
      <c r="J739" s="515">
        <f t="shared" si="251"/>
        <v>0</v>
      </c>
      <c r="K739" s="888">
        <f t="shared" si="258"/>
        <v>0</v>
      </c>
      <c r="L739" s="888">
        <f t="shared" si="258"/>
        <v>0</v>
      </c>
      <c r="M739" s="888">
        <f t="shared" si="258"/>
        <v>0</v>
      </c>
      <c r="N739" s="515">
        <f t="shared" si="256"/>
        <v>0</v>
      </c>
      <c r="O739" s="509">
        <f t="shared" si="256"/>
        <v>0</v>
      </c>
      <c r="P739" s="515">
        <f t="shared" si="259"/>
        <v>0</v>
      </c>
      <c r="Q739" s="888">
        <f t="shared" si="259"/>
        <v>0</v>
      </c>
      <c r="R739" s="889">
        <f t="shared" si="257"/>
        <v>0</v>
      </c>
      <c r="S739" s="507"/>
      <c r="T739" s="508"/>
      <c r="U739" s="509">
        <f t="shared" si="255"/>
        <v>0</v>
      </c>
      <c r="V739" s="47">
        <f t="shared" si="250"/>
        <v>0</v>
      </c>
      <c r="W739" s="510"/>
    </row>
    <row r="740" spans="1:23" ht="10.9" customHeight="1">
      <c r="A740" s="498">
        <v>36730107</v>
      </c>
      <c r="B740" s="499"/>
      <c r="C740" s="500"/>
      <c r="D740" s="886"/>
      <c r="E740" s="501"/>
      <c r="F740" s="501"/>
      <c r="G740" s="501"/>
      <c r="H740" s="501"/>
      <c r="I740" s="887"/>
      <c r="J740" s="515">
        <f t="shared" si="251"/>
        <v>0</v>
      </c>
      <c r="K740" s="888">
        <f t="shared" si="258"/>
        <v>0</v>
      </c>
      <c r="L740" s="888">
        <f t="shared" si="258"/>
        <v>0</v>
      </c>
      <c r="M740" s="888">
        <f t="shared" si="258"/>
        <v>0</v>
      </c>
      <c r="N740" s="515">
        <f t="shared" si="256"/>
        <v>0</v>
      </c>
      <c r="O740" s="509">
        <f t="shared" si="256"/>
        <v>0</v>
      </c>
      <c r="P740" s="515">
        <f t="shared" si="259"/>
        <v>0</v>
      </c>
      <c r="Q740" s="888">
        <f t="shared" si="259"/>
        <v>0</v>
      </c>
      <c r="R740" s="889">
        <f t="shared" si="257"/>
        <v>0</v>
      </c>
      <c r="S740" s="507"/>
      <c r="T740" s="508"/>
      <c r="U740" s="509">
        <f t="shared" si="255"/>
        <v>0</v>
      </c>
      <c r="V740" s="47">
        <f t="shared" si="250"/>
        <v>0</v>
      </c>
      <c r="W740" s="510"/>
    </row>
    <row r="741" spans="1:23" ht="10.9" customHeight="1">
      <c r="A741" s="498">
        <v>36730825</v>
      </c>
      <c r="B741" s="499"/>
      <c r="C741" s="500"/>
      <c r="D741" s="886"/>
      <c r="E741" s="501"/>
      <c r="F741" s="501"/>
      <c r="G741" s="501"/>
      <c r="H741" s="501"/>
      <c r="I741" s="887"/>
      <c r="J741" s="515">
        <f t="shared" si="251"/>
        <v>0</v>
      </c>
      <c r="K741" s="888">
        <f t="shared" si="258"/>
        <v>0</v>
      </c>
      <c r="L741" s="888">
        <f t="shared" si="258"/>
        <v>0</v>
      </c>
      <c r="M741" s="888">
        <f t="shared" si="258"/>
        <v>0</v>
      </c>
      <c r="N741" s="515">
        <f t="shared" si="256"/>
        <v>0</v>
      </c>
      <c r="O741" s="509">
        <f t="shared" si="256"/>
        <v>0</v>
      </c>
      <c r="P741" s="515">
        <f t="shared" si="259"/>
        <v>180</v>
      </c>
      <c r="Q741" s="888">
        <f t="shared" si="259"/>
        <v>0</v>
      </c>
      <c r="R741" s="889">
        <f t="shared" si="257"/>
        <v>180</v>
      </c>
      <c r="S741" s="507"/>
      <c r="T741" s="508"/>
      <c r="U741" s="509">
        <f t="shared" si="255"/>
        <v>180</v>
      </c>
      <c r="V741" s="47">
        <f t="shared" si="250"/>
        <v>0</v>
      </c>
      <c r="W741" s="510"/>
    </row>
    <row r="742" spans="1:23" ht="10.9" customHeight="1">
      <c r="A742" s="498">
        <v>36730831</v>
      </c>
      <c r="B742" s="499"/>
      <c r="C742" s="500"/>
      <c r="D742" s="886"/>
      <c r="E742" s="501"/>
      <c r="F742" s="501"/>
      <c r="G742" s="501"/>
      <c r="H742" s="501"/>
      <c r="I742" s="887"/>
      <c r="J742" s="515">
        <f t="shared" si="251"/>
        <v>0</v>
      </c>
      <c r="K742" s="888">
        <f t="shared" si="258"/>
        <v>0</v>
      </c>
      <c r="L742" s="888">
        <f t="shared" si="258"/>
        <v>0</v>
      </c>
      <c r="M742" s="888">
        <f t="shared" si="258"/>
        <v>0</v>
      </c>
      <c r="N742" s="515">
        <f t="shared" si="256"/>
        <v>0</v>
      </c>
      <c r="O742" s="509">
        <f t="shared" si="256"/>
        <v>0</v>
      </c>
      <c r="P742" s="515">
        <f t="shared" si="259"/>
        <v>335</v>
      </c>
      <c r="Q742" s="888">
        <f t="shared" si="259"/>
        <v>0</v>
      </c>
      <c r="R742" s="889">
        <f t="shared" si="257"/>
        <v>335</v>
      </c>
      <c r="S742" s="507"/>
      <c r="T742" s="508"/>
      <c r="U742" s="509">
        <f t="shared" si="255"/>
        <v>335</v>
      </c>
      <c r="V742" s="47">
        <f t="shared" si="250"/>
        <v>0</v>
      </c>
      <c r="W742" s="510"/>
    </row>
    <row r="743" spans="1:23" ht="10.9" customHeight="1">
      <c r="A743" s="498">
        <v>36730876</v>
      </c>
      <c r="B743" s="499"/>
      <c r="C743" s="500"/>
      <c r="D743" s="886"/>
      <c r="E743" s="501"/>
      <c r="F743" s="501"/>
      <c r="G743" s="501"/>
      <c r="H743" s="501"/>
      <c r="I743" s="887"/>
      <c r="J743" s="515">
        <f t="shared" si="251"/>
        <v>0</v>
      </c>
      <c r="K743" s="888">
        <f t="shared" si="258"/>
        <v>0</v>
      </c>
      <c r="L743" s="888">
        <f t="shared" si="258"/>
        <v>0</v>
      </c>
      <c r="M743" s="888">
        <f t="shared" si="258"/>
        <v>0</v>
      </c>
      <c r="N743" s="515">
        <f t="shared" si="256"/>
        <v>0</v>
      </c>
      <c r="O743" s="509">
        <f t="shared" si="256"/>
        <v>0</v>
      </c>
      <c r="P743" s="515">
        <f t="shared" si="259"/>
        <v>0</v>
      </c>
      <c r="Q743" s="888">
        <f t="shared" si="259"/>
        <v>0</v>
      </c>
      <c r="R743" s="889">
        <f t="shared" si="257"/>
        <v>0</v>
      </c>
      <c r="S743" s="507"/>
      <c r="T743" s="508"/>
      <c r="U743" s="509">
        <f t="shared" si="255"/>
        <v>0</v>
      </c>
      <c r="V743" s="47">
        <f t="shared" si="250"/>
        <v>0</v>
      </c>
      <c r="W743" s="510"/>
    </row>
    <row r="744" spans="1:23" ht="12" customHeight="1">
      <c r="A744" s="498">
        <v>36730890</v>
      </c>
      <c r="B744" s="499"/>
      <c r="C744" s="500"/>
      <c r="D744" s="886"/>
      <c r="E744" s="501"/>
      <c r="F744" s="501"/>
      <c r="G744" s="501"/>
      <c r="H744" s="501"/>
      <c r="I744" s="887"/>
      <c r="J744" s="515">
        <f t="shared" si="251"/>
        <v>0</v>
      </c>
      <c r="K744" s="888">
        <f t="shared" si="258"/>
        <v>0</v>
      </c>
      <c r="L744" s="888">
        <f t="shared" si="258"/>
        <v>0</v>
      </c>
      <c r="M744" s="888">
        <f t="shared" si="258"/>
        <v>0</v>
      </c>
      <c r="N744" s="515">
        <f t="shared" si="256"/>
        <v>0</v>
      </c>
      <c r="O744" s="509">
        <f t="shared" si="256"/>
        <v>0</v>
      </c>
      <c r="P744" s="515">
        <f t="shared" si="259"/>
        <v>0</v>
      </c>
      <c r="Q744" s="888">
        <f t="shared" si="259"/>
        <v>0</v>
      </c>
      <c r="R744" s="889">
        <f t="shared" si="257"/>
        <v>0</v>
      </c>
      <c r="S744" s="507"/>
      <c r="T744" s="508"/>
      <c r="U744" s="509">
        <f t="shared" si="255"/>
        <v>0</v>
      </c>
      <c r="V744" s="47">
        <f t="shared" si="250"/>
        <v>0</v>
      </c>
      <c r="W744" s="510"/>
    </row>
    <row r="745" spans="1:23" ht="12" customHeight="1">
      <c r="A745" s="498">
        <v>63330107</v>
      </c>
      <c r="B745" s="499"/>
      <c r="C745" s="500"/>
      <c r="D745" s="886"/>
      <c r="E745" s="501"/>
      <c r="F745" s="501"/>
      <c r="G745" s="501"/>
      <c r="H745" s="501"/>
      <c r="I745" s="887"/>
      <c r="J745" s="515">
        <f t="shared" si="251"/>
        <v>0</v>
      </c>
      <c r="K745" s="888">
        <f t="shared" si="258"/>
        <v>0</v>
      </c>
      <c r="L745" s="888">
        <f t="shared" si="258"/>
        <v>0</v>
      </c>
      <c r="M745" s="888">
        <f t="shared" si="258"/>
        <v>0</v>
      </c>
      <c r="N745" s="515">
        <f t="shared" si="256"/>
        <v>0</v>
      </c>
      <c r="O745" s="509">
        <f t="shared" si="256"/>
        <v>0</v>
      </c>
      <c r="P745" s="515">
        <f t="shared" si="259"/>
        <v>0</v>
      </c>
      <c r="Q745" s="888">
        <f t="shared" si="259"/>
        <v>0</v>
      </c>
      <c r="R745" s="889">
        <f t="shared" si="257"/>
        <v>0</v>
      </c>
      <c r="S745" s="507"/>
      <c r="T745" s="508"/>
      <c r="U745" s="509">
        <f t="shared" si="255"/>
        <v>0</v>
      </c>
      <c r="V745" s="47">
        <f t="shared" si="250"/>
        <v>0</v>
      </c>
      <c r="W745" s="510"/>
    </row>
    <row r="746" spans="1:23" ht="12" customHeight="1">
      <c r="A746" s="498"/>
      <c r="B746" s="499"/>
      <c r="C746" s="500"/>
      <c r="D746" s="886"/>
      <c r="E746" s="501"/>
      <c r="F746" s="501"/>
      <c r="G746" s="501"/>
      <c r="H746" s="501"/>
      <c r="I746" s="887"/>
      <c r="J746" s="515">
        <f t="shared" si="251"/>
        <v>0</v>
      </c>
      <c r="K746" s="888">
        <f t="shared" si="258"/>
        <v>0</v>
      </c>
      <c r="L746" s="888">
        <f t="shared" si="258"/>
        <v>0</v>
      </c>
      <c r="M746" s="888">
        <f t="shared" si="258"/>
        <v>0</v>
      </c>
      <c r="N746" s="515">
        <f t="shared" ref="N746:O751" si="260">SUMIF($A$10:$A$382,$A746,N$10:N$382)</f>
        <v>0</v>
      </c>
      <c r="O746" s="509">
        <f t="shared" si="260"/>
        <v>0</v>
      </c>
      <c r="P746" s="515">
        <f t="shared" si="259"/>
        <v>0</v>
      </c>
      <c r="Q746" s="888">
        <f t="shared" si="259"/>
        <v>0</v>
      </c>
      <c r="R746" s="889">
        <f t="shared" si="257"/>
        <v>0</v>
      </c>
      <c r="S746" s="507"/>
      <c r="T746" s="508"/>
      <c r="U746" s="509">
        <f t="shared" si="255"/>
        <v>0</v>
      </c>
      <c r="V746" s="47">
        <f t="shared" si="250"/>
        <v>0</v>
      </c>
      <c r="W746" s="510"/>
    </row>
    <row r="747" spans="1:23" ht="12" customHeight="1">
      <c r="A747" s="498"/>
      <c r="B747" s="499"/>
      <c r="C747" s="500"/>
      <c r="D747" s="886"/>
      <c r="E747" s="501"/>
      <c r="F747" s="501"/>
      <c r="G747" s="501"/>
      <c r="H747" s="501"/>
      <c r="I747" s="887"/>
      <c r="J747" s="515">
        <f t="shared" si="251"/>
        <v>0</v>
      </c>
      <c r="K747" s="888">
        <f t="shared" si="258"/>
        <v>0</v>
      </c>
      <c r="L747" s="888">
        <f t="shared" si="258"/>
        <v>0</v>
      </c>
      <c r="M747" s="888">
        <f t="shared" si="258"/>
        <v>0</v>
      </c>
      <c r="N747" s="515">
        <f t="shared" si="260"/>
        <v>0</v>
      </c>
      <c r="O747" s="509">
        <f t="shared" si="260"/>
        <v>0</v>
      </c>
      <c r="P747" s="515">
        <f t="shared" si="259"/>
        <v>0</v>
      </c>
      <c r="Q747" s="888">
        <f t="shared" si="259"/>
        <v>0</v>
      </c>
      <c r="R747" s="889">
        <f t="shared" si="257"/>
        <v>0</v>
      </c>
      <c r="S747" s="507"/>
      <c r="T747" s="508"/>
      <c r="U747" s="509">
        <f t="shared" si="255"/>
        <v>0</v>
      </c>
      <c r="V747" s="47">
        <f t="shared" si="250"/>
        <v>0</v>
      </c>
      <c r="W747" s="510"/>
    </row>
    <row r="748" spans="1:23" ht="12" customHeight="1">
      <c r="A748" s="498"/>
      <c r="B748" s="499"/>
      <c r="C748" s="500"/>
      <c r="D748" s="886"/>
      <c r="E748" s="501"/>
      <c r="F748" s="501"/>
      <c r="G748" s="501"/>
      <c r="H748" s="501"/>
      <c r="I748" s="887"/>
      <c r="J748" s="515">
        <f t="shared" si="251"/>
        <v>0</v>
      </c>
      <c r="K748" s="888">
        <f t="shared" si="258"/>
        <v>0</v>
      </c>
      <c r="L748" s="888">
        <f t="shared" si="258"/>
        <v>0</v>
      </c>
      <c r="M748" s="888">
        <f t="shared" si="258"/>
        <v>0</v>
      </c>
      <c r="N748" s="515">
        <f t="shared" si="260"/>
        <v>0</v>
      </c>
      <c r="O748" s="509">
        <f t="shared" si="260"/>
        <v>0</v>
      </c>
      <c r="P748" s="515">
        <f t="shared" si="259"/>
        <v>0</v>
      </c>
      <c r="Q748" s="888">
        <f t="shared" si="259"/>
        <v>0</v>
      </c>
      <c r="R748" s="889">
        <f t="shared" si="257"/>
        <v>0</v>
      </c>
      <c r="S748" s="507"/>
      <c r="T748" s="508"/>
      <c r="U748" s="509">
        <f t="shared" si="255"/>
        <v>0</v>
      </c>
      <c r="V748" s="47">
        <f t="shared" si="250"/>
        <v>0</v>
      </c>
      <c r="W748" s="510"/>
    </row>
    <row r="749" spans="1:23" ht="12" customHeight="1">
      <c r="A749" s="498"/>
      <c r="B749" s="499"/>
      <c r="C749" s="500"/>
      <c r="D749" s="886"/>
      <c r="E749" s="501"/>
      <c r="F749" s="501"/>
      <c r="G749" s="501"/>
      <c r="H749" s="501"/>
      <c r="I749" s="887"/>
      <c r="J749" s="515">
        <f t="shared" si="251"/>
        <v>0</v>
      </c>
      <c r="K749" s="888">
        <f t="shared" si="258"/>
        <v>0</v>
      </c>
      <c r="L749" s="888">
        <f t="shared" si="258"/>
        <v>0</v>
      </c>
      <c r="M749" s="888">
        <f t="shared" si="258"/>
        <v>0</v>
      </c>
      <c r="N749" s="515">
        <f t="shared" si="260"/>
        <v>0</v>
      </c>
      <c r="O749" s="509">
        <f t="shared" si="260"/>
        <v>0</v>
      </c>
      <c r="P749" s="515">
        <f t="shared" si="259"/>
        <v>0</v>
      </c>
      <c r="Q749" s="888">
        <f t="shared" si="259"/>
        <v>0</v>
      </c>
      <c r="R749" s="889">
        <f t="shared" si="257"/>
        <v>0</v>
      </c>
      <c r="S749" s="507"/>
      <c r="T749" s="508"/>
      <c r="U749" s="509">
        <f t="shared" si="255"/>
        <v>0</v>
      </c>
      <c r="V749" s="47">
        <f t="shared" si="250"/>
        <v>0</v>
      </c>
      <c r="W749" s="510"/>
    </row>
    <row r="750" spans="1:23" ht="12" customHeight="1">
      <c r="A750" s="498"/>
      <c r="B750" s="499"/>
      <c r="C750" s="500"/>
      <c r="D750" s="886"/>
      <c r="E750" s="501"/>
      <c r="F750" s="501"/>
      <c r="G750" s="501"/>
      <c r="H750" s="501"/>
      <c r="I750" s="887"/>
      <c r="J750" s="515">
        <f t="shared" si="251"/>
        <v>0</v>
      </c>
      <c r="K750" s="888">
        <f t="shared" si="258"/>
        <v>0</v>
      </c>
      <c r="L750" s="888">
        <f t="shared" si="258"/>
        <v>0</v>
      </c>
      <c r="M750" s="888">
        <f t="shared" si="258"/>
        <v>0</v>
      </c>
      <c r="N750" s="515">
        <f t="shared" si="260"/>
        <v>0</v>
      </c>
      <c r="O750" s="509">
        <f t="shared" si="260"/>
        <v>0</v>
      </c>
      <c r="P750" s="515">
        <f t="shared" si="259"/>
        <v>0</v>
      </c>
      <c r="Q750" s="888">
        <f t="shared" si="259"/>
        <v>0</v>
      </c>
      <c r="R750" s="889">
        <f t="shared" si="257"/>
        <v>0</v>
      </c>
      <c r="S750" s="507"/>
      <c r="T750" s="508"/>
      <c r="U750" s="509">
        <f t="shared" si="255"/>
        <v>0</v>
      </c>
      <c r="V750" s="47">
        <f t="shared" si="250"/>
        <v>0</v>
      </c>
      <c r="W750" s="510"/>
    </row>
    <row r="751" spans="1:23" ht="12" customHeight="1" thickBot="1">
      <c r="A751" s="520"/>
      <c r="B751" s="521"/>
      <c r="C751" s="522"/>
      <c r="D751" s="890"/>
      <c r="E751" s="523"/>
      <c r="F751" s="523"/>
      <c r="G751" s="523"/>
      <c r="H751" s="523"/>
      <c r="I751" s="891"/>
      <c r="J751" s="515">
        <f t="shared" si="251"/>
        <v>0</v>
      </c>
      <c r="K751" s="888">
        <f t="shared" si="258"/>
        <v>0</v>
      </c>
      <c r="L751" s="892">
        <f t="shared" si="258"/>
        <v>0</v>
      </c>
      <c r="M751" s="892">
        <f t="shared" si="258"/>
        <v>0</v>
      </c>
      <c r="N751" s="515">
        <f t="shared" si="260"/>
        <v>0</v>
      </c>
      <c r="O751" s="509">
        <f t="shared" si="260"/>
        <v>0</v>
      </c>
      <c r="P751" s="893">
        <f t="shared" si="259"/>
        <v>0</v>
      </c>
      <c r="Q751" s="892">
        <f t="shared" si="259"/>
        <v>0</v>
      </c>
      <c r="R751" s="894">
        <f t="shared" si="257"/>
        <v>0</v>
      </c>
      <c r="S751" s="529"/>
      <c r="T751" s="530"/>
      <c r="U751" s="531">
        <f t="shared" si="255"/>
        <v>0</v>
      </c>
      <c r="V751" s="47">
        <f t="shared" si="250"/>
        <v>0</v>
      </c>
      <c r="W751" s="532"/>
    </row>
    <row r="752" spans="1:23" ht="12" customHeight="1" thickBot="1">
      <c r="A752" s="533" t="s">
        <v>23</v>
      </c>
      <c r="B752" s="534"/>
      <c r="C752" s="535"/>
      <c r="D752" s="895"/>
      <c r="E752" s="536"/>
      <c r="F752" s="536"/>
      <c r="G752" s="536"/>
      <c r="H752" s="536"/>
      <c r="I752" s="896"/>
      <c r="J752" s="897">
        <f>SUM(J386:J751)</f>
        <v>1742</v>
      </c>
      <c r="K752" s="897">
        <f t="shared" ref="K752:U752" si="261">SUM(K386:K751)</f>
        <v>111</v>
      </c>
      <c r="L752" s="897">
        <f t="shared" si="261"/>
        <v>331</v>
      </c>
      <c r="M752" s="897">
        <f t="shared" si="261"/>
        <v>0</v>
      </c>
      <c r="N752" s="542">
        <f t="shared" si="261"/>
        <v>85</v>
      </c>
      <c r="O752" s="543">
        <f t="shared" si="261"/>
        <v>2269</v>
      </c>
      <c r="P752" s="897">
        <f t="shared" si="261"/>
        <v>4766</v>
      </c>
      <c r="Q752" s="542">
        <f t="shared" si="261"/>
        <v>5030</v>
      </c>
      <c r="R752" s="898">
        <f t="shared" si="261"/>
        <v>9796</v>
      </c>
      <c r="S752" s="897"/>
      <c r="T752" s="542"/>
      <c r="U752" s="543">
        <f t="shared" si="261"/>
        <v>12065</v>
      </c>
      <c r="V752" s="47">
        <f t="shared" si="250"/>
        <v>0</v>
      </c>
      <c r="W752" s="544"/>
    </row>
    <row r="753" spans="1:31" ht="12" customHeight="1">
      <c r="U753" s="547">
        <f>U752-U384</f>
        <v>0</v>
      </c>
      <c r="V753" s="47">
        <f t="shared" si="250"/>
        <v>0</v>
      </c>
    </row>
    <row r="754" spans="1:31" ht="12" customHeight="1">
      <c r="A754" s="965" t="s">
        <v>365</v>
      </c>
      <c r="B754" s="965"/>
      <c r="C754" s="546"/>
      <c r="V754" s="47">
        <f t="shared" si="250"/>
        <v>0</v>
      </c>
    </row>
    <row r="755" spans="1:31" ht="12" customHeight="1">
      <c r="A755" s="965" t="s">
        <v>366</v>
      </c>
      <c r="B755" s="965"/>
      <c r="C755" s="546"/>
      <c r="V755" s="47">
        <f t="shared" si="250"/>
        <v>0</v>
      </c>
    </row>
    <row r="756" spans="1:31" s="519" customFormat="1" ht="18" customHeight="1">
      <c r="A756" s="546" t="s">
        <v>367</v>
      </c>
      <c r="B756" s="546"/>
      <c r="C756" s="899"/>
      <c r="D756" s="638"/>
      <c r="I756" s="638"/>
      <c r="J756" s="55"/>
      <c r="K756" s="55"/>
      <c r="L756" s="55"/>
      <c r="M756" s="55"/>
      <c r="N756" s="55"/>
      <c r="O756" s="55"/>
      <c r="P756" s="55"/>
      <c r="Q756" s="55"/>
      <c r="R756" s="55"/>
      <c r="S756" s="546"/>
      <c r="T756" s="546"/>
      <c r="U756" s="55"/>
      <c r="V756" s="47">
        <f t="shared" si="250"/>
        <v>0</v>
      </c>
      <c r="W756" s="55"/>
      <c r="X756" s="55"/>
      <c r="Y756" s="55"/>
      <c r="Z756" s="55"/>
      <c r="AA756" s="55"/>
      <c r="AB756" s="55"/>
      <c r="AC756" s="55"/>
      <c r="AD756" s="55"/>
      <c r="AE756" s="55"/>
    </row>
  </sheetData>
  <mergeCells count="17">
    <mergeCell ref="A755:B755"/>
    <mergeCell ref="P8:R8"/>
    <mergeCell ref="S8:U8"/>
    <mergeCell ref="W8:W9"/>
    <mergeCell ref="X8:AC8"/>
    <mergeCell ref="AE8:AE9"/>
    <mergeCell ref="A754:B754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E550-D4B6-40D6-9B3F-B0C9AB1E1EA3}">
  <dimension ref="A1:AE699"/>
  <sheetViews>
    <sheetView tabSelected="1" zoomScaleNormal="100" workbookViewId="0">
      <pane xSplit="9" ySplit="13" topLeftCell="J14" activePane="bottomRight" state="frozen"/>
      <selection pane="topRight" activeCell="J1" sqref="J1"/>
      <selection pane="bottomLeft" activeCell="A14" sqref="A14"/>
      <selection pane="bottomRight" activeCell="N122" sqref="N122"/>
    </sheetView>
  </sheetViews>
  <sheetFormatPr defaultColWidth="12.75" defaultRowHeight="15"/>
  <cols>
    <col min="1" max="1" width="13.125" style="545" customWidth="1"/>
    <col min="2" max="2" width="6.625" style="545" customWidth="1"/>
    <col min="3" max="3" width="7.25" style="55" customWidth="1"/>
    <col min="4" max="4" width="11.625" style="519" customWidth="1"/>
    <col min="5" max="5" width="8.75" style="519" customWidth="1"/>
    <col min="6" max="6" width="9.875" style="519" customWidth="1"/>
    <col min="7" max="7" width="10.75" style="519" customWidth="1"/>
    <col min="8" max="8" width="7.875" style="519" customWidth="1"/>
    <col min="9" max="9" width="13.25" style="519" customWidth="1"/>
    <col min="10" max="10" width="9.125" style="345" customWidth="1"/>
    <col min="11" max="11" width="8.375" style="345" customWidth="1"/>
    <col min="12" max="12" width="8" style="345" customWidth="1"/>
    <col min="13" max="13" width="8.75" style="345" hidden="1" customWidth="1"/>
    <col min="14" max="14" width="8" style="345" customWidth="1"/>
    <col min="15" max="15" width="9.75" style="345" customWidth="1"/>
    <col min="16" max="16" width="10.625" style="176" customWidth="1"/>
    <col min="17" max="17" width="11.875" style="176" customWidth="1"/>
    <col min="18" max="18" width="11.625" style="176" customWidth="1"/>
    <col min="19" max="19" width="11.875" style="546" customWidth="1"/>
    <col min="20" max="20" width="11.25" style="546" customWidth="1"/>
    <col min="21" max="21" width="15" style="55" customWidth="1"/>
    <col min="22" max="22" width="6.875" style="55" customWidth="1"/>
    <col min="23" max="23" width="22.875" style="55" customWidth="1"/>
    <col min="24" max="28" width="8.75" style="55" customWidth="1"/>
    <col min="29" max="29" width="11.125" style="55" customWidth="1"/>
    <col min="30" max="31" width="14.75" style="55" customWidth="1"/>
    <col min="32" max="257" width="12.75" style="55"/>
    <col min="258" max="258" width="13.125" style="55" customWidth="1"/>
    <col min="259" max="259" width="7.75" style="55" customWidth="1"/>
    <col min="260" max="260" width="10.75" style="55" bestFit="1" customWidth="1"/>
    <col min="261" max="261" width="10.625" style="55" customWidth="1"/>
    <col min="262" max="262" width="8.75" style="55" customWidth="1"/>
    <col min="263" max="263" width="10.75" style="55" customWidth="1"/>
    <col min="264" max="264" width="8.75" style="55" customWidth="1"/>
    <col min="265" max="265" width="0" style="55" hidden="1" customWidth="1"/>
    <col min="266" max="266" width="13" style="55" customWidth="1"/>
    <col min="267" max="267" width="9.125" style="55" customWidth="1"/>
    <col min="268" max="268" width="8.375" style="55" bestFit="1" customWidth="1"/>
    <col min="269" max="269" width="8" style="55" customWidth="1"/>
    <col min="270" max="270" width="8.75" style="55" customWidth="1"/>
    <col min="271" max="271" width="0" style="55" hidden="1" customWidth="1"/>
    <col min="272" max="272" width="10.25" style="55" customWidth="1"/>
    <col min="273" max="273" width="11.625" style="55" customWidth="1"/>
    <col min="274" max="274" width="14" style="55" bestFit="1" customWidth="1"/>
    <col min="275" max="277" width="14" style="55" customWidth="1"/>
    <col min="278" max="278" width="15" style="55" customWidth="1"/>
    <col min="279" max="279" width="22.875" style="55" customWidth="1"/>
    <col min="280" max="284" width="8.75" style="55" customWidth="1"/>
    <col min="285" max="285" width="11.125" style="55" customWidth="1"/>
    <col min="286" max="287" width="14.75" style="55" customWidth="1"/>
    <col min="288" max="513" width="12.75" style="55"/>
    <col min="514" max="514" width="13.125" style="55" customWidth="1"/>
    <col min="515" max="515" width="7.75" style="55" customWidth="1"/>
    <col min="516" max="516" width="10.75" style="55" bestFit="1" customWidth="1"/>
    <col min="517" max="517" width="10.625" style="55" customWidth="1"/>
    <col min="518" max="518" width="8.75" style="55" customWidth="1"/>
    <col min="519" max="519" width="10.75" style="55" customWidth="1"/>
    <col min="520" max="520" width="8.75" style="55" customWidth="1"/>
    <col min="521" max="521" width="0" style="55" hidden="1" customWidth="1"/>
    <col min="522" max="522" width="13" style="55" customWidth="1"/>
    <col min="523" max="523" width="9.125" style="55" customWidth="1"/>
    <col min="524" max="524" width="8.375" style="55" bestFit="1" customWidth="1"/>
    <col min="525" max="525" width="8" style="55" customWidth="1"/>
    <col min="526" max="526" width="8.75" style="55" customWidth="1"/>
    <col min="527" max="527" width="0" style="55" hidden="1" customWidth="1"/>
    <col min="528" max="528" width="10.25" style="55" customWidth="1"/>
    <col min="529" max="529" width="11.625" style="55" customWidth="1"/>
    <col min="530" max="530" width="14" style="55" bestFit="1" customWidth="1"/>
    <col min="531" max="533" width="14" style="55" customWidth="1"/>
    <col min="534" max="534" width="15" style="55" customWidth="1"/>
    <col min="535" max="535" width="22.875" style="55" customWidth="1"/>
    <col min="536" max="540" width="8.75" style="55" customWidth="1"/>
    <col min="541" max="541" width="11.125" style="55" customWidth="1"/>
    <col min="542" max="543" width="14.75" style="55" customWidth="1"/>
    <col min="544" max="769" width="12.75" style="55"/>
    <col min="770" max="770" width="13.125" style="55" customWidth="1"/>
    <col min="771" max="771" width="7.75" style="55" customWidth="1"/>
    <col min="772" max="772" width="10.75" style="55" bestFit="1" customWidth="1"/>
    <col min="773" max="773" width="10.625" style="55" customWidth="1"/>
    <col min="774" max="774" width="8.75" style="55" customWidth="1"/>
    <col min="775" max="775" width="10.75" style="55" customWidth="1"/>
    <col min="776" max="776" width="8.75" style="55" customWidth="1"/>
    <col min="777" max="777" width="0" style="55" hidden="1" customWidth="1"/>
    <col min="778" max="778" width="13" style="55" customWidth="1"/>
    <col min="779" max="779" width="9.125" style="55" customWidth="1"/>
    <col min="780" max="780" width="8.375" style="55" bestFit="1" customWidth="1"/>
    <col min="781" max="781" width="8" style="55" customWidth="1"/>
    <col min="782" max="782" width="8.75" style="55" customWidth="1"/>
    <col min="783" max="783" width="0" style="55" hidden="1" customWidth="1"/>
    <col min="784" max="784" width="10.25" style="55" customWidth="1"/>
    <col min="785" max="785" width="11.625" style="55" customWidth="1"/>
    <col min="786" max="786" width="14" style="55" bestFit="1" customWidth="1"/>
    <col min="787" max="789" width="14" style="55" customWidth="1"/>
    <col min="790" max="790" width="15" style="55" customWidth="1"/>
    <col min="791" max="791" width="22.875" style="55" customWidth="1"/>
    <col min="792" max="796" width="8.75" style="55" customWidth="1"/>
    <col min="797" max="797" width="11.125" style="55" customWidth="1"/>
    <col min="798" max="799" width="14.75" style="55" customWidth="1"/>
    <col min="800" max="1025" width="12.75" style="55"/>
    <col min="1026" max="1026" width="13.125" style="55" customWidth="1"/>
    <col min="1027" max="1027" width="7.75" style="55" customWidth="1"/>
    <col min="1028" max="1028" width="10.75" style="55" bestFit="1" customWidth="1"/>
    <col min="1029" max="1029" width="10.625" style="55" customWidth="1"/>
    <col min="1030" max="1030" width="8.75" style="55" customWidth="1"/>
    <col min="1031" max="1031" width="10.75" style="55" customWidth="1"/>
    <col min="1032" max="1032" width="8.75" style="55" customWidth="1"/>
    <col min="1033" max="1033" width="0" style="55" hidden="1" customWidth="1"/>
    <col min="1034" max="1034" width="13" style="55" customWidth="1"/>
    <col min="1035" max="1035" width="9.125" style="55" customWidth="1"/>
    <col min="1036" max="1036" width="8.375" style="55" bestFit="1" customWidth="1"/>
    <col min="1037" max="1037" width="8" style="55" customWidth="1"/>
    <col min="1038" max="1038" width="8.75" style="55" customWidth="1"/>
    <col min="1039" max="1039" width="0" style="55" hidden="1" customWidth="1"/>
    <col min="1040" max="1040" width="10.25" style="55" customWidth="1"/>
    <col min="1041" max="1041" width="11.625" style="55" customWidth="1"/>
    <col min="1042" max="1042" width="14" style="55" bestFit="1" customWidth="1"/>
    <col min="1043" max="1045" width="14" style="55" customWidth="1"/>
    <col min="1046" max="1046" width="15" style="55" customWidth="1"/>
    <col min="1047" max="1047" width="22.875" style="55" customWidth="1"/>
    <col min="1048" max="1052" width="8.75" style="55" customWidth="1"/>
    <col min="1053" max="1053" width="11.125" style="55" customWidth="1"/>
    <col min="1054" max="1055" width="14.75" style="55" customWidth="1"/>
    <col min="1056" max="1281" width="12.75" style="55"/>
    <col min="1282" max="1282" width="13.125" style="55" customWidth="1"/>
    <col min="1283" max="1283" width="7.75" style="55" customWidth="1"/>
    <col min="1284" max="1284" width="10.75" style="55" bestFit="1" customWidth="1"/>
    <col min="1285" max="1285" width="10.625" style="55" customWidth="1"/>
    <col min="1286" max="1286" width="8.75" style="55" customWidth="1"/>
    <col min="1287" max="1287" width="10.75" style="55" customWidth="1"/>
    <col min="1288" max="1288" width="8.75" style="55" customWidth="1"/>
    <col min="1289" max="1289" width="0" style="55" hidden="1" customWidth="1"/>
    <col min="1290" max="1290" width="13" style="55" customWidth="1"/>
    <col min="1291" max="1291" width="9.125" style="55" customWidth="1"/>
    <col min="1292" max="1292" width="8.375" style="55" bestFit="1" customWidth="1"/>
    <col min="1293" max="1293" width="8" style="55" customWidth="1"/>
    <col min="1294" max="1294" width="8.75" style="55" customWidth="1"/>
    <col min="1295" max="1295" width="0" style="55" hidden="1" customWidth="1"/>
    <col min="1296" max="1296" width="10.25" style="55" customWidth="1"/>
    <col min="1297" max="1297" width="11.625" style="55" customWidth="1"/>
    <col min="1298" max="1298" width="14" style="55" bestFit="1" customWidth="1"/>
    <col min="1299" max="1301" width="14" style="55" customWidth="1"/>
    <col min="1302" max="1302" width="15" style="55" customWidth="1"/>
    <col min="1303" max="1303" width="22.875" style="55" customWidth="1"/>
    <col min="1304" max="1308" width="8.75" style="55" customWidth="1"/>
    <col min="1309" max="1309" width="11.125" style="55" customWidth="1"/>
    <col min="1310" max="1311" width="14.75" style="55" customWidth="1"/>
    <col min="1312" max="1537" width="12.75" style="55"/>
    <col min="1538" max="1538" width="13.125" style="55" customWidth="1"/>
    <col min="1539" max="1539" width="7.75" style="55" customWidth="1"/>
    <col min="1540" max="1540" width="10.75" style="55" bestFit="1" customWidth="1"/>
    <col min="1541" max="1541" width="10.625" style="55" customWidth="1"/>
    <col min="1542" max="1542" width="8.75" style="55" customWidth="1"/>
    <col min="1543" max="1543" width="10.75" style="55" customWidth="1"/>
    <col min="1544" max="1544" width="8.75" style="55" customWidth="1"/>
    <col min="1545" max="1545" width="0" style="55" hidden="1" customWidth="1"/>
    <col min="1546" max="1546" width="13" style="55" customWidth="1"/>
    <col min="1547" max="1547" width="9.125" style="55" customWidth="1"/>
    <col min="1548" max="1548" width="8.375" style="55" bestFit="1" customWidth="1"/>
    <col min="1549" max="1549" width="8" style="55" customWidth="1"/>
    <col min="1550" max="1550" width="8.75" style="55" customWidth="1"/>
    <col min="1551" max="1551" width="0" style="55" hidden="1" customWidth="1"/>
    <col min="1552" max="1552" width="10.25" style="55" customWidth="1"/>
    <col min="1553" max="1553" width="11.625" style="55" customWidth="1"/>
    <col min="1554" max="1554" width="14" style="55" bestFit="1" customWidth="1"/>
    <col min="1555" max="1557" width="14" style="55" customWidth="1"/>
    <col min="1558" max="1558" width="15" style="55" customWidth="1"/>
    <col min="1559" max="1559" width="22.875" style="55" customWidth="1"/>
    <col min="1560" max="1564" width="8.75" style="55" customWidth="1"/>
    <col min="1565" max="1565" width="11.125" style="55" customWidth="1"/>
    <col min="1566" max="1567" width="14.75" style="55" customWidth="1"/>
    <col min="1568" max="1793" width="12.75" style="55"/>
    <col min="1794" max="1794" width="13.125" style="55" customWidth="1"/>
    <col min="1795" max="1795" width="7.75" style="55" customWidth="1"/>
    <col min="1796" max="1796" width="10.75" style="55" bestFit="1" customWidth="1"/>
    <col min="1797" max="1797" width="10.625" style="55" customWidth="1"/>
    <col min="1798" max="1798" width="8.75" style="55" customWidth="1"/>
    <col min="1799" max="1799" width="10.75" style="55" customWidth="1"/>
    <col min="1800" max="1800" width="8.75" style="55" customWidth="1"/>
    <col min="1801" max="1801" width="0" style="55" hidden="1" customWidth="1"/>
    <col min="1802" max="1802" width="13" style="55" customWidth="1"/>
    <col min="1803" max="1803" width="9.125" style="55" customWidth="1"/>
    <col min="1804" max="1804" width="8.375" style="55" bestFit="1" customWidth="1"/>
    <col min="1805" max="1805" width="8" style="55" customWidth="1"/>
    <col min="1806" max="1806" width="8.75" style="55" customWidth="1"/>
    <col min="1807" max="1807" width="0" style="55" hidden="1" customWidth="1"/>
    <col min="1808" max="1808" width="10.25" style="55" customWidth="1"/>
    <col min="1809" max="1809" width="11.625" style="55" customWidth="1"/>
    <col min="1810" max="1810" width="14" style="55" bestFit="1" customWidth="1"/>
    <col min="1811" max="1813" width="14" style="55" customWidth="1"/>
    <col min="1814" max="1814" width="15" style="55" customWidth="1"/>
    <col min="1815" max="1815" width="22.875" style="55" customWidth="1"/>
    <col min="1816" max="1820" width="8.75" style="55" customWidth="1"/>
    <col min="1821" max="1821" width="11.125" style="55" customWidth="1"/>
    <col min="1822" max="1823" width="14.75" style="55" customWidth="1"/>
    <col min="1824" max="2049" width="12.75" style="55"/>
    <col min="2050" max="2050" width="13.125" style="55" customWidth="1"/>
    <col min="2051" max="2051" width="7.75" style="55" customWidth="1"/>
    <col min="2052" max="2052" width="10.75" style="55" bestFit="1" customWidth="1"/>
    <col min="2053" max="2053" width="10.625" style="55" customWidth="1"/>
    <col min="2054" max="2054" width="8.75" style="55" customWidth="1"/>
    <col min="2055" max="2055" width="10.75" style="55" customWidth="1"/>
    <col min="2056" max="2056" width="8.75" style="55" customWidth="1"/>
    <col min="2057" max="2057" width="0" style="55" hidden="1" customWidth="1"/>
    <col min="2058" max="2058" width="13" style="55" customWidth="1"/>
    <col min="2059" max="2059" width="9.125" style="55" customWidth="1"/>
    <col min="2060" max="2060" width="8.375" style="55" bestFit="1" customWidth="1"/>
    <col min="2061" max="2061" width="8" style="55" customWidth="1"/>
    <col min="2062" max="2062" width="8.75" style="55" customWidth="1"/>
    <col min="2063" max="2063" width="0" style="55" hidden="1" customWidth="1"/>
    <col min="2064" max="2064" width="10.25" style="55" customWidth="1"/>
    <col min="2065" max="2065" width="11.625" style="55" customWidth="1"/>
    <col min="2066" max="2066" width="14" style="55" bestFit="1" customWidth="1"/>
    <col min="2067" max="2069" width="14" style="55" customWidth="1"/>
    <col min="2070" max="2070" width="15" style="55" customWidth="1"/>
    <col min="2071" max="2071" width="22.875" style="55" customWidth="1"/>
    <col min="2072" max="2076" width="8.75" style="55" customWidth="1"/>
    <col min="2077" max="2077" width="11.125" style="55" customWidth="1"/>
    <col min="2078" max="2079" width="14.75" style="55" customWidth="1"/>
    <col min="2080" max="2305" width="12.75" style="55"/>
    <col min="2306" max="2306" width="13.125" style="55" customWidth="1"/>
    <col min="2307" max="2307" width="7.75" style="55" customWidth="1"/>
    <col min="2308" max="2308" width="10.75" style="55" bestFit="1" customWidth="1"/>
    <col min="2309" max="2309" width="10.625" style="55" customWidth="1"/>
    <col min="2310" max="2310" width="8.75" style="55" customWidth="1"/>
    <col min="2311" max="2311" width="10.75" style="55" customWidth="1"/>
    <col min="2312" max="2312" width="8.75" style="55" customWidth="1"/>
    <col min="2313" max="2313" width="0" style="55" hidden="1" customWidth="1"/>
    <col min="2314" max="2314" width="13" style="55" customWidth="1"/>
    <col min="2315" max="2315" width="9.125" style="55" customWidth="1"/>
    <col min="2316" max="2316" width="8.375" style="55" bestFit="1" customWidth="1"/>
    <col min="2317" max="2317" width="8" style="55" customWidth="1"/>
    <col min="2318" max="2318" width="8.75" style="55" customWidth="1"/>
    <col min="2319" max="2319" width="0" style="55" hidden="1" customWidth="1"/>
    <col min="2320" max="2320" width="10.25" style="55" customWidth="1"/>
    <col min="2321" max="2321" width="11.625" style="55" customWidth="1"/>
    <col min="2322" max="2322" width="14" style="55" bestFit="1" customWidth="1"/>
    <col min="2323" max="2325" width="14" style="55" customWidth="1"/>
    <col min="2326" max="2326" width="15" style="55" customWidth="1"/>
    <col min="2327" max="2327" width="22.875" style="55" customWidth="1"/>
    <col min="2328" max="2332" width="8.75" style="55" customWidth="1"/>
    <col min="2333" max="2333" width="11.125" style="55" customWidth="1"/>
    <col min="2334" max="2335" width="14.75" style="55" customWidth="1"/>
    <col min="2336" max="2561" width="12.75" style="55"/>
    <col min="2562" max="2562" width="13.125" style="55" customWidth="1"/>
    <col min="2563" max="2563" width="7.75" style="55" customWidth="1"/>
    <col min="2564" max="2564" width="10.75" style="55" bestFit="1" customWidth="1"/>
    <col min="2565" max="2565" width="10.625" style="55" customWidth="1"/>
    <col min="2566" max="2566" width="8.75" style="55" customWidth="1"/>
    <col min="2567" max="2567" width="10.75" style="55" customWidth="1"/>
    <col min="2568" max="2568" width="8.75" style="55" customWidth="1"/>
    <col min="2569" max="2569" width="0" style="55" hidden="1" customWidth="1"/>
    <col min="2570" max="2570" width="13" style="55" customWidth="1"/>
    <col min="2571" max="2571" width="9.125" style="55" customWidth="1"/>
    <col min="2572" max="2572" width="8.375" style="55" bestFit="1" customWidth="1"/>
    <col min="2573" max="2573" width="8" style="55" customWidth="1"/>
    <col min="2574" max="2574" width="8.75" style="55" customWidth="1"/>
    <col min="2575" max="2575" width="0" style="55" hidden="1" customWidth="1"/>
    <col min="2576" max="2576" width="10.25" style="55" customWidth="1"/>
    <col min="2577" max="2577" width="11.625" style="55" customWidth="1"/>
    <col min="2578" max="2578" width="14" style="55" bestFit="1" customWidth="1"/>
    <col min="2579" max="2581" width="14" style="55" customWidth="1"/>
    <col min="2582" max="2582" width="15" style="55" customWidth="1"/>
    <col min="2583" max="2583" width="22.875" style="55" customWidth="1"/>
    <col min="2584" max="2588" width="8.75" style="55" customWidth="1"/>
    <col min="2589" max="2589" width="11.125" style="55" customWidth="1"/>
    <col min="2590" max="2591" width="14.75" style="55" customWidth="1"/>
    <col min="2592" max="2817" width="12.75" style="55"/>
    <col min="2818" max="2818" width="13.125" style="55" customWidth="1"/>
    <col min="2819" max="2819" width="7.75" style="55" customWidth="1"/>
    <col min="2820" max="2820" width="10.75" style="55" bestFit="1" customWidth="1"/>
    <col min="2821" max="2821" width="10.625" style="55" customWidth="1"/>
    <col min="2822" max="2822" width="8.75" style="55" customWidth="1"/>
    <col min="2823" max="2823" width="10.75" style="55" customWidth="1"/>
    <col min="2824" max="2824" width="8.75" style="55" customWidth="1"/>
    <col min="2825" max="2825" width="0" style="55" hidden="1" customWidth="1"/>
    <col min="2826" max="2826" width="13" style="55" customWidth="1"/>
    <col min="2827" max="2827" width="9.125" style="55" customWidth="1"/>
    <col min="2828" max="2828" width="8.375" style="55" bestFit="1" customWidth="1"/>
    <col min="2829" max="2829" width="8" style="55" customWidth="1"/>
    <col min="2830" max="2830" width="8.75" style="55" customWidth="1"/>
    <col min="2831" max="2831" width="0" style="55" hidden="1" customWidth="1"/>
    <col min="2832" max="2832" width="10.25" style="55" customWidth="1"/>
    <col min="2833" max="2833" width="11.625" style="55" customWidth="1"/>
    <col min="2834" max="2834" width="14" style="55" bestFit="1" customWidth="1"/>
    <col min="2835" max="2837" width="14" style="55" customWidth="1"/>
    <col min="2838" max="2838" width="15" style="55" customWidth="1"/>
    <col min="2839" max="2839" width="22.875" style="55" customWidth="1"/>
    <col min="2840" max="2844" width="8.75" style="55" customWidth="1"/>
    <col min="2845" max="2845" width="11.125" style="55" customWidth="1"/>
    <col min="2846" max="2847" width="14.75" style="55" customWidth="1"/>
    <col min="2848" max="3073" width="12.75" style="55"/>
    <col min="3074" max="3074" width="13.125" style="55" customWidth="1"/>
    <col min="3075" max="3075" width="7.75" style="55" customWidth="1"/>
    <col min="3076" max="3076" width="10.75" style="55" bestFit="1" customWidth="1"/>
    <col min="3077" max="3077" width="10.625" style="55" customWidth="1"/>
    <col min="3078" max="3078" width="8.75" style="55" customWidth="1"/>
    <col min="3079" max="3079" width="10.75" style="55" customWidth="1"/>
    <col min="3080" max="3080" width="8.75" style="55" customWidth="1"/>
    <col min="3081" max="3081" width="0" style="55" hidden="1" customWidth="1"/>
    <col min="3082" max="3082" width="13" style="55" customWidth="1"/>
    <col min="3083" max="3083" width="9.125" style="55" customWidth="1"/>
    <col min="3084" max="3084" width="8.375" style="55" bestFit="1" customWidth="1"/>
    <col min="3085" max="3085" width="8" style="55" customWidth="1"/>
    <col min="3086" max="3086" width="8.75" style="55" customWidth="1"/>
    <col min="3087" max="3087" width="0" style="55" hidden="1" customWidth="1"/>
    <col min="3088" max="3088" width="10.25" style="55" customWidth="1"/>
    <col min="3089" max="3089" width="11.625" style="55" customWidth="1"/>
    <col min="3090" max="3090" width="14" style="55" bestFit="1" customWidth="1"/>
    <col min="3091" max="3093" width="14" style="55" customWidth="1"/>
    <col min="3094" max="3094" width="15" style="55" customWidth="1"/>
    <col min="3095" max="3095" width="22.875" style="55" customWidth="1"/>
    <col min="3096" max="3100" width="8.75" style="55" customWidth="1"/>
    <col min="3101" max="3101" width="11.125" style="55" customWidth="1"/>
    <col min="3102" max="3103" width="14.75" style="55" customWidth="1"/>
    <col min="3104" max="3329" width="12.75" style="55"/>
    <col min="3330" max="3330" width="13.125" style="55" customWidth="1"/>
    <col min="3331" max="3331" width="7.75" style="55" customWidth="1"/>
    <col min="3332" max="3332" width="10.75" style="55" bestFit="1" customWidth="1"/>
    <col min="3333" max="3333" width="10.625" style="55" customWidth="1"/>
    <col min="3334" max="3334" width="8.75" style="55" customWidth="1"/>
    <col min="3335" max="3335" width="10.75" style="55" customWidth="1"/>
    <col min="3336" max="3336" width="8.75" style="55" customWidth="1"/>
    <col min="3337" max="3337" width="0" style="55" hidden="1" customWidth="1"/>
    <col min="3338" max="3338" width="13" style="55" customWidth="1"/>
    <col min="3339" max="3339" width="9.125" style="55" customWidth="1"/>
    <col min="3340" max="3340" width="8.375" style="55" bestFit="1" customWidth="1"/>
    <col min="3341" max="3341" width="8" style="55" customWidth="1"/>
    <col min="3342" max="3342" width="8.75" style="55" customWidth="1"/>
    <col min="3343" max="3343" width="0" style="55" hidden="1" customWidth="1"/>
    <col min="3344" max="3344" width="10.25" style="55" customWidth="1"/>
    <col min="3345" max="3345" width="11.625" style="55" customWidth="1"/>
    <col min="3346" max="3346" width="14" style="55" bestFit="1" customWidth="1"/>
    <col min="3347" max="3349" width="14" style="55" customWidth="1"/>
    <col min="3350" max="3350" width="15" style="55" customWidth="1"/>
    <col min="3351" max="3351" width="22.875" style="55" customWidth="1"/>
    <col min="3352" max="3356" width="8.75" style="55" customWidth="1"/>
    <col min="3357" max="3357" width="11.125" style="55" customWidth="1"/>
    <col min="3358" max="3359" width="14.75" style="55" customWidth="1"/>
    <col min="3360" max="3585" width="12.75" style="55"/>
    <col min="3586" max="3586" width="13.125" style="55" customWidth="1"/>
    <col min="3587" max="3587" width="7.75" style="55" customWidth="1"/>
    <col min="3588" max="3588" width="10.75" style="55" bestFit="1" customWidth="1"/>
    <col min="3589" max="3589" width="10.625" style="55" customWidth="1"/>
    <col min="3590" max="3590" width="8.75" style="55" customWidth="1"/>
    <col min="3591" max="3591" width="10.75" style="55" customWidth="1"/>
    <col min="3592" max="3592" width="8.75" style="55" customWidth="1"/>
    <col min="3593" max="3593" width="0" style="55" hidden="1" customWidth="1"/>
    <col min="3594" max="3594" width="13" style="55" customWidth="1"/>
    <col min="3595" max="3595" width="9.125" style="55" customWidth="1"/>
    <col min="3596" max="3596" width="8.375" style="55" bestFit="1" customWidth="1"/>
    <col min="3597" max="3597" width="8" style="55" customWidth="1"/>
    <col min="3598" max="3598" width="8.75" style="55" customWidth="1"/>
    <col min="3599" max="3599" width="0" style="55" hidden="1" customWidth="1"/>
    <col min="3600" max="3600" width="10.25" style="55" customWidth="1"/>
    <col min="3601" max="3601" width="11.625" style="55" customWidth="1"/>
    <col min="3602" max="3602" width="14" style="55" bestFit="1" customWidth="1"/>
    <col min="3603" max="3605" width="14" style="55" customWidth="1"/>
    <col min="3606" max="3606" width="15" style="55" customWidth="1"/>
    <col min="3607" max="3607" width="22.875" style="55" customWidth="1"/>
    <col min="3608" max="3612" width="8.75" style="55" customWidth="1"/>
    <col min="3613" max="3613" width="11.125" style="55" customWidth="1"/>
    <col min="3614" max="3615" width="14.75" style="55" customWidth="1"/>
    <col min="3616" max="3841" width="12.75" style="55"/>
    <col min="3842" max="3842" width="13.125" style="55" customWidth="1"/>
    <col min="3843" max="3843" width="7.75" style="55" customWidth="1"/>
    <col min="3844" max="3844" width="10.75" style="55" bestFit="1" customWidth="1"/>
    <col min="3845" max="3845" width="10.625" style="55" customWidth="1"/>
    <col min="3846" max="3846" width="8.75" style="55" customWidth="1"/>
    <col min="3847" max="3847" width="10.75" style="55" customWidth="1"/>
    <col min="3848" max="3848" width="8.75" style="55" customWidth="1"/>
    <col min="3849" max="3849" width="0" style="55" hidden="1" customWidth="1"/>
    <col min="3850" max="3850" width="13" style="55" customWidth="1"/>
    <col min="3851" max="3851" width="9.125" style="55" customWidth="1"/>
    <col min="3852" max="3852" width="8.375" style="55" bestFit="1" customWidth="1"/>
    <col min="3853" max="3853" width="8" style="55" customWidth="1"/>
    <col min="3854" max="3854" width="8.75" style="55" customWidth="1"/>
    <col min="3855" max="3855" width="0" style="55" hidden="1" customWidth="1"/>
    <col min="3856" max="3856" width="10.25" style="55" customWidth="1"/>
    <col min="3857" max="3857" width="11.625" style="55" customWidth="1"/>
    <col min="3858" max="3858" width="14" style="55" bestFit="1" customWidth="1"/>
    <col min="3859" max="3861" width="14" style="55" customWidth="1"/>
    <col min="3862" max="3862" width="15" style="55" customWidth="1"/>
    <col min="3863" max="3863" width="22.875" style="55" customWidth="1"/>
    <col min="3864" max="3868" width="8.75" style="55" customWidth="1"/>
    <col min="3869" max="3869" width="11.125" style="55" customWidth="1"/>
    <col min="3870" max="3871" width="14.75" style="55" customWidth="1"/>
    <col min="3872" max="4097" width="12.75" style="55"/>
    <col min="4098" max="4098" width="13.125" style="55" customWidth="1"/>
    <col min="4099" max="4099" width="7.75" style="55" customWidth="1"/>
    <col min="4100" max="4100" width="10.75" style="55" bestFit="1" customWidth="1"/>
    <col min="4101" max="4101" width="10.625" style="55" customWidth="1"/>
    <col min="4102" max="4102" width="8.75" style="55" customWidth="1"/>
    <col min="4103" max="4103" width="10.75" style="55" customWidth="1"/>
    <col min="4104" max="4104" width="8.75" style="55" customWidth="1"/>
    <col min="4105" max="4105" width="0" style="55" hidden="1" customWidth="1"/>
    <col min="4106" max="4106" width="13" style="55" customWidth="1"/>
    <col min="4107" max="4107" width="9.125" style="55" customWidth="1"/>
    <col min="4108" max="4108" width="8.375" style="55" bestFit="1" customWidth="1"/>
    <col min="4109" max="4109" width="8" style="55" customWidth="1"/>
    <col min="4110" max="4110" width="8.75" style="55" customWidth="1"/>
    <col min="4111" max="4111" width="0" style="55" hidden="1" customWidth="1"/>
    <col min="4112" max="4112" width="10.25" style="55" customWidth="1"/>
    <col min="4113" max="4113" width="11.625" style="55" customWidth="1"/>
    <col min="4114" max="4114" width="14" style="55" bestFit="1" customWidth="1"/>
    <col min="4115" max="4117" width="14" style="55" customWidth="1"/>
    <col min="4118" max="4118" width="15" style="55" customWidth="1"/>
    <col min="4119" max="4119" width="22.875" style="55" customWidth="1"/>
    <col min="4120" max="4124" width="8.75" style="55" customWidth="1"/>
    <col min="4125" max="4125" width="11.125" style="55" customWidth="1"/>
    <col min="4126" max="4127" width="14.75" style="55" customWidth="1"/>
    <col min="4128" max="4353" width="12.75" style="55"/>
    <col min="4354" max="4354" width="13.125" style="55" customWidth="1"/>
    <col min="4355" max="4355" width="7.75" style="55" customWidth="1"/>
    <col min="4356" max="4356" width="10.75" style="55" bestFit="1" customWidth="1"/>
    <col min="4357" max="4357" width="10.625" style="55" customWidth="1"/>
    <col min="4358" max="4358" width="8.75" style="55" customWidth="1"/>
    <col min="4359" max="4359" width="10.75" style="55" customWidth="1"/>
    <col min="4360" max="4360" width="8.75" style="55" customWidth="1"/>
    <col min="4361" max="4361" width="0" style="55" hidden="1" customWidth="1"/>
    <col min="4362" max="4362" width="13" style="55" customWidth="1"/>
    <col min="4363" max="4363" width="9.125" style="55" customWidth="1"/>
    <col min="4364" max="4364" width="8.375" style="55" bestFit="1" customWidth="1"/>
    <col min="4365" max="4365" width="8" style="55" customWidth="1"/>
    <col min="4366" max="4366" width="8.75" style="55" customWidth="1"/>
    <col min="4367" max="4367" width="0" style="55" hidden="1" customWidth="1"/>
    <col min="4368" max="4368" width="10.25" style="55" customWidth="1"/>
    <col min="4369" max="4369" width="11.625" style="55" customWidth="1"/>
    <col min="4370" max="4370" width="14" style="55" bestFit="1" customWidth="1"/>
    <col min="4371" max="4373" width="14" style="55" customWidth="1"/>
    <col min="4374" max="4374" width="15" style="55" customWidth="1"/>
    <col min="4375" max="4375" width="22.875" style="55" customWidth="1"/>
    <col min="4376" max="4380" width="8.75" style="55" customWidth="1"/>
    <col min="4381" max="4381" width="11.125" style="55" customWidth="1"/>
    <col min="4382" max="4383" width="14.75" style="55" customWidth="1"/>
    <col min="4384" max="4609" width="12.75" style="55"/>
    <col min="4610" max="4610" width="13.125" style="55" customWidth="1"/>
    <col min="4611" max="4611" width="7.75" style="55" customWidth="1"/>
    <col min="4612" max="4612" width="10.75" style="55" bestFit="1" customWidth="1"/>
    <col min="4613" max="4613" width="10.625" style="55" customWidth="1"/>
    <col min="4614" max="4614" width="8.75" style="55" customWidth="1"/>
    <col min="4615" max="4615" width="10.75" style="55" customWidth="1"/>
    <col min="4616" max="4616" width="8.75" style="55" customWidth="1"/>
    <col min="4617" max="4617" width="0" style="55" hidden="1" customWidth="1"/>
    <col min="4618" max="4618" width="13" style="55" customWidth="1"/>
    <col min="4619" max="4619" width="9.125" style="55" customWidth="1"/>
    <col min="4620" max="4620" width="8.375" style="55" bestFit="1" customWidth="1"/>
    <col min="4621" max="4621" width="8" style="55" customWidth="1"/>
    <col min="4622" max="4622" width="8.75" style="55" customWidth="1"/>
    <col min="4623" max="4623" width="0" style="55" hidden="1" customWidth="1"/>
    <col min="4624" max="4624" width="10.25" style="55" customWidth="1"/>
    <col min="4625" max="4625" width="11.625" style="55" customWidth="1"/>
    <col min="4626" max="4626" width="14" style="55" bestFit="1" customWidth="1"/>
    <col min="4627" max="4629" width="14" style="55" customWidth="1"/>
    <col min="4630" max="4630" width="15" style="55" customWidth="1"/>
    <col min="4631" max="4631" width="22.875" style="55" customWidth="1"/>
    <col min="4632" max="4636" width="8.75" style="55" customWidth="1"/>
    <col min="4637" max="4637" width="11.125" style="55" customWidth="1"/>
    <col min="4638" max="4639" width="14.75" style="55" customWidth="1"/>
    <col min="4640" max="4865" width="12.75" style="55"/>
    <col min="4866" max="4866" width="13.125" style="55" customWidth="1"/>
    <col min="4867" max="4867" width="7.75" style="55" customWidth="1"/>
    <col min="4868" max="4868" width="10.75" style="55" bestFit="1" customWidth="1"/>
    <col min="4869" max="4869" width="10.625" style="55" customWidth="1"/>
    <col min="4870" max="4870" width="8.75" style="55" customWidth="1"/>
    <col min="4871" max="4871" width="10.75" style="55" customWidth="1"/>
    <col min="4872" max="4872" width="8.75" style="55" customWidth="1"/>
    <col min="4873" max="4873" width="0" style="55" hidden="1" customWidth="1"/>
    <col min="4874" max="4874" width="13" style="55" customWidth="1"/>
    <col min="4875" max="4875" width="9.125" style="55" customWidth="1"/>
    <col min="4876" max="4876" width="8.375" style="55" bestFit="1" customWidth="1"/>
    <col min="4877" max="4877" width="8" style="55" customWidth="1"/>
    <col min="4878" max="4878" width="8.75" style="55" customWidth="1"/>
    <col min="4879" max="4879" width="0" style="55" hidden="1" customWidth="1"/>
    <col min="4880" max="4880" width="10.25" style="55" customWidth="1"/>
    <col min="4881" max="4881" width="11.625" style="55" customWidth="1"/>
    <col min="4882" max="4882" width="14" style="55" bestFit="1" customWidth="1"/>
    <col min="4883" max="4885" width="14" style="55" customWidth="1"/>
    <col min="4886" max="4886" width="15" style="55" customWidth="1"/>
    <col min="4887" max="4887" width="22.875" style="55" customWidth="1"/>
    <col min="4888" max="4892" width="8.75" style="55" customWidth="1"/>
    <col min="4893" max="4893" width="11.125" style="55" customWidth="1"/>
    <col min="4894" max="4895" width="14.75" style="55" customWidth="1"/>
    <col min="4896" max="5121" width="12.75" style="55"/>
    <col min="5122" max="5122" width="13.125" style="55" customWidth="1"/>
    <col min="5123" max="5123" width="7.75" style="55" customWidth="1"/>
    <col min="5124" max="5124" width="10.75" style="55" bestFit="1" customWidth="1"/>
    <col min="5125" max="5125" width="10.625" style="55" customWidth="1"/>
    <col min="5126" max="5126" width="8.75" style="55" customWidth="1"/>
    <col min="5127" max="5127" width="10.75" style="55" customWidth="1"/>
    <col min="5128" max="5128" width="8.75" style="55" customWidth="1"/>
    <col min="5129" max="5129" width="0" style="55" hidden="1" customWidth="1"/>
    <col min="5130" max="5130" width="13" style="55" customWidth="1"/>
    <col min="5131" max="5131" width="9.125" style="55" customWidth="1"/>
    <col min="5132" max="5132" width="8.375" style="55" bestFit="1" customWidth="1"/>
    <col min="5133" max="5133" width="8" style="55" customWidth="1"/>
    <col min="5134" max="5134" width="8.75" style="55" customWidth="1"/>
    <col min="5135" max="5135" width="0" style="55" hidden="1" customWidth="1"/>
    <col min="5136" max="5136" width="10.25" style="55" customWidth="1"/>
    <col min="5137" max="5137" width="11.625" style="55" customWidth="1"/>
    <col min="5138" max="5138" width="14" style="55" bestFit="1" customWidth="1"/>
    <col min="5139" max="5141" width="14" style="55" customWidth="1"/>
    <col min="5142" max="5142" width="15" style="55" customWidth="1"/>
    <col min="5143" max="5143" width="22.875" style="55" customWidth="1"/>
    <col min="5144" max="5148" width="8.75" style="55" customWidth="1"/>
    <col min="5149" max="5149" width="11.125" style="55" customWidth="1"/>
    <col min="5150" max="5151" width="14.75" style="55" customWidth="1"/>
    <col min="5152" max="5377" width="12.75" style="55"/>
    <col min="5378" max="5378" width="13.125" style="55" customWidth="1"/>
    <col min="5379" max="5379" width="7.75" style="55" customWidth="1"/>
    <col min="5380" max="5380" width="10.75" style="55" bestFit="1" customWidth="1"/>
    <col min="5381" max="5381" width="10.625" style="55" customWidth="1"/>
    <col min="5382" max="5382" width="8.75" style="55" customWidth="1"/>
    <col min="5383" max="5383" width="10.75" style="55" customWidth="1"/>
    <col min="5384" max="5384" width="8.75" style="55" customWidth="1"/>
    <col min="5385" max="5385" width="0" style="55" hidden="1" customWidth="1"/>
    <col min="5386" max="5386" width="13" style="55" customWidth="1"/>
    <col min="5387" max="5387" width="9.125" style="55" customWidth="1"/>
    <col min="5388" max="5388" width="8.375" style="55" bestFit="1" customWidth="1"/>
    <col min="5389" max="5389" width="8" style="55" customWidth="1"/>
    <col min="5390" max="5390" width="8.75" style="55" customWidth="1"/>
    <col min="5391" max="5391" width="0" style="55" hidden="1" customWidth="1"/>
    <col min="5392" max="5392" width="10.25" style="55" customWidth="1"/>
    <col min="5393" max="5393" width="11.625" style="55" customWidth="1"/>
    <col min="5394" max="5394" width="14" style="55" bestFit="1" customWidth="1"/>
    <col min="5395" max="5397" width="14" style="55" customWidth="1"/>
    <col min="5398" max="5398" width="15" style="55" customWidth="1"/>
    <col min="5399" max="5399" width="22.875" style="55" customWidth="1"/>
    <col min="5400" max="5404" width="8.75" style="55" customWidth="1"/>
    <col min="5405" max="5405" width="11.125" style="55" customWidth="1"/>
    <col min="5406" max="5407" width="14.75" style="55" customWidth="1"/>
    <col min="5408" max="5633" width="12.75" style="55"/>
    <col min="5634" max="5634" width="13.125" style="55" customWidth="1"/>
    <col min="5635" max="5635" width="7.75" style="55" customWidth="1"/>
    <col min="5636" max="5636" width="10.75" style="55" bestFit="1" customWidth="1"/>
    <col min="5637" max="5637" width="10.625" style="55" customWidth="1"/>
    <col min="5638" max="5638" width="8.75" style="55" customWidth="1"/>
    <col min="5639" max="5639" width="10.75" style="55" customWidth="1"/>
    <col min="5640" max="5640" width="8.75" style="55" customWidth="1"/>
    <col min="5641" max="5641" width="0" style="55" hidden="1" customWidth="1"/>
    <col min="5642" max="5642" width="13" style="55" customWidth="1"/>
    <col min="5643" max="5643" width="9.125" style="55" customWidth="1"/>
    <col min="5644" max="5644" width="8.375" style="55" bestFit="1" customWidth="1"/>
    <col min="5645" max="5645" width="8" style="55" customWidth="1"/>
    <col min="5646" max="5646" width="8.75" style="55" customWidth="1"/>
    <col min="5647" max="5647" width="0" style="55" hidden="1" customWidth="1"/>
    <col min="5648" max="5648" width="10.25" style="55" customWidth="1"/>
    <col min="5649" max="5649" width="11.625" style="55" customWidth="1"/>
    <col min="5650" max="5650" width="14" style="55" bestFit="1" customWidth="1"/>
    <col min="5651" max="5653" width="14" style="55" customWidth="1"/>
    <col min="5654" max="5654" width="15" style="55" customWidth="1"/>
    <col min="5655" max="5655" width="22.875" style="55" customWidth="1"/>
    <col min="5656" max="5660" width="8.75" style="55" customWidth="1"/>
    <col min="5661" max="5661" width="11.125" style="55" customWidth="1"/>
    <col min="5662" max="5663" width="14.75" style="55" customWidth="1"/>
    <col min="5664" max="5889" width="12.75" style="55"/>
    <col min="5890" max="5890" width="13.125" style="55" customWidth="1"/>
    <col min="5891" max="5891" width="7.75" style="55" customWidth="1"/>
    <col min="5892" max="5892" width="10.75" style="55" bestFit="1" customWidth="1"/>
    <col min="5893" max="5893" width="10.625" style="55" customWidth="1"/>
    <col min="5894" max="5894" width="8.75" style="55" customWidth="1"/>
    <col min="5895" max="5895" width="10.75" style="55" customWidth="1"/>
    <col min="5896" max="5896" width="8.75" style="55" customWidth="1"/>
    <col min="5897" max="5897" width="0" style="55" hidden="1" customWidth="1"/>
    <col min="5898" max="5898" width="13" style="55" customWidth="1"/>
    <col min="5899" max="5899" width="9.125" style="55" customWidth="1"/>
    <col min="5900" max="5900" width="8.375" style="55" bestFit="1" customWidth="1"/>
    <col min="5901" max="5901" width="8" style="55" customWidth="1"/>
    <col min="5902" max="5902" width="8.75" style="55" customWidth="1"/>
    <col min="5903" max="5903" width="0" style="55" hidden="1" customWidth="1"/>
    <col min="5904" max="5904" width="10.25" style="55" customWidth="1"/>
    <col min="5905" max="5905" width="11.625" style="55" customWidth="1"/>
    <col min="5906" max="5906" width="14" style="55" bestFit="1" customWidth="1"/>
    <col min="5907" max="5909" width="14" style="55" customWidth="1"/>
    <col min="5910" max="5910" width="15" style="55" customWidth="1"/>
    <col min="5911" max="5911" width="22.875" style="55" customWidth="1"/>
    <col min="5912" max="5916" width="8.75" style="55" customWidth="1"/>
    <col min="5917" max="5917" width="11.125" style="55" customWidth="1"/>
    <col min="5918" max="5919" width="14.75" style="55" customWidth="1"/>
    <col min="5920" max="6145" width="12.75" style="55"/>
    <col min="6146" max="6146" width="13.125" style="55" customWidth="1"/>
    <col min="6147" max="6147" width="7.75" style="55" customWidth="1"/>
    <col min="6148" max="6148" width="10.75" style="55" bestFit="1" customWidth="1"/>
    <col min="6149" max="6149" width="10.625" style="55" customWidth="1"/>
    <col min="6150" max="6150" width="8.75" style="55" customWidth="1"/>
    <col min="6151" max="6151" width="10.75" style="55" customWidth="1"/>
    <col min="6152" max="6152" width="8.75" style="55" customWidth="1"/>
    <col min="6153" max="6153" width="0" style="55" hidden="1" customWidth="1"/>
    <col min="6154" max="6154" width="13" style="55" customWidth="1"/>
    <col min="6155" max="6155" width="9.125" style="55" customWidth="1"/>
    <col min="6156" max="6156" width="8.375" style="55" bestFit="1" customWidth="1"/>
    <col min="6157" max="6157" width="8" style="55" customWidth="1"/>
    <col min="6158" max="6158" width="8.75" style="55" customWidth="1"/>
    <col min="6159" max="6159" width="0" style="55" hidden="1" customWidth="1"/>
    <col min="6160" max="6160" width="10.25" style="55" customWidth="1"/>
    <col min="6161" max="6161" width="11.625" style="55" customWidth="1"/>
    <col min="6162" max="6162" width="14" style="55" bestFit="1" customWidth="1"/>
    <col min="6163" max="6165" width="14" style="55" customWidth="1"/>
    <col min="6166" max="6166" width="15" style="55" customWidth="1"/>
    <col min="6167" max="6167" width="22.875" style="55" customWidth="1"/>
    <col min="6168" max="6172" width="8.75" style="55" customWidth="1"/>
    <col min="6173" max="6173" width="11.125" style="55" customWidth="1"/>
    <col min="6174" max="6175" width="14.75" style="55" customWidth="1"/>
    <col min="6176" max="6401" width="12.75" style="55"/>
    <col min="6402" max="6402" width="13.125" style="55" customWidth="1"/>
    <col min="6403" max="6403" width="7.75" style="55" customWidth="1"/>
    <col min="6404" max="6404" width="10.75" style="55" bestFit="1" customWidth="1"/>
    <col min="6405" max="6405" width="10.625" style="55" customWidth="1"/>
    <col min="6406" max="6406" width="8.75" style="55" customWidth="1"/>
    <col min="6407" max="6407" width="10.75" style="55" customWidth="1"/>
    <col min="6408" max="6408" width="8.75" style="55" customWidth="1"/>
    <col min="6409" max="6409" width="0" style="55" hidden="1" customWidth="1"/>
    <col min="6410" max="6410" width="13" style="55" customWidth="1"/>
    <col min="6411" max="6411" width="9.125" style="55" customWidth="1"/>
    <col min="6412" max="6412" width="8.375" style="55" bestFit="1" customWidth="1"/>
    <col min="6413" max="6413" width="8" style="55" customWidth="1"/>
    <col min="6414" max="6414" width="8.75" style="55" customWidth="1"/>
    <col min="6415" max="6415" width="0" style="55" hidden="1" customWidth="1"/>
    <col min="6416" max="6416" width="10.25" style="55" customWidth="1"/>
    <col min="6417" max="6417" width="11.625" style="55" customWidth="1"/>
    <col min="6418" max="6418" width="14" style="55" bestFit="1" customWidth="1"/>
    <col min="6419" max="6421" width="14" style="55" customWidth="1"/>
    <col min="6422" max="6422" width="15" style="55" customWidth="1"/>
    <col min="6423" max="6423" width="22.875" style="55" customWidth="1"/>
    <col min="6424" max="6428" width="8.75" style="55" customWidth="1"/>
    <col min="6429" max="6429" width="11.125" style="55" customWidth="1"/>
    <col min="6430" max="6431" width="14.75" style="55" customWidth="1"/>
    <col min="6432" max="6657" width="12.75" style="55"/>
    <col min="6658" max="6658" width="13.125" style="55" customWidth="1"/>
    <col min="6659" max="6659" width="7.75" style="55" customWidth="1"/>
    <col min="6660" max="6660" width="10.75" style="55" bestFit="1" customWidth="1"/>
    <col min="6661" max="6661" width="10.625" style="55" customWidth="1"/>
    <col min="6662" max="6662" width="8.75" style="55" customWidth="1"/>
    <col min="6663" max="6663" width="10.75" style="55" customWidth="1"/>
    <col min="6664" max="6664" width="8.75" style="55" customWidth="1"/>
    <col min="6665" max="6665" width="0" style="55" hidden="1" customWidth="1"/>
    <col min="6666" max="6666" width="13" style="55" customWidth="1"/>
    <col min="6667" max="6667" width="9.125" style="55" customWidth="1"/>
    <col min="6668" max="6668" width="8.375" style="55" bestFit="1" customWidth="1"/>
    <col min="6669" max="6669" width="8" style="55" customWidth="1"/>
    <col min="6670" max="6670" width="8.75" style="55" customWidth="1"/>
    <col min="6671" max="6671" width="0" style="55" hidden="1" customWidth="1"/>
    <col min="6672" max="6672" width="10.25" style="55" customWidth="1"/>
    <col min="6673" max="6673" width="11.625" style="55" customWidth="1"/>
    <col min="6674" max="6674" width="14" style="55" bestFit="1" customWidth="1"/>
    <col min="6675" max="6677" width="14" style="55" customWidth="1"/>
    <col min="6678" max="6678" width="15" style="55" customWidth="1"/>
    <col min="6679" max="6679" width="22.875" style="55" customWidth="1"/>
    <col min="6680" max="6684" width="8.75" style="55" customWidth="1"/>
    <col min="6685" max="6685" width="11.125" style="55" customWidth="1"/>
    <col min="6686" max="6687" width="14.75" style="55" customWidth="1"/>
    <col min="6688" max="6913" width="12.75" style="55"/>
    <col min="6914" max="6914" width="13.125" style="55" customWidth="1"/>
    <col min="6915" max="6915" width="7.75" style="55" customWidth="1"/>
    <col min="6916" max="6916" width="10.75" style="55" bestFit="1" customWidth="1"/>
    <col min="6917" max="6917" width="10.625" style="55" customWidth="1"/>
    <col min="6918" max="6918" width="8.75" style="55" customWidth="1"/>
    <col min="6919" max="6919" width="10.75" style="55" customWidth="1"/>
    <col min="6920" max="6920" width="8.75" style="55" customWidth="1"/>
    <col min="6921" max="6921" width="0" style="55" hidden="1" customWidth="1"/>
    <col min="6922" max="6922" width="13" style="55" customWidth="1"/>
    <col min="6923" max="6923" width="9.125" style="55" customWidth="1"/>
    <col min="6924" max="6924" width="8.375" style="55" bestFit="1" customWidth="1"/>
    <col min="6925" max="6925" width="8" style="55" customWidth="1"/>
    <col min="6926" max="6926" width="8.75" style="55" customWidth="1"/>
    <col min="6927" max="6927" width="0" style="55" hidden="1" customWidth="1"/>
    <col min="6928" max="6928" width="10.25" style="55" customWidth="1"/>
    <col min="6929" max="6929" width="11.625" style="55" customWidth="1"/>
    <col min="6930" max="6930" width="14" style="55" bestFit="1" customWidth="1"/>
    <col min="6931" max="6933" width="14" style="55" customWidth="1"/>
    <col min="6934" max="6934" width="15" style="55" customWidth="1"/>
    <col min="6935" max="6935" width="22.875" style="55" customWidth="1"/>
    <col min="6936" max="6940" width="8.75" style="55" customWidth="1"/>
    <col min="6941" max="6941" width="11.125" style="55" customWidth="1"/>
    <col min="6942" max="6943" width="14.75" style="55" customWidth="1"/>
    <col min="6944" max="7169" width="12.75" style="55"/>
    <col min="7170" max="7170" width="13.125" style="55" customWidth="1"/>
    <col min="7171" max="7171" width="7.75" style="55" customWidth="1"/>
    <col min="7172" max="7172" width="10.75" style="55" bestFit="1" customWidth="1"/>
    <col min="7173" max="7173" width="10.625" style="55" customWidth="1"/>
    <col min="7174" max="7174" width="8.75" style="55" customWidth="1"/>
    <col min="7175" max="7175" width="10.75" style="55" customWidth="1"/>
    <col min="7176" max="7176" width="8.75" style="55" customWidth="1"/>
    <col min="7177" max="7177" width="0" style="55" hidden="1" customWidth="1"/>
    <col min="7178" max="7178" width="13" style="55" customWidth="1"/>
    <col min="7179" max="7179" width="9.125" style="55" customWidth="1"/>
    <col min="7180" max="7180" width="8.375" style="55" bestFit="1" customWidth="1"/>
    <col min="7181" max="7181" width="8" style="55" customWidth="1"/>
    <col min="7182" max="7182" width="8.75" style="55" customWidth="1"/>
    <col min="7183" max="7183" width="0" style="55" hidden="1" customWidth="1"/>
    <col min="7184" max="7184" width="10.25" style="55" customWidth="1"/>
    <col min="7185" max="7185" width="11.625" style="55" customWidth="1"/>
    <col min="7186" max="7186" width="14" style="55" bestFit="1" customWidth="1"/>
    <col min="7187" max="7189" width="14" style="55" customWidth="1"/>
    <col min="7190" max="7190" width="15" style="55" customWidth="1"/>
    <col min="7191" max="7191" width="22.875" style="55" customWidth="1"/>
    <col min="7192" max="7196" width="8.75" style="55" customWidth="1"/>
    <col min="7197" max="7197" width="11.125" style="55" customWidth="1"/>
    <col min="7198" max="7199" width="14.75" style="55" customWidth="1"/>
    <col min="7200" max="7425" width="12.75" style="55"/>
    <col min="7426" max="7426" width="13.125" style="55" customWidth="1"/>
    <col min="7427" max="7427" width="7.75" style="55" customWidth="1"/>
    <col min="7428" max="7428" width="10.75" style="55" bestFit="1" customWidth="1"/>
    <col min="7429" max="7429" width="10.625" style="55" customWidth="1"/>
    <col min="7430" max="7430" width="8.75" style="55" customWidth="1"/>
    <col min="7431" max="7431" width="10.75" style="55" customWidth="1"/>
    <col min="7432" max="7432" width="8.75" style="55" customWidth="1"/>
    <col min="7433" max="7433" width="0" style="55" hidden="1" customWidth="1"/>
    <col min="7434" max="7434" width="13" style="55" customWidth="1"/>
    <col min="7435" max="7435" width="9.125" style="55" customWidth="1"/>
    <col min="7436" max="7436" width="8.375" style="55" bestFit="1" customWidth="1"/>
    <col min="7437" max="7437" width="8" style="55" customWidth="1"/>
    <col min="7438" max="7438" width="8.75" style="55" customWidth="1"/>
    <col min="7439" max="7439" width="0" style="55" hidden="1" customWidth="1"/>
    <col min="7440" max="7440" width="10.25" style="55" customWidth="1"/>
    <col min="7441" max="7441" width="11.625" style="55" customWidth="1"/>
    <col min="7442" max="7442" width="14" style="55" bestFit="1" customWidth="1"/>
    <col min="7443" max="7445" width="14" style="55" customWidth="1"/>
    <col min="7446" max="7446" width="15" style="55" customWidth="1"/>
    <col min="7447" max="7447" width="22.875" style="55" customWidth="1"/>
    <col min="7448" max="7452" width="8.75" style="55" customWidth="1"/>
    <col min="7453" max="7453" width="11.125" style="55" customWidth="1"/>
    <col min="7454" max="7455" width="14.75" style="55" customWidth="1"/>
    <col min="7456" max="7681" width="12.75" style="55"/>
    <col min="7682" max="7682" width="13.125" style="55" customWidth="1"/>
    <col min="7683" max="7683" width="7.75" style="55" customWidth="1"/>
    <col min="7684" max="7684" width="10.75" style="55" bestFit="1" customWidth="1"/>
    <col min="7685" max="7685" width="10.625" style="55" customWidth="1"/>
    <col min="7686" max="7686" width="8.75" style="55" customWidth="1"/>
    <col min="7687" max="7687" width="10.75" style="55" customWidth="1"/>
    <col min="7688" max="7688" width="8.75" style="55" customWidth="1"/>
    <col min="7689" max="7689" width="0" style="55" hidden="1" customWidth="1"/>
    <col min="7690" max="7690" width="13" style="55" customWidth="1"/>
    <col min="7691" max="7691" width="9.125" style="55" customWidth="1"/>
    <col min="7692" max="7692" width="8.375" style="55" bestFit="1" customWidth="1"/>
    <col min="7693" max="7693" width="8" style="55" customWidth="1"/>
    <col min="7694" max="7694" width="8.75" style="55" customWidth="1"/>
    <col min="7695" max="7695" width="0" style="55" hidden="1" customWidth="1"/>
    <col min="7696" max="7696" width="10.25" style="55" customWidth="1"/>
    <col min="7697" max="7697" width="11.625" style="55" customWidth="1"/>
    <col min="7698" max="7698" width="14" style="55" bestFit="1" customWidth="1"/>
    <col min="7699" max="7701" width="14" style="55" customWidth="1"/>
    <col min="7702" max="7702" width="15" style="55" customWidth="1"/>
    <col min="7703" max="7703" width="22.875" style="55" customWidth="1"/>
    <col min="7704" max="7708" width="8.75" style="55" customWidth="1"/>
    <col min="7709" max="7709" width="11.125" style="55" customWidth="1"/>
    <col min="7710" max="7711" width="14.75" style="55" customWidth="1"/>
    <col min="7712" max="7937" width="12.75" style="55"/>
    <col min="7938" max="7938" width="13.125" style="55" customWidth="1"/>
    <col min="7939" max="7939" width="7.75" style="55" customWidth="1"/>
    <col min="7940" max="7940" width="10.75" style="55" bestFit="1" customWidth="1"/>
    <col min="7941" max="7941" width="10.625" style="55" customWidth="1"/>
    <col min="7942" max="7942" width="8.75" style="55" customWidth="1"/>
    <col min="7943" max="7943" width="10.75" style="55" customWidth="1"/>
    <col min="7944" max="7944" width="8.75" style="55" customWidth="1"/>
    <col min="7945" max="7945" width="0" style="55" hidden="1" customWidth="1"/>
    <col min="7946" max="7946" width="13" style="55" customWidth="1"/>
    <col min="7947" max="7947" width="9.125" style="55" customWidth="1"/>
    <col min="7948" max="7948" width="8.375" style="55" bestFit="1" customWidth="1"/>
    <col min="7949" max="7949" width="8" style="55" customWidth="1"/>
    <col min="7950" max="7950" width="8.75" style="55" customWidth="1"/>
    <col min="7951" max="7951" width="0" style="55" hidden="1" customWidth="1"/>
    <col min="7952" max="7952" width="10.25" style="55" customWidth="1"/>
    <col min="7953" max="7953" width="11.625" style="55" customWidth="1"/>
    <col min="7954" max="7954" width="14" style="55" bestFit="1" customWidth="1"/>
    <col min="7955" max="7957" width="14" style="55" customWidth="1"/>
    <col min="7958" max="7958" width="15" style="55" customWidth="1"/>
    <col min="7959" max="7959" width="22.875" style="55" customWidth="1"/>
    <col min="7960" max="7964" width="8.75" style="55" customWidth="1"/>
    <col min="7965" max="7965" width="11.125" style="55" customWidth="1"/>
    <col min="7966" max="7967" width="14.75" style="55" customWidth="1"/>
    <col min="7968" max="8193" width="12.75" style="55"/>
    <col min="8194" max="8194" width="13.125" style="55" customWidth="1"/>
    <col min="8195" max="8195" width="7.75" style="55" customWidth="1"/>
    <col min="8196" max="8196" width="10.75" style="55" bestFit="1" customWidth="1"/>
    <col min="8197" max="8197" width="10.625" style="55" customWidth="1"/>
    <col min="8198" max="8198" width="8.75" style="55" customWidth="1"/>
    <col min="8199" max="8199" width="10.75" style="55" customWidth="1"/>
    <col min="8200" max="8200" width="8.75" style="55" customWidth="1"/>
    <col min="8201" max="8201" width="0" style="55" hidden="1" customWidth="1"/>
    <col min="8202" max="8202" width="13" style="55" customWidth="1"/>
    <col min="8203" max="8203" width="9.125" style="55" customWidth="1"/>
    <col min="8204" max="8204" width="8.375" style="55" bestFit="1" customWidth="1"/>
    <col min="8205" max="8205" width="8" style="55" customWidth="1"/>
    <col min="8206" max="8206" width="8.75" style="55" customWidth="1"/>
    <col min="8207" max="8207" width="0" style="55" hidden="1" customWidth="1"/>
    <col min="8208" max="8208" width="10.25" style="55" customWidth="1"/>
    <col min="8209" max="8209" width="11.625" style="55" customWidth="1"/>
    <col min="8210" max="8210" width="14" style="55" bestFit="1" customWidth="1"/>
    <col min="8211" max="8213" width="14" style="55" customWidth="1"/>
    <col min="8214" max="8214" width="15" style="55" customWidth="1"/>
    <col min="8215" max="8215" width="22.875" style="55" customWidth="1"/>
    <col min="8216" max="8220" width="8.75" style="55" customWidth="1"/>
    <col min="8221" max="8221" width="11.125" style="55" customWidth="1"/>
    <col min="8222" max="8223" width="14.75" style="55" customWidth="1"/>
    <col min="8224" max="8449" width="12.75" style="55"/>
    <col min="8450" max="8450" width="13.125" style="55" customWidth="1"/>
    <col min="8451" max="8451" width="7.75" style="55" customWidth="1"/>
    <col min="8452" max="8452" width="10.75" style="55" bestFit="1" customWidth="1"/>
    <col min="8453" max="8453" width="10.625" style="55" customWidth="1"/>
    <col min="8454" max="8454" width="8.75" style="55" customWidth="1"/>
    <col min="8455" max="8455" width="10.75" style="55" customWidth="1"/>
    <col min="8456" max="8456" width="8.75" style="55" customWidth="1"/>
    <col min="8457" max="8457" width="0" style="55" hidden="1" customWidth="1"/>
    <col min="8458" max="8458" width="13" style="55" customWidth="1"/>
    <col min="8459" max="8459" width="9.125" style="55" customWidth="1"/>
    <col min="8460" max="8460" width="8.375" style="55" bestFit="1" customWidth="1"/>
    <col min="8461" max="8461" width="8" style="55" customWidth="1"/>
    <col min="8462" max="8462" width="8.75" style="55" customWidth="1"/>
    <col min="8463" max="8463" width="0" style="55" hidden="1" customWidth="1"/>
    <col min="8464" max="8464" width="10.25" style="55" customWidth="1"/>
    <col min="8465" max="8465" width="11.625" style="55" customWidth="1"/>
    <col min="8466" max="8466" width="14" style="55" bestFit="1" customWidth="1"/>
    <col min="8467" max="8469" width="14" style="55" customWidth="1"/>
    <col min="8470" max="8470" width="15" style="55" customWidth="1"/>
    <col min="8471" max="8471" width="22.875" style="55" customWidth="1"/>
    <col min="8472" max="8476" width="8.75" style="55" customWidth="1"/>
    <col min="8477" max="8477" width="11.125" style="55" customWidth="1"/>
    <col min="8478" max="8479" width="14.75" style="55" customWidth="1"/>
    <col min="8480" max="8705" width="12.75" style="55"/>
    <col min="8706" max="8706" width="13.125" style="55" customWidth="1"/>
    <col min="8707" max="8707" width="7.75" style="55" customWidth="1"/>
    <col min="8708" max="8708" width="10.75" style="55" bestFit="1" customWidth="1"/>
    <col min="8709" max="8709" width="10.625" style="55" customWidth="1"/>
    <col min="8710" max="8710" width="8.75" style="55" customWidth="1"/>
    <col min="8711" max="8711" width="10.75" style="55" customWidth="1"/>
    <col min="8712" max="8712" width="8.75" style="55" customWidth="1"/>
    <col min="8713" max="8713" width="0" style="55" hidden="1" customWidth="1"/>
    <col min="8714" max="8714" width="13" style="55" customWidth="1"/>
    <col min="8715" max="8715" width="9.125" style="55" customWidth="1"/>
    <col min="8716" max="8716" width="8.375" style="55" bestFit="1" customWidth="1"/>
    <col min="8717" max="8717" width="8" style="55" customWidth="1"/>
    <col min="8718" max="8718" width="8.75" style="55" customWidth="1"/>
    <col min="8719" max="8719" width="0" style="55" hidden="1" customWidth="1"/>
    <col min="8720" max="8720" width="10.25" style="55" customWidth="1"/>
    <col min="8721" max="8721" width="11.625" style="55" customWidth="1"/>
    <col min="8722" max="8722" width="14" style="55" bestFit="1" customWidth="1"/>
    <col min="8723" max="8725" width="14" style="55" customWidth="1"/>
    <col min="8726" max="8726" width="15" style="55" customWidth="1"/>
    <col min="8727" max="8727" width="22.875" style="55" customWidth="1"/>
    <col min="8728" max="8732" width="8.75" style="55" customWidth="1"/>
    <col min="8733" max="8733" width="11.125" style="55" customWidth="1"/>
    <col min="8734" max="8735" width="14.75" style="55" customWidth="1"/>
    <col min="8736" max="8961" width="12.75" style="55"/>
    <col min="8962" max="8962" width="13.125" style="55" customWidth="1"/>
    <col min="8963" max="8963" width="7.75" style="55" customWidth="1"/>
    <col min="8964" max="8964" width="10.75" style="55" bestFit="1" customWidth="1"/>
    <col min="8965" max="8965" width="10.625" style="55" customWidth="1"/>
    <col min="8966" max="8966" width="8.75" style="55" customWidth="1"/>
    <col min="8967" max="8967" width="10.75" style="55" customWidth="1"/>
    <col min="8968" max="8968" width="8.75" style="55" customWidth="1"/>
    <col min="8969" max="8969" width="0" style="55" hidden="1" customWidth="1"/>
    <col min="8970" max="8970" width="13" style="55" customWidth="1"/>
    <col min="8971" max="8971" width="9.125" style="55" customWidth="1"/>
    <col min="8972" max="8972" width="8.375" style="55" bestFit="1" customWidth="1"/>
    <col min="8973" max="8973" width="8" style="55" customWidth="1"/>
    <col min="8974" max="8974" width="8.75" style="55" customWidth="1"/>
    <col min="8975" max="8975" width="0" style="55" hidden="1" customWidth="1"/>
    <col min="8976" max="8976" width="10.25" style="55" customWidth="1"/>
    <col min="8977" max="8977" width="11.625" style="55" customWidth="1"/>
    <col min="8978" max="8978" width="14" style="55" bestFit="1" customWidth="1"/>
    <col min="8979" max="8981" width="14" style="55" customWidth="1"/>
    <col min="8982" max="8982" width="15" style="55" customWidth="1"/>
    <col min="8983" max="8983" width="22.875" style="55" customWidth="1"/>
    <col min="8984" max="8988" width="8.75" style="55" customWidth="1"/>
    <col min="8989" max="8989" width="11.125" style="55" customWidth="1"/>
    <col min="8990" max="8991" width="14.75" style="55" customWidth="1"/>
    <col min="8992" max="9217" width="12.75" style="55"/>
    <col min="9218" max="9218" width="13.125" style="55" customWidth="1"/>
    <col min="9219" max="9219" width="7.75" style="55" customWidth="1"/>
    <col min="9220" max="9220" width="10.75" style="55" bestFit="1" customWidth="1"/>
    <col min="9221" max="9221" width="10.625" style="55" customWidth="1"/>
    <col min="9222" max="9222" width="8.75" style="55" customWidth="1"/>
    <col min="9223" max="9223" width="10.75" style="55" customWidth="1"/>
    <col min="9224" max="9224" width="8.75" style="55" customWidth="1"/>
    <col min="9225" max="9225" width="0" style="55" hidden="1" customWidth="1"/>
    <col min="9226" max="9226" width="13" style="55" customWidth="1"/>
    <col min="9227" max="9227" width="9.125" style="55" customWidth="1"/>
    <col min="9228" max="9228" width="8.375" style="55" bestFit="1" customWidth="1"/>
    <col min="9229" max="9229" width="8" style="55" customWidth="1"/>
    <col min="9230" max="9230" width="8.75" style="55" customWidth="1"/>
    <col min="9231" max="9231" width="0" style="55" hidden="1" customWidth="1"/>
    <col min="9232" max="9232" width="10.25" style="55" customWidth="1"/>
    <col min="9233" max="9233" width="11.625" style="55" customWidth="1"/>
    <col min="9234" max="9234" width="14" style="55" bestFit="1" customWidth="1"/>
    <col min="9235" max="9237" width="14" style="55" customWidth="1"/>
    <col min="9238" max="9238" width="15" style="55" customWidth="1"/>
    <col min="9239" max="9239" width="22.875" style="55" customWidth="1"/>
    <col min="9240" max="9244" width="8.75" style="55" customWidth="1"/>
    <col min="9245" max="9245" width="11.125" style="55" customWidth="1"/>
    <col min="9246" max="9247" width="14.75" style="55" customWidth="1"/>
    <col min="9248" max="9473" width="12.75" style="55"/>
    <col min="9474" max="9474" width="13.125" style="55" customWidth="1"/>
    <col min="9475" max="9475" width="7.75" style="55" customWidth="1"/>
    <col min="9476" max="9476" width="10.75" style="55" bestFit="1" customWidth="1"/>
    <col min="9477" max="9477" width="10.625" style="55" customWidth="1"/>
    <col min="9478" max="9478" width="8.75" style="55" customWidth="1"/>
    <col min="9479" max="9479" width="10.75" style="55" customWidth="1"/>
    <col min="9480" max="9480" width="8.75" style="55" customWidth="1"/>
    <col min="9481" max="9481" width="0" style="55" hidden="1" customWidth="1"/>
    <col min="9482" max="9482" width="13" style="55" customWidth="1"/>
    <col min="9483" max="9483" width="9.125" style="55" customWidth="1"/>
    <col min="9484" max="9484" width="8.375" style="55" bestFit="1" customWidth="1"/>
    <col min="9485" max="9485" width="8" style="55" customWidth="1"/>
    <col min="9486" max="9486" width="8.75" style="55" customWidth="1"/>
    <col min="9487" max="9487" width="0" style="55" hidden="1" customWidth="1"/>
    <col min="9488" max="9488" width="10.25" style="55" customWidth="1"/>
    <col min="9489" max="9489" width="11.625" style="55" customWidth="1"/>
    <col min="9490" max="9490" width="14" style="55" bestFit="1" customWidth="1"/>
    <col min="9491" max="9493" width="14" style="55" customWidth="1"/>
    <col min="9494" max="9494" width="15" style="55" customWidth="1"/>
    <col min="9495" max="9495" width="22.875" style="55" customWidth="1"/>
    <col min="9496" max="9500" width="8.75" style="55" customWidth="1"/>
    <col min="9501" max="9501" width="11.125" style="55" customWidth="1"/>
    <col min="9502" max="9503" width="14.75" style="55" customWidth="1"/>
    <col min="9504" max="9729" width="12.75" style="55"/>
    <col min="9730" max="9730" width="13.125" style="55" customWidth="1"/>
    <col min="9731" max="9731" width="7.75" style="55" customWidth="1"/>
    <col min="9732" max="9732" width="10.75" style="55" bestFit="1" customWidth="1"/>
    <col min="9733" max="9733" width="10.625" style="55" customWidth="1"/>
    <col min="9734" max="9734" width="8.75" style="55" customWidth="1"/>
    <col min="9735" max="9735" width="10.75" style="55" customWidth="1"/>
    <col min="9736" max="9736" width="8.75" style="55" customWidth="1"/>
    <col min="9737" max="9737" width="0" style="55" hidden="1" customWidth="1"/>
    <col min="9738" max="9738" width="13" style="55" customWidth="1"/>
    <col min="9739" max="9739" width="9.125" style="55" customWidth="1"/>
    <col min="9740" max="9740" width="8.375" style="55" bestFit="1" customWidth="1"/>
    <col min="9741" max="9741" width="8" style="55" customWidth="1"/>
    <col min="9742" max="9742" width="8.75" style="55" customWidth="1"/>
    <col min="9743" max="9743" width="0" style="55" hidden="1" customWidth="1"/>
    <col min="9744" max="9744" width="10.25" style="55" customWidth="1"/>
    <col min="9745" max="9745" width="11.625" style="55" customWidth="1"/>
    <col min="9746" max="9746" width="14" style="55" bestFit="1" customWidth="1"/>
    <col min="9747" max="9749" width="14" style="55" customWidth="1"/>
    <col min="9750" max="9750" width="15" style="55" customWidth="1"/>
    <col min="9751" max="9751" width="22.875" style="55" customWidth="1"/>
    <col min="9752" max="9756" width="8.75" style="55" customWidth="1"/>
    <col min="9757" max="9757" width="11.125" style="55" customWidth="1"/>
    <col min="9758" max="9759" width="14.75" style="55" customWidth="1"/>
    <col min="9760" max="9985" width="12.75" style="55"/>
    <col min="9986" max="9986" width="13.125" style="55" customWidth="1"/>
    <col min="9987" max="9987" width="7.75" style="55" customWidth="1"/>
    <col min="9988" max="9988" width="10.75" style="55" bestFit="1" customWidth="1"/>
    <col min="9989" max="9989" width="10.625" style="55" customWidth="1"/>
    <col min="9990" max="9990" width="8.75" style="55" customWidth="1"/>
    <col min="9991" max="9991" width="10.75" style="55" customWidth="1"/>
    <col min="9992" max="9992" width="8.75" style="55" customWidth="1"/>
    <col min="9993" max="9993" width="0" style="55" hidden="1" customWidth="1"/>
    <col min="9994" max="9994" width="13" style="55" customWidth="1"/>
    <col min="9995" max="9995" width="9.125" style="55" customWidth="1"/>
    <col min="9996" max="9996" width="8.375" style="55" bestFit="1" customWidth="1"/>
    <col min="9997" max="9997" width="8" style="55" customWidth="1"/>
    <col min="9998" max="9998" width="8.75" style="55" customWidth="1"/>
    <col min="9999" max="9999" width="0" style="55" hidden="1" customWidth="1"/>
    <col min="10000" max="10000" width="10.25" style="55" customWidth="1"/>
    <col min="10001" max="10001" width="11.625" style="55" customWidth="1"/>
    <col min="10002" max="10002" width="14" style="55" bestFit="1" customWidth="1"/>
    <col min="10003" max="10005" width="14" style="55" customWidth="1"/>
    <col min="10006" max="10006" width="15" style="55" customWidth="1"/>
    <col min="10007" max="10007" width="22.875" style="55" customWidth="1"/>
    <col min="10008" max="10012" width="8.75" style="55" customWidth="1"/>
    <col min="10013" max="10013" width="11.125" style="55" customWidth="1"/>
    <col min="10014" max="10015" width="14.75" style="55" customWidth="1"/>
    <col min="10016" max="10241" width="12.75" style="55"/>
    <col min="10242" max="10242" width="13.125" style="55" customWidth="1"/>
    <col min="10243" max="10243" width="7.75" style="55" customWidth="1"/>
    <col min="10244" max="10244" width="10.75" style="55" bestFit="1" customWidth="1"/>
    <col min="10245" max="10245" width="10.625" style="55" customWidth="1"/>
    <col min="10246" max="10246" width="8.75" style="55" customWidth="1"/>
    <col min="10247" max="10247" width="10.75" style="55" customWidth="1"/>
    <col min="10248" max="10248" width="8.75" style="55" customWidth="1"/>
    <col min="10249" max="10249" width="0" style="55" hidden="1" customWidth="1"/>
    <col min="10250" max="10250" width="13" style="55" customWidth="1"/>
    <col min="10251" max="10251" width="9.125" style="55" customWidth="1"/>
    <col min="10252" max="10252" width="8.375" style="55" bestFit="1" customWidth="1"/>
    <col min="10253" max="10253" width="8" style="55" customWidth="1"/>
    <col min="10254" max="10254" width="8.75" style="55" customWidth="1"/>
    <col min="10255" max="10255" width="0" style="55" hidden="1" customWidth="1"/>
    <col min="10256" max="10256" width="10.25" style="55" customWidth="1"/>
    <col min="10257" max="10257" width="11.625" style="55" customWidth="1"/>
    <col min="10258" max="10258" width="14" style="55" bestFit="1" customWidth="1"/>
    <col min="10259" max="10261" width="14" style="55" customWidth="1"/>
    <col min="10262" max="10262" width="15" style="55" customWidth="1"/>
    <col min="10263" max="10263" width="22.875" style="55" customWidth="1"/>
    <col min="10264" max="10268" width="8.75" style="55" customWidth="1"/>
    <col min="10269" max="10269" width="11.125" style="55" customWidth="1"/>
    <col min="10270" max="10271" width="14.75" style="55" customWidth="1"/>
    <col min="10272" max="10497" width="12.75" style="55"/>
    <col min="10498" max="10498" width="13.125" style="55" customWidth="1"/>
    <col min="10499" max="10499" width="7.75" style="55" customWidth="1"/>
    <col min="10500" max="10500" width="10.75" style="55" bestFit="1" customWidth="1"/>
    <col min="10501" max="10501" width="10.625" style="55" customWidth="1"/>
    <col min="10502" max="10502" width="8.75" style="55" customWidth="1"/>
    <col min="10503" max="10503" width="10.75" style="55" customWidth="1"/>
    <col min="10504" max="10504" width="8.75" style="55" customWidth="1"/>
    <col min="10505" max="10505" width="0" style="55" hidden="1" customWidth="1"/>
    <col min="10506" max="10506" width="13" style="55" customWidth="1"/>
    <col min="10507" max="10507" width="9.125" style="55" customWidth="1"/>
    <col min="10508" max="10508" width="8.375" style="55" bestFit="1" customWidth="1"/>
    <col min="10509" max="10509" width="8" style="55" customWidth="1"/>
    <col min="10510" max="10510" width="8.75" style="55" customWidth="1"/>
    <col min="10511" max="10511" width="0" style="55" hidden="1" customWidth="1"/>
    <col min="10512" max="10512" width="10.25" style="55" customWidth="1"/>
    <col min="10513" max="10513" width="11.625" style="55" customWidth="1"/>
    <col min="10514" max="10514" width="14" style="55" bestFit="1" customWidth="1"/>
    <col min="10515" max="10517" width="14" style="55" customWidth="1"/>
    <col min="10518" max="10518" width="15" style="55" customWidth="1"/>
    <col min="10519" max="10519" width="22.875" style="55" customWidth="1"/>
    <col min="10520" max="10524" width="8.75" style="55" customWidth="1"/>
    <col min="10525" max="10525" width="11.125" style="55" customWidth="1"/>
    <col min="10526" max="10527" width="14.75" style="55" customWidth="1"/>
    <col min="10528" max="10753" width="12.75" style="55"/>
    <col min="10754" max="10754" width="13.125" style="55" customWidth="1"/>
    <col min="10755" max="10755" width="7.75" style="55" customWidth="1"/>
    <col min="10756" max="10756" width="10.75" style="55" bestFit="1" customWidth="1"/>
    <col min="10757" max="10757" width="10.625" style="55" customWidth="1"/>
    <col min="10758" max="10758" width="8.75" style="55" customWidth="1"/>
    <col min="10759" max="10759" width="10.75" style="55" customWidth="1"/>
    <col min="10760" max="10760" width="8.75" style="55" customWidth="1"/>
    <col min="10761" max="10761" width="0" style="55" hidden="1" customWidth="1"/>
    <col min="10762" max="10762" width="13" style="55" customWidth="1"/>
    <col min="10763" max="10763" width="9.125" style="55" customWidth="1"/>
    <col min="10764" max="10764" width="8.375" style="55" bestFit="1" customWidth="1"/>
    <col min="10765" max="10765" width="8" style="55" customWidth="1"/>
    <col min="10766" max="10766" width="8.75" style="55" customWidth="1"/>
    <col min="10767" max="10767" width="0" style="55" hidden="1" customWidth="1"/>
    <col min="10768" max="10768" width="10.25" style="55" customWidth="1"/>
    <col min="10769" max="10769" width="11.625" style="55" customWidth="1"/>
    <col min="10770" max="10770" width="14" style="55" bestFit="1" customWidth="1"/>
    <col min="10771" max="10773" width="14" style="55" customWidth="1"/>
    <col min="10774" max="10774" width="15" style="55" customWidth="1"/>
    <col min="10775" max="10775" width="22.875" style="55" customWidth="1"/>
    <col min="10776" max="10780" width="8.75" style="55" customWidth="1"/>
    <col min="10781" max="10781" width="11.125" style="55" customWidth="1"/>
    <col min="10782" max="10783" width="14.75" style="55" customWidth="1"/>
    <col min="10784" max="11009" width="12.75" style="55"/>
    <col min="11010" max="11010" width="13.125" style="55" customWidth="1"/>
    <col min="11011" max="11011" width="7.75" style="55" customWidth="1"/>
    <col min="11012" max="11012" width="10.75" style="55" bestFit="1" customWidth="1"/>
    <col min="11013" max="11013" width="10.625" style="55" customWidth="1"/>
    <col min="11014" max="11014" width="8.75" style="55" customWidth="1"/>
    <col min="11015" max="11015" width="10.75" style="55" customWidth="1"/>
    <col min="11016" max="11016" width="8.75" style="55" customWidth="1"/>
    <col min="11017" max="11017" width="0" style="55" hidden="1" customWidth="1"/>
    <col min="11018" max="11018" width="13" style="55" customWidth="1"/>
    <col min="11019" max="11019" width="9.125" style="55" customWidth="1"/>
    <col min="11020" max="11020" width="8.375" style="55" bestFit="1" customWidth="1"/>
    <col min="11021" max="11021" width="8" style="55" customWidth="1"/>
    <col min="11022" max="11022" width="8.75" style="55" customWidth="1"/>
    <col min="11023" max="11023" width="0" style="55" hidden="1" customWidth="1"/>
    <col min="11024" max="11024" width="10.25" style="55" customWidth="1"/>
    <col min="11025" max="11025" width="11.625" style="55" customWidth="1"/>
    <col min="11026" max="11026" width="14" style="55" bestFit="1" customWidth="1"/>
    <col min="11027" max="11029" width="14" style="55" customWidth="1"/>
    <col min="11030" max="11030" width="15" style="55" customWidth="1"/>
    <col min="11031" max="11031" width="22.875" style="55" customWidth="1"/>
    <col min="11032" max="11036" width="8.75" style="55" customWidth="1"/>
    <col min="11037" max="11037" width="11.125" style="55" customWidth="1"/>
    <col min="11038" max="11039" width="14.75" style="55" customWidth="1"/>
    <col min="11040" max="11265" width="12.75" style="55"/>
    <col min="11266" max="11266" width="13.125" style="55" customWidth="1"/>
    <col min="11267" max="11267" width="7.75" style="55" customWidth="1"/>
    <col min="11268" max="11268" width="10.75" style="55" bestFit="1" customWidth="1"/>
    <col min="11269" max="11269" width="10.625" style="55" customWidth="1"/>
    <col min="11270" max="11270" width="8.75" style="55" customWidth="1"/>
    <col min="11271" max="11271" width="10.75" style="55" customWidth="1"/>
    <col min="11272" max="11272" width="8.75" style="55" customWidth="1"/>
    <col min="11273" max="11273" width="0" style="55" hidden="1" customWidth="1"/>
    <col min="11274" max="11274" width="13" style="55" customWidth="1"/>
    <col min="11275" max="11275" width="9.125" style="55" customWidth="1"/>
    <col min="11276" max="11276" width="8.375" style="55" bestFit="1" customWidth="1"/>
    <col min="11277" max="11277" width="8" style="55" customWidth="1"/>
    <col min="11278" max="11278" width="8.75" style="55" customWidth="1"/>
    <col min="11279" max="11279" width="0" style="55" hidden="1" customWidth="1"/>
    <col min="11280" max="11280" width="10.25" style="55" customWidth="1"/>
    <col min="11281" max="11281" width="11.625" style="55" customWidth="1"/>
    <col min="11282" max="11282" width="14" style="55" bestFit="1" customWidth="1"/>
    <col min="11283" max="11285" width="14" style="55" customWidth="1"/>
    <col min="11286" max="11286" width="15" style="55" customWidth="1"/>
    <col min="11287" max="11287" width="22.875" style="55" customWidth="1"/>
    <col min="11288" max="11292" width="8.75" style="55" customWidth="1"/>
    <col min="11293" max="11293" width="11.125" style="55" customWidth="1"/>
    <col min="11294" max="11295" width="14.75" style="55" customWidth="1"/>
    <col min="11296" max="11521" width="12.75" style="55"/>
    <col min="11522" max="11522" width="13.125" style="55" customWidth="1"/>
    <col min="11523" max="11523" width="7.75" style="55" customWidth="1"/>
    <col min="11524" max="11524" width="10.75" style="55" bestFit="1" customWidth="1"/>
    <col min="11525" max="11525" width="10.625" style="55" customWidth="1"/>
    <col min="11526" max="11526" width="8.75" style="55" customWidth="1"/>
    <col min="11527" max="11527" width="10.75" style="55" customWidth="1"/>
    <col min="11528" max="11528" width="8.75" style="55" customWidth="1"/>
    <col min="11529" max="11529" width="0" style="55" hidden="1" customWidth="1"/>
    <col min="11530" max="11530" width="13" style="55" customWidth="1"/>
    <col min="11531" max="11531" width="9.125" style="55" customWidth="1"/>
    <col min="11532" max="11532" width="8.375" style="55" bestFit="1" customWidth="1"/>
    <col min="11533" max="11533" width="8" style="55" customWidth="1"/>
    <col min="11534" max="11534" width="8.75" style="55" customWidth="1"/>
    <col min="11535" max="11535" width="0" style="55" hidden="1" customWidth="1"/>
    <col min="11536" max="11536" width="10.25" style="55" customWidth="1"/>
    <col min="11537" max="11537" width="11.625" style="55" customWidth="1"/>
    <col min="11538" max="11538" width="14" style="55" bestFit="1" customWidth="1"/>
    <col min="11539" max="11541" width="14" style="55" customWidth="1"/>
    <col min="11542" max="11542" width="15" style="55" customWidth="1"/>
    <col min="11543" max="11543" width="22.875" style="55" customWidth="1"/>
    <col min="11544" max="11548" width="8.75" style="55" customWidth="1"/>
    <col min="11549" max="11549" width="11.125" style="55" customWidth="1"/>
    <col min="11550" max="11551" width="14.75" style="55" customWidth="1"/>
    <col min="11552" max="11777" width="12.75" style="55"/>
    <col min="11778" max="11778" width="13.125" style="55" customWidth="1"/>
    <col min="11779" max="11779" width="7.75" style="55" customWidth="1"/>
    <col min="11780" max="11780" width="10.75" style="55" bestFit="1" customWidth="1"/>
    <col min="11781" max="11781" width="10.625" style="55" customWidth="1"/>
    <col min="11782" max="11782" width="8.75" style="55" customWidth="1"/>
    <col min="11783" max="11783" width="10.75" style="55" customWidth="1"/>
    <col min="11784" max="11784" width="8.75" style="55" customWidth="1"/>
    <col min="11785" max="11785" width="0" style="55" hidden="1" customWidth="1"/>
    <col min="11786" max="11786" width="13" style="55" customWidth="1"/>
    <col min="11787" max="11787" width="9.125" style="55" customWidth="1"/>
    <col min="11788" max="11788" width="8.375" style="55" bestFit="1" customWidth="1"/>
    <col min="11789" max="11789" width="8" style="55" customWidth="1"/>
    <col min="11790" max="11790" width="8.75" style="55" customWidth="1"/>
    <col min="11791" max="11791" width="0" style="55" hidden="1" customWidth="1"/>
    <col min="11792" max="11792" width="10.25" style="55" customWidth="1"/>
    <col min="11793" max="11793" width="11.625" style="55" customWidth="1"/>
    <col min="11794" max="11794" width="14" style="55" bestFit="1" customWidth="1"/>
    <col min="11795" max="11797" width="14" style="55" customWidth="1"/>
    <col min="11798" max="11798" width="15" style="55" customWidth="1"/>
    <col min="11799" max="11799" width="22.875" style="55" customWidth="1"/>
    <col min="11800" max="11804" width="8.75" style="55" customWidth="1"/>
    <col min="11805" max="11805" width="11.125" style="55" customWidth="1"/>
    <col min="11806" max="11807" width="14.75" style="55" customWidth="1"/>
    <col min="11808" max="12033" width="12.75" style="55"/>
    <col min="12034" max="12034" width="13.125" style="55" customWidth="1"/>
    <col min="12035" max="12035" width="7.75" style="55" customWidth="1"/>
    <col min="12036" max="12036" width="10.75" style="55" bestFit="1" customWidth="1"/>
    <col min="12037" max="12037" width="10.625" style="55" customWidth="1"/>
    <col min="12038" max="12038" width="8.75" style="55" customWidth="1"/>
    <col min="12039" max="12039" width="10.75" style="55" customWidth="1"/>
    <col min="12040" max="12040" width="8.75" style="55" customWidth="1"/>
    <col min="12041" max="12041" width="0" style="55" hidden="1" customWidth="1"/>
    <col min="12042" max="12042" width="13" style="55" customWidth="1"/>
    <col min="12043" max="12043" width="9.125" style="55" customWidth="1"/>
    <col min="12044" max="12044" width="8.375" style="55" bestFit="1" customWidth="1"/>
    <col min="12045" max="12045" width="8" style="55" customWidth="1"/>
    <col min="12046" max="12046" width="8.75" style="55" customWidth="1"/>
    <col min="12047" max="12047" width="0" style="55" hidden="1" customWidth="1"/>
    <col min="12048" max="12048" width="10.25" style="55" customWidth="1"/>
    <col min="12049" max="12049" width="11.625" style="55" customWidth="1"/>
    <col min="12050" max="12050" width="14" style="55" bestFit="1" customWidth="1"/>
    <col min="12051" max="12053" width="14" style="55" customWidth="1"/>
    <col min="12054" max="12054" width="15" style="55" customWidth="1"/>
    <col min="12055" max="12055" width="22.875" style="55" customWidth="1"/>
    <col min="12056" max="12060" width="8.75" style="55" customWidth="1"/>
    <col min="12061" max="12061" width="11.125" style="55" customWidth="1"/>
    <col min="12062" max="12063" width="14.75" style="55" customWidth="1"/>
    <col min="12064" max="12289" width="12.75" style="55"/>
    <col min="12290" max="12290" width="13.125" style="55" customWidth="1"/>
    <col min="12291" max="12291" width="7.75" style="55" customWidth="1"/>
    <col min="12292" max="12292" width="10.75" style="55" bestFit="1" customWidth="1"/>
    <col min="12293" max="12293" width="10.625" style="55" customWidth="1"/>
    <col min="12294" max="12294" width="8.75" style="55" customWidth="1"/>
    <col min="12295" max="12295" width="10.75" style="55" customWidth="1"/>
    <col min="12296" max="12296" width="8.75" style="55" customWidth="1"/>
    <col min="12297" max="12297" width="0" style="55" hidden="1" customWidth="1"/>
    <col min="12298" max="12298" width="13" style="55" customWidth="1"/>
    <col min="12299" max="12299" width="9.125" style="55" customWidth="1"/>
    <col min="12300" max="12300" width="8.375" style="55" bestFit="1" customWidth="1"/>
    <col min="12301" max="12301" width="8" style="55" customWidth="1"/>
    <col min="12302" max="12302" width="8.75" style="55" customWidth="1"/>
    <col min="12303" max="12303" width="0" style="55" hidden="1" customWidth="1"/>
    <col min="12304" max="12304" width="10.25" style="55" customWidth="1"/>
    <col min="12305" max="12305" width="11.625" style="55" customWidth="1"/>
    <col min="12306" max="12306" width="14" style="55" bestFit="1" customWidth="1"/>
    <col min="12307" max="12309" width="14" style="55" customWidth="1"/>
    <col min="12310" max="12310" width="15" style="55" customWidth="1"/>
    <col min="12311" max="12311" width="22.875" style="55" customWidth="1"/>
    <col min="12312" max="12316" width="8.75" style="55" customWidth="1"/>
    <col min="12317" max="12317" width="11.125" style="55" customWidth="1"/>
    <col min="12318" max="12319" width="14.75" style="55" customWidth="1"/>
    <col min="12320" max="12545" width="12.75" style="55"/>
    <col min="12546" max="12546" width="13.125" style="55" customWidth="1"/>
    <col min="12547" max="12547" width="7.75" style="55" customWidth="1"/>
    <col min="12548" max="12548" width="10.75" style="55" bestFit="1" customWidth="1"/>
    <col min="12549" max="12549" width="10.625" style="55" customWidth="1"/>
    <col min="12550" max="12550" width="8.75" style="55" customWidth="1"/>
    <col min="12551" max="12551" width="10.75" style="55" customWidth="1"/>
    <col min="12552" max="12552" width="8.75" style="55" customWidth="1"/>
    <col min="12553" max="12553" width="0" style="55" hidden="1" customWidth="1"/>
    <col min="12554" max="12554" width="13" style="55" customWidth="1"/>
    <col min="12555" max="12555" width="9.125" style="55" customWidth="1"/>
    <col min="12556" max="12556" width="8.375" style="55" bestFit="1" customWidth="1"/>
    <col min="12557" max="12557" width="8" style="55" customWidth="1"/>
    <col min="12558" max="12558" width="8.75" style="55" customWidth="1"/>
    <col min="12559" max="12559" width="0" style="55" hidden="1" customWidth="1"/>
    <col min="12560" max="12560" width="10.25" style="55" customWidth="1"/>
    <col min="12561" max="12561" width="11.625" style="55" customWidth="1"/>
    <col min="12562" max="12562" width="14" style="55" bestFit="1" customWidth="1"/>
    <col min="12563" max="12565" width="14" style="55" customWidth="1"/>
    <col min="12566" max="12566" width="15" style="55" customWidth="1"/>
    <col min="12567" max="12567" width="22.875" style="55" customWidth="1"/>
    <col min="12568" max="12572" width="8.75" style="55" customWidth="1"/>
    <col min="12573" max="12573" width="11.125" style="55" customWidth="1"/>
    <col min="12574" max="12575" width="14.75" style="55" customWidth="1"/>
    <col min="12576" max="12801" width="12.75" style="55"/>
    <col min="12802" max="12802" width="13.125" style="55" customWidth="1"/>
    <col min="12803" max="12803" width="7.75" style="55" customWidth="1"/>
    <col min="12804" max="12804" width="10.75" style="55" bestFit="1" customWidth="1"/>
    <col min="12805" max="12805" width="10.625" style="55" customWidth="1"/>
    <col min="12806" max="12806" width="8.75" style="55" customWidth="1"/>
    <col min="12807" max="12807" width="10.75" style="55" customWidth="1"/>
    <col min="12808" max="12808" width="8.75" style="55" customWidth="1"/>
    <col min="12809" max="12809" width="0" style="55" hidden="1" customWidth="1"/>
    <col min="12810" max="12810" width="13" style="55" customWidth="1"/>
    <col min="12811" max="12811" width="9.125" style="55" customWidth="1"/>
    <col min="12812" max="12812" width="8.375" style="55" bestFit="1" customWidth="1"/>
    <col min="12813" max="12813" width="8" style="55" customWidth="1"/>
    <col min="12814" max="12814" width="8.75" style="55" customWidth="1"/>
    <col min="12815" max="12815" width="0" style="55" hidden="1" customWidth="1"/>
    <col min="12816" max="12816" width="10.25" style="55" customWidth="1"/>
    <col min="12817" max="12817" width="11.625" style="55" customWidth="1"/>
    <col min="12818" max="12818" width="14" style="55" bestFit="1" customWidth="1"/>
    <col min="12819" max="12821" width="14" style="55" customWidth="1"/>
    <col min="12822" max="12822" width="15" style="55" customWidth="1"/>
    <col min="12823" max="12823" width="22.875" style="55" customWidth="1"/>
    <col min="12824" max="12828" width="8.75" style="55" customWidth="1"/>
    <col min="12829" max="12829" width="11.125" style="55" customWidth="1"/>
    <col min="12830" max="12831" width="14.75" style="55" customWidth="1"/>
    <col min="12832" max="13057" width="12.75" style="55"/>
    <col min="13058" max="13058" width="13.125" style="55" customWidth="1"/>
    <col min="13059" max="13059" width="7.75" style="55" customWidth="1"/>
    <col min="13060" max="13060" width="10.75" style="55" bestFit="1" customWidth="1"/>
    <col min="13061" max="13061" width="10.625" style="55" customWidth="1"/>
    <col min="13062" max="13062" width="8.75" style="55" customWidth="1"/>
    <col min="13063" max="13063" width="10.75" style="55" customWidth="1"/>
    <col min="13064" max="13064" width="8.75" style="55" customWidth="1"/>
    <col min="13065" max="13065" width="0" style="55" hidden="1" customWidth="1"/>
    <col min="13066" max="13066" width="13" style="55" customWidth="1"/>
    <col min="13067" max="13067" width="9.125" style="55" customWidth="1"/>
    <col min="13068" max="13068" width="8.375" style="55" bestFit="1" customWidth="1"/>
    <col min="13069" max="13069" width="8" style="55" customWidth="1"/>
    <col min="13070" max="13070" width="8.75" style="55" customWidth="1"/>
    <col min="13071" max="13071" width="0" style="55" hidden="1" customWidth="1"/>
    <col min="13072" max="13072" width="10.25" style="55" customWidth="1"/>
    <col min="13073" max="13073" width="11.625" style="55" customWidth="1"/>
    <col min="13074" max="13074" width="14" style="55" bestFit="1" customWidth="1"/>
    <col min="13075" max="13077" width="14" style="55" customWidth="1"/>
    <col min="13078" max="13078" width="15" style="55" customWidth="1"/>
    <col min="13079" max="13079" width="22.875" style="55" customWidth="1"/>
    <col min="13080" max="13084" width="8.75" style="55" customWidth="1"/>
    <col min="13085" max="13085" width="11.125" style="55" customWidth="1"/>
    <col min="13086" max="13087" width="14.75" style="55" customWidth="1"/>
    <col min="13088" max="13313" width="12.75" style="55"/>
    <col min="13314" max="13314" width="13.125" style="55" customWidth="1"/>
    <col min="13315" max="13315" width="7.75" style="55" customWidth="1"/>
    <col min="13316" max="13316" width="10.75" style="55" bestFit="1" customWidth="1"/>
    <col min="13317" max="13317" width="10.625" style="55" customWidth="1"/>
    <col min="13318" max="13318" width="8.75" style="55" customWidth="1"/>
    <col min="13319" max="13319" width="10.75" style="55" customWidth="1"/>
    <col min="13320" max="13320" width="8.75" style="55" customWidth="1"/>
    <col min="13321" max="13321" width="0" style="55" hidden="1" customWidth="1"/>
    <col min="13322" max="13322" width="13" style="55" customWidth="1"/>
    <col min="13323" max="13323" width="9.125" style="55" customWidth="1"/>
    <col min="13324" max="13324" width="8.375" style="55" bestFit="1" customWidth="1"/>
    <col min="13325" max="13325" width="8" style="55" customWidth="1"/>
    <col min="13326" max="13326" width="8.75" style="55" customWidth="1"/>
    <col min="13327" max="13327" width="0" style="55" hidden="1" customWidth="1"/>
    <col min="13328" max="13328" width="10.25" style="55" customWidth="1"/>
    <col min="13329" max="13329" width="11.625" style="55" customWidth="1"/>
    <col min="13330" max="13330" width="14" style="55" bestFit="1" customWidth="1"/>
    <col min="13331" max="13333" width="14" style="55" customWidth="1"/>
    <col min="13334" max="13334" width="15" style="55" customWidth="1"/>
    <col min="13335" max="13335" width="22.875" style="55" customWidth="1"/>
    <col min="13336" max="13340" width="8.75" style="55" customWidth="1"/>
    <col min="13341" max="13341" width="11.125" style="55" customWidth="1"/>
    <col min="13342" max="13343" width="14.75" style="55" customWidth="1"/>
    <col min="13344" max="13569" width="12.75" style="55"/>
    <col min="13570" max="13570" width="13.125" style="55" customWidth="1"/>
    <col min="13571" max="13571" width="7.75" style="55" customWidth="1"/>
    <col min="13572" max="13572" width="10.75" style="55" bestFit="1" customWidth="1"/>
    <col min="13573" max="13573" width="10.625" style="55" customWidth="1"/>
    <col min="13574" max="13574" width="8.75" style="55" customWidth="1"/>
    <col min="13575" max="13575" width="10.75" style="55" customWidth="1"/>
    <col min="13576" max="13576" width="8.75" style="55" customWidth="1"/>
    <col min="13577" max="13577" width="0" style="55" hidden="1" customWidth="1"/>
    <col min="13578" max="13578" width="13" style="55" customWidth="1"/>
    <col min="13579" max="13579" width="9.125" style="55" customWidth="1"/>
    <col min="13580" max="13580" width="8.375" style="55" bestFit="1" customWidth="1"/>
    <col min="13581" max="13581" width="8" style="55" customWidth="1"/>
    <col min="13582" max="13582" width="8.75" style="55" customWidth="1"/>
    <col min="13583" max="13583" width="0" style="55" hidden="1" customWidth="1"/>
    <col min="13584" max="13584" width="10.25" style="55" customWidth="1"/>
    <col min="13585" max="13585" width="11.625" style="55" customWidth="1"/>
    <col min="13586" max="13586" width="14" style="55" bestFit="1" customWidth="1"/>
    <col min="13587" max="13589" width="14" style="55" customWidth="1"/>
    <col min="13590" max="13590" width="15" style="55" customWidth="1"/>
    <col min="13591" max="13591" width="22.875" style="55" customWidth="1"/>
    <col min="13592" max="13596" width="8.75" style="55" customWidth="1"/>
    <col min="13597" max="13597" width="11.125" style="55" customWidth="1"/>
    <col min="13598" max="13599" width="14.75" style="55" customWidth="1"/>
    <col min="13600" max="13825" width="12.75" style="55"/>
    <col min="13826" max="13826" width="13.125" style="55" customWidth="1"/>
    <col min="13827" max="13827" width="7.75" style="55" customWidth="1"/>
    <col min="13828" max="13828" width="10.75" style="55" bestFit="1" customWidth="1"/>
    <col min="13829" max="13829" width="10.625" style="55" customWidth="1"/>
    <col min="13830" max="13830" width="8.75" style="55" customWidth="1"/>
    <col min="13831" max="13831" width="10.75" style="55" customWidth="1"/>
    <col min="13832" max="13832" width="8.75" style="55" customWidth="1"/>
    <col min="13833" max="13833" width="0" style="55" hidden="1" customWidth="1"/>
    <col min="13834" max="13834" width="13" style="55" customWidth="1"/>
    <col min="13835" max="13835" width="9.125" style="55" customWidth="1"/>
    <col min="13836" max="13836" width="8.375" style="55" bestFit="1" customWidth="1"/>
    <col min="13837" max="13837" width="8" style="55" customWidth="1"/>
    <col min="13838" max="13838" width="8.75" style="55" customWidth="1"/>
    <col min="13839" max="13839" width="0" style="55" hidden="1" customWidth="1"/>
    <col min="13840" max="13840" width="10.25" style="55" customWidth="1"/>
    <col min="13841" max="13841" width="11.625" style="55" customWidth="1"/>
    <col min="13842" max="13842" width="14" style="55" bestFit="1" customWidth="1"/>
    <col min="13843" max="13845" width="14" style="55" customWidth="1"/>
    <col min="13846" max="13846" width="15" style="55" customWidth="1"/>
    <col min="13847" max="13847" width="22.875" style="55" customWidth="1"/>
    <col min="13848" max="13852" width="8.75" style="55" customWidth="1"/>
    <col min="13853" max="13853" width="11.125" style="55" customWidth="1"/>
    <col min="13854" max="13855" width="14.75" style="55" customWidth="1"/>
    <col min="13856" max="14081" width="12.75" style="55"/>
    <col min="14082" max="14082" width="13.125" style="55" customWidth="1"/>
    <col min="14083" max="14083" width="7.75" style="55" customWidth="1"/>
    <col min="14084" max="14084" width="10.75" style="55" bestFit="1" customWidth="1"/>
    <col min="14085" max="14085" width="10.625" style="55" customWidth="1"/>
    <col min="14086" max="14086" width="8.75" style="55" customWidth="1"/>
    <col min="14087" max="14087" width="10.75" style="55" customWidth="1"/>
    <col min="14088" max="14088" width="8.75" style="55" customWidth="1"/>
    <col min="14089" max="14089" width="0" style="55" hidden="1" customWidth="1"/>
    <col min="14090" max="14090" width="13" style="55" customWidth="1"/>
    <col min="14091" max="14091" width="9.125" style="55" customWidth="1"/>
    <col min="14092" max="14092" width="8.375" style="55" bestFit="1" customWidth="1"/>
    <col min="14093" max="14093" width="8" style="55" customWidth="1"/>
    <col min="14094" max="14094" width="8.75" style="55" customWidth="1"/>
    <col min="14095" max="14095" width="0" style="55" hidden="1" customWidth="1"/>
    <col min="14096" max="14096" width="10.25" style="55" customWidth="1"/>
    <col min="14097" max="14097" width="11.625" style="55" customWidth="1"/>
    <col min="14098" max="14098" width="14" style="55" bestFit="1" customWidth="1"/>
    <col min="14099" max="14101" width="14" style="55" customWidth="1"/>
    <col min="14102" max="14102" width="15" style="55" customWidth="1"/>
    <col min="14103" max="14103" width="22.875" style="55" customWidth="1"/>
    <col min="14104" max="14108" width="8.75" style="55" customWidth="1"/>
    <col min="14109" max="14109" width="11.125" style="55" customWidth="1"/>
    <col min="14110" max="14111" width="14.75" style="55" customWidth="1"/>
    <col min="14112" max="14337" width="12.75" style="55"/>
    <col min="14338" max="14338" width="13.125" style="55" customWidth="1"/>
    <col min="14339" max="14339" width="7.75" style="55" customWidth="1"/>
    <col min="14340" max="14340" width="10.75" style="55" bestFit="1" customWidth="1"/>
    <col min="14341" max="14341" width="10.625" style="55" customWidth="1"/>
    <col min="14342" max="14342" width="8.75" style="55" customWidth="1"/>
    <col min="14343" max="14343" width="10.75" style="55" customWidth="1"/>
    <col min="14344" max="14344" width="8.75" style="55" customWidth="1"/>
    <col min="14345" max="14345" width="0" style="55" hidden="1" customWidth="1"/>
    <col min="14346" max="14346" width="13" style="55" customWidth="1"/>
    <col min="14347" max="14347" width="9.125" style="55" customWidth="1"/>
    <col min="14348" max="14348" width="8.375" style="55" bestFit="1" customWidth="1"/>
    <col min="14349" max="14349" width="8" style="55" customWidth="1"/>
    <col min="14350" max="14350" width="8.75" style="55" customWidth="1"/>
    <col min="14351" max="14351" width="0" style="55" hidden="1" customWidth="1"/>
    <col min="14352" max="14352" width="10.25" style="55" customWidth="1"/>
    <col min="14353" max="14353" width="11.625" style="55" customWidth="1"/>
    <col min="14354" max="14354" width="14" style="55" bestFit="1" customWidth="1"/>
    <col min="14355" max="14357" width="14" style="55" customWidth="1"/>
    <col min="14358" max="14358" width="15" style="55" customWidth="1"/>
    <col min="14359" max="14359" width="22.875" style="55" customWidth="1"/>
    <col min="14360" max="14364" width="8.75" style="55" customWidth="1"/>
    <col min="14365" max="14365" width="11.125" style="55" customWidth="1"/>
    <col min="14366" max="14367" width="14.75" style="55" customWidth="1"/>
    <col min="14368" max="14593" width="12.75" style="55"/>
    <col min="14594" max="14594" width="13.125" style="55" customWidth="1"/>
    <col min="14595" max="14595" width="7.75" style="55" customWidth="1"/>
    <col min="14596" max="14596" width="10.75" style="55" bestFit="1" customWidth="1"/>
    <col min="14597" max="14597" width="10.625" style="55" customWidth="1"/>
    <col min="14598" max="14598" width="8.75" style="55" customWidth="1"/>
    <col min="14599" max="14599" width="10.75" style="55" customWidth="1"/>
    <col min="14600" max="14600" width="8.75" style="55" customWidth="1"/>
    <col min="14601" max="14601" width="0" style="55" hidden="1" customWidth="1"/>
    <col min="14602" max="14602" width="13" style="55" customWidth="1"/>
    <col min="14603" max="14603" width="9.125" style="55" customWidth="1"/>
    <col min="14604" max="14604" width="8.375" style="55" bestFit="1" customWidth="1"/>
    <col min="14605" max="14605" width="8" style="55" customWidth="1"/>
    <col min="14606" max="14606" width="8.75" style="55" customWidth="1"/>
    <col min="14607" max="14607" width="0" style="55" hidden="1" customWidth="1"/>
    <col min="14608" max="14608" width="10.25" style="55" customWidth="1"/>
    <col min="14609" max="14609" width="11.625" style="55" customWidth="1"/>
    <col min="14610" max="14610" width="14" style="55" bestFit="1" customWidth="1"/>
    <col min="14611" max="14613" width="14" style="55" customWidth="1"/>
    <col min="14614" max="14614" width="15" style="55" customWidth="1"/>
    <col min="14615" max="14615" width="22.875" style="55" customWidth="1"/>
    <col min="14616" max="14620" width="8.75" style="55" customWidth="1"/>
    <col min="14621" max="14621" width="11.125" style="55" customWidth="1"/>
    <col min="14622" max="14623" width="14.75" style="55" customWidth="1"/>
    <col min="14624" max="14849" width="12.75" style="55"/>
    <col min="14850" max="14850" width="13.125" style="55" customWidth="1"/>
    <col min="14851" max="14851" width="7.75" style="55" customWidth="1"/>
    <col min="14852" max="14852" width="10.75" style="55" bestFit="1" customWidth="1"/>
    <col min="14853" max="14853" width="10.625" style="55" customWidth="1"/>
    <col min="14854" max="14854" width="8.75" style="55" customWidth="1"/>
    <col min="14855" max="14855" width="10.75" style="55" customWidth="1"/>
    <col min="14856" max="14856" width="8.75" style="55" customWidth="1"/>
    <col min="14857" max="14857" width="0" style="55" hidden="1" customWidth="1"/>
    <col min="14858" max="14858" width="13" style="55" customWidth="1"/>
    <col min="14859" max="14859" width="9.125" style="55" customWidth="1"/>
    <col min="14860" max="14860" width="8.375" style="55" bestFit="1" customWidth="1"/>
    <col min="14861" max="14861" width="8" style="55" customWidth="1"/>
    <col min="14862" max="14862" width="8.75" style="55" customWidth="1"/>
    <col min="14863" max="14863" width="0" style="55" hidden="1" customWidth="1"/>
    <col min="14864" max="14864" width="10.25" style="55" customWidth="1"/>
    <col min="14865" max="14865" width="11.625" style="55" customWidth="1"/>
    <col min="14866" max="14866" width="14" style="55" bestFit="1" customWidth="1"/>
    <col min="14867" max="14869" width="14" style="55" customWidth="1"/>
    <col min="14870" max="14870" width="15" style="55" customWidth="1"/>
    <col min="14871" max="14871" width="22.875" style="55" customWidth="1"/>
    <col min="14872" max="14876" width="8.75" style="55" customWidth="1"/>
    <col min="14877" max="14877" width="11.125" style="55" customWidth="1"/>
    <col min="14878" max="14879" width="14.75" style="55" customWidth="1"/>
    <col min="14880" max="15105" width="12.75" style="55"/>
    <col min="15106" max="15106" width="13.125" style="55" customWidth="1"/>
    <col min="15107" max="15107" width="7.75" style="55" customWidth="1"/>
    <col min="15108" max="15108" width="10.75" style="55" bestFit="1" customWidth="1"/>
    <col min="15109" max="15109" width="10.625" style="55" customWidth="1"/>
    <col min="15110" max="15110" width="8.75" style="55" customWidth="1"/>
    <col min="15111" max="15111" width="10.75" style="55" customWidth="1"/>
    <col min="15112" max="15112" width="8.75" style="55" customWidth="1"/>
    <col min="15113" max="15113" width="0" style="55" hidden="1" customWidth="1"/>
    <col min="15114" max="15114" width="13" style="55" customWidth="1"/>
    <col min="15115" max="15115" width="9.125" style="55" customWidth="1"/>
    <col min="15116" max="15116" width="8.375" style="55" bestFit="1" customWidth="1"/>
    <col min="15117" max="15117" width="8" style="55" customWidth="1"/>
    <col min="15118" max="15118" width="8.75" style="55" customWidth="1"/>
    <col min="15119" max="15119" width="0" style="55" hidden="1" customWidth="1"/>
    <col min="15120" max="15120" width="10.25" style="55" customWidth="1"/>
    <col min="15121" max="15121" width="11.625" style="55" customWidth="1"/>
    <col min="15122" max="15122" width="14" style="55" bestFit="1" customWidth="1"/>
    <col min="15123" max="15125" width="14" style="55" customWidth="1"/>
    <col min="15126" max="15126" width="15" style="55" customWidth="1"/>
    <col min="15127" max="15127" width="22.875" style="55" customWidth="1"/>
    <col min="15128" max="15132" width="8.75" style="55" customWidth="1"/>
    <col min="15133" max="15133" width="11.125" style="55" customWidth="1"/>
    <col min="15134" max="15135" width="14.75" style="55" customWidth="1"/>
    <col min="15136" max="15361" width="12.75" style="55"/>
    <col min="15362" max="15362" width="13.125" style="55" customWidth="1"/>
    <col min="15363" max="15363" width="7.75" style="55" customWidth="1"/>
    <col min="15364" max="15364" width="10.75" style="55" bestFit="1" customWidth="1"/>
    <col min="15365" max="15365" width="10.625" style="55" customWidth="1"/>
    <col min="15366" max="15366" width="8.75" style="55" customWidth="1"/>
    <col min="15367" max="15367" width="10.75" style="55" customWidth="1"/>
    <col min="15368" max="15368" width="8.75" style="55" customWidth="1"/>
    <col min="15369" max="15369" width="0" style="55" hidden="1" customWidth="1"/>
    <col min="15370" max="15370" width="13" style="55" customWidth="1"/>
    <col min="15371" max="15371" width="9.125" style="55" customWidth="1"/>
    <col min="15372" max="15372" width="8.375" style="55" bestFit="1" customWidth="1"/>
    <col min="15373" max="15373" width="8" style="55" customWidth="1"/>
    <col min="15374" max="15374" width="8.75" style="55" customWidth="1"/>
    <col min="15375" max="15375" width="0" style="55" hidden="1" customWidth="1"/>
    <col min="15376" max="15376" width="10.25" style="55" customWidth="1"/>
    <col min="15377" max="15377" width="11.625" style="55" customWidth="1"/>
    <col min="15378" max="15378" width="14" style="55" bestFit="1" customWidth="1"/>
    <col min="15379" max="15381" width="14" style="55" customWidth="1"/>
    <col min="15382" max="15382" width="15" style="55" customWidth="1"/>
    <col min="15383" max="15383" width="22.875" style="55" customWidth="1"/>
    <col min="15384" max="15388" width="8.75" style="55" customWidth="1"/>
    <col min="15389" max="15389" width="11.125" style="55" customWidth="1"/>
    <col min="15390" max="15391" width="14.75" style="55" customWidth="1"/>
    <col min="15392" max="15617" width="12.75" style="55"/>
    <col min="15618" max="15618" width="13.125" style="55" customWidth="1"/>
    <col min="15619" max="15619" width="7.75" style="55" customWidth="1"/>
    <col min="15620" max="15620" width="10.75" style="55" bestFit="1" customWidth="1"/>
    <col min="15621" max="15621" width="10.625" style="55" customWidth="1"/>
    <col min="15622" max="15622" width="8.75" style="55" customWidth="1"/>
    <col min="15623" max="15623" width="10.75" style="55" customWidth="1"/>
    <col min="15624" max="15624" width="8.75" style="55" customWidth="1"/>
    <col min="15625" max="15625" width="0" style="55" hidden="1" customWidth="1"/>
    <col min="15626" max="15626" width="13" style="55" customWidth="1"/>
    <col min="15627" max="15627" width="9.125" style="55" customWidth="1"/>
    <col min="15628" max="15628" width="8.375" style="55" bestFit="1" customWidth="1"/>
    <col min="15629" max="15629" width="8" style="55" customWidth="1"/>
    <col min="15630" max="15630" width="8.75" style="55" customWidth="1"/>
    <col min="15631" max="15631" width="0" style="55" hidden="1" customWidth="1"/>
    <col min="15632" max="15632" width="10.25" style="55" customWidth="1"/>
    <col min="15633" max="15633" width="11.625" style="55" customWidth="1"/>
    <col min="15634" max="15634" width="14" style="55" bestFit="1" customWidth="1"/>
    <col min="15635" max="15637" width="14" style="55" customWidth="1"/>
    <col min="15638" max="15638" width="15" style="55" customWidth="1"/>
    <col min="15639" max="15639" width="22.875" style="55" customWidth="1"/>
    <col min="15640" max="15644" width="8.75" style="55" customWidth="1"/>
    <col min="15645" max="15645" width="11.125" style="55" customWidth="1"/>
    <col min="15646" max="15647" width="14.75" style="55" customWidth="1"/>
    <col min="15648" max="15873" width="12.75" style="55"/>
    <col min="15874" max="15874" width="13.125" style="55" customWidth="1"/>
    <col min="15875" max="15875" width="7.75" style="55" customWidth="1"/>
    <col min="15876" max="15876" width="10.75" style="55" bestFit="1" customWidth="1"/>
    <col min="15877" max="15877" width="10.625" style="55" customWidth="1"/>
    <col min="15878" max="15878" width="8.75" style="55" customWidth="1"/>
    <col min="15879" max="15879" width="10.75" style="55" customWidth="1"/>
    <col min="15880" max="15880" width="8.75" style="55" customWidth="1"/>
    <col min="15881" max="15881" width="0" style="55" hidden="1" customWidth="1"/>
    <col min="15882" max="15882" width="13" style="55" customWidth="1"/>
    <col min="15883" max="15883" width="9.125" style="55" customWidth="1"/>
    <col min="15884" max="15884" width="8.375" style="55" bestFit="1" customWidth="1"/>
    <col min="15885" max="15885" width="8" style="55" customWidth="1"/>
    <col min="15886" max="15886" width="8.75" style="55" customWidth="1"/>
    <col min="15887" max="15887" width="0" style="55" hidden="1" customWidth="1"/>
    <col min="15888" max="15888" width="10.25" style="55" customWidth="1"/>
    <col min="15889" max="15889" width="11.625" style="55" customWidth="1"/>
    <col min="15890" max="15890" width="14" style="55" bestFit="1" customWidth="1"/>
    <col min="15891" max="15893" width="14" style="55" customWidth="1"/>
    <col min="15894" max="15894" width="15" style="55" customWidth="1"/>
    <col min="15895" max="15895" width="22.875" style="55" customWidth="1"/>
    <col min="15896" max="15900" width="8.75" style="55" customWidth="1"/>
    <col min="15901" max="15901" width="11.125" style="55" customWidth="1"/>
    <col min="15902" max="15903" width="14.75" style="55" customWidth="1"/>
    <col min="15904" max="16129" width="12.75" style="55"/>
    <col min="16130" max="16130" width="13.125" style="55" customWidth="1"/>
    <col min="16131" max="16131" width="7.75" style="55" customWidth="1"/>
    <col min="16132" max="16132" width="10.75" style="55" bestFit="1" customWidth="1"/>
    <col min="16133" max="16133" width="10.625" style="55" customWidth="1"/>
    <col min="16134" max="16134" width="8.75" style="55" customWidth="1"/>
    <col min="16135" max="16135" width="10.75" style="55" customWidth="1"/>
    <col min="16136" max="16136" width="8.75" style="55" customWidth="1"/>
    <col min="16137" max="16137" width="0" style="55" hidden="1" customWidth="1"/>
    <col min="16138" max="16138" width="13" style="55" customWidth="1"/>
    <col min="16139" max="16139" width="9.125" style="55" customWidth="1"/>
    <col min="16140" max="16140" width="8.375" style="55" bestFit="1" customWidth="1"/>
    <col min="16141" max="16141" width="8" style="55" customWidth="1"/>
    <col min="16142" max="16142" width="8.75" style="55" customWidth="1"/>
    <col min="16143" max="16143" width="0" style="55" hidden="1" customWidth="1"/>
    <col min="16144" max="16144" width="10.25" style="55" customWidth="1"/>
    <col min="16145" max="16145" width="11.625" style="55" customWidth="1"/>
    <col min="16146" max="16146" width="14" style="55" bestFit="1" customWidth="1"/>
    <col min="16147" max="16149" width="14" style="55" customWidth="1"/>
    <col min="16150" max="16150" width="15" style="55" customWidth="1"/>
    <col min="16151" max="16151" width="22.875" style="55" customWidth="1"/>
    <col min="16152" max="16156" width="8.75" style="55" customWidth="1"/>
    <col min="16157" max="16157" width="11.125" style="55" customWidth="1"/>
    <col min="16158" max="16159" width="14.75" style="55" customWidth="1"/>
    <col min="16160" max="16384" width="12.75" style="55"/>
  </cols>
  <sheetData>
    <row r="1" spans="1:31" s="2" customFormat="1">
      <c r="A1" s="1" t="s">
        <v>0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6"/>
      <c r="Q1" s="6"/>
      <c r="R1" s="6"/>
      <c r="S1" s="7"/>
      <c r="T1" s="7"/>
      <c r="U1" s="3"/>
      <c r="V1" s="3"/>
      <c r="W1" s="3"/>
    </row>
    <row r="2" spans="1:31" s="2" customFormat="1" ht="15.75">
      <c r="A2" s="8" t="s">
        <v>1</v>
      </c>
      <c r="C2" s="3"/>
      <c r="D2" s="4"/>
      <c r="E2" s="4"/>
      <c r="F2" s="4"/>
      <c r="G2" s="4"/>
      <c r="H2" s="4"/>
      <c r="I2" s="4"/>
      <c r="J2" s="5"/>
      <c r="K2" s="5"/>
      <c r="L2" s="5"/>
      <c r="M2" s="5"/>
      <c r="N2" s="5"/>
      <c r="O2" s="5"/>
      <c r="P2" s="6"/>
      <c r="Q2" s="6"/>
      <c r="R2" s="6"/>
      <c r="S2" s="7"/>
      <c r="T2" s="7"/>
      <c r="U2" s="3"/>
      <c r="V2" s="3"/>
      <c r="W2" s="3"/>
    </row>
    <row r="3" spans="1:31" s="2" customFormat="1" ht="20.25">
      <c r="A3" s="941" t="s">
        <v>2</v>
      </c>
      <c r="B3" s="941"/>
      <c r="C3" s="941"/>
      <c r="D3" s="941"/>
      <c r="E3" s="941"/>
      <c r="F3" s="941"/>
      <c r="G3" s="941"/>
      <c r="H3" s="941"/>
      <c r="I3" s="941"/>
      <c r="J3" s="941"/>
      <c r="K3" s="941"/>
      <c r="L3" s="941"/>
      <c r="M3" s="941"/>
      <c r="N3" s="941"/>
      <c r="O3" s="941"/>
      <c r="P3" s="941"/>
      <c r="Q3" s="941"/>
      <c r="R3" s="941"/>
      <c r="S3" s="941"/>
      <c r="T3" s="941"/>
      <c r="U3" s="941"/>
      <c r="V3" s="941"/>
      <c r="W3" s="941"/>
    </row>
    <row r="4" spans="1:31" s="2" customFormat="1" ht="23.25" customHeight="1">
      <c r="A4" s="942" t="s">
        <v>512</v>
      </c>
      <c r="B4" s="942"/>
      <c r="C4" s="942"/>
      <c r="D4" s="942"/>
      <c r="E4" s="942"/>
      <c r="F4" s="942"/>
      <c r="G4" s="942"/>
      <c r="H4" s="942"/>
      <c r="I4" s="942"/>
      <c r="J4" s="942"/>
      <c r="K4" s="942"/>
      <c r="L4" s="942"/>
      <c r="M4" s="942"/>
      <c r="N4" s="942"/>
      <c r="O4" s="942"/>
      <c r="P4" s="942"/>
      <c r="Q4" s="942"/>
      <c r="R4" s="942"/>
      <c r="S4" s="942"/>
      <c r="T4" s="942"/>
      <c r="U4" s="942"/>
      <c r="V4" s="942"/>
      <c r="W4" s="942"/>
    </row>
    <row r="5" spans="1:31" s="2" customFormat="1" ht="15" customHeight="1">
      <c r="A5" s="9" t="s">
        <v>506</v>
      </c>
      <c r="D5" s="10"/>
      <c r="E5" s="10"/>
      <c r="F5" s="10"/>
      <c r="G5" s="10"/>
      <c r="H5" s="10"/>
      <c r="I5" s="10"/>
      <c r="J5" s="11"/>
      <c r="K5" s="11"/>
      <c r="L5" s="11"/>
      <c r="M5" s="11"/>
      <c r="N5" s="11"/>
      <c r="O5" s="11"/>
      <c r="P5" s="12"/>
      <c r="Q5" s="12"/>
      <c r="R5" s="12"/>
      <c r="S5" s="1"/>
      <c r="T5" s="1"/>
    </row>
    <row r="6" spans="1:31" s="2" customFormat="1" ht="15" customHeight="1" thickBot="1">
      <c r="A6" s="1" t="s">
        <v>4</v>
      </c>
      <c r="D6" s="10"/>
      <c r="E6" s="10" t="s">
        <v>5</v>
      </c>
      <c r="F6" s="10"/>
      <c r="G6" s="10"/>
      <c r="H6" s="10"/>
      <c r="I6" s="10"/>
      <c r="J6" s="11"/>
      <c r="K6" s="11"/>
      <c r="L6" s="11"/>
      <c r="M6" s="11"/>
      <c r="N6" s="11"/>
      <c r="O6" s="11"/>
      <c r="P6" s="12"/>
      <c r="Q6" s="12"/>
      <c r="R6" s="12"/>
      <c r="S6" s="1"/>
      <c r="T6" s="1"/>
    </row>
    <row r="7" spans="1:31" s="2" customFormat="1" ht="18" customHeight="1">
      <c r="A7" s="943" t="s">
        <v>6</v>
      </c>
      <c r="B7" s="944"/>
      <c r="C7" s="944"/>
      <c r="D7" s="944"/>
      <c r="E7" s="944"/>
      <c r="F7" s="944"/>
      <c r="G7" s="944"/>
      <c r="H7" s="944"/>
      <c r="I7" s="945"/>
      <c r="J7" s="946" t="s">
        <v>7</v>
      </c>
      <c r="K7" s="947"/>
      <c r="L7" s="947"/>
      <c r="M7" s="947"/>
      <c r="N7" s="947"/>
      <c r="O7" s="947"/>
      <c r="P7" s="947"/>
      <c r="Q7" s="947"/>
      <c r="R7" s="947"/>
      <c r="S7" s="947"/>
      <c r="T7" s="947"/>
      <c r="U7" s="947"/>
      <c r="V7" s="947"/>
      <c r="W7" s="948"/>
      <c r="X7" s="949" t="s">
        <v>8</v>
      </c>
      <c r="Y7" s="950"/>
      <c r="Z7" s="950"/>
      <c r="AA7" s="950"/>
      <c r="AB7" s="950"/>
      <c r="AC7" s="950"/>
      <c r="AD7" s="950"/>
      <c r="AE7" s="951"/>
    </row>
    <row r="8" spans="1:31" s="2" customFormat="1" ht="20.45" customHeight="1">
      <c r="A8" s="952" t="s">
        <v>9</v>
      </c>
      <c r="B8" s="952" t="s">
        <v>10</v>
      </c>
      <c r="C8" s="954" t="s">
        <v>11</v>
      </c>
      <c r="D8" s="956" t="s">
        <v>12</v>
      </c>
      <c r="E8" s="957"/>
      <c r="F8" s="957"/>
      <c r="G8" s="957"/>
      <c r="H8" s="957"/>
      <c r="I8" s="958"/>
      <c r="J8" s="959" t="s">
        <v>13</v>
      </c>
      <c r="K8" s="960"/>
      <c r="L8" s="960"/>
      <c r="M8" s="960"/>
      <c r="N8" s="960"/>
      <c r="O8" s="961"/>
      <c r="P8" s="966" t="s">
        <v>14</v>
      </c>
      <c r="Q8" s="967"/>
      <c r="R8" s="968"/>
      <c r="S8" s="966" t="s">
        <v>15</v>
      </c>
      <c r="T8" s="967"/>
      <c r="U8" s="968"/>
      <c r="V8" s="13"/>
      <c r="W8" s="934" t="s">
        <v>16</v>
      </c>
      <c r="X8" s="936" t="s">
        <v>13</v>
      </c>
      <c r="Y8" s="937"/>
      <c r="Z8" s="937"/>
      <c r="AA8" s="937"/>
      <c r="AB8" s="937"/>
      <c r="AC8" s="938"/>
      <c r="AD8" s="939" t="s">
        <v>14</v>
      </c>
      <c r="AE8" s="939" t="s">
        <v>15</v>
      </c>
    </row>
    <row r="9" spans="1:31" s="2" customFormat="1" ht="22.5" customHeight="1" thickBot="1">
      <c r="A9" s="953"/>
      <c r="B9" s="953"/>
      <c r="C9" s="955"/>
      <c r="D9" s="14" t="s">
        <v>17</v>
      </c>
      <c r="E9" s="15" t="s">
        <v>18</v>
      </c>
      <c r="F9" s="15" t="s">
        <v>19</v>
      </c>
      <c r="G9" s="15" t="s">
        <v>20</v>
      </c>
      <c r="H9" s="16" t="s">
        <v>21</v>
      </c>
      <c r="I9" s="16" t="s">
        <v>22</v>
      </c>
      <c r="J9" s="17" t="s">
        <v>17</v>
      </c>
      <c r="K9" s="18" t="s">
        <v>18</v>
      </c>
      <c r="L9" s="18" t="s">
        <v>19</v>
      </c>
      <c r="M9" s="18" t="s">
        <v>20</v>
      </c>
      <c r="N9" s="18" t="s">
        <v>21</v>
      </c>
      <c r="O9" s="19" t="s">
        <v>23</v>
      </c>
      <c r="P9" s="20" t="s">
        <v>24</v>
      </c>
      <c r="Q9" s="21" t="s">
        <v>25</v>
      </c>
      <c r="R9" s="22" t="s">
        <v>23</v>
      </c>
      <c r="S9" s="23" t="s">
        <v>26</v>
      </c>
      <c r="T9" s="24" t="s">
        <v>27</v>
      </c>
      <c r="U9" s="19" t="s">
        <v>23</v>
      </c>
      <c r="V9" s="25"/>
      <c r="W9" s="935"/>
      <c r="X9" s="26" t="s">
        <v>17</v>
      </c>
      <c r="Y9" s="27" t="s">
        <v>18</v>
      </c>
      <c r="Z9" s="27" t="s">
        <v>19</v>
      </c>
      <c r="AA9" s="27" t="s">
        <v>20</v>
      </c>
      <c r="AB9" s="27" t="s">
        <v>21</v>
      </c>
      <c r="AC9" s="28" t="s">
        <v>23</v>
      </c>
      <c r="AD9" s="940"/>
      <c r="AE9" s="940"/>
    </row>
    <row r="10" spans="1:31" ht="18" hidden="1" customHeight="1">
      <c r="A10" s="30">
        <v>311001</v>
      </c>
      <c r="B10" s="31">
        <v>2.5</v>
      </c>
      <c r="C10" s="32">
        <v>25</v>
      </c>
      <c r="D10" s="33"/>
      <c r="E10" s="34"/>
      <c r="F10" s="34"/>
      <c r="G10" s="34"/>
      <c r="H10" s="35"/>
      <c r="I10" s="36" t="s">
        <v>28</v>
      </c>
      <c r="J10" s="37"/>
      <c r="K10" s="38"/>
      <c r="L10" s="38"/>
      <c r="M10" s="38"/>
      <c r="N10" s="39"/>
      <c r="O10" s="40">
        <f t="shared" ref="O10:O50" si="0">SUM(J10:N10)</f>
        <v>0</v>
      </c>
      <c r="P10" s="41"/>
      <c r="Q10" s="42"/>
      <c r="R10" s="43">
        <f t="shared" ref="R10:R24" si="1">SUM(P10:Q10)</f>
        <v>0</v>
      </c>
      <c r="S10" s="44">
        <f>SUM(O10,R10)</f>
        <v>0</v>
      </c>
      <c r="T10" s="45"/>
      <c r="U10" s="46">
        <f>SUM(S10:T10)</f>
        <v>0</v>
      </c>
      <c r="V10" s="47"/>
      <c r="W10" s="48"/>
      <c r="X10" s="49">
        <f>(J10*1000)/C10</f>
        <v>0</v>
      </c>
      <c r="Y10" s="50">
        <f>(K10*1000)/C10</f>
        <v>0</v>
      </c>
      <c r="Z10" s="50">
        <f>(L10*1000)/C10</f>
        <v>0</v>
      </c>
      <c r="AA10" s="50">
        <f>(M10*1000)/C10</f>
        <v>0</v>
      </c>
      <c r="AB10" s="51">
        <f>(N10*1000)/C10</f>
        <v>0</v>
      </c>
      <c r="AC10" s="52">
        <f>SUM(X10:AB10)</f>
        <v>0</v>
      </c>
      <c r="AD10" s="53">
        <f>(R10*1000)/C10</f>
        <v>0</v>
      </c>
      <c r="AE10" s="54">
        <f>SUM(AC10:AD10)</f>
        <v>0</v>
      </c>
    </row>
    <row r="11" spans="1:31" ht="18" hidden="1" customHeight="1">
      <c r="A11" s="30">
        <v>311001</v>
      </c>
      <c r="B11" s="31">
        <v>2.5</v>
      </c>
      <c r="C11" s="32">
        <v>40</v>
      </c>
      <c r="D11" s="33"/>
      <c r="E11" s="34"/>
      <c r="F11" s="34"/>
      <c r="G11" s="34"/>
      <c r="H11" s="35"/>
      <c r="I11" s="36" t="s">
        <v>28</v>
      </c>
      <c r="J11" s="37"/>
      <c r="K11" s="38"/>
      <c r="L11" s="38"/>
      <c r="M11" s="38"/>
      <c r="N11" s="39"/>
      <c r="O11" s="40">
        <f t="shared" si="0"/>
        <v>0</v>
      </c>
      <c r="P11" s="41"/>
      <c r="Q11" s="42"/>
      <c r="R11" s="43">
        <f t="shared" si="1"/>
        <v>0</v>
      </c>
      <c r="S11" s="44">
        <f>SUM(O11,R11)</f>
        <v>0</v>
      </c>
      <c r="T11" s="45"/>
      <c r="U11" s="46">
        <f t="shared" ref="U11:U117" si="2">SUM(S11:T11)</f>
        <v>0</v>
      </c>
      <c r="V11" s="47"/>
      <c r="W11" s="48"/>
      <c r="X11" s="49">
        <f>(J11*1000)/C11</f>
        <v>0</v>
      </c>
      <c r="Y11" s="50">
        <f>(K11*1000)/C11</f>
        <v>0</v>
      </c>
      <c r="Z11" s="50">
        <f>(L11*1000)/C11</f>
        <v>0</v>
      </c>
      <c r="AA11" s="50">
        <f>(M11*1000)/C11</f>
        <v>0</v>
      </c>
      <c r="AB11" s="51">
        <f>(N11*1000)/C11</f>
        <v>0</v>
      </c>
      <c r="AC11" s="52">
        <f t="shared" ref="AC11:AC50" si="3">SUM(X11:AB11)</f>
        <v>0</v>
      </c>
      <c r="AD11" s="53">
        <f>(R11*1000)/C11</f>
        <v>0</v>
      </c>
      <c r="AE11" s="54">
        <f t="shared" ref="AE11:AE50" si="4">SUM(AC11:AD11)</f>
        <v>0</v>
      </c>
    </row>
    <row r="12" spans="1:31" ht="18" hidden="1" customHeight="1">
      <c r="A12" s="30">
        <v>312001</v>
      </c>
      <c r="B12" s="31">
        <v>2.5</v>
      </c>
      <c r="C12" s="32">
        <v>1</v>
      </c>
      <c r="D12" s="33" t="s">
        <v>29</v>
      </c>
      <c r="E12" s="34"/>
      <c r="F12" s="34"/>
      <c r="G12" s="34"/>
      <c r="H12" s="35"/>
      <c r="I12" s="36"/>
      <c r="J12" s="37"/>
      <c r="K12" s="38"/>
      <c r="L12" s="38"/>
      <c r="M12" s="38"/>
      <c r="N12" s="39"/>
      <c r="O12" s="40">
        <f t="shared" si="0"/>
        <v>0</v>
      </c>
      <c r="P12" s="41"/>
      <c r="Q12" s="42"/>
      <c r="R12" s="43">
        <f t="shared" si="1"/>
        <v>0</v>
      </c>
      <c r="S12" s="44">
        <f>SUM(O12,R12)</f>
        <v>0</v>
      </c>
      <c r="T12" s="45"/>
      <c r="U12" s="46">
        <f t="shared" si="2"/>
        <v>0</v>
      </c>
      <c r="V12" s="47"/>
      <c r="W12" s="48"/>
      <c r="X12" s="49">
        <f>(J12*1000)/C12</f>
        <v>0</v>
      </c>
      <c r="Y12" s="50">
        <f>(K12*1000)/C12</f>
        <v>0</v>
      </c>
      <c r="Z12" s="50">
        <f>(L12*1000)/C12</f>
        <v>0</v>
      </c>
      <c r="AA12" s="50">
        <f>(M12*1000)/C12</f>
        <v>0</v>
      </c>
      <c r="AB12" s="51">
        <f>(N12*1000)/C12</f>
        <v>0</v>
      </c>
      <c r="AC12" s="52">
        <f t="shared" si="3"/>
        <v>0</v>
      </c>
      <c r="AD12" s="53">
        <f>(R12*1000)/C12</f>
        <v>0</v>
      </c>
      <c r="AE12" s="54">
        <f t="shared" si="4"/>
        <v>0</v>
      </c>
    </row>
    <row r="13" spans="1:31" ht="18" hidden="1" customHeight="1">
      <c r="A13" s="30">
        <v>312001</v>
      </c>
      <c r="B13" s="31">
        <v>2.5</v>
      </c>
      <c r="C13" s="32">
        <v>5</v>
      </c>
      <c r="D13" s="33" t="s">
        <v>29</v>
      </c>
      <c r="E13" s="34" t="s">
        <v>30</v>
      </c>
      <c r="F13" s="34" t="s">
        <v>31</v>
      </c>
      <c r="G13" s="34" t="s">
        <v>32</v>
      </c>
      <c r="H13" s="35" t="s">
        <v>33</v>
      </c>
      <c r="I13" s="36"/>
      <c r="J13" s="37"/>
      <c r="K13" s="38"/>
      <c r="L13" s="38"/>
      <c r="M13" s="38"/>
      <c r="N13" s="39"/>
      <c r="O13" s="40">
        <f t="shared" si="0"/>
        <v>0</v>
      </c>
      <c r="P13" s="41"/>
      <c r="Q13" s="42"/>
      <c r="R13" s="41">
        <f t="shared" si="1"/>
        <v>0</v>
      </c>
      <c r="S13" s="44">
        <f>SUM(O13,R13)</f>
        <v>0</v>
      </c>
      <c r="T13" s="45"/>
      <c r="U13" s="46">
        <f t="shared" si="2"/>
        <v>0</v>
      </c>
      <c r="V13" s="47"/>
      <c r="W13" s="48"/>
      <c r="X13" s="49">
        <f>(J13*1000)/C13</f>
        <v>0</v>
      </c>
      <c r="Y13" s="50">
        <f>(K13*1000)/C13</f>
        <v>0</v>
      </c>
      <c r="Z13" s="50">
        <f>(L13*1000)/C13</f>
        <v>0</v>
      </c>
      <c r="AA13" s="50">
        <f>(M13*1000)/C13</f>
        <v>0</v>
      </c>
      <c r="AB13" s="51">
        <f>(N13*1000)/C13</f>
        <v>0</v>
      </c>
      <c r="AC13" s="52">
        <f t="shared" si="3"/>
        <v>0</v>
      </c>
      <c r="AD13" s="53">
        <f>(R13*1000)/C13</f>
        <v>0</v>
      </c>
      <c r="AE13" s="54">
        <f t="shared" si="4"/>
        <v>0</v>
      </c>
    </row>
    <row r="14" spans="1:31" ht="18" customHeight="1">
      <c r="A14" s="30">
        <v>312021</v>
      </c>
      <c r="B14" s="31">
        <v>2.5</v>
      </c>
      <c r="C14" s="32">
        <v>25</v>
      </c>
      <c r="D14" s="56" t="s">
        <v>34</v>
      </c>
      <c r="E14" s="34"/>
      <c r="F14" s="34"/>
      <c r="G14" s="34"/>
      <c r="H14" s="35"/>
      <c r="I14" s="36"/>
      <c r="J14" s="57">
        <v>32</v>
      </c>
      <c r="K14" s="58"/>
      <c r="L14" s="58"/>
      <c r="M14" s="58"/>
      <c r="N14" s="59"/>
      <c r="O14" s="60">
        <f>SUM(J14:N14)</f>
        <v>32</v>
      </c>
      <c r="P14" s="61"/>
      <c r="Q14" s="62"/>
      <c r="R14" s="61"/>
      <c r="S14" s="63">
        <f>SUM(O14,R14)</f>
        <v>32</v>
      </c>
      <c r="T14" s="64"/>
      <c r="U14" s="65">
        <f t="shared" si="2"/>
        <v>32</v>
      </c>
      <c r="V14" s="66">
        <f>O14+R14-U14</f>
        <v>0</v>
      </c>
      <c r="W14" s="48"/>
      <c r="X14" s="49">
        <f>(J14*1000)/C14</f>
        <v>1280</v>
      </c>
      <c r="Y14" s="50">
        <f>(K14*1000)/C14</f>
        <v>0</v>
      </c>
      <c r="Z14" s="50">
        <f>(L14*1000)/C14</f>
        <v>0</v>
      </c>
      <c r="AA14" s="50">
        <f>(M14*1000)/C14</f>
        <v>0</v>
      </c>
      <c r="AB14" s="51">
        <f>(N14*1000)/C14</f>
        <v>0</v>
      </c>
      <c r="AC14" s="52">
        <f t="shared" si="3"/>
        <v>1280</v>
      </c>
      <c r="AD14" s="53"/>
      <c r="AE14" s="54"/>
    </row>
    <row r="15" spans="1:31" ht="18" customHeight="1">
      <c r="A15" s="30">
        <v>312001</v>
      </c>
      <c r="B15" s="31">
        <v>2.5</v>
      </c>
      <c r="C15" s="67" t="s">
        <v>27</v>
      </c>
      <c r="D15" s="68" t="s">
        <v>29</v>
      </c>
      <c r="E15" s="34"/>
      <c r="F15" s="34"/>
      <c r="G15" s="34"/>
      <c r="H15" s="35"/>
      <c r="I15" s="36"/>
      <c r="J15" s="69">
        <v>28</v>
      </c>
      <c r="K15" s="58"/>
      <c r="L15" s="58"/>
      <c r="M15" s="58"/>
      <c r="N15" s="59"/>
      <c r="O15" s="60">
        <f t="shared" ref="O15:O42" si="5">SUM(J15:N15)</f>
        <v>28</v>
      </c>
      <c r="P15" s="61"/>
      <c r="Q15" s="62"/>
      <c r="R15" s="61"/>
      <c r="S15" s="63"/>
      <c r="T15" s="70">
        <f>SUM(O15,R15)</f>
        <v>28</v>
      </c>
      <c r="U15" s="65">
        <f t="shared" si="2"/>
        <v>28</v>
      </c>
      <c r="V15" s="66">
        <f t="shared" ref="V15:V89" si="6">O15+R15-U15</f>
        <v>0</v>
      </c>
      <c r="W15" s="48"/>
      <c r="X15" s="49"/>
      <c r="Y15" s="50"/>
      <c r="Z15" s="50"/>
      <c r="AA15" s="50"/>
      <c r="AB15" s="51"/>
      <c r="AC15" s="52"/>
      <c r="AD15" s="53"/>
      <c r="AE15" s="54"/>
    </row>
    <row r="16" spans="1:31" ht="18" customHeight="1">
      <c r="A16" s="30">
        <v>312001</v>
      </c>
      <c r="B16" s="31">
        <v>2.5</v>
      </c>
      <c r="C16" s="94">
        <v>5</v>
      </c>
      <c r="D16" s="56" t="s">
        <v>487</v>
      </c>
      <c r="E16" s="34"/>
      <c r="F16" s="34"/>
      <c r="G16" s="34"/>
      <c r="H16" s="35"/>
      <c r="I16" s="36"/>
      <c r="J16" s="69">
        <v>2</v>
      </c>
      <c r="K16" s="58"/>
      <c r="L16" s="58"/>
      <c r="M16" s="58"/>
      <c r="N16" s="59"/>
      <c r="O16" s="60">
        <f t="shared" si="5"/>
        <v>2</v>
      </c>
      <c r="P16" s="61"/>
      <c r="Q16" s="62"/>
      <c r="R16" s="61"/>
      <c r="S16" s="63">
        <f>SUM(O16,R16)</f>
        <v>2</v>
      </c>
      <c r="T16" s="70"/>
      <c r="U16" s="65">
        <f t="shared" si="2"/>
        <v>2</v>
      </c>
      <c r="V16" s="66">
        <f t="shared" si="6"/>
        <v>0</v>
      </c>
      <c r="W16" s="48"/>
      <c r="X16" s="49">
        <f>(J16*1000)/C16</f>
        <v>400</v>
      </c>
      <c r="Y16" s="50">
        <f>(K16*1000)/C16</f>
        <v>0</v>
      </c>
      <c r="Z16" s="50"/>
      <c r="AA16" s="50"/>
      <c r="AB16" s="51"/>
      <c r="AC16" s="52">
        <f t="shared" si="3"/>
        <v>400</v>
      </c>
      <c r="AD16" s="53"/>
      <c r="AE16" s="54">
        <f t="shared" si="4"/>
        <v>400</v>
      </c>
    </row>
    <row r="17" spans="1:31" ht="18" customHeight="1">
      <c r="A17" s="30">
        <v>312001</v>
      </c>
      <c r="B17" s="31">
        <v>2.5</v>
      </c>
      <c r="C17" s="32">
        <v>25</v>
      </c>
      <c r="D17" s="33" t="s">
        <v>29</v>
      </c>
      <c r="E17" s="34" t="s">
        <v>30</v>
      </c>
      <c r="F17" s="34" t="s">
        <v>31</v>
      </c>
      <c r="G17" s="34" t="s">
        <v>32</v>
      </c>
      <c r="H17" s="35"/>
      <c r="I17" s="36"/>
      <c r="J17" s="71">
        <v>5</v>
      </c>
      <c r="K17" s="58"/>
      <c r="L17" s="58"/>
      <c r="M17" s="58"/>
      <c r="N17" s="59"/>
      <c r="O17" s="60">
        <f t="shared" si="5"/>
        <v>5</v>
      </c>
      <c r="P17" s="61"/>
      <c r="Q17" s="62"/>
      <c r="R17" s="61"/>
      <c r="S17" s="63">
        <f>SUM(O17,R17)</f>
        <v>5</v>
      </c>
      <c r="T17" s="64"/>
      <c r="U17" s="65">
        <f t="shared" si="2"/>
        <v>5</v>
      </c>
      <c r="V17" s="66">
        <f t="shared" si="6"/>
        <v>0</v>
      </c>
      <c r="W17" s="48" t="s">
        <v>35</v>
      </c>
      <c r="X17" s="49">
        <f>(J17*1000)/C17</f>
        <v>200</v>
      </c>
      <c r="Y17" s="50">
        <f>(K17*1000)/C17</f>
        <v>0</v>
      </c>
      <c r="Z17" s="50">
        <f>(L17*1000)/C17</f>
        <v>0</v>
      </c>
      <c r="AA17" s="50">
        <f>(M17*1000)/C17</f>
        <v>0</v>
      </c>
      <c r="AB17" s="51">
        <f>(N17*1000)/C17</f>
        <v>0</v>
      </c>
      <c r="AC17" s="52">
        <f t="shared" si="3"/>
        <v>200</v>
      </c>
      <c r="AD17" s="53">
        <f>(R17*1000)/C17</f>
        <v>0</v>
      </c>
      <c r="AE17" s="54">
        <f t="shared" si="4"/>
        <v>200</v>
      </c>
    </row>
    <row r="18" spans="1:31" ht="18" customHeight="1">
      <c r="A18" s="30">
        <v>312008</v>
      </c>
      <c r="B18" s="31">
        <v>2.5</v>
      </c>
      <c r="C18" s="67" t="s">
        <v>27</v>
      </c>
      <c r="D18" s="321" t="s">
        <v>476</v>
      </c>
      <c r="E18" s="34"/>
      <c r="F18" s="34"/>
      <c r="G18" s="34"/>
      <c r="H18" s="35"/>
      <c r="I18" s="36"/>
      <c r="J18" s="71">
        <v>16</v>
      </c>
      <c r="K18" s="58"/>
      <c r="L18" s="58"/>
      <c r="M18" s="58"/>
      <c r="N18" s="59"/>
      <c r="O18" s="60">
        <f t="shared" si="5"/>
        <v>16</v>
      </c>
      <c r="P18" s="61"/>
      <c r="Q18" s="62"/>
      <c r="R18" s="61"/>
      <c r="S18" s="63"/>
      <c r="T18" s="70">
        <f>SUM(O18,R18)</f>
        <v>16</v>
      </c>
      <c r="U18" s="65">
        <f t="shared" si="2"/>
        <v>16</v>
      </c>
      <c r="V18" s="66">
        <f t="shared" si="6"/>
        <v>0</v>
      </c>
      <c r="W18" s="48"/>
      <c r="X18" s="49"/>
      <c r="Y18" s="50"/>
      <c r="Z18" s="50"/>
      <c r="AA18" s="50"/>
      <c r="AB18" s="51"/>
      <c r="AC18" s="52"/>
      <c r="AD18" s="53"/>
      <c r="AE18" s="54"/>
    </row>
    <row r="19" spans="1:31" ht="18" hidden="1" customHeight="1">
      <c r="A19" s="30">
        <v>312008</v>
      </c>
      <c r="B19" s="31">
        <v>2.5</v>
      </c>
      <c r="C19" s="32">
        <v>25</v>
      </c>
      <c r="D19" s="919" t="s">
        <v>476</v>
      </c>
      <c r="E19" s="34"/>
      <c r="F19" s="34"/>
      <c r="G19" s="34"/>
      <c r="H19" s="35"/>
      <c r="I19" s="36"/>
      <c r="J19" s="71"/>
      <c r="K19" s="58"/>
      <c r="L19" s="58"/>
      <c r="M19" s="58"/>
      <c r="N19" s="59"/>
      <c r="O19" s="60"/>
      <c r="P19" s="61"/>
      <c r="Q19" s="62"/>
      <c r="R19" s="61"/>
      <c r="S19" s="63"/>
      <c r="T19" s="827"/>
      <c r="U19" s="65"/>
      <c r="V19" s="66"/>
      <c r="W19" s="48"/>
      <c r="X19" s="49"/>
      <c r="Y19" s="50"/>
      <c r="Z19" s="50"/>
      <c r="AA19" s="50"/>
      <c r="AB19" s="51"/>
      <c r="AC19" s="52"/>
      <c r="AD19" s="53"/>
      <c r="AE19" s="54"/>
    </row>
    <row r="20" spans="1:31" ht="18" hidden="1" customHeight="1">
      <c r="A20" s="30">
        <v>312101</v>
      </c>
      <c r="B20" s="31">
        <v>2.5</v>
      </c>
      <c r="C20" s="67" t="s">
        <v>27</v>
      </c>
      <c r="D20" s="33"/>
      <c r="E20" s="34"/>
      <c r="F20" s="34"/>
      <c r="G20" s="34"/>
      <c r="H20" s="35"/>
      <c r="I20" s="89" t="s">
        <v>467</v>
      </c>
      <c r="J20" s="71"/>
      <c r="K20" s="58"/>
      <c r="L20" s="58"/>
      <c r="M20" s="58"/>
      <c r="N20" s="59"/>
      <c r="O20" s="60"/>
      <c r="P20" s="61"/>
      <c r="Q20" s="62"/>
      <c r="R20" s="61">
        <f t="shared" si="1"/>
        <v>0</v>
      </c>
      <c r="S20" s="63"/>
      <c r="T20" s="93">
        <f>SUM(R20:S20)</f>
        <v>0</v>
      </c>
      <c r="U20" s="65">
        <f t="shared" si="2"/>
        <v>0</v>
      </c>
      <c r="V20" s="66">
        <f t="shared" si="6"/>
        <v>0</v>
      </c>
      <c r="W20" s="48"/>
      <c r="X20" s="49"/>
      <c r="Y20" s="50"/>
      <c r="Z20" s="50"/>
      <c r="AA20" s="50"/>
      <c r="AB20" s="51"/>
      <c r="AC20" s="52"/>
      <c r="AD20" s="53"/>
      <c r="AE20" s="54"/>
    </row>
    <row r="21" spans="1:31" ht="18" customHeight="1">
      <c r="A21" s="30">
        <v>312101</v>
      </c>
      <c r="B21" s="31">
        <v>2.5</v>
      </c>
      <c r="C21" s="32">
        <v>50</v>
      </c>
      <c r="D21" s="33"/>
      <c r="E21" s="34"/>
      <c r="F21" s="34"/>
      <c r="G21" s="34"/>
      <c r="H21" s="35"/>
      <c r="I21" s="552" t="s">
        <v>36</v>
      </c>
      <c r="J21" s="71"/>
      <c r="K21" s="58"/>
      <c r="L21" s="58"/>
      <c r="M21" s="58"/>
      <c r="N21" s="59"/>
      <c r="O21" s="60">
        <f t="shared" si="5"/>
        <v>0</v>
      </c>
      <c r="P21" s="61"/>
      <c r="Q21" s="62">
        <v>100</v>
      </c>
      <c r="R21" s="61">
        <f t="shared" si="1"/>
        <v>100</v>
      </c>
      <c r="S21" s="63">
        <f t="shared" ref="S21:S25" si="7">SUM(O21,R21)</f>
        <v>100</v>
      </c>
      <c r="T21" s="64"/>
      <c r="U21" s="65">
        <f t="shared" si="2"/>
        <v>100</v>
      </c>
      <c r="V21" s="66">
        <f t="shared" si="6"/>
        <v>0</v>
      </c>
      <c r="W21" s="48"/>
      <c r="X21" s="49">
        <f>(J21*1000)/C21</f>
        <v>0</v>
      </c>
      <c r="Y21" s="50">
        <f t="shared" ref="Y21:Y25" si="8">(K21*1000)/C21</f>
        <v>0</v>
      </c>
      <c r="Z21" s="50">
        <f t="shared" ref="Z21:Z25" si="9">(L21*1000)/C21</f>
        <v>0</v>
      </c>
      <c r="AA21" s="50">
        <f t="shared" ref="AA21:AA25" si="10">(M21*1000)/C21</f>
        <v>0</v>
      </c>
      <c r="AB21" s="51">
        <f t="shared" ref="AB21:AB25" si="11">(N21*1000)/C21</f>
        <v>0</v>
      </c>
      <c r="AC21" s="52">
        <f t="shared" si="3"/>
        <v>0</v>
      </c>
      <c r="AD21" s="53">
        <f>(R21*1000)/C21</f>
        <v>2000</v>
      </c>
      <c r="AE21" s="54">
        <f t="shared" si="4"/>
        <v>2000</v>
      </c>
    </row>
    <row r="22" spans="1:31" ht="18" customHeight="1">
      <c r="A22" s="30">
        <v>31210825</v>
      </c>
      <c r="B22" s="31">
        <v>2.5</v>
      </c>
      <c r="C22" s="32">
        <v>50</v>
      </c>
      <c r="D22" s="33"/>
      <c r="E22" s="34"/>
      <c r="F22" s="34"/>
      <c r="G22" s="34"/>
      <c r="H22" s="35"/>
      <c r="I22" s="552" t="s">
        <v>462</v>
      </c>
      <c r="J22" s="71"/>
      <c r="K22" s="58"/>
      <c r="L22" s="58"/>
      <c r="M22" s="58"/>
      <c r="N22" s="59"/>
      <c r="O22" s="60"/>
      <c r="P22" s="61">
        <v>100</v>
      </c>
      <c r="Q22" s="62"/>
      <c r="R22" s="61">
        <f t="shared" si="1"/>
        <v>100</v>
      </c>
      <c r="S22" s="63">
        <f t="shared" si="7"/>
        <v>100</v>
      </c>
      <c r="T22" s="64"/>
      <c r="U22" s="65">
        <f t="shared" si="2"/>
        <v>100</v>
      </c>
      <c r="V22" s="66">
        <f t="shared" si="6"/>
        <v>0</v>
      </c>
      <c r="W22" s="48"/>
      <c r="X22" s="49">
        <f>(J22*1000)/C22</f>
        <v>0</v>
      </c>
      <c r="Y22" s="50">
        <f t="shared" si="8"/>
        <v>0</v>
      </c>
      <c r="Z22" s="50">
        <f t="shared" si="9"/>
        <v>0</v>
      </c>
      <c r="AA22" s="50">
        <f t="shared" si="10"/>
        <v>0</v>
      </c>
      <c r="AB22" s="51">
        <f t="shared" si="11"/>
        <v>0</v>
      </c>
      <c r="AC22" s="52">
        <f t="shared" si="3"/>
        <v>0</v>
      </c>
      <c r="AD22" s="53">
        <f>(R22*1000)/C22</f>
        <v>2000</v>
      </c>
      <c r="AE22" s="54">
        <f t="shared" si="4"/>
        <v>2000</v>
      </c>
    </row>
    <row r="23" spans="1:31" ht="18" customHeight="1">
      <c r="A23" s="30">
        <v>31210831</v>
      </c>
      <c r="B23" s="31">
        <v>2.5</v>
      </c>
      <c r="C23" s="32">
        <v>50</v>
      </c>
      <c r="D23" s="72"/>
      <c r="E23" s="73"/>
      <c r="F23" s="73"/>
      <c r="G23" s="73"/>
      <c r="H23" s="36"/>
      <c r="I23" s="552" t="s">
        <v>37</v>
      </c>
      <c r="J23" s="71"/>
      <c r="K23" s="58"/>
      <c r="L23" s="58"/>
      <c r="M23" s="58"/>
      <c r="N23" s="59"/>
      <c r="O23" s="60">
        <f t="shared" si="5"/>
        <v>0</v>
      </c>
      <c r="P23" s="61">
        <v>380</v>
      </c>
      <c r="Q23" s="62"/>
      <c r="R23" s="61">
        <f t="shared" si="1"/>
        <v>380</v>
      </c>
      <c r="S23" s="63">
        <f t="shared" si="7"/>
        <v>380</v>
      </c>
      <c r="T23" s="64"/>
      <c r="U23" s="65">
        <f t="shared" si="2"/>
        <v>380</v>
      </c>
      <c r="V23" s="66">
        <f t="shared" si="6"/>
        <v>0</v>
      </c>
      <c r="W23" s="48"/>
      <c r="X23" s="49">
        <f>(J23*1000)/C23</f>
        <v>0</v>
      </c>
      <c r="Y23" s="50">
        <f t="shared" si="8"/>
        <v>0</v>
      </c>
      <c r="Z23" s="50">
        <f t="shared" si="9"/>
        <v>0</v>
      </c>
      <c r="AA23" s="50">
        <f t="shared" si="10"/>
        <v>0</v>
      </c>
      <c r="AB23" s="51">
        <f t="shared" si="11"/>
        <v>0</v>
      </c>
      <c r="AC23" s="52">
        <f t="shared" si="3"/>
        <v>0</v>
      </c>
      <c r="AD23" s="53">
        <f>(R23*1000)/C23</f>
        <v>7600</v>
      </c>
      <c r="AE23" s="54">
        <f t="shared" si="4"/>
        <v>7600</v>
      </c>
    </row>
    <row r="24" spans="1:31" ht="18" hidden="1" customHeight="1">
      <c r="A24" s="30">
        <v>314001</v>
      </c>
      <c r="B24" s="31">
        <v>2.5</v>
      </c>
      <c r="C24" s="32">
        <v>5</v>
      </c>
      <c r="D24" s="72">
        <v>551</v>
      </c>
      <c r="E24" s="73">
        <v>951</v>
      </c>
      <c r="F24" s="73" t="s">
        <v>38</v>
      </c>
      <c r="G24" s="73">
        <v>9651</v>
      </c>
      <c r="H24" s="36">
        <v>8651</v>
      </c>
      <c r="I24" s="36"/>
      <c r="J24" s="71"/>
      <c r="K24" s="58"/>
      <c r="L24" s="58"/>
      <c r="M24" s="58"/>
      <c r="N24" s="59"/>
      <c r="O24" s="60">
        <f t="shared" si="5"/>
        <v>0</v>
      </c>
      <c r="P24" s="61"/>
      <c r="Q24" s="62"/>
      <c r="R24" s="61">
        <f t="shared" si="1"/>
        <v>0</v>
      </c>
      <c r="S24" s="63">
        <f t="shared" si="7"/>
        <v>0</v>
      </c>
      <c r="T24" s="64"/>
      <c r="U24" s="65">
        <f t="shared" si="2"/>
        <v>0</v>
      </c>
      <c r="V24" s="66">
        <f t="shared" si="6"/>
        <v>0</v>
      </c>
      <c r="W24" s="48"/>
      <c r="X24" s="49">
        <f>(J24*1000)/C24</f>
        <v>0</v>
      </c>
      <c r="Y24" s="50">
        <f t="shared" si="8"/>
        <v>0</v>
      </c>
      <c r="Z24" s="50">
        <f t="shared" si="9"/>
        <v>0</v>
      </c>
      <c r="AA24" s="50">
        <f t="shared" si="10"/>
        <v>0</v>
      </c>
      <c r="AB24" s="51">
        <f t="shared" si="11"/>
        <v>0</v>
      </c>
      <c r="AC24" s="52">
        <f t="shared" si="3"/>
        <v>0</v>
      </c>
      <c r="AD24" s="53">
        <f>(R24*1000)/C24</f>
        <v>0</v>
      </c>
      <c r="AE24" s="54">
        <f t="shared" si="4"/>
        <v>0</v>
      </c>
    </row>
    <row r="25" spans="1:31" ht="18" customHeight="1">
      <c r="A25" s="30">
        <v>314021</v>
      </c>
      <c r="B25" s="31">
        <v>2.8</v>
      </c>
      <c r="C25" s="32">
        <v>25</v>
      </c>
      <c r="D25" s="74" t="s">
        <v>39</v>
      </c>
      <c r="E25" s="73"/>
      <c r="F25" s="73"/>
      <c r="G25" s="73"/>
      <c r="H25" s="36"/>
      <c r="I25" s="36"/>
      <c r="J25" s="71">
        <v>24</v>
      </c>
      <c r="K25" s="58"/>
      <c r="L25" s="58"/>
      <c r="M25" s="58"/>
      <c r="N25" s="59"/>
      <c r="O25" s="60">
        <f t="shared" si="5"/>
        <v>24</v>
      </c>
      <c r="P25" s="61"/>
      <c r="Q25" s="62"/>
      <c r="R25" s="61"/>
      <c r="S25" s="63">
        <f t="shared" si="7"/>
        <v>24</v>
      </c>
      <c r="T25" s="64"/>
      <c r="U25" s="65">
        <f t="shared" si="2"/>
        <v>24</v>
      </c>
      <c r="V25" s="66">
        <f t="shared" si="6"/>
        <v>0</v>
      </c>
      <c r="W25" s="48"/>
      <c r="X25" s="49">
        <f>(J25*1000)/C25</f>
        <v>960</v>
      </c>
      <c r="Y25" s="50">
        <f t="shared" si="8"/>
        <v>0</v>
      </c>
      <c r="Z25" s="50">
        <f t="shared" si="9"/>
        <v>0</v>
      </c>
      <c r="AA25" s="50">
        <f t="shared" si="10"/>
        <v>0</v>
      </c>
      <c r="AB25" s="51">
        <f t="shared" si="11"/>
        <v>0</v>
      </c>
      <c r="AC25" s="52">
        <f t="shared" si="3"/>
        <v>960</v>
      </c>
      <c r="AD25" s="53"/>
      <c r="AE25" s="54"/>
    </row>
    <row r="26" spans="1:31" ht="18" customHeight="1">
      <c r="A26" s="30">
        <v>314001</v>
      </c>
      <c r="B26" s="31">
        <v>2.8</v>
      </c>
      <c r="C26" s="67" t="s">
        <v>27</v>
      </c>
      <c r="D26" s="68">
        <v>551</v>
      </c>
      <c r="E26" s="73"/>
      <c r="F26" s="73"/>
      <c r="G26" s="73"/>
      <c r="H26" s="36"/>
      <c r="I26" s="36"/>
      <c r="J26" s="75">
        <v>28</v>
      </c>
      <c r="K26" s="58"/>
      <c r="L26" s="58"/>
      <c r="M26" s="58"/>
      <c r="N26" s="59"/>
      <c r="O26" s="60">
        <f t="shared" si="5"/>
        <v>28</v>
      </c>
      <c r="P26" s="61"/>
      <c r="Q26" s="62"/>
      <c r="R26" s="61"/>
      <c r="S26" s="63"/>
      <c r="T26" s="70">
        <f>SUM(O26,R26)</f>
        <v>28</v>
      </c>
      <c r="U26" s="65">
        <f t="shared" si="2"/>
        <v>28</v>
      </c>
      <c r="V26" s="66">
        <f t="shared" si="6"/>
        <v>0</v>
      </c>
      <c r="W26" s="48"/>
      <c r="X26" s="49"/>
      <c r="Y26" s="50"/>
      <c r="Z26" s="50"/>
      <c r="AA26" s="50"/>
      <c r="AB26" s="51"/>
      <c r="AC26" s="52"/>
      <c r="AD26" s="53"/>
      <c r="AE26" s="54"/>
    </row>
    <row r="27" spans="1:31" ht="18" customHeight="1">
      <c r="A27" s="30">
        <v>314001</v>
      </c>
      <c r="B27" s="31">
        <v>2.8</v>
      </c>
      <c r="C27" s="94">
        <v>5</v>
      </c>
      <c r="D27" s="141" t="s">
        <v>488</v>
      </c>
      <c r="E27" s="73"/>
      <c r="F27" s="73"/>
      <c r="G27" s="73"/>
      <c r="H27" s="36"/>
      <c r="I27" s="36"/>
      <c r="J27" s="75">
        <v>4</v>
      </c>
      <c r="K27" s="58"/>
      <c r="L27" s="920"/>
      <c r="M27" s="58"/>
      <c r="N27" s="59"/>
      <c r="O27" s="60">
        <f t="shared" si="5"/>
        <v>4</v>
      </c>
      <c r="P27" s="61"/>
      <c r="Q27" s="62"/>
      <c r="R27" s="61"/>
      <c r="S27" s="63">
        <f>SUM(O27,R27)</f>
        <v>4</v>
      </c>
      <c r="T27" s="70"/>
      <c r="U27" s="65">
        <f t="shared" si="2"/>
        <v>4</v>
      </c>
      <c r="V27" s="66">
        <f t="shared" si="6"/>
        <v>0</v>
      </c>
      <c r="W27" s="48"/>
      <c r="X27" s="49">
        <f>(J27*1000)/C27</f>
        <v>800</v>
      </c>
      <c r="Y27" s="50"/>
      <c r="Z27" s="50"/>
      <c r="AA27" s="50"/>
      <c r="AB27" s="51"/>
      <c r="AC27" s="52">
        <f t="shared" si="3"/>
        <v>800</v>
      </c>
      <c r="AD27" s="53"/>
      <c r="AE27" s="54">
        <f t="shared" si="4"/>
        <v>800</v>
      </c>
    </row>
    <row r="28" spans="1:31" ht="18" customHeight="1">
      <c r="A28" s="30">
        <v>314001</v>
      </c>
      <c r="B28" s="31">
        <v>2.8</v>
      </c>
      <c r="C28" s="32">
        <v>25</v>
      </c>
      <c r="D28" s="72">
        <v>551</v>
      </c>
      <c r="E28" s="73">
        <v>951</v>
      </c>
      <c r="F28" s="73" t="s">
        <v>38</v>
      </c>
      <c r="G28" s="73">
        <v>9651</v>
      </c>
      <c r="H28" s="36"/>
      <c r="I28" s="36"/>
      <c r="J28" s="71">
        <v>29</v>
      </c>
      <c r="K28" s="58">
        <v>3</v>
      </c>
      <c r="L28" s="76"/>
      <c r="M28" s="58"/>
      <c r="N28" s="59"/>
      <c r="O28" s="60">
        <f t="shared" si="5"/>
        <v>32</v>
      </c>
      <c r="P28" s="61"/>
      <c r="Q28" s="62"/>
      <c r="R28" s="61"/>
      <c r="S28" s="63">
        <f>SUM(O28,R28)</f>
        <v>32</v>
      </c>
      <c r="T28" s="64"/>
      <c r="U28" s="65">
        <f t="shared" si="2"/>
        <v>32</v>
      </c>
      <c r="V28" s="66">
        <f t="shared" si="6"/>
        <v>0</v>
      </c>
      <c r="W28" s="48" t="s">
        <v>40</v>
      </c>
      <c r="X28" s="49">
        <f>(J28*1000)/C28</f>
        <v>1160</v>
      </c>
      <c r="Y28" s="50">
        <f>(K28*1000)/C28</f>
        <v>120</v>
      </c>
      <c r="Z28" s="50">
        <f>(L26*1000)/C28</f>
        <v>0</v>
      </c>
      <c r="AA28" s="50">
        <f>(M28*1000)/C28</f>
        <v>0</v>
      </c>
      <c r="AB28" s="51">
        <f>(N28*1000)/C28</f>
        <v>0</v>
      </c>
      <c r="AC28" s="52">
        <f t="shared" si="3"/>
        <v>1280</v>
      </c>
      <c r="AD28" s="53">
        <f>(R28*1000)/C28</f>
        <v>0</v>
      </c>
      <c r="AE28" s="54">
        <f t="shared" si="4"/>
        <v>1280</v>
      </c>
    </row>
    <row r="29" spans="1:31" ht="18" customHeight="1">
      <c r="A29" s="30">
        <v>314008</v>
      </c>
      <c r="B29" s="31">
        <v>2.8</v>
      </c>
      <c r="C29" s="78">
        <v>25</v>
      </c>
      <c r="D29" s="79" t="s">
        <v>477</v>
      </c>
      <c r="E29" s="80"/>
      <c r="F29" s="80"/>
      <c r="G29" s="80"/>
      <c r="H29" s="81"/>
      <c r="I29" s="81"/>
      <c r="J29" s="75">
        <v>13</v>
      </c>
      <c r="K29" s="58"/>
      <c r="L29" s="76"/>
      <c r="M29" s="58"/>
      <c r="N29" s="59"/>
      <c r="O29" s="60">
        <f t="shared" si="5"/>
        <v>13</v>
      </c>
      <c r="P29" s="61"/>
      <c r="Q29" s="62"/>
      <c r="R29" s="61"/>
      <c r="S29" s="63">
        <f>SUM(O29,R29)</f>
        <v>13</v>
      </c>
      <c r="T29" s="64"/>
      <c r="U29" s="65">
        <f t="shared" si="2"/>
        <v>13</v>
      </c>
      <c r="V29" s="66">
        <f t="shared" si="6"/>
        <v>0</v>
      </c>
      <c r="W29" s="48"/>
      <c r="X29" s="49">
        <f>(J29*1000)/C29</f>
        <v>520</v>
      </c>
      <c r="Y29" s="50"/>
      <c r="Z29" s="50"/>
      <c r="AA29" s="50">
        <f>(M29*1000)/C29</f>
        <v>0</v>
      </c>
      <c r="AB29" s="51">
        <f>(N29*1000)/C29</f>
        <v>0</v>
      </c>
      <c r="AC29" s="52">
        <f t="shared" si="3"/>
        <v>520</v>
      </c>
      <c r="AD29" s="53"/>
      <c r="AE29" s="54">
        <f t="shared" si="4"/>
        <v>520</v>
      </c>
    </row>
    <row r="30" spans="1:31" ht="18" hidden="1" customHeight="1">
      <c r="A30" s="77">
        <v>31400872</v>
      </c>
      <c r="B30" s="31">
        <v>2.8</v>
      </c>
      <c r="C30" s="67" t="s">
        <v>27</v>
      </c>
      <c r="D30" s="79"/>
      <c r="E30" s="80"/>
      <c r="F30" s="922" t="s">
        <v>489</v>
      </c>
      <c r="G30" s="80"/>
      <c r="H30" s="81"/>
      <c r="I30" s="81"/>
      <c r="J30" s="71"/>
      <c r="K30" s="58"/>
      <c r="L30" s="923"/>
      <c r="M30" s="58"/>
      <c r="N30" s="59"/>
      <c r="O30" s="60">
        <f t="shared" si="5"/>
        <v>0</v>
      </c>
      <c r="P30" s="61"/>
      <c r="Q30" s="62"/>
      <c r="R30" s="61"/>
      <c r="S30" s="63"/>
      <c r="T30" s="70">
        <f>SUM(O30,R30)</f>
        <v>0</v>
      </c>
      <c r="U30" s="65">
        <f t="shared" si="2"/>
        <v>0</v>
      </c>
      <c r="V30" s="66">
        <f t="shared" si="6"/>
        <v>0</v>
      </c>
      <c r="W30" s="48"/>
      <c r="X30" s="49"/>
      <c r="Y30" s="50"/>
      <c r="Z30" s="50"/>
      <c r="AA30" s="50"/>
      <c r="AB30" s="51"/>
      <c r="AC30" s="52"/>
      <c r="AD30" s="53"/>
      <c r="AE30" s="54"/>
    </row>
    <row r="31" spans="1:31" ht="18" hidden="1" customHeight="1">
      <c r="A31" s="77">
        <v>31400126</v>
      </c>
      <c r="B31" s="31">
        <v>2.5</v>
      </c>
      <c r="C31" s="78">
        <v>25</v>
      </c>
      <c r="D31" s="79" t="s">
        <v>41</v>
      </c>
      <c r="E31" s="80"/>
      <c r="F31" s="80"/>
      <c r="G31" s="80"/>
      <c r="H31" s="81"/>
      <c r="I31" s="81"/>
      <c r="J31" s="71"/>
      <c r="K31" s="58"/>
      <c r="L31" s="58"/>
      <c r="M31" s="58"/>
      <c r="N31" s="59"/>
      <c r="O31" s="60">
        <f t="shared" si="5"/>
        <v>0</v>
      </c>
      <c r="P31" s="61"/>
      <c r="Q31" s="62"/>
      <c r="R31" s="61"/>
      <c r="S31" s="63">
        <f>SUM(O31,R31)</f>
        <v>0</v>
      </c>
      <c r="T31" s="64"/>
      <c r="U31" s="65">
        <f t="shared" si="2"/>
        <v>0</v>
      </c>
      <c r="V31" s="66">
        <f t="shared" si="6"/>
        <v>0</v>
      </c>
      <c r="W31" s="48"/>
      <c r="X31" s="49">
        <f>(J31*1000)/C31</f>
        <v>0</v>
      </c>
      <c r="Y31" s="50"/>
      <c r="Z31" s="50"/>
      <c r="AA31" s="50"/>
      <c r="AB31" s="51"/>
      <c r="AC31" s="52"/>
      <c r="AD31" s="53"/>
      <c r="AE31" s="54"/>
    </row>
    <row r="32" spans="1:31" ht="18" customHeight="1">
      <c r="A32" s="82">
        <v>314081</v>
      </c>
      <c r="B32" s="31">
        <v>2.5</v>
      </c>
      <c r="C32" s="83">
        <v>25</v>
      </c>
      <c r="D32" s="84"/>
      <c r="E32" s="85"/>
      <c r="F32" s="85"/>
      <c r="G32" s="85"/>
      <c r="H32" s="86">
        <v>6951</v>
      </c>
      <c r="I32" s="87"/>
      <c r="J32" s="71"/>
      <c r="K32" s="58"/>
      <c r="L32" s="58"/>
      <c r="M32" s="58"/>
      <c r="N32" s="88">
        <v>24</v>
      </c>
      <c r="O32" s="60">
        <f t="shared" si="5"/>
        <v>24</v>
      </c>
      <c r="P32" s="61"/>
      <c r="Q32" s="62"/>
      <c r="R32" s="61">
        <f>SUM(P32:Q32)</f>
        <v>0</v>
      </c>
      <c r="S32" s="63">
        <f>SUM(O32,R32)</f>
        <v>24</v>
      </c>
      <c r="T32" s="64"/>
      <c r="U32" s="65">
        <f t="shared" si="2"/>
        <v>24</v>
      </c>
      <c r="V32" s="66">
        <f t="shared" si="6"/>
        <v>0</v>
      </c>
      <c r="W32" s="48"/>
      <c r="X32" s="49">
        <f>(J32*1000)/C32</f>
        <v>0</v>
      </c>
      <c r="Y32" s="50">
        <f>(K32*1000)/C32</f>
        <v>0</v>
      </c>
      <c r="Z32" s="50">
        <f>(L32*1000)/C32</f>
        <v>0</v>
      </c>
      <c r="AA32" s="50">
        <f>(M32*1000)/C32</f>
        <v>0</v>
      </c>
      <c r="AB32" s="51">
        <f>(N32*1000)/C32</f>
        <v>960</v>
      </c>
      <c r="AC32" s="52">
        <f t="shared" si="3"/>
        <v>960</v>
      </c>
      <c r="AD32" s="53">
        <f>(R32*1000)/C32</f>
        <v>0</v>
      </c>
      <c r="AE32" s="54">
        <f t="shared" si="4"/>
        <v>960</v>
      </c>
    </row>
    <row r="33" spans="1:31" ht="18" hidden="1" customHeight="1">
      <c r="A33" s="30">
        <v>31410831</v>
      </c>
      <c r="B33" s="31">
        <v>2.8</v>
      </c>
      <c r="C33" s="67" t="s">
        <v>27</v>
      </c>
      <c r="D33" s="72"/>
      <c r="E33" s="73"/>
      <c r="F33" s="73"/>
      <c r="G33" s="73"/>
      <c r="H33" s="36"/>
      <c r="I33" s="89" t="s">
        <v>463</v>
      </c>
      <c r="J33" s="57"/>
      <c r="K33" s="90"/>
      <c r="L33" s="90"/>
      <c r="M33" s="90"/>
      <c r="N33" s="91"/>
      <c r="O33" s="60"/>
      <c r="P33" s="92"/>
      <c r="Q33" s="226"/>
      <c r="R33" s="92">
        <f>SUM(P33:Q33)</f>
        <v>0</v>
      </c>
      <c r="S33" s="63"/>
      <c r="T33" s="93">
        <f>SUM(R33:S33)</f>
        <v>0</v>
      </c>
      <c r="U33" s="65">
        <f t="shared" si="2"/>
        <v>0</v>
      </c>
      <c r="V33" s="66">
        <f t="shared" si="6"/>
        <v>0</v>
      </c>
      <c r="W33" s="48"/>
      <c r="X33" s="49"/>
      <c r="Y33" s="50"/>
      <c r="Z33" s="50"/>
      <c r="AA33" s="50"/>
      <c r="AB33" s="51"/>
      <c r="AC33" s="52"/>
      <c r="AD33" s="53"/>
      <c r="AE33" s="54">
        <f t="shared" si="4"/>
        <v>0</v>
      </c>
    </row>
    <row r="34" spans="1:31" ht="18" customHeight="1">
      <c r="A34" s="30">
        <v>31410825</v>
      </c>
      <c r="B34" s="31">
        <v>2.8</v>
      </c>
      <c r="C34" s="94">
        <v>50</v>
      </c>
      <c r="D34" s="72"/>
      <c r="E34" s="73"/>
      <c r="F34" s="73"/>
      <c r="G34" s="73"/>
      <c r="H34" s="36"/>
      <c r="I34" s="566" t="s">
        <v>43</v>
      </c>
      <c r="J34" s="57"/>
      <c r="K34" s="90"/>
      <c r="L34" s="90"/>
      <c r="M34" s="90"/>
      <c r="N34" s="91"/>
      <c r="O34" s="921"/>
      <c r="P34" s="109">
        <v>16</v>
      </c>
      <c r="R34" s="61">
        <f>SUM(P34:Q34)</f>
        <v>16</v>
      </c>
      <c r="S34" s="63">
        <f>SUM(O34,R34)</f>
        <v>16</v>
      </c>
      <c r="T34" s="93"/>
      <c r="U34" s="65">
        <f t="shared" si="2"/>
        <v>16</v>
      </c>
      <c r="V34" s="66">
        <f t="shared" si="6"/>
        <v>0</v>
      </c>
      <c r="W34" s="48"/>
      <c r="X34" s="49"/>
      <c r="Y34" s="50"/>
      <c r="Z34" s="50"/>
      <c r="AA34" s="50"/>
      <c r="AB34" s="51"/>
      <c r="AC34" s="52"/>
      <c r="AD34" s="53">
        <f>(R34*1000)/C34</f>
        <v>320</v>
      </c>
      <c r="AE34" s="54">
        <f t="shared" si="4"/>
        <v>320</v>
      </c>
    </row>
    <row r="35" spans="1:31" ht="18" customHeight="1">
      <c r="A35" s="30">
        <v>31410831</v>
      </c>
      <c r="B35" s="31">
        <v>2.8</v>
      </c>
      <c r="C35" s="94">
        <v>50</v>
      </c>
      <c r="D35" s="72"/>
      <c r="E35" s="73"/>
      <c r="F35" s="73"/>
      <c r="G35" s="73"/>
      <c r="H35" s="36"/>
      <c r="I35" s="566" t="s">
        <v>463</v>
      </c>
      <c r="J35" s="57"/>
      <c r="K35" s="90"/>
      <c r="L35" s="90"/>
      <c r="M35" s="90"/>
      <c r="N35" s="91"/>
      <c r="O35" s="60"/>
      <c r="P35" s="92">
        <v>120</v>
      </c>
      <c r="Q35" s="62"/>
      <c r="R35" s="61">
        <f t="shared" ref="R35:R50" si="12">SUM(P35:Q35)</f>
        <v>120</v>
      </c>
      <c r="S35" s="63">
        <f>SUM(O35,R35)</f>
        <v>120</v>
      </c>
      <c r="T35" s="93"/>
      <c r="U35" s="65">
        <f t="shared" si="2"/>
        <v>120</v>
      </c>
      <c r="V35" s="66">
        <f t="shared" si="6"/>
        <v>0</v>
      </c>
      <c r="W35" s="48"/>
      <c r="X35" s="49"/>
      <c r="Y35" s="50"/>
      <c r="Z35" s="50"/>
      <c r="AA35" s="50"/>
      <c r="AB35" s="51"/>
      <c r="AC35" s="52"/>
      <c r="AD35" s="53">
        <f>(R35*1000)/C35</f>
        <v>2400</v>
      </c>
      <c r="AE35" s="54">
        <f t="shared" si="4"/>
        <v>2400</v>
      </c>
    </row>
    <row r="36" spans="1:31" ht="18" customHeight="1">
      <c r="A36" s="30">
        <v>31410854</v>
      </c>
      <c r="B36" s="31">
        <v>2.8</v>
      </c>
      <c r="C36" s="96">
        <v>50</v>
      </c>
      <c r="D36" s="72"/>
      <c r="E36" s="73"/>
      <c r="F36" s="73"/>
      <c r="G36" s="73"/>
      <c r="H36" s="36"/>
      <c r="I36" s="909" t="s">
        <v>42</v>
      </c>
      <c r="J36" s="71"/>
      <c r="K36" s="58"/>
      <c r="L36" s="58"/>
      <c r="M36" s="58"/>
      <c r="N36" s="59"/>
      <c r="O36" s="60"/>
      <c r="P36" s="61"/>
      <c r="Q36" s="62">
        <v>280</v>
      </c>
      <c r="R36" s="61">
        <f t="shared" si="12"/>
        <v>280</v>
      </c>
      <c r="S36" s="63">
        <f>SUM(O36,R36)</f>
        <v>280</v>
      </c>
      <c r="T36" s="64"/>
      <c r="U36" s="65">
        <f t="shared" si="2"/>
        <v>280</v>
      </c>
      <c r="V36" s="66">
        <f t="shared" si="6"/>
        <v>0</v>
      </c>
      <c r="W36" s="48"/>
      <c r="X36" s="49"/>
      <c r="Y36" s="50"/>
      <c r="Z36" s="50"/>
      <c r="AA36" s="50"/>
      <c r="AB36" s="51"/>
      <c r="AC36" s="52"/>
      <c r="AD36" s="53">
        <f>(R36*1000)/C36</f>
        <v>5600</v>
      </c>
      <c r="AE36" s="54">
        <f t="shared" si="4"/>
        <v>5600</v>
      </c>
    </row>
    <row r="37" spans="1:31" ht="18" hidden="1" customHeight="1">
      <c r="A37" s="30">
        <v>314101</v>
      </c>
      <c r="B37" s="31">
        <v>2.5</v>
      </c>
      <c r="C37" s="67" t="s">
        <v>27</v>
      </c>
      <c r="D37" s="72"/>
      <c r="E37" s="73"/>
      <c r="F37" s="73"/>
      <c r="G37" s="73"/>
      <c r="H37" s="36"/>
      <c r="I37" s="98" t="s">
        <v>44</v>
      </c>
      <c r="J37" s="71"/>
      <c r="K37" s="58"/>
      <c r="L37" s="58"/>
      <c r="M37" s="58"/>
      <c r="N37" s="59"/>
      <c r="O37" s="60">
        <f t="shared" si="5"/>
        <v>0</v>
      </c>
      <c r="P37" s="61"/>
      <c r="Q37" s="62"/>
      <c r="R37" s="61">
        <f t="shared" si="12"/>
        <v>0</v>
      </c>
      <c r="S37" s="63"/>
      <c r="T37" s="64">
        <f>SUM(O37,R37)</f>
        <v>0</v>
      </c>
      <c r="U37" s="65">
        <f t="shared" si="2"/>
        <v>0</v>
      </c>
      <c r="V37" s="66">
        <f t="shared" si="6"/>
        <v>0</v>
      </c>
      <c r="W37" s="48"/>
      <c r="X37" s="49"/>
      <c r="Y37" s="50"/>
      <c r="Z37" s="50"/>
      <c r="AA37" s="50"/>
      <c r="AB37" s="51"/>
      <c r="AC37" s="52"/>
      <c r="AD37" s="53"/>
      <c r="AE37" s="54"/>
    </row>
    <row r="38" spans="1:31" ht="18" hidden="1" customHeight="1">
      <c r="A38" s="30">
        <v>314101</v>
      </c>
      <c r="B38" s="31">
        <v>2.5</v>
      </c>
      <c r="C38" s="32">
        <v>50</v>
      </c>
      <c r="D38" s="72"/>
      <c r="E38" s="73"/>
      <c r="F38" s="73"/>
      <c r="G38" s="73"/>
      <c r="H38" s="36"/>
      <c r="I38" s="99" t="s">
        <v>45</v>
      </c>
      <c r="J38" s="71"/>
      <c r="K38" s="58"/>
      <c r="L38" s="58"/>
      <c r="M38" s="58"/>
      <c r="N38" s="59"/>
      <c r="O38" s="60">
        <f t="shared" si="5"/>
        <v>0</v>
      </c>
      <c r="P38" s="61"/>
      <c r="Q38" s="62"/>
      <c r="R38" s="61">
        <f t="shared" si="12"/>
        <v>0</v>
      </c>
      <c r="S38" s="63">
        <f>SUM(O38,R38)</f>
        <v>0</v>
      </c>
      <c r="T38" s="64"/>
      <c r="U38" s="65">
        <f t="shared" si="2"/>
        <v>0</v>
      </c>
      <c r="V38" s="66">
        <f t="shared" si="6"/>
        <v>0</v>
      </c>
      <c r="W38" s="48"/>
      <c r="X38" s="49">
        <f>(J38*1000)/C38</f>
        <v>0</v>
      </c>
      <c r="Y38" s="50">
        <f>(K38*1000)/C38</f>
        <v>0</v>
      </c>
      <c r="Z38" s="50">
        <f>(L38*1000)/C38</f>
        <v>0</v>
      </c>
      <c r="AA38" s="50">
        <f>(M38*1000)/C38</f>
        <v>0</v>
      </c>
      <c r="AB38" s="51">
        <f>(N38*1000)/C38</f>
        <v>0</v>
      </c>
      <c r="AC38" s="52">
        <f t="shared" si="3"/>
        <v>0</v>
      </c>
      <c r="AD38" s="53">
        <f>(R38*1000)/C38</f>
        <v>0</v>
      </c>
      <c r="AE38" s="54">
        <f t="shared" si="4"/>
        <v>0</v>
      </c>
    </row>
    <row r="39" spans="1:31" ht="18" customHeight="1">
      <c r="A39" s="100">
        <v>314011</v>
      </c>
      <c r="B39" s="101">
        <v>2.8</v>
      </c>
      <c r="C39" s="67" t="s">
        <v>27</v>
      </c>
      <c r="D39" s="102" t="s">
        <v>46</v>
      </c>
      <c r="E39" s="103"/>
      <c r="F39" s="103"/>
      <c r="G39" s="103"/>
      <c r="H39" s="104"/>
      <c r="I39" s="105"/>
      <c r="J39" s="75">
        <v>14</v>
      </c>
      <c r="K39" s="58"/>
      <c r="L39" s="58"/>
      <c r="M39" s="58"/>
      <c r="N39" s="59"/>
      <c r="O39" s="60">
        <f>SUM(J39:N39)</f>
        <v>14</v>
      </c>
      <c r="P39" s="61"/>
      <c r="Q39" s="62"/>
      <c r="R39" s="61"/>
      <c r="S39" s="63"/>
      <c r="T39" s="70">
        <f>SUM(O39,R39)</f>
        <v>14</v>
      </c>
      <c r="U39" s="65">
        <f t="shared" si="2"/>
        <v>14</v>
      </c>
      <c r="V39" s="66">
        <f t="shared" si="6"/>
        <v>0</v>
      </c>
      <c r="W39" s="48"/>
      <c r="X39" s="49"/>
      <c r="Y39" s="50"/>
      <c r="Z39" s="50"/>
      <c r="AA39" s="50"/>
      <c r="AB39" s="51"/>
      <c r="AC39" s="52"/>
      <c r="AD39" s="53"/>
      <c r="AE39" s="54"/>
    </row>
    <row r="40" spans="1:31" ht="18" customHeight="1">
      <c r="A40" s="30">
        <v>314011</v>
      </c>
      <c r="B40" s="31">
        <v>2.8</v>
      </c>
      <c r="C40" s="106">
        <v>25</v>
      </c>
      <c r="D40" s="72" t="s">
        <v>46</v>
      </c>
      <c r="E40" s="73" t="s">
        <v>47</v>
      </c>
      <c r="F40" s="73" t="s">
        <v>48</v>
      </c>
      <c r="G40" s="73"/>
      <c r="H40" s="36"/>
      <c r="I40" s="36"/>
      <c r="J40" s="37">
        <v>8</v>
      </c>
      <c r="K40" s="58"/>
      <c r="L40" s="107"/>
      <c r="M40" s="58"/>
      <c r="N40" s="59"/>
      <c r="O40" s="60">
        <f t="shared" si="5"/>
        <v>8</v>
      </c>
      <c r="P40" s="61"/>
      <c r="Q40" s="62"/>
      <c r="R40" s="61"/>
      <c r="S40" s="63">
        <f>SUM(O40,R40)</f>
        <v>8</v>
      </c>
      <c r="T40" s="64"/>
      <c r="U40" s="65">
        <f t="shared" si="2"/>
        <v>8</v>
      </c>
      <c r="V40" s="66">
        <f t="shared" si="6"/>
        <v>0</v>
      </c>
      <c r="W40" s="47" t="s">
        <v>49</v>
      </c>
      <c r="X40" s="49">
        <f>(J40*1000)/C40</f>
        <v>320</v>
      </c>
      <c r="Y40" s="50">
        <f>(K40*1000)/C40</f>
        <v>0</v>
      </c>
      <c r="Z40" s="50">
        <f>(L40*1000)/C40</f>
        <v>0</v>
      </c>
      <c r="AA40" s="50">
        <f>(M40*1000)/C40</f>
        <v>0</v>
      </c>
      <c r="AB40" s="51">
        <f>(N40*1000)/C40</f>
        <v>0</v>
      </c>
      <c r="AC40" s="52">
        <f t="shared" si="3"/>
        <v>320</v>
      </c>
      <c r="AD40" s="53">
        <f>(R40*1000)/C40</f>
        <v>0</v>
      </c>
      <c r="AE40" s="54">
        <f t="shared" si="4"/>
        <v>320</v>
      </c>
    </row>
    <row r="41" spans="1:31" ht="18" customHeight="1">
      <c r="A41" s="30">
        <v>314018</v>
      </c>
      <c r="B41" s="31">
        <v>2.8</v>
      </c>
      <c r="C41" s="106">
        <v>25</v>
      </c>
      <c r="D41" s="72" t="s">
        <v>478</v>
      </c>
      <c r="E41" s="73"/>
      <c r="F41" s="73"/>
      <c r="G41" s="73"/>
      <c r="H41" s="36"/>
      <c r="I41" s="36"/>
      <c r="J41" s="75"/>
      <c r="K41" s="58"/>
      <c r="L41" s="924"/>
      <c r="M41" s="58"/>
      <c r="N41" s="59"/>
      <c r="O41" s="60">
        <f t="shared" si="5"/>
        <v>0</v>
      </c>
      <c r="P41" s="61"/>
      <c r="Q41" s="62"/>
      <c r="R41" s="61"/>
      <c r="S41" s="63">
        <f>SUM(O41,R41)</f>
        <v>0</v>
      </c>
      <c r="T41" s="64"/>
      <c r="U41" s="65">
        <f t="shared" si="2"/>
        <v>0</v>
      </c>
      <c r="V41" s="66">
        <f t="shared" si="6"/>
        <v>0</v>
      </c>
      <c r="W41" s="47"/>
      <c r="X41" s="49">
        <f>(J41*1000)/C41</f>
        <v>0</v>
      </c>
      <c r="Y41" s="50"/>
      <c r="Z41" s="50"/>
      <c r="AA41" s="50"/>
      <c r="AB41" s="51"/>
      <c r="AC41" s="52">
        <f t="shared" si="3"/>
        <v>0</v>
      </c>
      <c r="AD41" s="53"/>
      <c r="AE41" s="54">
        <f t="shared" si="4"/>
        <v>0</v>
      </c>
    </row>
    <row r="42" spans="1:31" ht="18" hidden="1" customHeight="1">
      <c r="A42" s="30">
        <v>31411854</v>
      </c>
      <c r="B42" s="108">
        <v>4</v>
      </c>
      <c r="C42" s="67" t="s">
        <v>27</v>
      </c>
      <c r="D42" s="72"/>
      <c r="E42" s="73"/>
      <c r="F42" s="73"/>
      <c r="G42" s="73"/>
      <c r="H42" s="36"/>
      <c r="I42" s="98" t="s">
        <v>50</v>
      </c>
      <c r="J42" s="71"/>
      <c r="K42" s="58"/>
      <c r="L42" s="58"/>
      <c r="M42" s="58"/>
      <c r="N42" s="59"/>
      <c r="O42" s="60">
        <f t="shared" si="5"/>
        <v>0</v>
      </c>
      <c r="P42" s="92"/>
      <c r="Q42" s="109"/>
      <c r="R42" s="92">
        <f t="shared" si="12"/>
        <v>0</v>
      </c>
      <c r="S42" s="63"/>
      <c r="T42" s="70">
        <f>SUM(O42,R42)</f>
        <v>0</v>
      </c>
      <c r="U42" s="65">
        <f t="shared" si="2"/>
        <v>0</v>
      </c>
      <c r="V42" s="66">
        <f t="shared" si="6"/>
        <v>0</v>
      </c>
      <c r="W42" s="48"/>
      <c r="X42" s="49"/>
      <c r="Y42" s="50"/>
      <c r="Z42" s="50"/>
      <c r="AA42" s="50"/>
      <c r="AB42" s="51"/>
      <c r="AC42" s="52"/>
      <c r="AD42" s="53"/>
      <c r="AE42" s="54"/>
    </row>
    <row r="43" spans="1:31" ht="17.25" hidden="1" customHeight="1">
      <c r="A43" s="30">
        <v>31411813</v>
      </c>
      <c r="B43" s="108">
        <v>4</v>
      </c>
      <c r="C43" s="67" t="s">
        <v>27</v>
      </c>
      <c r="D43" s="72"/>
      <c r="E43" s="73"/>
      <c r="F43" s="73"/>
      <c r="G43" s="73"/>
      <c r="H43" s="36"/>
      <c r="I43" s="89" t="s">
        <v>52</v>
      </c>
      <c r="J43" s="57"/>
      <c r="K43" s="90"/>
      <c r="L43" s="90"/>
      <c r="M43" s="90"/>
      <c r="N43" s="91"/>
      <c r="O43" s="60"/>
      <c r="P43" s="92"/>
      <c r="Q43" s="109"/>
      <c r="R43" s="92">
        <f t="shared" si="12"/>
        <v>0</v>
      </c>
      <c r="S43" s="63"/>
      <c r="T43" s="70">
        <f>SUM(O43,R43)</f>
        <v>0</v>
      </c>
      <c r="U43" s="65">
        <f t="shared" si="2"/>
        <v>0</v>
      </c>
      <c r="V43" s="66">
        <f t="shared" si="6"/>
        <v>0</v>
      </c>
      <c r="W43" s="48"/>
      <c r="X43" s="49"/>
      <c r="Y43" s="50"/>
      <c r="Z43" s="50"/>
      <c r="AA43" s="50"/>
      <c r="AB43" s="51"/>
      <c r="AC43" s="52"/>
      <c r="AD43" s="53"/>
      <c r="AE43" s="54"/>
    </row>
    <row r="44" spans="1:31" ht="18" customHeight="1">
      <c r="A44" s="30">
        <v>31411813</v>
      </c>
      <c r="B44" s="108">
        <v>4</v>
      </c>
      <c r="C44" s="96">
        <v>50</v>
      </c>
      <c r="D44" s="72"/>
      <c r="E44" s="73"/>
      <c r="F44" s="73"/>
      <c r="G44" s="73"/>
      <c r="H44" s="36"/>
      <c r="I44" s="909" t="s">
        <v>52</v>
      </c>
      <c r="J44" s="73"/>
      <c r="K44" s="73"/>
      <c r="L44" s="58"/>
      <c r="M44" s="58"/>
      <c r="N44" s="59"/>
      <c r="O44" s="60"/>
      <c r="P44" s="61">
        <v>40</v>
      </c>
      <c r="Q44" s="62">
        <v>240</v>
      </c>
      <c r="R44" s="61">
        <f t="shared" si="12"/>
        <v>280</v>
      </c>
      <c r="S44" s="63">
        <f>SUM(O44,R44)</f>
        <v>280</v>
      </c>
      <c r="T44" s="64"/>
      <c r="U44" s="65">
        <f t="shared" si="2"/>
        <v>280</v>
      </c>
      <c r="V44" s="66">
        <f t="shared" si="6"/>
        <v>0</v>
      </c>
      <c r="W44" s="48"/>
      <c r="X44" s="49"/>
      <c r="Y44" s="50"/>
      <c r="Z44" s="50"/>
      <c r="AA44" s="50"/>
      <c r="AB44" s="51"/>
      <c r="AC44" s="52"/>
      <c r="AD44" s="53">
        <f>(R44*1000)/C44</f>
        <v>5600</v>
      </c>
      <c r="AE44" s="54">
        <f t="shared" si="4"/>
        <v>5600</v>
      </c>
    </row>
    <row r="45" spans="1:31" ht="18" customHeight="1">
      <c r="A45" s="30">
        <v>31411825</v>
      </c>
      <c r="B45" s="108">
        <v>4</v>
      </c>
      <c r="C45" s="96">
        <v>50</v>
      </c>
      <c r="D45" s="72"/>
      <c r="E45" s="73"/>
      <c r="F45" s="73"/>
      <c r="G45" s="73"/>
      <c r="H45" s="36"/>
      <c r="I45" s="909" t="s">
        <v>53</v>
      </c>
      <c r="J45" s="73"/>
      <c r="K45" s="73"/>
      <c r="L45" s="58"/>
      <c r="M45" s="58"/>
      <c r="N45" s="59"/>
      <c r="O45" s="60"/>
      <c r="P45" s="92"/>
      <c r="Q45" s="62"/>
      <c r="R45" s="61">
        <f t="shared" si="12"/>
        <v>0</v>
      </c>
      <c r="S45" s="63">
        <f>SUM(O45,R45)</f>
        <v>0</v>
      </c>
      <c r="T45" s="64"/>
      <c r="U45" s="65">
        <f t="shared" si="2"/>
        <v>0</v>
      </c>
      <c r="V45" s="66">
        <f t="shared" si="6"/>
        <v>0</v>
      </c>
      <c r="W45" s="48"/>
      <c r="X45" s="49"/>
      <c r="Y45" s="50"/>
      <c r="Z45" s="50"/>
      <c r="AA45" s="50"/>
      <c r="AB45" s="51"/>
      <c r="AC45" s="52"/>
      <c r="AD45" s="53">
        <f>(R45*1000)/C45</f>
        <v>0</v>
      </c>
      <c r="AE45" s="54">
        <f t="shared" si="4"/>
        <v>0</v>
      </c>
    </row>
    <row r="46" spans="1:31" ht="18" customHeight="1">
      <c r="A46" s="30">
        <v>31411831</v>
      </c>
      <c r="B46" s="108">
        <v>4</v>
      </c>
      <c r="C46" s="67" t="s">
        <v>27</v>
      </c>
      <c r="D46" s="72"/>
      <c r="E46" s="73"/>
      <c r="F46" s="73"/>
      <c r="G46" s="73"/>
      <c r="H46" s="36"/>
      <c r="I46" s="89" t="s">
        <v>464</v>
      </c>
      <c r="J46" s="73"/>
      <c r="K46" s="73"/>
      <c r="L46" s="58"/>
      <c r="M46" s="58"/>
      <c r="N46" s="59"/>
      <c r="O46" s="60"/>
      <c r="P46" s="92">
        <v>42</v>
      </c>
      <c r="Q46" s="62"/>
      <c r="R46" s="92">
        <f t="shared" si="12"/>
        <v>42</v>
      </c>
      <c r="S46" s="63"/>
      <c r="T46" s="70">
        <f>SUM(O46,R46)</f>
        <v>42</v>
      </c>
      <c r="U46" s="65">
        <f t="shared" si="2"/>
        <v>42</v>
      </c>
      <c r="V46" s="66">
        <f t="shared" si="6"/>
        <v>0</v>
      </c>
      <c r="W46" s="48"/>
      <c r="X46" s="49"/>
      <c r="Y46" s="50"/>
      <c r="Z46" s="50"/>
      <c r="AA46" s="50"/>
      <c r="AB46" s="51"/>
      <c r="AC46" s="52"/>
      <c r="AD46" s="53"/>
      <c r="AE46" s="54"/>
    </row>
    <row r="47" spans="1:31" ht="18" customHeight="1">
      <c r="A47" s="30">
        <v>31411831</v>
      </c>
      <c r="B47" s="108">
        <v>4</v>
      </c>
      <c r="C47" s="96">
        <v>50</v>
      </c>
      <c r="D47" s="72"/>
      <c r="E47" s="73"/>
      <c r="F47" s="73"/>
      <c r="G47" s="73"/>
      <c r="H47" s="36"/>
      <c r="I47" s="909" t="s">
        <v>464</v>
      </c>
      <c r="J47" s="73"/>
      <c r="K47" s="73"/>
      <c r="L47" s="58"/>
      <c r="M47" s="58"/>
      <c r="N47" s="59"/>
      <c r="O47" s="60"/>
      <c r="P47" s="92">
        <v>100</v>
      </c>
      <c r="Q47" s="62"/>
      <c r="R47" s="61">
        <f t="shared" si="12"/>
        <v>100</v>
      </c>
      <c r="S47" s="63">
        <f>SUM(O47,R47)</f>
        <v>100</v>
      </c>
      <c r="T47" s="64"/>
      <c r="U47" s="65">
        <f t="shared" si="2"/>
        <v>100</v>
      </c>
      <c r="V47" s="66">
        <f t="shared" si="6"/>
        <v>0</v>
      </c>
      <c r="W47" s="48"/>
      <c r="X47" s="49"/>
      <c r="Y47" s="50"/>
      <c r="Z47" s="50"/>
      <c r="AA47" s="50"/>
      <c r="AB47" s="51"/>
      <c r="AC47" s="52"/>
      <c r="AD47" s="53">
        <f>(R47*1000)/C47</f>
        <v>2000</v>
      </c>
      <c r="AE47" s="54">
        <f t="shared" si="4"/>
        <v>2000</v>
      </c>
    </row>
    <row r="48" spans="1:31" ht="18" customHeight="1">
      <c r="A48" s="30">
        <v>31411854</v>
      </c>
      <c r="B48" s="108">
        <v>4</v>
      </c>
      <c r="C48" s="96">
        <v>50</v>
      </c>
      <c r="D48" s="72"/>
      <c r="E48" s="73"/>
      <c r="F48" s="73"/>
      <c r="G48" s="73"/>
      <c r="H48" s="36"/>
      <c r="I48" s="909" t="s">
        <v>50</v>
      </c>
      <c r="J48" s="73"/>
      <c r="K48" s="73"/>
      <c r="L48" s="58"/>
      <c r="M48" s="58"/>
      <c r="N48" s="59"/>
      <c r="O48" s="60"/>
      <c r="P48" s="61"/>
      <c r="Q48" s="62">
        <v>48</v>
      </c>
      <c r="R48" s="61">
        <f t="shared" si="12"/>
        <v>48</v>
      </c>
      <c r="S48" s="63">
        <f>SUM(O48,R48)</f>
        <v>48</v>
      </c>
      <c r="T48" s="64"/>
      <c r="U48" s="65">
        <f t="shared" si="2"/>
        <v>48</v>
      </c>
      <c r="V48" s="66">
        <f t="shared" si="6"/>
        <v>0</v>
      </c>
      <c r="W48" s="48"/>
      <c r="X48" s="49"/>
      <c r="Y48" s="50"/>
      <c r="Z48" s="50"/>
      <c r="AA48" s="50"/>
      <c r="AB48" s="51"/>
      <c r="AC48" s="52"/>
      <c r="AD48" s="53">
        <f>(R48*1000)/C48</f>
        <v>960</v>
      </c>
      <c r="AE48" s="54">
        <f t="shared" si="4"/>
        <v>960</v>
      </c>
    </row>
    <row r="49" spans="1:31" ht="18" hidden="1" customHeight="1">
      <c r="A49" s="30">
        <v>314111</v>
      </c>
      <c r="B49" s="31">
        <v>2.5</v>
      </c>
      <c r="C49" s="67" t="s">
        <v>27</v>
      </c>
      <c r="D49" s="72"/>
      <c r="E49" s="73"/>
      <c r="F49" s="73"/>
      <c r="G49" s="73"/>
      <c r="H49" s="36"/>
      <c r="I49" s="99" t="s">
        <v>54</v>
      </c>
      <c r="J49" s="110"/>
      <c r="K49" s="111"/>
      <c r="L49" s="111"/>
      <c r="M49" s="111"/>
      <c r="N49" s="112"/>
      <c r="O49" s="113"/>
      <c r="P49" s="114"/>
      <c r="Q49" s="115"/>
      <c r="R49" s="114">
        <f t="shared" si="12"/>
        <v>0</v>
      </c>
      <c r="S49" s="116"/>
      <c r="T49" s="117">
        <f>SUM(O49,R49)</f>
        <v>0</v>
      </c>
      <c r="U49" s="46">
        <f t="shared" si="2"/>
        <v>0</v>
      </c>
      <c r="V49" s="66">
        <f t="shared" si="6"/>
        <v>0</v>
      </c>
      <c r="W49" s="48"/>
      <c r="X49" s="49"/>
      <c r="Y49" s="50"/>
      <c r="Z49" s="50"/>
      <c r="AA49" s="50"/>
      <c r="AB49" s="51"/>
      <c r="AC49" s="52"/>
      <c r="AD49" s="53"/>
      <c r="AE49" s="54"/>
    </row>
    <row r="50" spans="1:31" ht="18" hidden="1" customHeight="1">
      <c r="A50" s="30">
        <v>314111</v>
      </c>
      <c r="B50" s="31">
        <v>2.5</v>
      </c>
      <c r="C50" s="32">
        <v>50</v>
      </c>
      <c r="D50" s="72"/>
      <c r="E50" s="73"/>
      <c r="F50" s="73"/>
      <c r="G50" s="73"/>
      <c r="H50" s="36"/>
      <c r="I50" s="99" t="s">
        <v>55</v>
      </c>
      <c r="J50" s="110"/>
      <c r="K50" s="111"/>
      <c r="L50" s="111"/>
      <c r="M50" s="111"/>
      <c r="N50" s="112"/>
      <c r="O50" s="113">
        <f t="shared" si="0"/>
        <v>0</v>
      </c>
      <c r="P50" s="118"/>
      <c r="Q50" s="115"/>
      <c r="R50" s="118">
        <f t="shared" si="12"/>
        <v>0</v>
      </c>
      <c r="S50" s="116">
        <f>SUM(O50,R50)</f>
        <v>0</v>
      </c>
      <c r="T50" s="45"/>
      <c r="U50" s="46">
        <f t="shared" si="2"/>
        <v>0</v>
      </c>
      <c r="V50" s="66">
        <f t="shared" si="6"/>
        <v>0</v>
      </c>
      <c r="W50" s="48"/>
      <c r="X50" s="49">
        <f>(J50*1000)/C50</f>
        <v>0</v>
      </c>
      <c r="Y50" s="50">
        <f>(K50*1000)/C50</f>
        <v>0</v>
      </c>
      <c r="Z50" s="50">
        <f>(L50*1000)/C50</f>
        <v>0</v>
      </c>
      <c r="AA50" s="50">
        <f>(M50*1000)/C50</f>
        <v>0</v>
      </c>
      <c r="AB50" s="51">
        <f>(N50*1000)/C50</f>
        <v>0</v>
      </c>
      <c r="AC50" s="52">
        <f t="shared" si="3"/>
        <v>0</v>
      </c>
      <c r="AD50" s="53">
        <f>(R50*1000)/C50</f>
        <v>0</v>
      </c>
      <c r="AE50" s="54">
        <f t="shared" si="4"/>
        <v>0</v>
      </c>
    </row>
    <row r="51" spans="1:31" ht="18" customHeight="1">
      <c r="A51" s="119" t="s">
        <v>56</v>
      </c>
      <c r="B51" s="120"/>
      <c r="C51" s="121"/>
      <c r="D51" s="120"/>
      <c r="E51" s="120"/>
      <c r="F51" s="120"/>
      <c r="G51" s="120"/>
      <c r="H51" s="120"/>
      <c r="I51" s="120"/>
      <c r="J51" s="122">
        <f t="shared" ref="J51:U51" si="13">SUM(J10:J50)</f>
        <v>203</v>
      </c>
      <c r="K51" s="123">
        <f t="shared" si="13"/>
        <v>3</v>
      </c>
      <c r="L51" s="123">
        <f t="shared" si="13"/>
        <v>0</v>
      </c>
      <c r="M51" s="123">
        <f t="shared" si="13"/>
        <v>0</v>
      </c>
      <c r="N51" s="124">
        <f t="shared" si="13"/>
        <v>24</v>
      </c>
      <c r="O51" s="125">
        <f t="shared" si="13"/>
        <v>230</v>
      </c>
      <c r="P51" s="126">
        <f t="shared" si="13"/>
        <v>798</v>
      </c>
      <c r="Q51" s="127">
        <f t="shared" si="13"/>
        <v>668</v>
      </c>
      <c r="R51" s="126">
        <f t="shared" si="13"/>
        <v>1466</v>
      </c>
      <c r="S51" s="128">
        <f t="shared" si="13"/>
        <v>1568</v>
      </c>
      <c r="T51" s="129">
        <f t="shared" si="13"/>
        <v>128</v>
      </c>
      <c r="U51" s="130">
        <f t="shared" si="13"/>
        <v>1696</v>
      </c>
      <c r="V51" s="66">
        <f t="shared" si="6"/>
        <v>0</v>
      </c>
      <c r="W51" s="131"/>
      <c r="X51" s="132">
        <f t="shared" ref="X51:AE51" si="14">SUM(X10:X50)</f>
        <v>5640</v>
      </c>
      <c r="Y51" s="129">
        <f t="shared" si="14"/>
        <v>120</v>
      </c>
      <c r="Z51" s="129">
        <f t="shared" si="14"/>
        <v>0</v>
      </c>
      <c r="AA51" s="129">
        <f t="shared" si="14"/>
        <v>0</v>
      </c>
      <c r="AB51" s="133">
        <f t="shared" si="14"/>
        <v>960</v>
      </c>
      <c r="AC51" s="130">
        <f t="shared" si="14"/>
        <v>6720</v>
      </c>
      <c r="AD51" s="133">
        <f t="shared" si="14"/>
        <v>28480</v>
      </c>
      <c r="AE51" s="134">
        <f t="shared" si="14"/>
        <v>32960</v>
      </c>
    </row>
    <row r="52" spans="1:31" ht="18" hidden="1" customHeight="1">
      <c r="A52" s="30">
        <v>320000</v>
      </c>
      <c r="B52" s="31" t="s">
        <v>57</v>
      </c>
      <c r="C52" s="32">
        <v>25</v>
      </c>
      <c r="D52" s="72" t="s">
        <v>58</v>
      </c>
      <c r="E52" s="73" t="s">
        <v>59</v>
      </c>
      <c r="F52" s="73"/>
      <c r="G52" s="73" t="s">
        <v>60</v>
      </c>
      <c r="H52" s="36" t="s">
        <v>61</v>
      </c>
      <c r="I52" s="36"/>
      <c r="J52" s="37"/>
      <c r="K52" s="38"/>
      <c r="L52" s="38"/>
      <c r="M52" s="38"/>
      <c r="N52" s="39"/>
      <c r="O52" s="40">
        <f t="shared" ref="O52:O117" si="15">SUM(J52:N52)</f>
        <v>0</v>
      </c>
      <c r="P52" s="41"/>
      <c r="Q52" s="42"/>
      <c r="R52" s="41">
        <f t="shared" ref="R52:R117" si="16">SUM(P52:Q52)</f>
        <v>0</v>
      </c>
      <c r="S52" s="44">
        <f>SUM(O52,R52)</f>
        <v>0</v>
      </c>
      <c r="T52" s="45"/>
      <c r="U52" s="46">
        <f t="shared" si="2"/>
        <v>0</v>
      </c>
      <c r="V52" s="66">
        <f t="shared" si="6"/>
        <v>0</v>
      </c>
      <c r="W52" s="48"/>
      <c r="X52" s="49">
        <f>(J52*1000)/C52</f>
        <v>0</v>
      </c>
      <c r="Y52" s="50">
        <f>(K52*1000)/C52</f>
        <v>0</v>
      </c>
      <c r="Z52" s="50">
        <f>(L52*1000)/C52</f>
        <v>0</v>
      </c>
      <c r="AA52" s="50">
        <f>(M52*1000)/C52</f>
        <v>0</v>
      </c>
      <c r="AB52" s="51">
        <f>(N52*1000)/C52</f>
        <v>0</v>
      </c>
      <c r="AC52" s="52">
        <f t="shared" ref="AC52:AC117" si="17">SUM(X52:AB52)</f>
        <v>0</v>
      </c>
      <c r="AD52" s="53">
        <f>(R52*1000)/C52</f>
        <v>0</v>
      </c>
      <c r="AE52" s="54">
        <f t="shared" ref="AE52:AE117" si="18">SUM(AC52:AD52)</f>
        <v>0</v>
      </c>
    </row>
    <row r="53" spans="1:31" ht="18" hidden="1" customHeight="1">
      <c r="A53" s="30">
        <v>32000890</v>
      </c>
      <c r="B53" s="31">
        <v>2.5</v>
      </c>
      <c r="C53" s="32">
        <v>25</v>
      </c>
      <c r="D53" s="68" t="s">
        <v>62</v>
      </c>
      <c r="E53" s="135" t="s">
        <v>63</v>
      </c>
      <c r="F53" s="73"/>
      <c r="G53" s="73"/>
      <c r="H53" s="36"/>
      <c r="I53" s="36"/>
      <c r="J53" s="69"/>
      <c r="K53" s="136"/>
      <c r="L53" s="38"/>
      <c r="M53" s="38"/>
      <c r="N53" s="39"/>
      <c r="O53" s="40">
        <f t="shared" si="15"/>
        <v>0</v>
      </c>
      <c r="P53" s="41"/>
      <c r="Q53" s="42"/>
      <c r="R53" s="41"/>
      <c r="S53" s="44">
        <f>SUM(O53,R53)</f>
        <v>0</v>
      </c>
      <c r="T53" s="45"/>
      <c r="U53" s="46">
        <f t="shared" si="2"/>
        <v>0</v>
      </c>
      <c r="V53" s="66">
        <f t="shared" si="6"/>
        <v>0</v>
      </c>
      <c r="W53" s="48"/>
      <c r="X53" s="49">
        <f>(J53*1000)/C53</f>
        <v>0</v>
      </c>
      <c r="Y53" s="50"/>
      <c r="Z53" s="50"/>
      <c r="AA53" s="50"/>
      <c r="AB53" s="51"/>
      <c r="AC53" s="52">
        <f t="shared" si="17"/>
        <v>0</v>
      </c>
      <c r="AD53" s="53"/>
      <c r="AE53" s="54">
        <f t="shared" si="18"/>
        <v>0</v>
      </c>
    </row>
    <row r="54" spans="1:31" ht="18" customHeight="1">
      <c r="A54" s="30">
        <v>320008</v>
      </c>
      <c r="B54" s="31">
        <v>2.8</v>
      </c>
      <c r="C54" s="32">
        <v>25</v>
      </c>
      <c r="D54" s="137" t="s">
        <v>64</v>
      </c>
      <c r="E54" s="138" t="s">
        <v>65</v>
      </c>
      <c r="F54" s="138" t="s">
        <v>66</v>
      </c>
      <c r="G54" s="73"/>
      <c r="H54" s="36"/>
      <c r="I54" s="36"/>
      <c r="J54" s="71">
        <v>48</v>
      </c>
      <c r="K54" s="58"/>
      <c r="L54" s="58"/>
      <c r="M54" s="58"/>
      <c r="N54" s="59"/>
      <c r="O54" s="60">
        <f>SUM(J54:N54)</f>
        <v>48</v>
      </c>
      <c r="P54" s="61"/>
      <c r="Q54" s="62"/>
      <c r="R54" s="61"/>
      <c r="S54" s="63">
        <f>SUM(O54,R54)</f>
        <v>48</v>
      </c>
      <c r="T54" s="139"/>
      <c r="U54" s="65">
        <f t="shared" si="2"/>
        <v>48</v>
      </c>
      <c r="V54" s="66">
        <f t="shared" si="6"/>
        <v>0</v>
      </c>
      <c r="W54" s="48"/>
      <c r="X54" s="49">
        <f>(J54*1000)/C54</f>
        <v>1920</v>
      </c>
      <c r="Y54" s="50">
        <f>(K54*1000)/C54</f>
        <v>0</v>
      </c>
      <c r="Z54" s="50"/>
      <c r="AA54" s="50"/>
      <c r="AB54" s="51"/>
      <c r="AC54" s="52">
        <f t="shared" si="17"/>
        <v>1920</v>
      </c>
      <c r="AD54" s="53"/>
      <c r="AE54" s="54">
        <f t="shared" si="18"/>
        <v>1920</v>
      </c>
    </row>
    <row r="55" spans="1:31" ht="18" hidden="1" customHeight="1">
      <c r="A55" s="30">
        <v>320008</v>
      </c>
      <c r="B55" s="31">
        <v>2.8</v>
      </c>
      <c r="C55" s="67" t="s">
        <v>27</v>
      </c>
      <c r="D55" s="68" t="s">
        <v>64</v>
      </c>
      <c r="E55" s="138"/>
      <c r="F55" s="138"/>
      <c r="G55" s="73"/>
      <c r="H55" s="36"/>
      <c r="I55" s="36"/>
      <c r="J55" s="75"/>
      <c r="K55" s="58"/>
      <c r="L55" s="58"/>
      <c r="M55" s="58"/>
      <c r="N55" s="59"/>
      <c r="O55" s="60">
        <f t="shared" ref="O55:O75" si="19">SUM(J55:N55)</f>
        <v>0</v>
      </c>
      <c r="P55" s="61"/>
      <c r="Q55" s="62"/>
      <c r="R55" s="61"/>
      <c r="S55" s="63"/>
      <c r="T55" s="140">
        <f>SUM(O55,R55)</f>
        <v>0</v>
      </c>
      <c r="U55" s="65">
        <f>SUM(S55:T55)</f>
        <v>0</v>
      </c>
      <c r="V55" s="66">
        <f t="shared" si="6"/>
        <v>0</v>
      </c>
      <c r="W55" s="48"/>
      <c r="X55" s="49"/>
      <c r="Y55" s="50"/>
      <c r="Z55" s="50"/>
      <c r="AA55" s="50"/>
      <c r="AB55" s="51"/>
      <c r="AC55" s="52"/>
      <c r="AD55" s="53"/>
      <c r="AE55" s="54"/>
    </row>
    <row r="56" spans="1:31" ht="18" hidden="1" customHeight="1">
      <c r="A56" s="30">
        <v>320008</v>
      </c>
      <c r="B56" s="31">
        <v>2.8</v>
      </c>
      <c r="C56" s="67" t="s">
        <v>27</v>
      </c>
      <c r="D56" s="68" t="s">
        <v>67</v>
      </c>
      <c r="E56" s="138"/>
      <c r="F56" s="138"/>
      <c r="G56" s="73"/>
      <c r="H56" s="36"/>
      <c r="I56" s="36"/>
      <c r="J56" s="75"/>
      <c r="K56" s="58"/>
      <c r="L56" s="58"/>
      <c r="M56" s="58"/>
      <c r="N56" s="59"/>
      <c r="O56" s="60">
        <f t="shared" si="19"/>
        <v>0</v>
      </c>
      <c r="P56" s="61"/>
      <c r="Q56" s="62"/>
      <c r="R56" s="61"/>
      <c r="S56" s="63"/>
      <c r="T56" s="140">
        <f>SUM(O56,R56)</f>
        <v>0</v>
      </c>
      <c r="U56" s="65">
        <f>SUM(S56:T56)</f>
        <v>0</v>
      </c>
      <c r="V56" s="66"/>
      <c r="W56" s="48"/>
      <c r="X56" s="49"/>
      <c r="Y56" s="50"/>
      <c r="Z56" s="50"/>
      <c r="AA56" s="50"/>
      <c r="AB56" s="51"/>
      <c r="AC56" s="52"/>
      <c r="AD56" s="53"/>
      <c r="AE56" s="54"/>
    </row>
    <row r="57" spans="1:31" ht="18" customHeight="1">
      <c r="A57" s="30">
        <v>320021</v>
      </c>
      <c r="B57" s="31">
        <v>2.8</v>
      </c>
      <c r="C57" s="32">
        <v>25</v>
      </c>
      <c r="D57" s="141" t="s">
        <v>68</v>
      </c>
      <c r="E57" s="138"/>
      <c r="F57" s="138"/>
      <c r="G57" s="73"/>
      <c r="H57" s="36"/>
      <c r="I57" s="36"/>
      <c r="J57" s="142">
        <v>56</v>
      </c>
      <c r="K57" s="58"/>
      <c r="L57" s="58"/>
      <c r="M57" s="58"/>
      <c r="N57" s="59"/>
      <c r="O57" s="60">
        <f>SUM(J57:N57)</f>
        <v>56</v>
      </c>
      <c r="P57" s="61"/>
      <c r="Q57" s="62"/>
      <c r="R57" s="61"/>
      <c r="S57" s="63">
        <f>SUM(O57,R57)</f>
        <v>56</v>
      </c>
      <c r="T57" s="143"/>
      <c r="U57" s="65">
        <f t="shared" si="2"/>
        <v>56</v>
      </c>
      <c r="V57" s="66">
        <f t="shared" si="6"/>
        <v>0</v>
      </c>
      <c r="W57" s="48"/>
      <c r="X57" s="49">
        <f>(J57*1000)/C57</f>
        <v>2240</v>
      </c>
      <c r="Y57" s="50"/>
      <c r="Z57" s="50"/>
      <c r="AA57" s="50"/>
      <c r="AB57" s="51"/>
      <c r="AC57" s="52">
        <f t="shared" si="17"/>
        <v>2240</v>
      </c>
      <c r="AD57" s="53"/>
      <c r="AE57" s="54">
        <f t="shared" si="18"/>
        <v>2240</v>
      </c>
    </row>
    <row r="58" spans="1:31" ht="18" hidden="1" customHeight="1">
      <c r="A58" s="30">
        <v>320021</v>
      </c>
      <c r="B58" s="31">
        <v>2.8</v>
      </c>
      <c r="C58" s="67" t="s">
        <v>27</v>
      </c>
      <c r="D58" s="144" t="s">
        <v>69</v>
      </c>
      <c r="E58" s="135"/>
      <c r="F58" s="73"/>
      <c r="G58" s="73"/>
      <c r="H58" s="36"/>
      <c r="I58" s="36"/>
      <c r="J58" s="71"/>
      <c r="K58" s="58"/>
      <c r="L58" s="58"/>
      <c r="M58" s="58"/>
      <c r="N58" s="59"/>
      <c r="O58" s="60">
        <f t="shared" si="19"/>
        <v>0</v>
      </c>
      <c r="P58" s="61"/>
      <c r="Q58" s="62"/>
      <c r="R58" s="61"/>
      <c r="S58" s="63"/>
      <c r="T58" s="145">
        <f>SUM(O58,R58)</f>
        <v>0</v>
      </c>
      <c r="U58" s="65">
        <f>SUM(S58:T58)</f>
        <v>0</v>
      </c>
      <c r="V58" s="66">
        <f t="shared" si="6"/>
        <v>0</v>
      </c>
      <c r="W58" s="48"/>
      <c r="X58" s="49"/>
      <c r="Y58" s="50"/>
      <c r="Z58" s="50"/>
      <c r="AA58" s="50"/>
      <c r="AB58" s="51"/>
      <c r="AC58" s="52"/>
      <c r="AD58" s="53"/>
      <c r="AE58" s="54"/>
    </row>
    <row r="59" spans="1:31" ht="18" customHeight="1">
      <c r="A59" s="30">
        <v>320001</v>
      </c>
      <c r="B59" s="31">
        <v>2.8</v>
      </c>
      <c r="C59" s="67" t="s">
        <v>27</v>
      </c>
      <c r="D59" s="146" t="s">
        <v>70</v>
      </c>
      <c r="E59" s="147"/>
      <c r="F59" s="73"/>
      <c r="G59" s="73"/>
      <c r="H59" s="36"/>
      <c r="I59" s="36"/>
      <c r="J59" s="75">
        <v>65</v>
      </c>
      <c r="K59" s="58"/>
      <c r="L59" s="58"/>
      <c r="M59" s="58"/>
      <c r="N59" s="59"/>
      <c r="O59" s="60">
        <f t="shared" si="19"/>
        <v>65</v>
      </c>
      <c r="P59" s="61"/>
      <c r="Q59" s="62"/>
      <c r="R59" s="61"/>
      <c r="S59" s="63"/>
      <c r="T59" s="140">
        <f>SUM(O59,R59)</f>
        <v>65</v>
      </c>
      <c r="U59" s="65">
        <f>SUM(S59:T59)</f>
        <v>65</v>
      </c>
      <c r="V59" s="66">
        <f t="shared" si="6"/>
        <v>0</v>
      </c>
      <c r="W59" s="48"/>
      <c r="X59" s="49"/>
      <c r="Y59" s="50"/>
      <c r="Z59" s="50"/>
      <c r="AA59" s="50"/>
      <c r="AB59" s="51"/>
      <c r="AC59" s="52"/>
      <c r="AD59" s="53"/>
      <c r="AE59" s="54"/>
    </row>
    <row r="60" spans="1:31" ht="18" customHeight="1">
      <c r="A60" s="148">
        <v>320001</v>
      </c>
      <c r="B60" s="31">
        <v>2.8</v>
      </c>
      <c r="C60" s="32">
        <v>25</v>
      </c>
      <c r="D60" s="72" t="s">
        <v>70</v>
      </c>
      <c r="E60" s="73" t="s">
        <v>71</v>
      </c>
      <c r="F60" s="73" t="s">
        <v>72</v>
      </c>
      <c r="G60" s="73" t="s">
        <v>73</v>
      </c>
      <c r="H60" s="149"/>
      <c r="I60" s="149"/>
      <c r="J60" s="71">
        <v>170</v>
      </c>
      <c r="K60" s="58">
        <v>16</v>
      </c>
      <c r="L60" s="150"/>
      <c r="M60" s="58"/>
      <c r="N60" s="59"/>
      <c r="O60" s="60">
        <f t="shared" si="19"/>
        <v>186</v>
      </c>
      <c r="P60" s="151"/>
      <c r="Q60" s="152"/>
      <c r="R60" s="151"/>
      <c r="S60" s="63">
        <f>SUM(O60,R60)</f>
        <v>186</v>
      </c>
      <c r="T60" s="139"/>
      <c r="U60" s="153">
        <f t="shared" si="2"/>
        <v>186</v>
      </c>
      <c r="V60" s="66">
        <f t="shared" si="6"/>
        <v>0</v>
      </c>
      <c r="W60" s="47" t="s">
        <v>74</v>
      </c>
      <c r="X60" s="49">
        <f>(J60*1000)/C60</f>
        <v>6800</v>
      </c>
      <c r="Y60" s="50">
        <f>(K60*1000)/C60</f>
        <v>640</v>
      </c>
      <c r="Z60" s="50">
        <f>(L64*1000)/C60</f>
        <v>0</v>
      </c>
      <c r="AA60" s="50">
        <f>(M60*1000)/C60</f>
        <v>0</v>
      </c>
      <c r="AB60" s="51">
        <f>(N60*1000)/C60</f>
        <v>0</v>
      </c>
      <c r="AC60" s="154">
        <f t="shared" si="17"/>
        <v>7440</v>
      </c>
      <c r="AD60" s="51">
        <f>(R60*1000)/C60</f>
        <v>0</v>
      </c>
      <c r="AE60" s="155">
        <f t="shared" si="18"/>
        <v>7440</v>
      </c>
    </row>
    <row r="61" spans="1:31" ht="18" hidden="1" customHeight="1">
      <c r="A61" s="156">
        <v>320001</v>
      </c>
      <c r="B61" s="157">
        <v>2.5</v>
      </c>
      <c r="C61" s="83" t="s">
        <v>75</v>
      </c>
      <c r="D61" s="158" t="s">
        <v>70</v>
      </c>
      <c r="E61" s="159"/>
      <c r="F61" s="159"/>
      <c r="G61" s="159"/>
      <c r="H61" s="159"/>
      <c r="I61" s="160"/>
      <c r="J61" s="71"/>
      <c r="K61" s="58"/>
      <c r="L61" s="58"/>
      <c r="M61" s="58"/>
      <c r="N61" s="59"/>
      <c r="O61" s="60">
        <f t="shared" si="19"/>
        <v>0</v>
      </c>
      <c r="P61" s="151"/>
      <c r="Q61" s="152"/>
      <c r="R61" s="151">
        <f t="shared" si="16"/>
        <v>0</v>
      </c>
      <c r="S61" s="63"/>
      <c r="T61" s="139">
        <f>SUM(O61,R61)</f>
        <v>0</v>
      </c>
      <c r="U61" s="153">
        <f t="shared" si="2"/>
        <v>0</v>
      </c>
      <c r="V61" s="66">
        <f t="shared" si="6"/>
        <v>0</v>
      </c>
      <c r="W61" s="48"/>
      <c r="X61" s="49"/>
      <c r="Y61" s="50"/>
      <c r="Z61" s="50"/>
      <c r="AA61" s="50"/>
      <c r="AB61" s="51"/>
      <c r="AC61" s="154">
        <f t="shared" si="17"/>
        <v>0</v>
      </c>
      <c r="AD61" s="51"/>
      <c r="AE61" s="155">
        <f t="shared" si="18"/>
        <v>0</v>
      </c>
    </row>
    <row r="62" spans="1:31" ht="18" hidden="1" customHeight="1">
      <c r="A62" s="161">
        <v>32010890</v>
      </c>
      <c r="B62" s="108">
        <v>4</v>
      </c>
      <c r="C62" s="67" t="s">
        <v>27</v>
      </c>
      <c r="D62" s="162"/>
      <c r="E62" s="163"/>
      <c r="F62" s="163"/>
      <c r="G62" s="163"/>
      <c r="H62" s="163"/>
      <c r="I62" s="164" t="s">
        <v>76</v>
      </c>
      <c r="J62" s="71"/>
      <c r="K62" s="58"/>
      <c r="L62" s="58"/>
      <c r="M62" s="58"/>
      <c r="N62" s="59"/>
      <c r="O62" s="60">
        <f t="shared" si="19"/>
        <v>0</v>
      </c>
      <c r="P62" s="151"/>
      <c r="Q62" s="152"/>
      <c r="R62" s="151">
        <f t="shared" si="16"/>
        <v>0</v>
      </c>
      <c r="S62" s="63"/>
      <c r="T62" s="64">
        <f>SUM(O62,R62)</f>
        <v>0</v>
      </c>
      <c r="U62" s="153">
        <f t="shared" si="2"/>
        <v>0</v>
      </c>
      <c r="V62" s="66">
        <f t="shared" si="6"/>
        <v>0</v>
      </c>
      <c r="W62" s="48"/>
      <c r="X62" s="49"/>
      <c r="Y62" s="50"/>
      <c r="Z62" s="50"/>
      <c r="AA62" s="50"/>
      <c r="AB62" s="51"/>
      <c r="AC62" s="154">
        <f t="shared" si="17"/>
        <v>0</v>
      </c>
      <c r="AD62" s="51"/>
      <c r="AE62" s="155">
        <f t="shared" si="18"/>
        <v>0</v>
      </c>
    </row>
    <row r="63" spans="1:31" ht="18" hidden="1" customHeight="1">
      <c r="A63" s="100">
        <v>32010890</v>
      </c>
      <c r="B63" s="108">
        <v>4</v>
      </c>
      <c r="C63" s="96">
        <v>50</v>
      </c>
      <c r="D63" s="165"/>
      <c r="E63" s="103"/>
      <c r="F63" s="103"/>
      <c r="G63" s="103"/>
      <c r="H63" s="104"/>
      <c r="I63" s="164" t="s">
        <v>77</v>
      </c>
      <c r="J63" s="71"/>
      <c r="K63" s="58"/>
      <c r="L63" s="58"/>
      <c r="M63" s="58"/>
      <c r="N63" s="59"/>
      <c r="O63" s="60">
        <f t="shared" si="19"/>
        <v>0</v>
      </c>
      <c r="P63" s="61"/>
      <c r="Q63" s="62"/>
      <c r="R63" s="61">
        <f t="shared" si="16"/>
        <v>0</v>
      </c>
      <c r="S63" s="63">
        <f>SUM(O63,R63)</f>
        <v>0</v>
      </c>
      <c r="T63" s="70"/>
      <c r="U63" s="65">
        <f t="shared" si="2"/>
        <v>0</v>
      </c>
      <c r="V63" s="66">
        <f t="shared" si="6"/>
        <v>0</v>
      </c>
      <c r="W63" s="48"/>
      <c r="X63" s="49"/>
      <c r="Y63" s="50"/>
      <c r="Z63" s="50"/>
      <c r="AA63" s="50"/>
      <c r="AB63" s="51"/>
      <c r="AC63" s="52"/>
      <c r="AD63" s="53">
        <f>(R63*1000)/C63</f>
        <v>0</v>
      </c>
      <c r="AE63" s="54">
        <f t="shared" si="18"/>
        <v>0</v>
      </c>
    </row>
    <row r="64" spans="1:31" ht="18" customHeight="1">
      <c r="A64" s="30">
        <v>320101</v>
      </c>
      <c r="B64" s="108">
        <v>4</v>
      </c>
      <c r="C64" s="67" t="s">
        <v>27</v>
      </c>
      <c r="D64" s="165"/>
      <c r="E64" s="103"/>
      <c r="F64" s="103"/>
      <c r="G64" s="103"/>
      <c r="H64" s="104"/>
      <c r="I64" s="166" t="s">
        <v>78</v>
      </c>
      <c r="J64" s="57"/>
      <c r="K64" s="90"/>
      <c r="L64" s="58"/>
      <c r="M64" s="90"/>
      <c r="N64" s="91"/>
      <c r="O64" s="60"/>
      <c r="P64" s="92">
        <v>1390</v>
      </c>
      <c r="Q64" s="109"/>
      <c r="R64" s="92">
        <f>SUM(P64:Q64)</f>
        <v>1390</v>
      </c>
      <c r="S64" s="63"/>
      <c r="T64" s="70">
        <f>SUM(O64,R64)</f>
        <v>1390</v>
      </c>
      <c r="U64" s="65">
        <f t="shared" si="2"/>
        <v>1390</v>
      </c>
      <c r="V64" s="66">
        <f t="shared" si="6"/>
        <v>0</v>
      </c>
      <c r="W64" s="48"/>
      <c r="X64" s="49"/>
      <c r="Y64" s="50"/>
      <c r="Z64" s="50"/>
      <c r="AA64" s="50"/>
      <c r="AB64" s="51"/>
      <c r="AC64" s="52"/>
      <c r="AD64" s="53"/>
      <c r="AE64" s="54"/>
    </row>
    <row r="65" spans="1:31" ht="18" customHeight="1">
      <c r="A65" s="30">
        <v>320101</v>
      </c>
      <c r="B65" s="108">
        <v>4</v>
      </c>
      <c r="C65" s="32">
        <v>50</v>
      </c>
      <c r="D65" s="72"/>
      <c r="E65" s="73"/>
      <c r="F65" s="73"/>
      <c r="G65" s="73"/>
      <c r="H65" s="36"/>
      <c r="I65" s="909" t="s">
        <v>78</v>
      </c>
      <c r="J65" s="71"/>
      <c r="K65" s="58"/>
      <c r="L65" s="58"/>
      <c r="M65" s="58"/>
      <c r="N65" s="59"/>
      <c r="O65" s="60"/>
      <c r="P65" s="61">
        <v>425</v>
      </c>
      <c r="Q65" s="62">
        <v>1125</v>
      </c>
      <c r="R65" s="61">
        <f t="shared" si="16"/>
        <v>1550</v>
      </c>
      <c r="S65" s="63">
        <f t="shared" ref="S65:S73" si="20">SUM(O65,R65)</f>
        <v>1550</v>
      </c>
      <c r="T65" s="139"/>
      <c r="U65" s="65">
        <f t="shared" si="2"/>
        <v>1550</v>
      </c>
      <c r="V65" s="66">
        <f t="shared" si="6"/>
        <v>0</v>
      </c>
      <c r="W65" s="48"/>
      <c r="X65" s="49">
        <f t="shared" ref="X65:X73" si="21">(J65*1000)/C65</f>
        <v>0</v>
      </c>
      <c r="Y65" s="50">
        <f t="shared" ref="Y65:Y72" si="22">(K65*1000)/C65</f>
        <v>0</v>
      </c>
      <c r="Z65" s="50">
        <f t="shared" ref="Z65:Z72" si="23">(L65*1000)/C65</f>
        <v>0</v>
      </c>
      <c r="AA65" s="50">
        <f t="shared" ref="AA65:AA72" si="24">(M65*1000)/C65</f>
        <v>0</v>
      </c>
      <c r="AB65" s="51">
        <f t="shared" ref="AB65:AB72" si="25">(N65*1000)/C65</f>
        <v>0</v>
      </c>
      <c r="AC65" s="52">
        <f t="shared" si="17"/>
        <v>0</v>
      </c>
      <c r="AD65" s="53">
        <f>(R65*1000)/C65</f>
        <v>31000</v>
      </c>
      <c r="AE65" s="54">
        <f t="shared" si="18"/>
        <v>31000</v>
      </c>
    </row>
    <row r="66" spans="1:31" ht="18" hidden="1" customHeight="1">
      <c r="A66" s="167">
        <v>32010104</v>
      </c>
      <c r="B66" s="108">
        <v>4</v>
      </c>
      <c r="C66" s="168">
        <v>40</v>
      </c>
      <c r="D66" s="169"/>
      <c r="E66" s="170"/>
      <c r="F66" s="170"/>
      <c r="G66" s="170"/>
      <c r="H66" s="170"/>
      <c r="I66" s="171" t="s">
        <v>79</v>
      </c>
      <c r="J66" s="71"/>
      <c r="K66" s="58"/>
      <c r="L66" s="58"/>
      <c r="M66" s="58"/>
      <c r="N66" s="59"/>
      <c r="O66" s="60">
        <f t="shared" si="19"/>
        <v>0</v>
      </c>
      <c r="P66" s="61"/>
      <c r="Q66" s="62"/>
      <c r="R66" s="61">
        <f t="shared" si="16"/>
        <v>0</v>
      </c>
      <c r="S66" s="63">
        <f t="shared" si="20"/>
        <v>0</v>
      </c>
      <c r="T66" s="139"/>
      <c r="U66" s="65">
        <f t="shared" si="2"/>
        <v>0</v>
      </c>
      <c r="V66" s="66">
        <f t="shared" si="6"/>
        <v>0</v>
      </c>
      <c r="W66" s="48"/>
      <c r="X66" s="49">
        <f t="shared" si="21"/>
        <v>0</v>
      </c>
      <c r="Y66" s="50">
        <f t="shared" si="22"/>
        <v>0</v>
      </c>
      <c r="Z66" s="50">
        <f t="shared" si="23"/>
        <v>0</v>
      </c>
      <c r="AA66" s="50">
        <f t="shared" si="24"/>
        <v>0</v>
      </c>
      <c r="AB66" s="51">
        <f t="shared" si="25"/>
        <v>0</v>
      </c>
      <c r="AC66" s="52">
        <f t="shared" si="17"/>
        <v>0</v>
      </c>
      <c r="AD66" s="53">
        <f>(R66*1000)/C66</f>
        <v>0</v>
      </c>
      <c r="AE66" s="54">
        <f t="shared" si="18"/>
        <v>0</v>
      </c>
    </row>
    <row r="67" spans="1:31" ht="18" hidden="1" customHeight="1">
      <c r="A67" s="172">
        <v>32010108</v>
      </c>
      <c r="B67" s="108">
        <v>4</v>
      </c>
      <c r="C67" s="96">
        <v>30</v>
      </c>
      <c r="D67" s="165"/>
      <c r="E67" s="103"/>
      <c r="F67" s="103"/>
      <c r="G67" s="103"/>
      <c r="H67" s="103"/>
      <c r="I67" s="104" t="s">
        <v>80</v>
      </c>
      <c r="J67" s="71"/>
      <c r="K67" s="58"/>
      <c r="L67" s="58"/>
      <c r="M67" s="58"/>
      <c r="N67" s="59"/>
      <c r="O67" s="60">
        <f t="shared" si="19"/>
        <v>0</v>
      </c>
      <c r="P67" s="61"/>
      <c r="Q67" s="62"/>
      <c r="R67" s="61">
        <f t="shared" si="16"/>
        <v>0</v>
      </c>
      <c r="S67" s="63">
        <f t="shared" si="20"/>
        <v>0</v>
      </c>
      <c r="T67" s="139"/>
      <c r="U67" s="65">
        <f t="shared" si="2"/>
        <v>0</v>
      </c>
      <c r="V67" s="66">
        <f t="shared" si="6"/>
        <v>0</v>
      </c>
      <c r="W67" s="48"/>
      <c r="X67" s="49">
        <f t="shared" si="21"/>
        <v>0</v>
      </c>
      <c r="Y67" s="50">
        <f t="shared" si="22"/>
        <v>0</v>
      </c>
      <c r="Z67" s="50">
        <f t="shared" si="23"/>
        <v>0</v>
      </c>
      <c r="AA67" s="50">
        <f t="shared" si="24"/>
        <v>0</v>
      </c>
      <c r="AB67" s="51">
        <f t="shared" si="25"/>
        <v>0</v>
      </c>
      <c r="AC67" s="52">
        <f t="shared" si="17"/>
        <v>0</v>
      </c>
      <c r="AD67" s="53">
        <f>(R67*1000)/C67</f>
        <v>0</v>
      </c>
      <c r="AE67" s="54">
        <f t="shared" si="18"/>
        <v>0</v>
      </c>
    </row>
    <row r="68" spans="1:31" ht="18" hidden="1" customHeight="1">
      <c r="A68" s="30">
        <v>32010108</v>
      </c>
      <c r="B68" s="108">
        <v>4</v>
      </c>
      <c r="C68" s="32">
        <v>50</v>
      </c>
      <c r="D68" s="72"/>
      <c r="E68" s="73"/>
      <c r="F68" s="73"/>
      <c r="G68" s="73"/>
      <c r="H68" s="36"/>
      <c r="I68" s="36" t="s">
        <v>80</v>
      </c>
      <c r="J68" s="71"/>
      <c r="K68" s="58"/>
      <c r="L68" s="58"/>
      <c r="M68" s="58"/>
      <c r="N68" s="59"/>
      <c r="O68" s="60">
        <f t="shared" si="19"/>
        <v>0</v>
      </c>
      <c r="P68" s="61"/>
      <c r="Q68" s="62"/>
      <c r="R68" s="61">
        <f t="shared" si="16"/>
        <v>0</v>
      </c>
      <c r="S68" s="63">
        <f t="shared" si="20"/>
        <v>0</v>
      </c>
      <c r="T68" s="139"/>
      <c r="U68" s="65">
        <f t="shared" si="2"/>
        <v>0</v>
      </c>
      <c r="V68" s="66">
        <f t="shared" si="6"/>
        <v>0</v>
      </c>
      <c r="W68" s="48"/>
      <c r="X68" s="49">
        <f t="shared" si="21"/>
        <v>0</v>
      </c>
      <c r="Y68" s="50">
        <f t="shared" si="22"/>
        <v>0</v>
      </c>
      <c r="Z68" s="50">
        <f t="shared" si="23"/>
        <v>0</v>
      </c>
      <c r="AA68" s="50">
        <f t="shared" si="24"/>
        <v>0</v>
      </c>
      <c r="AB68" s="51">
        <f t="shared" si="25"/>
        <v>0</v>
      </c>
      <c r="AC68" s="52">
        <f t="shared" si="17"/>
        <v>0</v>
      </c>
      <c r="AD68" s="53">
        <f>(R68*1000)/C68</f>
        <v>0</v>
      </c>
      <c r="AE68" s="54">
        <f t="shared" si="18"/>
        <v>0</v>
      </c>
    </row>
    <row r="69" spans="1:31" ht="18" hidden="1" customHeight="1">
      <c r="A69" s="30">
        <v>32010131</v>
      </c>
      <c r="B69" s="31">
        <v>2.5</v>
      </c>
      <c r="C69" s="32">
        <v>25</v>
      </c>
      <c r="D69" s="72"/>
      <c r="E69" s="73"/>
      <c r="F69" s="73"/>
      <c r="G69" s="73"/>
      <c r="H69" s="36"/>
      <c r="I69" s="36" t="s">
        <v>81</v>
      </c>
      <c r="J69" s="71"/>
      <c r="K69" s="58"/>
      <c r="L69" s="58"/>
      <c r="M69" s="58"/>
      <c r="N69" s="59"/>
      <c r="O69" s="60">
        <f t="shared" si="19"/>
        <v>0</v>
      </c>
      <c r="P69" s="61"/>
      <c r="Q69" s="62"/>
      <c r="R69" s="61">
        <f t="shared" si="16"/>
        <v>0</v>
      </c>
      <c r="S69" s="63">
        <f t="shared" si="20"/>
        <v>0</v>
      </c>
      <c r="T69" s="139"/>
      <c r="U69" s="65">
        <f t="shared" si="2"/>
        <v>0</v>
      </c>
      <c r="V69" s="66">
        <f t="shared" si="6"/>
        <v>0</v>
      </c>
      <c r="W69" s="48"/>
      <c r="X69" s="49">
        <f t="shared" si="21"/>
        <v>0</v>
      </c>
      <c r="Y69" s="50">
        <f t="shared" si="22"/>
        <v>0</v>
      </c>
      <c r="Z69" s="50">
        <f t="shared" si="23"/>
        <v>0</v>
      </c>
      <c r="AA69" s="50">
        <f t="shared" si="24"/>
        <v>0</v>
      </c>
      <c r="AB69" s="51">
        <f t="shared" si="25"/>
        <v>0</v>
      </c>
      <c r="AC69" s="52">
        <f t="shared" si="17"/>
        <v>0</v>
      </c>
      <c r="AD69" s="53">
        <f>(R69*1000)/C69</f>
        <v>0</v>
      </c>
      <c r="AE69" s="54">
        <f t="shared" si="18"/>
        <v>0</v>
      </c>
    </row>
    <row r="70" spans="1:31" ht="18" customHeight="1">
      <c r="A70" s="30">
        <v>320041</v>
      </c>
      <c r="B70" s="108">
        <v>4</v>
      </c>
      <c r="C70" s="32">
        <v>25</v>
      </c>
      <c r="D70" s="72"/>
      <c r="E70" s="73"/>
      <c r="F70" s="73"/>
      <c r="G70" s="73"/>
      <c r="H70" s="89">
        <v>6952</v>
      </c>
      <c r="I70" s="36"/>
      <c r="J70" s="910"/>
      <c r="K70" s="58"/>
      <c r="L70" s="58"/>
      <c r="M70" s="58"/>
      <c r="N70" s="173">
        <v>16</v>
      </c>
      <c r="O70" s="60">
        <f>SUM(J70:N70)</f>
        <v>16</v>
      </c>
      <c r="P70" s="61"/>
      <c r="Q70" s="62"/>
      <c r="R70" s="61"/>
      <c r="S70" s="63">
        <f t="shared" si="20"/>
        <v>16</v>
      </c>
      <c r="T70" s="139"/>
      <c r="U70" s="65">
        <f t="shared" si="2"/>
        <v>16</v>
      </c>
      <c r="V70" s="66">
        <f t="shared" si="6"/>
        <v>0</v>
      </c>
      <c r="W70" s="174" t="s">
        <v>82</v>
      </c>
      <c r="X70" s="49" t="e">
        <f>(#REF!*1000)/C70</f>
        <v>#REF!</v>
      </c>
      <c r="Y70" s="50">
        <f t="shared" si="22"/>
        <v>0</v>
      </c>
      <c r="Z70" s="50">
        <f t="shared" si="23"/>
        <v>0</v>
      </c>
      <c r="AA70" s="50">
        <f t="shared" si="24"/>
        <v>0</v>
      </c>
      <c r="AB70" s="51">
        <f t="shared" si="25"/>
        <v>640</v>
      </c>
      <c r="AC70" s="52" t="e">
        <f t="shared" si="17"/>
        <v>#REF!</v>
      </c>
      <c r="AD70" s="53"/>
      <c r="AE70" s="54"/>
    </row>
    <row r="71" spans="1:31" ht="18" customHeight="1">
      <c r="A71" s="30">
        <v>321072</v>
      </c>
      <c r="B71" s="108">
        <v>2.8</v>
      </c>
      <c r="C71" s="32">
        <v>25</v>
      </c>
      <c r="D71" s="175" t="s">
        <v>83</v>
      </c>
      <c r="E71" s="73"/>
      <c r="F71" s="73"/>
      <c r="G71" s="73"/>
      <c r="H71" s="89"/>
      <c r="I71" s="36"/>
      <c r="J71" s="345">
        <v>8</v>
      </c>
      <c r="K71" s="58"/>
      <c r="L71" s="58"/>
      <c r="M71" s="58"/>
      <c r="N71" s="59"/>
      <c r="O71" s="60">
        <f t="shared" si="19"/>
        <v>8</v>
      </c>
      <c r="Q71" s="62"/>
      <c r="R71" s="61"/>
      <c r="S71" s="63">
        <f t="shared" si="20"/>
        <v>8</v>
      </c>
      <c r="T71" s="139"/>
      <c r="U71" s="65">
        <f t="shared" si="2"/>
        <v>8</v>
      </c>
      <c r="V71" s="66"/>
      <c r="W71" s="177"/>
      <c r="X71" s="49">
        <f>(J70*1000)/C71</f>
        <v>0</v>
      </c>
      <c r="Y71" s="50">
        <f t="shared" si="22"/>
        <v>0</v>
      </c>
      <c r="Z71" s="50">
        <f t="shared" si="23"/>
        <v>0</v>
      </c>
      <c r="AA71" s="50">
        <f t="shared" si="24"/>
        <v>0</v>
      </c>
      <c r="AB71" s="51">
        <f t="shared" si="25"/>
        <v>0</v>
      </c>
      <c r="AC71" s="52">
        <f t="shared" si="17"/>
        <v>0</v>
      </c>
      <c r="AD71" s="53">
        <f>(R71*1000)/C71</f>
        <v>0</v>
      </c>
      <c r="AE71" s="54">
        <f t="shared" si="18"/>
        <v>0</v>
      </c>
    </row>
    <row r="72" spans="1:31" ht="18" customHeight="1">
      <c r="A72" s="30">
        <v>321000</v>
      </c>
      <c r="B72" s="31" t="s">
        <v>57</v>
      </c>
      <c r="C72" s="32">
        <v>25</v>
      </c>
      <c r="D72" s="72">
        <v>352</v>
      </c>
      <c r="E72" s="73">
        <v>852</v>
      </c>
      <c r="F72" s="73" t="s">
        <v>84</v>
      </c>
      <c r="G72" s="73">
        <v>9452</v>
      </c>
      <c r="H72" s="36"/>
      <c r="I72" s="36"/>
      <c r="J72" s="178"/>
      <c r="K72" s="58"/>
      <c r="L72" s="58"/>
      <c r="M72" s="58"/>
      <c r="N72" s="59"/>
      <c r="O72" s="60">
        <f t="shared" si="19"/>
        <v>0</v>
      </c>
      <c r="Q72" s="62"/>
      <c r="R72" s="61">
        <f>SUM(P72:Q72)</f>
        <v>0</v>
      </c>
      <c r="S72" s="63">
        <f t="shared" si="20"/>
        <v>0</v>
      </c>
      <c r="T72" s="139"/>
      <c r="U72" s="65">
        <f t="shared" si="2"/>
        <v>0</v>
      </c>
      <c r="V72" s="66">
        <f t="shared" si="6"/>
        <v>0</v>
      </c>
      <c r="W72" s="48" t="s">
        <v>85</v>
      </c>
      <c r="X72" s="49">
        <f t="shared" si="21"/>
        <v>0</v>
      </c>
      <c r="Y72" s="50">
        <f t="shared" si="22"/>
        <v>0</v>
      </c>
      <c r="Z72" s="50">
        <f t="shared" si="23"/>
        <v>0</v>
      </c>
      <c r="AA72" s="50">
        <f t="shared" si="24"/>
        <v>0</v>
      </c>
      <c r="AB72" s="51">
        <f t="shared" si="25"/>
        <v>0</v>
      </c>
      <c r="AC72" s="52">
        <f t="shared" si="17"/>
        <v>0</v>
      </c>
      <c r="AD72" s="53">
        <f>(R72*1000)/C72</f>
        <v>0</v>
      </c>
      <c r="AE72" s="54">
        <f t="shared" si="18"/>
        <v>0</v>
      </c>
    </row>
    <row r="73" spans="1:31" ht="18" customHeight="1">
      <c r="A73" s="30">
        <v>321021</v>
      </c>
      <c r="B73" s="108">
        <v>4</v>
      </c>
      <c r="C73" s="32">
        <v>25</v>
      </c>
      <c r="D73" s="74" t="s">
        <v>86</v>
      </c>
      <c r="E73" s="73"/>
      <c r="F73" s="73"/>
      <c r="G73" s="73"/>
      <c r="H73" s="36"/>
      <c r="I73" s="36"/>
      <c r="J73" s="178">
        <v>16</v>
      </c>
      <c r="K73" s="58"/>
      <c r="L73" s="58"/>
      <c r="M73" s="58"/>
      <c r="N73" s="59"/>
      <c r="O73" s="60">
        <f>SUM(J73:N73)</f>
        <v>16</v>
      </c>
      <c r="P73" s="61"/>
      <c r="Q73" s="62"/>
      <c r="R73" s="61"/>
      <c r="S73" s="63">
        <f t="shared" si="20"/>
        <v>16</v>
      </c>
      <c r="T73" s="143"/>
      <c r="U73" s="65">
        <f t="shared" si="2"/>
        <v>16</v>
      </c>
      <c r="V73" s="66">
        <f t="shared" si="6"/>
        <v>0</v>
      </c>
      <c r="W73" s="48"/>
      <c r="X73" s="49">
        <f t="shared" si="21"/>
        <v>640</v>
      </c>
      <c r="Y73" s="50"/>
      <c r="Z73" s="50"/>
      <c r="AA73" s="50"/>
      <c r="AB73" s="51"/>
      <c r="AC73" s="52">
        <f t="shared" si="17"/>
        <v>640</v>
      </c>
      <c r="AD73" s="53"/>
      <c r="AE73" s="54">
        <f t="shared" si="18"/>
        <v>640</v>
      </c>
    </row>
    <row r="74" spans="1:31" ht="18" customHeight="1">
      <c r="A74" s="30">
        <v>321001</v>
      </c>
      <c r="B74" s="108">
        <v>4</v>
      </c>
      <c r="C74" s="67" t="s">
        <v>27</v>
      </c>
      <c r="D74" s="68">
        <v>552</v>
      </c>
      <c r="E74" s="73"/>
      <c r="F74" s="73"/>
      <c r="G74" s="73"/>
      <c r="H74" s="36"/>
      <c r="I74" s="36"/>
      <c r="J74" s="75">
        <v>14</v>
      </c>
      <c r="K74" s="58"/>
      <c r="L74" s="58"/>
      <c r="M74" s="58"/>
      <c r="N74" s="59"/>
      <c r="O74" s="60">
        <f t="shared" si="19"/>
        <v>14</v>
      </c>
      <c r="P74" s="61"/>
      <c r="Q74" s="62"/>
      <c r="R74" s="61"/>
      <c r="S74" s="63"/>
      <c r="T74" s="140">
        <f>SUM(O74,R74)</f>
        <v>14</v>
      </c>
      <c r="U74" s="65">
        <f t="shared" si="2"/>
        <v>14</v>
      </c>
      <c r="V74" s="66">
        <f t="shared" si="6"/>
        <v>0</v>
      </c>
      <c r="W74" s="48"/>
      <c r="X74" s="49"/>
      <c r="Y74" s="50"/>
      <c r="Z74" s="50"/>
      <c r="AA74" s="50"/>
      <c r="AB74" s="51"/>
      <c r="AC74" s="52"/>
      <c r="AD74" s="53"/>
      <c r="AE74" s="54"/>
    </row>
    <row r="75" spans="1:31" ht="18" customHeight="1">
      <c r="A75" s="30">
        <v>321001</v>
      </c>
      <c r="B75" s="108">
        <v>4</v>
      </c>
      <c r="C75" s="32">
        <v>25</v>
      </c>
      <c r="D75" s="72">
        <v>552</v>
      </c>
      <c r="E75" s="73">
        <v>952</v>
      </c>
      <c r="F75" s="73" t="s">
        <v>87</v>
      </c>
      <c r="G75" s="73">
        <v>9652</v>
      </c>
      <c r="H75" s="36"/>
      <c r="I75" s="36"/>
      <c r="J75" s="71">
        <v>170</v>
      </c>
      <c r="K75" s="58">
        <v>18</v>
      </c>
      <c r="L75" s="58"/>
      <c r="M75" s="58"/>
      <c r="N75" s="59"/>
      <c r="O75" s="60">
        <f t="shared" si="19"/>
        <v>188</v>
      </c>
      <c r="P75" s="61"/>
      <c r="Q75" s="62"/>
      <c r="R75" s="61">
        <f t="shared" si="16"/>
        <v>0</v>
      </c>
      <c r="S75" s="63">
        <f>SUM(O75,R75)</f>
        <v>188</v>
      </c>
      <c r="T75" s="139"/>
      <c r="U75" s="65">
        <f t="shared" si="2"/>
        <v>188</v>
      </c>
      <c r="V75" s="66">
        <f t="shared" si="6"/>
        <v>0</v>
      </c>
      <c r="W75" s="48"/>
      <c r="X75" s="49">
        <f>(J75*1000)/C75</f>
        <v>6800</v>
      </c>
      <c r="Y75" s="50">
        <f>(K75*1000)/C75</f>
        <v>720</v>
      </c>
      <c r="Z75" s="50">
        <f>(L75*1000)/C75</f>
        <v>0</v>
      </c>
      <c r="AA75" s="50">
        <f>(M75*1000)/C75</f>
        <v>0</v>
      </c>
      <c r="AB75" s="51">
        <f>(N75*1000)/C75</f>
        <v>0</v>
      </c>
      <c r="AC75" s="52">
        <f t="shared" si="17"/>
        <v>7520</v>
      </c>
      <c r="AD75" s="53">
        <f>(R75*1000)/C75</f>
        <v>0</v>
      </c>
      <c r="AE75" s="54">
        <f t="shared" si="18"/>
        <v>7520</v>
      </c>
    </row>
    <row r="76" spans="1:31" ht="15.75" hidden="1" customHeight="1">
      <c r="A76" s="148">
        <v>321001</v>
      </c>
      <c r="B76" s="108">
        <v>4</v>
      </c>
      <c r="C76" s="78">
        <v>40</v>
      </c>
      <c r="D76" s="179">
        <v>552</v>
      </c>
      <c r="E76" s="180">
        <v>952</v>
      </c>
      <c r="F76" s="180" t="s">
        <v>87</v>
      </c>
      <c r="G76" s="180">
        <v>9652</v>
      </c>
      <c r="H76" s="149">
        <v>8652</v>
      </c>
      <c r="I76" s="181"/>
      <c r="J76" s="71"/>
      <c r="K76" s="58"/>
      <c r="L76" s="58"/>
      <c r="M76" s="58"/>
      <c r="N76" s="59"/>
      <c r="O76" s="60">
        <f t="shared" si="15"/>
        <v>0</v>
      </c>
      <c r="P76" s="151"/>
      <c r="Q76" s="152"/>
      <c r="R76" s="151">
        <f t="shared" si="16"/>
        <v>0</v>
      </c>
      <c r="S76" s="63">
        <f>SUM(O76,R76)</f>
        <v>0</v>
      </c>
      <c r="T76" s="139"/>
      <c r="U76" s="153">
        <f t="shared" si="2"/>
        <v>0</v>
      </c>
      <c r="V76" s="66">
        <f t="shared" si="6"/>
        <v>0</v>
      </c>
      <c r="W76" s="48"/>
      <c r="X76" s="49">
        <f>(J76*1000)/C76</f>
        <v>0</v>
      </c>
      <c r="Y76" s="50">
        <f>(K76*1000)/C76</f>
        <v>0</v>
      </c>
      <c r="Z76" s="50">
        <f>(L76*1000)/C76</f>
        <v>0</v>
      </c>
      <c r="AA76" s="50">
        <f>(M76*1000)/C76</f>
        <v>0</v>
      </c>
      <c r="AB76" s="51">
        <f>(N76*1000)/C76</f>
        <v>0</v>
      </c>
      <c r="AC76" s="154">
        <f t="shared" si="17"/>
        <v>0</v>
      </c>
      <c r="AD76" s="51">
        <f>(R76*1000)/C76</f>
        <v>0</v>
      </c>
      <c r="AE76" s="155">
        <f t="shared" si="18"/>
        <v>0</v>
      </c>
    </row>
    <row r="77" spans="1:31" ht="18" hidden="1" customHeight="1">
      <c r="A77" s="182">
        <v>32110811</v>
      </c>
      <c r="B77" s="183">
        <v>4</v>
      </c>
      <c r="C77" s="83">
        <v>50</v>
      </c>
      <c r="D77" s="158"/>
      <c r="E77" s="159"/>
      <c r="F77" s="159"/>
      <c r="G77" s="159"/>
      <c r="H77" s="159"/>
      <c r="I77" s="184" t="s">
        <v>88</v>
      </c>
      <c r="J77" s="185"/>
      <c r="K77" s="186"/>
      <c r="L77" s="186"/>
      <c r="M77" s="186"/>
      <c r="N77" s="187"/>
      <c r="O77" s="60">
        <f t="shared" si="15"/>
        <v>0</v>
      </c>
      <c r="P77" s="61"/>
      <c r="Q77" s="62"/>
      <c r="R77" s="61">
        <f t="shared" si="16"/>
        <v>0</v>
      </c>
      <c r="S77" s="63">
        <f>SUM(O77,R77)</f>
        <v>0</v>
      </c>
      <c r="T77" s="139"/>
      <c r="U77" s="153">
        <f t="shared" si="2"/>
        <v>0</v>
      </c>
      <c r="V77" s="66">
        <f t="shared" si="6"/>
        <v>0</v>
      </c>
      <c r="W77" s="48"/>
      <c r="X77" s="49">
        <f>(J77*1000)/C77</f>
        <v>0</v>
      </c>
      <c r="Y77" s="50">
        <f>(K77*1000)/C77</f>
        <v>0</v>
      </c>
      <c r="Z77" s="50">
        <f>(L77*1000)/C77</f>
        <v>0</v>
      </c>
      <c r="AA77" s="50">
        <f>(M77*1000)/C77</f>
        <v>0</v>
      </c>
      <c r="AB77" s="51">
        <f>(N77*1000)/C77</f>
        <v>0</v>
      </c>
      <c r="AC77" s="154">
        <f t="shared" si="17"/>
        <v>0</v>
      </c>
      <c r="AD77" s="51">
        <f>(R77*1000)/C77</f>
        <v>0</v>
      </c>
      <c r="AE77" s="155">
        <f t="shared" si="18"/>
        <v>0</v>
      </c>
    </row>
    <row r="78" spans="1:31" ht="18" hidden="1" customHeight="1">
      <c r="A78" s="182">
        <v>32110811</v>
      </c>
      <c r="B78" s="183">
        <v>3.5</v>
      </c>
      <c r="C78" s="188" t="s">
        <v>27</v>
      </c>
      <c r="D78" s="103"/>
      <c r="E78" s="103"/>
      <c r="F78" s="103"/>
      <c r="G78" s="103"/>
      <c r="H78" s="103"/>
      <c r="I78" s="184" t="s">
        <v>89</v>
      </c>
      <c r="J78" s="189"/>
      <c r="K78" s="186"/>
      <c r="L78" s="186"/>
      <c r="M78" s="186"/>
      <c r="N78" s="187"/>
      <c r="O78" s="60"/>
      <c r="P78" s="61"/>
      <c r="Q78" s="62"/>
      <c r="R78" s="61">
        <f t="shared" si="16"/>
        <v>0</v>
      </c>
      <c r="S78" s="63"/>
      <c r="T78" s="64">
        <f>SUM(O78,R78)</f>
        <v>0</v>
      </c>
      <c r="U78" s="65">
        <f t="shared" si="2"/>
        <v>0</v>
      </c>
      <c r="V78" s="66">
        <f t="shared" si="6"/>
        <v>0</v>
      </c>
      <c r="W78" s="48"/>
      <c r="X78" s="49"/>
      <c r="Y78" s="50"/>
      <c r="Z78" s="50"/>
      <c r="AA78" s="50"/>
      <c r="AB78" s="51"/>
      <c r="AC78" s="52"/>
      <c r="AD78" s="53"/>
      <c r="AE78" s="54"/>
    </row>
    <row r="79" spans="1:31" ht="18" hidden="1" customHeight="1">
      <c r="A79" s="190">
        <v>32110890</v>
      </c>
      <c r="B79" s="108">
        <v>4</v>
      </c>
      <c r="C79" s="188" t="s">
        <v>27</v>
      </c>
      <c r="D79" s="103"/>
      <c r="E79" s="103"/>
      <c r="F79" s="103"/>
      <c r="G79" s="103"/>
      <c r="H79" s="103"/>
      <c r="I79" s="184" t="s">
        <v>90</v>
      </c>
      <c r="J79" s="189"/>
      <c r="K79" s="186"/>
      <c r="L79" s="186"/>
      <c r="M79" s="186"/>
      <c r="N79" s="187"/>
      <c r="O79" s="60"/>
      <c r="P79" s="61"/>
      <c r="Q79" s="62"/>
      <c r="R79" s="61">
        <f t="shared" si="16"/>
        <v>0</v>
      </c>
      <c r="S79" s="63"/>
      <c r="T79" s="64">
        <f>SUM(O79,R79)</f>
        <v>0</v>
      </c>
      <c r="U79" s="65">
        <f t="shared" si="2"/>
        <v>0</v>
      </c>
      <c r="V79" s="66">
        <f t="shared" si="6"/>
        <v>0</v>
      </c>
      <c r="W79" s="48"/>
      <c r="X79" s="49"/>
      <c r="Y79" s="50"/>
      <c r="Z79" s="50"/>
      <c r="AA79" s="50"/>
      <c r="AB79" s="51"/>
      <c r="AC79" s="52"/>
      <c r="AD79" s="53"/>
      <c r="AE79" s="54"/>
    </row>
    <row r="80" spans="1:31" ht="18.75" hidden="1" customHeight="1">
      <c r="A80" s="190">
        <v>32110890</v>
      </c>
      <c r="B80" s="191">
        <v>4</v>
      </c>
      <c r="C80" s="163">
        <v>50</v>
      </c>
      <c r="D80" s="103"/>
      <c r="E80" s="103"/>
      <c r="F80" s="103"/>
      <c r="G80" s="103"/>
      <c r="H80" s="103"/>
      <c r="I80" s="184" t="s">
        <v>91</v>
      </c>
      <c r="J80" s="58"/>
      <c r="K80" s="58"/>
      <c r="L80" s="58"/>
      <c r="M80" s="58"/>
      <c r="N80" s="58"/>
      <c r="O80" s="60"/>
      <c r="P80" s="61"/>
      <c r="Q80" s="62"/>
      <c r="R80" s="61">
        <f t="shared" si="16"/>
        <v>0</v>
      </c>
      <c r="S80" s="63">
        <f>SUM(O80,R80)</f>
        <v>0</v>
      </c>
      <c r="T80" s="139"/>
      <c r="U80" s="65">
        <f t="shared" si="2"/>
        <v>0</v>
      </c>
      <c r="V80" s="66">
        <f t="shared" si="6"/>
        <v>0</v>
      </c>
      <c r="W80" s="48"/>
      <c r="X80" s="49">
        <f>(J80*1000)/C80</f>
        <v>0</v>
      </c>
      <c r="Y80" s="50">
        <f>(K80*1000)/C80</f>
        <v>0</v>
      </c>
      <c r="Z80" s="50">
        <f>(L80*1000)/C80</f>
        <v>0</v>
      </c>
      <c r="AA80" s="50">
        <f>(M80*1000)/C80</f>
        <v>0</v>
      </c>
      <c r="AB80" s="51">
        <f>(N80*1000)/C80</f>
        <v>0</v>
      </c>
      <c r="AC80" s="52">
        <f t="shared" si="17"/>
        <v>0</v>
      </c>
      <c r="AD80" s="53">
        <f>(R80*1000)/C80</f>
        <v>0</v>
      </c>
      <c r="AE80" s="54">
        <f t="shared" si="18"/>
        <v>0</v>
      </c>
    </row>
    <row r="81" spans="1:31" ht="18" hidden="1" customHeight="1">
      <c r="A81" s="192">
        <v>321501</v>
      </c>
      <c r="B81" s="193">
        <v>3.5</v>
      </c>
      <c r="C81" s="168">
        <v>50</v>
      </c>
      <c r="D81" s="194"/>
      <c r="E81" s="195"/>
      <c r="F81" s="195"/>
      <c r="G81" s="195"/>
      <c r="H81" s="195"/>
      <c r="I81" s="196" t="s">
        <v>92</v>
      </c>
      <c r="J81" s="197"/>
      <c r="K81" s="198"/>
      <c r="L81" s="198"/>
      <c r="M81" s="198"/>
      <c r="N81" s="199"/>
      <c r="O81" s="60"/>
      <c r="P81" s="61"/>
      <c r="Q81" s="62"/>
      <c r="R81" s="61">
        <f t="shared" si="16"/>
        <v>0</v>
      </c>
      <c r="S81" s="63">
        <f>SUM(O81,R81)</f>
        <v>0</v>
      </c>
      <c r="T81" s="139"/>
      <c r="U81" s="65">
        <f t="shared" si="2"/>
        <v>0</v>
      </c>
      <c r="V81" s="66">
        <f t="shared" si="6"/>
        <v>0</v>
      </c>
      <c r="W81" s="48"/>
      <c r="X81" s="49">
        <f>(J81*1000)/C81</f>
        <v>0</v>
      </c>
      <c r="Y81" s="50">
        <f>(K81*1000)/C81</f>
        <v>0</v>
      </c>
      <c r="Z81" s="50">
        <f>(L81*1000)/C81</f>
        <v>0</v>
      </c>
      <c r="AA81" s="50">
        <f>(M81*1000)/C81</f>
        <v>0</v>
      </c>
      <c r="AB81" s="51">
        <f>(N81*1000)/C81</f>
        <v>0</v>
      </c>
      <c r="AC81" s="52">
        <f t="shared" si="17"/>
        <v>0</v>
      </c>
      <c r="AD81" s="53">
        <f>(R81*1000)/C81</f>
        <v>0</v>
      </c>
      <c r="AE81" s="54">
        <f t="shared" si="18"/>
        <v>0</v>
      </c>
    </row>
    <row r="82" spans="1:31" s="217" customFormat="1" ht="18" customHeight="1">
      <c r="A82" s="200">
        <v>321101</v>
      </c>
      <c r="B82" s="108">
        <v>4</v>
      </c>
      <c r="C82" s="67" t="s">
        <v>27</v>
      </c>
      <c r="D82" s="201"/>
      <c r="E82" s="202"/>
      <c r="F82" s="202"/>
      <c r="G82" s="202"/>
      <c r="H82" s="203"/>
      <c r="I82" s="166" t="s">
        <v>93</v>
      </c>
      <c r="J82" s="204"/>
      <c r="K82" s="205"/>
      <c r="L82" s="205"/>
      <c r="M82" s="205"/>
      <c r="N82" s="206"/>
      <c r="O82" s="207"/>
      <c r="P82" s="92">
        <v>545</v>
      </c>
      <c r="Q82" s="109"/>
      <c r="R82" s="92">
        <f>SUM(P82:Q82)</f>
        <v>545</v>
      </c>
      <c r="S82" s="208"/>
      <c r="T82" s="70">
        <f>SUM(O82,R82)</f>
        <v>545</v>
      </c>
      <c r="U82" s="209">
        <f t="shared" si="2"/>
        <v>545</v>
      </c>
      <c r="V82" s="66">
        <f t="shared" si="6"/>
        <v>0</v>
      </c>
      <c r="W82" s="210"/>
      <c r="X82" s="211"/>
      <c r="Y82" s="212"/>
      <c r="Z82" s="212"/>
      <c r="AA82" s="212"/>
      <c r="AB82" s="213"/>
      <c r="AC82" s="214"/>
      <c r="AD82" s="215"/>
      <c r="AE82" s="216"/>
    </row>
    <row r="83" spans="1:31" ht="18" customHeight="1">
      <c r="A83" s="30">
        <v>321101</v>
      </c>
      <c r="B83" s="108">
        <v>4</v>
      </c>
      <c r="C83" s="32">
        <v>50</v>
      </c>
      <c r="D83" s="72"/>
      <c r="E83" s="73"/>
      <c r="F83" s="73"/>
      <c r="G83" s="73"/>
      <c r="H83" s="36"/>
      <c r="I83" s="909" t="s">
        <v>93</v>
      </c>
      <c r="J83" s="71"/>
      <c r="K83" s="58"/>
      <c r="L83" s="58"/>
      <c r="M83" s="58"/>
      <c r="N83" s="59"/>
      <c r="O83" s="60"/>
      <c r="P83" s="61">
        <v>625</v>
      </c>
      <c r="Q83" s="62">
        <v>1365</v>
      </c>
      <c r="R83" s="61">
        <f t="shared" si="16"/>
        <v>1990</v>
      </c>
      <c r="S83" s="63">
        <f t="shared" ref="S83:S87" si="26">SUM(O83,R83)</f>
        <v>1990</v>
      </c>
      <c r="T83" s="139"/>
      <c r="U83" s="65">
        <f t="shared" si="2"/>
        <v>1990</v>
      </c>
      <c r="V83" s="66">
        <f t="shared" si="6"/>
        <v>0</v>
      </c>
      <c r="W83" s="48"/>
      <c r="X83" s="49">
        <f t="shared" ref="X83:X87" si="27">(J83*1000)/C83</f>
        <v>0</v>
      </c>
      <c r="Y83" s="50">
        <f t="shared" ref="Y83:Y87" si="28">(K83*1000)/C83</f>
        <v>0</v>
      </c>
      <c r="Z83" s="50">
        <f t="shared" ref="Z83:Z87" si="29">(L83*1000)/C83</f>
        <v>0</v>
      </c>
      <c r="AA83" s="50">
        <f t="shared" ref="AA83:AA87" si="30">(M83*1000)/C83</f>
        <v>0</v>
      </c>
      <c r="AB83" s="51">
        <f t="shared" ref="AB83:AB87" si="31">(N83*1000)/C83</f>
        <v>0</v>
      </c>
      <c r="AC83" s="52">
        <f t="shared" si="17"/>
        <v>0</v>
      </c>
      <c r="AD83" s="53">
        <f>(R83*1000)/C83</f>
        <v>39800</v>
      </c>
      <c r="AE83" s="54">
        <f t="shared" si="18"/>
        <v>39800</v>
      </c>
    </row>
    <row r="84" spans="1:31" ht="18" hidden="1" customHeight="1">
      <c r="A84" s="30">
        <v>321181</v>
      </c>
      <c r="B84" s="108">
        <v>4</v>
      </c>
      <c r="C84" s="32">
        <v>50</v>
      </c>
      <c r="D84" s="72"/>
      <c r="E84" s="73"/>
      <c r="F84" s="73"/>
      <c r="G84" s="73"/>
      <c r="H84" s="36"/>
      <c r="I84" s="905" t="s">
        <v>504</v>
      </c>
      <c r="J84" s="71"/>
      <c r="K84" s="58"/>
      <c r="L84" s="58"/>
      <c r="M84" s="58"/>
      <c r="N84" s="59"/>
      <c r="O84" s="60"/>
      <c r="P84" s="61"/>
      <c r="Q84" s="62"/>
      <c r="R84" s="61">
        <f t="shared" si="16"/>
        <v>0</v>
      </c>
      <c r="S84" s="63">
        <f t="shared" si="26"/>
        <v>0</v>
      </c>
      <c r="T84" s="139"/>
      <c r="U84" s="65">
        <f t="shared" si="2"/>
        <v>0</v>
      </c>
      <c r="V84" s="66">
        <f t="shared" si="6"/>
        <v>0</v>
      </c>
      <c r="W84" s="48"/>
      <c r="X84" s="49"/>
      <c r="Y84" s="50"/>
      <c r="Z84" s="50"/>
      <c r="AA84" s="50"/>
      <c r="AB84" s="51"/>
      <c r="AC84" s="52"/>
      <c r="AD84" s="53">
        <f>(R84*1000)/C84</f>
        <v>0</v>
      </c>
      <c r="AE84" s="54">
        <f t="shared" si="18"/>
        <v>0</v>
      </c>
    </row>
    <row r="85" spans="1:31" ht="18" customHeight="1">
      <c r="A85" s="30">
        <v>321012</v>
      </c>
      <c r="B85" s="108">
        <v>2.8</v>
      </c>
      <c r="C85" s="106">
        <v>25</v>
      </c>
      <c r="D85" s="72" t="s">
        <v>95</v>
      </c>
      <c r="E85" s="73" t="s">
        <v>96</v>
      </c>
      <c r="F85" s="73" t="s">
        <v>97</v>
      </c>
      <c r="G85" s="73" t="s">
        <v>98</v>
      </c>
      <c r="H85" s="36"/>
      <c r="I85" s="36"/>
      <c r="J85" s="71">
        <v>56</v>
      </c>
      <c r="K85" s="58"/>
      <c r="L85" s="58"/>
      <c r="M85" s="58"/>
      <c r="N85" s="59"/>
      <c r="O85" s="60">
        <f t="shared" ref="O85:O98" si="32">SUM(J85:N85)</f>
        <v>56</v>
      </c>
      <c r="P85" s="61"/>
      <c r="Q85" s="62"/>
      <c r="R85" s="61">
        <f t="shared" si="16"/>
        <v>0</v>
      </c>
      <c r="S85" s="63">
        <f t="shared" si="26"/>
        <v>56</v>
      </c>
      <c r="T85" s="139"/>
      <c r="U85" s="65">
        <f t="shared" si="2"/>
        <v>56</v>
      </c>
      <c r="V85" s="66">
        <f t="shared" si="6"/>
        <v>0</v>
      </c>
      <c r="W85" s="48"/>
      <c r="X85" s="49">
        <f t="shared" si="27"/>
        <v>2240</v>
      </c>
      <c r="Y85" s="50">
        <f t="shared" si="28"/>
        <v>0</v>
      </c>
      <c r="Z85" s="50">
        <f t="shared" si="29"/>
        <v>0</v>
      </c>
      <c r="AA85" s="50">
        <f t="shared" si="30"/>
        <v>0</v>
      </c>
      <c r="AB85" s="51">
        <f t="shared" si="31"/>
        <v>0</v>
      </c>
      <c r="AC85" s="52">
        <f t="shared" si="17"/>
        <v>2240</v>
      </c>
      <c r="AD85" s="53">
        <f>(R85*1000)/C85</f>
        <v>0</v>
      </c>
      <c r="AE85" s="54">
        <f t="shared" si="18"/>
        <v>2240</v>
      </c>
    </row>
    <row r="86" spans="1:31" ht="18" hidden="1" customHeight="1">
      <c r="A86" s="30">
        <v>32101870</v>
      </c>
      <c r="B86" s="108">
        <v>2.8</v>
      </c>
      <c r="C86" s="106">
        <v>25</v>
      </c>
      <c r="D86" s="74" t="s">
        <v>99</v>
      </c>
      <c r="E86" s="73"/>
      <c r="F86" s="73"/>
      <c r="G86" s="73"/>
      <c r="H86" s="36"/>
      <c r="I86" s="36"/>
      <c r="J86" s="71"/>
      <c r="K86" s="58"/>
      <c r="L86" s="58"/>
      <c r="M86" s="58"/>
      <c r="N86" s="59"/>
      <c r="O86" s="60">
        <f t="shared" si="32"/>
        <v>0</v>
      </c>
      <c r="P86" s="61"/>
      <c r="Q86" s="62"/>
      <c r="R86" s="61"/>
      <c r="S86" s="63">
        <f t="shared" si="26"/>
        <v>0</v>
      </c>
      <c r="T86" s="139"/>
      <c r="U86" s="65">
        <f t="shared" si="2"/>
        <v>0</v>
      </c>
      <c r="V86" s="66">
        <f t="shared" si="6"/>
        <v>0</v>
      </c>
      <c r="W86" s="48"/>
      <c r="X86" s="49">
        <f t="shared" si="27"/>
        <v>0</v>
      </c>
      <c r="Y86" s="50">
        <f t="shared" si="28"/>
        <v>0</v>
      </c>
      <c r="Z86" s="50">
        <f t="shared" si="29"/>
        <v>0</v>
      </c>
      <c r="AA86" s="50">
        <f t="shared" si="30"/>
        <v>0</v>
      </c>
      <c r="AB86" s="51">
        <f t="shared" si="31"/>
        <v>0</v>
      </c>
      <c r="AC86" s="52">
        <f t="shared" si="17"/>
        <v>0</v>
      </c>
      <c r="AD86" s="53"/>
      <c r="AE86" s="54">
        <f t="shared" si="18"/>
        <v>0</v>
      </c>
    </row>
    <row r="87" spans="1:31" ht="18" customHeight="1">
      <c r="A87" s="30">
        <v>321018</v>
      </c>
      <c r="B87" s="108">
        <v>2.8</v>
      </c>
      <c r="C87" s="106">
        <v>25</v>
      </c>
      <c r="D87" s="137" t="s">
        <v>100</v>
      </c>
      <c r="E87" s="138" t="s">
        <v>101</v>
      </c>
      <c r="F87" s="73"/>
      <c r="G87" s="73"/>
      <c r="H87" s="36"/>
      <c r="I87" s="36"/>
      <c r="J87" s="71">
        <v>8</v>
      </c>
      <c r="K87" s="58"/>
      <c r="L87" s="58"/>
      <c r="M87" s="58"/>
      <c r="N87" s="59"/>
      <c r="O87" s="60">
        <f t="shared" si="32"/>
        <v>8</v>
      </c>
      <c r="P87" s="61"/>
      <c r="Q87" s="62"/>
      <c r="R87" s="61">
        <f t="shared" si="16"/>
        <v>0</v>
      </c>
      <c r="S87" s="63">
        <f t="shared" si="26"/>
        <v>8</v>
      </c>
      <c r="T87" s="139"/>
      <c r="U87" s="65">
        <f t="shared" si="2"/>
        <v>8</v>
      </c>
      <c r="V87" s="66">
        <f t="shared" si="6"/>
        <v>0</v>
      </c>
      <c r="W87" s="48" t="s">
        <v>102</v>
      </c>
      <c r="X87" s="49">
        <f t="shared" si="27"/>
        <v>320</v>
      </c>
      <c r="Y87" s="50">
        <f t="shared" si="28"/>
        <v>0</v>
      </c>
      <c r="Z87" s="50">
        <f t="shared" si="29"/>
        <v>0</v>
      </c>
      <c r="AA87" s="50">
        <f t="shared" si="30"/>
        <v>0</v>
      </c>
      <c r="AB87" s="51">
        <f t="shared" si="31"/>
        <v>0</v>
      </c>
      <c r="AC87" s="52">
        <f t="shared" si="17"/>
        <v>320</v>
      </c>
      <c r="AD87" s="53">
        <f>(R87*1000)/C87</f>
        <v>0</v>
      </c>
      <c r="AE87" s="54">
        <f t="shared" si="18"/>
        <v>320</v>
      </c>
    </row>
    <row r="88" spans="1:31" ht="18" customHeight="1">
      <c r="A88" s="30">
        <v>332101</v>
      </c>
      <c r="B88" s="108">
        <v>4</v>
      </c>
      <c r="C88" s="67" t="s">
        <v>27</v>
      </c>
      <c r="D88" s="68" t="s">
        <v>103</v>
      </c>
      <c r="E88" s="73"/>
      <c r="F88" s="73"/>
      <c r="G88" s="73"/>
      <c r="H88" s="36"/>
      <c r="I88" s="36"/>
      <c r="J88" s="75">
        <v>70</v>
      </c>
      <c r="K88" s="58"/>
      <c r="L88" s="58"/>
      <c r="M88" s="58"/>
      <c r="N88" s="59"/>
      <c r="O88" s="60">
        <f t="shared" si="32"/>
        <v>70</v>
      </c>
      <c r="P88" s="61"/>
      <c r="Q88" s="62"/>
      <c r="R88" s="61"/>
      <c r="S88" s="63"/>
      <c r="T88" s="140">
        <f>SUM(O88,R88)</f>
        <v>70</v>
      </c>
      <c r="U88" s="65">
        <f>SUM(S88:T88)</f>
        <v>70</v>
      </c>
      <c r="V88" s="66">
        <f t="shared" si="6"/>
        <v>0</v>
      </c>
      <c r="W88" s="48"/>
      <c r="X88" s="49"/>
      <c r="Y88" s="50"/>
      <c r="Z88" s="50"/>
      <c r="AA88" s="50"/>
      <c r="AB88" s="51"/>
      <c r="AC88" s="52"/>
      <c r="AD88" s="53"/>
      <c r="AE88" s="54"/>
    </row>
    <row r="89" spans="1:31" ht="18" customHeight="1">
      <c r="A89" s="30">
        <v>332101</v>
      </c>
      <c r="B89" s="108">
        <v>4</v>
      </c>
      <c r="C89" s="32">
        <v>25</v>
      </c>
      <c r="D89" s="72" t="s">
        <v>103</v>
      </c>
      <c r="E89" s="73" t="s">
        <v>104</v>
      </c>
      <c r="F89" s="73" t="s">
        <v>105</v>
      </c>
      <c r="G89" s="73" t="s">
        <v>106</v>
      </c>
      <c r="H89" s="36"/>
      <c r="I89" s="36"/>
      <c r="J89" s="71">
        <v>56</v>
      </c>
      <c r="K89" s="58"/>
      <c r="L89" s="58"/>
      <c r="M89" s="58"/>
      <c r="N89" s="59"/>
      <c r="O89" s="60">
        <f t="shared" si="32"/>
        <v>56</v>
      </c>
      <c r="P89" s="61"/>
      <c r="Q89" s="62"/>
      <c r="R89" s="61">
        <f t="shared" si="16"/>
        <v>0</v>
      </c>
      <c r="S89" s="63">
        <f>SUM(O89,R89)</f>
        <v>56</v>
      </c>
      <c r="T89" s="139"/>
      <c r="U89" s="65">
        <f t="shared" si="2"/>
        <v>56</v>
      </c>
      <c r="V89" s="66">
        <f t="shared" si="6"/>
        <v>0</v>
      </c>
      <c r="W89" s="48"/>
      <c r="X89" s="49">
        <f>(J89*1000)/C89</f>
        <v>2240</v>
      </c>
      <c r="Y89" s="50">
        <f>(K89*1000)/C89</f>
        <v>0</v>
      </c>
      <c r="Z89" s="50">
        <f>(L89*1000)/C89</f>
        <v>0</v>
      </c>
      <c r="AA89" s="50">
        <f>(M89*1000)/C89</f>
        <v>0</v>
      </c>
      <c r="AB89" s="51">
        <f>(N89*1000)/C89</f>
        <v>0</v>
      </c>
      <c r="AC89" s="52">
        <f t="shared" si="17"/>
        <v>2240</v>
      </c>
      <c r="AD89" s="53">
        <f>(R89*1000)/C89</f>
        <v>0</v>
      </c>
      <c r="AE89" s="54">
        <f t="shared" si="18"/>
        <v>2240</v>
      </c>
    </row>
    <row r="90" spans="1:31" ht="18" customHeight="1">
      <c r="A90" s="30">
        <v>332211</v>
      </c>
      <c r="B90" s="108">
        <v>4</v>
      </c>
      <c r="C90" s="67" t="s">
        <v>27</v>
      </c>
      <c r="D90" s="223"/>
      <c r="E90" s="103"/>
      <c r="F90" s="103"/>
      <c r="G90" s="103"/>
      <c r="H90" s="104"/>
      <c r="I90" s="89" t="s">
        <v>107</v>
      </c>
      <c r="J90" s="224"/>
      <c r="K90" s="58"/>
      <c r="L90" s="58"/>
      <c r="M90" s="58"/>
      <c r="N90" s="59"/>
      <c r="O90" s="60">
        <f t="shared" si="32"/>
        <v>0</v>
      </c>
      <c r="P90" s="92"/>
      <c r="Q90" s="109">
        <v>60</v>
      </c>
      <c r="R90" s="92">
        <f>SUM(P90:Q90)</f>
        <v>60</v>
      </c>
      <c r="S90" s="63"/>
      <c r="T90" s="70">
        <f>SUM(O90,R90)</f>
        <v>60</v>
      </c>
      <c r="U90" s="65">
        <f t="shared" si="2"/>
        <v>60</v>
      </c>
      <c r="V90" s="66">
        <f t="shared" ref="V90:V153" si="33">O90+R90-U90</f>
        <v>0</v>
      </c>
      <c r="W90" s="48"/>
      <c r="X90" s="49"/>
      <c r="Y90" s="50"/>
      <c r="Z90" s="50"/>
      <c r="AA90" s="50"/>
      <c r="AB90" s="51"/>
      <c r="AC90" s="52"/>
      <c r="AD90" s="53"/>
      <c r="AE90" s="54"/>
    </row>
    <row r="91" spans="1:31" ht="18" customHeight="1">
      <c r="A91" s="30">
        <v>332211</v>
      </c>
      <c r="B91" s="191">
        <v>4</v>
      </c>
      <c r="C91" s="32">
        <v>50</v>
      </c>
      <c r="D91" s="72"/>
      <c r="E91" s="73"/>
      <c r="F91" s="73"/>
      <c r="G91" s="73"/>
      <c r="H91" s="36"/>
      <c r="I91" s="97" t="s">
        <v>108</v>
      </c>
      <c r="J91" s="71"/>
      <c r="K91" s="58"/>
      <c r="L91" s="58"/>
      <c r="M91" s="58"/>
      <c r="N91" s="59"/>
      <c r="O91" s="60"/>
      <c r="P91" s="61"/>
      <c r="Q91" s="62">
        <v>370</v>
      </c>
      <c r="R91" s="61">
        <f>SUM(P91:Q91)</f>
        <v>370</v>
      </c>
      <c r="S91" s="63">
        <f>SUM(O91,R91)</f>
        <v>370</v>
      </c>
      <c r="T91" s="139"/>
      <c r="U91" s="65">
        <f t="shared" si="2"/>
        <v>370</v>
      </c>
      <c r="V91" s="66">
        <f t="shared" si="33"/>
        <v>0</v>
      </c>
      <c r="W91" s="48"/>
      <c r="X91" s="49">
        <f>(J91*1000)/C91</f>
        <v>0</v>
      </c>
      <c r="Y91" s="50">
        <f>(K91*1000)/C91</f>
        <v>0</v>
      </c>
      <c r="Z91" s="50">
        <f>(L91*1000)/C91</f>
        <v>0</v>
      </c>
      <c r="AA91" s="50">
        <f>(M91*1000)/C91</f>
        <v>0</v>
      </c>
      <c r="AB91" s="51">
        <f>(N91*1000)/C91</f>
        <v>0</v>
      </c>
      <c r="AC91" s="52">
        <f t="shared" si="17"/>
        <v>0</v>
      </c>
      <c r="AD91" s="53">
        <f>(R91*1000)/C91</f>
        <v>7400</v>
      </c>
      <c r="AE91" s="54">
        <f t="shared" si="18"/>
        <v>7400</v>
      </c>
    </row>
    <row r="92" spans="1:31" ht="18" hidden="1" customHeight="1">
      <c r="A92" s="30">
        <v>332481</v>
      </c>
      <c r="B92" s="108">
        <v>3.5</v>
      </c>
      <c r="C92" s="67" t="s">
        <v>27</v>
      </c>
      <c r="D92" s="72"/>
      <c r="E92" s="73"/>
      <c r="F92" s="73"/>
      <c r="G92" s="73"/>
      <c r="H92" s="36"/>
      <c r="I92" s="89" t="s">
        <v>109</v>
      </c>
      <c r="J92" s="71"/>
      <c r="K92" s="58"/>
      <c r="L92" s="58"/>
      <c r="M92" s="58"/>
      <c r="N92" s="59"/>
      <c r="O92" s="60"/>
      <c r="P92" s="92"/>
      <c r="Q92" s="109"/>
      <c r="R92" s="92">
        <f>SUM(P92:Q92)</f>
        <v>0</v>
      </c>
      <c r="S92" s="63"/>
      <c r="T92" s="64">
        <f>SUM(O92,R92)</f>
        <v>0</v>
      </c>
      <c r="U92" s="65">
        <f t="shared" si="2"/>
        <v>0</v>
      </c>
      <c r="V92" s="66">
        <f t="shared" si="33"/>
        <v>0</v>
      </c>
      <c r="W92" s="48"/>
      <c r="X92" s="49"/>
      <c r="Y92" s="50"/>
      <c r="Z92" s="50"/>
      <c r="AA92" s="50"/>
      <c r="AB92" s="51"/>
      <c r="AC92" s="52"/>
      <c r="AD92" s="53"/>
      <c r="AE92" s="54"/>
    </row>
    <row r="93" spans="1:31" ht="18" hidden="1" customHeight="1">
      <c r="A93" s="30">
        <v>332481</v>
      </c>
      <c r="B93" s="108">
        <v>4</v>
      </c>
      <c r="C93" s="225">
        <v>50</v>
      </c>
      <c r="D93" s="73"/>
      <c r="E93" s="73"/>
      <c r="F93" s="73"/>
      <c r="G93" s="73"/>
      <c r="H93" s="36"/>
      <c r="I93" s="97" t="s">
        <v>110</v>
      </c>
      <c r="J93" s="71"/>
      <c r="K93" s="58"/>
      <c r="L93" s="58"/>
      <c r="M93" s="58"/>
      <c r="N93" s="59"/>
      <c r="O93" s="60"/>
      <c r="P93" s="61"/>
      <c r="Q93" s="62"/>
      <c r="R93" s="61">
        <f t="shared" si="16"/>
        <v>0</v>
      </c>
      <c r="S93" s="63">
        <f>SUM(O93,R93)</f>
        <v>0</v>
      </c>
      <c r="T93" s="139"/>
      <c r="U93" s="65">
        <f t="shared" si="2"/>
        <v>0</v>
      </c>
      <c r="V93" s="66">
        <f t="shared" si="33"/>
        <v>0</v>
      </c>
      <c r="W93" s="48"/>
      <c r="X93" s="49">
        <f>(J93*1000)/C93</f>
        <v>0</v>
      </c>
      <c r="Y93" s="50">
        <f>(K93*1000)/C93</f>
        <v>0</v>
      </c>
      <c r="Z93" s="50">
        <f>(L93*1000)/C93</f>
        <v>0</v>
      </c>
      <c r="AA93" s="50">
        <f>(M93*1000)/C93</f>
        <v>0</v>
      </c>
      <c r="AB93" s="51">
        <f>(N93*1000)/C93</f>
        <v>0</v>
      </c>
      <c r="AC93" s="52">
        <f t="shared" si="17"/>
        <v>0</v>
      </c>
      <c r="AD93" s="53">
        <f>(R93*1000)/C93</f>
        <v>0</v>
      </c>
      <c r="AE93" s="54">
        <f t="shared" si="18"/>
        <v>0</v>
      </c>
    </row>
    <row r="94" spans="1:31" ht="18" hidden="1" customHeight="1">
      <c r="A94" s="30">
        <v>332301</v>
      </c>
      <c r="B94" s="108">
        <v>4</v>
      </c>
      <c r="C94" s="67" t="s">
        <v>27</v>
      </c>
      <c r="D94" s="68" t="s">
        <v>111</v>
      </c>
      <c r="E94" s="73"/>
      <c r="F94" s="73"/>
      <c r="G94" s="73"/>
      <c r="H94" s="36"/>
      <c r="I94" s="36"/>
      <c r="J94" s="57"/>
      <c r="K94" s="58"/>
      <c r="L94" s="58"/>
      <c r="M94" s="58"/>
      <c r="N94" s="59"/>
      <c r="O94" s="60">
        <f t="shared" si="32"/>
        <v>0</v>
      </c>
      <c r="P94" s="61"/>
      <c r="Q94" s="62"/>
      <c r="R94" s="61"/>
      <c r="S94" s="63"/>
      <c r="T94" s="145">
        <f>SUM(O94,R94)</f>
        <v>0</v>
      </c>
      <c r="U94" s="65">
        <f>SUM(S94:T94)</f>
        <v>0</v>
      </c>
      <c r="V94" s="66">
        <f t="shared" si="33"/>
        <v>0</v>
      </c>
      <c r="W94" s="48"/>
      <c r="X94" s="49"/>
      <c r="Y94" s="50"/>
      <c r="Z94" s="50"/>
      <c r="AA94" s="50"/>
      <c r="AB94" s="51"/>
      <c r="AC94" s="52"/>
      <c r="AD94" s="53"/>
      <c r="AE94" s="54"/>
    </row>
    <row r="95" spans="1:31" ht="18" hidden="1" customHeight="1">
      <c r="A95" s="30">
        <v>332121</v>
      </c>
      <c r="B95" s="108">
        <v>4</v>
      </c>
      <c r="C95" s="32">
        <v>25</v>
      </c>
      <c r="D95" s="141" t="s">
        <v>112</v>
      </c>
      <c r="E95" s="73"/>
      <c r="F95" s="73"/>
      <c r="G95" s="73"/>
      <c r="H95" s="36"/>
      <c r="I95" s="36"/>
      <c r="J95" s="57"/>
      <c r="K95" s="58"/>
      <c r="L95" s="58"/>
      <c r="M95" s="58"/>
      <c r="N95" s="59"/>
      <c r="O95" s="60">
        <f t="shared" si="32"/>
        <v>0</v>
      </c>
      <c r="P95" s="61"/>
      <c r="Q95" s="226"/>
      <c r="R95" s="61"/>
      <c r="S95" s="63">
        <f t="shared" ref="S95:S117" si="34">SUM(O95,R95)</f>
        <v>0</v>
      </c>
      <c r="T95" s="227"/>
      <c r="U95" s="65">
        <f t="shared" si="2"/>
        <v>0</v>
      </c>
      <c r="V95" s="66">
        <f t="shared" si="33"/>
        <v>0</v>
      </c>
      <c r="W95" s="48"/>
      <c r="X95" s="49">
        <f t="shared" ref="X95:X117" si="35">(J95*1000)/C95</f>
        <v>0</v>
      </c>
      <c r="Y95" s="50"/>
      <c r="Z95" s="50"/>
      <c r="AA95" s="50"/>
      <c r="AB95" s="51"/>
      <c r="AC95" s="52">
        <f t="shared" si="17"/>
        <v>0</v>
      </c>
      <c r="AD95" s="53"/>
      <c r="AE95" s="54">
        <f t="shared" si="18"/>
        <v>0</v>
      </c>
    </row>
    <row r="96" spans="1:31" ht="18" customHeight="1">
      <c r="A96" s="30">
        <v>332301</v>
      </c>
      <c r="B96" s="108">
        <v>4</v>
      </c>
      <c r="C96" s="106">
        <v>25</v>
      </c>
      <c r="D96" s="72">
        <v>553</v>
      </c>
      <c r="E96" s="73">
        <v>953</v>
      </c>
      <c r="F96" s="73" t="s">
        <v>113</v>
      </c>
      <c r="G96" s="73">
        <v>9653</v>
      </c>
      <c r="H96" s="36"/>
      <c r="I96" s="36"/>
      <c r="J96" s="71">
        <v>40</v>
      </c>
      <c r="K96" s="58">
        <v>16</v>
      </c>
      <c r="L96" s="58"/>
      <c r="M96" s="58"/>
      <c r="N96" s="59"/>
      <c r="O96" s="60">
        <f>SUM(J96:N96)</f>
        <v>56</v>
      </c>
      <c r="P96" s="61"/>
      <c r="Q96" s="226"/>
      <c r="R96" s="61">
        <f t="shared" si="16"/>
        <v>0</v>
      </c>
      <c r="S96" s="63">
        <f t="shared" si="34"/>
        <v>56</v>
      </c>
      <c r="T96" s="139"/>
      <c r="U96" s="65">
        <f t="shared" si="2"/>
        <v>56</v>
      </c>
      <c r="V96" s="66">
        <f t="shared" si="33"/>
        <v>0</v>
      </c>
      <c r="W96" s="48"/>
      <c r="X96" s="49">
        <f>(J96*1000)/C96</f>
        <v>1600</v>
      </c>
      <c r="Y96" s="50">
        <f t="shared" ref="Y96:Y117" si="36">(K96*1000)/C96</f>
        <v>640</v>
      </c>
      <c r="Z96" s="50">
        <f t="shared" ref="Z96:Z117" si="37">(L96*1000)/C96</f>
        <v>0</v>
      </c>
      <c r="AA96" s="50">
        <f t="shared" ref="AA96:AA117" si="38">(M96*1000)/C96</f>
        <v>0</v>
      </c>
      <c r="AB96" s="51">
        <f t="shared" ref="AB96:AB117" si="39">(N96*1000)/C96</f>
        <v>0</v>
      </c>
      <c r="AC96" s="52">
        <f t="shared" si="17"/>
        <v>2240</v>
      </c>
      <c r="AD96" s="53">
        <f t="shared" ref="AD96:AD117" si="40">(R96*1000)/C96</f>
        <v>0</v>
      </c>
      <c r="AE96" s="54">
        <f t="shared" si="18"/>
        <v>2240</v>
      </c>
    </row>
    <row r="97" spans="1:31" ht="18" customHeight="1">
      <c r="A97" s="30">
        <v>321041</v>
      </c>
      <c r="B97" s="108">
        <v>4</v>
      </c>
      <c r="C97" s="106">
        <v>25</v>
      </c>
      <c r="D97" s="72"/>
      <c r="E97" s="73"/>
      <c r="F97" s="73"/>
      <c r="G97" s="73"/>
      <c r="H97" s="89">
        <v>6953</v>
      </c>
      <c r="I97" s="36"/>
      <c r="J97" s="71"/>
      <c r="K97" s="58"/>
      <c r="L97" s="58"/>
      <c r="M97" s="58"/>
      <c r="N97" s="59">
        <v>8</v>
      </c>
      <c r="O97" s="60">
        <f t="shared" si="32"/>
        <v>8</v>
      </c>
      <c r="P97" s="61"/>
      <c r="Q97" s="62"/>
      <c r="R97" s="61">
        <f t="shared" si="16"/>
        <v>0</v>
      </c>
      <c r="S97" s="63">
        <f t="shared" si="34"/>
        <v>8</v>
      </c>
      <c r="T97" s="139"/>
      <c r="U97" s="65">
        <f t="shared" si="2"/>
        <v>8</v>
      </c>
      <c r="V97" s="66">
        <f t="shared" si="33"/>
        <v>0</v>
      </c>
      <c r="W97" s="48"/>
      <c r="X97" s="49">
        <f t="shared" si="35"/>
        <v>0</v>
      </c>
      <c r="Y97" s="50">
        <f t="shared" si="36"/>
        <v>0</v>
      </c>
      <c r="Z97" s="50">
        <f t="shared" si="37"/>
        <v>0</v>
      </c>
      <c r="AA97" s="50">
        <f t="shared" si="38"/>
        <v>0</v>
      </c>
      <c r="AB97" s="51">
        <f t="shared" si="39"/>
        <v>320</v>
      </c>
      <c r="AC97" s="52">
        <f t="shared" si="17"/>
        <v>320</v>
      </c>
      <c r="AD97" s="53">
        <f t="shared" si="40"/>
        <v>0</v>
      </c>
      <c r="AE97" s="54">
        <f t="shared" si="18"/>
        <v>320</v>
      </c>
    </row>
    <row r="98" spans="1:31" ht="18" hidden="1" customHeight="1">
      <c r="A98" s="30">
        <v>332341</v>
      </c>
      <c r="B98" s="108">
        <v>4</v>
      </c>
      <c r="C98" s="32">
        <v>25</v>
      </c>
      <c r="D98" s="72"/>
      <c r="E98" s="73"/>
      <c r="F98" s="73"/>
      <c r="G98" s="73"/>
      <c r="H98" s="89">
        <v>6954</v>
      </c>
      <c r="I98" s="36"/>
      <c r="J98" s="71"/>
      <c r="K98" s="58"/>
      <c r="L98" s="58"/>
      <c r="M98" s="58"/>
      <c r="N98" s="228"/>
      <c r="O98" s="60">
        <f t="shared" si="32"/>
        <v>0</v>
      </c>
      <c r="P98" s="61"/>
      <c r="Q98" s="62"/>
      <c r="R98" s="61">
        <f t="shared" si="16"/>
        <v>0</v>
      </c>
      <c r="S98" s="63">
        <f t="shared" si="34"/>
        <v>0</v>
      </c>
      <c r="T98" s="139"/>
      <c r="U98" s="65">
        <f t="shared" si="2"/>
        <v>0</v>
      </c>
      <c r="V98" s="66">
        <f t="shared" si="33"/>
        <v>0</v>
      </c>
      <c r="W98" s="48"/>
      <c r="X98" s="49">
        <f t="shared" si="35"/>
        <v>0</v>
      </c>
      <c r="Y98" s="50">
        <f t="shared" si="36"/>
        <v>0</v>
      </c>
      <c r="Z98" s="50">
        <f t="shared" si="37"/>
        <v>0</v>
      </c>
      <c r="AA98" s="50">
        <f t="shared" si="38"/>
        <v>0</v>
      </c>
      <c r="AB98" s="51">
        <f t="shared" si="39"/>
        <v>0</v>
      </c>
      <c r="AC98" s="52">
        <f t="shared" si="17"/>
        <v>0</v>
      </c>
      <c r="AD98" s="53">
        <f t="shared" si="40"/>
        <v>0</v>
      </c>
      <c r="AE98" s="54">
        <f t="shared" si="18"/>
        <v>0</v>
      </c>
    </row>
    <row r="99" spans="1:31" ht="18" hidden="1" customHeight="1">
      <c r="A99" s="30">
        <v>300010</v>
      </c>
      <c r="B99" s="31" t="s">
        <v>114</v>
      </c>
      <c r="C99" s="32">
        <v>5</v>
      </c>
      <c r="D99" s="72" t="s">
        <v>115</v>
      </c>
      <c r="E99" s="73" t="s">
        <v>116</v>
      </c>
      <c r="F99" s="73" t="s">
        <v>117</v>
      </c>
      <c r="G99" s="73" t="s">
        <v>118</v>
      </c>
      <c r="H99" s="36" t="s">
        <v>119</v>
      </c>
      <c r="I99" s="36"/>
      <c r="J99" s="37"/>
      <c r="K99" s="38"/>
      <c r="L99" s="38"/>
      <c r="M99" s="38"/>
      <c r="N99" s="39"/>
      <c r="O99" s="40">
        <f t="shared" si="15"/>
        <v>0</v>
      </c>
      <c r="P99" s="41"/>
      <c r="Q99" s="42"/>
      <c r="R99" s="41">
        <f t="shared" si="16"/>
        <v>0</v>
      </c>
      <c r="S99" s="44">
        <f t="shared" si="34"/>
        <v>0</v>
      </c>
      <c r="T99" s="45"/>
      <c r="U99" s="46">
        <f t="shared" si="2"/>
        <v>0</v>
      </c>
      <c r="V99" s="66">
        <f t="shared" si="33"/>
        <v>0</v>
      </c>
      <c r="W99" s="48"/>
      <c r="X99" s="49">
        <f t="shared" si="35"/>
        <v>0</v>
      </c>
      <c r="Y99" s="50">
        <f t="shared" si="36"/>
        <v>0</v>
      </c>
      <c r="Z99" s="50">
        <f t="shared" si="37"/>
        <v>0</v>
      </c>
      <c r="AA99" s="50">
        <f t="shared" si="38"/>
        <v>0</v>
      </c>
      <c r="AB99" s="51">
        <f t="shared" si="39"/>
        <v>0</v>
      </c>
      <c r="AC99" s="52">
        <f t="shared" si="17"/>
        <v>0</v>
      </c>
      <c r="AD99" s="53">
        <f t="shared" si="40"/>
        <v>0</v>
      </c>
      <c r="AE99" s="54">
        <f t="shared" si="18"/>
        <v>0</v>
      </c>
    </row>
    <row r="100" spans="1:31" ht="18" hidden="1" customHeight="1">
      <c r="A100" s="77">
        <v>300010</v>
      </c>
      <c r="B100" s="229" t="s">
        <v>114</v>
      </c>
      <c r="C100" s="78">
        <v>25</v>
      </c>
      <c r="D100" s="79" t="s">
        <v>115</v>
      </c>
      <c r="E100" s="73" t="s">
        <v>116</v>
      </c>
      <c r="F100" s="73" t="s">
        <v>117</v>
      </c>
      <c r="G100" s="73" t="s">
        <v>118</v>
      </c>
      <c r="H100" s="36" t="s">
        <v>119</v>
      </c>
      <c r="I100" s="81"/>
      <c r="J100" s="37"/>
      <c r="K100" s="38"/>
      <c r="L100" s="38"/>
      <c r="M100" s="38"/>
      <c r="N100" s="39"/>
      <c r="O100" s="40">
        <f t="shared" si="15"/>
        <v>0</v>
      </c>
      <c r="P100" s="41"/>
      <c r="Q100" s="42"/>
      <c r="R100" s="41">
        <f t="shared" si="16"/>
        <v>0</v>
      </c>
      <c r="S100" s="44">
        <f t="shared" si="34"/>
        <v>0</v>
      </c>
      <c r="T100" s="45"/>
      <c r="U100" s="46">
        <f t="shared" si="2"/>
        <v>0</v>
      </c>
      <c r="V100" s="66">
        <f t="shared" si="33"/>
        <v>0</v>
      </c>
      <c r="W100" s="48"/>
      <c r="X100" s="49">
        <f t="shared" si="35"/>
        <v>0</v>
      </c>
      <c r="Y100" s="50">
        <f t="shared" si="36"/>
        <v>0</v>
      </c>
      <c r="Z100" s="50">
        <f t="shared" si="37"/>
        <v>0</v>
      </c>
      <c r="AA100" s="50">
        <f t="shared" si="38"/>
        <v>0</v>
      </c>
      <c r="AB100" s="51">
        <f t="shared" si="39"/>
        <v>0</v>
      </c>
      <c r="AC100" s="52">
        <f t="shared" si="17"/>
        <v>0</v>
      </c>
      <c r="AD100" s="53">
        <f t="shared" si="40"/>
        <v>0</v>
      </c>
      <c r="AE100" s="54">
        <f t="shared" si="18"/>
        <v>0</v>
      </c>
    </row>
    <row r="101" spans="1:31" ht="18" hidden="1" customHeight="1">
      <c r="A101" s="30">
        <v>300000</v>
      </c>
      <c r="B101" s="31" t="s">
        <v>114</v>
      </c>
      <c r="C101" s="32">
        <v>5</v>
      </c>
      <c r="D101" s="72">
        <v>150</v>
      </c>
      <c r="E101" s="73">
        <v>750</v>
      </c>
      <c r="F101" s="73" t="s">
        <v>120</v>
      </c>
      <c r="G101" s="73">
        <v>9250</v>
      </c>
      <c r="H101" s="36">
        <v>8250</v>
      </c>
      <c r="I101" s="36"/>
      <c r="J101" s="37"/>
      <c r="K101" s="38"/>
      <c r="L101" s="38"/>
      <c r="M101" s="38"/>
      <c r="N101" s="39"/>
      <c r="O101" s="40">
        <f t="shared" si="15"/>
        <v>0</v>
      </c>
      <c r="P101" s="41"/>
      <c r="Q101" s="42"/>
      <c r="R101" s="41">
        <f t="shared" si="16"/>
        <v>0</v>
      </c>
      <c r="S101" s="44">
        <f t="shared" si="34"/>
        <v>0</v>
      </c>
      <c r="T101" s="45"/>
      <c r="U101" s="46">
        <f t="shared" si="2"/>
        <v>0</v>
      </c>
      <c r="V101" s="66">
        <f t="shared" si="33"/>
        <v>0</v>
      </c>
      <c r="W101" s="48"/>
      <c r="X101" s="49">
        <f t="shared" si="35"/>
        <v>0</v>
      </c>
      <c r="Y101" s="50">
        <f t="shared" si="36"/>
        <v>0</v>
      </c>
      <c r="Z101" s="50">
        <f t="shared" si="37"/>
        <v>0</v>
      </c>
      <c r="AA101" s="50">
        <f t="shared" si="38"/>
        <v>0</v>
      </c>
      <c r="AB101" s="51">
        <f t="shared" si="39"/>
        <v>0</v>
      </c>
      <c r="AC101" s="52">
        <f t="shared" si="17"/>
        <v>0</v>
      </c>
      <c r="AD101" s="53">
        <f t="shared" si="40"/>
        <v>0</v>
      </c>
      <c r="AE101" s="54">
        <f t="shared" si="18"/>
        <v>0</v>
      </c>
    </row>
    <row r="102" spans="1:31" ht="18" hidden="1" customHeight="1">
      <c r="A102" s="30">
        <v>300000</v>
      </c>
      <c r="B102" s="31" t="s">
        <v>114</v>
      </c>
      <c r="C102" s="32">
        <v>25</v>
      </c>
      <c r="D102" s="72">
        <v>150</v>
      </c>
      <c r="E102" s="73">
        <v>750</v>
      </c>
      <c r="F102" s="73" t="s">
        <v>120</v>
      </c>
      <c r="G102" s="73">
        <v>9250</v>
      </c>
      <c r="H102" s="36">
        <v>8250</v>
      </c>
      <c r="I102" s="36"/>
      <c r="J102" s="37"/>
      <c r="K102" s="38"/>
      <c r="L102" s="38"/>
      <c r="M102" s="38"/>
      <c r="N102" s="39"/>
      <c r="O102" s="40">
        <f t="shared" si="15"/>
        <v>0</v>
      </c>
      <c r="P102" s="41"/>
      <c r="Q102" s="42"/>
      <c r="R102" s="41">
        <f t="shared" si="16"/>
        <v>0</v>
      </c>
      <c r="S102" s="44">
        <f t="shared" si="34"/>
        <v>0</v>
      </c>
      <c r="T102" s="45"/>
      <c r="U102" s="46">
        <f t="shared" si="2"/>
        <v>0</v>
      </c>
      <c r="V102" s="66">
        <f t="shared" si="33"/>
        <v>0</v>
      </c>
      <c r="W102" s="48"/>
      <c r="X102" s="49">
        <f t="shared" si="35"/>
        <v>0</v>
      </c>
      <c r="Y102" s="50">
        <f t="shared" si="36"/>
        <v>0</v>
      </c>
      <c r="Z102" s="50">
        <f t="shared" si="37"/>
        <v>0</v>
      </c>
      <c r="AA102" s="50">
        <f t="shared" si="38"/>
        <v>0</v>
      </c>
      <c r="AB102" s="51">
        <f t="shared" si="39"/>
        <v>0</v>
      </c>
      <c r="AC102" s="52">
        <f t="shared" si="17"/>
        <v>0</v>
      </c>
      <c r="AD102" s="53">
        <f t="shared" si="40"/>
        <v>0</v>
      </c>
      <c r="AE102" s="54">
        <f t="shared" si="18"/>
        <v>0</v>
      </c>
    </row>
    <row r="103" spans="1:31" ht="18" hidden="1" customHeight="1">
      <c r="A103" s="172">
        <v>300030</v>
      </c>
      <c r="B103" s="31" t="s">
        <v>114</v>
      </c>
      <c r="C103" s="96">
        <v>5</v>
      </c>
      <c r="D103" s="165" t="s">
        <v>121</v>
      </c>
      <c r="E103" s="103" t="s">
        <v>122</v>
      </c>
      <c r="F103" s="103" t="s">
        <v>123</v>
      </c>
      <c r="G103" s="103" t="s">
        <v>124</v>
      </c>
      <c r="H103" s="103" t="s">
        <v>125</v>
      </c>
      <c r="I103" s="104"/>
      <c r="J103" s="37"/>
      <c r="K103" s="38"/>
      <c r="L103" s="38"/>
      <c r="M103" s="38"/>
      <c r="N103" s="39"/>
      <c r="O103" s="40">
        <f t="shared" si="15"/>
        <v>0</v>
      </c>
      <c r="P103" s="41"/>
      <c r="Q103" s="42"/>
      <c r="R103" s="41">
        <f t="shared" si="16"/>
        <v>0</v>
      </c>
      <c r="S103" s="44">
        <f t="shared" si="34"/>
        <v>0</v>
      </c>
      <c r="T103" s="45"/>
      <c r="U103" s="46">
        <f t="shared" si="2"/>
        <v>0</v>
      </c>
      <c r="V103" s="66">
        <f t="shared" si="33"/>
        <v>0</v>
      </c>
      <c r="W103" s="48"/>
      <c r="X103" s="49">
        <f t="shared" si="35"/>
        <v>0</v>
      </c>
      <c r="Y103" s="50">
        <f t="shared" si="36"/>
        <v>0</v>
      </c>
      <c r="Z103" s="50">
        <f t="shared" si="37"/>
        <v>0</v>
      </c>
      <c r="AA103" s="50">
        <f t="shared" si="38"/>
        <v>0</v>
      </c>
      <c r="AB103" s="51">
        <f t="shared" si="39"/>
        <v>0</v>
      </c>
      <c r="AC103" s="52">
        <f t="shared" si="17"/>
        <v>0</v>
      </c>
      <c r="AD103" s="53">
        <f t="shared" si="40"/>
        <v>0</v>
      </c>
      <c r="AE103" s="54">
        <f t="shared" si="18"/>
        <v>0</v>
      </c>
    </row>
    <row r="104" spans="1:31" ht="18" hidden="1" customHeight="1">
      <c r="A104" s="172">
        <v>300030</v>
      </c>
      <c r="B104" s="31" t="s">
        <v>114</v>
      </c>
      <c r="C104" s="96">
        <v>25</v>
      </c>
      <c r="D104" s="165" t="s">
        <v>121</v>
      </c>
      <c r="E104" s="103" t="s">
        <v>122</v>
      </c>
      <c r="F104" s="103" t="s">
        <v>123</v>
      </c>
      <c r="G104" s="103" t="s">
        <v>124</v>
      </c>
      <c r="H104" s="103" t="s">
        <v>125</v>
      </c>
      <c r="I104" s="104"/>
      <c r="J104" s="37"/>
      <c r="K104" s="38"/>
      <c r="L104" s="38"/>
      <c r="M104" s="38"/>
      <c r="N104" s="39"/>
      <c r="O104" s="40">
        <f t="shared" si="15"/>
        <v>0</v>
      </c>
      <c r="P104" s="41"/>
      <c r="Q104" s="42"/>
      <c r="R104" s="41">
        <f t="shared" si="16"/>
        <v>0</v>
      </c>
      <c r="S104" s="44">
        <f t="shared" si="34"/>
        <v>0</v>
      </c>
      <c r="T104" s="45"/>
      <c r="U104" s="46">
        <f t="shared" si="2"/>
        <v>0</v>
      </c>
      <c r="V104" s="66">
        <f t="shared" si="33"/>
        <v>0</v>
      </c>
      <c r="W104" s="48"/>
      <c r="X104" s="49">
        <f t="shared" si="35"/>
        <v>0</v>
      </c>
      <c r="Y104" s="50">
        <f t="shared" si="36"/>
        <v>0</v>
      </c>
      <c r="Z104" s="50">
        <f t="shared" si="37"/>
        <v>0</v>
      </c>
      <c r="AA104" s="50">
        <f t="shared" si="38"/>
        <v>0</v>
      </c>
      <c r="AB104" s="51">
        <f t="shared" si="39"/>
        <v>0</v>
      </c>
      <c r="AC104" s="52">
        <f t="shared" si="17"/>
        <v>0</v>
      </c>
      <c r="AD104" s="53">
        <f t="shared" si="40"/>
        <v>0</v>
      </c>
      <c r="AE104" s="54">
        <f t="shared" si="18"/>
        <v>0</v>
      </c>
    </row>
    <row r="105" spans="1:31" ht="18" hidden="1" customHeight="1">
      <c r="A105" s="172">
        <v>300400</v>
      </c>
      <c r="B105" s="31" t="s">
        <v>114</v>
      </c>
      <c r="C105" s="96">
        <v>5</v>
      </c>
      <c r="D105" s="165" t="s">
        <v>126</v>
      </c>
      <c r="E105" s="103"/>
      <c r="F105" s="103"/>
      <c r="G105" s="103"/>
      <c r="H105" s="103"/>
      <c r="I105" s="104"/>
      <c r="J105" s="37"/>
      <c r="K105" s="38"/>
      <c r="L105" s="38"/>
      <c r="M105" s="38"/>
      <c r="N105" s="39"/>
      <c r="O105" s="40">
        <f t="shared" si="15"/>
        <v>0</v>
      </c>
      <c r="P105" s="41"/>
      <c r="Q105" s="42"/>
      <c r="R105" s="41">
        <f t="shared" si="16"/>
        <v>0</v>
      </c>
      <c r="S105" s="44">
        <f t="shared" si="34"/>
        <v>0</v>
      </c>
      <c r="T105" s="45"/>
      <c r="U105" s="46">
        <f t="shared" si="2"/>
        <v>0</v>
      </c>
      <c r="V105" s="66">
        <f t="shared" si="33"/>
        <v>0</v>
      </c>
      <c r="W105" s="48"/>
      <c r="X105" s="49">
        <f t="shared" si="35"/>
        <v>0</v>
      </c>
      <c r="Y105" s="50">
        <f t="shared" si="36"/>
        <v>0</v>
      </c>
      <c r="Z105" s="50">
        <f t="shared" si="37"/>
        <v>0</v>
      </c>
      <c r="AA105" s="50">
        <f t="shared" si="38"/>
        <v>0</v>
      </c>
      <c r="AB105" s="51">
        <f t="shared" si="39"/>
        <v>0</v>
      </c>
      <c r="AC105" s="52">
        <f t="shared" si="17"/>
        <v>0</v>
      </c>
      <c r="AD105" s="53">
        <f t="shared" si="40"/>
        <v>0</v>
      </c>
      <c r="AE105" s="54">
        <f t="shared" si="18"/>
        <v>0</v>
      </c>
    </row>
    <row r="106" spans="1:31" ht="18" hidden="1" customHeight="1">
      <c r="A106" s="172">
        <v>300400</v>
      </c>
      <c r="B106" s="31" t="s">
        <v>114</v>
      </c>
      <c r="C106" s="96">
        <v>25</v>
      </c>
      <c r="D106" s="165" t="s">
        <v>126</v>
      </c>
      <c r="E106" s="103"/>
      <c r="F106" s="103"/>
      <c r="G106" s="103"/>
      <c r="H106" s="103"/>
      <c r="I106" s="104"/>
      <c r="J106" s="37"/>
      <c r="K106" s="38"/>
      <c r="L106" s="38"/>
      <c r="M106" s="38"/>
      <c r="N106" s="39"/>
      <c r="O106" s="40">
        <f t="shared" si="15"/>
        <v>0</v>
      </c>
      <c r="P106" s="41"/>
      <c r="Q106" s="42"/>
      <c r="R106" s="41">
        <f t="shared" si="16"/>
        <v>0</v>
      </c>
      <c r="S106" s="44">
        <f t="shared" si="34"/>
        <v>0</v>
      </c>
      <c r="T106" s="45"/>
      <c r="U106" s="46">
        <f t="shared" si="2"/>
        <v>0</v>
      </c>
      <c r="V106" s="66">
        <f t="shared" si="33"/>
        <v>0</v>
      </c>
      <c r="W106" s="48"/>
      <c r="X106" s="49">
        <f t="shared" si="35"/>
        <v>0</v>
      </c>
      <c r="Y106" s="50">
        <f t="shared" si="36"/>
        <v>0</v>
      </c>
      <c r="Z106" s="50">
        <f t="shared" si="37"/>
        <v>0</v>
      </c>
      <c r="AA106" s="50">
        <f t="shared" si="38"/>
        <v>0</v>
      </c>
      <c r="AB106" s="51">
        <f t="shared" si="39"/>
        <v>0</v>
      </c>
      <c r="AC106" s="52">
        <f t="shared" si="17"/>
        <v>0</v>
      </c>
      <c r="AD106" s="53">
        <f t="shared" si="40"/>
        <v>0</v>
      </c>
      <c r="AE106" s="54">
        <f t="shared" si="18"/>
        <v>0</v>
      </c>
    </row>
    <row r="107" spans="1:31" ht="18" hidden="1" customHeight="1">
      <c r="A107" s="30">
        <v>300400</v>
      </c>
      <c r="B107" s="31" t="s">
        <v>114</v>
      </c>
      <c r="C107" s="32">
        <v>5</v>
      </c>
      <c r="D107" s="72">
        <v>151</v>
      </c>
      <c r="E107" s="73">
        <v>751</v>
      </c>
      <c r="F107" s="73" t="s">
        <v>127</v>
      </c>
      <c r="G107" s="73">
        <v>9251</v>
      </c>
      <c r="H107" s="36">
        <v>8251</v>
      </c>
      <c r="I107" s="36"/>
      <c r="J107" s="37"/>
      <c r="K107" s="38"/>
      <c r="L107" s="38"/>
      <c r="M107" s="38"/>
      <c r="N107" s="39"/>
      <c r="O107" s="40">
        <f t="shared" si="15"/>
        <v>0</v>
      </c>
      <c r="P107" s="41"/>
      <c r="Q107" s="42"/>
      <c r="R107" s="43">
        <f t="shared" si="16"/>
        <v>0</v>
      </c>
      <c r="S107" s="44">
        <f t="shared" si="34"/>
        <v>0</v>
      </c>
      <c r="T107" s="45"/>
      <c r="U107" s="46">
        <f t="shared" si="2"/>
        <v>0</v>
      </c>
      <c r="V107" s="66">
        <f t="shared" si="33"/>
        <v>0</v>
      </c>
      <c r="W107" s="48"/>
      <c r="X107" s="49">
        <f t="shared" si="35"/>
        <v>0</v>
      </c>
      <c r="Y107" s="50">
        <f t="shared" si="36"/>
        <v>0</v>
      </c>
      <c r="Z107" s="50">
        <f t="shared" si="37"/>
        <v>0</v>
      </c>
      <c r="AA107" s="50">
        <f t="shared" si="38"/>
        <v>0</v>
      </c>
      <c r="AB107" s="51">
        <f t="shared" si="39"/>
        <v>0</v>
      </c>
      <c r="AC107" s="52">
        <f t="shared" si="17"/>
        <v>0</v>
      </c>
      <c r="AD107" s="53">
        <f t="shared" si="40"/>
        <v>0</v>
      </c>
      <c r="AE107" s="54">
        <f t="shared" si="18"/>
        <v>0</v>
      </c>
    </row>
    <row r="108" spans="1:31" ht="18" hidden="1" customHeight="1">
      <c r="A108" s="30">
        <v>300400</v>
      </c>
      <c r="B108" s="31" t="s">
        <v>114</v>
      </c>
      <c r="C108" s="32">
        <v>25</v>
      </c>
      <c r="D108" s="72">
        <v>151</v>
      </c>
      <c r="E108" s="73">
        <v>751</v>
      </c>
      <c r="F108" s="73" t="s">
        <v>127</v>
      </c>
      <c r="G108" s="73">
        <v>9251</v>
      </c>
      <c r="H108" s="36">
        <v>8251</v>
      </c>
      <c r="I108" s="36"/>
      <c r="J108" s="37"/>
      <c r="K108" s="38"/>
      <c r="L108" s="38"/>
      <c r="M108" s="38"/>
      <c r="N108" s="39"/>
      <c r="O108" s="40">
        <f>SUM(J108:N108)</f>
        <v>0</v>
      </c>
      <c r="P108" s="41"/>
      <c r="Q108" s="42"/>
      <c r="R108" s="41">
        <f>SUM(P108:Q108)</f>
        <v>0</v>
      </c>
      <c r="S108" s="44">
        <f t="shared" si="34"/>
        <v>0</v>
      </c>
      <c r="T108" s="45"/>
      <c r="U108" s="46">
        <f t="shared" si="2"/>
        <v>0</v>
      </c>
      <c r="V108" s="66">
        <f t="shared" si="33"/>
        <v>0</v>
      </c>
      <c r="W108" s="48"/>
      <c r="X108" s="49">
        <f t="shared" si="35"/>
        <v>0</v>
      </c>
      <c r="Y108" s="50">
        <f t="shared" si="36"/>
        <v>0</v>
      </c>
      <c r="Z108" s="50">
        <f t="shared" si="37"/>
        <v>0</v>
      </c>
      <c r="AA108" s="50">
        <f t="shared" si="38"/>
        <v>0</v>
      </c>
      <c r="AB108" s="51">
        <f t="shared" si="39"/>
        <v>0</v>
      </c>
      <c r="AC108" s="52">
        <f>SUM(X108:AB108)</f>
        <v>0</v>
      </c>
      <c r="AD108" s="53">
        <f t="shared" si="40"/>
        <v>0</v>
      </c>
      <c r="AE108" s="54">
        <f>SUM(AC108:AD108)</f>
        <v>0</v>
      </c>
    </row>
    <row r="109" spans="1:31" ht="18" hidden="1" customHeight="1">
      <c r="A109" s="30">
        <v>300410</v>
      </c>
      <c r="B109" s="31" t="s">
        <v>114</v>
      </c>
      <c r="C109" s="32">
        <v>5</v>
      </c>
      <c r="D109" s="72" t="s">
        <v>128</v>
      </c>
      <c r="E109" s="73"/>
      <c r="F109" s="73"/>
      <c r="G109" s="73"/>
      <c r="H109" s="36"/>
      <c r="I109" s="36"/>
      <c r="J109" s="37"/>
      <c r="K109" s="38"/>
      <c r="L109" s="38"/>
      <c r="M109" s="38"/>
      <c r="N109" s="39"/>
      <c r="O109" s="40">
        <f t="shared" si="15"/>
        <v>0</v>
      </c>
      <c r="P109" s="41"/>
      <c r="Q109" s="42"/>
      <c r="R109" s="43">
        <f t="shared" si="16"/>
        <v>0</v>
      </c>
      <c r="S109" s="44">
        <f t="shared" si="34"/>
        <v>0</v>
      </c>
      <c r="T109" s="45"/>
      <c r="U109" s="46">
        <f t="shared" si="2"/>
        <v>0</v>
      </c>
      <c r="V109" s="66">
        <f t="shared" si="33"/>
        <v>0</v>
      </c>
      <c r="W109" s="48"/>
      <c r="X109" s="49">
        <f t="shared" si="35"/>
        <v>0</v>
      </c>
      <c r="Y109" s="50">
        <f t="shared" si="36"/>
        <v>0</v>
      </c>
      <c r="Z109" s="50">
        <f t="shared" si="37"/>
        <v>0</v>
      </c>
      <c r="AA109" s="50">
        <f t="shared" si="38"/>
        <v>0</v>
      </c>
      <c r="AB109" s="51">
        <f t="shared" si="39"/>
        <v>0</v>
      </c>
      <c r="AC109" s="52">
        <f t="shared" si="17"/>
        <v>0</v>
      </c>
      <c r="AD109" s="53">
        <f t="shared" si="40"/>
        <v>0</v>
      </c>
      <c r="AE109" s="54">
        <f t="shared" si="18"/>
        <v>0</v>
      </c>
    </row>
    <row r="110" spans="1:31" ht="18" hidden="1" customHeight="1">
      <c r="A110" s="30">
        <v>300410</v>
      </c>
      <c r="B110" s="31" t="s">
        <v>114</v>
      </c>
      <c r="C110" s="32">
        <v>25</v>
      </c>
      <c r="D110" s="72" t="s">
        <v>128</v>
      </c>
      <c r="E110" s="73"/>
      <c r="F110" s="73"/>
      <c r="G110" s="73"/>
      <c r="H110" s="36"/>
      <c r="I110" s="36"/>
      <c r="J110" s="37"/>
      <c r="K110" s="38"/>
      <c r="L110" s="38"/>
      <c r="M110" s="38"/>
      <c r="N110" s="39"/>
      <c r="O110" s="40">
        <f t="shared" si="15"/>
        <v>0</v>
      </c>
      <c r="P110" s="41"/>
      <c r="Q110" s="42"/>
      <c r="R110" s="43">
        <f t="shared" si="16"/>
        <v>0</v>
      </c>
      <c r="S110" s="44">
        <f t="shared" si="34"/>
        <v>0</v>
      </c>
      <c r="T110" s="45"/>
      <c r="U110" s="46">
        <f t="shared" si="2"/>
        <v>0</v>
      </c>
      <c r="V110" s="66">
        <f t="shared" si="33"/>
        <v>0</v>
      </c>
      <c r="W110" s="48"/>
      <c r="X110" s="49">
        <f t="shared" si="35"/>
        <v>0</v>
      </c>
      <c r="Y110" s="50">
        <f t="shared" si="36"/>
        <v>0</v>
      </c>
      <c r="Z110" s="50">
        <f t="shared" si="37"/>
        <v>0</v>
      </c>
      <c r="AA110" s="50">
        <f t="shared" si="38"/>
        <v>0</v>
      </c>
      <c r="AB110" s="51">
        <f t="shared" si="39"/>
        <v>0</v>
      </c>
      <c r="AC110" s="52">
        <f t="shared" si="17"/>
        <v>0</v>
      </c>
      <c r="AD110" s="53">
        <f t="shared" si="40"/>
        <v>0</v>
      </c>
      <c r="AE110" s="54">
        <f t="shared" si="18"/>
        <v>0</v>
      </c>
    </row>
    <row r="111" spans="1:31" ht="18" hidden="1" customHeight="1">
      <c r="A111" s="230">
        <v>300300</v>
      </c>
      <c r="B111" s="31" t="s">
        <v>114</v>
      </c>
      <c r="C111" s="219">
        <v>5</v>
      </c>
      <c r="D111" s="231">
        <v>155</v>
      </c>
      <c r="E111" s="232"/>
      <c r="F111" s="232"/>
      <c r="G111" s="232"/>
      <c r="H111" s="232"/>
      <c r="I111" s="222"/>
      <c r="J111" s="37"/>
      <c r="K111" s="38"/>
      <c r="L111" s="38"/>
      <c r="M111" s="38"/>
      <c r="N111" s="39"/>
      <c r="O111" s="40">
        <f t="shared" si="15"/>
        <v>0</v>
      </c>
      <c r="P111" s="41"/>
      <c r="Q111" s="42"/>
      <c r="R111" s="41">
        <f t="shared" si="16"/>
        <v>0</v>
      </c>
      <c r="S111" s="44">
        <f t="shared" si="34"/>
        <v>0</v>
      </c>
      <c r="T111" s="45"/>
      <c r="U111" s="46">
        <f t="shared" si="2"/>
        <v>0</v>
      </c>
      <c r="V111" s="66">
        <f t="shared" si="33"/>
        <v>0</v>
      </c>
      <c r="W111" s="48"/>
      <c r="X111" s="49">
        <f t="shared" si="35"/>
        <v>0</v>
      </c>
      <c r="Y111" s="50">
        <f t="shared" si="36"/>
        <v>0</v>
      </c>
      <c r="Z111" s="50">
        <f t="shared" si="37"/>
        <v>0</v>
      </c>
      <c r="AA111" s="50">
        <f t="shared" si="38"/>
        <v>0</v>
      </c>
      <c r="AB111" s="51">
        <f t="shared" si="39"/>
        <v>0</v>
      </c>
      <c r="AC111" s="52">
        <f t="shared" si="17"/>
        <v>0</v>
      </c>
      <c r="AD111" s="53">
        <f t="shared" si="40"/>
        <v>0</v>
      </c>
      <c r="AE111" s="54">
        <f t="shared" si="18"/>
        <v>0</v>
      </c>
    </row>
    <row r="112" spans="1:31" ht="18" hidden="1" customHeight="1">
      <c r="A112" s="30">
        <v>300700</v>
      </c>
      <c r="B112" s="31" t="s">
        <v>114</v>
      </c>
      <c r="C112" s="32">
        <v>5</v>
      </c>
      <c r="D112" s="72">
        <v>157</v>
      </c>
      <c r="E112" s="73">
        <v>757</v>
      </c>
      <c r="F112" s="73" t="s">
        <v>129</v>
      </c>
      <c r="G112" s="73">
        <v>9257</v>
      </c>
      <c r="H112" s="36">
        <v>8257</v>
      </c>
      <c r="I112" s="36"/>
      <c r="J112" s="37"/>
      <c r="K112" s="38"/>
      <c r="L112" s="38"/>
      <c r="M112" s="38"/>
      <c r="N112" s="39"/>
      <c r="O112" s="40">
        <f t="shared" si="15"/>
        <v>0</v>
      </c>
      <c r="P112" s="41"/>
      <c r="Q112" s="42"/>
      <c r="R112" s="41">
        <f t="shared" si="16"/>
        <v>0</v>
      </c>
      <c r="S112" s="44">
        <f t="shared" si="34"/>
        <v>0</v>
      </c>
      <c r="T112" s="45"/>
      <c r="U112" s="46">
        <f t="shared" si="2"/>
        <v>0</v>
      </c>
      <c r="V112" s="66">
        <f t="shared" si="33"/>
        <v>0</v>
      </c>
      <c r="W112" s="48"/>
      <c r="X112" s="49">
        <f t="shared" si="35"/>
        <v>0</v>
      </c>
      <c r="Y112" s="50">
        <f t="shared" si="36"/>
        <v>0</v>
      </c>
      <c r="Z112" s="50">
        <f t="shared" si="37"/>
        <v>0</v>
      </c>
      <c r="AA112" s="50">
        <f t="shared" si="38"/>
        <v>0</v>
      </c>
      <c r="AB112" s="51">
        <f t="shared" si="39"/>
        <v>0</v>
      </c>
      <c r="AC112" s="52">
        <f t="shared" si="17"/>
        <v>0</v>
      </c>
      <c r="AD112" s="53">
        <f t="shared" si="40"/>
        <v>0</v>
      </c>
      <c r="AE112" s="54">
        <f t="shared" si="18"/>
        <v>0</v>
      </c>
    </row>
    <row r="113" spans="1:31" ht="18" hidden="1" customHeight="1">
      <c r="A113" s="30">
        <v>300700</v>
      </c>
      <c r="B113" s="31" t="s">
        <v>114</v>
      </c>
      <c r="C113" s="32">
        <v>25</v>
      </c>
      <c r="D113" s="72">
        <v>157</v>
      </c>
      <c r="E113" s="73">
        <v>757</v>
      </c>
      <c r="F113" s="73" t="s">
        <v>129</v>
      </c>
      <c r="G113" s="73">
        <v>9257</v>
      </c>
      <c r="H113" s="36">
        <v>8257</v>
      </c>
      <c r="I113" s="36"/>
      <c r="J113" s="37"/>
      <c r="K113" s="38"/>
      <c r="L113" s="38"/>
      <c r="M113" s="38"/>
      <c r="N113" s="39"/>
      <c r="O113" s="40">
        <f t="shared" si="15"/>
        <v>0</v>
      </c>
      <c r="P113" s="41"/>
      <c r="Q113" s="42"/>
      <c r="R113" s="41">
        <f t="shared" si="16"/>
        <v>0</v>
      </c>
      <c r="S113" s="44">
        <f t="shared" si="34"/>
        <v>0</v>
      </c>
      <c r="T113" s="45"/>
      <c r="U113" s="46">
        <f t="shared" si="2"/>
        <v>0</v>
      </c>
      <c r="V113" s="66">
        <f t="shared" si="33"/>
        <v>0</v>
      </c>
      <c r="W113" s="48"/>
      <c r="X113" s="49">
        <f t="shared" si="35"/>
        <v>0</v>
      </c>
      <c r="Y113" s="50">
        <f t="shared" si="36"/>
        <v>0</v>
      </c>
      <c r="Z113" s="50">
        <f t="shared" si="37"/>
        <v>0</v>
      </c>
      <c r="AA113" s="50">
        <f t="shared" si="38"/>
        <v>0</v>
      </c>
      <c r="AB113" s="51">
        <f t="shared" si="39"/>
        <v>0</v>
      </c>
      <c r="AC113" s="52">
        <f t="shared" si="17"/>
        <v>0</v>
      </c>
      <c r="AD113" s="53">
        <f t="shared" si="40"/>
        <v>0</v>
      </c>
      <c r="AE113" s="54">
        <f t="shared" si="18"/>
        <v>0</v>
      </c>
    </row>
    <row r="114" spans="1:31" ht="18" hidden="1" customHeight="1">
      <c r="A114" s="30">
        <v>300700</v>
      </c>
      <c r="B114" s="31" t="s">
        <v>114</v>
      </c>
      <c r="C114" s="32">
        <v>5</v>
      </c>
      <c r="D114" s="72" t="s">
        <v>130</v>
      </c>
      <c r="E114" s="73"/>
      <c r="F114" s="73"/>
      <c r="G114" s="73"/>
      <c r="H114" s="36"/>
      <c r="I114" s="36"/>
      <c r="J114" s="37"/>
      <c r="K114" s="38"/>
      <c r="L114" s="38"/>
      <c r="M114" s="38"/>
      <c r="N114" s="39"/>
      <c r="O114" s="40">
        <f t="shared" si="15"/>
        <v>0</v>
      </c>
      <c r="P114" s="41"/>
      <c r="Q114" s="42"/>
      <c r="R114" s="43">
        <f t="shared" si="16"/>
        <v>0</v>
      </c>
      <c r="S114" s="44">
        <f t="shared" si="34"/>
        <v>0</v>
      </c>
      <c r="T114" s="45"/>
      <c r="U114" s="46">
        <f t="shared" si="2"/>
        <v>0</v>
      </c>
      <c r="V114" s="66">
        <f t="shared" si="33"/>
        <v>0</v>
      </c>
      <c r="W114" s="48"/>
      <c r="X114" s="49">
        <f t="shared" si="35"/>
        <v>0</v>
      </c>
      <c r="Y114" s="50">
        <f t="shared" si="36"/>
        <v>0</v>
      </c>
      <c r="Z114" s="50">
        <f t="shared" si="37"/>
        <v>0</v>
      </c>
      <c r="AA114" s="50">
        <f t="shared" si="38"/>
        <v>0</v>
      </c>
      <c r="AB114" s="51">
        <f t="shared" si="39"/>
        <v>0</v>
      </c>
      <c r="AC114" s="52">
        <f t="shared" si="17"/>
        <v>0</v>
      </c>
      <c r="AD114" s="53">
        <f t="shared" si="40"/>
        <v>0</v>
      </c>
      <c r="AE114" s="54">
        <f t="shared" si="18"/>
        <v>0</v>
      </c>
    </row>
    <row r="115" spans="1:31" ht="18" hidden="1" customHeight="1">
      <c r="A115" s="30">
        <v>300700</v>
      </c>
      <c r="B115" s="31" t="s">
        <v>114</v>
      </c>
      <c r="C115" s="32">
        <v>25</v>
      </c>
      <c r="D115" s="72" t="s">
        <v>130</v>
      </c>
      <c r="E115" s="73"/>
      <c r="F115" s="73"/>
      <c r="G115" s="73"/>
      <c r="H115" s="36"/>
      <c r="I115" s="36"/>
      <c r="J115" s="37"/>
      <c r="K115" s="38"/>
      <c r="L115" s="38"/>
      <c r="M115" s="38"/>
      <c r="N115" s="39"/>
      <c r="O115" s="40">
        <f t="shared" si="15"/>
        <v>0</v>
      </c>
      <c r="P115" s="41"/>
      <c r="Q115" s="42"/>
      <c r="R115" s="43">
        <f t="shared" si="16"/>
        <v>0</v>
      </c>
      <c r="S115" s="44">
        <f t="shared" si="34"/>
        <v>0</v>
      </c>
      <c r="T115" s="45"/>
      <c r="U115" s="46">
        <f t="shared" si="2"/>
        <v>0</v>
      </c>
      <c r="V115" s="66">
        <f t="shared" si="33"/>
        <v>0</v>
      </c>
      <c r="W115" s="48"/>
      <c r="X115" s="49">
        <f t="shared" si="35"/>
        <v>0</v>
      </c>
      <c r="Y115" s="50">
        <f t="shared" si="36"/>
        <v>0</v>
      </c>
      <c r="Z115" s="50">
        <f t="shared" si="37"/>
        <v>0</v>
      </c>
      <c r="AA115" s="50">
        <f t="shared" si="38"/>
        <v>0</v>
      </c>
      <c r="AB115" s="51">
        <f t="shared" si="39"/>
        <v>0</v>
      </c>
      <c r="AC115" s="52">
        <f t="shared" si="17"/>
        <v>0</v>
      </c>
      <c r="AD115" s="53">
        <f t="shared" si="40"/>
        <v>0</v>
      </c>
      <c r="AE115" s="54">
        <f t="shared" si="18"/>
        <v>0</v>
      </c>
    </row>
    <row r="116" spans="1:31" ht="18" hidden="1" customHeight="1">
      <c r="A116" s="30">
        <v>300710</v>
      </c>
      <c r="B116" s="31" t="s">
        <v>114</v>
      </c>
      <c r="C116" s="32">
        <v>5</v>
      </c>
      <c r="D116" s="72" t="s">
        <v>131</v>
      </c>
      <c r="E116" s="73"/>
      <c r="F116" s="73"/>
      <c r="G116" s="73"/>
      <c r="H116" s="36"/>
      <c r="I116" s="36"/>
      <c r="J116" s="37"/>
      <c r="K116" s="38"/>
      <c r="L116" s="38"/>
      <c r="M116" s="38"/>
      <c r="N116" s="39"/>
      <c r="O116" s="40">
        <f t="shared" si="15"/>
        <v>0</v>
      </c>
      <c r="P116" s="41"/>
      <c r="Q116" s="42"/>
      <c r="R116" s="41">
        <f t="shared" si="16"/>
        <v>0</v>
      </c>
      <c r="S116" s="44">
        <f t="shared" si="34"/>
        <v>0</v>
      </c>
      <c r="T116" s="45"/>
      <c r="U116" s="46">
        <f t="shared" si="2"/>
        <v>0</v>
      </c>
      <c r="V116" s="66">
        <f t="shared" si="33"/>
        <v>0</v>
      </c>
      <c r="W116" s="48"/>
      <c r="X116" s="49">
        <f t="shared" si="35"/>
        <v>0</v>
      </c>
      <c r="Y116" s="50">
        <f t="shared" si="36"/>
        <v>0</v>
      </c>
      <c r="Z116" s="50">
        <f t="shared" si="37"/>
        <v>0</v>
      </c>
      <c r="AA116" s="50">
        <f t="shared" si="38"/>
        <v>0</v>
      </c>
      <c r="AB116" s="51">
        <f t="shared" si="39"/>
        <v>0</v>
      </c>
      <c r="AC116" s="52">
        <f t="shared" si="17"/>
        <v>0</v>
      </c>
      <c r="AD116" s="53">
        <f t="shared" si="40"/>
        <v>0</v>
      </c>
      <c r="AE116" s="54">
        <f t="shared" si="18"/>
        <v>0</v>
      </c>
    </row>
    <row r="117" spans="1:31" ht="18" hidden="1" customHeight="1">
      <c r="A117" s="30">
        <v>300710</v>
      </c>
      <c r="B117" s="31" t="s">
        <v>114</v>
      </c>
      <c r="C117" s="32">
        <v>25</v>
      </c>
      <c r="D117" s="72" t="s">
        <v>131</v>
      </c>
      <c r="E117" s="73"/>
      <c r="F117" s="73"/>
      <c r="G117" s="73"/>
      <c r="H117" s="36"/>
      <c r="I117" s="36"/>
      <c r="J117" s="37"/>
      <c r="K117" s="38"/>
      <c r="L117" s="38"/>
      <c r="M117" s="38"/>
      <c r="N117" s="39"/>
      <c r="O117" s="40">
        <f t="shared" si="15"/>
        <v>0</v>
      </c>
      <c r="P117" s="41"/>
      <c r="Q117" s="42"/>
      <c r="R117" s="41">
        <f t="shared" si="16"/>
        <v>0</v>
      </c>
      <c r="S117" s="44">
        <f t="shared" si="34"/>
        <v>0</v>
      </c>
      <c r="T117" s="45"/>
      <c r="U117" s="46">
        <f t="shared" si="2"/>
        <v>0</v>
      </c>
      <c r="V117" s="66">
        <f t="shared" si="33"/>
        <v>0</v>
      </c>
      <c r="W117" s="48"/>
      <c r="X117" s="49">
        <f t="shared" si="35"/>
        <v>0</v>
      </c>
      <c r="Y117" s="50">
        <f t="shared" si="36"/>
        <v>0</v>
      </c>
      <c r="Z117" s="50">
        <f t="shared" si="37"/>
        <v>0</v>
      </c>
      <c r="AA117" s="50">
        <f t="shared" si="38"/>
        <v>0</v>
      </c>
      <c r="AB117" s="51">
        <f t="shared" si="39"/>
        <v>0</v>
      </c>
      <c r="AC117" s="52">
        <f t="shared" si="17"/>
        <v>0</v>
      </c>
      <c r="AD117" s="53">
        <f t="shared" si="40"/>
        <v>0</v>
      </c>
      <c r="AE117" s="54">
        <f t="shared" si="18"/>
        <v>0</v>
      </c>
    </row>
    <row r="118" spans="1:31" ht="18" customHeight="1">
      <c r="A118" s="119" t="s">
        <v>132</v>
      </c>
      <c r="B118" s="120"/>
      <c r="C118" s="121"/>
      <c r="D118" s="120"/>
      <c r="E118" s="120"/>
      <c r="F118" s="120"/>
      <c r="G118" s="120"/>
      <c r="H118" s="120"/>
      <c r="I118" s="120"/>
      <c r="J118" s="123">
        <f t="shared" ref="J118:U118" si="41">SUM(J52:J117)</f>
        <v>777</v>
      </c>
      <c r="K118" s="123">
        <f t="shared" si="41"/>
        <v>50</v>
      </c>
      <c r="L118" s="123">
        <f t="shared" si="41"/>
        <v>0</v>
      </c>
      <c r="M118" s="123">
        <f t="shared" si="41"/>
        <v>0</v>
      </c>
      <c r="N118" s="124">
        <f t="shared" si="41"/>
        <v>24</v>
      </c>
      <c r="O118" s="125">
        <f t="shared" si="41"/>
        <v>851</v>
      </c>
      <c r="P118" s="126">
        <f t="shared" si="41"/>
        <v>2985</v>
      </c>
      <c r="Q118" s="127">
        <f t="shared" si="41"/>
        <v>2920</v>
      </c>
      <c r="R118" s="126">
        <f t="shared" si="41"/>
        <v>5905</v>
      </c>
      <c r="S118" s="128">
        <f t="shared" si="41"/>
        <v>4612</v>
      </c>
      <c r="T118" s="129">
        <f t="shared" si="41"/>
        <v>2144</v>
      </c>
      <c r="U118" s="130">
        <f t="shared" si="41"/>
        <v>6756</v>
      </c>
      <c r="V118" s="66">
        <f t="shared" si="33"/>
        <v>0</v>
      </c>
      <c r="W118" s="131"/>
      <c r="X118" s="132" t="e">
        <f t="shared" ref="X118:AE118" si="42">SUM(X52:X117)</f>
        <v>#REF!</v>
      </c>
      <c r="Y118" s="129">
        <f t="shared" si="42"/>
        <v>2000</v>
      </c>
      <c r="Z118" s="129">
        <f t="shared" si="42"/>
        <v>0</v>
      </c>
      <c r="AA118" s="129">
        <f t="shared" si="42"/>
        <v>0</v>
      </c>
      <c r="AB118" s="133">
        <f t="shared" si="42"/>
        <v>960</v>
      </c>
      <c r="AC118" s="130" t="e">
        <f t="shared" si="42"/>
        <v>#REF!</v>
      </c>
      <c r="AD118" s="133">
        <f t="shared" si="42"/>
        <v>78200</v>
      </c>
      <c r="AE118" s="134">
        <f t="shared" si="42"/>
        <v>105320</v>
      </c>
    </row>
    <row r="119" spans="1:31" ht="18" customHeight="1">
      <c r="A119" s="30">
        <v>362001</v>
      </c>
      <c r="B119" s="108">
        <v>4</v>
      </c>
      <c r="C119" s="32">
        <v>25</v>
      </c>
      <c r="D119" s="72">
        <v>562</v>
      </c>
      <c r="E119" s="73"/>
      <c r="F119" s="73"/>
      <c r="G119" s="73"/>
      <c r="H119" s="36"/>
      <c r="I119" s="36"/>
      <c r="J119" s="71">
        <v>48</v>
      </c>
      <c r="K119" s="58"/>
      <c r="L119" s="58"/>
      <c r="M119" s="58"/>
      <c r="N119" s="59"/>
      <c r="O119" s="60">
        <f t="shared" ref="O119" si="43">SUM(J119:N119)</f>
        <v>48</v>
      </c>
      <c r="P119" s="61"/>
      <c r="Q119" s="62"/>
      <c r="R119" s="61">
        <f t="shared" ref="R119:R148" si="44">SUM(P119:Q119)</f>
        <v>0</v>
      </c>
      <c r="S119" s="44">
        <f>SUM(O119,R119)</f>
        <v>48</v>
      </c>
      <c r="T119" s="45"/>
      <c r="U119" s="46">
        <f t="shared" ref="U119:U193" si="45">SUM(S119:T119)</f>
        <v>48</v>
      </c>
      <c r="V119" s="66">
        <f t="shared" si="33"/>
        <v>0</v>
      </c>
      <c r="W119" s="48"/>
      <c r="X119" s="49">
        <f>(J119*1000)/C119</f>
        <v>1920</v>
      </c>
      <c r="Y119" s="50">
        <f>(K119*1000)/C119</f>
        <v>0</v>
      </c>
      <c r="Z119" s="50">
        <f>(L119*1000)/C119</f>
        <v>0</v>
      </c>
      <c r="AA119" s="50">
        <f>(M119*1000)/C119</f>
        <v>0</v>
      </c>
      <c r="AB119" s="51">
        <f>(N119*1000)/C119</f>
        <v>0</v>
      </c>
      <c r="AC119" s="52">
        <f t="shared" ref="AC119:AC148" si="46">SUM(X119:AB119)</f>
        <v>1920</v>
      </c>
      <c r="AD119" s="53">
        <f>(R119*1000)/C119</f>
        <v>0</v>
      </c>
      <c r="AE119" s="54">
        <f t="shared" ref="AE119:AE148" si="47">SUM(AC119:AD119)</f>
        <v>1920</v>
      </c>
    </row>
    <row r="120" spans="1:31" ht="18" hidden="1" customHeight="1">
      <c r="A120" s="30">
        <v>362101</v>
      </c>
      <c r="B120" s="108">
        <v>4</v>
      </c>
      <c r="C120" s="32">
        <v>50</v>
      </c>
      <c r="D120" s="72"/>
      <c r="E120" s="73"/>
      <c r="F120" s="73"/>
      <c r="G120" s="73"/>
      <c r="H120" s="36"/>
      <c r="I120" s="97" t="s">
        <v>133</v>
      </c>
      <c r="J120" s="71"/>
      <c r="K120" s="58"/>
      <c r="L120" s="58"/>
      <c r="M120" s="58"/>
      <c r="N120" s="59"/>
      <c r="O120" s="60"/>
      <c r="P120" s="61"/>
      <c r="Q120" s="62"/>
      <c r="R120" s="61">
        <f t="shared" si="44"/>
        <v>0</v>
      </c>
      <c r="S120" s="63">
        <f>SUM(O120,R120)</f>
        <v>0</v>
      </c>
      <c r="T120" s="139"/>
      <c r="U120" s="65">
        <f t="shared" si="45"/>
        <v>0</v>
      </c>
      <c r="V120" s="66">
        <f t="shared" si="33"/>
        <v>0</v>
      </c>
      <c r="W120" s="48"/>
      <c r="X120" s="49">
        <f>(J120*1000)/C120</f>
        <v>0</v>
      </c>
      <c r="Y120" s="50">
        <f>(K120*1000)/C120</f>
        <v>0</v>
      </c>
      <c r="Z120" s="50">
        <f>(L120*1000)/C120</f>
        <v>0</v>
      </c>
      <c r="AA120" s="50">
        <f>(M120*1000)/C120</f>
        <v>0</v>
      </c>
      <c r="AB120" s="51">
        <f>(N120*1000)/C120</f>
        <v>0</v>
      </c>
      <c r="AC120" s="52">
        <f t="shared" si="46"/>
        <v>0</v>
      </c>
      <c r="AD120" s="53">
        <f>(R120*1000)/C120</f>
        <v>0</v>
      </c>
      <c r="AE120" s="54">
        <f t="shared" si="47"/>
        <v>0</v>
      </c>
    </row>
    <row r="121" spans="1:31" ht="18" hidden="1" customHeight="1">
      <c r="A121" s="167">
        <v>36420834</v>
      </c>
      <c r="B121" s="108">
        <v>4</v>
      </c>
      <c r="C121" s="233" t="s">
        <v>27</v>
      </c>
      <c r="D121" s="234" t="s">
        <v>479</v>
      </c>
      <c r="E121" s="170"/>
      <c r="F121" s="170"/>
      <c r="G121" s="170"/>
      <c r="H121" s="170"/>
      <c r="I121" s="235"/>
      <c r="J121" s="75"/>
      <c r="K121" s="58"/>
      <c r="L121" s="58"/>
      <c r="M121" s="58"/>
      <c r="N121" s="59"/>
      <c r="O121" s="60">
        <f t="shared" ref="O121:O123" si="48">SUM(J121:N121)</f>
        <v>0</v>
      </c>
      <c r="P121" s="61"/>
      <c r="Q121" s="62"/>
      <c r="R121" s="61">
        <f t="shared" si="44"/>
        <v>0</v>
      </c>
      <c r="S121" s="63"/>
      <c r="T121" s="140">
        <f>SUM(O121,R121)</f>
        <v>0</v>
      </c>
      <c r="U121" s="65">
        <f t="shared" si="45"/>
        <v>0</v>
      </c>
      <c r="V121" s="66">
        <f t="shared" si="33"/>
        <v>0</v>
      </c>
      <c r="W121" s="48"/>
      <c r="X121" s="49"/>
      <c r="Y121" s="50"/>
      <c r="Z121" s="50"/>
      <c r="AA121" s="50"/>
      <c r="AB121" s="51"/>
      <c r="AC121" s="52">
        <f t="shared" si="46"/>
        <v>0</v>
      </c>
      <c r="AD121" s="53"/>
      <c r="AE121" s="54">
        <f t="shared" si="47"/>
        <v>0</v>
      </c>
    </row>
    <row r="122" spans="1:31" ht="18" customHeight="1">
      <c r="A122" s="236">
        <v>364201</v>
      </c>
      <c r="B122" s="108">
        <v>4</v>
      </c>
      <c r="C122" s="233" t="s">
        <v>27</v>
      </c>
      <c r="D122" s="68" t="s">
        <v>135</v>
      </c>
      <c r="E122" s="170"/>
      <c r="F122" s="170"/>
      <c r="G122" s="170"/>
      <c r="H122" s="171"/>
      <c r="I122" s="237"/>
      <c r="J122" s="75">
        <v>12</v>
      </c>
      <c r="K122" s="58"/>
      <c r="L122" s="58"/>
      <c r="M122" s="58"/>
      <c r="N122" s="59"/>
      <c r="O122" s="60">
        <f t="shared" si="48"/>
        <v>12</v>
      </c>
      <c r="P122" s="61"/>
      <c r="Q122" s="62"/>
      <c r="R122" s="61"/>
      <c r="S122" s="63"/>
      <c r="T122" s="140">
        <f>SUM(O122,R122)</f>
        <v>12</v>
      </c>
      <c r="U122" s="65">
        <f t="shared" si="45"/>
        <v>12</v>
      </c>
      <c r="V122" s="66">
        <f t="shared" si="33"/>
        <v>0</v>
      </c>
      <c r="W122" s="48"/>
      <c r="X122" s="49"/>
      <c r="Y122" s="50"/>
      <c r="Z122" s="50"/>
      <c r="AA122" s="50"/>
      <c r="AB122" s="51"/>
      <c r="AC122" s="52"/>
      <c r="AD122" s="53"/>
      <c r="AE122" s="54"/>
    </row>
    <row r="123" spans="1:31" ht="18" customHeight="1">
      <c r="A123" s="30">
        <v>364201</v>
      </c>
      <c r="B123" s="108">
        <v>4</v>
      </c>
      <c r="C123" s="32">
        <v>25</v>
      </c>
      <c r="D123" s="72" t="s">
        <v>135</v>
      </c>
      <c r="E123" s="73"/>
      <c r="F123" s="73"/>
      <c r="G123" s="73"/>
      <c r="H123" s="36"/>
      <c r="I123" s="36"/>
      <c r="J123" s="71">
        <v>8</v>
      </c>
      <c r="K123" s="58"/>
      <c r="L123" s="58"/>
      <c r="M123" s="58"/>
      <c r="N123" s="59"/>
      <c r="O123" s="60">
        <f t="shared" si="48"/>
        <v>8</v>
      </c>
      <c r="P123" s="61"/>
      <c r="Q123" s="62"/>
      <c r="R123" s="61">
        <f t="shared" si="44"/>
        <v>0</v>
      </c>
      <c r="S123" s="63">
        <f>SUM(O123,R123)</f>
        <v>8</v>
      </c>
      <c r="T123" s="139"/>
      <c r="U123" s="65">
        <f t="shared" si="45"/>
        <v>8</v>
      </c>
      <c r="V123" s="66">
        <f t="shared" si="33"/>
        <v>0</v>
      </c>
      <c r="W123" s="48"/>
      <c r="X123" s="49">
        <f>(J123*1000)/C123</f>
        <v>320</v>
      </c>
      <c r="Y123" s="50">
        <f>(K123*1000)/C123</f>
        <v>0</v>
      </c>
      <c r="Z123" s="50">
        <f>(L123*1000)/C123</f>
        <v>0</v>
      </c>
      <c r="AA123" s="50">
        <f>(M123*1000)/C123</f>
        <v>0</v>
      </c>
      <c r="AB123" s="51">
        <f>(N123*1000)/C123</f>
        <v>0</v>
      </c>
      <c r="AC123" s="52">
        <f t="shared" si="46"/>
        <v>320</v>
      </c>
      <c r="AD123" s="53">
        <f>(R123*1000)/C123</f>
        <v>0</v>
      </c>
      <c r="AE123" s="54">
        <f t="shared" si="47"/>
        <v>320</v>
      </c>
    </row>
    <row r="124" spans="1:31" ht="18" hidden="1" customHeight="1">
      <c r="A124" s="30">
        <v>36430876</v>
      </c>
      <c r="B124" s="193">
        <v>4</v>
      </c>
      <c r="C124" s="238">
        <v>50</v>
      </c>
      <c r="D124" s="33"/>
      <c r="E124" s="34"/>
      <c r="F124" s="34"/>
      <c r="G124" s="34"/>
      <c r="H124" s="35"/>
      <c r="I124" s="239" t="s">
        <v>136</v>
      </c>
      <c r="J124" s="71"/>
      <c r="K124" s="58"/>
      <c r="L124" s="58"/>
      <c r="M124" s="58"/>
      <c r="N124" s="59"/>
      <c r="O124" s="60"/>
      <c r="P124" s="240"/>
      <c r="Q124" s="62"/>
      <c r="R124" s="240">
        <f t="shared" si="44"/>
        <v>0</v>
      </c>
      <c r="S124" s="63">
        <f>SUM(O124,R124)</f>
        <v>0</v>
      </c>
      <c r="T124" s="139"/>
      <c r="U124" s="65">
        <f t="shared" si="45"/>
        <v>0</v>
      </c>
      <c r="V124" s="66">
        <f t="shared" si="33"/>
        <v>0</v>
      </c>
      <c r="W124" s="48"/>
      <c r="X124" s="49">
        <f>(J124*1000)/C124</f>
        <v>0</v>
      </c>
      <c r="Y124" s="50">
        <f>(K124*1000)/C124</f>
        <v>0</v>
      </c>
      <c r="Z124" s="50">
        <f>(L124*1000)/C124</f>
        <v>0</v>
      </c>
      <c r="AA124" s="50">
        <f>(M124*1000)/C124</f>
        <v>0</v>
      </c>
      <c r="AB124" s="51">
        <f>(N124*1000)/C124</f>
        <v>0</v>
      </c>
      <c r="AC124" s="52">
        <f t="shared" si="46"/>
        <v>0</v>
      </c>
      <c r="AD124" s="53">
        <f>(R124*1000)/C124</f>
        <v>0</v>
      </c>
      <c r="AE124" s="54">
        <f t="shared" si="47"/>
        <v>0</v>
      </c>
    </row>
    <row r="125" spans="1:31" ht="17.25" hidden="1" customHeight="1">
      <c r="A125" s="236">
        <v>364301</v>
      </c>
      <c r="B125" s="193">
        <v>3.5</v>
      </c>
      <c r="C125" s="233" t="s">
        <v>75</v>
      </c>
      <c r="D125" s="241"/>
      <c r="E125" s="242"/>
      <c r="F125" s="242"/>
      <c r="G125" s="242"/>
      <c r="H125" s="243"/>
      <c r="I125" s="89" t="s">
        <v>137</v>
      </c>
      <c r="J125" s="71"/>
      <c r="K125" s="58"/>
      <c r="L125" s="58"/>
      <c r="M125" s="58"/>
      <c r="N125" s="59"/>
      <c r="O125" s="60"/>
      <c r="P125" s="92"/>
      <c r="Q125" s="62"/>
      <c r="R125" s="61">
        <f t="shared" si="44"/>
        <v>0</v>
      </c>
      <c r="S125" s="63"/>
      <c r="T125" s="140">
        <f>SUM(O125,R125)</f>
        <v>0</v>
      </c>
      <c r="U125" s="65">
        <f t="shared" si="45"/>
        <v>0</v>
      </c>
      <c r="V125" s="66">
        <f t="shared" si="33"/>
        <v>0</v>
      </c>
      <c r="W125" s="48"/>
      <c r="X125" s="49"/>
      <c r="Y125" s="50"/>
      <c r="Z125" s="50"/>
      <c r="AA125" s="50"/>
      <c r="AB125" s="51"/>
      <c r="AC125" s="52"/>
      <c r="AD125" s="53"/>
      <c r="AE125" s="54"/>
    </row>
    <row r="126" spans="1:31" ht="18" hidden="1" customHeight="1">
      <c r="A126" s="236">
        <v>36420890</v>
      </c>
      <c r="B126" s="193">
        <v>3.5</v>
      </c>
      <c r="C126" s="168">
        <v>50</v>
      </c>
      <c r="D126" s="33"/>
      <c r="E126" s="34"/>
      <c r="F126" s="34"/>
      <c r="G126" s="34"/>
      <c r="H126" s="35"/>
      <c r="I126" s="99" t="s">
        <v>138</v>
      </c>
      <c r="J126" s="71"/>
      <c r="K126" s="58"/>
      <c r="L126" s="58"/>
      <c r="M126" s="58"/>
      <c r="N126" s="59"/>
      <c r="O126" s="60"/>
      <c r="P126" s="61"/>
      <c r="Q126" s="62"/>
      <c r="R126" s="61">
        <f t="shared" si="44"/>
        <v>0</v>
      </c>
      <c r="S126" s="63">
        <f>SUM(O126,R126)</f>
        <v>0</v>
      </c>
      <c r="T126" s="143"/>
      <c r="U126" s="65">
        <f t="shared" si="45"/>
        <v>0</v>
      </c>
      <c r="V126" s="66">
        <f t="shared" si="33"/>
        <v>0</v>
      </c>
      <c r="W126" s="48"/>
      <c r="X126" s="49"/>
      <c r="Y126" s="50"/>
      <c r="Z126" s="50"/>
      <c r="AA126" s="50"/>
      <c r="AB126" s="51"/>
      <c r="AC126" s="52"/>
      <c r="AD126" s="53"/>
      <c r="AE126" s="54"/>
    </row>
    <row r="127" spans="1:31" ht="18" customHeight="1">
      <c r="A127" s="236">
        <v>364301</v>
      </c>
      <c r="B127" s="108">
        <v>4</v>
      </c>
      <c r="C127" s="168">
        <v>50</v>
      </c>
      <c r="D127" s="33"/>
      <c r="E127" s="34"/>
      <c r="F127" s="34"/>
      <c r="G127" s="34"/>
      <c r="H127" s="35"/>
      <c r="I127" s="909" t="s">
        <v>137</v>
      </c>
      <c r="J127" s="71"/>
      <c r="K127" s="58"/>
      <c r="L127" s="58"/>
      <c r="M127" s="58"/>
      <c r="N127" s="59"/>
      <c r="O127" s="60"/>
      <c r="P127" s="61">
        <v>200</v>
      </c>
      <c r="Q127" s="62"/>
      <c r="R127" s="61">
        <f t="shared" si="44"/>
        <v>200</v>
      </c>
      <c r="S127" s="63">
        <f>SUM(O127,R127)</f>
        <v>200</v>
      </c>
      <c r="T127" s="143"/>
      <c r="U127" s="65">
        <f t="shared" si="45"/>
        <v>200</v>
      </c>
      <c r="V127" s="66">
        <f t="shared" si="33"/>
        <v>0</v>
      </c>
      <c r="W127" s="48"/>
      <c r="X127" s="49"/>
      <c r="Y127" s="50"/>
      <c r="Z127" s="50"/>
      <c r="AA127" s="50"/>
      <c r="AB127" s="51"/>
      <c r="AC127" s="52"/>
      <c r="AD127" s="53">
        <f>(R127*1000)/C127</f>
        <v>4000</v>
      </c>
      <c r="AE127" s="54">
        <f t="shared" si="47"/>
        <v>4000</v>
      </c>
    </row>
    <row r="128" spans="1:31" ht="18" hidden="1" customHeight="1">
      <c r="A128" s="30">
        <v>364301</v>
      </c>
      <c r="B128" s="108">
        <v>4</v>
      </c>
      <c r="C128" s="233" t="s">
        <v>75</v>
      </c>
      <c r="D128" s="33"/>
      <c r="E128" s="34"/>
      <c r="F128" s="34"/>
      <c r="G128" s="34"/>
      <c r="H128" s="35"/>
      <c r="I128" s="98" t="s">
        <v>139</v>
      </c>
      <c r="J128" s="71"/>
      <c r="K128" s="58"/>
      <c r="L128" s="58"/>
      <c r="M128" s="58"/>
      <c r="N128" s="59"/>
      <c r="O128" s="60"/>
      <c r="P128" s="61"/>
      <c r="Q128" s="62"/>
      <c r="R128" s="61">
        <f t="shared" si="44"/>
        <v>0</v>
      </c>
      <c r="S128" s="63"/>
      <c r="T128" s="145">
        <f>SUM(O128,R128)</f>
        <v>0</v>
      </c>
      <c r="U128" s="65">
        <f t="shared" si="45"/>
        <v>0</v>
      </c>
      <c r="V128" s="66">
        <f t="shared" si="33"/>
        <v>0</v>
      </c>
      <c r="W128" s="48"/>
      <c r="X128" s="49"/>
      <c r="Y128" s="50"/>
      <c r="Z128" s="50"/>
      <c r="AA128" s="50"/>
      <c r="AB128" s="51"/>
      <c r="AC128" s="52"/>
      <c r="AD128" s="53"/>
      <c r="AE128" s="54"/>
    </row>
    <row r="129" spans="1:31" ht="18" hidden="1" customHeight="1">
      <c r="A129" s="30">
        <v>36620834</v>
      </c>
      <c r="B129" s="108">
        <v>4</v>
      </c>
      <c r="C129" s="244" t="s">
        <v>75</v>
      </c>
      <c r="D129" s="68" t="s">
        <v>480</v>
      </c>
      <c r="E129" s="73"/>
      <c r="F129" s="73"/>
      <c r="G129" s="73"/>
      <c r="H129" s="36"/>
      <c r="I129" s="36"/>
      <c r="J129" s="75"/>
      <c r="K129" s="58"/>
      <c r="L129" s="58"/>
      <c r="M129" s="58"/>
      <c r="N129" s="59"/>
      <c r="O129" s="245">
        <f t="shared" ref="O129:O148" si="49">SUM(J129:N129)</f>
        <v>0</v>
      </c>
      <c r="P129" s="246"/>
      <c r="Q129" s="62"/>
      <c r="R129" s="61"/>
      <c r="S129" s="63"/>
      <c r="T129" s="140">
        <f>SUM(O129,R129)</f>
        <v>0</v>
      </c>
      <c r="U129" s="65">
        <f>SUM(S129:T129)</f>
        <v>0</v>
      </c>
      <c r="V129" s="66">
        <f>O129+R129-U129</f>
        <v>0</v>
      </c>
      <c r="W129" s="48"/>
      <c r="X129" s="49"/>
      <c r="Y129" s="50"/>
      <c r="Z129" s="50"/>
      <c r="AA129" s="50"/>
      <c r="AB129" s="51"/>
      <c r="AC129" s="52"/>
      <c r="AD129" s="53"/>
      <c r="AE129" s="54"/>
    </row>
    <row r="130" spans="1:31" ht="18" customHeight="1">
      <c r="A130" s="30">
        <v>366201</v>
      </c>
      <c r="B130" s="108">
        <v>4</v>
      </c>
      <c r="C130" s="233" t="s">
        <v>27</v>
      </c>
      <c r="D130" s="68">
        <v>566</v>
      </c>
      <c r="E130" s="73"/>
      <c r="F130" s="73"/>
      <c r="G130" s="73"/>
      <c r="H130" s="36"/>
      <c r="I130" s="36"/>
      <c r="J130" s="75">
        <v>22</v>
      </c>
      <c r="K130" s="58"/>
      <c r="L130" s="58"/>
      <c r="M130" s="58"/>
      <c r="N130" s="59"/>
      <c r="O130" s="60">
        <f t="shared" si="49"/>
        <v>22</v>
      </c>
      <c r="Q130" s="62"/>
      <c r="R130" s="61"/>
      <c r="S130" s="63"/>
      <c r="T130" s="140">
        <f>SUM(O130,R130)</f>
        <v>22</v>
      </c>
      <c r="U130" s="65">
        <f>SUM(S130:T130)</f>
        <v>22</v>
      </c>
      <c r="V130" s="66">
        <f>O130+R130-U130</f>
        <v>0</v>
      </c>
      <c r="W130" s="48"/>
      <c r="X130" s="49"/>
      <c r="Y130" s="50"/>
      <c r="Z130" s="50"/>
      <c r="AA130" s="50"/>
      <c r="AB130" s="51"/>
      <c r="AC130" s="52"/>
      <c r="AD130" s="53"/>
      <c r="AE130" s="54"/>
    </row>
    <row r="131" spans="1:31" ht="18" customHeight="1">
      <c r="A131" s="30">
        <v>366201</v>
      </c>
      <c r="B131" s="108">
        <v>4</v>
      </c>
      <c r="C131" s="32">
        <v>25</v>
      </c>
      <c r="D131" s="72">
        <v>566</v>
      </c>
      <c r="E131" s="73">
        <v>966</v>
      </c>
      <c r="F131" s="73" t="s">
        <v>141</v>
      </c>
      <c r="G131" s="73">
        <v>9666</v>
      </c>
      <c r="H131" s="36"/>
      <c r="I131" s="36"/>
      <c r="J131" s="71">
        <v>120</v>
      </c>
      <c r="K131" s="58">
        <v>10</v>
      </c>
      <c r="L131" s="58">
        <v>8</v>
      </c>
      <c r="M131" s="58"/>
      <c r="N131" s="59"/>
      <c r="O131" s="60">
        <f t="shared" si="49"/>
        <v>138</v>
      </c>
      <c r="P131" s="61"/>
      <c r="Q131" s="62"/>
      <c r="R131" s="61">
        <f>SUM(P131:Q131)</f>
        <v>0</v>
      </c>
      <c r="S131" s="63">
        <f>SUM(O131,R131)</f>
        <v>138</v>
      </c>
      <c r="T131" s="139"/>
      <c r="U131" s="65">
        <f t="shared" si="45"/>
        <v>138</v>
      </c>
      <c r="V131" s="66">
        <f t="shared" si="33"/>
        <v>0</v>
      </c>
      <c r="W131" s="247" t="s">
        <v>142</v>
      </c>
      <c r="X131" s="49">
        <f>(J131*1000)/C131</f>
        <v>4800</v>
      </c>
      <c r="Y131" s="50">
        <f>(K131*1000)/C131</f>
        <v>400</v>
      </c>
      <c r="Z131" s="50">
        <f>(L131*1000)/C131</f>
        <v>320</v>
      </c>
      <c r="AA131" s="50">
        <f>(M131*1000)/C131</f>
        <v>0</v>
      </c>
      <c r="AB131" s="51">
        <f>(N131*1000)/C131</f>
        <v>0</v>
      </c>
      <c r="AC131" s="52">
        <f t="shared" si="46"/>
        <v>5520</v>
      </c>
      <c r="AD131" s="53">
        <f>(R131*1000)/C131</f>
        <v>0</v>
      </c>
      <c r="AE131" s="54">
        <f t="shared" si="47"/>
        <v>5520</v>
      </c>
    </row>
    <row r="132" spans="1:31" ht="18" hidden="1" customHeight="1">
      <c r="A132" s="230">
        <v>366301</v>
      </c>
      <c r="B132" s="108">
        <v>4</v>
      </c>
      <c r="C132" s="219">
        <v>40</v>
      </c>
      <c r="D132" s="231"/>
      <c r="E132" s="232"/>
      <c r="F132" s="232"/>
      <c r="G132" s="232"/>
      <c r="H132" s="232"/>
      <c r="I132" s="248" t="s">
        <v>143</v>
      </c>
      <c r="J132" s="71"/>
      <c r="K132" s="58"/>
      <c r="L132" s="58"/>
      <c r="M132" s="58"/>
      <c r="N132" s="59"/>
      <c r="O132" s="60">
        <f t="shared" si="49"/>
        <v>0</v>
      </c>
      <c r="P132" s="61"/>
      <c r="Q132" s="62"/>
      <c r="R132" s="61">
        <f t="shared" si="44"/>
        <v>0</v>
      </c>
      <c r="S132" s="63">
        <f>SUM(O132,R132)</f>
        <v>0</v>
      </c>
      <c r="T132" s="139"/>
      <c r="U132" s="65">
        <f t="shared" si="45"/>
        <v>0</v>
      </c>
      <c r="V132" s="66">
        <f t="shared" si="33"/>
        <v>0</v>
      </c>
      <c r="W132" s="48"/>
      <c r="X132" s="49">
        <f>(J132*1000)/C132</f>
        <v>0</v>
      </c>
      <c r="Y132" s="50">
        <f>(K132*1000)/C132</f>
        <v>0</v>
      </c>
      <c r="Z132" s="50">
        <f>(L132*1000)/C132</f>
        <v>0</v>
      </c>
      <c r="AA132" s="50">
        <f>(M132*1000)/C132</f>
        <v>0</v>
      </c>
      <c r="AB132" s="51">
        <f>(N132*1000)/C132</f>
        <v>0</v>
      </c>
      <c r="AC132" s="52">
        <f t="shared" si="46"/>
        <v>0</v>
      </c>
      <c r="AD132" s="53">
        <f>(R132*1000)/C132</f>
        <v>0</v>
      </c>
      <c r="AE132" s="54">
        <f t="shared" si="47"/>
        <v>0</v>
      </c>
    </row>
    <row r="133" spans="1:31" ht="18" hidden="1" customHeight="1">
      <c r="A133" s="230">
        <v>36630890</v>
      </c>
      <c r="B133" s="108">
        <v>4</v>
      </c>
      <c r="C133" s="168">
        <v>50</v>
      </c>
      <c r="D133" s="169"/>
      <c r="E133" s="170"/>
      <c r="F133" s="170"/>
      <c r="G133" s="170"/>
      <c r="H133" s="171"/>
      <c r="I133" s="184" t="s">
        <v>144</v>
      </c>
      <c r="J133" s="224"/>
      <c r="K133" s="58"/>
      <c r="L133" s="58"/>
      <c r="M133" s="58"/>
      <c r="N133" s="59"/>
      <c r="O133" s="60">
        <f t="shared" si="49"/>
        <v>0</v>
      </c>
      <c r="P133" s="61"/>
      <c r="Q133" s="62"/>
      <c r="R133" s="61">
        <f t="shared" si="44"/>
        <v>0</v>
      </c>
      <c r="S133" s="63">
        <f>SUM(O133,R133)</f>
        <v>0</v>
      </c>
      <c r="T133" s="143"/>
      <c r="U133" s="65">
        <f t="shared" si="45"/>
        <v>0</v>
      </c>
      <c r="V133" s="66">
        <f t="shared" si="33"/>
        <v>0</v>
      </c>
      <c r="W133" s="48"/>
      <c r="X133" s="49">
        <f>(J133*1000)/C133</f>
        <v>0</v>
      </c>
      <c r="Y133" s="50">
        <f>(K133*1000)/C133</f>
        <v>0</v>
      </c>
      <c r="Z133" s="50">
        <f>(L133*1000)/C133</f>
        <v>0</v>
      </c>
      <c r="AA133" s="50">
        <f>(M133*1000)/C133</f>
        <v>0</v>
      </c>
      <c r="AB133" s="51">
        <f>(N133*1000)/C133</f>
        <v>0</v>
      </c>
      <c r="AC133" s="52">
        <f t="shared" si="46"/>
        <v>0</v>
      </c>
      <c r="AD133" s="53">
        <f>(R133*1000)/C133</f>
        <v>0</v>
      </c>
      <c r="AE133" s="54">
        <f t="shared" si="47"/>
        <v>0</v>
      </c>
    </row>
    <row r="134" spans="1:31" ht="18" hidden="1" customHeight="1">
      <c r="A134" s="230">
        <v>36630890</v>
      </c>
      <c r="B134" s="249">
        <v>4</v>
      </c>
      <c r="C134" s="244" t="s">
        <v>75</v>
      </c>
      <c r="D134" s="103"/>
      <c r="E134" s="103"/>
      <c r="F134" s="103"/>
      <c r="G134" s="103"/>
      <c r="H134" s="103"/>
      <c r="I134" s="184" t="s">
        <v>145</v>
      </c>
      <c r="J134" s="224"/>
      <c r="K134" s="58"/>
      <c r="L134" s="58"/>
      <c r="M134" s="58"/>
      <c r="N134" s="59"/>
      <c r="O134" s="60">
        <f t="shared" si="49"/>
        <v>0</v>
      </c>
      <c r="P134" s="61"/>
      <c r="Q134" s="62"/>
      <c r="R134" s="61">
        <f t="shared" si="44"/>
        <v>0</v>
      </c>
      <c r="S134" s="63"/>
      <c r="T134" s="250">
        <f>SUM(O134,R134)</f>
        <v>0</v>
      </c>
      <c r="U134" s="65">
        <f t="shared" si="45"/>
        <v>0</v>
      </c>
      <c r="V134" s="66">
        <f t="shared" si="33"/>
        <v>0</v>
      </c>
      <c r="W134" s="48"/>
      <c r="X134" s="49"/>
      <c r="Y134" s="50"/>
      <c r="Z134" s="50"/>
      <c r="AA134" s="50"/>
      <c r="AB134" s="51"/>
      <c r="AC134" s="52"/>
      <c r="AD134" s="53"/>
      <c r="AE134" s="54"/>
    </row>
    <row r="135" spans="1:31" ht="18" customHeight="1">
      <c r="A135" s="230">
        <v>366301</v>
      </c>
      <c r="B135" s="108">
        <v>4</v>
      </c>
      <c r="C135" s="233" t="s">
        <v>27</v>
      </c>
      <c r="D135" s="251"/>
      <c r="E135" s="252"/>
      <c r="F135" s="252"/>
      <c r="G135" s="252"/>
      <c r="H135" s="253"/>
      <c r="I135" s="254" t="s">
        <v>143</v>
      </c>
      <c r="J135" s="57"/>
      <c r="K135" s="90"/>
      <c r="L135" s="90"/>
      <c r="M135" s="90"/>
      <c r="N135" s="91"/>
      <c r="O135" s="60"/>
      <c r="P135" s="92">
        <v>410</v>
      </c>
      <c r="Q135" s="62"/>
      <c r="R135" s="92">
        <f t="shared" si="44"/>
        <v>410</v>
      </c>
      <c r="S135" s="63"/>
      <c r="T135" s="140">
        <f>SUM(O135,R135)</f>
        <v>410</v>
      </c>
      <c r="U135" s="65">
        <f t="shared" si="45"/>
        <v>410</v>
      </c>
      <c r="V135" s="66">
        <f t="shared" si="33"/>
        <v>0</v>
      </c>
      <c r="W135" s="48"/>
      <c r="X135" s="49"/>
      <c r="Y135" s="50"/>
      <c r="Z135" s="50"/>
      <c r="AA135" s="50"/>
      <c r="AB135" s="51"/>
      <c r="AC135" s="52"/>
      <c r="AD135" s="53"/>
      <c r="AE135" s="54"/>
    </row>
    <row r="136" spans="1:31" ht="18" customHeight="1">
      <c r="A136" s="230">
        <v>366301</v>
      </c>
      <c r="B136" s="108">
        <v>4</v>
      </c>
      <c r="C136" s="32">
        <v>50</v>
      </c>
      <c r="D136" s="72"/>
      <c r="E136" s="73"/>
      <c r="F136" s="73"/>
      <c r="G136" s="73"/>
      <c r="H136" s="36"/>
      <c r="I136" s="909" t="s">
        <v>143</v>
      </c>
      <c r="J136" s="71"/>
      <c r="K136" s="58"/>
      <c r="L136" s="58"/>
      <c r="M136" s="58"/>
      <c r="N136" s="59"/>
      <c r="O136" s="60"/>
      <c r="P136" s="61">
        <v>48</v>
      </c>
      <c r="Q136" s="62"/>
      <c r="R136" s="61">
        <f t="shared" si="44"/>
        <v>48</v>
      </c>
      <c r="S136" s="63">
        <f>SUM(O136,R136)</f>
        <v>48</v>
      </c>
      <c r="T136" s="139"/>
      <c r="U136" s="65">
        <f t="shared" si="45"/>
        <v>48</v>
      </c>
      <c r="V136" s="66">
        <f t="shared" si="33"/>
        <v>0</v>
      </c>
      <c r="W136" s="48"/>
      <c r="X136" s="49">
        <f>(J136*1000)/C136</f>
        <v>0</v>
      </c>
      <c r="Y136" s="50">
        <f>(K136*1000)/C136</f>
        <v>0</v>
      </c>
      <c r="Z136" s="50">
        <f>(L136*1000)/C136</f>
        <v>0</v>
      </c>
      <c r="AA136" s="50">
        <f>(M136*1000)/C136</f>
        <v>0</v>
      </c>
      <c r="AB136" s="51">
        <f>(N136*1000)/C136</f>
        <v>0</v>
      </c>
      <c r="AC136" s="52">
        <f t="shared" si="46"/>
        <v>0</v>
      </c>
      <c r="AD136" s="53">
        <f>(R136*1000)/C136</f>
        <v>960</v>
      </c>
      <c r="AE136" s="54">
        <f t="shared" si="47"/>
        <v>960</v>
      </c>
    </row>
    <row r="137" spans="1:31" ht="18" hidden="1" customHeight="1">
      <c r="A137" s="30">
        <v>367200</v>
      </c>
      <c r="B137" s="31" t="s">
        <v>57</v>
      </c>
      <c r="C137" s="32">
        <v>25</v>
      </c>
      <c r="D137" s="72">
        <v>367</v>
      </c>
      <c r="E137" s="73">
        <v>867</v>
      </c>
      <c r="F137" s="73" t="s">
        <v>149</v>
      </c>
      <c r="G137" s="73">
        <v>9467</v>
      </c>
      <c r="H137" s="36">
        <v>8467</v>
      </c>
      <c r="I137" s="36"/>
      <c r="J137" s="71"/>
      <c r="K137" s="58"/>
      <c r="L137" s="58"/>
      <c r="M137" s="58"/>
      <c r="N137" s="59"/>
      <c r="O137" s="60">
        <f t="shared" si="49"/>
        <v>0</v>
      </c>
      <c r="P137" s="61"/>
      <c r="Q137" s="62"/>
      <c r="R137" s="61">
        <f t="shared" si="44"/>
        <v>0</v>
      </c>
      <c r="S137" s="63">
        <f>SUM(O137,R137)</f>
        <v>0</v>
      </c>
      <c r="T137" s="139"/>
      <c r="U137" s="65">
        <f t="shared" si="45"/>
        <v>0</v>
      </c>
      <c r="V137" s="66">
        <f t="shared" si="33"/>
        <v>0</v>
      </c>
      <c r="W137" s="48"/>
      <c r="X137" s="49">
        <f>(J137*1000)/C137</f>
        <v>0</v>
      </c>
      <c r="Y137" s="50">
        <f>(K137*1000)/C137</f>
        <v>0</v>
      </c>
      <c r="Z137" s="50">
        <f>(L137*1000)/C137</f>
        <v>0</v>
      </c>
      <c r="AA137" s="50">
        <f>(M137*1000)/C137</f>
        <v>0</v>
      </c>
      <c r="AB137" s="51">
        <f>(N137*1000)/C137</f>
        <v>0</v>
      </c>
      <c r="AC137" s="52">
        <f t="shared" si="46"/>
        <v>0</v>
      </c>
      <c r="AD137" s="53">
        <f>(R137*1000)/C137</f>
        <v>0</v>
      </c>
      <c r="AE137" s="54">
        <f t="shared" si="47"/>
        <v>0</v>
      </c>
    </row>
    <row r="138" spans="1:31" ht="18" customHeight="1">
      <c r="A138" s="30">
        <v>367201</v>
      </c>
      <c r="B138" s="108">
        <v>4</v>
      </c>
      <c r="C138" s="32">
        <v>25</v>
      </c>
      <c r="D138" s="72">
        <v>567</v>
      </c>
      <c r="E138" s="73">
        <v>967</v>
      </c>
      <c r="F138" s="73" t="s">
        <v>150</v>
      </c>
      <c r="G138" s="73">
        <v>9667</v>
      </c>
      <c r="H138" s="36"/>
      <c r="I138" s="36"/>
      <c r="J138" s="71">
        <v>28</v>
      </c>
      <c r="K138" s="58">
        <v>4</v>
      </c>
      <c r="L138" s="58"/>
      <c r="M138" s="58"/>
      <c r="N138" s="59"/>
      <c r="O138" s="60">
        <f t="shared" si="49"/>
        <v>32</v>
      </c>
      <c r="P138" s="61"/>
      <c r="Q138" s="62"/>
      <c r="R138" s="61">
        <f t="shared" si="44"/>
        <v>0</v>
      </c>
      <c r="S138" s="63">
        <f>SUM(O138,R138)</f>
        <v>32</v>
      </c>
      <c r="T138" s="139"/>
      <c r="U138" s="65">
        <f t="shared" si="45"/>
        <v>32</v>
      </c>
      <c r="V138" s="66">
        <f t="shared" si="33"/>
        <v>0</v>
      </c>
      <c r="W138" s="48"/>
      <c r="X138" s="49">
        <f>(J138*1000)/C138</f>
        <v>1120</v>
      </c>
      <c r="Y138" s="50">
        <f>(K138*1000)/C138</f>
        <v>160</v>
      </c>
      <c r="Z138" s="50">
        <f>(L138*1000)/C138</f>
        <v>0</v>
      </c>
      <c r="AA138" s="50">
        <f>(M138*1000)/C138</f>
        <v>0</v>
      </c>
      <c r="AB138" s="51">
        <f>(N138*1000)/C138</f>
        <v>0</v>
      </c>
      <c r="AC138" s="52">
        <f t="shared" si="46"/>
        <v>1280</v>
      </c>
      <c r="AD138" s="53">
        <f>(R138*1000)/C138</f>
        <v>0</v>
      </c>
      <c r="AE138" s="54">
        <f t="shared" si="47"/>
        <v>1280</v>
      </c>
    </row>
    <row r="139" spans="1:31" ht="18" hidden="1" customHeight="1">
      <c r="A139" s="30">
        <v>36710834</v>
      </c>
      <c r="B139" s="108">
        <v>4</v>
      </c>
      <c r="C139" s="233" t="s">
        <v>27</v>
      </c>
      <c r="D139" s="72" t="s">
        <v>481</v>
      </c>
      <c r="E139" s="73"/>
      <c r="F139" s="73"/>
      <c r="G139" s="73"/>
      <c r="H139" s="36"/>
      <c r="I139" s="36"/>
      <c r="J139" s="75"/>
      <c r="K139" s="58"/>
      <c r="L139" s="58"/>
      <c r="M139" s="58"/>
      <c r="N139" s="59"/>
      <c r="O139" s="60">
        <f t="shared" si="49"/>
        <v>0</v>
      </c>
      <c r="P139" s="61"/>
      <c r="Q139" s="62"/>
      <c r="R139" s="61"/>
      <c r="S139" s="63"/>
      <c r="T139" s="140">
        <f>SUM(O139,R139)</f>
        <v>0</v>
      </c>
      <c r="U139" s="65">
        <f t="shared" si="45"/>
        <v>0</v>
      </c>
      <c r="V139" s="66">
        <f t="shared" si="33"/>
        <v>0</v>
      </c>
      <c r="W139" s="48"/>
      <c r="X139" s="49"/>
      <c r="Y139" s="50"/>
      <c r="Z139" s="50"/>
      <c r="AA139" s="50"/>
      <c r="AB139" s="51"/>
      <c r="AC139" s="52"/>
      <c r="AD139" s="53"/>
      <c r="AE139" s="54"/>
    </row>
    <row r="140" spans="1:31" ht="18" customHeight="1">
      <c r="A140" s="30">
        <v>367101</v>
      </c>
      <c r="B140" s="108">
        <v>4</v>
      </c>
      <c r="C140" s="233" t="s">
        <v>27</v>
      </c>
      <c r="D140" s="68" t="s">
        <v>151</v>
      </c>
      <c r="E140" s="73"/>
      <c r="F140" s="73"/>
      <c r="G140" s="73"/>
      <c r="H140" s="36"/>
      <c r="I140" s="36"/>
      <c r="J140" s="75">
        <v>16</v>
      </c>
      <c r="K140" s="58"/>
      <c r="L140" s="58"/>
      <c r="M140" s="58"/>
      <c r="N140" s="59"/>
      <c r="O140" s="60">
        <f t="shared" si="49"/>
        <v>16</v>
      </c>
      <c r="P140" s="61"/>
      <c r="Q140" s="62"/>
      <c r="R140" s="61"/>
      <c r="S140" s="63"/>
      <c r="T140" s="140">
        <f>SUM(O140,R140)</f>
        <v>16</v>
      </c>
      <c r="U140" s="65">
        <f t="shared" si="45"/>
        <v>16</v>
      </c>
      <c r="V140" s="66">
        <f t="shared" si="33"/>
        <v>0</v>
      </c>
      <c r="W140" s="48"/>
      <c r="X140" s="49"/>
      <c r="Y140" s="50"/>
      <c r="Z140" s="50"/>
      <c r="AA140" s="50"/>
      <c r="AB140" s="51"/>
      <c r="AC140" s="52"/>
      <c r="AD140" s="53"/>
      <c r="AE140" s="54"/>
    </row>
    <row r="141" spans="1:31" ht="18" customHeight="1">
      <c r="A141" s="30">
        <v>367101</v>
      </c>
      <c r="B141" s="108">
        <v>4</v>
      </c>
      <c r="C141" s="32">
        <v>25</v>
      </c>
      <c r="D141" s="72" t="s">
        <v>151</v>
      </c>
      <c r="E141" s="73" t="s">
        <v>152</v>
      </c>
      <c r="F141" s="73" t="s">
        <v>153</v>
      </c>
      <c r="G141" s="73" t="s">
        <v>154</v>
      </c>
      <c r="H141" s="36"/>
      <c r="I141" s="36"/>
      <c r="J141" s="71">
        <v>110</v>
      </c>
      <c r="K141" s="58">
        <v>5</v>
      </c>
      <c r="L141" s="258">
        <v>3</v>
      </c>
      <c r="M141" s="58"/>
      <c r="N141" s="59"/>
      <c r="O141" s="60">
        <f t="shared" si="49"/>
        <v>118</v>
      </c>
      <c r="P141" s="61"/>
      <c r="Q141" s="62"/>
      <c r="R141" s="61">
        <f t="shared" si="44"/>
        <v>0</v>
      </c>
      <c r="S141" s="63">
        <f>SUM(O141,R141)</f>
        <v>118</v>
      </c>
      <c r="T141" s="139"/>
      <c r="U141" s="65">
        <f t="shared" si="45"/>
        <v>118</v>
      </c>
      <c r="V141" s="66">
        <f t="shared" si="33"/>
        <v>0</v>
      </c>
      <c r="W141" s="247" t="s">
        <v>155</v>
      </c>
      <c r="X141" s="49">
        <f>(J141*1000)/C141</f>
        <v>4400</v>
      </c>
      <c r="Y141" s="50">
        <f>(K141*1000)/C141</f>
        <v>200</v>
      </c>
      <c r="Z141" s="50">
        <f>(L141*1000)/C141</f>
        <v>120</v>
      </c>
      <c r="AA141" s="50">
        <f>(M141*1000)/C141</f>
        <v>0</v>
      </c>
      <c r="AB141" s="51">
        <f>(N141*1000)/C141</f>
        <v>0</v>
      </c>
      <c r="AC141" s="52">
        <f t="shared" si="46"/>
        <v>4720</v>
      </c>
      <c r="AD141" s="53">
        <f>(R141*1000)/C141</f>
        <v>0</v>
      </c>
      <c r="AE141" s="54">
        <f t="shared" si="47"/>
        <v>4720</v>
      </c>
    </row>
    <row r="142" spans="1:31" ht="18" hidden="1" customHeight="1">
      <c r="A142" s="82">
        <v>367108</v>
      </c>
      <c r="B142" s="108">
        <v>4</v>
      </c>
      <c r="C142" s="101" t="s">
        <v>27</v>
      </c>
      <c r="D142" s="259" t="s">
        <v>156</v>
      </c>
      <c r="E142" s="85"/>
      <c r="F142" s="85"/>
      <c r="G142" s="85"/>
      <c r="H142" s="85"/>
      <c r="I142" s="87"/>
      <c r="J142" s="75"/>
      <c r="K142" s="58"/>
      <c r="L142" s="58"/>
      <c r="M142" s="58"/>
      <c r="N142" s="59"/>
      <c r="O142" s="60">
        <f t="shared" si="49"/>
        <v>0</v>
      </c>
      <c r="P142" s="61"/>
      <c r="Q142" s="62"/>
      <c r="R142" s="61">
        <f t="shared" si="44"/>
        <v>0</v>
      </c>
      <c r="S142" s="63"/>
      <c r="T142" s="139">
        <f>SUM(O142,R142)</f>
        <v>0</v>
      </c>
      <c r="U142" s="65">
        <f t="shared" si="45"/>
        <v>0</v>
      </c>
      <c r="V142" s="66">
        <f t="shared" si="33"/>
        <v>0</v>
      </c>
      <c r="W142" s="48"/>
      <c r="X142" s="49"/>
      <c r="Y142" s="50"/>
      <c r="Z142" s="50"/>
      <c r="AA142" s="50"/>
      <c r="AB142" s="51"/>
      <c r="AC142" s="52">
        <f t="shared" si="46"/>
        <v>0</v>
      </c>
      <c r="AD142" s="53"/>
      <c r="AE142" s="54">
        <f t="shared" si="47"/>
        <v>0</v>
      </c>
    </row>
    <row r="143" spans="1:31" ht="18" customHeight="1">
      <c r="A143" s="30">
        <v>367301</v>
      </c>
      <c r="B143" s="108">
        <v>4</v>
      </c>
      <c r="C143" s="233" t="s">
        <v>27</v>
      </c>
      <c r="D143" s="260"/>
      <c r="E143" s="260"/>
      <c r="F143" s="260"/>
      <c r="G143" s="260"/>
      <c r="H143" s="260"/>
      <c r="I143" s="261" t="s">
        <v>157</v>
      </c>
      <c r="J143" s="262"/>
      <c r="K143" s="90"/>
      <c r="L143" s="90"/>
      <c r="M143" s="90"/>
      <c r="N143" s="91"/>
      <c r="O143" s="60"/>
      <c r="P143" s="92">
        <v>515</v>
      </c>
      <c r="Q143" s="62"/>
      <c r="R143" s="92">
        <f t="shared" si="44"/>
        <v>515</v>
      </c>
      <c r="S143" s="63"/>
      <c r="T143" s="140">
        <f>SUM(O143,R143)</f>
        <v>515</v>
      </c>
      <c r="U143" s="65">
        <f t="shared" si="45"/>
        <v>515</v>
      </c>
      <c r="V143" s="66">
        <f t="shared" si="33"/>
        <v>0</v>
      </c>
      <c r="W143" s="48"/>
      <c r="X143" s="49"/>
      <c r="Y143" s="50"/>
      <c r="Z143" s="50"/>
      <c r="AA143" s="50"/>
      <c r="AB143" s="51"/>
      <c r="AC143" s="52"/>
      <c r="AD143" s="53"/>
      <c r="AE143" s="54"/>
    </row>
    <row r="144" spans="1:31" ht="18" customHeight="1">
      <c r="A144" s="30">
        <v>367301</v>
      </c>
      <c r="B144" s="108">
        <v>4</v>
      </c>
      <c r="C144" s="32">
        <v>50</v>
      </c>
      <c r="D144" s="72"/>
      <c r="E144" s="73"/>
      <c r="F144" s="73"/>
      <c r="G144" s="73"/>
      <c r="H144" s="36"/>
      <c r="I144" s="909" t="s">
        <v>157</v>
      </c>
      <c r="J144" s="71"/>
      <c r="K144" s="58"/>
      <c r="L144" s="58"/>
      <c r="M144" s="58"/>
      <c r="N144" s="59"/>
      <c r="O144" s="60"/>
      <c r="P144" s="61">
        <v>110</v>
      </c>
      <c r="Q144" s="62"/>
      <c r="R144" s="61">
        <f t="shared" si="44"/>
        <v>110</v>
      </c>
      <c r="S144" s="63">
        <f>SUM(O144,R144)</f>
        <v>110</v>
      </c>
      <c r="T144" s="139"/>
      <c r="U144" s="65">
        <f t="shared" si="45"/>
        <v>110</v>
      </c>
      <c r="V144" s="66">
        <f t="shared" si="33"/>
        <v>0</v>
      </c>
      <c r="W144" s="48"/>
      <c r="X144" s="49">
        <f>(J144*1000)/C144</f>
        <v>0</v>
      </c>
      <c r="Y144" s="50">
        <f>(K144*1000)/C144</f>
        <v>0</v>
      </c>
      <c r="Z144" s="50">
        <f>(L144*1000)/C144</f>
        <v>0</v>
      </c>
      <c r="AA144" s="50">
        <f>(M144*1000)/C144</f>
        <v>0</v>
      </c>
      <c r="AB144" s="51">
        <f>(N144*1000)/C144</f>
        <v>0</v>
      </c>
      <c r="AC144" s="52">
        <f t="shared" si="46"/>
        <v>0</v>
      </c>
      <c r="AD144" s="53">
        <f>(R144*1000)/C144</f>
        <v>2200</v>
      </c>
      <c r="AE144" s="54">
        <f t="shared" si="47"/>
        <v>2200</v>
      </c>
    </row>
    <row r="145" spans="1:31" ht="18" hidden="1" customHeight="1">
      <c r="A145" s="82">
        <v>36730104</v>
      </c>
      <c r="B145" s="108">
        <v>4</v>
      </c>
      <c r="C145" s="83">
        <v>40</v>
      </c>
      <c r="D145" s="84"/>
      <c r="E145" s="85"/>
      <c r="F145" s="85"/>
      <c r="G145" s="85"/>
      <c r="H145" s="85"/>
      <c r="I145" s="87" t="s">
        <v>158</v>
      </c>
      <c r="J145" s="37"/>
      <c r="K145" s="38"/>
      <c r="L145" s="38"/>
      <c r="M145" s="38"/>
      <c r="N145" s="39"/>
      <c r="O145" s="40">
        <f t="shared" si="49"/>
        <v>0</v>
      </c>
      <c r="P145" s="41"/>
      <c r="Q145" s="42"/>
      <c r="R145" s="41">
        <f t="shared" si="44"/>
        <v>0</v>
      </c>
      <c r="S145" s="44">
        <f>SUM(O145,R145)</f>
        <v>0</v>
      </c>
      <c r="T145" s="45"/>
      <c r="U145" s="46">
        <f t="shared" si="45"/>
        <v>0</v>
      </c>
      <c r="V145" s="66">
        <f t="shared" si="33"/>
        <v>0</v>
      </c>
      <c r="W145" s="48"/>
      <c r="X145" s="49">
        <f>(J145*1000)/C145</f>
        <v>0</v>
      </c>
      <c r="Y145" s="50">
        <f>(K145*1000)/C145</f>
        <v>0</v>
      </c>
      <c r="Z145" s="50">
        <f>(L145*1000)/C145</f>
        <v>0</v>
      </c>
      <c r="AA145" s="50">
        <f>(M145*1000)/C145</f>
        <v>0</v>
      </c>
      <c r="AB145" s="51">
        <f>(N145*1000)/C145</f>
        <v>0</v>
      </c>
      <c r="AC145" s="52">
        <f t="shared" si="46"/>
        <v>0</v>
      </c>
      <c r="AD145" s="53">
        <f>(R145*1000)/C145</f>
        <v>0</v>
      </c>
      <c r="AE145" s="54">
        <f t="shared" si="47"/>
        <v>0</v>
      </c>
    </row>
    <row r="146" spans="1:31" ht="18" hidden="1" customHeight="1">
      <c r="A146" s="30">
        <v>36730104</v>
      </c>
      <c r="B146" s="108">
        <v>4</v>
      </c>
      <c r="C146" s="233" t="s">
        <v>75</v>
      </c>
      <c r="D146" s="255"/>
      <c r="E146" s="256"/>
      <c r="F146" s="256"/>
      <c r="G146" s="256"/>
      <c r="H146" s="257"/>
      <c r="I146" s="263" t="s">
        <v>159</v>
      </c>
      <c r="J146" s="69"/>
      <c r="K146" s="136"/>
      <c r="L146" s="136"/>
      <c r="M146" s="136"/>
      <c r="N146" s="88"/>
      <c r="O146" s="40">
        <f t="shared" si="49"/>
        <v>0</v>
      </c>
      <c r="P146" s="114"/>
      <c r="Q146" s="264"/>
      <c r="R146" s="114">
        <f t="shared" si="44"/>
        <v>0</v>
      </c>
      <c r="S146" s="265"/>
      <c r="T146" s="266">
        <f>SUM(O146,R146)</f>
        <v>0</v>
      </c>
      <c r="U146" s="46">
        <f t="shared" si="45"/>
        <v>0</v>
      </c>
      <c r="V146" s="66">
        <f t="shared" si="33"/>
        <v>0</v>
      </c>
      <c r="W146" s="48"/>
      <c r="X146" s="49"/>
      <c r="Y146" s="50"/>
      <c r="Z146" s="50"/>
      <c r="AA146" s="50"/>
      <c r="AB146" s="51"/>
      <c r="AC146" s="52"/>
      <c r="AD146" s="53"/>
      <c r="AE146" s="54"/>
    </row>
    <row r="147" spans="1:31" ht="18" hidden="1" customHeight="1">
      <c r="A147" s="30">
        <v>36730104</v>
      </c>
      <c r="B147" s="108">
        <v>4</v>
      </c>
      <c r="C147" s="32">
        <v>50</v>
      </c>
      <c r="D147" s="72"/>
      <c r="E147" s="73"/>
      <c r="F147" s="73"/>
      <c r="G147" s="73"/>
      <c r="H147" s="36"/>
      <c r="I147" s="99" t="s">
        <v>159</v>
      </c>
      <c r="J147" s="110"/>
      <c r="K147" s="111"/>
      <c r="L147" s="111"/>
      <c r="M147" s="111"/>
      <c r="N147" s="112"/>
      <c r="O147" s="40">
        <f t="shared" si="49"/>
        <v>0</v>
      </c>
      <c r="P147" s="118"/>
      <c r="Q147" s="115"/>
      <c r="R147" s="118">
        <f t="shared" si="44"/>
        <v>0</v>
      </c>
      <c r="S147" s="116">
        <f>SUM(O147,R147)</f>
        <v>0</v>
      </c>
      <c r="T147" s="45"/>
      <c r="U147" s="46">
        <f t="shared" si="45"/>
        <v>0</v>
      </c>
      <c r="V147" s="66">
        <f t="shared" si="33"/>
        <v>0</v>
      </c>
      <c r="W147" s="48"/>
      <c r="X147" s="49">
        <f>(J147*1000)/C147</f>
        <v>0</v>
      </c>
      <c r="Y147" s="50">
        <f>(K147*1000)/C147</f>
        <v>0</v>
      </c>
      <c r="Z147" s="50">
        <f>(L147*1000)/C147</f>
        <v>0</v>
      </c>
      <c r="AA147" s="50">
        <f>(M147*1000)/C147</f>
        <v>0</v>
      </c>
      <c r="AB147" s="51">
        <f>(N147*1000)/C147</f>
        <v>0</v>
      </c>
      <c r="AC147" s="52">
        <f t="shared" si="46"/>
        <v>0</v>
      </c>
      <c r="AD147" s="53">
        <f>(R147*1000)/C147</f>
        <v>0</v>
      </c>
      <c r="AE147" s="54">
        <f t="shared" si="47"/>
        <v>0</v>
      </c>
    </row>
    <row r="148" spans="1:31" ht="18" hidden="1" customHeight="1">
      <c r="A148" s="82">
        <v>36730107</v>
      </c>
      <c r="B148" s="108">
        <v>4</v>
      </c>
      <c r="C148" s="83">
        <v>40</v>
      </c>
      <c r="D148" s="84"/>
      <c r="E148" s="85"/>
      <c r="F148" s="85"/>
      <c r="G148" s="85"/>
      <c r="H148" s="85"/>
      <c r="I148" s="87" t="s">
        <v>160</v>
      </c>
      <c r="J148" s="37"/>
      <c r="K148" s="38"/>
      <c r="L148" s="38"/>
      <c r="M148" s="38"/>
      <c r="N148" s="39"/>
      <c r="O148" s="40">
        <f t="shared" si="49"/>
        <v>0</v>
      </c>
      <c r="P148" s="41"/>
      <c r="Q148" s="42"/>
      <c r="R148" s="41">
        <f t="shared" si="44"/>
        <v>0</v>
      </c>
      <c r="S148" s="44">
        <f>SUM(O148,R148)</f>
        <v>0</v>
      </c>
      <c r="T148" s="45"/>
      <c r="U148" s="46">
        <f t="shared" si="45"/>
        <v>0</v>
      </c>
      <c r="V148" s="66">
        <f t="shared" si="33"/>
        <v>0</v>
      </c>
      <c r="W148" s="48"/>
      <c r="X148" s="49">
        <f>(J148*1000)/C148</f>
        <v>0</v>
      </c>
      <c r="Y148" s="50">
        <f>(K148*1000)/C148</f>
        <v>0</v>
      </c>
      <c r="Z148" s="50">
        <f>(L148*1000)/C148</f>
        <v>0</v>
      </c>
      <c r="AA148" s="50">
        <f>(M148*1000)/C148</f>
        <v>0</v>
      </c>
      <c r="AB148" s="51">
        <f>(N148*1000)/C148</f>
        <v>0</v>
      </c>
      <c r="AC148" s="52">
        <f t="shared" si="46"/>
        <v>0</v>
      </c>
      <c r="AD148" s="53">
        <f>(R148*1000)/C148</f>
        <v>0</v>
      </c>
      <c r="AE148" s="54">
        <f t="shared" si="47"/>
        <v>0</v>
      </c>
    </row>
    <row r="149" spans="1:31" ht="18" customHeight="1">
      <c r="A149" s="119" t="s">
        <v>161</v>
      </c>
      <c r="B149" s="120"/>
      <c r="C149" s="121"/>
      <c r="D149" s="120"/>
      <c r="E149" s="120"/>
      <c r="F149" s="120"/>
      <c r="G149" s="120"/>
      <c r="H149" s="120"/>
      <c r="I149" s="120"/>
      <c r="J149" s="122">
        <f t="shared" ref="J149:U149" si="50">SUM(J119:J148)</f>
        <v>364</v>
      </c>
      <c r="K149" s="123">
        <f t="shared" si="50"/>
        <v>19</v>
      </c>
      <c r="L149" s="123">
        <f t="shared" si="50"/>
        <v>11</v>
      </c>
      <c r="M149" s="123">
        <f t="shared" si="50"/>
        <v>0</v>
      </c>
      <c r="N149" s="124">
        <f t="shared" si="50"/>
        <v>0</v>
      </c>
      <c r="O149" s="125">
        <f t="shared" si="50"/>
        <v>394</v>
      </c>
      <c r="P149" s="126">
        <f t="shared" si="50"/>
        <v>1283</v>
      </c>
      <c r="Q149" s="127">
        <f t="shared" si="50"/>
        <v>0</v>
      </c>
      <c r="R149" s="126">
        <f t="shared" si="50"/>
        <v>1283</v>
      </c>
      <c r="S149" s="128">
        <f t="shared" si="50"/>
        <v>702</v>
      </c>
      <c r="T149" s="129">
        <f t="shared" si="50"/>
        <v>975</v>
      </c>
      <c r="U149" s="130">
        <f t="shared" si="50"/>
        <v>1677</v>
      </c>
      <c r="V149" s="66">
        <f t="shared" si="33"/>
        <v>0</v>
      </c>
      <c r="W149" s="131"/>
      <c r="X149" s="132">
        <f t="shared" ref="X149:AE149" si="51">SUM(X119:X148)</f>
        <v>12560</v>
      </c>
      <c r="Y149" s="129">
        <f t="shared" si="51"/>
        <v>760</v>
      </c>
      <c r="Z149" s="129">
        <f t="shared" si="51"/>
        <v>440</v>
      </c>
      <c r="AA149" s="129">
        <f t="shared" si="51"/>
        <v>0</v>
      </c>
      <c r="AB149" s="133">
        <f t="shared" si="51"/>
        <v>0</v>
      </c>
      <c r="AC149" s="130">
        <f t="shared" si="51"/>
        <v>13760</v>
      </c>
      <c r="AD149" s="133">
        <f t="shared" si="51"/>
        <v>7160</v>
      </c>
      <c r="AE149" s="134">
        <f t="shared" si="51"/>
        <v>20920</v>
      </c>
    </row>
    <row r="150" spans="1:31" ht="18" hidden="1" customHeight="1">
      <c r="A150" s="30">
        <v>321030</v>
      </c>
      <c r="B150" s="31" t="s">
        <v>57</v>
      </c>
      <c r="C150" s="32">
        <v>25</v>
      </c>
      <c r="D150" s="72" t="s">
        <v>162</v>
      </c>
      <c r="E150" s="73" t="s">
        <v>163</v>
      </c>
      <c r="F150" s="73" t="s">
        <v>164</v>
      </c>
      <c r="G150" s="73" t="s">
        <v>165</v>
      </c>
      <c r="H150" s="36" t="s">
        <v>166</v>
      </c>
      <c r="I150" s="36"/>
      <c r="J150" s="37"/>
      <c r="K150" s="38"/>
      <c r="L150" s="38"/>
      <c r="M150" s="38"/>
      <c r="N150" s="39"/>
      <c r="O150" s="40">
        <f t="shared" ref="O150:O160" si="52">SUM(J150:N150)</f>
        <v>0</v>
      </c>
      <c r="P150" s="41"/>
      <c r="Q150" s="42"/>
      <c r="R150" s="41">
        <f t="shared" ref="R150:R160" si="53">SUM(P150:Q150)</f>
        <v>0</v>
      </c>
      <c r="S150" s="44">
        <f t="shared" ref="S150:S160" si="54">SUM(O150,R150)</f>
        <v>0</v>
      </c>
      <c r="T150" s="45"/>
      <c r="U150" s="46">
        <f t="shared" si="45"/>
        <v>0</v>
      </c>
      <c r="V150" s="66">
        <f t="shared" si="33"/>
        <v>0</v>
      </c>
      <c r="W150" s="48"/>
      <c r="X150" s="49">
        <f t="shared" ref="X150:X160" si="55">(J150*1000)/C150</f>
        <v>0</v>
      </c>
      <c r="Y150" s="50">
        <f t="shared" ref="Y150:Y160" si="56">(K150*1000)/C150</f>
        <v>0</v>
      </c>
      <c r="Z150" s="50">
        <f t="shared" ref="Z150:Z160" si="57">(L150*1000)/C150</f>
        <v>0</v>
      </c>
      <c r="AA150" s="50">
        <f t="shared" ref="AA150:AA160" si="58">(M150*1000)/C150</f>
        <v>0</v>
      </c>
      <c r="AB150" s="51">
        <f t="shared" ref="AB150:AB160" si="59">(N150*1000)/C150</f>
        <v>0</v>
      </c>
      <c r="AC150" s="52">
        <f t="shared" ref="AC150:AC160" si="60">SUM(X150:AB150)</f>
        <v>0</v>
      </c>
      <c r="AD150" s="53">
        <f t="shared" ref="AD150:AD160" si="61">(R150*1000)/C150</f>
        <v>0</v>
      </c>
      <c r="AE150" s="54">
        <f t="shared" ref="AE150:AE160" si="62">SUM(AC150:AD150)</f>
        <v>0</v>
      </c>
    </row>
    <row r="151" spans="1:31" ht="18" hidden="1" customHeight="1">
      <c r="A151" s="30">
        <v>321031</v>
      </c>
      <c r="B151" s="108">
        <v>4</v>
      </c>
      <c r="C151" s="32">
        <v>25</v>
      </c>
      <c r="D151" s="72" t="s">
        <v>167</v>
      </c>
      <c r="E151" s="73" t="s">
        <v>168</v>
      </c>
      <c r="F151" s="73" t="s">
        <v>169</v>
      </c>
      <c r="G151" s="73" t="s">
        <v>170</v>
      </c>
      <c r="H151" s="36" t="s">
        <v>171</v>
      </c>
      <c r="I151" s="36"/>
      <c r="J151" s="37"/>
      <c r="K151" s="38"/>
      <c r="L151" s="38"/>
      <c r="M151" s="38"/>
      <c r="N151" s="39"/>
      <c r="O151" s="40">
        <f t="shared" si="52"/>
        <v>0</v>
      </c>
      <c r="P151" s="41"/>
      <c r="Q151" s="42"/>
      <c r="R151" s="41">
        <f t="shared" si="53"/>
        <v>0</v>
      </c>
      <c r="S151" s="44">
        <f t="shared" si="54"/>
        <v>0</v>
      </c>
      <c r="T151" s="45"/>
      <c r="U151" s="46">
        <f t="shared" si="45"/>
        <v>0</v>
      </c>
      <c r="V151" s="66">
        <f t="shared" si="33"/>
        <v>0</v>
      </c>
      <c r="W151" s="48"/>
      <c r="X151" s="49">
        <f t="shared" si="55"/>
        <v>0</v>
      </c>
      <c r="Y151" s="50">
        <f t="shared" si="56"/>
        <v>0</v>
      </c>
      <c r="Z151" s="50">
        <f t="shared" si="57"/>
        <v>0</v>
      </c>
      <c r="AA151" s="50">
        <f t="shared" si="58"/>
        <v>0</v>
      </c>
      <c r="AB151" s="51">
        <f t="shared" si="59"/>
        <v>0</v>
      </c>
      <c r="AC151" s="52">
        <f t="shared" si="60"/>
        <v>0</v>
      </c>
      <c r="AD151" s="53">
        <f t="shared" si="61"/>
        <v>0</v>
      </c>
      <c r="AE151" s="54">
        <f t="shared" si="62"/>
        <v>0</v>
      </c>
    </row>
    <row r="152" spans="1:31" ht="18" hidden="1" customHeight="1">
      <c r="A152" s="30">
        <v>332330</v>
      </c>
      <c r="B152" s="31" t="s">
        <v>57</v>
      </c>
      <c r="C152" s="32">
        <v>25</v>
      </c>
      <c r="D152" s="72" t="s">
        <v>172</v>
      </c>
      <c r="E152" s="73" t="s">
        <v>173</v>
      </c>
      <c r="F152" s="73" t="s">
        <v>174</v>
      </c>
      <c r="G152" s="73" t="s">
        <v>175</v>
      </c>
      <c r="H152" s="36" t="s">
        <v>176</v>
      </c>
      <c r="I152" s="36"/>
      <c r="J152" s="37"/>
      <c r="K152" s="38"/>
      <c r="L152" s="38"/>
      <c r="M152" s="38"/>
      <c r="N152" s="39"/>
      <c r="O152" s="40">
        <f t="shared" si="52"/>
        <v>0</v>
      </c>
      <c r="P152" s="41"/>
      <c r="Q152" s="42"/>
      <c r="R152" s="41">
        <f t="shared" si="53"/>
        <v>0</v>
      </c>
      <c r="S152" s="44">
        <f t="shared" si="54"/>
        <v>0</v>
      </c>
      <c r="T152" s="45"/>
      <c r="U152" s="46">
        <f t="shared" si="45"/>
        <v>0</v>
      </c>
      <c r="V152" s="66">
        <f t="shared" si="33"/>
        <v>0</v>
      </c>
      <c r="W152" s="48"/>
      <c r="X152" s="49">
        <f t="shared" si="55"/>
        <v>0</v>
      </c>
      <c r="Y152" s="50">
        <f t="shared" si="56"/>
        <v>0</v>
      </c>
      <c r="Z152" s="50">
        <f t="shared" si="57"/>
        <v>0</v>
      </c>
      <c r="AA152" s="50">
        <f t="shared" si="58"/>
        <v>0</v>
      </c>
      <c r="AB152" s="51">
        <f t="shared" si="59"/>
        <v>0</v>
      </c>
      <c r="AC152" s="52">
        <f t="shared" si="60"/>
        <v>0</v>
      </c>
      <c r="AD152" s="53">
        <f t="shared" si="61"/>
        <v>0</v>
      </c>
      <c r="AE152" s="54">
        <f t="shared" si="62"/>
        <v>0</v>
      </c>
    </row>
    <row r="153" spans="1:31" ht="18" hidden="1" customHeight="1">
      <c r="A153" s="30">
        <v>332331</v>
      </c>
      <c r="B153" s="108">
        <v>4</v>
      </c>
      <c r="C153" s="32">
        <v>25</v>
      </c>
      <c r="D153" s="72" t="s">
        <v>177</v>
      </c>
      <c r="E153" s="73" t="s">
        <v>178</v>
      </c>
      <c r="F153" s="73" t="s">
        <v>179</v>
      </c>
      <c r="G153" s="73" t="s">
        <v>180</v>
      </c>
      <c r="H153" s="36" t="s">
        <v>181</v>
      </c>
      <c r="I153" s="36"/>
      <c r="J153" s="37"/>
      <c r="K153" s="38"/>
      <c r="L153" s="38"/>
      <c r="M153" s="38"/>
      <c r="N153" s="39"/>
      <c r="O153" s="40">
        <f t="shared" si="52"/>
        <v>0</v>
      </c>
      <c r="P153" s="41"/>
      <c r="Q153" s="42"/>
      <c r="R153" s="41">
        <f t="shared" si="53"/>
        <v>0</v>
      </c>
      <c r="S153" s="44">
        <f t="shared" si="54"/>
        <v>0</v>
      </c>
      <c r="T153" s="45"/>
      <c r="U153" s="46">
        <f t="shared" si="45"/>
        <v>0</v>
      </c>
      <c r="V153" s="66">
        <f t="shared" si="33"/>
        <v>0</v>
      </c>
      <c r="W153" s="48"/>
      <c r="X153" s="49">
        <f t="shared" si="55"/>
        <v>0</v>
      </c>
      <c r="Y153" s="50">
        <f t="shared" si="56"/>
        <v>0</v>
      </c>
      <c r="Z153" s="50">
        <f t="shared" si="57"/>
        <v>0</v>
      </c>
      <c r="AA153" s="50">
        <f t="shared" si="58"/>
        <v>0</v>
      </c>
      <c r="AB153" s="51">
        <f t="shared" si="59"/>
        <v>0</v>
      </c>
      <c r="AC153" s="52">
        <f t="shared" si="60"/>
        <v>0</v>
      </c>
      <c r="AD153" s="53">
        <f t="shared" si="61"/>
        <v>0</v>
      </c>
      <c r="AE153" s="54">
        <f t="shared" si="62"/>
        <v>0</v>
      </c>
    </row>
    <row r="154" spans="1:31" ht="18" hidden="1" customHeight="1">
      <c r="A154" s="30">
        <v>341130</v>
      </c>
      <c r="B154" s="31" t="s">
        <v>57</v>
      </c>
      <c r="C154" s="32">
        <v>25</v>
      </c>
      <c r="D154" s="72" t="s">
        <v>182</v>
      </c>
      <c r="E154" s="73" t="s">
        <v>183</v>
      </c>
      <c r="F154" s="73" t="s">
        <v>184</v>
      </c>
      <c r="G154" s="73" t="s">
        <v>185</v>
      </c>
      <c r="H154" s="36" t="s">
        <v>186</v>
      </c>
      <c r="I154" s="36"/>
      <c r="J154" s="37"/>
      <c r="K154" s="38"/>
      <c r="L154" s="38"/>
      <c r="M154" s="38"/>
      <c r="N154" s="39"/>
      <c r="O154" s="40">
        <f t="shared" si="52"/>
        <v>0</v>
      </c>
      <c r="P154" s="41"/>
      <c r="Q154" s="42"/>
      <c r="R154" s="41">
        <f t="shared" si="53"/>
        <v>0</v>
      </c>
      <c r="S154" s="44">
        <f t="shared" si="54"/>
        <v>0</v>
      </c>
      <c r="T154" s="45"/>
      <c r="U154" s="46">
        <f t="shared" si="45"/>
        <v>0</v>
      </c>
      <c r="V154" s="66">
        <f t="shared" ref="V154:V221" si="63">O154+R154-U154</f>
        <v>0</v>
      </c>
      <c r="W154" s="48"/>
      <c r="X154" s="49">
        <f t="shared" si="55"/>
        <v>0</v>
      </c>
      <c r="Y154" s="50">
        <f t="shared" si="56"/>
        <v>0</v>
      </c>
      <c r="Z154" s="50">
        <f t="shared" si="57"/>
        <v>0</v>
      </c>
      <c r="AA154" s="50">
        <f t="shared" si="58"/>
        <v>0</v>
      </c>
      <c r="AB154" s="51">
        <f t="shared" si="59"/>
        <v>0</v>
      </c>
      <c r="AC154" s="52">
        <f t="shared" si="60"/>
        <v>0</v>
      </c>
      <c r="AD154" s="53">
        <f t="shared" si="61"/>
        <v>0</v>
      </c>
      <c r="AE154" s="54">
        <f t="shared" si="62"/>
        <v>0</v>
      </c>
    </row>
    <row r="155" spans="1:31" ht="18" hidden="1" customHeight="1">
      <c r="A155" s="30">
        <v>341131</v>
      </c>
      <c r="B155" s="108">
        <v>4</v>
      </c>
      <c r="C155" s="32">
        <v>25</v>
      </c>
      <c r="D155" s="72" t="s">
        <v>187</v>
      </c>
      <c r="E155" s="73" t="s">
        <v>188</v>
      </c>
      <c r="F155" s="73" t="s">
        <v>189</v>
      </c>
      <c r="G155" s="73" t="s">
        <v>190</v>
      </c>
      <c r="H155" s="36" t="s">
        <v>191</v>
      </c>
      <c r="I155" s="36"/>
      <c r="J155" s="37"/>
      <c r="K155" s="38"/>
      <c r="L155" s="38"/>
      <c r="M155" s="38"/>
      <c r="N155" s="39"/>
      <c r="O155" s="40">
        <f t="shared" si="52"/>
        <v>0</v>
      </c>
      <c r="P155" s="41"/>
      <c r="Q155" s="42"/>
      <c r="R155" s="41">
        <f t="shared" si="53"/>
        <v>0</v>
      </c>
      <c r="S155" s="44">
        <f t="shared" si="54"/>
        <v>0</v>
      </c>
      <c r="T155" s="45"/>
      <c r="U155" s="46">
        <f t="shared" si="45"/>
        <v>0</v>
      </c>
      <c r="V155" s="66">
        <f t="shared" si="63"/>
        <v>0</v>
      </c>
      <c r="W155" s="48"/>
      <c r="X155" s="49">
        <f t="shared" si="55"/>
        <v>0</v>
      </c>
      <c r="Y155" s="50">
        <f t="shared" si="56"/>
        <v>0</v>
      </c>
      <c r="Z155" s="50">
        <f t="shared" si="57"/>
        <v>0</v>
      </c>
      <c r="AA155" s="50">
        <f t="shared" si="58"/>
        <v>0</v>
      </c>
      <c r="AB155" s="51">
        <f t="shared" si="59"/>
        <v>0</v>
      </c>
      <c r="AC155" s="52">
        <f t="shared" si="60"/>
        <v>0</v>
      </c>
      <c r="AD155" s="53">
        <f t="shared" si="61"/>
        <v>0</v>
      </c>
      <c r="AE155" s="54">
        <f t="shared" si="62"/>
        <v>0</v>
      </c>
    </row>
    <row r="156" spans="1:31" ht="18" hidden="1" customHeight="1">
      <c r="A156" s="172">
        <v>332341</v>
      </c>
      <c r="B156" s="108">
        <v>4</v>
      </c>
      <c r="C156" s="267">
        <v>25</v>
      </c>
      <c r="D156" s="165" t="s">
        <v>192</v>
      </c>
      <c r="E156" s="103"/>
      <c r="F156" s="103"/>
      <c r="G156" s="103"/>
      <c r="H156" s="103"/>
      <c r="I156" s="104"/>
      <c r="J156" s="37"/>
      <c r="K156" s="38"/>
      <c r="L156" s="38"/>
      <c r="M156" s="38"/>
      <c r="N156" s="39"/>
      <c r="O156" s="40">
        <f t="shared" si="52"/>
        <v>0</v>
      </c>
      <c r="P156" s="41"/>
      <c r="Q156" s="42"/>
      <c r="R156" s="41">
        <f t="shared" si="53"/>
        <v>0</v>
      </c>
      <c r="S156" s="44">
        <f t="shared" si="54"/>
        <v>0</v>
      </c>
      <c r="T156" s="45"/>
      <c r="U156" s="46">
        <f t="shared" si="45"/>
        <v>0</v>
      </c>
      <c r="V156" s="66">
        <f t="shared" si="63"/>
        <v>0</v>
      </c>
      <c r="W156" s="48"/>
      <c r="X156" s="49">
        <f t="shared" si="55"/>
        <v>0</v>
      </c>
      <c r="Y156" s="50">
        <f t="shared" si="56"/>
        <v>0</v>
      </c>
      <c r="Z156" s="50">
        <f t="shared" si="57"/>
        <v>0</v>
      </c>
      <c r="AA156" s="50">
        <f t="shared" si="58"/>
        <v>0</v>
      </c>
      <c r="AB156" s="51">
        <f t="shared" si="59"/>
        <v>0</v>
      </c>
      <c r="AC156" s="52">
        <f t="shared" si="60"/>
        <v>0</v>
      </c>
      <c r="AD156" s="53">
        <f t="shared" si="61"/>
        <v>0</v>
      </c>
      <c r="AE156" s="54">
        <f t="shared" si="62"/>
        <v>0</v>
      </c>
    </row>
    <row r="157" spans="1:31" ht="18" hidden="1" customHeight="1">
      <c r="A157" s="172">
        <v>341141</v>
      </c>
      <c r="B157" s="108">
        <v>4</v>
      </c>
      <c r="C157" s="96">
        <v>25</v>
      </c>
      <c r="D157" s="165" t="s">
        <v>193</v>
      </c>
      <c r="E157" s="103"/>
      <c r="F157" s="103"/>
      <c r="G157" s="103"/>
      <c r="H157" s="103"/>
      <c r="I157" s="104"/>
      <c r="J157" s="37"/>
      <c r="K157" s="38"/>
      <c r="L157" s="38"/>
      <c r="M157" s="38"/>
      <c r="N157" s="39"/>
      <c r="O157" s="40">
        <f t="shared" si="52"/>
        <v>0</v>
      </c>
      <c r="P157" s="41"/>
      <c r="Q157" s="42"/>
      <c r="R157" s="41">
        <f t="shared" si="53"/>
        <v>0</v>
      </c>
      <c r="S157" s="44">
        <f t="shared" si="54"/>
        <v>0</v>
      </c>
      <c r="T157" s="45"/>
      <c r="U157" s="46">
        <f t="shared" si="45"/>
        <v>0</v>
      </c>
      <c r="V157" s="66">
        <f t="shared" si="63"/>
        <v>0</v>
      </c>
      <c r="W157" s="48"/>
      <c r="X157" s="49">
        <f t="shared" si="55"/>
        <v>0</v>
      </c>
      <c r="Y157" s="50">
        <f t="shared" si="56"/>
        <v>0</v>
      </c>
      <c r="Z157" s="50">
        <f t="shared" si="57"/>
        <v>0</v>
      </c>
      <c r="AA157" s="50">
        <f t="shared" si="58"/>
        <v>0</v>
      </c>
      <c r="AB157" s="51">
        <f t="shared" si="59"/>
        <v>0</v>
      </c>
      <c r="AC157" s="52">
        <f t="shared" si="60"/>
        <v>0</v>
      </c>
      <c r="AD157" s="53">
        <f t="shared" si="61"/>
        <v>0</v>
      </c>
      <c r="AE157" s="54">
        <f t="shared" si="62"/>
        <v>0</v>
      </c>
    </row>
    <row r="158" spans="1:31" ht="18" hidden="1" customHeight="1">
      <c r="A158" s="172">
        <v>342101</v>
      </c>
      <c r="B158" s="108">
        <v>4</v>
      </c>
      <c r="C158" s="96">
        <v>25</v>
      </c>
      <c r="D158" s="165">
        <v>555</v>
      </c>
      <c r="E158" s="103"/>
      <c r="F158" s="103"/>
      <c r="G158" s="103"/>
      <c r="H158" s="103"/>
      <c r="I158" s="104"/>
      <c r="J158" s="37"/>
      <c r="K158" s="38"/>
      <c r="L158" s="38"/>
      <c r="M158" s="38"/>
      <c r="N158" s="39"/>
      <c r="O158" s="40">
        <f t="shared" si="52"/>
        <v>0</v>
      </c>
      <c r="P158" s="41"/>
      <c r="Q158" s="42"/>
      <c r="R158" s="41">
        <f t="shared" si="53"/>
        <v>0</v>
      </c>
      <c r="S158" s="44">
        <f t="shared" si="54"/>
        <v>0</v>
      </c>
      <c r="T158" s="45"/>
      <c r="U158" s="46">
        <f t="shared" si="45"/>
        <v>0</v>
      </c>
      <c r="V158" s="66">
        <f t="shared" si="63"/>
        <v>0</v>
      </c>
      <c r="W158" s="48"/>
      <c r="X158" s="49">
        <f t="shared" si="55"/>
        <v>0</v>
      </c>
      <c r="Y158" s="50">
        <f t="shared" si="56"/>
        <v>0</v>
      </c>
      <c r="Z158" s="50">
        <f t="shared" si="57"/>
        <v>0</v>
      </c>
      <c r="AA158" s="50">
        <f t="shared" si="58"/>
        <v>0</v>
      </c>
      <c r="AB158" s="51">
        <f t="shared" si="59"/>
        <v>0</v>
      </c>
      <c r="AC158" s="52">
        <f t="shared" si="60"/>
        <v>0</v>
      </c>
      <c r="AD158" s="53">
        <f t="shared" si="61"/>
        <v>0</v>
      </c>
      <c r="AE158" s="54">
        <f t="shared" si="62"/>
        <v>0</v>
      </c>
    </row>
    <row r="159" spans="1:31" ht="18" hidden="1" customHeight="1">
      <c r="A159" s="30">
        <v>341131</v>
      </c>
      <c r="B159" s="31" t="s">
        <v>57</v>
      </c>
      <c r="C159" s="32">
        <v>25</v>
      </c>
      <c r="D159" s="72" t="s">
        <v>194</v>
      </c>
      <c r="E159" s="73" t="s">
        <v>195</v>
      </c>
      <c r="F159" s="73" t="s">
        <v>196</v>
      </c>
      <c r="G159" s="73" t="s">
        <v>197</v>
      </c>
      <c r="H159" s="36" t="s">
        <v>198</v>
      </c>
      <c r="I159" s="36"/>
      <c r="J159" s="37"/>
      <c r="K159" s="38"/>
      <c r="L159" s="38"/>
      <c r="M159" s="38"/>
      <c r="N159" s="39"/>
      <c r="O159" s="40">
        <f t="shared" si="52"/>
        <v>0</v>
      </c>
      <c r="P159" s="41"/>
      <c r="Q159" s="42"/>
      <c r="R159" s="41">
        <f t="shared" si="53"/>
        <v>0</v>
      </c>
      <c r="S159" s="44">
        <f t="shared" si="54"/>
        <v>0</v>
      </c>
      <c r="T159" s="45"/>
      <c r="U159" s="46">
        <f t="shared" si="45"/>
        <v>0</v>
      </c>
      <c r="V159" s="66">
        <f t="shared" si="63"/>
        <v>0</v>
      </c>
      <c r="W159" s="48"/>
      <c r="X159" s="49">
        <f t="shared" si="55"/>
        <v>0</v>
      </c>
      <c r="Y159" s="50">
        <f t="shared" si="56"/>
        <v>0</v>
      </c>
      <c r="Z159" s="50">
        <f t="shared" si="57"/>
        <v>0</v>
      </c>
      <c r="AA159" s="50">
        <f t="shared" si="58"/>
        <v>0</v>
      </c>
      <c r="AB159" s="51">
        <f t="shared" si="59"/>
        <v>0</v>
      </c>
      <c r="AC159" s="52">
        <f t="shared" si="60"/>
        <v>0</v>
      </c>
      <c r="AD159" s="53">
        <f t="shared" si="61"/>
        <v>0</v>
      </c>
      <c r="AE159" s="54">
        <f t="shared" si="62"/>
        <v>0</v>
      </c>
    </row>
    <row r="160" spans="1:31" ht="18" hidden="1" customHeight="1">
      <c r="A160" s="30">
        <v>341131</v>
      </c>
      <c r="B160" s="31" t="s">
        <v>57</v>
      </c>
      <c r="C160" s="32">
        <v>25</v>
      </c>
      <c r="D160" s="72" t="s">
        <v>199</v>
      </c>
      <c r="E160" s="73" t="s">
        <v>200</v>
      </c>
      <c r="F160" s="73" t="s">
        <v>201</v>
      </c>
      <c r="G160" s="73" t="s">
        <v>202</v>
      </c>
      <c r="H160" s="36" t="s">
        <v>203</v>
      </c>
      <c r="I160" s="36"/>
      <c r="J160" s="37"/>
      <c r="K160" s="38"/>
      <c r="L160" s="38"/>
      <c r="M160" s="38"/>
      <c r="N160" s="39"/>
      <c r="O160" s="40">
        <f t="shared" si="52"/>
        <v>0</v>
      </c>
      <c r="P160" s="41"/>
      <c r="Q160" s="42"/>
      <c r="R160" s="41">
        <f t="shared" si="53"/>
        <v>0</v>
      </c>
      <c r="S160" s="44">
        <f t="shared" si="54"/>
        <v>0</v>
      </c>
      <c r="T160" s="45"/>
      <c r="U160" s="46">
        <f t="shared" si="45"/>
        <v>0</v>
      </c>
      <c r="V160" s="66">
        <f t="shared" si="63"/>
        <v>0</v>
      </c>
      <c r="W160" s="48"/>
      <c r="X160" s="49">
        <f t="shared" si="55"/>
        <v>0</v>
      </c>
      <c r="Y160" s="50">
        <f t="shared" si="56"/>
        <v>0</v>
      </c>
      <c r="Z160" s="50">
        <f t="shared" si="57"/>
        <v>0</v>
      </c>
      <c r="AA160" s="50">
        <f t="shared" si="58"/>
        <v>0</v>
      </c>
      <c r="AB160" s="51">
        <f t="shared" si="59"/>
        <v>0</v>
      </c>
      <c r="AC160" s="52">
        <f t="shared" si="60"/>
        <v>0</v>
      </c>
      <c r="AD160" s="53">
        <f t="shared" si="61"/>
        <v>0</v>
      </c>
      <c r="AE160" s="54">
        <f t="shared" si="62"/>
        <v>0</v>
      </c>
    </row>
    <row r="161" spans="1:31" ht="18" hidden="1" customHeight="1">
      <c r="A161" s="119" t="s">
        <v>204</v>
      </c>
      <c r="B161" s="120"/>
      <c r="C161" s="121"/>
      <c r="D161" s="120"/>
      <c r="E161" s="120"/>
      <c r="F161" s="120"/>
      <c r="G161" s="120"/>
      <c r="H161" s="120"/>
      <c r="I161" s="120"/>
      <c r="J161" s="268">
        <f>SUM(J150:J160)</f>
        <v>0</v>
      </c>
      <c r="K161" s="269">
        <f t="shared" ref="K161:U161" si="64">SUM(K150:K160)</f>
        <v>0</v>
      </c>
      <c r="L161" s="269">
        <f t="shared" si="64"/>
        <v>0</v>
      </c>
      <c r="M161" s="269">
        <f t="shared" si="64"/>
        <v>0</v>
      </c>
      <c r="N161" s="270">
        <f t="shared" si="64"/>
        <v>0</v>
      </c>
      <c r="O161" s="271">
        <f t="shared" si="64"/>
        <v>0</v>
      </c>
      <c r="P161" s="272">
        <f>SUM(P150:P160)</f>
        <v>0</v>
      </c>
      <c r="Q161" s="273">
        <f>SUM(Q150:Q160)</f>
        <v>0</v>
      </c>
      <c r="R161" s="272">
        <f t="shared" si="64"/>
        <v>0</v>
      </c>
      <c r="S161" s="274">
        <f t="shared" si="64"/>
        <v>0</v>
      </c>
      <c r="T161" s="275">
        <f t="shared" si="64"/>
        <v>0</v>
      </c>
      <c r="U161" s="276">
        <f t="shared" si="64"/>
        <v>0</v>
      </c>
      <c r="V161" s="66">
        <f t="shared" si="63"/>
        <v>0</v>
      </c>
      <c r="W161" s="277"/>
      <c r="X161" s="278">
        <f t="shared" ref="X161:AE161" si="65">SUM(X150:X160)</f>
        <v>0</v>
      </c>
      <c r="Y161" s="275">
        <f t="shared" si="65"/>
        <v>0</v>
      </c>
      <c r="Z161" s="275">
        <f t="shared" si="65"/>
        <v>0</v>
      </c>
      <c r="AA161" s="275">
        <f t="shared" si="65"/>
        <v>0</v>
      </c>
      <c r="AB161" s="279">
        <f t="shared" si="65"/>
        <v>0</v>
      </c>
      <c r="AC161" s="276">
        <f t="shared" si="65"/>
        <v>0</v>
      </c>
      <c r="AD161" s="279">
        <f t="shared" si="65"/>
        <v>0</v>
      </c>
      <c r="AE161" s="280">
        <f t="shared" si="65"/>
        <v>0</v>
      </c>
    </row>
    <row r="162" spans="1:31" ht="18" customHeight="1" thickBot="1">
      <c r="A162" s="281" t="s">
        <v>205</v>
      </c>
      <c r="B162" s="282"/>
      <c r="C162" s="283"/>
      <c r="D162" s="282"/>
      <c r="E162" s="282"/>
      <c r="F162" s="282"/>
      <c r="G162" s="282"/>
      <c r="H162" s="282"/>
      <c r="I162" s="282"/>
      <c r="J162" s="284">
        <f t="shared" ref="J162:U162" si="66">SUM(J161,J149,J118,J51)</f>
        <v>1344</v>
      </c>
      <c r="K162" s="285">
        <f t="shared" si="66"/>
        <v>72</v>
      </c>
      <c r="L162" s="285">
        <f t="shared" si="66"/>
        <v>11</v>
      </c>
      <c r="M162" s="285">
        <f t="shared" si="66"/>
        <v>0</v>
      </c>
      <c r="N162" s="286">
        <f t="shared" si="66"/>
        <v>48</v>
      </c>
      <c r="O162" s="287">
        <f t="shared" si="66"/>
        <v>1475</v>
      </c>
      <c r="P162" s="288">
        <f t="shared" si="66"/>
        <v>5066</v>
      </c>
      <c r="Q162" s="289">
        <f t="shared" si="66"/>
        <v>3588</v>
      </c>
      <c r="R162" s="288">
        <f t="shared" si="66"/>
        <v>8654</v>
      </c>
      <c r="S162" s="290">
        <f t="shared" si="66"/>
        <v>6882</v>
      </c>
      <c r="T162" s="291">
        <f t="shared" si="66"/>
        <v>3247</v>
      </c>
      <c r="U162" s="292">
        <f t="shared" si="66"/>
        <v>10129</v>
      </c>
      <c r="V162" s="66">
        <f t="shared" si="63"/>
        <v>0</v>
      </c>
      <c r="W162" s="293"/>
      <c r="X162" s="294" t="e">
        <f t="shared" ref="X162:AE162" si="67">SUM(X161,X149,X118,X51)</f>
        <v>#REF!</v>
      </c>
      <c r="Y162" s="291">
        <f t="shared" si="67"/>
        <v>2880</v>
      </c>
      <c r="Z162" s="291">
        <f t="shared" si="67"/>
        <v>440</v>
      </c>
      <c r="AA162" s="291">
        <f t="shared" si="67"/>
        <v>0</v>
      </c>
      <c r="AB162" s="295">
        <f t="shared" si="67"/>
        <v>1920</v>
      </c>
      <c r="AC162" s="292" t="e">
        <f t="shared" si="67"/>
        <v>#REF!</v>
      </c>
      <c r="AD162" s="295">
        <f t="shared" si="67"/>
        <v>113840</v>
      </c>
      <c r="AE162" s="296">
        <f t="shared" si="67"/>
        <v>159200</v>
      </c>
    </row>
    <row r="163" spans="1:31" ht="18" customHeight="1">
      <c r="A163" s="192">
        <v>112001</v>
      </c>
      <c r="B163" s="297" t="s">
        <v>206</v>
      </c>
      <c r="C163" s="238">
        <v>25</v>
      </c>
      <c r="D163" s="33">
        <v>510</v>
      </c>
      <c r="E163" s="34">
        <v>910</v>
      </c>
      <c r="F163" s="242"/>
      <c r="G163" s="34"/>
      <c r="H163" s="35"/>
      <c r="I163" s="243"/>
      <c r="J163" s="197">
        <v>84</v>
      </c>
      <c r="K163" s="198"/>
      <c r="L163" s="198"/>
      <c r="M163" s="198"/>
      <c r="N163" s="199"/>
      <c r="O163" s="298">
        <f t="shared" ref="O163:O169" si="68">SUM(J163:N163)</f>
        <v>84</v>
      </c>
      <c r="P163" s="61"/>
      <c r="Q163" s="299"/>
      <c r="R163" s="300">
        <f t="shared" ref="R163:R197" si="69">SUM(P163:Q163)</f>
        <v>0</v>
      </c>
      <c r="S163" s="63">
        <f>SUM(O163,R163)</f>
        <v>84</v>
      </c>
      <c r="T163" s="301"/>
      <c r="U163" s="302">
        <f t="shared" si="45"/>
        <v>84</v>
      </c>
      <c r="V163" s="66">
        <f t="shared" si="63"/>
        <v>0</v>
      </c>
      <c r="W163" s="303"/>
      <c r="X163" s="304">
        <f>(J163*1000)/C163</f>
        <v>3360</v>
      </c>
      <c r="Y163" s="305">
        <f>(K163*1000)/C163</f>
        <v>0</v>
      </c>
      <c r="Z163" s="305">
        <f>(L163*1000)/C163</f>
        <v>0</v>
      </c>
      <c r="AA163" s="305">
        <f>(M163*1000)/C163</f>
        <v>0</v>
      </c>
      <c r="AB163" s="306">
        <f>(N163*1000)/C163</f>
        <v>0</v>
      </c>
      <c r="AC163" s="307">
        <f t="shared" ref="AC163:AC197" si="70">SUM(X163:AB163)</f>
        <v>3360</v>
      </c>
      <c r="AD163" s="308">
        <f>(R163*1000)/C163</f>
        <v>0</v>
      </c>
      <c r="AE163" s="309">
        <f t="shared" ref="AE163:AE197" si="71">SUM(AC163:AD163)</f>
        <v>3360</v>
      </c>
    </row>
    <row r="164" spans="1:31" ht="18" customHeight="1">
      <c r="A164" s="192">
        <v>112601</v>
      </c>
      <c r="B164" s="297" t="s">
        <v>206</v>
      </c>
      <c r="C164" s="238">
        <v>25</v>
      </c>
      <c r="D164" s="33"/>
      <c r="E164" s="34"/>
      <c r="F164" s="310" t="s">
        <v>207</v>
      </c>
      <c r="G164" s="34"/>
      <c r="H164" s="35"/>
      <c r="I164" s="243"/>
      <c r="J164" s="197"/>
      <c r="K164" s="198"/>
      <c r="L164" s="311"/>
      <c r="M164" s="198"/>
      <c r="N164" s="199"/>
      <c r="O164" s="312">
        <f t="shared" si="68"/>
        <v>0</v>
      </c>
      <c r="P164" s="61"/>
      <c r="Q164" s="299"/>
      <c r="R164" s="300"/>
      <c r="S164" s="63">
        <f t="shared" ref="S164:S187" si="72">SUM(O164,R164)</f>
        <v>0</v>
      </c>
      <c r="T164" s="301"/>
      <c r="U164" s="302">
        <f t="shared" si="45"/>
        <v>0</v>
      </c>
      <c r="V164" s="66">
        <f t="shared" si="63"/>
        <v>0</v>
      </c>
      <c r="W164" s="303"/>
      <c r="X164" s="304"/>
      <c r="Y164" s="305"/>
      <c r="Z164" s="50">
        <f>(L164*1000)/C164</f>
        <v>0</v>
      </c>
      <c r="AA164" s="305"/>
      <c r="AB164" s="306"/>
      <c r="AC164" s="52">
        <f t="shared" si="70"/>
        <v>0</v>
      </c>
      <c r="AD164" s="308"/>
      <c r="AE164" s="54">
        <f t="shared" si="71"/>
        <v>0</v>
      </c>
    </row>
    <row r="165" spans="1:31" ht="18" hidden="1" customHeight="1">
      <c r="A165" s="192">
        <v>112601</v>
      </c>
      <c r="B165" s="297" t="s">
        <v>206</v>
      </c>
      <c r="C165" s="313">
        <v>25</v>
      </c>
      <c r="D165" s="33"/>
      <c r="E165" s="34"/>
      <c r="F165" s="314" t="s">
        <v>208</v>
      </c>
      <c r="G165" s="34"/>
      <c r="H165" s="35"/>
      <c r="I165" s="243"/>
      <c r="J165" s="197"/>
      <c r="K165" s="198"/>
      <c r="L165" s="315"/>
      <c r="M165" s="198"/>
      <c r="N165" s="199"/>
      <c r="O165" s="312">
        <f t="shared" si="68"/>
        <v>0</v>
      </c>
      <c r="P165" s="61"/>
      <c r="Q165" s="299"/>
      <c r="R165" s="300"/>
      <c r="S165" s="63">
        <f t="shared" si="72"/>
        <v>0</v>
      </c>
      <c r="T165" s="139"/>
      <c r="U165" s="302">
        <f t="shared" si="45"/>
        <v>0</v>
      </c>
      <c r="V165" s="66">
        <f t="shared" si="63"/>
        <v>0</v>
      </c>
      <c r="W165" s="303"/>
      <c r="X165" s="304">
        <f t="shared" ref="X165:X167" si="73">(J165*1000)/C165</f>
        <v>0</v>
      </c>
      <c r="Y165" s="305"/>
      <c r="Z165" s="50">
        <f>(L165*1000)/C165</f>
        <v>0</v>
      </c>
      <c r="AA165" s="305"/>
      <c r="AB165" s="306"/>
      <c r="AC165" s="52">
        <f t="shared" si="70"/>
        <v>0</v>
      </c>
      <c r="AD165" s="308"/>
      <c r="AE165" s="54">
        <f t="shared" si="71"/>
        <v>0</v>
      </c>
    </row>
    <row r="166" spans="1:31" ht="18" customHeight="1">
      <c r="A166" s="192">
        <v>112801</v>
      </c>
      <c r="B166" s="297" t="s">
        <v>206</v>
      </c>
      <c r="C166" s="316" t="s">
        <v>27</v>
      </c>
      <c r="D166" s="33"/>
      <c r="E166" s="34"/>
      <c r="F166" s="314" t="s">
        <v>209</v>
      </c>
      <c r="G166" s="34"/>
      <c r="H166" s="35"/>
      <c r="I166" s="243"/>
      <c r="J166" s="197"/>
      <c r="K166" s="198"/>
      <c r="L166" s="317"/>
      <c r="M166" s="198"/>
      <c r="N166" s="199"/>
      <c r="O166" s="312">
        <f t="shared" si="68"/>
        <v>0</v>
      </c>
      <c r="P166" s="61"/>
      <c r="Q166" s="299"/>
      <c r="R166" s="300"/>
      <c r="S166" s="63"/>
      <c r="T166" s="140">
        <f>SUM(O166,R166)</f>
        <v>0</v>
      </c>
      <c r="U166" s="302">
        <f t="shared" si="45"/>
        <v>0</v>
      </c>
      <c r="V166" s="66">
        <f t="shared" si="63"/>
        <v>0</v>
      </c>
      <c r="W166" s="303"/>
      <c r="X166" s="304"/>
      <c r="Y166" s="305"/>
      <c r="Z166" s="50"/>
      <c r="AA166" s="305"/>
      <c r="AB166" s="306"/>
      <c r="AC166" s="52">
        <f t="shared" si="70"/>
        <v>0</v>
      </c>
      <c r="AD166" s="308"/>
      <c r="AE166" s="54">
        <f t="shared" si="71"/>
        <v>0</v>
      </c>
    </row>
    <row r="167" spans="1:31" ht="18" customHeight="1">
      <c r="A167" s="192">
        <v>112801</v>
      </c>
      <c r="B167" s="297" t="s">
        <v>206</v>
      </c>
      <c r="C167" s="318">
        <v>25</v>
      </c>
      <c r="D167" s="33"/>
      <c r="E167" s="34"/>
      <c r="F167" s="314" t="s">
        <v>209</v>
      </c>
      <c r="G167" s="34"/>
      <c r="H167" s="35"/>
      <c r="I167" s="243"/>
      <c r="J167" s="197"/>
      <c r="K167" s="198"/>
      <c r="L167" s="317"/>
      <c r="M167" s="198"/>
      <c r="N167" s="199"/>
      <c r="O167" s="312">
        <f t="shared" si="68"/>
        <v>0</v>
      </c>
      <c r="P167" s="61"/>
      <c r="Q167" s="299"/>
      <c r="R167" s="300"/>
      <c r="S167" s="63">
        <f t="shared" si="72"/>
        <v>0</v>
      </c>
      <c r="T167" s="319"/>
      <c r="U167" s="302">
        <f t="shared" si="45"/>
        <v>0</v>
      </c>
      <c r="V167" s="66">
        <f t="shared" si="63"/>
        <v>0</v>
      </c>
      <c r="W167" s="303"/>
      <c r="X167" s="304">
        <f t="shared" si="73"/>
        <v>0</v>
      </c>
      <c r="Y167" s="305"/>
      <c r="Z167" s="50">
        <f>(L167*1000)/C167</f>
        <v>0</v>
      </c>
      <c r="AA167" s="305"/>
      <c r="AB167" s="306"/>
      <c r="AC167" s="52">
        <f t="shared" si="70"/>
        <v>0</v>
      </c>
      <c r="AD167" s="308"/>
      <c r="AE167" s="54">
        <f t="shared" si="71"/>
        <v>0</v>
      </c>
    </row>
    <row r="168" spans="1:31" ht="18" customHeight="1">
      <c r="A168" s="192">
        <v>112031</v>
      </c>
      <c r="B168" s="297" t="s">
        <v>206</v>
      </c>
      <c r="C168" s="318">
        <v>25</v>
      </c>
      <c r="D168" s="33" t="s">
        <v>210</v>
      </c>
      <c r="E168" s="34"/>
      <c r="F168" s="314"/>
      <c r="G168" s="34"/>
      <c r="H168" s="35"/>
      <c r="I168" s="243"/>
      <c r="J168" s="197"/>
      <c r="K168" s="198"/>
      <c r="L168" s="317"/>
      <c r="M168" s="198"/>
      <c r="N168" s="199"/>
      <c r="O168" s="320">
        <f t="shared" si="68"/>
        <v>0</v>
      </c>
      <c r="P168" s="61"/>
      <c r="Q168" s="299"/>
      <c r="R168" s="300"/>
      <c r="S168" s="63">
        <f t="shared" si="72"/>
        <v>0</v>
      </c>
      <c r="T168" s="319"/>
      <c r="U168" s="302">
        <f t="shared" si="45"/>
        <v>0</v>
      </c>
      <c r="V168" s="66"/>
      <c r="W168" s="303"/>
      <c r="X168" s="304">
        <f>(J168*1000)/C168</f>
        <v>0</v>
      </c>
      <c r="Y168" s="305"/>
      <c r="Z168" s="305"/>
      <c r="AA168" s="305"/>
      <c r="AB168" s="306"/>
      <c r="AC168" s="52">
        <f t="shared" si="70"/>
        <v>0</v>
      </c>
      <c r="AD168" s="308"/>
      <c r="AE168" s="54">
        <f t="shared" si="71"/>
        <v>0</v>
      </c>
    </row>
    <row r="169" spans="1:31" ht="18" customHeight="1">
      <c r="A169" s="192">
        <v>112031</v>
      </c>
      <c r="B169" s="297" t="s">
        <v>206</v>
      </c>
      <c r="C169" s="233" t="s">
        <v>27</v>
      </c>
      <c r="D169" s="321" t="s">
        <v>210</v>
      </c>
      <c r="E169" s="34"/>
      <c r="F169" s="242"/>
      <c r="G169" s="34"/>
      <c r="H169" s="35"/>
      <c r="I169" s="243"/>
      <c r="J169" s="322">
        <v>8</v>
      </c>
      <c r="K169" s="198"/>
      <c r="L169" s="198"/>
      <c r="M169" s="198"/>
      <c r="N169" s="199"/>
      <c r="O169" s="323">
        <f t="shared" si="68"/>
        <v>8</v>
      </c>
      <c r="P169" s="61"/>
      <c r="Q169" s="299"/>
      <c r="R169" s="300"/>
      <c r="S169" s="63">
        <f t="shared" si="72"/>
        <v>8</v>
      </c>
      <c r="T169" s="140"/>
      <c r="U169" s="302">
        <f t="shared" si="45"/>
        <v>8</v>
      </c>
      <c r="V169" s="66">
        <f t="shared" si="63"/>
        <v>0</v>
      </c>
      <c r="W169" s="303"/>
      <c r="X169" s="304"/>
      <c r="Y169" s="305"/>
      <c r="Z169" s="305"/>
      <c r="AA169" s="305"/>
      <c r="AB169" s="306"/>
      <c r="AC169" s="52">
        <f t="shared" si="70"/>
        <v>0</v>
      </c>
      <c r="AD169" s="308"/>
      <c r="AE169" s="54">
        <f t="shared" si="71"/>
        <v>0</v>
      </c>
    </row>
    <row r="170" spans="1:31" ht="18" hidden="1" customHeight="1">
      <c r="A170" s="182">
        <v>112591</v>
      </c>
      <c r="B170" s="31" t="s">
        <v>206</v>
      </c>
      <c r="C170" s="32">
        <v>50</v>
      </c>
      <c r="D170" s="165"/>
      <c r="E170" s="103"/>
      <c r="F170" s="324"/>
      <c r="G170" s="103"/>
      <c r="H170" s="104"/>
      <c r="I170" s="325" t="s">
        <v>211</v>
      </c>
      <c r="J170" s="71"/>
      <c r="K170" s="58"/>
      <c r="L170" s="58"/>
      <c r="M170" s="58"/>
      <c r="N170" s="59"/>
      <c r="O170" s="298"/>
      <c r="P170" s="61"/>
      <c r="Q170" s="326"/>
      <c r="R170" s="327">
        <f t="shared" si="69"/>
        <v>0</v>
      </c>
      <c r="S170" s="328">
        <f t="shared" si="72"/>
        <v>0</v>
      </c>
      <c r="T170" s="329"/>
      <c r="U170" s="46">
        <f t="shared" si="45"/>
        <v>0</v>
      </c>
      <c r="V170" s="66">
        <f t="shared" si="63"/>
        <v>0</v>
      </c>
      <c r="W170" s="48"/>
      <c r="X170" s="49"/>
      <c r="Y170" s="50"/>
      <c r="Z170" s="50"/>
      <c r="AA170" s="50"/>
      <c r="AB170" s="51"/>
      <c r="AC170" s="52"/>
      <c r="AD170" s="53">
        <f t="shared" ref="AD170" si="74">(R170*1000)/C170</f>
        <v>0</v>
      </c>
      <c r="AE170" s="54">
        <f t="shared" si="71"/>
        <v>0</v>
      </c>
    </row>
    <row r="171" spans="1:31" ht="18" customHeight="1">
      <c r="A171" s="190">
        <v>11252892</v>
      </c>
      <c r="B171" s="330" t="s">
        <v>206</v>
      </c>
      <c r="C171" s="331">
        <v>50</v>
      </c>
      <c r="D171" s="332"/>
      <c r="E171" s="103"/>
      <c r="F171" s="324"/>
      <c r="G171" s="103"/>
      <c r="H171" s="103"/>
      <c r="I171" s="788" t="s">
        <v>470</v>
      </c>
      <c r="J171" s="224"/>
      <c r="K171" s="58"/>
      <c r="L171" s="58"/>
      <c r="M171" s="58"/>
      <c r="N171" s="59"/>
      <c r="O171" s="298"/>
      <c r="P171" s="61"/>
      <c r="Q171" s="62">
        <v>40</v>
      </c>
      <c r="R171" s="61">
        <f t="shared" si="69"/>
        <v>40</v>
      </c>
      <c r="S171" s="63">
        <f t="shared" si="72"/>
        <v>40</v>
      </c>
      <c r="T171" s="45"/>
      <c r="U171" s="46">
        <f t="shared" si="45"/>
        <v>40</v>
      </c>
      <c r="V171" s="66">
        <f t="shared" si="63"/>
        <v>0</v>
      </c>
      <c r="W171" s="48"/>
      <c r="X171" s="49"/>
      <c r="Y171" s="50"/>
      <c r="Z171" s="50"/>
      <c r="AA171" s="50"/>
      <c r="AB171" s="51"/>
      <c r="AC171" s="52"/>
      <c r="AD171" s="53">
        <f>(R171*1000)/C171</f>
        <v>800</v>
      </c>
      <c r="AE171" s="54">
        <f t="shared" si="71"/>
        <v>800</v>
      </c>
    </row>
    <row r="172" spans="1:31" ht="18" customHeight="1">
      <c r="A172" s="190">
        <v>114301</v>
      </c>
      <c r="B172" s="333">
        <v>3.5</v>
      </c>
      <c r="C172" s="163">
        <v>25</v>
      </c>
      <c r="D172" s="261" t="s">
        <v>213</v>
      </c>
      <c r="E172" s="103"/>
      <c r="F172" s="324"/>
      <c r="G172" s="103"/>
      <c r="H172" s="103"/>
      <c r="I172" s="243"/>
      <c r="J172" s="136"/>
      <c r="K172" s="58"/>
      <c r="L172" s="58"/>
      <c r="M172" s="58"/>
      <c r="N172" s="59"/>
      <c r="O172" s="298">
        <f>SUM(J172:N172)</f>
        <v>0</v>
      </c>
      <c r="P172" s="61"/>
      <c r="Q172" s="62"/>
      <c r="R172" s="61"/>
      <c r="S172" s="63">
        <f>SUM(O172,R172)</f>
        <v>0</v>
      </c>
      <c r="T172" s="334"/>
      <c r="U172" s="46">
        <f>SUM(S172:T172)</f>
        <v>0</v>
      </c>
      <c r="V172" s="66"/>
      <c r="W172" s="48"/>
      <c r="X172" s="49">
        <f>(J172*1000)/C172</f>
        <v>0</v>
      </c>
      <c r="Y172" s="50"/>
      <c r="Z172" s="50"/>
      <c r="AA172" s="50"/>
      <c r="AB172" s="51"/>
      <c r="AC172" s="52">
        <f>SUM(X172:AB172)</f>
        <v>0</v>
      </c>
      <c r="AD172" s="53"/>
      <c r="AE172" s="54">
        <f>SUM(AC172:AD172)</f>
        <v>0</v>
      </c>
    </row>
    <row r="173" spans="1:31" ht="18" customHeight="1">
      <c r="A173" s="190">
        <v>114301</v>
      </c>
      <c r="B173" s="335">
        <v>3.5</v>
      </c>
      <c r="C173" s="244" t="s">
        <v>75</v>
      </c>
      <c r="D173" s="260" t="s">
        <v>213</v>
      </c>
      <c r="E173" s="103"/>
      <c r="F173" s="324"/>
      <c r="G173" s="103"/>
      <c r="H173" s="103"/>
      <c r="I173" s="243"/>
      <c r="J173" s="71"/>
      <c r="K173" s="58"/>
      <c r="L173" s="58"/>
      <c r="M173" s="58"/>
      <c r="N173" s="59"/>
      <c r="O173" s="298">
        <f t="shared" ref="O173:O195" si="75">SUM(J173:N173)</f>
        <v>0</v>
      </c>
      <c r="P173" s="61"/>
      <c r="Q173" s="62"/>
      <c r="R173" s="61"/>
      <c r="S173" s="63"/>
      <c r="T173" s="336">
        <f>SUM(O173,R173)</f>
        <v>0</v>
      </c>
      <c r="U173" s="46">
        <f t="shared" si="45"/>
        <v>0</v>
      </c>
      <c r="V173" s="66">
        <f t="shared" si="63"/>
        <v>0</v>
      </c>
      <c r="W173" s="48"/>
      <c r="X173" s="49"/>
      <c r="Y173" s="50"/>
      <c r="Z173" s="50"/>
      <c r="AA173" s="50"/>
      <c r="AB173" s="51"/>
      <c r="AC173" s="52">
        <f t="shared" si="70"/>
        <v>0</v>
      </c>
      <c r="AD173" s="53"/>
      <c r="AE173" s="54">
        <f t="shared" si="71"/>
        <v>0</v>
      </c>
    </row>
    <row r="174" spans="1:31" ht="18" hidden="1" customHeight="1">
      <c r="A174" s="190">
        <v>115701</v>
      </c>
      <c r="B174" s="335">
        <v>2.5</v>
      </c>
      <c r="C174" s="180">
        <v>25</v>
      </c>
      <c r="D174" s="260"/>
      <c r="E174" s="103"/>
      <c r="F174" s="324"/>
      <c r="G174" s="103"/>
      <c r="H174" s="261">
        <v>6911</v>
      </c>
      <c r="I174" s="243"/>
      <c r="J174" s="71"/>
      <c r="K174" s="58"/>
      <c r="L174" s="58"/>
      <c r="M174" s="58"/>
      <c r="N174" s="228"/>
      <c r="O174" s="298">
        <f t="shared" si="75"/>
        <v>0</v>
      </c>
      <c r="P174" s="61"/>
      <c r="Q174" s="62"/>
      <c r="R174" s="61"/>
      <c r="S174" s="63">
        <f t="shared" si="72"/>
        <v>0</v>
      </c>
      <c r="T174" s="329"/>
      <c r="U174" s="46">
        <f t="shared" si="45"/>
        <v>0</v>
      </c>
      <c r="V174" s="66">
        <f t="shared" si="63"/>
        <v>0</v>
      </c>
      <c r="W174" s="48"/>
      <c r="X174" s="49">
        <f>(J174*1000)/C174</f>
        <v>0</v>
      </c>
      <c r="Y174" s="49"/>
      <c r="Z174" s="50">
        <f t="shared" ref="Z174:Z178" si="76">(L174*1000)/C174</f>
        <v>0</v>
      </c>
      <c r="AA174" s="49"/>
      <c r="AB174" s="51">
        <f>(N174*1000)/C174</f>
        <v>0</v>
      </c>
      <c r="AC174" s="52">
        <f t="shared" si="70"/>
        <v>0</v>
      </c>
      <c r="AD174" s="53"/>
      <c r="AE174" s="54">
        <f t="shared" si="71"/>
        <v>0</v>
      </c>
    </row>
    <row r="175" spans="1:31" ht="18" hidden="1" customHeight="1">
      <c r="A175" s="190">
        <v>114701</v>
      </c>
      <c r="B175" s="335">
        <v>3.5</v>
      </c>
      <c r="C175" s="180">
        <v>25</v>
      </c>
      <c r="D175" s="260"/>
      <c r="E175" s="170"/>
      <c r="F175" s="337" t="s">
        <v>214</v>
      </c>
      <c r="G175" s="170"/>
      <c r="H175" s="254"/>
      <c r="I175" s="243"/>
      <c r="J175" s="71"/>
      <c r="K175" s="58"/>
      <c r="L175" s="338"/>
      <c r="M175" s="58"/>
      <c r="N175" s="59"/>
      <c r="O175" s="298">
        <f t="shared" si="75"/>
        <v>0</v>
      </c>
      <c r="P175" s="61"/>
      <c r="Q175" s="62"/>
      <c r="R175" s="61"/>
      <c r="S175" s="63">
        <f t="shared" si="72"/>
        <v>0</v>
      </c>
      <c r="T175" s="329"/>
      <c r="U175" s="46">
        <f t="shared" si="45"/>
        <v>0</v>
      </c>
      <c r="V175" s="66">
        <f t="shared" si="63"/>
        <v>0</v>
      </c>
      <c r="W175" s="339"/>
      <c r="X175" s="49">
        <f>(J175*1000)/C175</f>
        <v>0</v>
      </c>
      <c r="Y175" s="49"/>
      <c r="Z175" s="50">
        <f t="shared" si="76"/>
        <v>0</v>
      </c>
      <c r="AA175" s="49"/>
      <c r="AB175" s="49"/>
      <c r="AC175" s="52">
        <f t="shared" si="70"/>
        <v>0</v>
      </c>
      <c r="AD175" s="53"/>
      <c r="AE175" s="54">
        <f t="shared" si="71"/>
        <v>0</v>
      </c>
    </row>
    <row r="176" spans="1:31" ht="18" customHeight="1">
      <c r="A176" s="190">
        <v>114601</v>
      </c>
      <c r="B176" s="752">
        <v>3.5</v>
      </c>
      <c r="C176" s="180">
        <v>25</v>
      </c>
      <c r="D176" s="260"/>
      <c r="E176" s="170"/>
      <c r="F176" s="261" t="s">
        <v>215</v>
      </c>
      <c r="G176" s="170"/>
      <c r="H176" s="254"/>
      <c r="I176" s="243"/>
      <c r="J176" s="71"/>
      <c r="K176" s="58"/>
      <c r="L176" s="338">
        <v>32</v>
      </c>
      <c r="M176" s="58"/>
      <c r="N176" s="59"/>
      <c r="O176" s="298">
        <f t="shared" si="75"/>
        <v>32</v>
      </c>
      <c r="P176" s="61"/>
      <c r="Q176" s="62"/>
      <c r="R176" s="61"/>
      <c r="S176" s="63">
        <f t="shared" si="72"/>
        <v>32</v>
      </c>
      <c r="T176" s="329"/>
      <c r="U176" s="46">
        <f t="shared" si="45"/>
        <v>32</v>
      </c>
      <c r="V176" s="66">
        <f t="shared" si="63"/>
        <v>0</v>
      </c>
      <c r="W176" s="339"/>
      <c r="X176" s="51"/>
      <c r="Y176" s="51"/>
      <c r="Z176" s="50">
        <f t="shared" si="76"/>
        <v>1280</v>
      </c>
      <c r="AA176" s="51"/>
      <c r="AB176" s="51"/>
      <c r="AC176" s="52">
        <f t="shared" si="70"/>
        <v>1280</v>
      </c>
      <c r="AD176" s="53"/>
      <c r="AE176" s="54">
        <f t="shared" si="71"/>
        <v>1280</v>
      </c>
    </row>
    <row r="177" spans="1:31" ht="18" customHeight="1">
      <c r="A177" s="190">
        <v>114601</v>
      </c>
      <c r="B177" s="340">
        <v>3.5</v>
      </c>
      <c r="C177" s="225" t="s">
        <v>27</v>
      </c>
      <c r="D177" s="260"/>
      <c r="E177" s="103"/>
      <c r="F177" s="261" t="s">
        <v>215</v>
      </c>
      <c r="G177" s="103"/>
      <c r="H177" s="103"/>
      <c r="I177" s="243"/>
      <c r="J177" s="71"/>
      <c r="K177" s="58"/>
      <c r="L177" s="258">
        <v>42</v>
      </c>
      <c r="M177" s="58"/>
      <c r="N177" s="59"/>
      <c r="O177" s="298">
        <f t="shared" si="75"/>
        <v>42</v>
      </c>
      <c r="P177" s="61"/>
      <c r="Q177" s="62"/>
      <c r="R177" s="61"/>
      <c r="S177" s="63"/>
      <c r="T177" s="336">
        <f>SUM(O177,R177)</f>
        <v>42</v>
      </c>
      <c r="U177" s="302">
        <f t="shared" si="45"/>
        <v>42</v>
      </c>
      <c r="V177" s="66">
        <f t="shared" si="63"/>
        <v>0</v>
      </c>
      <c r="W177" s="339"/>
      <c r="X177" s="50"/>
      <c r="Y177" s="50"/>
      <c r="Z177" s="50"/>
      <c r="AA177" s="50"/>
      <c r="AB177" s="50"/>
      <c r="AC177" s="52">
        <f t="shared" si="70"/>
        <v>0</v>
      </c>
      <c r="AD177" s="53"/>
      <c r="AE177" s="54">
        <f t="shared" si="71"/>
        <v>0</v>
      </c>
    </row>
    <row r="178" spans="1:31" ht="18.75" customHeight="1">
      <c r="A178" s="30">
        <v>114001</v>
      </c>
      <c r="B178" s="341">
        <v>3.5</v>
      </c>
      <c r="C178" s="32">
        <v>25</v>
      </c>
      <c r="D178" s="72">
        <v>511</v>
      </c>
      <c r="E178" s="73">
        <v>911</v>
      </c>
      <c r="F178" s="138"/>
      <c r="G178" s="73"/>
      <c r="H178" s="36"/>
      <c r="I178" s="97"/>
      <c r="J178" s="71">
        <v>8</v>
      </c>
      <c r="K178" s="58"/>
      <c r="L178" s="58"/>
      <c r="M178" s="58"/>
      <c r="N178" s="59"/>
      <c r="O178" s="298">
        <f t="shared" si="75"/>
        <v>8</v>
      </c>
      <c r="P178" s="61"/>
      <c r="Q178" s="62"/>
      <c r="R178" s="61"/>
      <c r="S178" s="63">
        <f t="shared" si="72"/>
        <v>8</v>
      </c>
      <c r="T178" s="45"/>
      <c r="U178" s="46">
        <f t="shared" si="45"/>
        <v>8</v>
      </c>
      <c r="V178" s="66">
        <f t="shared" si="63"/>
        <v>0</v>
      </c>
      <c r="W178" s="48"/>
      <c r="X178" s="49">
        <f>(J178*1000)/C178</f>
        <v>320</v>
      </c>
      <c r="Y178" s="50">
        <f>(K178*1000)/C178</f>
        <v>0</v>
      </c>
      <c r="Z178" s="50">
        <f t="shared" si="76"/>
        <v>0</v>
      </c>
      <c r="AA178" s="50">
        <f>(M178*1000)/C178</f>
        <v>0</v>
      </c>
      <c r="AB178" s="51">
        <f>(N178*1000)/C178</f>
        <v>0</v>
      </c>
      <c r="AC178" s="52">
        <f t="shared" si="70"/>
        <v>320</v>
      </c>
      <c r="AD178" s="53">
        <f>(R178*1000)/C178</f>
        <v>0</v>
      </c>
      <c r="AE178" s="54">
        <f t="shared" si="71"/>
        <v>320</v>
      </c>
    </row>
    <row r="179" spans="1:31" ht="16.5" hidden="1" customHeight="1">
      <c r="A179" s="30">
        <v>114591</v>
      </c>
      <c r="B179" s="341">
        <v>3.5</v>
      </c>
      <c r="C179" s="32">
        <v>50</v>
      </c>
      <c r="D179" s="342"/>
      <c r="E179" s="343"/>
      <c r="F179" s="343"/>
      <c r="G179" s="343"/>
      <c r="H179" s="344"/>
      <c r="I179" s="89" t="s">
        <v>216</v>
      </c>
      <c r="K179" s="58"/>
      <c r="L179" s="58"/>
      <c r="M179" s="58"/>
      <c r="N179" s="59"/>
      <c r="O179" s="298"/>
      <c r="P179" s="114"/>
      <c r="Q179" s="326"/>
      <c r="R179" s="327">
        <f t="shared" si="69"/>
        <v>0</v>
      </c>
      <c r="S179" s="63">
        <f t="shared" si="72"/>
        <v>0</v>
      </c>
      <c r="T179" s="346"/>
      <c r="U179" s="46">
        <f>SUM(S179:T179)</f>
        <v>0</v>
      </c>
      <c r="V179" s="66">
        <f>O179+R179-U179</f>
        <v>0</v>
      </c>
      <c r="W179" s="48"/>
      <c r="X179" s="49"/>
      <c r="Y179" s="50"/>
      <c r="Z179" s="305"/>
      <c r="AA179" s="50"/>
      <c r="AB179" s="51"/>
      <c r="AC179" s="52"/>
      <c r="AD179" s="53">
        <f>(R179*1000)/C179</f>
        <v>0</v>
      </c>
      <c r="AE179" s="54">
        <f t="shared" si="71"/>
        <v>0</v>
      </c>
    </row>
    <row r="180" spans="1:31" ht="16.5" customHeight="1">
      <c r="A180" s="30">
        <v>114521</v>
      </c>
      <c r="B180" s="341">
        <v>3.5</v>
      </c>
      <c r="C180" s="32">
        <v>50</v>
      </c>
      <c r="D180" s="342"/>
      <c r="E180" s="343"/>
      <c r="F180" s="343"/>
      <c r="G180" s="343"/>
      <c r="H180" s="344"/>
      <c r="I180" s="909" t="s">
        <v>217</v>
      </c>
      <c r="K180" s="58"/>
      <c r="L180" s="58"/>
      <c r="M180" s="58"/>
      <c r="N180" s="59"/>
      <c r="O180" s="298"/>
      <c r="P180" s="61"/>
      <c r="Q180" s="62">
        <v>130</v>
      </c>
      <c r="R180" s="61">
        <f t="shared" si="69"/>
        <v>130</v>
      </c>
      <c r="S180" s="63">
        <f t="shared" si="72"/>
        <v>130</v>
      </c>
      <c r="T180" s="336"/>
      <c r="U180" s="46">
        <f>SUM(S180:T180)</f>
        <v>130</v>
      </c>
      <c r="V180" s="66">
        <f t="shared" ref="V180:V184" si="77">O180+R180-U180</f>
        <v>0</v>
      </c>
      <c r="W180" s="48"/>
      <c r="X180" s="51"/>
      <c r="Y180" s="50"/>
      <c r="Z180" s="305"/>
      <c r="AA180" s="50"/>
      <c r="AB180" s="51"/>
      <c r="AC180" s="53"/>
      <c r="AD180" s="53">
        <f>(R180*1000)/C180</f>
        <v>2600</v>
      </c>
      <c r="AE180" s="54">
        <f t="shared" si="71"/>
        <v>2600</v>
      </c>
    </row>
    <row r="181" spans="1:31" ht="18" hidden="1" customHeight="1">
      <c r="A181" s="30">
        <v>11450832</v>
      </c>
      <c r="B181" s="341">
        <v>3.5</v>
      </c>
      <c r="C181" s="32">
        <v>50</v>
      </c>
      <c r="D181" s="72"/>
      <c r="E181" s="73"/>
      <c r="F181" s="138"/>
      <c r="G181" s="73"/>
      <c r="H181" s="36"/>
      <c r="I181" s="97" t="s">
        <v>218</v>
      </c>
      <c r="J181" s="71"/>
      <c r="K181" s="58"/>
      <c r="L181" s="58"/>
      <c r="M181" s="58"/>
      <c r="N181" s="59"/>
      <c r="O181" s="298"/>
      <c r="P181" s="61"/>
      <c r="Q181" s="62"/>
      <c r="R181" s="61">
        <f t="shared" si="69"/>
        <v>0</v>
      </c>
      <c r="S181" s="63">
        <f t="shared" si="72"/>
        <v>0</v>
      </c>
      <c r="T181" s="45"/>
      <c r="U181" s="46">
        <f t="shared" si="45"/>
        <v>0</v>
      </c>
      <c r="V181" s="66">
        <f t="shared" si="77"/>
        <v>0</v>
      </c>
      <c r="W181" s="48"/>
      <c r="X181" s="50">
        <f t="shared" ref="X181:Y187" si="78">(J181*1000)/B181</f>
        <v>0</v>
      </c>
      <c r="Y181" s="50">
        <f t="shared" si="78"/>
        <v>0</v>
      </c>
      <c r="Z181" s="305">
        <f t="shared" ref="Z181:Z187" si="79">(L181*1000)/C181</f>
        <v>0</v>
      </c>
      <c r="AA181" s="50">
        <f t="shared" ref="AA181:AA187" si="80">(M181*1000)/C181</f>
        <v>0</v>
      </c>
      <c r="AB181" s="51">
        <f t="shared" ref="AB181:AB187" si="81">(N181*1000)/C181</f>
        <v>0</v>
      </c>
      <c r="AC181" s="51"/>
      <c r="AD181" s="53">
        <f>(R181*1000)/C181</f>
        <v>0</v>
      </c>
      <c r="AE181" s="54">
        <f t="shared" si="71"/>
        <v>0</v>
      </c>
    </row>
    <row r="182" spans="1:31" ht="18" hidden="1" customHeight="1">
      <c r="A182" s="348">
        <v>113301</v>
      </c>
      <c r="B182" s="349">
        <v>2.5</v>
      </c>
      <c r="C182" s="244" t="s">
        <v>75</v>
      </c>
      <c r="D182" s="350" t="s">
        <v>219</v>
      </c>
      <c r="E182" s="73"/>
      <c r="F182" s="138"/>
      <c r="G182" s="73"/>
      <c r="H182" s="73"/>
      <c r="I182" s="138"/>
      <c r="J182" s="224"/>
      <c r="K182" s="58"/>
      <c r="L182" s="58"/>
      <c r="M182" s="58"/>
      <c r="N182" s="59"/>
      <c r="O182" s="323">
        <f t="shared" si="75"/>
        <v>0</v>
      </c>
      <c r="P182" s="61"/>
      <c r="Q182" s="62"/>
      <c r="R182" s="61"/>
      <c r="S182" s="63"/>
      <c r="T182" s="336">
        <f>SUM(O182,R182)</f>
        <v>0</v>
      </c>
      <c r="U182" s="46">
        <f t="shared" si="45"/>
        <v>0</v>
      </c>
      <c r="V182" s="66">
        <f t="shared" si="77"/>
        <v>0</v>
      </c>
      <c r="W182" s="48"/>
      <c r="X182" s="51"/>
      <c r="Y182" s="50"/>
      <c r="Z182" s="305"/>
      <c r="AA182" s="50"/>
      <c r="AB182" s="51"/>
      <c r="AC182" s="51"/>
      <c r="AD182" s="53"/>
      <c r="AE182" s="54">
        <f t="shared" si="71"/>
        <v>0</v>
      </c>
    </row>
    <row r="183" spans="1:31" ht="18" customHeight="1">
      <c r="A183" s="348">
        <v>113301</v>
      </c>
      <c r="B183" s="349">
        <v>2.5</v>
      </c>
      <c r="C183" s="180">
        <v>25</v>
      </c>
      <c r="D183" s="351" t="s">
        <v>219</v>
      </c>
      <c r="E183" s="73"/>
      <c r="F183" s="138"/>
      <c r="G183" s="73"/>
      <c r="H183" s="73"/>
      <c r="I183" s="138"/>
      <c r="J183" s="352">
        <v>16</v>
      </c>
      <c r="K183" s="58"/>
      <c r="L183" s="58"/>
      <c r="M183" s="58"/>
      <c r="N183" s="59"/>
      <c r="O183" s="323">
        <f t="shared" si="75"/>
        <v>16</v>
      </c>
      <c r="P183" s="61"/>
      <c r="Q183" s="62"/>
      <c r="R183" s="61"/>
      <c r="S183" s="63">
        <f t="shared" si="72"/>
        <v>16</v>
      </c>
      <c r="T183" s="334"/>
      <c r="U183" s="46">
        <f t="shared" si="45"/>
        <v>16</v>
      </c>
      <c r="V183" s="66">
        <f t="shared" si="77"/>
        <v>0</v>
      </c>
      <c r="W183" s="48"/>
      <c r="X183" s="49">
        <f>(J183*1000)/C183</f>
        <v>640</v>
      </c>
      <c r="Y183" s="50"/>
      <c r="Z183" s="305">
        <f t="shared" si="79"/>
        <v>0</v>
      </c>
      <c r="AA183" s="50"/>
      <c r="AB183" s="51"/>
      <c r="AC183" s="52">
        <f t="shared" si="70"/>
        <v>640</v>
      </c>
      <c r="AD183" s="53"/>
      <c r="AE183" s="54">
        <f t="shared" si="71"/>
        <v>640</v>
      </c>
    </row>
    <row r="184" spans="1:31" ht="18" customHeight="1">
      <c r="A184" s="348">
        <v>113801</v>
      </c>
      <c r="B184" s="349" t="s">
        <v>505</v>
      </c>
      <c r="C184" s="353" t="s">
        <v>27</v>
      </c>
      <c r="D184" s="354"/>
      <c r="E184" s="355"/>
      <c r="F184" s="135" t="s">
        <v>221</v>
      </c>
      <c r="G184" s="73" t="s">
        <v>224</v>
      </c>
      <c r="H184" s="73"/>
      <c r="I184" s="138"/>
      <c r="J184" s="224"/>
      <c r="K184" s="58"/>
      <c r="L184" s="258">
        <v>14</v>
      </c>
      <c r="M184" s="58"/>
      <c r="N184" s="59"/>
      <c r="O184" s="356">
        <f t="shared" si="75"/>
        <v>14</v>
      </c>
      <c r="P184" s="61"/>
      <c r="Q184" s="62"/>
      <c r="R184" s="61"/>
      <c r="S184" s="63"/>
      <c r="T184" s="336">
        <f>SUM(O184,R184)</f>
        <v>14</v>
      </c>
      <c r="U184" s="302">
        <f t="shared" si="45"/>
        <v>14</v>
      </c>
      <c r="V184" s="66">
        <f t="shared" si="77"/>
        <v>0</v>
      </c>
      <c r="W184" s="48"/>
      <c r="X184" s="306"/>
      <c r="Y184" s="50"/>
      <c r="Z184" s="50"/>
      <c r="AA184" s="50"/>
      <c r="AB184" s="51"/>
      <c r="AC184" s="52">
        <f t="shared" si="70"/>
        <v>0</v>
      </c>
      <c r="AD184" s="53"/>
      <c r="AE184" s="54">
        <f t="shared" si="71"/>
        <v>0</v>
      </c>
    </row>
    <row r="185" spans="1:31" ht="16.5" hidden="1" customHeight="1">
      <c r="A185" s="190">
        <v>113601</v>
      </c>
      <c r="B185" s="191" t="s">
        <v>220</v>
      </c>
      <c r="C185" s="353">
        <v>25</v>
      </c>
      <c r="D185" s="357"/>
      <c r="E185" s="170"/>
      <c r="F185" s="358" t="s">
        <v>223</v>
      </c>
      <c r="G185" s="359" t="s">
        <v>222</v>
      </c>
      <c r="H185" s="103"/>
      <c r="I185" s="324"/>
      <c r="J185" s="224"/>
      <c r="K185" s="58"/>
      <c r="L185" s="360"/>
      <c r="M185" s="58"/>
      <c r="N185" s="59"/>
      <c r="O185" s="356">
        <f t="shared" si="75"/>
        <v>0</v>
      </c>
      <c r="P185" s="61"/>
      <c r="Q185" s="62"/>
      <c r="R185" s="61"/>
      <c r="S185" s="63">
        <f t="shared" si="72"/>
        <v>0</v>
      </c>
      <c r="T185" s="140"/>
      <c r="U185" s="302">
        <f t="shared" si="45"/>
        <v>0</v>
      </c>
      <c r="V185" s="66">
        <f t="shared" si="63"/>
        <v>0</v>
      </c>
      <c r="W185" s="48"/>
      <c r="X185" s="304"/>
      <c r="Y185" s="50"/>
      <c r="Z185" s="50">
        <f>(L185*1000)/C185</f>
        <v>0</v>
      </c>
      <c r="AA185" s="50"/>
      <c r="AB185" s="51"/>
      <c r="AC185" s="52">
        <f t="shared" si="70"/>
        <v>0</v>
      </c>
      <c r="AD185" s="53"/>
      <c r="AE185" s="54">
        <f t="shared" si="71"/>
        <v>0</v>
      </c>
    </row>
    <row r="186" spans="1:31" ht="16.5" hidden="1" customHeight="1">
      <c r="A186" s="361">
        <v>113601</v>
      </c>
      <c r="B186" s="362">
        <v>2.5</v>
      </c>
      <c r="C186" s="363">
        <v>25</v>
      </c>
      <c r="D186" s="364"/>
      <c r="E186" s="365"/>
      <c r="F186" s="366" t="s">
        <v>223</v>
      </c>
      <c r="G186" s="367" t="s">
        <v>224</v>
      </c>
      <c r="H186" s="365"/>
      <c r="I186" s="368"/>
      <c r="J186" s="369"/>
      <c r="K186" s="370"/>
      <c r="L186" s="371"/>
      <c r="M186" s="370"/>
      <c r="N186" s="372"/>
      <c r="O186" s="373">
        <f t="shared" si="75"/>
        <v>0</v>
      </c>
      <c r="P186" s="61"/>
      <c r="Q186" s="62"/>
      <c r="R186" s="61"/>
      <c r="S186" s="63">
        <f t="shared" si="72"/>
        <v>0</v>
      </c>
      <c r="T186" s="140"/>
      <c r="U186" s="302">
        <f t="shared" si="45"/>
        <v>0</v>
      </c>
      <c r="V186" s="66">
        <f t="shared" si="63"/>
        <v>0</v>
      </c>
      <c r="W186" s="48"/>
      <c r="X186" s="304"/>
      <c r="Y186" s="50"/>
      <c r="Z186" s="50">
        <f t="shared" si="79"/>
        <v>0</v>
      </c>
      <c r="AA186" s="50"/>
      <c r="AB186" s="51"/>
      <c r="AC186" s="52">
        <f t="shared" si="70"/>
        <v>0</v>
      </c>
      <c r="AD186" s="53"/>
      <c r="AE186" s="54">
        <f t="shared" si="71"/>
        <v>0</v>
      </c>
    </row>
    <row r="187" spans="1:31" ht="18" hidden="1" customHeight="1">
      <c r="A187" s="30">
        <v>113001</v>
      </c>
      <c r="B187" s="108" t="s">
        <v>220</v>
      </c>
      <c r="C187" s="32">
        <v>25</v>
      </c>
      <c r="D187" s="72" t="s">
        <v>225</v>
      </c>
      <c r="E187" s="73" t="s">
        <v>226</v>
      </c>
      <c r="F187" s="138" t="s">
        <v>227</v>
      </c>
      <c r="G187" s="36" t="s">
        <v>228</v>
      </c>
      <c r="H187" s="73" t="s">
        <v>229</v>
      </c>
      <c r="I187" s="97"/>
      <c r="J187" s="71"/>
      <c r="K187" s="58"/>
      <c r="L187" s="58"/>
      <c r="M187" s="58"/>
      <c r="N187" s="59"/>
      <c r="O187" s="298"/>
      <c r="P187" s="61"/>
      <c r="Q187" s="62"/>
      <c r="R187" s="61">
        <f t="shared" si="69"/>
        <v>0</v>
      </c>
      <c r="S187" s="63">
        <f t="shared" si="72"/>
        <v>0</v>
      </c>
      <c r="T187" s="45"/>
      <c r="U187" s="46">
        <f t="shared" si="45"/>
        <v>0</v>
      </c>
      <c r="V187" s="66">
        <f t="shared" si="63"/>
        <v>0</v>
      </c>
      <c r="W187" s="48"/>
      <c r="X187" s="49">
        <f t="shared" ref="X187" si="82">(J187*1000)/C187</f>
        <v>0</v>
      </c>
      <c r="Y187" s="50">
        <f t="shared" si="78"/>
        <v>0</v>
      </c>
      <c r="Z187" s="50">
        <f t="shared" si="79"/>
        <v>0</v>
      </c>
      <c r="AA187" s="50">
        <f t="shared" si="80"/>
        <v>0</v>
      </c>
      <c r="AB187" s="51">
        <f t="shared" si="81"/>
        <v>0</v>
      </c>
      <c r="AC187" s="52">
        <f t="shared" si="70"/>
        <v>0</v>
      </c>
      <c r="AD187" s="53">
        <f>(R187*1000)/C187</f>
        <v>0</v>
      </c>
      <c r="AE187" s="54">
        <f t="shared" si="71"/>
        <v>0</v>
      </c>
    </row>
    <row r="188" spans="1:31" ht="18" hidden="1" customHeight="1">
      <c r="A188" s="100">
        <v>11359812</v>
      </c>
      <c r="B188" s="31" t="s">
        <v>220</v>
      </c>
      <c r="C188" s="96">
        <v>50</v>
      </c>
      <c r="D188" s="165"/>
      <c r="E188" s="103"/>
      <c r="F188" s="324"/>
      <c r="G188" s="223"/>
      <c r="H188" s="104"/>
      <c r="I188" s="89" t="s">
        <v>230</v>
      </c>
      <c r="J188" s="71"/>
      <c r="K188" s="58"/>
      <c r="L188" s="58"/>
      <c r="M188" s="58"/>
      <c r="N188" s="59"/>
      <c r="O188" s="298"/>
      <c r="P188" s="61"/>
      <c r="Q188" s="326"/>
      <c r="R188" s="327">
        <f t="shared" si="69"/>
        <v>0</v>
      </c>
      <c r="S188" s="328">
        <f>SUM(O188,R188)</f>
        <v>0</v>
      </c>
      <c r="T188" s="334"/>
      <c r="U188" s="46">
        <f t="shared" si="45"/>
        <v>0</v>
      </c>
      <c r="V188" s="66">
        <f t="shared" si="63"/>
        <v>0</v>
      </c>
      <c r="W188" s="48"/>
      <c r="X188" s="49"/>
      <c r="Y188" s="50"/>
      <c r="Z188" s="50"/>
      <c r="AA188" s="50"/>
      <c r="AB188" s="51"/>
      <c r="AC188" s="52"/>
      <c r="AD188" s="53">
        <f>(R188*1000)/C188</f>
        <v>0</v>
      </c>
      <c r="AE188" s="54">
        <f t="shared" si="71"/>
        <v>0</v>
      </c>
    </row>
    <row r="189" spans="1:31" ht="18" customHeight="1">
      <c r="A189" s="30">
        <v>11352892</v>
      </c>
      <c r="B189" s="31" t="s">
        <v>220</v>
      </c>
      <c r="C189" s="32">
        <v>50</v>
      </c>
      <c r="D189" s="72"/>
      <c r="E189" s="73"/>
      <c r="F189" s="138"/>
      <c r="G189" s="374"/>
      <c r="H189" s="36"/>
      <c r="I189" s="909" t="s">
        <v>471</v>
      </c>
      <c r="J189" s="71"/>
      <c r="K189" s="58"/>
      <c r="L189" s="58"/>
      <c r="M189" s="58"/>
      <c r="N189" s="59"/>
      <c r="O189" s="298"/>
      <c r="P189" s="61"/>
      <c r="Q189" s="62">
        <v>32</v>
      </c>
      <c r="R189" s="61">
        <f t="shared" si="69"/>
        <v>32</v>
      </c>
      <c r="S189" s="63">
        <f t="shared" ref="S189:S195" si="83">SUM(O189,R189)</f>
        <v>32</v>
      </c>
      <c r="T189" s="375"/>
      <c r="U189" s="46">
        <f t="shared" si="45"/>
        <v>32</v>
      </c>
      <c r="V189" s="66">
        <f t="shared" si="63"/>
        <v>0</v>
      </c>
      <c r="W189" s="48"/>
      <c r="X189" s="49"/>
      <c r="Y189" s="50"/>
      <c r="Z189" s="50"/>
      <c r="AA189" s="50"/>
      <c r="AB189" s="51"/>
      <c r="AC189" s="52"/>
      <c r="AD189" s="53">
        <f t="shared" ref="AD189" si="84">(R189*1000)/C189</f>
        <v>640</v>
      </c>
      <c r="AE189" s="54">
        <f t="shared" si="71"/>
        <v>640</v>
      </c>
    </row>
    <row r="190" spans="1:31" ht="18" customHeight="1">
      <c r="A190" s="30" t="s">
        <v>232</v>
      </c>
      <c r="B190" s="31">
        <v>2.5</v>
      </c>
      <c r="C190" s="32">
        <v>25</v>
      </c>
      <c r="D190" s="72"/>
      <c r="E190" s="73"/>
      <c r="F190" s="376" t="s">
        <v>233</v>
      </c>
      <c r="G190" s="374"/>
      <c r="H190" s="36"/>
      <c r="I190" s="97"/>
      <c r="J190" s="71"/>
      <c r="K190" s="58"/>
      <c r="L190" s="58">
        <v>16</v>
      </c>
      <c r="M190" s="58"/>
      <c r="N190" s="59"/>
      <c r="O190" s="298">
        <f>SUM(J190:N190)</f>
        <v>16</v>
      </c>
      <c r="P190" s="61"/>
      <c r="Q190" s="62"/>
      <c r="R190" s="61"/>
      <c r="S190" s="63">
        <f>SUM(O190,R190)</f>
        <v>16</v>
      </c>
      <c r="T190" s="375"/>
      <c r="U190" s="302">
        <f t="shared" si="45"/>
        <v>16</v>
      </c>
      <c r="V190" s="66"/>
      <c r="W190" s="48"/>
      <c r="X190" s="49"/>
      <c r="Y190" s="50"/>
      <c r="Z190" s="50">
        <f t="shared" ref="Z190:Z195" si="85">(L190*1000)/C190</f>
        <v>640</v>
      </c>
      <c r="AA190" s="50"/>
      <c r="AB190" s="51"/>
      <c r="AC190" s="52">
        <f t="shared" si="70"/>
        <v>640</v>
      </c>
      <c r="AD190" s="53"/>
      <c r="AE190" s="54">
        <f t="shared" si="71"/>
        <v>640</v>
      </c>
    </row>
    <row r="191" spans="1:31" ht="18" customHeight="1">
      <c r="A191" s="30" t="s">
        <v>234</v>
      </c>
      <c r="B191" s="31">
        <v>2.5</v>
      </c>
      <c r="C191" s="32">
        <v>25</v>
      </c>
      <c r="D191" s="72"/>
      <c r="E191" s="73"/>
      <c r="F191" s="337" t="s">
        <v>235</v>
      </c>
      <c r="G191" s="73"/>
      <c r="H191" s="36"/>
      <c r="I191" s="97"/>
      <c r="J191" s="71"/>
      <c r="K191" s="58"/>
      <c r="L191" s="338">
        <v>8</v>
      </c>
      <c r="M191" s="58"/>
      <c r="N191" s="59"/>
      <c r="O191" s="298">
        <f>SUM(J191:N191)</f>
        <v>8</v>
      </c>
      <c r="P191" s="61"/>
      <c r="Q191" s="62"/>
      <c r="R191" s="61"/>
      <c r="S191" s="63">
        <f>SUM(O191,R191)</f>
        <v>8</v>
      </c>
      <c r="T191" s="45"/>
      <c r="U191" s="302">
        <f t="shared" si="45"/>
        <v>8</v>
      </c>
      <c r="V191" s="66">
        <f>O191+R191-U191</f>
        <v>0</v>
      </c>
      <c r="W191" s="48"/>
      <c r="X191" s="49">
        <f t="shared" ref="X191:X195" si="86">(J191*1000)/C191</f>
        <v>0</v>
      </c>
      <c r="Y191" s="50">
        <f t="shared" ref="Y191:Y195" si="87">(K191*1000)/C191</f>
        <v>0</v>
      </c>
      <c r="Z191" s="50">
        <f t="shared" si="85"/>
        <v>320</v>
      </c>
      <c r="AA191" s="50">
        <f t="shared" ref="AA191:AA195" si="88">(M191*1000)/C191</f>
        <v>0</v>
      </c>
      <c r="AB191" s="51">
        <f t="shared" ref="AB191:AB195" si="89">(N191*1000)/C191</f>
        <v>0</v>
      </c>
      <c r="AC191" s="52">
        <f t="shared" si="70"/>
        <v>320</v>
      </c>
      <c r="AD191" s="53"/>
      <c r="AE191" s="54">
        <f t="shared" si="71"/>
        <v>320</v>
      </c>
    </row>
    <row r="192" spans="1:31" ht="18" customHeight="1">
      <c r="A192" s="30" t="s">
        <v>236</v>
      </c>
      <c r="B192" s="31">
        <v>2.5</v>
      </c>
      <c r="C192" s="106">
        <v>25</v>
      </c>
      <c r="D192" s="72" t="s">
        <v>237</v>
      </c>
      <c r="E192" s="73" t="s">
        <v>238</v>
      </c>
      <c r="F192" s="138"/>
      <c r="G192" s="73"/>
      <c r="H192" s="36"/>
      <c r="I192" s="97"/>
      <c r="J192" s="71">
        <v>160</v>
      </c>
      <c r="K192" s="58"/>
      <c r="L192" s="58"/>
      <c r="M192" s="58"/>
      <c r="N192" s="59"/>
      <c r="O192" s="298">
        <f t="shared" si="75"/>
        <v>160</v>
      </c>
      <c r="P192" s="61"/>
      <c r="Q192" s="62"/>
      <c r="R192" s="61"/>
      <c r="S192" s="63">
        <f t="shared" si="83"/>
        <v>160</v>
      </c>
      <c r="T192" s="45"/>
      <c r="U192" s="46">
        <f t="shared" si="45"/>
        <v>160</v>
      </c>
      <c r="V192" s="66">
        <f t="shared" si="63"/>
        <v>0</v>
      </c>
      <c r="W192" s="48"/>
      <c r="X192" s="49">
        <f t="shared" si="86"/>
        <v>6400</v>
      </c>
      <c r="Y192" s="49">
        <f t="shared" si="87"/>
        <v>0</v>
      </c>
      <c r="Z192" s="49">
        <f t="shared" si="85"/>
        <v>0</v>
      </c>
      <c r="AA192" s="50">
        <f t="shared" si="88"/>
        <v>0</v>
      </c>
      <c r="AB192" s="51">
        <f t="shared" si="89"/>
        <v>0</v>
      </c>
      <c r="AC192" s="52">
        <f t="shared" si="70"/>
        <v>6400</v>
      </c>
      <c r="AD192" s="53"/>
      <c r="AE192" s="54">
        <f t="shared" si="71"/>
        <v>6400</v>
      </c>
    </row>
    <row r="193" spans="1:31" ht="18" hidden="1" customHeight="1">
      <c r="A193" s="30">
        <v>114001</v>
      </c>
      <c r="B193" s="31" t="s">
        <v>239</v>
      </c>
      <c r="C193" s="32">
        <v>25</v>
      </c>
      <c r="D193" s="72" t="s">
        <v>240</v>
      </c>
      <c r="E193" s="73" t="s">
        <v>241</v>
      </c>
      <c r="F193" s="138" t="s">
        <v>242</v>
      </c>
      <c r="G193" s="36" t="s">
        <v>243</v>
      </c>
      <c r="H193" s="73" t="s">
        <v>244</v>
      </c>
      <c r="I193" s="97"/>
      <c r="J193" s="71"/>
      <c r="K193" s="58"/>
      <c r="L193" s="58"/>
      <c r="M193" s="58"/>
      <c r="N193" s="59"/>
      <c r="O193" s="298">
        <f t="shared" si="75"/>
        <v>0</v>
      </c>
      <c r="P193" s="61"/>
      <c r="Q193" s="62"/>
      <c r="R193" s="61">
        <f t="shared" si="69"/>
        <v>0</v>
      </c>
      <c r="S193" s="63">
        <f t="shared" si="83"/>
        <v>0</v>
      </c>
      <c r="T193" s="45"/>
      <c r="U193" s="46">
        <f t="shared" si="45"/>
        <v>0</v>
      </c>
      <c r="V193" s="66">
        <f t="shared" si="63"/>
        <v>0</v>
      </c>
      <c r="W193" s="48"/>
      <c r="X193" s="49">
        <f t="shared" si="86"/>
        <v>0</v>
      </c>
      <c r="Y193" s="50">
        <f t="shared" si="87"/>
        <v>0</v>
      </c>
      <c r="Z193" s="50">
        <f t="shared" si="85"/>
        <v>0</v>
      </c>
      <c r="AA193" s="50">
        <f t="shared" si="88"/>
        <v>0</v>
      </c>
      <c r="AB193" s="51">
        <f t="shared" si="89"/>
        <v>0</v>
      </c>
      <c r="AC193" s="52">
        <f t="shared" si="70"/>
        <v>0</v>
      </c>
      <c r="AD193" s="53">
        <f t="shared" ref="AD193:AD195" si="90">(R193*1000)/C193</f>
        <v>0</v>
      </c>
      <c r="AE193" s="54">
        <f t="shared" si="71"/>
        <v>0</v>
      </c>
    </row>
    <row r="194" spans="1:31" ht="18" hidden="1" customHeight="1">
      <c r="A194" s="100">
        <v>114101</v>
      </c>
      <c r="B194" s="101">
        <v>3.5</v>
      </c>
      <c r="C194" s="96">
        <v>25</v>
      </c>
      <c r="D194" s="165">
        <v>512</v>
      </c>
      <c r="E194" s="103">
        <v>912</v>
      </c>
      <c r="F194" s="324"/>
      <c r="G194" s="103"/>
      <c r="H194" s="103"/>
      <c r="I194" s="105"/>
      <c r="J194" s="71"/>
      <c r="K194" s="58"/>
      <c r="L194" s="58"/>
      <c r="M194" s="58"/>
      <c r="N194" s="59"/>
      <c r="O194" s="298">
        <f t="shared" si="75"/>
        <v>0</v>
      </c>
      <c r="P194" s="61"/>
      <c r="Q194" s="62"/>
      <c r="R194" s="61">
        <f t="shared" si="69"/>
        <v>0</v>
      </c>
      <c r="S194" s="63">
        <f t="shared" si="83"/>
        <v>0</v>
      </c>
      <c r="T194" s="45"/>
      <c r="U194" s="46">
        <f t="shared" ref="U194:U209" si="91">SUM(S194:T194)</f>
        <v>0</v>
      </c>
      <c r="V194" s="66">
        <f t="shared" si="63"/>
        <v>0</v>
      </c>
      <c r="W194" s="48"/>
      <c r="X194" s="49">
        <f t="shared" si="86"/>
        <v>0</v>
      </c>
      <c r="Y194" s="50">
        <f t="shared" si="87"/>
        <v>0</v>
      </c>
      <c r="Z194" s="50">
        <f t="shared" si="85"/>
        <v>0</v>
      </c>
      <c r="AA194" s="50">
        <f t="shared" si="88"/>
        <v>0</v>
      </c>
      <c r="AB194" s="51">
        <f t="shared" si="89"/>
        <v>0</v>
      </c>
      <c r="AC194" s="52">
        <f t="shared" si="70"/>
        <v>0</v>
      </c>
      <c r="AD194" s="53">
        <f t="shared" si="90"/>
        <v>0</v>
      </c>
      <c r="AE194" s="54">
        <f t="shared" si="71"/>
        <v>0</v>
      </c>
    </row>
    <row r="195" spans="1:31" ht="18" hidden="1" customHeight="1">
      <c r="A195" s="30">
        <v>115001</v>
      </c>
      <c r="B195" s="108">
        <v>3.5</v>
      </c>
      <c r="C195" s="32">
        <v>25</v>
      </c>
      <c r="D195" s="72">
        <v>513</v>
      </c>
      <c r="E195" s="73">
        <v>913</v>
      </c>
      <c r="F195" s="138" t="s">
        <v>245</v>
      </c>
      <c r="G195" s="73">
        <v>9613</v>
      </c>
      <c r="H195" s="36">
        <v>8613</v>
      </c>
      <c r="I195" s="97"/>
      <c r="J195" s="71"/>
      <c r="K195" s="58"/>
      <c r="L195" s="58"/>
      <c r="M195" s="58"/>
      <c r="N195" s="59"/>
      <c r="O195" s="298">
        <f t="shared" si="75"/>
        <v>0</v>
      </c>
      <c r="P195" s="61"/>
      <c r="Q195" s="62"/>
      <c r="R195" s="61">
        <f t="shared" si="69"/>
        <v>0</v>
      </c>
      <c r="S195" s="63">
        <f t="shared" si="83"/>
        <v>0</v>
      </c>
      <c r="T195" s="45"/>
      <c r="U195" s="46">
        <f t="shared" si="91"/>
        <v>0</v>
      </c>
      <c r="V195" s="66">
        <f t="shared" si="63"/>
        <v>0</v>
      </c>
      <c r="W195" s="48"/>
      <c r="X195" s="49">
        <f t="shared" si="86"/>
        <v>0</v>
      </c>
      <c r="Y195" s="50">
        <f t="shared" si="87"/>
        <v>0</v>
      </c>
      <c r="Z195" s="50">
        <f t="shared" si="85"/>
        <v>0</v>
      </c>
      <c r="AA195" s="50">
        <f t="shared" si="88"/>
        <v>0</v>
      </c>
      <c r="AB195" s="51">
        <f t="shared" si="89"/>
        <v>0</v>
      </c>
      <c r="AC195" s="52">
        <f t="shared" si="70"/>
        <v>0</v>
      </c>
      <c r="AD195" s="53">
        <f t="shared" si="90"/>
        <v>0</v>
      </c>
      <c r="AE195" s="54">
        <f t="shared" si="71"/>
        <v>0</v>
      </c>
    </row>
    <row r="196" spans="1:31" ht="18" hidden="1" customHeight="1">
      <c r="A196" s="30">
        <v>115591</v>
      </c>
      <c r="B196" s="108">
        <v>4</v>
      </c>
      <c r="C196" s="94">
        <v>50</v>
      </c>
      <c r="D196" s="377"/>
      <c r="E196" s="324"/>
      <c r="F196" s="324"/>
      <c r="G196" s="324"/>
      <c r="H196" s="105"/>
      <c r="I196" s="89" t="s">
        <v>246</v>
      </c>
      <c r="J196" s="71"/>
      <c r="K196" s="58"/>
      <c r="L196" s="58"/>
      <c r="M196" s="58"/>
      <c r="N196" s="59"/>
      <c r="O196" s="298"/>
      <c r="P196" s="114"/>
      <c r="Q196" s="326"/>
      <c r="R196" s="114">
        <f t="shared" si="69"/>
        <v>0</v>
      </c>
      <c r="S196" s="63">
        <f>SUM(O196,R196)</f>
        <v>0</v>
      </c>
      <c r="T196" s="227"/>
      <c r="U196" s="46">
        <f t="shared" si="91"/>
        <v>0</v>
      </c>
      <c r="V196" s="66">
        <f t="shared" si="63"/>
        <v>0</v>
      </c>
      <c r="W196" s="48"/>
      <c r="X196" s="49"/>
      <c r="Y196" s="50"/>
      <c r="Z196" s="50"/>
      <c r="AA196" s="50"/>
      <c r="AB196" s="51"/>
      <c r="AC196" s="52"/>
      <c r="AD196" s="53">
        <f>(R196*1000)/C196</f>
        <v>0</v>
      </c>
      <c r="AE196" s="54">
        <f t="shared" si="71"/>
        <v>0</v>
      </c>
    </row>
    <row r="197" spans="1:31" ht="18" customHeight="1">
      <c r="A197" s="30">
        <v>115501</v>
      </c>
      <c r="B197" s="108">
        <v>4</v>
      </c>
      <c r="C197" s="32">
        <v>50</v>
      </c>
      <c r="D197" s="72"/>
      <c r="E197" s="73"/>
      <c r="F197" s="138"/>
      <c r="G197" s="73"/>
      <c r="H197" s="36"/>
      <c r="I197" s="909" t="s">
        <v>247</v>
      </c>
      <c r="J197" s="71"/>
      <c r="K197" s="58"/>
      <c r="L197" s="58"/>
      <c r="M197" s="58"/>
      <c r="N197" s="59"/>
      <c r="O197" s="298"/>
      <c r="P197" s="61"/>
      <c r="Q197" s="62">
        <v>80</v>
      </c>
      <c r="R197" s="61">
        <f t="shared" si="69"/>
        <v>80</v>
      </c>
      <c r="S197" s="63">
        <f>SUM(O197,R197)</f>
        <v>80</v>
      </c>
      <c r="T197" s="45"/>
      <c r="U197" s="46">
        <f t="shared" si="91"/>
        <v>80</v>
      </c>
      <c r="V197" s="66">
        <f t="shared" si="63"/>
        <v>0</v>
      </c>
      <c r="W197" s="48"/>
      <c r="X197" s="49">
        <f>(J197*1000)/C197</f>
        <v>0</v>
      </c>
      <c r="Y197" s="50">
        <f>(K197*1000)/C197</f>
        <v>0</v>
      </c>
      <c r="Z197" s="50">
        <f>(L197*1000)/C197</f>
        <v>0</v>
      </c>
      <c r="AA197" s="50">
        <f>(M197*1000)/C197</f>
        <v>0</v>
      </c>
      <c r="AB197" s="51">
        <f>(N197*1000)/C197</f>
        <v>0</v>
      </c>
      <c r="AC197" s="52">
        <f t="shared" si="70"/>
        <v>0</v>
      </c>
      <c r="AD197" s="53">
        <f>(R197*1000)/C197</f>
        <v>1600</v>
      </c>
      <c r="AE197" s="54">
        <f t="shared" si="71"/>
        <v>1600</v>
      </c>
    </row>
    <row r="198" spans="1:31" ht="18" customHeight="1">
      <c r="A198" s="119" t="s">
        <v>248</v>
      </c>
      <c r="B198" s="120"/>
      <c r="C198" s="121"/>
      <c r="D198" s="120"/>
      <c r="E198" s="120"/>
      <c r="F198" s="120"/>
      <c r="G198" s="120"/>
      <c r="H198" s="120"/>
      <c r="I198" s="120"/>
      <c r="J198" s="122">
        <f t="shared" ref="J198:U198" si="92">SUM(J163:J197)</f>
        <v>276</v>
      </c>
      <c r="K198" s="123">
        <f t="shared" si="92"/>
        <v>0</v>
      </c>
      <c r="L198" s="123">
        <f t="shared" si="92"/>
        <v>112</v>
      </c>
      <c r="M198" s="123">
        <f t="shared" si="92"/>
        <v>0</v>
      </c>
      <c r="N198" s="124">
        <f t="shared" si="92"/>
        <v>0</v>
      </c>
      <c r="O198" s="125">
        <f t="shared" si="92"/>
        <v>388</v>
      </c>
      <c r="P198" s="126">
        <f t="shared" si="92"/>
        <v>0</v>
      </c>
      <c r="Q198" s="127">
        <f t="shared" si="92"/>
        <v>282</v>
      </c>
      <c r="R198" s="126">
        <f t="shared" si="92"/>
        <v>282</v>
      </c>
      <c r="S198" s="128">
        <f t="shared" si="92"/>
        <v>614</v>
      </c>
      <c r="T198" s="129">
        <f t="shared" si="92"/>
        <v>56</v>
      </c>
      <c r="U198" s="130">
        <f t="shared" si="92"/>
        <v>670</v>
      </c>
      <c r="V198" s="66">
        <f t="shared" si="63"/>
        <v>0</v>
      </c>
      <c r="W198" s="131"/>
      <c r="X198" s="132">
        <f t="shared" ref="X198:AE198" si="93">SUM(X163:X197)</f>
        <v>10720</v>
      </c>
      <c r="Y198" s="129">
        <f t="shared" si="93"/>
        <v>0</v>
      </c>
      <c r="Z198" s="129">
        <f t="shared" si="93"/>
        <v>2240</v>
      </c>
      <c r="AA198" s="129">
        <f t="shared" si="93"/>
        <v>0</v>
      </c>
      <c r="AB198" s="133">
        <f t="shared" si="93"/>
        <v>0</v>
      </c>
      <c r="AC198" s="130">
        <f t="shared" si="93"/>
        <v>12960</v>
      </c>
      <c r="AD198" s="133">
        <f t="shared" si="93"/>
        <v>5640</v>
      </c>
      <c r="AE198" s="134">
        <f t="shared" si="93"/>
        <v>18600</v>
      </c>
    </row>
    <row r="199" spans="1:31" ht="18" hidden="1" customHeight="1">
      <c r="A199" s="77">
        <v>161001</v>
      </c>
      <c r="B199" s="31" t="s">
        <v>206</v>
      </c>
      <c r="C199" s="78">
        <v>25</v>
      </c>
      <c r="D199" s="79" t="s">
        <v>249</v>
      </c>
      <c r="E199" s="80" t="s">
        <v>250</v>
      </c>
      <c r="F199" s="80" t="s">
        <v>251</v>
      </c>
      <c r="G199" s="80" t="s">
        <v>252</v>
      </c>
      <c r="H199" s="81" t="s">
        <v>253</v>
      </c>
      <c r="I199" s="81"/>
      <c r="J199" s="37"/>
      <c r="K199" s="38"/>
      <c r="L199" s="38"/>
      <c r="M199" s="38"/>
      <c r="N199" s="39"/>
      <c r="O199" s="40">
        <f t="shared" ref="O199:O209" si="94">SUM(J199:N199)</f>
        <v>0</v>
      </c>
      <c r="P199" s="41"/>
      <c r="Q199" s="42"/>
      <c r="R199" s="41">
        <f t="shared" ref="R199:R209" si="95">SUM(P199:Q199)</f>
        <v>0</v>
      </c>
      <c r="S199" s="44">
        <f t="shared" ref="S199:S209" si="96">SUM(O199,R199)</f>
        <v>0</v>
      </c>
      <c r="T199" s="45"/>
      <c r="U199" s="46">
        <f t="shared" si="91"/>
        <v>0</v>
      </c>
      <c r="V199" s="66">
        <f t="shared" si="63"/>
        <v>0</v>
      </c>
      <c r="W199" s="48"/>
      <c r="X199" s="49">
        <f t="shared" ref="X199:X209" si="97">(J199*1000)/C199</f>
        <v>0</v>
      </c>
      <c r="Y199" s="50">
        <f t="shared" ref="Y199:Y209" si="98">(K199*1000)/C199</f>
        <v>0</v>
      </c>
      <c r="Z199" s="50">
        <f t="shared" ref="Z199:Z209" si="99">(L199*1000)/C199</f>
        <v>0</v>
      </c>
      <c r="AA199" s="50">
        <f t="shared" ref="AA199:AA209" si="100">(M199*1000)/C199</f>
        <v>0</v>
      </c>
      <c r="AB199" s="51">
        <f t="shared" ref="AB199:AB209" si="101">(N199*1000)/C199</f>
        <v>0</v>
      </c>
      <c r="AC199" s="52">
        <f t="shared" ref="AC199:AC209" si="102">SUM(X199:AB199)</f>
        <v>0</v>
      </c>
      <c r="AD199" s="53">
        <f t="shared" ref="AD199:AD209" si="103">(R199*1000)/C199</f>
        <v>0</v>
      </c>
      <c r="AE199" s="54">
        <f t="shared" ref="AE199:AE209" si="104">SUM(AC199:AD199)</f>
        <v>0</v>
      </c>
    </row>
    <row r="200" spans="1:31" ht="18" customHeight="1">
      <c r="A200" s="30">
        <v>162001</v>
      </c>
      <c r="B200" s="31">
        <v>2.5</v>
      </c>
      <c r="C200" s="32">
        <v>25</v>
      </c>
      <c r="D200" s="72" t="s">
        <v>254</v>
      </c>
      <c r="E200" s="73"/>
      <c r="F200" s="73"/>
      <c r="G200" s="73"/>
      <c r="H200" s="36"/>
      <c r="I200" s="36"/>
      <c r="J200" s="71">
        <v>8</v>
      </c>
      <c r="K200" s="58"/>
      <c r="L200" s="58"/>
      <c r="M200" s="58"/>
      <c r="N200" s="59"/>
      <c r="O200" s="60">
        <f>SUM(J200:N200)</f>
        <v>8</v>
      </c>
      <c r="P200" s="41"/>
      <c r="Q200" s="42"/>
      <c r="R200" s="41">
        <f t="shared" si="95"/>
        <v>0</v>
      </c>
      <c r="S200" s="44">
        <f t="shared" si="96"/>
        <v>8</v>
      </c>
      <c r="T200" s="45"/>
      <c r="U200" s="46">
        <f t="shared" si="91"/>
        <v>8</v>
      </c>
      <c r="V200" s="66">
        <f t="shared" si="63"/>
        <v>0</v>
      </c>
      <c r="W200" s="48"/>
      <c r="X200" s="49">
        <f t="shared" si="97"/>
        <v>320</v>
      </c>
      <c r="Y200" s="50">
        <f t="shared" si="98"/>
        <v>0</v>
      </c>
      <c r="Z200" s="50">
        <f t="shared" si="99"/>
        <v>0</v>
      </c>
      <c r="AA200" s="50">
        <f t="shared" si="100"/>
        <v>0</v>
      </c>
      <c r="AB200" s="51">
        <f t="shared" si="101"/>
        <v>0</v>
      </c>
      <c r="AC200" s="52">
        <f t="shared" si="102"/>
        <v>320</v>
      </c>
      <c r="AD200" s="53">
        <f t="shared" si="103"/>
        <v>0</v>
      </c>
      <c r="AE200" s="54">
        <f t="shared" si="104"/>
        <v>320</v>
      </c>
    </row>
    <row r="201" spans="1:31" ht="18" hidden="1" customHeight="1">
      <c r="A201" s="30">
        <v>162001</v>
      </c>
      <c r="B201" s="31">
        <v>2.5</v>
      </c>
      <c r="C201" s="32">
        <v>40</v>
      </c>
      <c r="D201" s="72" t="s">
        <v>254</v>
      </c>
      <c r="E201" s="73" t="s">
        <v>255</v>
      </c>
      <c r="F201" s="73" t="s">
        <v>256</v>
      </c>
      <c r="G201" s="73" t="s">
        <v>257</v>
      </c>
      <c r="H201" s="36" t="s">
        <v>258</v>
      </c>
      <c r="I201" s="36" t="s">
        <v>259</v>
      </c>
      <c r="J201" s="71"/>
      <c r="K201" s="58"/>
      <c r="L201" s="58"/>
      <c r="M201" s="58"/>
      <c r="N201" s="59"/>
      <c r="O201" s="60">
        <f t="shared" si="94"/>
        <v>0</v>
      </c>
      <c r="P201" s="41"/>
      <c r="Q201" s="42"/>
      <c r="R201" s="41">
        <f t="shared" si="95"/>
        <v>0</v>
      </c>
      <c r="S201" s="44">
        <f t="shared" si="96"/>
        <v>0</v>
      </c>
      <c r="T201" s="45"/>
      <c r="U201" s="46">
        <f t="shared" si="91"/>
        <v>0</v>
      </c>
      <c r="V201" s="66">
        <f t="shared" si="63"/>
        <v>0</v>
      </c>
      <c r="W201" s="48"/>
      <c r="X201" s="49">
        <f t="shared" si="97"/>
        <v>0</v>
      </c>
      <c r="Y201" s="50">
        <f t="shared" si="98"/>
        <v>0</v>
      </c>
      <c r="Z201" s="50">
        <f t="shared" si="99"/>
        <v>0</v>
      </c>
      <c r="AA201" s="50">
        <f t="shared" si="100"/>
        <v>0</v>
      </c>
      <c r="AB201" s="51">
        <f t="shared" si="101"/>
        <v>0</v>
      </c>
      <c r="AC201" s="52">
        <f t="shared" si="102"/>
        <v>0</v>
      </c>
      <c r="AD201" s="53">
        <f t="shared" si="103"/>
        <v>0</v>
      </c>
      <c r="AE201" s="54">
        <f t="shared" si="104"/>
        <v>0</v>
      </c>
    </row>
    <row r="202" spans="1:31" ht="18" hidden="1" customHeight="1">
      <c r="A202" s="30">
        <v>163001</v>
      </c>
      <c r="B202" s="31">
        <v>3.5</v>
      </c>
      <c r="C202" s="32">
        <v>25</v>
      </c>
      <c r="D202" s="72" t="s">
        <v>260</v>
      </c>
      <c r="E202" s="73" t="s">
        <v>261</v>
      </c>
      <c r="F202" s="73" t="s">
        <v>262</v>
      </c>
      <c r="G202" s="73" t="s">
        <v>263</v>
      </c>
      <c r="H202" s="36" t="s">
        <v>264</v>
      </c>
      <c r="I202" s="36" t="s">
        <v>265</v>
      </c>
      <c r="J202" s="71"/>
      <c r="K202" s="58"/>
      <c r="L202" s="58"/>
      <c r="M202" s="58"/>
      <c r="N202" s="59"/>
      <c r="O202" s="60">
        <f t="shared" si="94"/>
        <v>0</v>
      </c>
      <c r="P202" s="41"/>
      <c r="Q202" s="42"/>
      <c r="R202" s="41">
        <f t="shared" si="95"/>
        <v>0</v>
      </c>
      <c r="S202" s="44">
        <f t="shared" si="96"/>
        <v>0</v>
      </c>
      <c r="T202" s="45"/>
      <c r="U202" s="46">
        <f t="shared" si="91"/>
        <v>0</v>
      </c>
      <c r="V202" s="66">
        <f t="shared" si="63"/>
        <v>0</v>
      </c>
      <c r="W202" s="48"/>
      <c r="X202" s="49">
        <f t="shared" si="97"/>
        <v>0</v>
      </c>
      <c r="Y202" s="50">
        <f t="shared" si="98"/>
        <v>0</v>
      </c>
      <c r="Z202" s="50">
        <f t="shared" si="99"/>
        <v>0</v>
      </c>
      <c r="AA202" s="50">
        <f t="shared" si="100"/>
        <v>0</v>
      </c>
      <c r="AB202" s="51">
        <f t="shared" si="101"/>
        <v>0</v>
      </c>
      <c r="AC202" s="52">
        <f t="shared" si="102"/>
        <v>0</v>
      </c>
      <c r="AD202" s="53">
        <f t="shared" si="103"/>
        <v>0</v>
      </c>
      <c r="AE202" s="54">
        <f t="shared" si="104"/>
        <v>0</v>
      </c>
    </row>
    <row r="203" spans="1:31" ht="18" hidden="1" customHeight="1">
      <c r="A203" s="30">
        <v>161201</v>
      </c>
      <c r="B203" s="31" t="s">
        <v>206</v>
      </c>
      <c r="C203" s="32">
        <v>5</v>
      </c>
      <c r="D203" s="72" t="s">
        <v>266</v>
      </c>
      <c r="E203" s="73" t="s">
        <v>267</v>
      </c>
      <c r="F203" s="73"/>
      <c r="G203" s="73"/>
      <c r="H203" s="36"/>
      <c r="I203" s="36"/>
      <c r="J203" s="71"/>
      <c r="K203" s="58"/>
      <c r="L203" s="58"/>
      <c r="M203" s="58"/>
      <c r="N203" s="59"/>
      <c r="O203" s="60">
        <f t="shared" si="94"/>
        <v>0</v>
      </c>
      <c r="P203" s="41"/>
      <c r="Q203" s="42"/>
      <c r="R203" s="41">
        <f t="shared" si="95"/>
        <v>0</v>
      </c>
      <c r="S203" s="44">
        <f t="shared" si="96"/>
        <v>0</v>
      </c>
      <c r="T203" s="45"/>
      <c r="U203" s="46">
        <f t="shared" si="91"/>
        <v>0</v>
      </c>
      <c r="V203" s="66">
        <f t="shared" si="63"/>
        <v>0</v>
      </c>
      <c r="W203" s="48"/>
      <c r="X203" s="49">
        <f t="shared" si="97"/>
        <v>0</v>
      </c>
      <c r="Y203" s="50">
        <f t="shared" si="98"/>
        <v>0</v>
      </c>
      <c r="Z203" s="50">
        <f t="shared" si="99"/>
        <v>0</v>
      </c>
      <c r="AA203" s="50">
        <f t="shared" si="100"/>
        <v>0</v>
      </c>
      <c r="AB203" s="51">
        <f t="shared" si="101"/>
        <v>0</v>
      </c>
      <c r="AC203" s="52">
        <f t="shared" si="102"/>
        <v>0</v>
      </c>
      <c r="AD203" s="53">
        <f t="shared" si="103"/>
        <v>0</v>
      </c>
      <c r="AE203" s="54">
        <f t="shared" si="104"/>
        <v>0</v>
      </c>
    </row>
    <row r="204" spans="1:31" ht="18" customHeight="1">
      <c r="A204" s="30">
        <v>161201</v>
      </c>
      <c r="B204" s="31" t="s">
        <v>206</v>
      </c>
      <c r="C204" s="32">
        <v>25</v>
      </c>
      <c r="D204" s="72" t="s">
        <v>266</v>
      </c>
      <c r="E204" s="73" t="s">
        <v>267</v>
      </c>
      <c r="F204" s="73"/>
      <c r="G204" s="73"/>
      <c r="H204" s="36"/>
      <c r="I204" s="36"/>
      <c r="J204" s="71">
        <v>16</v>
      </c>
      <c r="K204" s="58"/>
      <c r="L204" s="58"/>
      <c r="M204" s="58"/>
      <c r="N204" s="59"/>
      <c r="O204" s="60">
        <f t="shared" si="94"/>
        <v>16</v>
      </c>
      <c r="P204" s="41"/>
      <c r="Q204" s="42"/>
      <c r="R204" s="41">
        <f t="shared" si="95"/>
        <v>0</v>
      </c>
      <c r="S204" s="44">
        <f t="shared" si="96"/>
        <v>16</v>
      </c>
      <c r="T204" s="45"/>
      <c r="U204" s="46">
        <f t="shared" si="91"/>
        <v>16</v>
      </c>
      <c r="V204" s="66">
        <f t="shared" si="63"/>
        <v>0</v>
      </c>
      <c r="W204" s="48"/>
      <c r="X204" s="49">
        <f t="shared" si="97"/>
        <v>640</v>
      </c>
      <c r="Y204" s="50">
        <f t="shared" si="98"/>
        <v>0</v>
      </c>
      <c r="Z204" s="50">
        <f t="shared" si="99"/>
        <v>0</v>
      </c>
      <c r="AA204" s="50">
        <f t="shared" si="100"/>
        <v>0</v>
      </c>
      <c r="AB204" s="51">
        <f t="shared" si="101"/>
        <v>0</v>
      </c>
      <c r="AC204" s="52">
        <f t="shared" si="102"/>
        <v>640</v>
      </c>
      <c r="AD204" s="53">
        <f t="shared" si="103"/>
        <v>0</v>
      </c>
      <c r="AE204" s="54">
        <f t="shared" si="104"/>
        <v>640</v>
      </c>
    </row>
    <row r="205" spans="1:31" ht="18" customHeight="1">
      <c r="A205" s="30">
        <v>162201</v>
      </c>
      <c r="B205" s="31">
        <v>2.5</v>
      </c>
      <c r="C205" s="32">
        <v>25</v>
      </c>
      <c r="D205" s="72" t="s">
        <v>268</v>
      </c>
      <c r="E205" s="73" t="s">
        <v>269</v>
      </c>
      <c r="F205" s="73"/>
      <c r="G205" s="73"/>
      <c r="H205" s="36"/>
      <c r="I205" s="36"/>
      <c r="J205" s="71">
        <v>32</v>
      </c>
      <c r="K205" s="58"/>
      <c r="L205" s="58"/>
      <c r="M205" s="58"/>
      <c r="N205" s="59"/>
      <c r="O205" s="60">
        <f t="shared" si="94"/>
        <v>32</v>
      </c>
      <c r="P205" s="41" t="s">
        <v>5</v>
      </c>
      <c r="Q205" s="42"/>
      <c r="R205" s="41">
        <f t="shared" si="95"/>
        <v>0</v>
      </c>
      <c r="S205" s="44">
        <f t="shared" si="96"/>
        <v>32</v>
      </c>
      <c r="T205" s="45"/>
      <c r="U205" s="46">
        <f t="shared" si="91"/>
        <v>32</v>
      </c>
      <c r="V205" s="66">
        <f t="shared" si="63"/>
        <v>0</v>
      </c>
      <c r="W205" s="48"/>
      <c r="X205" s="49">
        <f t="shared" si="97"/>
        <v>1280</v>
      </c>
      <c r="Y205" s="50">
        <f t="shared" si="98"/>
        <v>0</v>
      </c>
      <c r="Z205" s="50">
        <f t="shared" si="99"/>
        <v>0</v>
      </c>
      <c r="AA205" s="50">
        <f t="shared" si="100"/>
        <v>0</v>
      </c>
      <c r="AB205" s="51">
        <f t="shared" si="101"/>
        <v>0</v>
      </c>
      <c r="AC205" s="52">
        <f t="shared" si="102"/>
        <v>1280</v>
      </c>
      <c r="AD205" s="53">
        <f t="shared" si="103"/>
        <v>0</v>
      </c>
      <c r="AE205" s="54">
        <f t="shared" si="104"/>
        <v>1280</v>
      </c>
    </row>
    <row r="206" spans="1:31" ht="18" hidden="1" customHeight="1">
      <c r="A206" s="30">
        <v>162301</v>
      </c>
      <c r="B206" s="108">
        <v>4</v>
      </c>
      <c r="C206" s="32">
        <v>25</v>
      </c>
      <c r="D206" s="72" t="s">
        <v>270</v>
      </c>
      <c r="E206" s="73" t="s">
        <v>271</v>
      </c>
      <c r="F206" s="73"/>
      <c r="G206" s="73"/>
      <c r="H206" s="36"/>
      <c r="I206" s="36"/>
      <c r="J206" s="37"/>
      <c r="K206" s="38"/>
      <c r="L206" s="38"/>
      <c r="M206" s="38"/>
      <c r="N206" s="39"/>
      <c r="O206" s="40">
        <f t="shared" si="94"/>
        <v>0</v>
      </c>
      <c r="P206" s="41"/>
      <c r="Q206" s="42"/>
      <c r="R206" s="41">
        <f t="shared" si="95"/>
        <v>0</v>
      </c>
      <c r="S206" s="44">
        <f t="shared" si="96"/>
        <v>0</v>
      </c>
      <c r="T206" s="45"/>
      <c r="U206" s="46">
        <f t="shared" si="91"/>
        <v>0</v>
      </c>
      <c r="V206" s="66">
        <f t="shared" si="63"/>
        <v>0</v>
      </c>
      <c r="W206" s="48"/>
      <c r="X206" s="49">
        <f t="shared" si="97"/>
        <v>0</v>
      </c>
      <c r="Y206" s="50">
        <f t="shared" si="98"/>
        <v>0</v>
      </c>
      <c r="Z206" s="50">
        <f t="shared" si="99"/>
        <v>0</v>
      </c>
      <c r="AA206" s="50">
        <f t="shared" si="100"/>
        <v>0</v>
      </c>
      <c r="AB206" s="51">
        <f t="shared" si="101"/>
        <v>0</v>
      </c>
      <c r="AC206" s="52">
        <f t="shared" si="102"/>
        <v>0</v>
      </c>
      <c r="AD206" s="53">
        <f t="shared" si="103"/>
        <v>0</v>
      </c>
      <c r="AE206" s="54">
        <f t="shared" si="104"/>
        <v>0</v>
      </c>
    </row>
    <row r="207" spans="1:31" ht="18" hidden="1" customHeight="1">
      <c r="A207" s="30">
        <v>163201</v>
      </c>
      <c r="B207" s="108">
        <v>4</v>
      </c>
      <c r="C207" s="32">
        <v>25</v>
      </c>
      <c r="D207" s="72" t="s">
        <v>272</v>
      </c>
      <c r="E207" s="73" t="s">
        <v>273</v>
      </c>
      <c r="F207" s="73"/>
      <c r="G207" s="73"/>
      <c r="H207" s="36"/>
      <c r="I207" s="36"/>
      <c r="J207" s="37"/>
      <c r="K207" s="38"/>
      <c r="L207" s="38"/>
      <c r="M207" s="38"/>
      <c r="N207" s="39"/>
      <c r="O207" s="40">
        <f t="shared" si="94"/>
        <v>0</v>
      </c>
      <c r="P207" s="41"/>
      <c r="Q207" s="42"/>
      <c r="R207" s="41">
        <f t="shared" si="95"/>
        <v>0</v>
      </c>
      <c r="S207" s="44">
        <f t="shared" si="96"/>
        <v>0</v>
      </c>
      <c r="T207" s="45"/>
      <c r="U207" s="46">
        <f t="shared" si="91"/>
        <v>0</v>
      </c>
      <c r="V207" s="66">
        <f t="shared" si="63"/>
        <v>0</v>
      </c>
      <c r="W207" s="48"/>
      <c r="X207" s="49">
        <f t="shared" si="97"/>
        <v>0</v>
      </c>
      <c r="Y207" s="50">
        <f t="shared" si="98"/>
        <v>0</v>
      </c>
      <c r="Z207" s="50">
        <f t="shared" si="99"/>
        <v>0</v>
      </c>
      <c r="AA207" s="50">
        <f t="shared" si="100"/>
        <v>0</v>
      </c>
      <c r="AB207" s="51">
        <f t="shared" si="101"/>
        <v>0</v>
      </c>
      <c r="AC207" s="52">
        <f t="shared" si="102"/>
        <v>0</v>
      </c>
      <c r="AD207" s="53">
        <f t="shared" si="103"/>
        <v>0</v>
      </c>
      <c r="AE207" s="54">
        <f t="shared" si="104"/>
        <v>0</v>
      </c>
    </row>
    <row r="208" spans="1:31" ht="18" hidden="1" customHeight="1">
      <c r="A208" s="30">
        <v>161101</v>
      </c>
      <c r="B208" s="31" t="s">
        <v>220</v>
      </c>
      <c r="C208" s="32">
        <v>5</v>
      </c>
      <c r="D208" s="72">
        <v>6514</v>
      </c>
      <c r="E208" s="73">
        <v>8914</v>
      </c>
      <c r="F208" s="73" t="s">
        <v>274</v>
      </c>
      <c r="G208" s="73">
        <v>9614</v>
      </c>
      <c r="H208" s="36">
        <v>8614</v>
      </c>
      <c r="I208" s="36"/>
      <c r="J208" s="37"/>
      <c r="K208" s="38"/>
      <c r="L208" s="38"/>
      <c r="M208" s="38"/>
      <c r="N208" s="39"/>
      <c r="O208" s="40">
        <f t="shared" si="94"/>
        <v>0</v>
      </c>
      <c r="P208" s="41"/>
      <c r="Q208" s="42"/>
      <c r="R208" s="41">
        <f t="shared" si="95"/>
        <v>0</v>
      </c>
      <c r="S208" s="44">
        <f t="shared" si="96"/>
        <v>0</v>
      </c>
      <c r="T208" s="45"/>
      <c r="U208" s="46">
        <f t="shared" si="91"/>
        <v>0</v>
      </c>
      <c r="V208" s="66">
        <f t="shared" si="63"/>
        <v>0</v>
      </c>
      <c r="W208" s="48"/>
      <c r="X208" s="49">
        <f t="shared" si="97"/>
        <v>0</v>
      </c>
      <c r="Y208" s="50">
        <f t="shared" si="98"/>
        <v>0</v>
      </c>
      <c r="Z208" s="50">
        <f t="shared" si="99"/>
        <v>0</v>
      </c>
      <c r="AA208" s="50">
        <f t="shared" si="100"/>
        <v>0</v>
      </c>
      <c r="AB208" s="51">
        <f t="shared" si="101"/>
        <v>0</v>
      </c>
      <c r="AC208" s="52">
        <f t="shared" si="102"/>
        <v>0</v>
      </c>
      <c r="AD208" s="53">
        <f t="shared" si="103"/>
        <v>0</v>
      </c>
      <c r="AE208" s="54">
        <f t="shared" si="104"/>
        <v>0</v>
      </c>
    </row>
    <row r="209" spans="1:31" ht="18" hidden="1" customHeight="1">
      <c r="A209" s="77">
        <v>161101</v>
      </c>
      <c r="B209" s="229" t="s">
        <v>220</v>
      </c>
      <c r="C209" s="78">
        <v>25</v>
      </c>
      <c r="D209" s="79">
        <v>6514</v>
      </c>
      <c r="E209" s="80">
        <v>8914</v>
      </c>
      <c r="F209" s="80" t="s">
        <v>274</v>
      </c>
      <c r="G209" s="80">
        <v>9614</v>
      </c>
      <c r="H209" s="81">
        <v>8614</v>
      </c>
      <c r="I209" s="81"/>
      <c r="J209" s="37"/>
      <c r="K209" s="38"/>
      <c r="L209" s="38"/>
      <c r="M209" s="38"/>
      <c r="N209" s="39"/>
      <c r="O209" s="40">
        <f t="shared" si="94"/>
        <v>0</v>
      </c>
      <c r="P209" s="41"/>
      <c r="Q209" s="42"/>
      <c r="R209" s="41">
        <f t="shared" si="95"/>
        <v>0</v>
      </c>
      <c r="S209" s="44">
        <f t="shared" si="96"/>
        <v>0</v>
      </c>
      <c r="T209" s="45"/>
      <c r="U209" s="46">
        <f t="shared" si="91"/>
        <v>0</v>
      </c>
      <c r="V209" s="66">
        <f t="shared" si="63"/>
        <v>0</v>
      </c>
      <c r="W209" s="48"/>
      <c r="X209" s="49">
        <f t="shared" si="97"/>
        <v>0</v>
      </c>
      <c r="Y209" s="50">
        <f t="shared" si="98"/>
        <v>0</v>
      </c>
      <c r="Z209" s="50">
        <f t="shared" si="99"/>
        <v>0</v>
      </c>
      <c r="AA209" s="50">
        <f t="shared" si="100"/>
        <v>0</v>
      </c>
      <c r="AB209" s="51">
        <f t="shared" si="101"/>
        <v>0</v>
      </c>
      <c r="AC209" s="52">
        <f t="shared" si="102"/>
        <v>0</v>
      </c>
      <c r="AD209" s="53">
        <f t="shared" si="103"/>
        <v>0</v>
      </c>
      <c r="AE209" s="54">
        <f t="shared" si="104"/>
        <v>0</v>
      </c>
    </row>
    <row r="210" spans="1:31" ht="16.5" customHeight="1">
      <c r="A210" s="119" t="s">
        <v>275</v>
      </c>
      <c r="B210" s="378"/>
      <c r="C210" s="379"/>
      <c r="D210" s="122"/>
      <c r="E210" s="123"/>
      <c r="F210" s="123"/>
      <c r="G210" s="123"/>
      <c r="H210" s="380"/>
      <c r="I210" s="380"/>
      <c r="J210" s="123">
        <f t="shared" ref="J210:U210" si="105">SUM(J199:J209)</f>
        <v>56</v>
      </c>
      <c r="K210" s="123">
        <f t="shared" si="105"/>
        <v>0</v>
      </c>
      <c r="L210" s="123">
        <f t="shared" si="105"/>
        <v>0</v>
      </c>
      <c r="M210" s="123">
        <f t="shared" si="105"/>
        <v>0</v>
      </c>
      <c r="N210" s="124">
        <f t="shared" si="105"/>
        <v>0</v>
      </c>
      <c r="O210" s="125">
        <f t="shared" si="105"/>
        <v>56</v>
      </c>
      <c r="P210" s="126">
        <f t="shared" si="105"/>
        <v>0</v>
      </c>
      <c r="Q210" s="127">
        <f t="shared" si="105"/>
        <v>0</v>
      </c>
      <c r="R210" s="126">
        <f t="shared" si="105"/>
        <v>0</v>
      </c>
      <c r="S210" s="128">
        <f t="shared" si="105"/>
        <v>56</v>
      </c>
      <c r="T210" s="129">
        <f t="shared" si="105"/>
        <v>0</v>
      </c>
      <c r="U210" s="130">
        <f t="shared" si="105"/>
        <v>56</v>
      </c>
      <c r="V210" s="66">
        <f t="shared" si="63"/>
        <v>0</v>
      </c>
      <c r="W210" s="131"/>
      <c r="X210" s="132">
        <f t="shared" ref="X210:AE210" si="106">SUM(X199:X209)</f>
        <v>2240</v>
      </c>
      <c r="Y210" s="129">
        <f t="shared" si="106"/>
        <v>0</v>
      </c>
      <c r="Z210" s="129">
        <f t="shared" si="106"/>
        <v>0</v>
      </c>
      <c r="AA210" s="129">
        <f t="shared" si="106"/>
        <v>0</v>
      </c>
      <c r="AB210" s="133">
        <f t="shared" si="106"/>
        <v>0</v>
      </c>
      <c r="AC210" s="130">
        <f t="shared" si="106"/>
        <v>2240</v>
      </c>
      <c r="AD210" s="133">
        <f t="shared" si="106"/>
        <v>0</v>
      </c>
      <c r="AE210" s="134">
        <f t="shared" si="106"/>
        <v>2240</v>
      </c>
    </row>
    <row r="211" spans="1:31" ht="18" hidden="1" customHeight="1">
      <c r="A211" s="381">
        <v>13901109</v>
      </c>
      <c r="B211" s="31" t="s">
        <v>239</v>
      </c>
      <c r="C211" s="32">
        <v>25</v>
      </c>
      <c r="D211" s="72"/>
      <c r="E211" s="73"/>
      <c r="F211" s="73"/>
      <c r="G211" s="73"/>
      <c r="H211" s="73"/>
      <c r="I211" s="36" t="s">
        <v>276</v>
      </c>
      <c r="J211" s="37"/>
      <c r="K211" s="38"/>
      <c r="L211" s="38"/>
      <c r="M211" s="38"/>
      <c r="N211" s="39"/>
      <c r="O211" s="40">
        <f t="shared" ref="O211:O212" si="107">SUM(J211:N211)</f>
        <v>0</v>
      </c>
      <c r="P211" s="41"/>
      <c r="Q211" s="42"/>
      <c r="R211" s="41">
        <f t="shared" ref="R211:R212" si="108">SUM(P211:Q211)</f>
        <v>0</v>
      </c>
      <c r="S211" s="44">
        <f>SUM(O211,R211)</f>
        <v>0</v>
      </c>
      <c r="T211" s="45"/>
      <c r="U211" s="46">
        <f>SUM(S211:T211)</f>
        <v>0</v>
      </c>
      <c r="V211" s="66">
        <f t="shared" si="63"/>
        <v>0</v>
      </c>
      <c r="W211" s="48"/>
      <c r="X211" s="49">
        <f>(J211*1000)/C211</f>
        <v>0</v>
      </c>
      <c r="Y211" s="50">
        <f>(K211*1000)/C211</f>
        <v>0</v>
      </c>
      <c r="Z211" s="50">
        <f>(L211*1000)/C211</f>
        <v>0</v>
      </c>
      <c r="AA211" s="50">
        <f>(M211*1000)/C211</f>
        <v>0</v>
      </c>
      <c r="AB211" s="51">
        <f>(N211*1000)/C211</f>
        <v>0</v>
      </c>
      <c r="AC211" s="52">
        <f t="shared" ref="AC211:AC212" si="109">SUM(X211:AB211)</f>
        <v>0</v>
      </c>
      <c r="AD211" s="53">
        <f>(R211*1000)/C211</f>
        <v>0</v>
      </c>
      <c r="AE211" s="54">
        <f t="shared" ref="AE211:AE212" si="110">SUM(AC211:AD211)</f>
        <v>0</v>
      </c>
    </row>
    <row r="212" spans="1:31" ht="18" hidden="1" customHeight="1">
      <c r="A212" s="381">
        <v>13901145</v>
      </c>
      <c r="B212" s="31" t="s">
        <v>239</v>
      </c>
      <c r="C212" s="32">
        <v>25</v>
      </c>
      <c r="D212" s="72"/>
      <c r="E212" s="73"/>
      <c r="F212" s="73"/>
      <c r="G212" s="73"/>
      <c r="H212" s="73"/>
      <c r="I212" s="36" t="s">
        <v>277</v>
      </c>
      <c r="J212" s="37"/>
      <c r="K212" s="38"/>
      <c r="L212" s="38"/>
      <c r="M212" s="38"/>
      <c r="N212" s="39"/>
      <c r="O212" s="40">
        <f t="shared" si="107"/>
        <v>0</v>
      </c>
      <c r="P212" s="41"/>
      <c r="Q212" s="42"/>
      <c r="R212" s="41">
        <f t="shared" si="108"/>
        <v>0</v>
      </c>
      <c r="S212" s="44">
        <f>SUM(O212,R212)</f>
        <v>0</v>
      </c>
      <c r="T212" s="45"/>
      <c r="U212" s="46">
        <f t="shared" ref="U212:U275" si="111">SUM(S212:T212)</f>
        <v>0</v>
      </c>
      <c r="V212" s="66">
        <f t="shared" si="63"/>
        <v>0</v>
      </c>
      <c r="W212" s="48"/>
      <c r="X212" s="49">
        <f>(J212*1000)/C212</f>
        <v>0</v>
      </c>
      <c r="Y212" s="50">
        <f>(K212*1000)/C212</f>
        <v>0</v>
      </c>
      <c r="Z212" s="50">
        <f>(L212*1000)/C212</f>
        <v>0</v>
      </c>
      <c r="AA212" s="50">
        <f>(M212*1000)/C212</f>
        <v>0</v>
      </c>
      <c r="AB212" s="51">
        <f>(N212*1000)/C212</f>
        <v>0</v>
      </c>
      <c r="AC212" s="52">
        <f t="shared" si="109"/>
        <v>0</v>
      </c>
      <c r="AD212" s="53">
        <f>(R212*1000)/C212</f>
        <v>0</v>
      </c>
      <c r="AE212" s="54">
        <f t="shared" si="110"/>
        <v>0</v>
      </c>
    </row>
    <row r="213" spans="1:31" ht="1.5" hidden="1" customHeight="1">
      <c r="A213" s="119" t="s">
        <v>278</v>
      </c>
      <c r="B213" s="120"/>
      <c r="C213" s="121"/>
      <c r="D213" s="120"/>
      <c r="E213" s="120"/>
      <c r="F213" s="120"/>
      <c r="G213" s="120"/>
      <c r="H213" s="120"/>
      <c r="I213" s="120"/>
      <c r="J213" s="268">
        <f t="shared" ref="J213:U213" si="112">SUM(J211:J212)</f>
        <v>0</v>
      </c>
      <c r="K213" s="269">
        <f t="shared" si="112"/>
        <v>0</v>
      </c>
      <c r="L213" s="269">
        <f t="shared" si="112"/>
        <v>0</v>
      </c>
      <c r="M213" s="269">
        <f t="shared" si="112"/>
        <v>0</v>
      </c>
      <c r="N213" s="270">
        <f t="shared" si="112"/>
        <v>0</v>
      </c>
      <c r="O213" s="271">
        <f t="shared" si="112"/>
        <v>0</v>
      </c>
      <c r="P213" s="272">
        <f t="shared" si="112"/>
        <v>0</v>
      </c>
      <c r="Q213" s="273">
        <f t="shared" si="112"/>
        <v>0</v>
      </c>
      <c r="R213" s="272">
        <f t="shared" si="112"/>
        <v>0</v>
      </c>
      <c r="S213" s="274">
        <f t="shared" si="112"/>
        <v>0</v>
      </c>
      <c r="T213" s="275">
        <f t="shared" si="112"/>
        <v>0</v>
      </c>
      <c r="U213" s="276">
        <f t="shared" si="112"/>
        <v>0</v>
      </c>
      <c r="V213" s="66">
        <f t="shared" si="63"/>
        <v>0</v>
      </c>
      <c r="W213" s="277"/>
      <c r="X213" s="278"/>
      <c r="Y213" s="275"/>
      <c r="Z213" s="275"/>
      <c r="AA213" s="275"/>
      <c r="AB213" s="279"/>
      <c r="AC213" s="276"/>
      <c r="AD213" s="279"/>
      <c r="AE213" s="280"/>
    </row>
    <row r="214" spans="1:31" ht="18" customHeight="1" thickBot="1">
      <c r="A214" s="281" t="s">
        <v>279</v>
      </c>
      <c r="B214" s="282"/>
      <c r="C214" s="283"/>
      <c r="D214" s="282"/>
      <c r="E214" s="282"/>
      <c r="F214" s="282"/>
      <c r="G214" s="282"/>
      <c r="H214" s="282"/>
      <c r="I214" s="282"/>
      <c r="J214" s="284">
        <f t="shared" ref="J214:U214" si="113">SUM(J213,J210,J198)</f>
        <v>332</v>
      </c>
      <c r="K214" s="285">
        <f t="shared" si="113"/>
        <v>0</v>
      </c>
      <c r="L214" s="285">
        <f t="shared" si="113"/>
        <v>112</v>
      </c>
      <c r="M214" s="285">
        <f t="shared" si="113"/>
        <v>0</v>
      </c>
      <c r="N214" s="286">
        <f t="shared" si="113"/>
        <v>0</v>
      </c>
      <c r="O214" s="287">
        <f t="shared" si="113"/>
        <v>444</v>
      </c>
      <c r="P214" s="288">
        <f t="shared" si="113"/>
        <v>0</v>
      </c>
      <c r="Q214" s="289">
        <f t="shared" si="113"/>
        <v>282</v>
      </c>
      <c r="R214" s="288">
        <f t="shared" si="113"/>
        <v>282</v>
      </c>
      <c r="S214" s="290">
        <f t="shared" si="113"/>
        <v>670</v>
      </c>
      <c r="T214" s="291">
        <f t="shared" si="113"/>
        <v>56</v>
      </c>
      <c r="U214" s="292">
        <f t="shared" si="113"/>
        <v>726</v>
      </c>
      <c r="V214" s="66">
        <f t="shared" si="63"/>
        <v>0</v>
      </c>
      <c r="W214" s="382"/>
      <c r="X214" s="294">
        <f t="shared" ref="X214:AE214" si="114">SUM(X213,X210,X198)</f>
        <v>12960</v>
      </c>
      <c r="Y214" s="291">
        <f t="shared" si="114"/>
        <v>0</v>
      </c>
      <c r="Z214" s="291">
        <f t="shared" si="114"/>
        <v>2240</v>
      </c>
      <c r="AA214" s="291">
        <f t="shared" si="114"/>
        <v>0</v>
      </c>
      <c r="AB214" s="295">
        <f t="shared" si="114"/>
        <v>0</v>
      </c>
      <c r="AC214" s="292">
        <f t="shared" si="114"/>
        <v>15200</v>
      </c>
      <c r="AD214" s="295">
        <f t="shared" si="114"/>
        <v>5640</v>
      </c>
      <c r="AE214" s="296">
        <f t="shared" si="114"/>
        <v>20840</v>
      </c>
    </row>
    <row r="215" spans="1:31" ht="18" hidden="1" customHeight="1">
      <c r="A215" s="192">
        <v>122001</v>
      </c>
      <c r="B215" s="297" t="s">
        <v>206</v>
      </c>
      <c r="C215" s="238">
        <v>25</v>
      </c>
      <c r="D215" s="33">
        <v>521</v>
      </c>
      <c r="E215" s="34"/>
      <c r="F215" s="34" t="s">
        <v>280</v>
      </c>
      <c r="G215" s="34"/>
      <c r="H215" s="35"/>
      <c r="I215" s="35"/>
      <c r="J215" s="383"/>
      <c r="K215" s="384"/>
      <c r="L215" s="384"/>
      <c r="M215" s="384"/>
      <c r="N215" s="385"/>
      <c r="O215" s="386">
        <f t="shared" ref="O215:O245" si="115">SUM(J215:N215)</f>
        <v>0</v>
      </c>
      <c r="P215" s="41"/>
      <c r="Q215" s="387"/>
      <c r="R215" s="388">
        <f>SUM(P215:Q215)</f>
        <v>0</v>
      </c>
      <c r="S215" s="44">
        <f>SUM(O215,R215)</f>
        <v>0</v>
      </c>
      <c r="T215" s="301"/>
      <c r="U215" s="302">
        <f t="shared" si="111"/>
        <v>0</v>
      </c>
      <c r="V215" s="66">
        <f t="shared" si="63"/>
        <v>0</v>
      </c>
      <c r="W215" s="303"/>
      <c r="X215" s="304">
        <f>(J215*1000)/C215</f>
        <v>0</v>
      </c>
      <c r="Y215" s="305">
        <f>(K215*1000)/C215</f>
        <v>0</v>
      </c>
      <c r="Z215" s="305">
        <f>(L215*1000)/C215</f>
        <v>0</v>
      </c>
      <c r="AA215" s="305">
        <f>(M215*1000)/C215</f>
        <v>0</v>
      </c>
      <c r="AB215" s="306">
        <f>(N215*1000)/C215</f>
        <v>0</v>
      </c>
      <c r="AC215" s="307">
        <f t="shared" ref="AC215:AC245" si="116">SUM(X215:AB215)</f>
        <v>0</v>
      </c>
      <c r="AD215" s="308">
        <f>(R215*1000)/C215</f>
        <v>0</v>
      </c>
      <c r="AE215" s="309">
        <f t="shared" ref="AE215:AE245" si="117">SUM(AC215:AD215)</f>
        <v>0</v>
      </c>
    </row>
    <row r="216" spans="1:31" ht="18" hidden="1" customHeight="1">
      <c r="A216" s="192">
        <v>122701</v>
      </c>
      <c r="B216" s="297" t="s">
        <v>206</v>
      </c>
      <c r="C216" s="238">
        <v>25</v>
      </c>
      <c r="D216" s="33" t="s">
        <v>281</v>
      </c>
      <c r="E216" s="34"/>
      <c r="F216" s="34"/>
      <c r="G216" s="34"/>
      <c r="H216" s="35"/>
      <c r="I216" s="35"/>
      <c r="J216" s="197"/>
      <c r="K216" s="384"/>
      <c r="L216" s="384"/>
      <c r="M216" s="384"/>
      <c r="N216" s="385"/>
      <c r="O216" s="386">
        <f t="shared" si="115"/>
        <v>0</v>
      </c>
      <c r="P216" s="41"/>
      <c r="Q216" s="387"/>
      <c r="R216" s="388"/>
      <c r="S216" s="44">
        <f>SUM(O216,R216)</f>
        <v>0</v>
      </c>
      <c r="T216" s="319"/>
      <c r="U216" s="302">
        <f t="shared" si="111"/>
        <v>0</v>
      </c>
      <c r="V216" s="66">
        <f t="shared" si="63"/>
        <v>0</v>
      </c>
      <c r="W216" s="303"/>
      <c r="X216" s="304">
        <f>(J216*1000)/C216</f>
        <v>0</v>
      </c>
      <c r="Y216" s="305"/>
      <c r="Z216" s="305">
        <f>(L216*1000)/C216</f>
        <v>0</v>
      </c>
      <c r="AA216" s="305"/>
      <c r="AB216" s="306"/>
      <c r="AC216" s="307">
        <f t="shared" si="116"/>
        <v>0</v>
      </c>
      <c r="AD216" s="308"/>
      <c r="AE216" s="309">
        <f t="shared" si="117"/>
        <v>0</v>
      </c>
    </row>
    <row r="217" spans="1:31" ht="18" hidden="1" customHeight="1">
      <c r="A217" s="192">
        <v>121701</v>
      </c>
      <c r="B217" s="297" t="s">
        <v>206</v>
      </c>
      <c r="C217" s="238">
        <v>25</v>
      </c>
      <c r="D217" s="33" t="s">
        <v>282</v>
      </c>
      <c r="E217" s="34"/>
      <c r="F217" s="34"/>
      <c r="G217" s="34"/>
      <c r="H217" s="35"/>
      <c r="I217" s="35"/>
      <c r="J217" s="389"/>
      <c r="K217" s="384"/>
      <c r="L217" s="384"/>
      <c r="M217" s="384"/>
      <c r="N217" s="385"/>
      <c r="O217" s="386"/>
      <c r="P217" s="41"/>
      <c r="Q217" s="387"/>
      <c r="R217" s="388"/>
      <c r="S217" s="44"/>
      <c r="T217" s="319"/>
      <c r="U217" s="302"/>
      <c r="V217" s="66"/>
      <c r="W217" s="303"/>
      <c r="X217" s="304"/>
      <c r="Y217" s="305"/>
      <c r="Z217" s="305"/>
      <c r="AA217" s="305"/>
      <c r="AB217" s="306"/>
      <c r="AC217" s="307"/>
      <c r="AD217" s="308"/>
      <c r="AE217" s="309"/>
    </row>
    <row r="218" spans="1:31" ht="18" customHeight="1">
      <c r="A218" s="192">
        <v>121721</v>
      </c>
      <c r="B218" s="297" t="s">
        <v>206</v>
      </c>
      <c r="C218" s="238">
        <v>25</v>
      </c>
      <c r="D218" s="321" t="s">
        <v>283</v>
      </c>
      <c r="E218" s="34"/>
      <c r="F218" s="34"/>
      <c r="G218" s="34"/>
      <c r="H218" s="35"/>
      <c r="I218" s="35"/>
      <c r="J218" s="345">
        <v>8</v>
      </c>
      <c r="K218" s="384"/>
      <c r="L218" s="384"/>
      <c r="M218" s="384"/>
      <c r="N218" s="385"/>
      <c r="O218" s="40">
        <f t="shared" si="115"/>
        <v>8</v>
      </c>
      <c r="P218" s="41"/>
      <c r="Q218" s="387"/>
      <c r="R218" s="388"/>
      <c r="S218" s="63">
        <f>SUM(O218,R218)</f>
        <v>8</v>
      </c>
      <c r="T218" s="319"/>
      <c r="U218" s="65">
        <f t="shared" si="111"/>
        <v>8</v>
      </c>
      <c r="V218" s="66">
        <f t="shared" si="63"/>
        <v>0</v>
      </c>
      <c r="W218" s="303"/>
      <c r="X218" s="49">
        <f>(J217*1000)/C218</f>
        <v>0</v>
      </c>
      <c r="Y218" s="305"/>
      <c r="Z218" s="305"/>
      <c r="AA218" s="305"/>
      <c r="AB218" s="306"/>
      <c r="AC218" s="52">
        <f t="shared" si="116"/>
        <v>0</v>
      </c>
      <c r="AD218" s="308"/>
      <c r="AE218" s="54">
        <f t="shared" si="117"/>
        <v>0</v>
      </c>
    </row>
    <row r="219" spans="1:31" ht="18" hidden="1" customHeight="1">
      <c r="A219" s="192">
        <v>122001</v>
      </c>
      <c r="B219" s="297" t="s">
        <v>206</v>
      </c>
      <c r="C219" s="390" t="s">
        <v>75</v>
      </c>
      <c r="D219" s="68" t="s">
        <v>284</v>
      </c>
      <c r="E219" s="34"/>
      <c r="F219" s="34"/>
      <c r="G219" s="34"/>
      <c r="H219" s="35"/>
      <c r="I219" s="35"/>
      <c r="J219" s="391"/>
      <c r="K219" s="384"/>
      <c r="L219" s="384"/>
      <c r="M219" s="384"/>
      <c r="N219" s="385"/>
      <c r="O219" s="40">
        <f t="shared" si="115"/>
        <v>0</v>
      </c>
      <c r="P219" s="41"/>
      <c r="Q219" s="387"/>
      <c r="R219" s="388"/>
      <c r="S219" s="44"/>
      <c r="T219" s="266">
        <f>SUM(O219,R219)</f>
        <v>0</v>
      </c>
      <c r="U219" s="65">
        <f t="shared" si="111"/>
        <v>0</v>
      </c>
      <c r="V219" s="66">
        <f t="shared" si="63"/>
        <v>0</v>
      </c>
      <c r="W219" s="303"/>
      <c r="X219" s="304"/>
      <c r="Y219" s="305"/>
      <c r="Z219" s="305"/>
      <c r="AA219" s="305"/>
      <c r="AB219" s="306"/>
      <c r="AC219" s="307"/>
      <c r="AD219" s="308"/>
      <c r="AE219" s="309"/>
    </row>
    <row r="220" spans="1:31" ht="15.75" hidden="1" customHeight="1">
      <c r="A220" s="30">
        <v>123701</v>
      </c>
      <c r="B220" s="31">
        <v>2.5</v>
      </c>
      <c r="C220" s="32">
        <v>25</v>
      </c>
      <c r="D220" s="74" t="s">
        <v>285</v>
      </c>
      <c r="E220" s="73"/>
      <c r="F220" s="73"/>
      <c r="G220" s="73"/>
      <c r="H220" s="36"/>
      <c r="I220" s="36"/>
      <c r="J220" s="913"/>
      <c r="K220" s="38"/>
      <c r="L220" s="38"/>
      <c r="M220" s="38"/>
      <c r="N220" s="39"/>
      <c r="O220" s="40">
        <f t="shared" si="115"/>
        <v>0</v>
      </c>
      <c r="P220" s="41"/>
      <c r="Q220" s="42"/>
      <c r="R220" s="41"/>
      <c r="S220" s="63">
        <f t="shared" ref="S220:S225" si="118">SUM(O220,R220)</f>
        <v>0</v>
      </c>
      <c r="T220" s="334"/>
      <c r="U220" s="65">
        <f t="shared" si="111"/>
        <v>0</v>
      </c>
      <c r="V220" s="66">
        <f t="shared" si="63"/>
        <v>0</v>
      </c>
      <c r="W220" s="48"/>
      <c r="X220" s="49">
        <f t="shared" ref="X220" si="119">(J220*1000)/C220</f>
        <v>0</v>
      </c>
      <c r="Y220" s="50"/>
      <c r="Z220" s="50"/>
      <c r="AA220" s="50"/>
      <c r="AB220" s="51"/>
      <c r="AC220" s="52">
        <f t="shared" si="116"/>
        <v>0</v>
      </c>
      <c r="AD220" s="53"/>
      <c r="AE220" s="54">
        <f t="shared" si="117"/>
        <v>0</v>
      </c>
    </row>
    <row r="221" spans="1:31" ht="18" hidden="1" customHeight="1">
      <c r="A221" s="30">
        <v>123001</v>
      </c>
      <c r="B221" s="31" t="s">
        <v>220</v>
      </c>
      <c r="C221" s="390" t="s">
        <v>27</v>
      </c>
      <c r="D221" s="393"/>
      <c r="E221" s="73"/>
      <c r="F221" s="394" t="s">
        <v>286</v>
      </c>
      <c r="G221" s="73"/>
      <c r="H221" s="36"/>
      <c r="I221" s="36"/>
      <c r="J221" s="69"/>
      <c r="K221" s="136"/>
      <c r="L221" s="136"/>
      <c r="M221" s="136"/>
      <c r="N221" s="88"/>
      <c r="O221" s="40">
        <f t="shared" si="115"/>
        <v>0</v>
      </c>
      <c r="P221" s="41"/>
      <c r="Q221" s="42"/>
      <c r="R221" s="41"/>
      <c r="S221" s="63">
        <f t="shared" si="118"/>
        <v>0</v>
      </c>
      <c r="T221" s="145"/>
      <c r="U221" s="65">
        <f t="shared" si="111"/>
        <v>0</v>
      </c>
      <c r="V221" s="66">
        <f t="shared" si="63"/>
        <v>0</v>
      </c>
      <c r="W221" s="48"/>
      <c r="X221" s="49"/>
      <c r="Y221" s="50"/>
      <c r="Z221" s="50"/>
      <c r="AA221" s="50"/>
      <c r="AB221" s="51"/>
      <c r="AC221" s="52"/>
      <c r="AD221" s="53"/>
      <c r="AE221" s="54"/>
    </row>
    <row r="222" spans="1:31" ht="18" hidden="1" customHeight="1">
      <c r="A222" s="395">
        <v>123701</v>
      </c>
      <c r="B222" s="31">
        <v>2.5</v>
      </c>
      <c r="C222" s="233" t="s">
        <v>27</v>
      </c>
      <c r="D222" s="393" t="s">
        <v>287</v>
      </c>
      <c r="E222" s="73"/>
      <c r="F222" s="394"/>
      <c r="G222" s="73"/>
      <c r="H222" s="36"/>
      <c r="I222" s="36"/>
      <c r="J222" s="69"/>
      <c r="K222" s="136"/>
      <c r="L222" s="136"/>
      <c r="M222" s="136"/>
      <c r="N222" s="88"/>
      <c r="O222" s="40">
        <f t="shared" si="115"/>
        <v>0</v>
      </c>
      <c r="P222" s="41"/>
      <c r="Q222" s="42"/>
      <c r="R222" s="41"/>
      <c r="S222" s="63"/>
      <c r="T222" s="145">
        <f>SUM(O222,R222)</f>
        <v>0</v>
      </c>
      <c r="U222" s="65">
        <f t="shared" si="111"/>
        <v>0</v>
      </c>
      <c r="V222" s="66"/>
      <c r="W222" s="48"/>
      <c r="X222" s="49"/>
      <c r="Y222" s="50"/>
      <c r="Z222" s="50"/>
      <c r="AA222" s="50"/>
      <c r="AB222" s="51"/>
      <c r="AC222" s="52"/>
      <c r="AD222" s="53"/>
      <c r="AE222" s="54"/>
    </row>
    <row r="223" spans="1:31" ht="18" customHeight="1">
      <c r="A223" s="30">
        <v>123001</v>
      </c>
      <c r="B223" s="31">
        <v>2.5</v>
      </c>
      <c r="C223" s="32">
        <v>25</v>
      </c>
      <c r="D223" s="72">
        <v>522</v>
      </c>
      <c r="E223" s="73"/>
      <c r="F223" s="73" t="s">
        <v>286</v>
      </c>
      <c r="G223" s="73"/>
      <c r="H223" s="36"/>
      <c r="I223" s="36"/>
      <c r="J223" s="396"/>
      <c r="K223" s="38"/>
      <c r="L223" s="38"/>
      <c r="M223" s="38"/>
      <c r="N223" s="39"/>
      <c r="O223" s="40">
        <f t="shared" si="115"/>
        <v>0</v>
      </c>
      <c r="P223" s="41"/>
      <c r="Q223" s="42"/>
      <c r="R223" s="41">
        <f t="shared" ref="R223:R233" si="120">SUM(P223:Q223)</f>
        <v>0</v>
      </c>
      <c r="S223" s="63">
        <f t="shared" si="118"/>
        <v>0</v>
      </c>
      <c r="T223" s="45"/>
      <c r="U223" s="46">
        <f t="shared" si="111"/>
        <v>0</v>
      </c>
      <c r="V223" s="66">
        <f t="shared" ref="V223:V285" si="121">O223+R223-U223</f>
        <v>0</v>
      </c>
      <c r="W223" s="48" t="s">
        <v>288</v>
      </c>
      <c r="X223" s="49">
        <f>(J223*1000)/C223</f>
        <v>0</v>
      </c>
      <c r="Y223" s="50">
        <f>(K223*1000)/C223</f>
        <v>0</v>
      </c>
      <c r="Z223" s="50">
        <f>(L223*1000)/C223</f>
        <v>0</v>
      </c>
      <c r="AA223" s="50">
        <f>(M223*1000)/C223</f>
        <v>0</v>
      </c>
      <c r="AB223" s="51">
        <f>(N223*1000)/C223</f>
        <v>0</v>
      </c>
      <c r="AC223" s="52">
        <f t="shared" si="116"/>
        <v>0</v>
      </c>
      <c r="AD223" s="53">
        <f>(R223*1000)/C223</f>
        <v>0</v>
      </c>
      <c r="AE223" s="54">
        <f t="shared" si="117"/>
        <v>0</v>
      </c>
    </row>
    <row r="224" spans="1:31" ht="18" hidden="1" customHeight="1">
      <c r="A224" s="30">
        <v>127000</v>
      </c>
      <c r="B224" s="31" t="s">
        <v>57</v>
      </c>
      <c r="C224" s="32">
        <v>25</v>
      </c>
      <c r="D224" s="72" t="s">
        <v>289</v>
      </c>
      <c r="E224" s="73"/>
      <c r="F224" s="73" t="s">
        <v>290</v>
      </c>
      <c r="G224" s="73"/>
      <c r="H224" s="36"/>
      <c r="I224" s="36"/>
      <c r="J224" s="396"/>
      <c r="K224" s="58"/>
      <c r="L224" s="107"/>
      <c r="M224" s="58"/>
      <c r="N224" s="59"/>
      <c r="O224" s="40">
        <f t="shared" si="115"/>
        <v>0</v>
      </c>
      <c r="P224" s="41"/>
      <c r="Q224" s="42"/>
      <c r="R224" s="41">
        <f t="shared" si="120"/>
        <v>0</v>
      </c>
      <c r="S224" s="63">
        <f t="shared" si="118"/>
        <v>0</v>
      </c>
      <c r="T224" s="139"/>
      <c r="U224" s="65">
        <f t="shared" si="111"/>
        <v>0</v>
      </c>
      <c r="V224" s="66">
        <f t="shared" si="121"/>
        <v>0</v>
      </c>
      <c r="W224" s="48" t="s">
        <v>288</v>
      </c>
      <c r="X224" s="49">
        <f>(J224*1000)/C224</f>
        <v>0</v>
      </c>
      <c r="Y224" s="50">
        <f>(K224*1000)/C224</f>
        <v>0</v>
      </c>
      <c r="Z224" s="50">
        <f>(L224*1000)/C224</f>
        <v>0</v>
      </c>
      <c r="AA224" s="50">
        <f>(M224*1000)/C224</f>
        <v>0</v>
      </c>
      <c r="AB224" s="51">
        <f>(N224*1000)/C224</f>
        <v>0</v>
      </c>
      <c r="AC224" s="52">
        <f t="shared" si="116"/>
        <v>0</v>
      </c>
      <c r="AD224" s="53">
        <f>(R224*1000)/C224</f>
        <v>0</v>
      </c>
      <c r="AE224" s="54">
        <f t="shared" si="117"/>
        <v>0</v>
      </c>
    </row>
    <row r="225" spans="1:31" ht="18" hidden="1" customHeight="1">
      <c r="A225" s="30">
        <v>127800</v>
      </c>
      <c r="B225" s="31" t="s">
        <v>57</v>
      </c>
      <c r="C225" s="32">
        <v>25</v>
      </c>
      <c r="D225" s="72"/>
      <c r="E225" s="73"/>
      <c r="F225" s="374"/>
      <c r="G225" s="73"/>
      <c r="H225" s="397">
        <v>6824</v>
      </c>
      <c r="I225" s="36"/>
      <c r="J225" s="71"/>
      <c r="K225" s="58"/>
      <c r="L225" s="58"/>
      <c r="M225" s="58"/>
      <c r="N225" s="59"/>
      <c r="O225" s="40">
        <f t="shared" si="115"/>
        <v>0</v>
      </c>
      <c r="P225" s="41"/>
      <c r="Q225" s="42"/>
      <c r="R225" s="41"/>
      <c r="S225" s="63">
        <f t="shared" si="118"/>
        <v>0</v>
      </c>
      <c r="T225" s="143"/>
      <c r="U225" s="65">
        <f t="shared" si="111"/>
        <v>0</v>
      </c>
      <c r="V225" s="66">
        <f t="shared" si="121"/>
        <v>0</v>
      </c>
      <c r="W225" s="48"/>
      <c r="X225" s="49"/>
      <c r="Y225" s="50"/>
      <c r="Z225" s="50"/>
      <c r="AA225" s="50"/>
      <c r="AB225" s="51">
        <f>(N225*1000)/C225</f>
        <v>0</v>
      </c>
      <c r="AC225" s="52">
        <f t="shared" si="116"/>
        <v>0</v>
      </c>
      <c r="AD225" s="53"/>
      <c r="AE225" s="54">
        <f t="shared" si="117"/>
        <v>0</v>
      </c>
    </row>
    <row r="226" spans="1:31" ht="18" hidden="1" customHeight="1">
      <c r="A226" s="30">
        <v>127800</v>
      </c>
      <c r="B226" s="31" t="s">
        <v>57</v>
      </c>
      <c r="C226" s="390" t="s">
        <v>75</v>
      </c>
      <c r="D226" s="72"/>
      <c r="E226" s="73"/>
      <c r="F226" s="374"/>
      <c r="G226" s="73"/>
      <c r="H226" s="97">
        <v>6824</v>
      </c>
      <c r="I226" s="36"/>
      <c r="J226" s="71"/>
      <c r="K226" s="58"/>
      <c r="L226" s="58"/>
      <c r="M226" s="58"/>
      <c r="N226" s="59"/>
      <c r="O226" s="40">
        <f t="shared" si="115"/>
        <v>0</v>
      </c>
      <c r="P226" s="41"/>
      <c r="Q226" s="42"/>
      <c r="R226" s="41"/>
      <c r="S226" s="63"/>
      <c r="T226" s="145"/>
      <c r="U226" s="65">
        <f t="shared" si="111"/>
        <v>0</v>
      </c>
      <c r="V226" s="66">
        <f t="shared" si="121"/>
        <v>0</v>
      </c>
      <c r="W226" s="48"/>
      <c r="X226" s="49"/>
      <c r="Y226" s="50"/>
      <c r="Z226" s="50"/>
      <c r="AA226" s="50"/>
      <c r="AB226" s="51"/>
      <c r="AC226" s="52"/>
      <c r="AD226" s="53"/>
      <c r="AE226" s="54"/>
    </row>
    <row r="227" spans="1:31" ht="18" hidden="1" customHeight="1">
      <c r="A227" s="30">
        <v>127060</v>
      </c>
      <c r="B227" s="31" t="s">
        <v>57</v>
      </c>
      <c r="C227" s="390" t="s">
        <v>75</v>
      </c>
      <c r="D227" s="398"/>
      <c r="E227" s="73"/>
      <c r="F227" s="399" t="s">
        <v>291</v>
      </c>
      <c r="G227" s="73"/>
      <c r="H227" s="36"/>
      <c r="I227" s="36"/>
      <c r="J227" s="71"/>
      <c r="K227" s="58"/>
      <c r="L227" s="90"/>
      <c r="M227" s="58"/>
      <c r="N227" s="59"/>
      <c r="O227" s="40">
        <f t="shared" si="115"/>
        <v>0</v>
      </c>
      <c r="P227" s="41"/>
      <c r="Q227" s="42"/>
      <c r="R227" s="41">
        <f t="shared" si="120"/>
        <v>0</v>
      </c>
      <c r="S227" s="63"/>
      <c r="T227" s="145">
        <f>SUM(O227,R227)</f>
        <v>0</v>
      </c>
      <c r="U227" s="65">
        <f t="shared" si="111"/>
        <v>0</v>
      </c>
      <c r="V227" s="66">
        <f t="shared" si="121"/>
        <v>0</v>
      </c>
      <c r="W227" s="48"/>
      <c r="X227" s="49"/>
      <c r="Y227" s="50"/>
      <c r="Z227" s="50"/>
      <c r="AA227" s="50"/>
      <c r="AB227" s="51"/>
      <c r="AC227" s="52">
        <f t="shared" si="116"/>
        <v>0</v>
      </c>
      <c r="AD227" s="53"/>
      <c r="AE227" s="54">
        <f t="shared" si="117"/>
        <v>0</v>
      </c>
    </row>
    <row r="228" spans="1:31" ht="18" hidden="1" customHeight="1">
      <c r="A228" s="30">
        <v>127001</v>
      </c>
      <c r="B228" s="31" t="s">
        <v>220</v>
      </c>
      <c r="C228" s="233" t="s">
        <v>27</v>
      </c>
      <c r="D228" s="399"/>
      <c r="E228" s="394"/>
      <c r="F228" s="400" t="s">
        <v>292</v>
      </c>
      <c r="G228" s="401"/>
      <c r="H228" s="98"/>
      <c r="I228" s="98"/>
      <c r="J228" s="69"/>
      <c r="K228" s="136"/>
      <c r="L228" s="402"/>
      <c r="M228" s="402"/>
      <c r="N228" s="59"/>
      <c r="O228" s="40">
        <f t="shared" si="115"/>
        <v>0</v>
      </c>
      <c r="P228" s="41"/>
      <c r="Q228" s="42"/>
      <c r="R228" s="41">
        <f t="shared" si="120"/>
        <v>0</v>
      </c>
      <c r="S228" s="63"/>
      <c r="T228" s="145">
        <f>SUM(O228,R228)</f>
        <v>0</v>
      </c>
      <c r="U228" s="65">
        <f t="shared" si="111"/>
        <v>0</v>
      </c>
      <c r="V228" s="66">
        <f t="shared" si="121"/>
        <v>0</v>
      </c>
      <c r="W228" s="48"/>
      <c r="X228" s="49"/>
      <c r="Y228" s="50"/>
      <c r="Z228" s="50"/>
      <c r="AA228" s="50"/>
      <c r="AB228" s="51"/>
      <c r="AC228" s="52"/>
      <c r="AD228" s="53"/>
      <c r="AE228" s="54"/>
    </row>
    <row r="229" spans="1:31" ht="18" hidden="1" customHeight="1">
      <c r="A229" s="30">
        <v>127001</v>
      </c>
      <c r="B229" s="31" t="s">
        <v>220</v>
      </c>
      <c r="C229" s="403">
        <v>25</v>
      </c>
      <c r="D229" s="398"/>
      <c r="E229" s="73"/>
      <c r="F229" s="404"/>
      <c r="G229" s="405">
        <v>9624</v>
      </c>
      <c r="H229" s="36"/>
      <c r="I229" s="36"/>
      <c r="J229" s="71"/>
      <c r="K229" s="58"/>
      <c r="L229" s="90"/>
      <c r="M229" s="406"/>
      <c r="N229" s="59"/>
      <c r="O229" s="40">
        <f t="shared" si="115"/>
        <v>0</v>
      </c>
      <c r="P229" s="41"/>
      <c r="Q229" s="42"/>
      <c r="R229" s="41"/>
      <c r="S229" s="63">
        <f>SUM(O229,R229)</f>
        <v>0</v>
      </c>
      <c r="T229" s="227"/>
      <c r="U229" s="65">
        <f t="shared" si="111"/>
        <v>0</v>
      </c>
      <c r="V229" s="66">
        <f t="shared" si="121"/>
        <v>0</v>
      </c>
      <c r="W229" s="48"/>
      <c r="X229" s="49"/>
      <c r="Y229" s="50"/>
      <c r="Z229" s="50"/>
      <c r="AA229" s="50">
        <f>(M229*1000)/C229</f>
        <v>0</v>
      </c>
      <c r="AB229" s="51"/>
      <c r="AC229" s="52">
        <f t="shared" si="116"/>
        <v>0</v>
      </c>
      <c r="AD229" s="53"/>
      <c r="AE229" s="54">
        <f t="shared" si="117"/>
        <v>0</v>
      </c>
    </row>
    <row r="230" spans="1:31" ht="18" customHeight="1">
      <c r="A230" s="30">
        <v>127001</v>
      </c>
      <c r="B230" s="407" t="s">
        <v>220</v>
      </c>
      <c r="C230" s="403">
        <v>25</v>
      </c>
      <c r="D230" s="393">
        <v>524</v>
      </c>
      <c r="E230" s="73"/>
      <c r="F230" s="408" t="s">
        <v>292</v>
      </c>
      <c r="G230" s="409"/>
      <c r="H230" s="36"/>
      <c r="I230" s="36"/>
      <c r="J230" s="71">
        <v>16</v>
      </c>
      <c r="K230" s="58"/>
      <c r="L230" s="90">
        <v>16</v>
      </c>
      <c r="M230" s="58"/>
      <c r="N230" s="59"/>
      <c r="O230" s="40">
        <f t="shared" si="115"/>
        <v>32</v>
      </c>
      <c r="P230" s="41"/>
      <c r="Q230" s="42"/>
      <c r="R230" s="41"/>
      <c r="S230" s="63">
        <f>SUM(O230,R230)</f>
        <v>32</v>
      </c>
      <c r="T230" s="227"/>
      <c r="U230" s="65">
        <f t="shared" si="111"/>
        <v>32</v>
      </c>
      <c r="V230" s="66">
        <f t="shared" si="121"/>
        <v>0</v>
      </c>
      <c r="W230" s="247" t="s">
        <v>293</v>
      </c>
      <c r="X230" s="49">
        <f>(J230*1000)/C230</f>
        <v>640</v>
      </c>
      <c r="Y230" s="50"/>
      <c r="Z230" s="50"/>
      <c r="AA230" s="50"/>
      <c r="AB230" s="51"/>
      <c r="AC230" s="52">
        <f t="shared" si="116"/>
        <v>640</v>
      </c>
      <c r="AD230" s="53"/>
      <c r="AE230" s="54">
        <f t="shared" si="117"/>
        <v>640</v>
      </c>
    </row>
    <row r="231" spans="1:31" ht="18" hidden="1" customHeight="1">
      <c r="A231" s="30">
        <v>127068</v>
      </c>
      <c r="B231" s="410">
        <v>4</v>
      </c>
      <c r="C231" s="233" t="s">
        <v>27</v>
      </c>
      <c r="D231" s="393"/>
      <c r="E231" s="73"/>
      <c r="F231" s="408" t="s">
        <v>491</v>
      </c>
      <c r="G231" s="411"/>
      <c r="H231" s="36"/>
      <c r="I231" s="36"/>
      <c r="J231" s="71"/>
      <c r="K231" s="58"/>
      <c r="L231" s="90"/>
      <c r="M231" s="412"/>
      <c r="N231" s="59"/>
      <c r="O231" s="40">
        <f t="shared" si="115"/>
        <v>0</v>
      </c>
      <c r="P231" s="41"/>
      <c r="Q231" s="42"/>
      <c r="R231" s="41"/>
      <c r="S231" s="63"/>
      <c r="T231" s="145">
        <f>SUM(O231,R231)</f>
        <v>0</v>
      </c>
      <c r="U231" s="65">
        <f t="shared" si="111"/>
        <v>0</v>
      </c>
      <c r="V231" s="66">
        <f t="shared" si="121"/>
        <v>0</v>
      </c>
      <c r="W231" s="48"/>
      <c r="X231" s="49"/>
      <c r="Y231" s="50"/>
      <c r="Z231" s="50"/>
      <c r="AA231" s="50"/>
      <c r="AB231" s="51"/>
      <c r="AC231" s="52"/>
      <c r="AD231" s="53"/>
      <c r="AE231" s="54"/>
    </row>
    <row r="232" spans="1:31" ht="18" hidden="1" customHeight="1">
      <c r="A232" s="30">
        <v>127008</v>
      </c>
      <c r="B232" s="410">
        <v>3.5</v>
      </c>
      <c r="C232" s="413">
        <v>25</v>
      </c>
      <c r="D232" s="393"/>
      <c r="E232" s="73"/>
      <c r="F232" s="408" t="s">
        <v>295</v>
      </c>
      <c r="G232" s="414"/>
      <c r="H232" s="36"/>
      <c r="I232" s="36"/>
      <c r="J232" s="71"/>
      <c r="K232" s="58"/>
      <c r="L232" s="90"/>
      <c r="M232" s="412"/>
      <c r="N232" s="59"/>
      <c r="O232" s="40">
        <f t="shared" si="115"/>
        <v>0</v>
      </c>
      <c r="P232" s="41"/>
      <c r="Q232" s="42"/>
      <c r="R232" s="41"/>
      <c r="S232" s="63">
        <f t="shared" ref="S232:S239" si="122">SUM(O232,R232)</f>
        <v>0</v>
      </c>
      <c r="T232" s="227"/>
      <c r="U232" s="65">
        <f t="shared" si="111"/>
        <v>0</v>
      </c>
      <c r="V232" s="66">
        <f t="shared" si="121"/>
        <v>0</v>
      </c>
      <c r="W232" s="48"/>
      <c r="X232" s="49"/>
      <c r="Y232" s="50"/>
      <c r="Z232" s="50">
        <f>(L232*1000)/C232</f>
        <v>0</v>
      </c>
      <c r="AA232" s="50"/>
      <c r="AB232" s="51"/>
      <c r="AC232" s="52">
        <f t="shared" si="116"/>
        <v>0</v>
      </c>
      <c r="AD232" s="53"/>
      <c r="AE232" s="54">
        <f t="shared" si="117"/>
        <v>0</v>
      </c>
    </row>
    <row r="233" spans="1:31" ht="18" customHeight="1">
      <c r="A233" s="30">
        <v>127001</v>
      </c>
      <c r="B233" s="108">
        <v>3.5</v>
      </c>
      <c r="C233" s="32">
        <v>25</v>
      </c>
      <c r="D233" s="72">
        <v>524</v>
      </c>
      <c r="E233" s="73"/>
      <c r="F233" s="73" t="s">
        <v>292</v>
      </c>
      <c r="G233" s="55"/>
      <c r="H233" s="36"/>
      <c r="I233" s="36"/>
      <c r="J233" s="71">
        <v>120</v>
      </c>
      <c r="K233" s="58"/>
      <c r="L233" s="58">
        <v>80</v>
      </c>
      <c r="M233" s="73"/>
      <c r="N233" s="224"/>
      <c r="O233" s="40">
        <f t="shared" si="115"/>
        <v>200</v>
      </c>
      <c r="P233" s="41"/>
      <c r="Q233" s="42"/>
      <c r="R233" s="41">
        <f t="shared" si="120"/>
        <v>0</v>
      </c>
      <c r="S233" s="63">
        <f t="shared" si="122"/>
        <v>200</v>
      </c>
      <c r="T233" s="139"/>
      <c r="U233" s="65">
        <f t="shared" si="111"/>
        <v>200</v>
      </c>
      <c r="V233" s="66">
        <f t="shared" si="121"/>
        <v>0</v>
      </c>
      <c r="W233" s="48" t="s">
        <v>288</v>
      </c>
      <c r="X233" s="49">
        <f>(J233*1000)/C233</f>
        <v>4800</v>
      </c>
      <c r="Y233" s="50">
        <f>(K233*1000)/C233</f>
        <v>0</v>
      </c>
      <c r="Z233" s="50">
        <f>(L233*1000)/C233</f>
        <v>3200</v>
      </c>
      <c r="AA233" s="50">
        <f>(M230*1000)/C233</f>
        <v>0</v>
      </c>
      <c r="AB233" s="51">
        <f>(N233*1000)/C233</f>
        <v>0</v>
      </c>
      <c r="AC233" s="52">
        <f t="shared" si="116"/>
        <v>8000</v>
      </c>
      <c r="AD233" s="53">
        <f>(R233*1000)/C233</f>
        <v>0</v>
      </c>
      <c r="AE233" s="54">
        <f t="shared" si="117"/>
        <v>8000</v>
      </c>
    </row>
    <row r="234" spans="1:31" ht="18" customHeight="1">
      <c r="A234" s="30">
        <v>127801</v>
      </c>
      <c r="B234" s="108">
        <v>3.5</v>
      </c>
      <c r="C234" s="32">
        <v>25</v>
      </c>
      <c r="D234" s="72"/>
      <c r="E234" s="73"/>
      <c r="F234" s="73"/>
      <c r="G234" s="73"/>
      <c r="H234" s="89">
        <v>6924</v>
      </c>
      <c r="I234" s="36"/>
      <c r="J234" s="37"/>
      <c r="K234" s="38"/>
      <c r="M234" s="38"/>
      <c r="N234" s="173">
        <v>24</v>
      </c>
      <c r="O234" s="40">
        <f t="shared" si="115"/>
        <v>24</v>
      </c>
      <c r="P234" s="41"/>
      <c r="Q234" s="42"/>
      <c r="R234" s="41"/>
      <c r="S234" s="63">
        <f t="shared" si="122"/>
        <v>24</v>
      </c>
      <c r="T234" s="45"/>
      <c r="U234" s="65">
        <f t="shared" si="111"/>
        <v>24</v>
      </c>
      <c r="V234" s="66">
        <f t="shared" si="121"/>
        <v>0</v>
      </c>
      <c r="W234" s="48"/>
      <c r="X234" s="49">
        <f>(J234*1000)/C234</f>
        <v>0</v>
      </c>
      <c r="Y234" s="50"/>
      <c r="Z234" s="50"/>
      <c r="AA234" s="50"/>
      <c r="AB234" s="51">
        <f>(N234*1000)/C234</f>
        <v>960</v>
      </c>
      <c r="AC234" s="52">
        <f t="shared" si="116"/>
        <v>960</v>
      </c>
      <c r="AD234" s="53"/>
      <c r="AE234" s="54">
        <f t="shared" si="117"/>
        <v>960</v>
      </c>
    </row>
    <row r="235" spans="1:31" ht="18" hidden="1" customHeight="1">
      <c r="A235" s="30">
        <v>127001</v>
      </c>
      <c r="B235" s="108">
        <v>3.5</v>
      </c>
      <c r="C235" s="390" t="s">
        <v>75</v>
      </c>
      <c r="D235" s="68" t="s">
        <v>296</v>
      </c>
      <c r="E235" s="73"/>
      <c r="F235" s="73"/>
      <c r="G235" s="73"/>
      <c r="H235" s="36"/>
      <c r="I235" s="36"/>
      <c r="J235" s="69"/>
      <c r="K235" s="38"/>
      <c r="L235" s="38"/>
      <c r="M235" s="38"/>
      <c r="N235" s="39"/>
      <c r="O235" s="40">
        <f t="shared" si="115"/>
        <v>0</v>
      </c>
      <c r="P235" s="41"/>
      <c r="Q235" s="42"/>
      <c r="R235" s="41"/>
      <c r="S235" s="44">
        <f t="shared" si="122"/>
        <v>0</v>
      </c>
      <c r="T235" s="45"/>
      <c r="U235" s="46">
        <f t="shared" si="111"/>
        <v>0</v>
      </c>
      <c r="V235" s="66">
        <f t="shared" si="121"/>
        <v>0</v>
      </c>
      <c r="W235" s="48"/>
      <c r="X235" s="49"/>
      <c r="Y235" s="50"/>
      <c r="Z235" s="50"/>
      <c r="AA235" s="50"/>
      <c r="AB235" s="51"/>
      <c r="AC235" s="52"/>
      <c r="AD235" s="53"/>
      <c r="AE235" s="54">
        <f t="shared" si="117"/>
        <v>0</v>
      </c>
    </row>
    <row r="236" spans="1:31" ht="18" hidden="1" customHeight="1">
      <c r="A236" s="30">
        <v>128001</v>
      </c>
      <c r="B236" s="108">
        <v>3.5</v>
      </c>
      <c r="C236" s="32">
        <v>25</v>
      </c>
      <c r="D236" s="68"/>
      <c r="E236" s="73"/>
      <c r="F236" s="73" t="s">
        <v>297</v>
      </c>
      <c r="G236" s="73"/>
      <c r="H236" s="36"/>
      <c r="I236" s="36"/>
      <c r="J236" s="69"/>
      <c r="K236" s="38"/>
      <c r="L236" s="38"/>
      <c r="M236" s="38"/>
      <c r="N236" s="39"/>
      <c r="O236" s="40">
        <f t="shared" si="115"/>
        <v>0</v>
      </c>
      <c r="P236" s="41"/>
      <c r="Q236" s="42"/>
      <c r="R236" s="41"/>
      <c r="S236" s="63">
        <f t="shared" si="122"/>
        <v>0</v>
      </c>
      <c r="T236" s="45"/>
      <c r="U236" s="65">
        <f t="shared" si="111"/>
        <v>0</v>
      </c>
      <c r="V236" s="66">
        <f t="shared" si="121"/>
        <v>0</v>
      </c>
      <c r="W236" s="48"/>
      <c r="X236" s="49"/>
      <c r="Y236" s="50"/>
      <c r="Z236" s="50">
        <f>(L236*1000)/C236</f>
        <v>0</v>
      </c>
      <c r="AA236" s="50"/>
      <c r="AB236" s="51"/>
      <c r="AC236" s="52">
        <f t="shared" si="116"/>
        <v>0</v>
      </c>
      <c r="AD236" s="53"/>
      <c r="AE236" s="54">
        <f t="shared" si="117"/>
        <v>0</v>
      </c>
    </row>
    <row r="237" spans="1:31" ht="18" hidden="1" customHeight="1">
      <c r="A237" s="30">
        <v>127001</v>
      </c>
      <c r="B237" s="108" t="s">
        <v>239</v>
      </c>
      <c r="C237" s="32">
        <v>25</v>
      </c>
      <c r="D237" s="72"/>
      <c r="E237" s="73"/>
      <c r="F237" s="73"/>
      <c r="G237" s="73"/>
      <c r="H237" s="36"/>
      <c r="I237" s="36" t="s">
        <v>298</v>
      </c>
      <c r="J237" s="37"/>
      <c r="K237" s="38"/>
      <c r="L237" s="38"/>
      <c r="M237" s="38"/>
      <c r="N237" s="39"/>
      <c r="O237" s="40">
        <f t="shared" si="115"/>
        <v>0</v>
      </c>
      <c r="P237" s="41"/>
      <c r="Q237" s="42"/>
      <c r="R237" s="41">
        <f t="shared" ref="R237:R245" si="123">SUM(P237:Q237)</f>
        <v>0</v>
      </c>
      <c r="S237" s="44">
        <f t="shared" si="122"/>
        <v>0</v>
      </c>
      <c r="T237" s="45"/>
      <c r="U237" s="46">
        <f t="shared" si="111"/>
        <v>0</v>
      </c>
      <c r="V237" s="66">
        <f t="shared" si="121"/>
        <v>0</v>
      </c>
      <c r="W237" s="48"/>
      <c r="X237" s="49">
        <f t="shared" ref="X237:X239" si="124">(J237*1000)/C237</f>
        <v>0</v>
      </c>
      <c r="Y237" s="50">
        <f t="shared" ref="Y237:Y239" si="125">(K237*1000)/C237</f>
        <v>0</v>
      </c>
      <c r="Z237" s="50">
        <f t="shared" ref="Z237:Z239" si="126">(L237*1000)/C237</f>
        <v>0</v>
      </c>
      <c r="AA237" s="50">
        <f t="shared" ref="AA237:AA239" si="127">(M237*1000)/C237</f>
        <v>0</v>
      </c>
      <c r="AB237" s="51">
        <f t="shared" ref="AB237:AB239" si="128">(N237*1000)/C237</f>
        <v>0</v>
      </c>
      <c r="AC237" s="52">
        <f t="shared" si="116"/>
        <v>0</v>
      </c>
      <c r="AD237" s="53">
        <f t="shared" ref="AD237:AD239" si="129">(R237*1000)/C237</f>
        <v>0</v>
      </c>
      <c r="AE237" s="54">
        <f t="shared" si="117"/>
        <v>0</v>
      </c>
    </row>
    <row r="238" spans="1:31" ht="18" hidden="1" customHeight="1">
      <c r="A238" s="30">
        <v>127031</v>
      </c>
      <c r="B238" s="31" t="s">
        <v>220</v>
      </c>
      <c r="C238" s="106">
        <v>25</v>
      </c>
      <c r="D238" s="72" t="s">
        <v>299</v>
      </c>
      <c r="E238" s="73"/>
      <c r="F238" s="73"/>
      <c r="G238" s="73"/>
      <c r="H238" s="36"/>
      <c r="I238" s="36"/>
      <c r="J238" s="37"/>
      <c r="K238" s="38"/>
      <c r="L238" s="38"/>
      <c r="M238" s="38"/>
      <c r="N238" s="39"/>
      <c r="O238" s="40">
        <f t="shared" si="115"/>
        <v>0</v>
      </c>
      <c r="P238" s="41"/>
      <c r="Q238" s="42"/>
      <c r="R238" s="41">
        <f t="shared" si="123"/>
        <v>0</v>
      </c>
      <c r="S238" s="44">
        <f t="shared" si="122"/>
        <v>0</v>
      </c>
      <c r="T238" s="45"/>
      <c r="U238" s="46">
        <f t="shared" si="111"/>
        <v>0</v>
      </c>
      <c r="V238" s="66">
        <f t="shared" si="121"/>
        <v>0</v>
      </c>
      <c r="W238" s="48"/>
      <c r="X238" s="49">
        <f t="shared" si="124"/>
        <v>0</v>
      </c>
      <c r="Y238" s="50">
        <f t="shared" si="125"/>
        <v>0</v>
      </c>
      <c r="Z238" s="50">
        <f t="shared" si="126"/>
        <v>0</v>
      </c>
      <c r="AA238" s="50">
        <f t="shared" si="127"/>
        <v>0</v>
      </c>
      <c r="AB238" s="51">
        <f t="shared" si="128"/>
        <v>0</v>
      </c>
      <c r="AC238" s="52">
        <f t="shared" si="116"/>
        <v>0</v>
      </c>
      <c r="AD238" s="53">
        <f t="shared" si="129"/>
        <v>0</v>
      </c>
      <c r="AE238" s="54">
        <f t="shared" si="117"/>
        <v>0</v>
      </c>
    </row>
    <row r="239" spans="1:31" ht="18" hidden="1" customHeight="1">
      <c r="A239" s="30">
        <v>128000</v>
      </c>
      <c r="B239" s="108" t="s">
        <v>57</v>
      </c>
      <c r="C239" s="32">
        <v>25</v>
      </c>
      <c r="D239" s="72">
        <v>325</v>
      </c>
      <c r="E239" s="73"/>
      <c r="F239" s="73" t="s">
        <v>300</v>
      </c>
      <c r="G239" s="73"/>
      <c r="H239" s="36"/>
      <c r="I239" s="36"/>
      <c r="J239" s="37"/>
      <c r="K239" s="38"/>
      <c r="L239" s="38"/>
      <c r="M239" s="38"/>
      <c r="N239" s="39"/>
      <c r="O239" s="40">
        <f t="shared" si="115"/>
        <v>0</v>
      </c>
      <c r="P239" s="41"/>
      <c r="Q239" s="42"/>
      <c r="R239" s="41">
        <f t="shared" si="123"/>
        <v>0</v>
      </c>
      <c r="S239" s="44">
        <f t="shared" si="122"/>
        <v>0</v>
      </c>
      <c r="T239" s="45"/>
      <c r="U239" s="46">
        <f t="shared" si="111"/>
        <v>0</v>
      </c>
      <c r="V239" s="66">
        <f t="shared" si="121"/>
        <v>0</v>
      </c>
      <c r="W239" s="48"/>
      <c r="X239" s="49">
        <f t="shared" si="124"/>
        <v>0</v>
      </c>
      <c r="Y239" s="50">
        <f t="shared" si="125"/>
        <v>0</v>
      </c>
      <c r="Z239" s="50">
        <f t="shared" si="126"/>
        <v>0</v>
      </c>
      <c r="AA239" s="50">
        <f t="shared" si="127"/>
        <v>0</v>
      </c>
      <c r="AB239" s="51">
        <f t="shared" si="128"/>
        <v>0</v>
      </c>
      <c r="AC239" s="52">
        <f t="shared" si="116"/>
        <v>0</v>
      </c>
      <c r="AD239" s="53">
        <f t="shared" si="129"/>
        <v>0</v>
      </c>
      <c r="AE239" s="54">
        <f t="shared" si="117"/>
        <v>0</v>
      </c>
    </row>
    <row r="240" spans="1:31" ht="18" hidden="1" customHeight="1">
      <c r="A240" s="172">
        <v>123030</v>
      </c>
      <c r="B240" s="108" t="s">
        <v>57</v>
      </c>
      <c r="C240" s="390" t="s">
        <v>75</v>
      </c>
      <c r="D240" s="165"/>
      <c r="E240" s="103"/>
      <c r="F240" s="103"/>
      <c r="G240" s="103"/>
      <c r="H240" s="103"/>
      <c r="I240" s="98" t="s">
        <v>301</v>
      </c>
      <c r="J240" s="37"/>
      <c r="K240" s="38"/>
      <c r="L240" s="38"/>
      <c r="M240" s="38"/>
      <c r="N240" s="39"/>
      <c r="O240" s="40">
        <f t="shared" si="115"/>
        <v>0</v>
      </c>
      <c r="P240" s="41"/>
      <c r="Q240" s="264"/>
      <c r="R240" s="114">
        <f t="shared" si="123"/>
        <v>0</v>
      </c>
      <c r="S240" s="44"/>
      <c r="T240" s="415"/>
      <c r="U240" s="46">
        <f t="shared" si="111"/>
        <v>0</v>
      </c>
      <c r="V240" s="66">
        <f t="shared" si="121"/>
        <v>0</v>
      </c>
      <c r="W240" s="48"/>
      <c r="X240" s="49"/>
      <c r="Y240" s="50"/>
      <c r="Z240" s="50"/>
      <c r="AA240" s="50"/>
      <c r="AB240" s="51"/>
      <c r="AC240" s="52">
        <f t="shared" si="116"/>
        <v>0</v>
      </c>
      <c r="AD240" s="53"/>
      <c r="AE240" s="54">
        <f t="shared" si="117"/>
        <v>0</v>
      </c>
    </row>
    <row r="241" spans="1:31" ht="18" hidden="1" customHeight="1">
      <c r="A241" s="172">
        <v>129051</v>
      </c>
      <c r="B241" s="108" t="s">
        <v>239</v>
      </c>
      <c r="C241" s="96">
        <v>25</v>
      </c>
      <c r="D241" s="416" t="s">
        <v>302</v>
      </c>
      <c r="E241" s="103"/>
      <c r="F241" s="103"/>
      <c r="G241" s="103"/>
      <c r="H241" s="103"/>
      <c r="I241" s="104"/>
      <c r="J241" s="37"/>
      <c r="K241" s="38"/>
      <c r="L241" s="38"/>
      <c r="M241" s="38"/>
      <c r="N241" s="39"/>
      <c r="O241" s="40">
        <f t="shared" si="115"/>
        <v>0</v>
      </c>
      <c r="P241" s="41"/>
      <c r="Q241" s="42"/>
      <c r="R241" s="41">
        <f t="shared" si="123"/>
        <v>0</v>
      </c>
      <c r="S241" s="44">
        <f>SUM(O241,R241)</f>
        <v>0</v>
      </c>
      <c r="T241" s="45"/>
      <c r="U241" s="46">
        <f t="shared" si="111"/>
        <v>0</v>
      </c>
      <c r="V241" s="66">
        <f t="shared" si="121"/>
        <v>0</v>
      </c>
      <c r="W241" s="48"/>
      <c r="X241" s="49">
        <f>(J241*1000)/C241</f>
        <v>0</v>
      </c>
      <c r="Y241" s="50">
        <f>(K241*1000)/C241</f>
        <v>0</v>
      </c>
      <c r="Z241" s="50">
        <f>(L241*1000)/C241</f>
        <v>0</v>
      </c>
      <c r="AA241" s="50">
        <f>(M241*1000)/C241</f>
        <v>0</v>
      </c>
      <c r="AB241" s="51">
        <f>(N241*1000)/C241</f>
        <v>0</v>
      </c>
      <c r="AC241" s="52">
        <f t="shared" si="116"/>
        <v>0</v>
      </c>
      <c r="AD241" s="53">
        <f>(R241*1000)/C241</f>
        <v>0</v>
      </c>
      <c r="AE241" s="54">
        <f t="shared" si="117"/>
        <v>0</v>
      </c>
    </row>
    <row r="242" spans="1:31" ht="18" hidden="1" customHeight="1">
      <c r="A242" s="30">
        <v>120000</v>
      </c>
      <c r="B242" s="31" t="s">
        <v>114</v>
      </c>
      <c r="C242" s="106">
        <v>25</v>
      </c>
      <c r="D242" s="72">
        <v>121</v>
      </c>
      <c r="E242" s="73"/>
      <c r="F242" s="73"/>
      <c r="G242" s="73"/>
      <c r="H242" s="36"/>
      <c r="I242" s="36"/>
      <c r="J242" s="37"/>
      <c r="K242" s="38"/>
      <c r="L242" s="38"/>
      <c r="M242" s="38"/>
      <c r="N242" s="39"/>
      <c r="O242" s="40">
        <f t="shared" si="115"/>
        <v>0</v>
      </c>
      <c r="P242" s="41"/>
      <c r="Q242" s="42"/>
      <c r="R242" s="41">
        <f t="shared" si="123"/>
        <v>0</v>
      </c>
      <c r="S242" s="44">
        <f>SUM(O242,R242)</f>
        <v>0</v>
      </c>
      <c r="T242" s="45"/>
      <c r="U242" s="46">
        <f t="shared" si="111"/>
        <v>0</v>
      </c>
      <c r="V242" s="66">
        <f t="shared" si="121"/>
        <v>0</v>
      </c>
      <c r="W242" s="48"/>
      <c r="X242" s="49">
        <f>(J242*1000)/C242</f>
        <v>0</v>
      </c>
      <c r="Y242" s="50">
        <f>(K242*1000)/C242</f>
        <v>0</v>
      </c>
      <c r="Z242" s="50">
        <f>(L242*1000)/C242</f>
        <v>0</v>
      </c>
      <c r="AA242" s="50">
        <f>(M242*1000)/C242</f>
        <v>0</v>
      </c>
      <c r="AB242" s="51">
        <f>(N242*1000)/C242</f>
        <v>0</v>
      </c>
      <c r="AC242" s="52">
        <f t="shared" si="116"/>
        <v>0</v>
      </c>
      <c r="AD242" s="53">
        <f>(R242*1000)/C242</f>
        <v>0</v>
      </c>
      <c r="AE242" s="54">
        <f t="shared" si="117"/>
        <v>0</v>
      </c>
    </row>
    <row r="243" spans="1:31" ht="18" hidden="1" customHeight="1">
      <c r="A243" s="30">
        <v>120100</v>
      </c>
      <c r="B243" s="31" t="s">
        <v>114</v>
      </c>
      <c r="C243" s="32">
        <v>25</v>
      </c>
      <c r="D243" s="72">
        <v>124</v>
      </c>
      <c r="E243" s="73">
        <v>724</v>
      </c>
      <c r="F243" s="73" t="s">
        <v>303</v>
      </c>
      <c r="G243" s="73">
        <v>9224</v>
      </c>
      <c r="H243" s="36">
        <v>8224</v>
      </c>
      <c r="I243" s="36"/>
      <c r="J243" s="37"/>
      <c r="K243" s="38"/>
      <c r="L243" s="38"/>
      <c r="M243" s="38"/>
      <c r="N243" s="39"/>
      <c r="O243" s="40">
        <f t="shared" si="115"/>
        <v>0</v>
      </c>
      <c r="P243" s="41"/>
      <c r="Q243" s="42"/>
      <c r="R243" s="41">
        <f t="shared" si="123"/>
        <v>0</v>
      </c>
      <c r="S243" s="44">
        <f>SUM(O243,R243)</f>
        <v>0</v>
      </c>
      <c r="T243" s="45"/>
      <c r="U243" s="46">
        <f t="shared" si="111"/>
        <v>0</v>
      </c>
      <c r="V243" s="66">
        <f t="shared" si="121"/>
        <v>0</v>
      </c>
      <c r="W243" s="48"/>
      <c r="X243" s="49">
        <f>(J243*1000)/C243</f>
        <v>0</v>
      </c>
      <c r="Y243" s="50">
        <f>(K243*1000)/C243</f>
        <v>0</v>
      </c>
      <c r="Z243" s="50">
        <f>(L243*1000)/C243</f>
        <v>0</v>
      </c>
      <c r="AA243" s="50">
        <f>(M243*1000)/C243</f>
        <v>0</v>
      </c>
      <c r="AB243" s="51">
        <f>(N243*1000)/C243</f>
        <v>0</v>
      </c>
      <c r="AC243" s="52">
        <f t="shared" si="116"/>
        <v>0</v>
      </c>
      <c r="AD243" s="53">
        <f>(R243*1000)/C243</f>
        <v>0</v>
      </c>
      <c r="AE243" s="54">
        <f t="shared" si="117"/>
        <v>0</v>
      </c>
    </row>
    <row r="244" spans="1:31" ht="18" hidden="1" customHeight="1">
      <c r="A244" s="30">
        <v>120110</v>
      </c>
      <c r="B244" s="31" t="s">
        <v>114</v>
      </c>
      <c r="C244" s="32">
        <v>25</v>
      </c>
      <c r="D244" s="72">
        <v>125</v>
      </c>
      <c r="E244" s="73"/>
      <c r="F244" s="73"/>
      <c r="G244" s="73"/>
      <c r="H244" s="36"/>
      <c r="I244" s="36"/>
      <c r="J244" s="37"/>
      <c r="K244" s="38"/>
      <c r="L244" s="38"/>
      <c r="M244" s="38"/>
      <c r="N244" s="39"/>
      <c r="O244" s="40">
        <f t="shared" si="115"/>
        <v>0</v>
      </c>
      <c r="P244" s="41"/>
      <c r="Q244" s="42"/>
      <c r="R244" s="41">
        <f t="shared" si="123"/>
        <v>0</v>
      </c>
      <c r="S244" s="44">
        <f>SUM(O244,R244)</f>
        <v>0</v>
      </c>
      <c r="T244" s="45"/>
      <c r="U244" s="46">
        <f t="shared" si="111"/>
        <v>0</v>
      </c>
      <c r="V244" s="66">
        <f t="shared" si="121"/>
        <v>0</v>
      </c>
      <c r="W244" s="48"/>
      <c r="X244" s="49">
        <f>(J244*1000)/C244</f>
        <v>0</v>
      </c>
      <c r="Y244" s="50">
        <f>(K244*1000)/C244</f>
        <v>0</v>
      </c>
      <c r="Z244" s="50">
        <f>(L244*1000)/C244</f>
        <v>0</v>
      </c>
      <c r="AA244" s="50">
        <f>(M244*1000)/C244</f>
        <v>0</v>
      </c>
      <c r="AB244" s="51">
        <f>(N244*1000)/C244</f>
        <v>0</v>
      </c>
      <c r="AC244" s="52">
        <f t="shared" si="116"/>
        <v>0</v>
      </c>
      <c r="AD244" s="53">
        <f>(R244*1000)/C244</f>
        <v>0</v>
      </c>
      <c r="AE244" s="54">
        <f t="shared" si="117"/>
        <v>0</v>
      </c>
    </row>
    <row r="245" spans="1:31" ht="18" hidden="1" customHeight="1">
      <c r="A245" s="77">
        <v>120500</v>
      </c>
      <c r="B245" s="229" t="s">
        <v>114</v>
      </c>
      <c r="C245" s="78">
        <v>25</v>
      </c>
      <c r="D245" s="79">
        <v>126</v>
      </c>
      <c r="E245" s="80">
        <v>726</v>
      </c>
      <c r="F245" s="80" t="s">
        <v>304</v>
      </c>
      <c r="G245" s="80">
        <v>9226</v>
      </c>
      <c r="H245" s="81">
        <v>8226</v>
      </c>
      <c r="I245" s="81"/>
      <c r="J245" s="417"/>
      <c r="K245" s="418"/>
      <c r="L245" s="418"/>
      <c r="M245" s="418"/>
      <c r="N245" s="419"/>
      <c r="O245" s="40">
        <f t="shared" si="115"/>
        <v>0</v>
      </c>
      <c r="P245" s="41"/>
      <c r="Q245" s="420"/>
      <c r="R245" s="421">
        <f t="shared" si="123"/>
        <v>0</v>
      </c>
      <c r="S245" s="44">
        <f>SUM(O245,R245)</f>
        <v>0</v>
      </c>
      <c r="T245" s="422"/>
      <c r="U245" s="423">
        <f t="shared" si="111"/>
        <v>0</v>
      </c>
      <c r="V245" s="66">
        <f t="shared" si="121"/>
        <v>0</v>
      </c>
      <c r="W245" s="424"/>
      <c r="X245" s="425">
        <f>(J245*1000)/C245</f>
        <v>0</v>
      </c>
      <c r="Y245" s="426">
        <f>(K245*1000)/C245</f>
        <v>0</v>
      </c>
      <c r="Z245" s="426">
        <f>(L245*1000)/C245</f>
        <v>0</v>
      </c>
      <c r="AA245" s="426">
        <f>(M245*1000)/C245</f>
        <v>0</v>
      </c>
      <c r="AB245" s="427">
        <f>(N245*1000)/C245</f>
        <v>0</v>
      </c>
      <c r="AC245" s="428">
        <f t="shared" si="116"/>
        <v>0</v>
      </c>
      <c r="AD245" s="429">
        <f>(R245*1000)/C245</f>
        <v>0</v>
      </c>
      <c r="AE245" s="54">
        <f t="shared" si="117"/>
        <v>0</v>
      </c>
    </row>
    <row r="246" spans="1:31" ht="18" customHeight="1" thickBot="1">
      <c r="A246" s="281" t="s">
        <v>305</v>
      </c>
      <c r="B246" s="282"/>
      <c r="C246" s="283"/>
      <c r="D246" s="282"/>
      <c r="E246" s="282"/>
      <c r="F246" s="282"/>
      <c r="G246" s="282"/>
      <c r="H246" s="282"/>
      <c r="I246" s="282"/>
      <c r="J246" s="284">
        <f t="shared" ref="J246:U246" si="130">SUM(J215:J245)</f>
        <v>144</v>
      </c>
      <c r="K246" s="285">
        <f t="shared" si="130"/>
        <v>0</v>
      </c>
      <c r="L246" s="285">
        <f t="shared" si="130"/>
        <v>96</v>
      </c>
      <c r="M246" s="285">
        <f t="shared" si="130"/>
        <v>0</v>
      </c>
      <c r="N246" s="286">
        <f t="shared" si="130"/>
        <v>24</v>
      </c>
      <c r="O246" s="287">
        <f t="shared" si="130"/>
        <v>264</v>
      </c>
      <c r="P246" s="288">
        <f t="shared" si="130"/>
        <v>0</v>
      </c>
      <c r="Q246" s="289">
        <f t="shared" si="130"/>
        <v>0</v>
      </c>
      <c r="R246" s="289">
        <f t="shared" si="130"/>
        <v>0</v>
      </c>
      <c r="S246" s="290">
        <f t="shared" si="130"/>
        <v>264</v>
      </c>
      <c r="T246" s="291">
        <f t="shared" si="130"/>
        <v>0</v>
      </c>
      <c r="U246" s="292">
        <f t="shared" si="130"/>
        <v>264</v>
      </c>
      <c r="V246" s="66">
        <f t="shared" si="121"/>
        <v>0</v>
      </c>
      <c r="W246" s="382"/>
      <c r="X246" s="294">
        <f t="shared" ref="X246:AE246" si="131">SUM(X215:X245)</f>
        <v>5440</v>
      </c>
      <c r="Y246" s="291">
        <f t="shared" si="131"/>
        <v>0</v>
      </c>
      <c r="Z246" s="291">
        <f t="shared" si="131"/>
        <v>3200</v>
      </c>
      <c r="AA246" s="291">
        <f t="shared" si="131"/>
        <v>0</v>
      </c>
      <c r="AB246" s="295">
        <f t="shared" si="131"/>
        <v>960</v>
      </c>
      <c r="AC246" s="292">
        <f t="shared" si="131"/>
        <v>9600</v>
      </c>
      <c r="AD246" s="295">
        <f t="shared" si="131"/>
        <v>0</v>
      </c>
      <c r="AE246" s="296">
        <f t="shared" si="131"/>
        <v>9600</v>
      </c>
    </row>
    <row r="247" spans="1:31" ht="18" customHeight="1">
      <c r="A247" s="192">
        <v>201101</v>
      </c>
      <c r="B247" s="193">
        <v>2.5</v>
      </c>
      <c r="C247" s="238">
        <v>25</v>
      </c>
      <c r="D247" s="33">
        <v>548</v>
      </c>
      <c r="E247" s="34">
        <v>948</v>
      </c>
      <c r="F247" s="34" t="s">
        <v>306</v>
      </c>
      <c r="G247" s="34">
        <v>9648</v>
      </c>
      <c r="H247" s="35"/>
      <c r="I247" s="35"/>
      <c r="J247" s="197">
        <v>10</v>
      </c>
      <c r="K247" s="198"/>
      <c r="L247" s="198">
        <v>22</v>
      </c>
      <c r="M247" s="198"/>
      <c r="N247" s="199"/>
      <c r="O247" s="386">
        <f>SUM(J247:N247)</f>
        <v>32</v>
      </c>
      <c r="P247" s="41"/>
      <c r="Q247" s="299"/>
      <c r="R247" s="300">
        <f t="shared" ref="R247:R276" si="132">SUM(P247:Q247)</f>
        <v>0</v>
      </c>
      <c r="S247" s="63">
        <f>SUM(O247,R247)</f>
        <v>32</v>
      </c>
      <c r="T247" s="430"/>
      <c r="U247" s="431">
        <f t="shared" si="111"/>
        <v>32</v>
      </c>
      <c r="V247" s="66">
        <f t="shared" si="121"/>
        <v>0</v>
      </c>
      <c r="W247" s="303"/>
      <c r="X247" s="304">
        <f>(J247*1000)/C247</f>
        <v>400</v>
      </c>
      <c r="Y247" s="305">
        <f>(K247*1000)/C247</f>
        <v>0</v>
      </c>
      <c r="Z247" s="305">
        <f>(L247*1000)/C247</f>
        <v>880</v>
      </c>
      <c r="AA247" s="305">
        <f>(M247*1000)/C247</f>
        <v>0</v>
      </c>
      <c r="AB247" s="306">
        <f>(N247*1000)/C247</f>
        <v>0</v>
      </c>
      <c r="AC247" s="307">
        <f t="shared" ref="AC247:AC276" si="133">SUM(X247:AB247)</f>
        <v>1280</v>
      </c>
      <c r="AD247" s="308">
        <f>(R247*1000)/C247</f>
        <v>0</v>
      </c>
      <c r="AE247" s="309">
        <f t="shared" ref="AE247:AE276" si="134">SUM(AC247:AD247)</f>
        <v>1280</v>
      </c>
    </row>
    <row r="248" spans="1:31" ht="18" hidden="1" customHeight="1">
      <c r="A248" s="192">
        <v>201201</v>
      </c>
      <c r="B248" s="193">
        <v>2.5</v>
      </c>
      <c r="C248" s="238">
        <v>25</v>
      </c>
      <c r="D248" s="432" t="s">
        <v>307</v>
      </c>
      <c r="E248" s="34"/>
      <c r="F248" s="34"/>
      <c r="G248" s="34"/>
      <c r="H248" s="35"/>
      <c r="I248" s="35"/>
      <c r="J248" s="197"/>
      <c r="K248" s="198"/>
      <c r="L248" s="198"/>
      <c r="M248" s="198"/>
      <c r="N248" s="199"/>
      <c r="O248" s="386">
        <f t="shared" ref="O248:O276" si="135">SUM(J248:N248)</f>
        <v>0</v>
      </c>
      <c r="P248" s="41"/>
      <c r="Q248" s="299"/>
      <c r="R248" s="300"/>
      <c r="S248" s="63">
        <f>SUM(O248,R248)</f>
        <v>0</v>
      </c>
      <c r="T248" s="433"/>
      <c r="U248" s="431">
        <f t="shared" si="111"/>
        <v>0</v>
      </c>
      <c r="V248" s="66">
        <f t="shared" si="121"/>
        <v>0</v>
      </c>
      <c r="W248" s="303"/>
      <c r="X248" s="304">
        <f>(J248*1000)/C248</f>
        <v>0</v>
      </c>
      <c r="Y248" s="304"/>
      <c r="Z248" s="304"/>
      <c r="AA248" s="304"/>
      <c r="AB248" s="304"/>
      <c r="AC248" s="307">
        <f t="shared" si="133"/>
        <v>0</v>
      </c>
      <c r="AD248" s="308"/>
      <c r="AE248" s="309">
        <f t="shared" si="134"/>
        <v>0</v>
      </c>
    </row>
    <row r="249" spans="1:31" ht="18" customHeight="1">
      <c r="A249" s="192">
        <v>201501</v>
      </c>
      <c r="B249" s="193">
        <v>2.5</v>
      </c>
      <c r="C249" s="233" t="s">
        <v>27</v>
      </c>
      <c r="D249" s="432"/>
      <c r="E249" s="34"/>
      <c r="F249" s="34"/>
      <c r="G249" s="34"/>
      <c r="H249" s="35"/>
      <c r="I249" s="434" t="s">
        <v>308</v>
      </c>
      <c r="J249" s="197"/>
      <c r="K249" s="198"/>
      <c r="L249" s="198"/>
      <c r="M249" s="198"/>
      <c r="N249" s="199"/>
      <c r="O249" s="386">
        <f t="shared" si="135"/>
        <v>0</v>
      </c>
      <c r="P249" s="41"/>
      <c r="Q249" s="435"/>
      <c r="R249" s="61">
        <f>SUM(P249:Q249)</f>
        <v>0</v>
      </c>
      <c r="S249" s="63"/>
      <c r="T249" s="93">
        <f>SUM(R249:S249)</f>
        <v>0</v>
      </c>
      <c r="U249" s="65">
        <f t="shared" si="111"/>
        <v>0</v>
      </c>
      <c r="V249" s="66">
        <f t="shared" si="121"/>
        <v>0</v>
      </c>
      <c r="W249" s="303"/>
      <c r="X249" s="304"/>
      <c r="Y249" s="306"/>
      <c r="Z249" s="306"/>
      <c r="AA249" s="306"/>
      <c r="AB249" s="306"/>
      <c r="AC249" s="307"/>
      <c r="AD249" s="308"/>
      <c r="AE249" s="309"/>
    </row>
    <row r="250" spans="1:31" ht="18" hidden="1" customHeight="1">
      <c r="A250" s="192">
        <v>20150835</v>
      </c>
      <c r="B250" s="193">
        <v>2.5</v>
      </c>
      <c r="C250" s="390" t="s">
        <v>75</v>
      </c>
      <c r="D250" s="33"/>
      <c r="E250" s="34"/>
      <c r="F250" s="34"/>
      <c r="G250" s="34"/>
      <c r="H250" s="35"/>
      <c r="I250" s="89" t="s">
        <v>309</v>
      </c>
      <c r="J250" s="197"/>
      <c r="K250" s="198"/>
      <c r="L250" s="198"/>
      <c r="M250" s="198"/>
      <c r="N250" s="199"/>
      <c r="O250" s="386"/>
      <c r="P250" s="61"/>
      <c r="Q250" s="109"/>
      <c r="R250" s="92">
        <f>SUM(P250:Q250)</f>
        <v>0</v>
      </c>
      <c r="S250" s="63"/>
      <c r="T250" s="93">
        <f>SUM(R250:S250)</f>
        <v>0</v>
      </c>
      <c r="U250" s="65">
        <f t="shared" si="111"/>
        <v>0</v>
      </c>
      <c r="V250" s="66">
        <f t="shared" si="121"/>
        <v>0</v>
      </c>
      <c r="W250" s="303"/>
      <c r="X250" s="304"/>
      <c r="Y250" s="305"/>
      <c r="Z250" s="305"/>
      <c r="AA250" s="305"/>
      <c r="AB250" s="306"/>
      <c r="AC250" s="307"/>
      <c r="AD250" s="308"/>
      <c r="AE250" s="309"/>
    </row>
    <row r="251" spans="1:31" ht="18" customHeight="1">
      <c r="A251" s="30">
        <v>201501</v>
      </c>
      <c r="B251" s="31">
        <v>2.5</v>
      </c>
      <c r="C251" s="32">
        <v>50</v>
      </c>
      <c r="D251" s="72"/>
      <c r="E251" s="73"/>
      <c r="F251" s="73"/>
      <c r="G251" s="73"/>
      <c r="H251" s="36"/>
      <c r="I251" s="909" t="s">
        <v>308</v>
      </c>
      <c r="J251" s="71"/>
      <c r="K251" s="58"/>
      <c r="L251" s="58"/>
      <c r="M251" s="58"/>
      <c r="N251" s="59"/>
      <c r="O251" s="386"/>
      <c r="P251" s="61"/>
      <c r="Q251" s="62">
        <v>16</v>
      </c>
      <c r="R251" s="61">
        <f t="shared" si="132"/>
        <v>16</v>
      </c>
      <c r="S251" s="63">
        <f>SUM(O251,R251)</f>
        <v>16</v>
      </c>
      <c r="T251" s="139"/>
      <c r="U251" s="65">
        <f t="shared" si="111"/>
        <v>16</v>
      </c>
      <c r="V251" s="66">
        <f t="shared" si="121"/>
        <v>0</v>
      </c>
      <c r="W251" s="48"/>
      <c r="X251" s="49">
        <f>(J251*1000)/C251</f>
        <v>0</v>
      </c>
      <c r="Y251" s="50">
        <f>(K251*1000)/C251</f>
        <v>0</v>
      </c>
      <c r="Z251" s="50">
        <f>(L251*1000)/C251</f>
        <v>0</v>
      </c>
      <c r="AA251" s="50">
        <f>(M251*1000)/C251</f>
        <v>0</v>
      </c>
      <c r="AB251" s="51">
        <f>(N251*1000)/C251</f>
        <v>0</v>
      </c>
      <c r="AC251" s="52">
        <f t="shared" si="133"/>
        <v>0</v>
      </c>
      <c r="AD251" s="53">
        <f>(R251*1000)/C251</f>
        <v>320</v>
      </c>
      <c r="AE251" s="54">
        <f t="shared" si="134"/>
        <v>320</v>
      </c>
    </row>
    <row r="252" spans="1:31" ht="18" customHeight="1">
      <c r="A252" s="30">
        <v>203701</v>
      </c>
      <c r="B252" s="31">
        <v>2.5</v>
      </c>
      <c r="C252" s="32">
        <v>25</v>
      </c>
      <c r="D252" s="72"/>
      <c r="E252" s="73"/>
      <c r="F252" s="73"/>
      <c r="G252" s="73"/>
      <c r="H252" s="89">
        <v>6949</v>
      </c>
      <c r="I252" s="97"/>
      <c r="J252" s="71"/>
      <c r="K252" s="58"/>
      <c r="L252" s="58"/>
      <c r="M252" s="58"/>
      <c r="O252" s="386">
        <f t="shared" si="135"/>
        <v>0</v>
      </c>
      <c r="P252" s="61"/>
      <c r="Q252" s="62"/>
      <c r="R252" s="61"/>
      <c r="S252" s="63">
        <f>SUM(O252,R252)</f>
        <v>0</v>
      </c>
      <c r="T252" s="139"/>
      <c r="U252" s="65">
        <f t="shared" si="111"/>
        <v>0</v>
      </c>
      <c r="V252" s="66">
        <f t="shared" si="121"/>
        <v>0</v>
      </c>
      <c r="W252" s="48"/>
      <c r="X252" s="49"/>
      <c r="Y252" s="50"/>
      <c r="Z252" s="50"/>
      <c r="AA252" s="50"/>
      <c r="AB252" s="306">
        <f>(N252*1000)/C252</f>
        <v>0</v>
      </c>
      <c r="AC252" s="52">
        <f t="shared" si="133"/>
        <v>0</v>
      </c>
      <c r="AD252" s="53"/>
      <c r="AE252" s="54">
        <f t="shared" si="134"/>
        <v>0</v>
      </c>
    </row>
    <row r="253" spans="1:31" ht="18" customHeight="1">
      <c r="A253" s="30">
        <v>203101</v>
      </c>
      <c r="B253" s="108">
        <v>4</v>
      </c>
      <c r="C253" s="32">
        <v>25</v>
      </c>
      <c r="D253" s="72">
        <v>549</v>
      </c>
      <c r="E253" s="73">
        <v>949</v>
      </c>
      <c r="F253" s="73" t="s">
        <v>310</v>
      </c>
      <c r="G253" s="73">
        <v>9649</v>
      </c>
      <c r="H253" s="36"/>
      <c r="I253" s="36"/>
      <c r="J253" s="71">
        <v>25</v>
      </c>
      <c r="K253" s="58">
        <v>18</v>
      </c>
      <c r="L253" s="150">
        <v>62</v>
      </c>
      <c r="M253" s="58"/>
      <c r="N253" s="59"/>
      <c r="O253" s="386">
        <f>SUM(J253:N253)</f>
        <v>105</v>
      </c>
      <c r="P253" s="41"/>
      <c r="Q253" s="62"/>
      <c r="R253" s="61"/>
      <c r="S253" s="63">
        <f>SUM(O253,R253)</f>
        <v>105</v>
      </c>
      <c r="T253" s="139"/>
      <c r="U253" s="65">
        <f t="shared" si="111"/>
        <v>105</v>
      </c>
      <c r="V253" s="66">
        <f t="shared" si="121"/>
        <v>0</v>
      </c>
      <c r="W253" s="48"/>
      <c r="X253" s="304">
        <f>(J253*1000)/C253</f>
        <v>1000</v>
      </c>
      <c r="Y253" s="305">
        <f>(K253*1000)/C253</f>
        <v>720</v>
      </c>
      <c r="Z253" s="305">
        <f>(L253*1000)/C253</f>
        <v>2480</v>
      </c>
      <c r="AA253" s="305">
        <f>(M253*1000)/C253</f>
        <v>0</v>
      </c>
      <c r="AB253" s="306">
        <f>(N253*1000)/C253</f>
        <v>0</v>
      </c>
      <c r="AC253" s="52">
        <f t="shared" si="133"/>
        <v>4200</v>
      </c>
      <c r="AD253" s="53">
        <f>(R253*1000)/C253</f>
        <v>0</v>
      </c>
      <c r="AE253" s="54">
        <f t="shared" si="134"/>
        <v>4200</v>
      </c>
    </row>
    <row r="254" spans="1:31" ht="18" hidden="1" customHeight="1">
      <c r="A254" s="30">
        <v>203201</v>
      </c>
      <c r="B254" s="108">
        <v>4</v>
      </c>
      <c r="C254" s="32">
        <v>25</v>
      </c>
      <c r="D254" s="72" t="s">
        <v>311</v>
      </c>
      <c r="E254" s="73"/>
      <c r="F254" s="73"/>
      <c r="G254" s="73"/>
      <c r="H254" s="36"/>
      <c r="I254" s="36"/>
      <c r="J254" s="396"/>
      <c r="K254" s="58"/>
      <c r="L254" s="58"/>
      <c r="M254" s="58"/>
      <c r="N254" s="59"/>
      <c r="O254" s="386">
        <f t="shared" si="135"/>
        <v>0</v>
      </c>
      <c r="P254" s="41"/>
      <c r="Q254" s="62"/>
      <c r="R254" s="61"/>
      <c r="S254" s="63">
        <f>SUM(O254,R254)</f>
        <v>0</v>
      </c>
      <c r="T254" s="436"/>
      <c r="U254" s="65">
        <f t="shared" si="111"/>
        <v>0</v>
      </c>
      <c r="V254" s="66">
        <f t="shared" si="121"/>
        <v>0</v>
      </c>
      <c r="W254" s="48"/>
      <c r="X254" s="49">
        <f>(J254*1000)/C254</f>
        <v>0</v>
      </c>
      <c r="Y254" s="50"/>
      <c r="Z254" s="50"/>
      <c r="AA254" s="50"/>
      <c r="AB254" s="51"/>
      <c r="AC254" s="52">
        <f t="shared" si="133"/>
        <v>0</v>
      </c>
      <c r="AD254" s="53"/>
      <c r="AE254" s="54">
        <f t="shared" si="134"/>
        <v>0</v>
      </c>
    </row>
    <row r="255" spans="1:31" ht="18" customHeight="1">
      <c r="A255" s="30">
        <v>203501</v>
      </c>
      <c r="B255" s="108">
        <v>4</v>
      </c>
      <c r="C255" s="233" t="s">
        <v>27</v>
      </c>
      <c r="D255" s="72"/>
      <c r="E255" s="73"/>
      <c r="F255" s="73"/>
      <c r="G255" s="73"/>
      <c r="H255" s="36"/>
      <c r="I255" s="89" t="s">
        <v>312</v>
      </c>
      <c r="J255" s="71"/>
      <c r="K255" s="58"/>
      <c r="L255" s="58"/>
      <c r="M255" s="58"/>
      <c r="N255" s="59"/>
      <c r="O255" s="386"/>
      <c r="P255" s="61"/>
      <c r="Q255" s="109">
        <v>15</v>
      </c>
      <c r="R255" s="92">
        <f>SUM(P255:Q255)</f>
        <v>15</v>
      </c>
      <c r="S255" s="63"/>
      <c r="T255" s="93">
        <f>SUM(R255:S255)</f>
        <v>15</v>
      </c>
      <c r="U255" s="65">
        <f t="shared" si="111"/>
        <v>15</v>
      </c>
      <c r="V255" s="66">
        <f t="shared" si="121"/>
        <v>0</v>
      </c>
      <c r="W255" s="48"/>
      <c r="X255" s="49"/>
      <c r="Y255" s="50"/>
      <c r="Z255" s="50"/>
      <c r="AA255" s="50"/>
      <c r="AB255" s="51"/>
      <c r="AC255" s="52"/>
      <c r="AD255" s="53"/>
      <c r="AE255" s="54"/>
    </row>
    <row r="256" spans="1:31" ht="18" customHeight="1">
      <c r="A256" s="30">
        <v>203501</v>
      </c>
      <c r="B256" s="108">
        <v>4</v>
      </c>
      <c r="C256" s="32">
        <v>50</v>
      </c>
      <c r="D256" s="72"/>
      <c r="E256" s="73"/>
      <c r="F256" s="73"/>
      <c r="G256" s="73"/>
      <c r="H256" s="36"/>
      <c r="I256" s="909" t="s">
        <v>312</v>
      </c>
      <c r="J256" s="71"/>
      <c r="K256" s="58"/>
      <c r="L256" s="58"/>
      <c r="M256" s="58"/>
      <c r="N256" s="59"/>
      <c r="O256" s="386"/>
      <c r="P256" s="61"/>
      <c r="Q256" s="62">
        <v>72</v>
      </c>
      <c r="R256" s="61">
        <f>SUM(P256:Q256)</f>
        <v>72</v>
      </c>
      <c r="S256" s="63">
        <f>SUM(O256,R256)</f>
        <v>72</v>
      </c>
      <c r="T256" s="139"/>
      <c r="U256" s="65">
        <f t="shared" si="111"/>
        <v>72</v>
      </c>
      <c r="V256" s="66">
        <f t="shared" si="121"/>
        <v>0</v>
      </c>
      <c r="W256" s="48"/>
      <c r="X256" s="49">
        <f>(J256*1000)/C256</f>
        <v>0</v>
      </c>
      <c r="Y256" s="50">
        <f>(K256*1000)/C256</f>
        <v>0</v>
      </c>
      <c r="Z256" s="50"/>
      <c r="AA256" s="50">
        <f>(M256*1000)/C256</f>
        <v>0</v>
      </c>
      <c r="AB256" s="51">
        <f>(N256*1000)/C256</f>
        <v>0</v>
      </c>
      <c r="AC256" s="52">
        <f t="shared" si="133"/>
        <v>0</v>
      </c>
      <c r="AD256" s="53">
        <f>(R256*1000)/C256</f>
        <v>1440</v>
      </c>
      <c r="AE256" s="54">
        <f t="shared" si="134"/>
        <v>1440</v>
      </c>
    </row>
    <row r="257" spans="1:31" ht="18" customHeight="1">
      <c r="A257" s="30">
        <v>204501</v>
      </c>
      <c r="B257" s="108">
        <v>4</v>
      </c>
      <c r="C257" s="233" t="s">
        <v>27</v>
      </c>
      <c r="D257" s="72"/>
      <c r="E257" s="73"/>
      <c r="F257" s="73"/>
      <c r="G257" s="73"/>
      <c r="H257" s="36"/>
      <c r="I257" s="89" t="s">
        <v>313</v>
      </c>
      <c r="J257" s="71"/>
      <c r="K257" s="58"/>
      <c r="M257" s="58"/>
      <c r="N257" s="59"/>
      <c r="O257" s="386"/>
      <c r="P257" s="61"/>
      <c r="Q257" s="109">
        <v>105</v>
      </c>
      <c r="R257" s="92">
        <f>SUM(P257:Q257)</f>
        <v>105</v>
      </c>
      <c r="S257" s="63"/>
      <c r="T257" s="140">
        <f>SUM(O257,R257)</f>
        <v>105</v>
      </c>
      <c r="U257" s="65">
        <f t="shared" si="111"/>
        <v>105</v>
      </c>
      <c r="V257" s="66">
        <f t="shared" si="121"/>
        <v>0</v>
      </c>
      <c r="W257" s="48"/>
      <c r="X257" s="49"/>
      <c r="Y257" s="50"/>
      <c r="Z257" s="50"/>
      <c r="AA257" s="50"/>
      <c r="AB257" s="51"/>
      <c r="AC257" s="52"/>
      <c r="AD257" s="53"/>
      <c r="AE257" s="54"/>
    </row>
    <row r="258" spans="1:31" ht="18" customHeight="1">
      <c r="A258" s="30">
        <v>204501</v>
      </c>
      <c r="B258" s="108">
        <v>4</v>
      </c>
      <c r="C258" s="32">
        <v>50</v>
      </c>
      <c r="D258" s="72"/>
      <c r="E258" s="73"/>
      <c r="F258" s="73"/>
      <c r="G258" s="73"/>
      <c r="H258" s="36"/>
      <c r="I258" s="909" t="s">
        <v>313</v>
      </c>
      <c r="J258" s="71"/>
      <c r="K258" s="58"/>
      <c r="L258" s="58"/>
      <c r="M258" s="58"/>
      <c r="N258" s="59"/>
      <c r="O258" s="386"/>
      <c r="P258" s="61"/>
      <c r="Q258" s="62">
        <v>120</v>
      </c>
      <c r="R258" s="61">
        <f t="shared" si="132"/>
        <v>120</v>
      </c>
      <c r="S258" s="63">
        <f t="shared" ref="S258:S276" si="136">SUM(O258,R258)</f>
        <v>120</v>
      </c>
      <c r="T258" s="227"/>
      <c r="U258" s="65">
        <f t="shared" si="111"/>
        <v>120</v>
      </c>
      <c r="V258" s="66">
        <f t="shared" si="121"/>
        <v>0</v>
      </c>
      <c r="W258" s="48"/>
      <c r="X258" s="49"/>
      <c r="Y258" s="50"/>
      <c r="Z258" s="50"/>
      <c r="AA258" s="50"/>
      <c r="AB258" s="51"/>
      <c r="AC258" s="52"/>
      <c r="AD258" s="53">
        <f t="shared" ref="AD258:AD276" si="137">(R258*1000)/C258</f>
        <v>2400</v>
      </c>
      <c r="AE258" s="54">
        <f t="shared" si="134"/>
        <v>2400</v>
      </c>
    </row>
    <row r="259" spans="1:31" ht="18" customHeight="1">
      <c r="A259" s="30">
        <v>204101</v>
      </c>
      <c r="B259" s="108">
        <v>4</v>
      </c>
      <c r="C259" s="32">
        <v>25</v>
      </c>
      <c r="D259" s="72">
        <v>540</v>
      </c>
      <c r="E259" s="73"/>
      <c r="F259" s="73" t="s">
        <v>314</v>
      </c>
      <c r="G259" s="73"/>
      <c r="H259" s="36"/>
      <c r="I259" s="97"/>
      <c r="J259" s="396"/>
      <c r="K259" s="58"/>
      <c r="L259" s="58"/>
      <c r="M259" s="58"/>
      <c r="N259" s="59"/>
      <c r="O259" s="386">
        <f>SUM(J259:N259)</f>
        <v>0</v>
      </c>
      <c r="P259" s="41"/>
      <c r="Q259" s="62"/>
      <c r="R259" s="61">
        <f t="shared" si="132"/>
        <v>0</v>
      </c>
      <c r="S259" s="63">
        <f t="shared" si="136"/>
        <v>0</v>
      </c>
      <c r="T259" s="139"/>
      <c r="U259" s="65">
        <f t="shared" si="111"/>
        <v>0</v>
      </c>
      <c r="V259" s="66">
        <f t="shared" si="121"/>
        <v>0</v>
      </c>
      <c r="W259" s="48"/>
      <c r="X259" s="49">
        <f>(J259*1000)/C259</f>
        <v>0</v>
      </c>
      <c r="Y259" s="50">
        <f>(K259*1000)/C259</f>
        <v>0</v>
      </c>
      <c r="Z259" s="50">
        <f t="shared" ref="Z259:Z276" si="138">(L259*1000)/C259</f>
        <v>0</v>
      </c>
      <c r="AA259" s="50">
        <f t="shared" ref="AA259:AA276" si="139">(M259*1000)/C259</f>
        <v>0</v>
      </c>
      <c r="AB259" s="51">
        <f t="shared" ref="AB259:AB276" si="140">(N259*1000)/C259</f>
        <v>0</v>
      </c>
      <c r="AC259" s="52">
        <f t="shared" si="133"/>
        <v>0</v>
      </c>
      <c r="AD259" s="53">
        <f t="shared" si="137"/>
        <v>0</v>
      </c>
      <c r="AE259" s="54">
        <f t="shared" si="134"/>
        <v>0</v>
      </c>
    </row>
    <row r="260" spans="1:31" ht="18" hidden="1" customHeight="1">
      <c r="A260" s="30">
        <v>204501</v>
      </c>
      <c r="B260" s="108">
        <v>4</v>
      </c>
      <c r="C260" s="32">
        <v>50</v>
      </c>
      <c r="D260" s="72" t="s">
        <v>313</v>
      </c>
      <c r="E260" s="73"/>
      <c r="F260" s="73"/>
      <c r="G260" s="73"/>
      <c r="H260" s="36"/>
      <c r="I260" s="36"/>
      <c r="J260" s="71"/>
      <c r="K260" s="58"/>
      <c r="L260" s="58"/>
      <c r="M260" s="58"/>
      <c r="N260" s="59"/>
      <c r="O260" s="386">
        <f t="shared" si="135"/>
        <v>0</v>
      </c>
      <c r="P260" s="41"/>
      <c r="Q260" s="62"/>
      <c r="R260" s="61">
        <f t="shared" si="132"/>
        <v>0</v>
      </c>
      <c r="S260" s="63">
        <f t="shared" si="136"/>
        <v>0</v>
      </c>
      <c r="T260" s="139"/>
      <c r="U260" s="65">
        <f t="shared" si="111"/>
        <v>0</v>
      </c>
      <c r="V260" s="66">
        <f t="shared" si="121"/>
        <v>0</v>
      </c>
      <c r="W260" s="48"/>
      <c r="X260" s="49">
        <f t="shared" ref="X260:X276" si="141">(J260*1000)/C260</f>
        <v>0</v>
      </c>
      <c r="Y260" s="50">
        <f t="shared" ref="Y260:Y276" si="142">(K260*1000)/C260</f>
        <v>0</v>
      </c>
      <c r="Z260" s="50">
        <f t="shared" si="138"/>
        <v>0</v>
      </c>
      <c r="AA260" s="50">
        <f t="shared" si="139"/>
        <v>0</v>
      </c>
      <c r="AB260" s="51">
        <f t="shared" si="140"/>
        <v>0</v>
      </c>
      <c r="AC260" s="52">
        <f t="shared" si="133"/>
        <v>0</v>
      </c>
      <c r="AD260" s="53">
        <f t="shared" si="137"/>
        <v>0</v>
      </c>
      <c r="AE260" s="54">
        <f t="shared" si="134"/>
        <v>0</v>
      </c>
    </row>
    <row r="261" spans="1:31" ht="18" hidden="1" customHeight="1">
      <c r="A261" s="172">
        <v>202301</v>
      </c>
      <c r="B261" s="101">
        <v>2.5</v>
      </c>
      <c r="C261" s="96">
        <v>25</v>
      </c>
      <c r="D261" s="165" t="s">
        <v>315</v>
      </c>
      <c r="E261" s="103"/>
      <c r="F261" s="103"/>
      <c r="G261" s="103"/>
      <c r="H261" s="103"/>
      <c r="I261" s="104"/>
      <c r="J261" s="71"/>
      <c r="K261" s="58"/>
      <c r="L261" s="58"/>
      <c r="M261" s="58"/>
      <c r="N261" s="59"/>
      <c r="O261" s="386">
        <f t="shared" si="135"/>
        <v>0</v>
      </c>
      <c r="P261" s="41"/>
      <c r="Q261" s="62"/>
      <c r="R261" s="61">
        <f t="shared" si="132"/>
        <v>0</v>
      </c>
      <c r="S261" s="63">
        <f t="shared" si="136"/>
        <v>0</v>
      </c>
      <c r="T261" s="139"/>
      <c r="U261" s="65">
        <f t="shared" si="111"/>
        <v>0</v>
      </c>
      <c r="V261" s="66">
        <f t="shared" si="121"/>
        <v>0</v>
      </c>
      <c r="W261" s="48"/>
      <c r="X261" s="49">
        <f t="shared" si="141"/>
        <v>0</v>
      </c>
      <c r="Y261" s="50">
        <f t="shared" si="142"/>
        <v>0</v>
      </c>
      <c r="Z261" s="50">
        <f t="shared" si="138"/>
        <v>0</v>
      </c>
      <c r="AA261" s="50">
        <f t="shared" si="139"/>
        <v>0</v>
      </c>
      <c r="AB261" s="51">
        <f t="shared" si="140"/>
        <v>0</v>
      </c>
      <c r="AC261" s="52">
        <f t="shared" si="133"/>
        <v>0</v>
      </c>
      <c r="AD261" s="53">
        <f t="shared" si="137"/>
        <v>0</v>
      </c>
      <c r="AE261" s="54">
        <f t="shared" si="134"/>
        <v>0</v>
      </c>
    </row>
    <row r="262" spans="1:31" ht="18" hidden="1" customHeight="1">
      <c r="A262" s="172">
        <v>204101</v>
      </c>
      <c r="B262" s="101">
        <v>3.5</v>
      </c>
      <c r="C262" s="96">
        <v>25</v>
      </c>
      <c r="D262" s="165" t="s">
        <v>316</v>
      </c>
      <c r="E262" s="103" t="s">
        <v>317</v>
      </c>
      <c r="F262" s="103" t="s">
        <v>318</v>
      </c>
      <c r="G262" s="103" t="s">
        <v>319</v>
      </c>
      <c r="H262" s="103" t="s">
        <v>320</v>
      </c>
      <c r="I262" s="104"/>
      <c r="J262" s="71"/>
      <c r="K262" s="58"/>
      <c r="L262" s="58"/>
      <c r="M262" s="58"/>
      <c r="N262" s="59"/>
      <c r="O262" s="386">
        <f t="shared" si="135"/>
        <v>0</v>
      </c>
      <c r="P262" s="41"/>
      <c r="Q262" s="62"/>
      <c r="R262" s="61">
        <f t="shared" si="132"/>
        <v>0</v>
      </c>
      <c r="S262" s="63">
        <f t="shared" si="136"/>
        <v>0</v>
      </c>
      <c r="T262" s="139"/>
      <c r="U262" s="65">
        <f t="shared" si="111"/>
        <v>0</v>
      </c>
      <c r="V262" s="66">
        <f t="shared" si="121"/>
        <v>0</v>
      </c>
      <c r="W262" s="48"/>
      <c r="X262" s="49">
        <f t="shared" si="141"/>
        <v>0</v>
      </c>
      <c r="Y262" s="50">
        <f t="shared" si="142"/>
        <v>0</v>
      </c>
      <c r="Z262" s="50">
        <f t="shared" si="138"/>
        <v>0</v>
      </c>
      <c r="AA262" s="50">
        <f t="shared" si="139"/>
        <v>0</v>
      </c>
      <c r="AB262" s="51">
        <f t="shared" si="140"/>
        <v>0</v>
      </c>
      <c r="AC262" s="52">
        <f t="shared" si="133"/>
        <v>0</v>
      </c>
      <c r="AD262" s="53">
        <f t="shared" si="137"/>
        <v>0</v>
      </c>
      <c r="AE262" s="54">
        <f t="shared" si="134"/>
        <v>0</v>
      </c>
    </row>
    <row r="263" spans="1:31" ht="18" hidden="1" customHeight="1">
      <c r="A263" s="30">
        <v>202101</v>
      </c>
      <c r="B263" s="31">
        <v>2.5</v>
      </c>
      <c r="C263" s="32">
        <v>25</v>
      </c>
      <c r="D263" s="72">
        <v>6548</v>
      </c>
      <c r="E263" s="73">
        <v>8948</v>
      </c>
      <c r="F263" s="73" t="s">
        <v>321</v>
      </c>
      <c r="G263" s="73" t="s">
        <v>322</v>
      </c>
      <c r="H263" s="36" t="s">
        <v>323</v>
      </c>
      <c r="I263" s="36"/>
      <c r="J263" s="71"/>
      <c r="K263" s="58"/>
      <c r="L263" s="58"/>
      <c r="M263" s="58"/>
      <c r="N263" s="59"/>
      <c r="O263" s="386">
        <f t="shared" si="135"/>
        <v>0</v>
      </c>
      <c r="P263" s="41"/>
      <c r="Q263" s="62"/>
      <c r="R263" s="61">
        <f t="shared" si="132"/>
        <v>0</v>
      </c>
      <c r="S263" s="63">
        <f t="shared" si="136"/>
        <v>0</v>
      </c>
      <c r="T263" s="139"/>
      <c r="U263" s="65">
        <f t="shared" si="111"/>
        <v>0</v>
      </c>
      <c r="V263" s="66">
        <f t="shared" si="121"/>
        <v>0</v>
      </c>
      <c r="W263" s="48"/>
      <c r="X263" s="49">
        <f t="shared" si="141"/>
        <v>0</v>
      </c>
      <c r="Y263" s="50">
        <f t="shared" si="142"/>
        <v>0</v>
      </c>
      <c r="Z263" s="50">
        <f t="shared" si="138"/>
        <v>0</v>
      </c>
      <c r="AA263" s="50">
        <f t="shared" si="139"/>
        <v>0</v>
      </c>
      <c r="AB263" s="51">
        <f t="shared" si="140"/>
        <v>0</v>
      </c>
      <c r="AC263" s="52">
        <f t="shared" si="133"/>
        <v>0</v>
      </c>
      <c r="AD263" s="53">
        <f t="shared" si="137"/>
        <v>0</v>
      </c>
      <c r="AE263" s="54">
        <f t="shared" si="134"/>
        <v>0</v>
      </c>
    </row>
    <row r="264" spans="1:31" ht="18" hidden="1" customHeight="1">
      <c r="A264" s="30">
        <v>211001</v>
      </c>
      <c r="B264" s="108">
        <v>2.5</v>
      </c>
      <c r="C264" s="32">
        <v>25</v>
      </c>
      <c r="D264" s="72">
        <v>541</v>
      </c>
      <c r="E264" s="73"/>
      <c r="F264" s="73"/>
      <c r="G264" s="73"/>
      <c r="H264" s="36"/>
      <c r="I264" s="36"/>
      <c r="J264" s="71"/>
      <c r="K264" s="58"/>
      <c r="L264" s="58"/>
      <c r="M264" s="58"/>
      <c r="N264" s="59"/>
      <c r="O264" s="386">
        <f t="shared" si="135"/>
        <v>0</v>
      </c>
      <c r="P264" s="41"/>
      <c r="Q264" s="62"/>
      <c r="R264" s="61">
        <f t="shared" si="132"/>
        <v>0</v>
      </c>
      <c r="S264" s="63">
        <f t="shared" si="136"/>
        <v>0</v>
      </c>
      <c r="T264" s="139"/>
      <c r="U264" s="65">
        <f t="shared" si="111"/>
        <v>0</v>
      </c>
      <c r="V264" s="66">
        <f t="shared" si="121"/>
        <v>0</v>
      </c>
      <c r="W264" s="48"/>
      <c r="X264" s="49">
        <f t="shared" si="141"/>
        <v>0</v>
      </c>
      <c r="Y264" s="50">
        <f t="shared" si="142"/>
        <v>0</v>
      </c>
      <c r="Z264" s="50">
        <f t="shared" si="138"/>
        <v>0</v>
      </c>
      <c r="AA264" s="50">
        <f t="shared" si="139"/>
        <v>0</v>
      </c>
      <c r="AB264" s="51">
        <f t="shared" si="140"/>
        <v>0</v>
      </c>
      <c r="AC264" s="52">
        <f t="shared" si="133"/>
        <v>0</v>
      </c>
      <c r="AD264" s="53">
        <f t="shared" si="137"/>
        <v>0</v>
      </c>
      <c r="AE264" s="54">
        <f t="shared" si="134"/>
        <v>0</v>
      </c>
    </row>
    <row r="265" spans="1:31" ht="18" hidden="1" customHeight="1">
      <c r="A265" s="30">
        <v>212003</v>
      </c>
      <c r="B265" s="108">
        <v>4</v>
      </c>
      <c r="C265" s="32">
        <v>25</v>
      </c>
      <c r="D265" s="72">
        <v>542</v>
      </c>
      <c r="E265" s="73"/>
      <c r="F265" s="73"/>
      <c r="G265" s="73"/>
      <c r="H265" s="36"/>
      <c r="I265" s="36"/>
      <c r="J265" s="71"/>
      <c r="K265" s="58"/>
      <c r="L265" s="58"/>
      <c r="M265" s="58"/>
      <c r="N265" s="59"/>
      <c r="O265" s="386">
        <f t="shared" si="135"/>
        <v>0</v>
      </c>
      <c r="P265" s="41"/>
      <c r="Q265" s="62"/>
      <c r="R265" s="61">
        <f t="shared" si="132"/>
        <v>0</v>
      </c>
      <c r="S265" s="63">
        <f t="shared" si="136"/>
        <v>0</v>
      </c>
      <c r="T265" s="139"/>
      <c r="U265" s="65">
        <f t="shared" si="111"/>
        <v>0</v>
      </c>
      <c r="V265" s="66">
        <f t="shared" si="121"/>
        <v>0</v>
      </c>
      <c r="W265" s="48"/>
      <c r="X265" s="49">
        <f t="shared" si="141"/>
        <v>0</v>
      </c>
      <c r="Y265" s="50">
        <f t="shared" si="142"/>
        <v>0</v>
      </c>
      <c r="Z265" s="50">
        <f t="shared" si="138"/>
        <v>0</v>
      </c>
      <c r="AA265" s="50">
        <f t="shared" si="139"/>
        <v>0</v>
      </c>
      <c r="AB265" s="51">
        <f t="shared" si="140"/>
        <v>0</v>
      </c>
      <c r="AC265" s="52">
        <f t="shared" si="133"/>
        <v>0</v>
      </c>
      <c r="AD265" s="53">
        <f t="shared" si="137"/>
        <v>0</v>
      </c>
      <c r="AE265" s="54">
        <f t="shared" si="134"/>
        <v>0</v>
      </c>
    </row>
    <row r="266" spans="1:31" ht="18" hidden="1" customHeight="1">
      <c r="A266" s="172">
        <v>213001</v>
      </c>
      <c r="B266" s="108">
        <v>4</v>
      </c>
      <c r="C266" s="96">
        <v>25</v>
      </c>
      <c r="D266" s="165" t="s">
        <v>324</v>
      </c>
      <c r="E266" s="103"/>
      <c r="F266" s="103"/>
      <c r="G266" s="103"/>
      <c r="H266" s="103"/>
      <c r="I266" s="104"/>
      <c r="J266" s="71"/>
      <c r="K266" s="58"/>
      <c r="L266" s="58"/>
      <c r="M266" s="58"/>
      <c r="N266" s="59"/>
      <c r="O266" s="386">
        <f t="shared" si="135"/>
        <v>0</v>
      </c>
      <c r="P266" s="41"/>
      <c r="Q266" s="62"/>
      <c r="R266" s="61">
        <f t="shared" si="132"/>
        <v>0</v>
      </c>
      <c r="S266" s="63">
        <f t="shared" si="136"/>
        <v>0</v>
      </c>
      <c r="T266" s="139"/>
      <c r="U266" s="65">
        <f t="shared" si="111"/>
        <v>0</v>
      </c>
      <c r="V266" s="66">
        <f t="shared" si="121"/>
        <v>0</v>
      </c>
      <c r="W266" s="48"/>
      <c r="X266" s="49">
        <f t="shared" si="141"/>
        <v>0</v>
      </c>
      <c r="Y266" s="50">
        <f t="shared" si="142"/>
        <v>0</v>
      </c>
      <c r="Z266" s="50">
        <f t="shared" si="138"/>
        <v>0</v>
      </c>
      <c r="AA266" s="50">
        <f t="shared" si="139"/>
        <v>0</v>
      </c>
      <c r="AB266" s="51">
        <f t="shared" si="140"/>
        <v>0</v>
      </c>
      <c r="AC266" s="52">
        <f t="shared" si="133"/>
        <v>0</v>
      </c>
      <c r="AD266" s="53">
        <f t="shared" si="137"/>
        <v>0</v>
      </c>
      <c r="AE266" s="54">
        <f t="shared" si="134"/>
        <v>0</v>
      </c>
    </row>
    <row r="267" spans="1:31" ht="18" hidden="1" customHeight="1">
      <c r="A267" s="30">
        <v>226001</v>
      </c>
      <c r="B267" s="108">
        <v>3.5</v>
      </c>
      <c r="C267" s="32">
        <v>25</v>
      </c>
      <c r="D267" s="72">
        <v>543</v>
      </c>
      <c r="E267" s="73"/>
      <c r="F267" s="73"/>
      <c r="G267" s="73"/>
      <c r="H267" s="36"/>
      <c r="I267" s="36"/>
      <c r="J267" s="71"/>
      <c r="K267" s="58"/>
      <c r="L267" s="58"/>
      <c r="M267" s="58"/>
      <c r="N267" s="59"/>
      <c r="O267" s="386">
        <f t="shared" si="135"/>
        <v>0</v>
      </c>
      <c r="P267" s="41"/>
      <c r="Q267" s="62"/>
      <c r="R267" s="61">
        <f t="shared" si="132"/>
        <v>0</v>
      </c>
      <c r="S267" s="63">
        <f t="shared" si="136"/>
        <v>0</v>
      </c>
      <c r="T267" s="139"/>
      <c r="U267" s="65">
        <f t="shared" si="111"/>
        <v>0</v>
      </c>
      <c r="V267" s="66">
        <f t="shared" si="121"/>
        <v>0</v>
      </c>
      <c r="W267" s="48"/>
      <c r="X267" s="49">
        <f t="shared" si="141"/>
        <v>0</v>
      </c>
      <c r="Y267" s="50">
        <f t="shared" si="142"/>
        <v>0</v>
      </c>
      <c r="Z267" s="50">
        <f t="shared" si="138"/>
        <v>0</v>
      </c>
      <c r="AA267" s="50">
        <f t="shared" si="139"/>
        <v>0</v>
      </c>
      <c r="AB267" s="51">
        <f t="shared" si="140"/>
        <v>0</v>
      </c>
      <c r="AC267" s="52">
        <f t="shared" si="133"/>
        <v>0</v>
      </c>
      <c r="AD267" s="53">
        <f t="shared" si="137"/>
        <v>0</v>
      </c>
      <c r="AE267" s="54">
        <f t="shared" si="134"/>
        <v>0</v>
      </c>
    </row>
    <row r="268" spans="1:31" ht="18" hidden="1" customHeight="1">
      <c r="A268" s="30">
        <v>226001</v>
      </c>
      <c r="B268" s="108">
        <v>4</v>
      </c>
      <c r="C268" s="32">
        <v>40</v>
      </c>
      <c r="D268" s="72">
        <v>543</v>
      </c>
      <c r="E268" s="73"/>
      <c r="F268" s="73"/>
      <c r="G268" s="73"/>
      <c r="H268" s="36"/>
      <c r="I268" s="36"/>
      <c r="J268" s="71"/>
      <c r="K268" s="58"/>
      <c r="L268" s="58"/>
      <c r="M268" s="58"/>
      <c r="N268" s="59"/>
      <c r="O268" s="386">
        <f t="shared" si="135"/>
        <v>0</v>
      </c>
      <c r="P268" s="41"/>
      <c r="Q268" s="62"/>
      <c r="R268" s="61">
        <f t="shared" si="132"/>
        <v>0</v>
      </c>
      <c r="S268" s="63">
        <f t="shared" si="136"/>
        <v>0</v>
      </c>
      <c r="T268" s="139"/>
      <c r="U268" s="65">
        <f t="shared" si="111"/>
        <v>0</v>
      </c>
      <c r="V268" s="66">
        <f t="shared" si="121"/>
        <v>0</v>
      </c>
      <c r="W268" s="48"/>
      <c r="X268" s="49">
        <f t="shared" si="141"/>
        <v>0</v>
      </c>
      <c r="Y268" s="50">
        <f t="shared" si="142"/>
        <v>0</v>
      </c>
      <c r="Z268" s="50">
        <f t="shared" si="138"/>
        <v>0</v>
      </c>
      <c r="AA268" s="50">
        <f t="shared" si="139"/>
        <v>0</v>
      </c>
      <c r="AB268" s="51">
        <f t="shared" si="140"/>
        <v>0</v>
      </c>
      <c r="AC268" s="52">
        <f t="shared" si="133"/>
        <v>0</v>
      </c>
      <c r="AD268" s="53">
        <f t="shared" si="137"/>
        <v>0</v>
      </c>
      <c r="AE268" s="54">
        <f t="shared" si="134"/>
        <v>0</v>
      </c>
    </row>
    <row r="269" spans="1:31" ht="18" customHeight="1">
      <c r="A269" s="30">
        <v>216201</v>
      </c>
      <c r="B269" s="108">
        <v>4</v>
      </c>
      <c r="C269" s="32">
        <v>25</v>
      </c>
      <c r="D269" s="72">
        <v>544</v>
      </c>
      <c r="E269" s="73">
        <v>944</v>
      </c>
      <c r="F269" s="73" t="s">
        <v>325</v>
      </c>
      <c r="G269" s="73">
        <v>9644</v>
      </c>
      <c r="H269" s="36"/>
      <c r="I269" s="36"/>
      <c r="J269" s="71">
        <v>32</v>
      </c>
      <c r="K269" s="58"/>
      <c r="L269" s="58"/>
      <c r="M269" s="58"/>
      <c r="N269" s="59"/>
      <c r="O269" s="386">
        <f t="shared" si="135"/>
        <v>32</v>
      </c>
      <c r="P269" s="41"/>
      <c r="Q269" s="62"/>
      <c r="R269" s="61">
        <f t="shared" si="132"/>
        <v>0</v>
      </c>
      <c r="S269" s="63">
        <f t="shared" si="136"/>
        <v>32</v>
      </c>
      <c r="T269" s="139"/>
      <c r="U269" s="65">
        <f t="shared" si="111"/>
        <v>32</v>
      </c>
      <c r="V269" s="66">
        <f t="shared" si="121"/>
        <v>0</v>
      </c>
      <c r="W269" s="48"/>
      <c r="X269" s="49">
        <f t="shared" si="141"/>
        <v>1280</v>
      </c>
      <c r="Y269" s="50">
        <f t="shared" si="142"/>
        <v>0</v>
      </c>
      <c r="Z269" s="50">
        <f t="shared" si="138"/>
        <v>0</v>
      </c>
      <c r="AA269" s="50">
        <f t="shared" si="139"/>
        <v>0</v>
      </c>
      <c r="AB269" s="51">
        <f t="shared" si="140"/>
        <v>0</v>
      </c>
      <c r="AC269" s="52">
        <f t="shared" si="133"/>
        <v>1280</v>
      </c>
      <c r="AD269" s="53">
        <f t="shared" si="137"/>
        <v>0</v>
      </c>
      <c r="AE269" s="54">
        <f t="shared" si="134"/>
        <v>1280</v>
      </c>
    </row>
    <row r="270" spans="1:31" ht="18" hidden="1" customHeight="1">
      <c r="A270" s="30">
        <v>216201</v>
      </c>
      <c r="B270" s="108">
        <v>4</v>
      </c>
      <c r="C270" s="32">
        <v>40</v>
      </c>
      <c r="D270" s="33">
        <v>544</v>
      </c>
      <c r="E270" s="73">
        <v>944</v>
      </c>
      <c r="F270" s="73" t="s">
        <v>325</v>
      </c>
      <c r="G270" s="73">
        <v>9644</v>
      </c>
      <c r="H270" s="36"/>
      <c r="I270" s="36"/>
      <c r="J270" s="71"/>
      <c r="K270" s="58"/>
      <c r="L270" s="58"/>
      <c r="M270" s="58"/>
      <c r="N270" s="59"/>
      <c r="O270" s="386">
        <f t="shared" si="135"/>
        <v>0</v>
      </c>
      <c r="P270" s="41"/>
      <c r="Q270" s="62"/>
      <c r="R270" s="61">
        <f t="shared" si="132"/>
        <v>0</v>
      </c>
      <c r="S270" s="63">
        <f t="shared" si="136"/>
        <v>0</v>
      </c>
      <c r="T270" s="139"/>
      <c r="U270" s="65">
        <f t="shared" si="111"/>
        <v>0</v>
      </c>
      <c r="V270" s="66">
        <f t="shared" si="121"/>
        <v>0</v>
      </c>
      <c r="W270" s="48"/>
      <c r="X270" s="49">
        <f t="shared" si="141"/>
        <v>0</v>
      </c>
      <c r="Y270" s="50">
        <f t="shared" si="142"/>
        <v>0</v>
      </c>
      <c r="Z270" s="50">
        <f t="shared" si="138"/>
        <v>0</v>
      </c>
      <c r="AA270" s="50">
        <f t="shared" si="139"/>
        <v>0</v>
      </c>
      <c r="AB270" s="51">
        <f t="shared" si="140"/>
        <v>0</v>
      </c>
      <c r="AC270" s="52">
        <f t="shared" si="133"/>
        <v>0</v>
      </c>
      <c r="AD270" s="53">
        <f t="shared" si="137"/>
        <v>0</v>
      </c>
      <c r="AE270" s="54">
        <f t="shared" si="134"/>
        <v>0</v>
      </c>
    </row>
    <row r="271" spans="1:31" ht="18" hidden="1" customHeight="1">
      <c r="A271" s="30">
        <v>216251</v>
      </c>
      <c r="B271" s="108">
        <v>4</v>
      </c>
      <c r="C271" s="32">
        <v>25</v>
      </c>
      <c r="D271" s="33">
        <v>545</v>
      </c>
      <c r="E271" s="73"/>
      <c r="F271" s="73"/>
      <c r="G271" s="73"/>
      <c r="H271" s="36">
        <v>8645</v>
      </c>
      <c r="I271" s="36"/>
      <c r="J271" s="37"/>
      <c r="K271" s="38"/>
      <c r="L271" s="38"/>
      <c r="M271" s="38"/>
      <c r="N271" s="39"/>
      <c r="O271" s="386">
        <f t="shared" si="135"/>
        <v>0</v>
      </c>
      <c r="P271" s="41"/>
      <c r="Q271" s="42"/>
      <c r="R271" s="41">
        <f t="shared" si="132"/>
        <v>0</v>
      </c>
      <c r="S271" s="44">
        <f t="shared" si="136"/>
        <v>0</v>
      </c>
      <c r="T271" s="45"/>
      <c r="U271" s="46">
        <f t="shared" si="111"/>
        <v>0</v>
      </c>
      <c r="V271" s="66">
        <f t="shared" si="121"/>
        <v>0</v>
      </c>
      <c r="W271" s="48"/>
      <c r="X271" s="49">
        <f t="shared" si="141"/>
        <v>0</v>
      </c>
      <c r="Y271" s="50">
        <f t="shared" si="142"/>
        <v>0</v>
      </c>
      <c r="Z271" s="50">
        <f t="shared" si="138"/>
        <v>0</v>
      </c>
      <c r="AA271" s="50">
        <f t="shared" si="139"/>
        <v>0</v>
      </c>
      <c r="AB271" s="51">
        <f t="shared" si="140"/>
        <v>0</v>
      </c>
      <c r="AC271" s="52">
        <f t="shared" si="133"/>
        <v>0</v>
      </c>
      <c r="AD271" s="53">
        <f t="shared" si="137"/>
        <v>0</v>
      </c>
      <c r="AE271" s="54">
        <f t="shared" si="134"/>
        <v>0</v>
      </c>
    </row>
    <row r="272" spans="1:31" ht="18" hidden="1" customHeight="1">
      <c r="A272" s="30">
        <v>216251</v>
      </c>
      <c r="B272" s="108">
        <v>4</v>
      </c>
      <c r="C272" s="32">
        <v>40</v>
      </c>
      <c r="D272" s="33">
        <v>545</v>
      </c>
      <c r="E272" s="73">
        <v>945</v>
      </c>
      <c r="F272" s="73" t="s">
        <v>326</v>
      </c>
      <c r="G272" s="73">
        <v>9645</v>
      </c>
      <c r="H272" s="36">
        <v>8645</v>
      </c>
      <c r="I272" s="36"/>
      <c r="J272" s="37"/>
      <c r="K272" s="38"/>
      <c r="L272" s="38"/>
      <c r="M272" s="38"/>
      <c r="N272" s="39"/>
      <c r="O272" s="386">
        <f t="shared" si="135"/>
        <v>0</v>
      </c>
      <c r="P272" s="41"/>
      <c r="Q272" s="42"/>
      <c r="R272" s="41">
        <f t="shared" si="132"/>
        <v>0</v>
      </c>
      <c r="S272" s="44">
        <f t="shared" si="136"/>
        <v>0</v>
      </c>
      <c r="T272" s="45"/>
      <c r="U272" s="46">
        <f t="shared" si="111"/>
        <v>0</v>
      </c>
      <c r="V272" s="66">
        <f t="shared" si="121"/>
        <v>0</v>
      </c>
      <c r="W272" s="48"/>
      <c r="X272" s="49">
        <f t="shared" si="141"/>
        <v>0</v>
      </c>
      <c r="Y272" s="50">
        <f t="shared" si="142"/>
        <v>0</v>
      </c>
      <c r="Z272" s="50">
        <f t="shared" si="138"/>
        <v>0</v>
      </c>
      <c r="AA272" s="50">
        <f t="shared" si="139"/>
        <v>0</v>
      </c>
      <c r="AB272" s="51">
        <f t="shared" si="140"/>
        <v>0</v>
      </c>
      <c r="AC272" s="52">
        <f t="shared" si="133"/>
        <v>0</v>
      </c>
      <c r="AD272" s="53">
        <f t="shared" si="137"/>
        <v>0</v>
      </c>
      <c r="AE272" s="54">
        <f t="shared" si="134"/>
        <v>0</v>
      </c>
    </row>
    <row r="273" spans="1:31" ht="18" hidden="1" customHeight="1">
      <c r="A273" s="30">
        <v>221001</v>
      </c>
      <c r="B273" s="108">
        <v>2.5</v>
      </c>
      <c r="C273" s="32">
        <v>40</v>
      </c>
      <c r="D273" s="72" t="s">
        <v>327</v>
      </c>
      <c r="E273" s="73"/>
      <c r="F273" s="73"/>
      <c r="G273" s="73"/>
      <c r="H273" s="36"/>
      <c r="I273" s="36" t="s">
        <v>327</v>
      </c>
      <c r="J273" s="37"/>
      <c r="K273" s="38"/>
      <c r="L273" s="38"/>
      <c r="M273" s="38"/>
      <c r="N273" s="39"/>
      <c r="O273" s="386">
        <f t="shared" si="135"/>
        <v>0</v>
      </c>
      <c r="P273" s="41"/>
      <c r="Q273" s="42"/>
      <c r="R273" s="41">
        <f t="shared" si="132"/>
        <v>0</v>
      </c>
      <c r="S273" s="44">
        <f t="shared" si="136"/>
        <v>0</v>
      </c>
      <c r="T273" s="45"/>
      <c r="U273" s="46">
        <f t="shared" si="111"/>
        <v>0</v>
      </c>
      <c r="V273" s="66">
        <f t="shared" si="121"/>
        <v>0</v>
      </c>
      <c r="W273" s="48"/>
      <c r="X273" s="49">
        <f t="shared" si="141"/>
        <v>0</v>
      </c>
      <c r="Y273" s="50">
        <f t="shared" si="142"/>
        <v>0</v>
      </c>
      <c r="Z273" s="50">
        <f t="shared" si="138"/>
        <v>0</v>
      </c>
      <c r="AA273" s="50">
        <f t="shared" si="139"/>
        <v>0</v>
      </c>
      <c r="AB273" s="51">
        <f t="shared" si="140"/>
        <v>0</v>
      </c>
      <c r="AC273" s="52">
        <f t="shared" si="133"/>
        <v>0</v>
      </c>
      <c r="AD273" s="53">
        <f t="shared" si="137"/>
        <v>0</v>
      </c>
      <c r="AE273" s="54">
        <f t="shared" si="134"/>
        <v>0</v>
      </c>
    </row>
    <row r="274" spans="1:31" ht="18" hidden="1" customHeight="1">
      <c r="A274" s="30">
        <v>222001</v>
      </c>
      <c r="B274" s="108">
        <v>4</v>
      </c>
      <c r="C274" s="32">
        <v>40</v>
      </c>
      <c r="D274" s="72" t="s">
        <v>328</v>
      </c>
      <c r="E274" s="73"/>
      <c r="F274" s="73"/>
      <c r="G274" s="73"/>
      <c r="H274" s="36"/>
      <c r="I274" s="36" t="s">
        <v>328</v>
      </c>
      <c r="J274" s="37"/>
      <c r="K274" s="38"/>
      <c r="L274" s="38"/>
      <c r="M274" s="38"/>
      <c r="N274" s="39"/>
      <c r="O274" s="386">
        <f t="shared" si="135"/>
        <v>0</v>
      </c>
      <c r="P274" s="41"/>
      <c r="Q274" s="42"/>
      <c r="R274" s="41">
        <f t="shared" si="132"/>
        <v>0</v>
      </c>
      <c r="S274" s="44">
        <f t="shared" si="136"/>
        <v>0</v>
      </c>
      <c r="T274" s="45"/>
      <c r="U274" s="46">
        <f t="shared" si="111"/>
        <v>0</v>
      </c>
      <c r="V274" s="66">
        <f t="shared" si="121"/>
        <v>0</v>
      </c>
      <c r="W274" s="48"/>
      <c r="X274" s="49">
        <f t="shared" si="141"/>
        <v>0</v>
      </c>
      <c r="Y274" s="50">
        <f t="shared" si="142"/>
        <v>0</v>
      </c>
      <c r="Z274" s="50">
        <f t="shared" si="138"/>
        <v>0</v>
      </c>
      <c r="AA274" s="50">
        <f t="shared" si="139"/>
        <v>0</v>
      </c>
      <c r="AB274" s="51">
        <f t="shared" si="140"/>
        <v>0</v>
      </c>
      <c r="AC274" s="52">
        <f t="shared" si="133"/>
        <v>0</v>
      </c>
      <c r="AD274" s="53">
        <f t="shared" si="137"/>
        <v>0</v>
      </c>
      <c r="AE274" s="54">
        <f t="shared" si="134"/>
        <v>0</v>
      </c>
    </row>
    <row r="275" spans="1:31" ht="18" hidden="1" customHeight="1">
      <c r="A275" s="30">
        <v>226501</v>
      </c>
      <c r="B275" s="108">
        <v>4</v>
      </c>
      <c r="C275" s="32">
        <v>40</v>
      </c>
      <c r="D275" s="72" t="s">
        <v>329</v>
      </c>
      <c r="E275" s="73"/>
      <c r="F275" s="73"/>
      <c r="G275" s="73"/>
      <c r="H275" s="36"/>
      <c r="I275" s="36"/>
      <c r="J275" s="37"/>
      <c r="K275" s="38"/>
      <c r="L275" s="38"/>
      <c r="M275" s="38"/>
      <c r="N275" s="39"/>
      <c r="O275" s="386">
        <f t="shared" si="135"/>
        <v>0</v>
      </c>
      <c r="P275" s="41"/>
      <c r="Q275" s="42"/>
      <c r="R275" s="41">
        <f t="shared" si="132"/>
        <v>0</v>
      </c>
      <c r="S275" s="44">
        <f t="shared" si="136"/>
        <v>0</v>
      </c>
      <c r="T275" s="45"/>
      <c r="U275" s="46">
        <f t="shared" si="111"/>
        <v>0</v>
      </c>
      <c r="V275" s="66">
        <f t="shared" si="121"/>
        <v>0</v>
      </c>
      <c r="W275" s="48"/>
      <c r="X275" s="49">
        <f t="shared" si="141"/>
        <v>0</v>
      </c>
      <c r="Y275" s="50">
        <f t="shared" si="142"/>
        <v>0</v>
      </c>
      <c r="Z275" s="50">
        <f t="shared" si="138"/>
        <v>0</v>
      </c>
      <c r="AA275" s="50">
        <f t="shared" si="139"/>
        <v>0</v>
      </c>
      <c r="AB275" s="51">
        <f t="shared" si="140"/>
        <v>0</v>
      </c>
      <c r="AC275" s="52">
        <f t="shared" si="133"/>
        <v>0</v>
      </c>
      <c r="AD275" s="53">
        <f t="shared" si="137"/>
        <v>0</v>
      </c>
      <c r="AE275" s="54">
        <f t="shared" si="134"/>
        <v>0</v>
      </c>
    </row>
    <row r="276" spans="1:31" ht="18" hidden="1" customHeight="1">
      <c r="A276" s="82">
        <v>200100</v>
      </c>
      <c r="B276" s="157">
        <v>2.5</v>
      </c>
      <c r="C276" s="168">
        <v>25</v>
      </c>
      <c r="D276" s="84">
        <v>144</v>
      </c>
      <c r="E276" s="85">
        <v>744</v>
      </c>
      <c r="F276" s="85" t="s">
        <v>330</v>
      </c>
      <c r="G276" s="85">
        <v>8244</v>
      </c>
      <c r="H276" s="85"/>
      <c r="I276" s="171"/>
      <c r="J276" s="417"/>
      <c r="K276" s="418"/>
      <c r="L276" s="418"/>
      <c r="M276" s="418"/>
      <c r="N276" s="419"/>
      <c r="O276" s="386">
        <f t="shared" si="135"/>
        <v>0</v>
      </c>
      <c r="P276" s="41"/>
      <c r="Q276" s="420"/>
      <c r="R276" s="421">
        <f t="shared" si="132"/>
        <v>0</v>
      </c>
      <c r="S276" s="44">
        <f t="shared" si="136"/>
        <v>0</v>
      </c>
      <c r="T276" s="422"/>
      <c r="U276" s="423">
        <f t="shared" ref="U276:U333" si="143">SUM(S276:T276)</f>
        <v>0</v>
      </c>
      <c r="V276" s="66">
        <f t="shared" si="121"/>
        <v>0</v>
      </c>
      <c r="W276" s="424"/>
      <c r="X276" s="425">
        <f t="shared" si="141"/>
        <v>0</v>
      </c>
      <c r="Y276" s="426">
        <f t="shared" si="142"/>
        <v>0</v>
      </c>
      <c r="Z276" s="426">
        <f t="shared" si="138"/>
        <v>0</v>
      </c>
      <c r="AA276" s="426">
        <f t="shared" si="139"/>
        <v>0</v>
      </c>
      <c r="AB276" s="427">
        <f t="shared" si="140"/>
        <v>0</v>
      </c>
      <c r="AC276" s="428">
        <f t="shared" si="133"/>
        <v>0</v>
      </c>
      <c r="AD276" s="429">
        <f t="shared" si="137"/>
        <v>0</v>
      </c>
      <c r="AE276" s="437">
        <f t="shared" si="134"/>
        <v>0</v>
      </c>
    </row>
    <row r="277" spans="1:31" ht="18" customHeight="1" thickBot="1">
      <c r="A277" s="281" t="s">
        <v>331</v>
      </c>
      <c r="B277" s="282"/>
      <c r="C277" s="283"/>
      <c r="D277" s="282"/>
      <c r="E277" s="282"/>
      <c r="F277" s="282"/>
      <c r="G277" s="282"/>
      <c r="H277" s="282"/>
      <c r="I277" s="282"/>
      <c r="J277" s="285">
        <f t="shared" ref="J277:U277" si="144">SUM(J247:J276)</f>
        <v>67</v>
      </c>
      <c r="K277" s="285">
        <f t="shared" si="144"/>
        <v>18</v>
      </c>
      <c r="L277" s="285">
        <f t="shared" si="144"/>
        <v>84</v>
      </c>
      <c r="M277" s="285">
        <f t="shared" si="144"/>
        <v>0</v>
      </c>
      <c r="N277" s="286">
        <f t="shared" si="144"/>
        <v>0</v>
      </c>
      <c r="O277" s="287">
        <f t="shared" si="144"/>
        <v>169</v>
      </c>
      <c r="P277" s="288">
        <f t="shared" si="144"/>
        <v>0</v>
      </c>
      <c r="Q277" s="289">
        <f>SUM(Q247:Q276)</f>
        <v>328</v>
      </c>
      <c r="R277" s="288">
        <f t="shared" si="144"/>
        <v>328</v>
      </c>
      <c r="S277" s="290">
        <f t="shared" si="144"/>
        <v>377</v>
      </c>
      <c r="T277" s="291">
        <f t="shared" si="144"/>
        <v>120</v>
      </c>
      <c r="U277" s="292">
        <f t="shared" si="144"/>
        <v>497</v>
      </c>
      <c r="V277" s="66">
        <f t="shared" si="121"/>
        <v>0</v>
      </c>
      <c r="W277" s="382"/>
      <c r="X277" s="294">
        <f t="shared" ref="X277:AE277" si="145">SUM(X247:X276)</f>
        <v>2680</v>
      </c>
      <c r="Y277" s="291">
        <f t="shared" si="145"/>
        <v>720</v>
      </c>
      <c r="Z277" s="291">
        <f t="shared" si="145"/>
        <v>3360</v>
      </c>
      <c r="AA277" s="291">
        <f t="shared" si="145"/>
        <v>0</v>
      </c>
      <c r="AB277" s="295">
        <f t="shared" si="145"/>
        <v>0</v>
      </c>
      <c r="AC277" s="292">
        <f t="shared" si="145"/>
        <v>6760</v>
      </c>
      <c r="AD277" s="295">
        <f t="shared" si="145"/>
        <v>4160</v>
      </c>
      <c r="AE277" s="296">
        <f t="shared" si="145"/>
        <v>10920</v>
      </c>
    </row>
    <row r="278" spans="1:31" ht="18" customHeight="1">
      <c r="A278" s="77">
        <v>542000</v>
      </c>
      <c r="B278" s="229" t="s">
        <v>57</v>
      </c>
      <c r="C278" s="78">
        <v>25</v>
      </c>
      <c r="D278" s="79">
        <v>301</v>
      </c>
      <c r="E278" s="80">
        <v>801</v>
      </c>
      <c r="F278" s="80" t="s">
        <v>332</v>
      </c>
      <c r="G278" s="80">
        <v>9401</v>
      </c>
      <c r="H278" s="81"/>
      <c r="I278" s="81"/>
      <c r="J278" s="197">
        <v>24</v>
      </c>
      <c r="K278" s="384"/>
      <c r="L278" s="384"/>
      <c r="M278" s="384"/>
      <c r="N278" s="385"/>
      <c r="O278" s="386">
        <f t="shared" ref="O278:O282" si="146">SUM(J278:N278)</f>
        <v>24</v>
      </c>
      <c r="P278" s="41"/>
      <c r="Q278" s="387"/>
      <c r="R278" s="388">
        <f>SUM(P278:Q278)</f>
        <v>0</v>
      </c>
      <c r="S278" s="44">
        <f>SUM(O278,R278)</f>
        <v>24</v>
      </c>
      <c r="T278" s="301"/>
      <c r="U278" s="302">
        <f t="shared" si="143"/>
        <v>24</v>
      </c>
      <c r="V278" s="66">
        <f t="shared" si="121"/>
        <v>0</v>
      </c>
      <c r="W278" s="303"/>
      <c r="X278" s="304">
        <f>(J278*1000)/C278</f>
        <v>960</v>
      </c>
      <c r="Y278" s="305">
        <f>(K278*1000)/C278</f>
        <v>0</v>
      </c>
      <c r="Z278" s="305">
        <f>(L278*1000)/C278</f>
        <v>0</v>
      </c>
      <c r="AA278" s="305">
        <f>(M278*1000)/C278</f>
        <v>0</v>
      </c>
      <c r="AB278" s="306">
        <f>(N278*1000)/C278</f>
        <v>0</v>
      </c>
      <c r="AC278" s="307">
        <f>SUM(X278:AB278)</f>
        <v>960</v>
      </c>
      <c r="AD278" s="308">
        <f>(R278*1000)/C278</f>
        <v>0</v>
      </c>
      <c r="AE278" s="309">
        <f>SUM(AC278:AD278)</f>
        <v>960</v>
      </c>
    </row>
    <row r="279" spans="1:31" ht="18" customHeight="1">
      <c r="A279" s="77">
        <v>546001</v>
      </c>
      <c r="B279" s="229" t="s">
        <v>206</v>
      </c>
      <c r="C279" s="78">
        <v>25</v>
      </c>
      <c r="D279" s="79">
        <v>502</v>
      </c>
      <c r="E279" s="80"/>
      <c r="F279" s="80"/>
      <c r="G279" s="80"/>
      <c r="H279" s="81"/>
      <c r="I279" s="81"/>
      <c r="J279" s="197">
        <v>24</v>
      </c>
      <c r="K279" s="384"/>
      <c r="L279" s="384"/>
      <c r="M279" s="384"/>
      <c r="N279" s="385"/>
      <c r="O279" s="386">
        <f t="shared" si="146"/>
        <v>24</v>
      </c>
      <c r="P279" s="41"/>
      <c r="Q279" s="387"/>
      <c r="R279" s="388"/>
      <c r="S279" s="44">
        <f>SUM(O279,R279)</f>
        <v>24</v>
      </c>
      <c r="T279" s="319"/>
      <c r="U279" s="302">
        <f t="shared" si="143"/>
        <v>24</v>
      </c>
      <c r="V279" s="66">
        <f t="shared" si="121"/>
        <v>0</v>
      </c>
      <c r="W279" s="303"/>
      <c r="X279" s="304">
        <f>(J279*1000)/C279</f>
        <v>960</v>
      </c>
      <c r="Y279" s="305">
        <f>(K279*1000)/C279</f>
        <v>0</v>
      </c>
      <c r="Z279" s="305">
        <f>(L279*1000)/C279</f>
        <v>0</v>
      </c>
      <c r="AA279" s="305">
        <f>(M279*1000)/C279</f>
        <v>0</v>
      </c>
      <c r="AB279" s="306">
        <f>(N279*1000)/C279</f>
        <v>0</v>
      </c>
      <c r="AC279" s="307">
        <f>SUM(X279:AB279)</f>
        <v>960</v>
      </c>
      <c r="AD279" s="308"/>
      <c r="AE279" s="309">
        <f>SUM(AC279:AD279)</f>
        <v>960</v>
      </c>
    </row>
    <row r="280" spans="1:31" ht="18" customHeight="1">
      <c r="A280" s="77">
        <v>546001</v>
      </c>
      <c r="B280" s="229" t="s">
        <v>206</v>
      </c>
      <c r="C280" s="233" t="s">
        <v>27</v>
      </c>
      <c r="D280" s="438">
        <v>502</v>
      </c>
      <c r="E280" s="80"/>
      <c r="F280" s="80"/>
      <c r="G280" s="80"/>
      <c r="H280" s="81"/>
      <c r="I280" s="81"/>
      <c r="J280" s="197">
        <v>14</v>
      </c>
      <c r="K280" s="384"/>
      <c r="L280" s="384"/>
      <c r="M280" s="384"/>
      <c r="N280" s="385"/>
      <c r="O280" s="386">
        <f t="shared" si="146"/>
        <v>14</v>
      </c>
      <c r="P280" s="41"/>
      <c r="Q280" s="387"/>
      <c r="R280" s="388"/>
      <c r="S280" s="44"/>
      <c r="T280" s="145">
        <f>SUM(O280,R280)</f>
        <v>14</v>
      </c>
      <c r="U280" s="302">
        <f t="shared" si="143"/>
        <v>14</v>
      </c>
      <c r="V280" s="66">
        <f t="shared" si="121"/>
        <v>0</v>
      </c>
      <c r="W280" s="303"/>
      <c r="X280" s="304"/>
      <c r="Y280" s="305"/>
      <c r="Z280" s="305"/>
      <c r="AA280" s="305"/>
      <c r="AB280" s="306"/>
      <c r="AC280" s="307"/>
      <c r="AD280" s="308"/>
      <c r="AE280" s="309"/>
    </row>
    <row r="281" spans="1:31" ht="18" customHeight="1">
      <c r="A281" s="30">
        <v>546000</v>
      </c>
      <c r="B281" s="31" t="s">
        <v>57</v>
      </c>
      <c r="C281" s="32">
        <v>25</v>
      </c>
      <c r="D281" s="72">
        <v>302</v>
      </c>
      <c r="E281" s="73">
        <v>802</v>
      </c>
      <c r="F281" s="73" t="s">
        <v>333</v>
      </c>
      <c r="G281" s="73">
        <v>9402</v>
      </c>
      <c r="H281" s="36"/>
      <c r="I281" s="36"/>
      <c r="J281" s="71">
        <v>16</v>
      </c>
      <c r="K281" s="38"/>
      <c r="L281" s="38"/>
      <c r="M281" s="38"/>
      <c r="N281" s="39"/>
      <c r="O281" s="40">
        <f t="shared" si="146"/>
        <v>16</v>
      </c>
      <c r="P281" s="41"/>
      <c r="Q281" s="42"/>
      <c r="R281" s="41">
        <f>SUM(P281:Q281)</f>
        <v>0</v>
      </c>
      <c r="S281" s="44">
        <f>SUM(O281,R281)</f>
        <v>16</v>
      </c>
      <c r="T281" s="45"/>
      <c r="U281" s="46">
        <f t="shared" si="143"/>
        <v>16</v>
      </c>
      <c r="V281" s="66">
        <f t="shared" si="121"/>
        <v>0</v>
      </c>
      <c r="W281" s="48"/>
      <c r="X281" s="49">
        <f>(J281*1000)/C281</f>
        <v>640</v>
      </c>
      <c r="Y281" s="50">
        <f>(K281*1000)/C281</f>
        <v>0</v>
      </c>
      <c r="Z281" s="50">
        <f>(L281*1000)/C281</f>
        <v>0</v>
      </c>
      <c r="AA281" s="50">
        <f>(M281*1000)/C281</f>
        <v>0</v>
      </c>
      <c r="AB281" s="51">
        <f>(N281*1000)/C281</f>
        <v>0</v>
      </c>
      <c r="AC281" s="52">
        <f>SUM(X281:AB281)</f>
        <v>640</v>
      </c>
      <c r="AD281" s="53">
        <f>(R281*1000)/C281</f>
        <v>0</v>
      </c>
      <c r="AE281" s="54">
        <f>SUM(AC281:AD281)</f>
        <v>640</v>
      </c>
    </row>
    <row r="282" spans="1:31" ht="18" hidden="1" customHeight="1">
      <c r="A282" s="440">
        <v>546030</v>
      </c>
      <c r="B282" s="441" t="s">
        <v>57</v>
      </c>
      <c r="C282" s="168">
        <v>25</v>
      </c>
      <c r="D282" s="169" t="s">
        <v>334</v>
      </c>
      <c r="E282" s="170"/>
      <c r="F282" s="170"/>
      <c r="G282" s="170"/>
      <c r="H282" s="170"/>
      <c r="I282" s="171"/>
      <c r="J282" s="417"/>
      <c r="K282" s="418"/>
      <c r="L282" s="418"/>
      <c r="M282" s="418"/>
      <c r="N282" s="419"/>
      <c r="O282" s="442">
        <f t="shared" si="146"/>
        <v>0</v>
      </c>
      <c r="P282" s="41"/>
      <c r="Q282" s="420"/>
      <c r="R282" s="421">
        <f>SUM(P282:Q282)</f>
        <v>0</v>
      </c>
      <c r="S282" s="44">
        <f>SUM(O282,R282)</f>
        <v>0</v>
      </c>
      <c r="T282" s="422"/>
      <c r="U282" s="423">
        <f t="shared" si="143"/>
        <v>0</v>
      </c>
      <c r="V282" s="66">
        <f t="shared" si="121"/>
        <v>0</v>
      </c>
      <c r="W282" s="424"/>
      <c r="X282" s="425">
        <f>(J282*1000)/C282</f>
        <v>0</v>
      </c>
      <c r="Y282" s="426">
        <f>(K282*1000)/C282</f>
        <v>0</v>
      </c>
      <c r="Z282" s="426">
        <f>(L282*1000)/C282</f>
        <v>0</v>
      </c>
      <c r="AA282" s="426">
        <f>(M282*1000)/C282</f>
        <v>0</v>
      </c>
      <c r="AB282" s="427">
        <f>(N282*1000)/C282</f>
        <v>0</v>
      </c>
      <c r="AC282" s="428">
        <f>SUM(X282:AB282)</f>
        <v>0</v>
      </c>
      <c r="AD282" s="429">
        <f>(R282*1000)/C282</f>
        <v>0</v>
      </c>
      <c r="AE282" s="437">
        <f>SUM(AC282:AD282)</f>
        <v>0</v>
      </c>
    </row>
    <row r="283" spans="1:31" ht="18" customHeight="1" thickBot="1">
      <c r="A283" s="281" t="s">
        <v>335</v>
      </c>
      <c r="B283" s="282"/>
      <c r="C283" s="283"/>
      <c r="D283" s="282"/>
      <c r="E283" s="282"/>
      <c r="F283" s="282"/>
      <c r="G283" s="282"/>
      <c r="H283" s="282"/>
      <c r="I283" s="282"/>
      <c r="J283" s="284">
        <f t="shared" ref="J283:U283" si="147">SUM(J278:J282)</f>
        <v>78</v>
      </c>
      <c r="K283" s="285">
        <f t="shared" si="147"/>
        <v>0</v>
      </c>
      <c r="L283" s="285">
        <f t="shared" si="147"/>
        <v>0</v>
      </c>
      <c r="M283" s="285">
        <f t="shared" si="147"/>
        <v>0</v>
      </c>
      <c r="N283" s="286">
        <f t="shared" si="147"/>
        <v>0</v>
      </c>
      <c r="O283" s="287">
        <f t="shared" si="147"/>
        <v>78</v>
      </c>
      <c r="P283" s="288">
        <f t="shared" si="147"/>
        <v>0</v>
      </c>
      <c r="Q283" s="289">
        <f t="shared" si="147"/>
        <v>0</v>
      </c>
      <c r="R283" s="288">
        <f t="shared" si="147"/>
        <v>0</v>
      </c>
      <c r="S283" s="290">
        <f t="shared" si="147"/>
        <v>64</v>
      </c>
      <c r="T283" s="291">
        <f t="shared" si="147"/>
        <v>14</v>
      </c>
      <c r="U283" s="292">
        <f t="shared" si="147"/>
        <v>78</v>
      </c>
      <c r="V283" s="66">
        <f t="shared" si="121"/>
        <v>0</v>
      </c>
      <c r="W283" s="382"/>
      <c r="X283" s="294">
        <f t="shared" ref="X283:AE283" si="148">SUM(X278:X282)</f>
        <v>2560</v>
      </c>
      <c r="Y283" s="291">
        <f t="shared" si="148"/>
        <v>0</v>
      </c>
      <c r="Z283" s="291">
        <f t="shared" si="148"/>
        <v>0</v>
      </c>
      <c r="AA283" s="291">
        <f t="shared" si="148"/>
        <v>0</v>
      </c>
      <c r="AB283" s="295">
        <f t="shared" si="148"/>
        <v>0</v>
      </c>
      <c r="AC283" s="292">
        <f t="shared" si="148"/>
        <v>2560</v>
      </c>
      <c r="AD283" s="295">
        <f t="shared" si="148"/>
        <v>0</v>
      </c>
      <c r="AE283" s="296">
        <f t="shared" si="148"/>
        <v>2560</v>
      </c>
    </row>
    <row r="284" spans="1:31" ht="18" customHeight="1">
      <c r="A284" s="443">
        <v>433000</v>
      </c>
      <c r="B284" s="193" t="s">
        <v>57</v>
      </c>
      <c r="C284" s="238">
        <v>25</v>
      </c>
      <c r="D284" s="33">
        <v>384</v>
      </c>
      <c r="E284" s="34">
        <v>884</v>
      </c>
      <c r="F284" s="314"/>
      <c r="G284" s="34"/>
      <c r="H284" s="35"/>
      <c r="I284" s="35"/>
      <c r="J284" s="197">
        <v>24</v>
      </c>
      <c r="K284" s="198">
        <v>8</v>
      </c>
      <c r="L284" s="444"/>
      <c r="M284" s="198"/>
      <c r="N284" s="199"/>
      <c r="O284" s="386">
        <f t="shared" ref="O284:O333" si="149">SUM(J284:N284)</f>
        <v>32</v>
      </c>
      <c r="P284" s="41"/>
      <c r="Q284" s="387"/>
      <c r="R284" s="388">
        <f t="shared" ref="R284:R328" si="150">SUM(P284:Q284)</f>
        <v>0</v>
      </c>
      <c r="S284" s="44">
        <f t="shared" ref="S284:S320" si="151">SUM(O284,R284)</f>
        <v>32</v>
      </c>
      <c r="T284" s="301"/>
      <c r="U284" s="302">
        <f t="shared" si="143"/>
        <v>32</v>
      </c>
      <c r="V284" s="66">
        <f t="shared" si="121"/>
        <v>0</v>
      </c>
      <c r="W284" s="303"/>
      <c r="X284" s="304">
        <f>(J284*1000)/C284</f>
        <v>960</v>
      </c>
      <c r="Y284" s="305">
        <f>(K284*1000)/C284</f>
        <v>320</v>
      </c>
      <c r="Z284" s="305">
        <f>(L284*1000)/C284</f>
        <v>0</v>
      </c>
      <c r="AA284" s="305">
        <f>(M284*1000)/C284</f>
        <v>0</v>
      </c>
      <c r="AB284" s="306">
        <f>(N284*1000)/C284</f>
        <v>0</v>
      </c>
      <c r="AC284" s="307">
        <f t="shared" ref="AC284:AC333" si="152">SUM(X284:AB284)</f>
        <v>1280</v>
      </c>
      <c r="AD284" s="308">
        <f>(R284*1000)/C284</f>
        <v>0</v>
      </c>
      <c r="AE284" s="309">
        <f t="shared" ref="AE284:AE333" si="153">SUM(AC284:AD284)</f>
        <v>1280</v>
      </c>
    </row>
    <row r="285" spans="1:31" ht="18" customHeight="1">
      <c r="A285" s="443">
        <v>433060</v>
      </c>
      <c r="B285" s="445" t="s">
        <v>57</v>
      </c>
      <c r="C285" s="238">
        <v>25</v>
      </c>
      <c r="D285" s="33"/>
      <c r="E285" s="34"/>
      <c r="F285" s="314" t="s">
        <v>336</v>
      </c>
      <c r="G285" s="34"/>
      <c r="H285" s="35"/>
      <c r="I285" s="35"/>
      <c r="J285" s="197"/>
      <c r="K285" s="198"/>
      <c r="L285" s="315">
        <v>8</v>
      </c>
      <c r="M285" s="198"/>
      <c r="N285" s="199"/>
      <c r="O285" s="386">
        <f t="shared" si="149"/>
        <v>8</v>
      </c>
      <c r="P285" s="41"/>
      <c r="Q285" s="387"/>
      <c r="R285" s="388"/>
      <c r="S285" s="44">
        <f t="shared" si="151"/>
        <v>8</v>
      </c>
      <c r="T285" s="301"/>
      <c r="U285" s="302">
        <f t="shared" si="143"/>
        <v>8</v>
      </c>
      <c r="V285" s="66">
        <f t="shared" si="121"/>
        <v>0</v>
      </c>
      <c r="W285" s="303"/>
      <c r="X285" s="304"/>
      <c r="Y285" s="305"/>
      <c r="Z285" s="305">
        <f>(L285*1000)/C285</f>
        <v>320</v>
      </c>
      <c r="AA285" s="305">
        <f>(M285*1000)/C285</f>
        <v>0</v>
      </c>
      <c r="AB285" s="306">
        <f>(N285*1000)/C285</f>
        <v>0</v>
      </c>
      <c r="AC285" s="307">
        <f t="shared" si="152"/>
        <v>320</v>
      </c>
      <c r="AD285" s="308"/>
      <c r="AE285" s="309">
        <f t="shared" si="153"/>
        <v>320</v>
      </c>
    </row>
    <row r="286" spans="1:31" ht="18" customHeight="1">
      <c r="A286" s="443">
        <v>433760</v>
      </c>
      <c r="B286" s="445" t="s">
        <v>57</v>
      </c>
      <c r="C286" s="238">
        <v>25</v>
      </c>
      <c r="D286" s="33"/>
      <c r="E286" s="34"/>
      <c r="F286" s="314" t="s">
        <v>337</v>
      </c>
      <c r="G286" s="34"/>
      <c r="H286" s="35"/>
      <c r="I286" s="35"/>
      <c r="J286" s="197"/>
      <c r="K286" s="198"/>
      <c r="L286" s="315">
        <v>16</v>
      </c>
      <c r="M286" s="198"/>
      <c r="N286" s="447"/>
      <c r="O286" s="386">
        <f>SUM(J286:N286)</f>
        <v>16</v>
      </c>
      <c r="P286" s="41"/>
      <c r="Q286" s="387"/>
      <c r="R286" s="388"/>
      <c r="S286" s="44">
        <f>SUM(O286,R286)</f>
        <v>16</v>
      </c>
      <c r="T286" s="301"/>
      <c r="U286" s="302">
        <f>SUM(S286:T286)</f>
        <v>16</v>
      </c>
      <c r="V286" s="66">
        <f>O286+R286-U286</f>
        <v>0</v>
      </c>
      <c r="W286" s="303"/>
      <c r="X286" s="304"/>
      <c r="Y286" s="305"/>
      <c r="Z286" s="305">
        <f>(L286*1000)/C286</f>
        <v>640</v>
      </c>
      <c r="AA286" s="305"/>
      <c r="AB286" s="306"/>
      <c r="AC286" s="307">
        <f>SUM(X286:AB286)</f>
        <v>640</v>
      </c>
      <c r="AD286" s="308"/>
      <c r="AE286" s="309">
        <f>SUM(AC286:AD286)</f>
        <v>640</v>
      </c>
    </row>
    <row r="287" spans="1:31" ht="18" customHeight="1">
      <c r="A287" s="443">
        <v>433782</v>
      </c>
      <c r="B287" s="445" t="s">
        <v>57</v>
      </c>
      <c r="C287" s="238">
        <v>40</v>
      </c>
      <c r="D287" s="33"/>
      <c r="E287" s="34"/>
      <c r="F287" s="926" t="s">
        <v>498</v>
      </c>
      <c r="G287" s="34"/>
      <c r="H287" s="35"/>
      <c r="I287" s="35"/>
      <c r="J287" s="197"/>
      <c r="K287" s="198"/>
      <c r="L287" s="315"/>
      <c r="M287" s="198"/>
      <c r="N287" s="447"/>
      <c r="O287" s="386">
        <f t="shared" ref="O287:O289" si="154">SUM(J287:N287)</f>
        <v>0</v>
      </c>
      <c r="P287" s="41"/>
      <c r="Q287" s="387"/>
      <c r="R287" s="388"/>
      <c r="S287" s="44">
        <f>SUM(O287,R287)</f>
        <v>0</v>
      </c>
      <c r="T287" s="319"/>
      <c r="U287" s="302">
        <f t="shared" ref="U287:U291" si="155">SUM(S287:T287)</f>
        <v>0</v>
      </c>
      <c r="V287" s="66">
        <f t="shared" ref="V287:V335" si="156">O287+R287-U287</f>
        <v>0</v>
      </c>
      <c r="W287" s="303"/>
      <c r="X287" s="304"/>
      <c r="Y287" s="305"/>
      <c r="Z287" s="305">
        <f t="shared" ref="Z287:Z320" si="157">(L287*1000)/C287</f>
        <v>0</v>
      </c>
      <c r="AA287" s="305"/>
      <c r="AB287" s="306"/>
      <c r="AC287" s="307">
        <f t="shared" ref="AC287:AC292" si="158">SUM(X287:AB287)</f>
        <v>0</v>
      </c>
      <c r="AD287" s="308"/>
      <c r="AE287" s="309">
        <f t="shared" ref="AE287:AE291" si="159">SUM(AC287:AD287)</f>
        <v>0</v>
      </c>
    </row>
    <row r="288" spans="1:31" ht="18" customHeight="1">
      <c r="A288" s="443">
        <v>433783</v>
      </c>
      <c r="B288" s="445" t="s">
        <v>57</v>
      </c>
      <c r="C288" s="238" t="s">
        <v>27</v>
      </c>
      <c r="D288" s="33"/>
      <c r="E288" s="34"/>
      <c r="F288" s="926" t="s">
        <v>499</v>
      </c>
      <c r="G288" s="34"/>
      <c r="H288" s="35"/>
      <c r="I288" s="35"/>
      <c r="J288" s="197"/>
      <c r="K288" s="198"/>
      <c r="L288" s="315"/>
      <c r="M288" s="198"/>
      <c r="N288" s="447"/>
      <c r="O288" s="386">
        <f t="shared" si="154"/>
        <v>0</v>
      </c>
      <c r="P288" s="41"/>
      <c r="Q288" s="387"/>
      <c r="R288" s="388"/>
      <c r="S288" s="44"/>
      <c r="T288" s="145">
        <f>SUM(O288,R288)</f>
        <v>0</v>
      </c>
      <c r="U288" s="302">
        <f t="shared" si="155"/>
        <v>0</v>
      </c>
      <c r="V288" s="66">
        <f t="shared" si="156"/>
        <v>0</v>
      </c>
      <c r="W288" s="303"/>
      <c r="X288" s="304"/>
      <c r="Y288" s="305"/>
      <c r="Z288" s="305"/>
      <c r="AA288" s="305"/>
      <c r="AB288" s="306"/>
      <c r="AC288" s="307">
        <f t="shared" si="158"/>
        <v>0</v>
      </c>
      <c r="AD288" s="308"/>
      <c r="AE288" s="309">
        <f t="shared" si="159"/>
        <v>0</v>
      </c>
    </row>
    <row r="289" spans="1:31" ht="18" customHeight="1">
      <c r="A289" s="443">
        <v>433774</v>
      </c>
      <c r="B289" s="445" t="s">
        <v>57</v>
      </c>
      <c r="C289" s="238">
        <v>40</v>
      </c>
      <c r="D289" s="33"/>
      <c r="E289" s="34"/>
      <c r="F289" s="926" t="s">
        <v>500</v>
      </c>
      <c r="G289" s="34"/>
      <c r="H289" s="35"/>
      <c r="I289" s="35"/>
      <c r="J289" s="197"/>
      <c r="K289" s="198"/>
      <c r="L289" s="315"/>
      <c r="M289" s="198"/>
      <c r="N289" s="447"/>
      <c r="O289" s="386">
        <f t="shared" si="154"/>
        <v>0</v>
      </c>
      <c r="P289" s="41"/>
      <c r="Q289" s="387"/>
      <c r="R289" s="388"/>
      <c r="S289" s="44">
        <f>SUM(O289,R289)</f>
        <v>0</v>
      </c>
      <c r="T289" s="319"/>
      <c r="U289" s="302">
        <f t="shared" si="155"/>
        <v>0</v>
      </c>
      <c r="V289" s="66">
        <f t="shared" si="156"/>
        <v>0</v>
      </c>
      <c r="W289" s="303"/>
      <c r="X289" s="304"/>
      <c r="Y289" s="305"/>
      <c r="Z289" s="305">
        <f t="shared" si="157"/>
        <v>0</v>
      </c>
      <c r="AA289" s="305"/>
      <c r="AB289" s="306"/>
      <c r="AC289" s="307">
        <f t="shared" si="158"/>
        <v>0</v>
      </c>
      <c r="AD289" s="308"/>
      <c r="AE289" s="309">
        <f t="shared" si="159"/>
        <v>0</v>
      </c>
    </row>
    <row r="290" spans="1:31" ht="17.25" customHeight="1">
      <c r="A290" s="443">
        <v>433779</v>
      </c>
      <c r="B290" s="445" t="s">
        <v>57</v>
      </c>
      <c r="C290" s="238" t="s">
        <v>27</v>
      </c>
      <c r="D290" s="33"/>
      <c r="E290" s="34"/>
      <c r="F290" s="314" t="s">
        <v>484</v>
      </c>
      <c r="G290" s="34"/>
      <c r="H290" s="35"/>
      <c r="I290" s="35"/>
      <c r="J290" s="197"/>
      <c r="K290" s="198"/>
      <c r="L290" s="315">
        <v>50</v>
      </c>
      <c r="M290" s="198"/>
      <c r="N290" s="199"/>
      <c r="O290" s="386">
        <f t="shared" si="149"/>
        <v>50</v>
      </c>
      <c r="P290" s="41"/>
      <c r="Q290" s="387"/>
      <c r="R290" s="388"/>
      <c r="S290" s="44"/>
      <c r="T290" s="145">
        <f>SUM(O290,R290)</f>
        <v>50</v>
      </c>
      <c r="U290" s="302">
        <f t="shared" si="155"/>
        <v>50</v>
      </c>
      <c r="V290" s="66">
        <f t="shared" si="156"/>
        <v>0</v>
      </c>
      <c r="W290" s="303"/>
      <c r="X290" s="304"/>
      <c r="Y290" s="305"/>
      <c r="Z290" s="305"/>
      <c r="AA290" s="305"/>
      <c r="AB290" s="306"/>
      <c r="AC290" s="307">
        <f t="shared" si="158"/>
        <v>0</v>
      </c>
      <c r="AD290" s="308"/>
      <c r="AE290" s="309">
        <f t="shared" si="159"/>
        <v>0</v>
      </c>
    </row>
    <row r="291" spans="1:31" ht="15.75">
      <c r="A291" s="443">
        <v>433780</v>
      </c>
      <c r="B291" s="445" t="s">
        <v>57</v>
      </c>
      <c r="C291" s="238" t="s">
        <v>27</v>
      </c>
      <c r="D291" s="33"/>
      <c r="E291" s="34"/>
      <c r="F291" s="314" t="s">
        <v>485</v>
      </c>
      <c r="G291" s="34"/>
      <c r="H291" s="35"/>
      <c r="I291" s="35"/>
      <c r="J291" s="197"/>
      <c r="K291" s="198"/>
      <c r="L291" s="315">
        <v>10</v>
      </c>
      <c r="M291" s="198"/>
      <c r="N291" s="446"/>
      <c r="O291" s="386">
        <f t="shared" si="149"/>
        <v>10</v>
      </c>
      <c r="P291" s="41"/>
      <c r="Q291" s="387"/>
      <c r="R291" s="388"/>
      <c r="S291" s="44"/>
      <c r="T291" s="145">
        <f>SUM(O291,R291)</f>
        <v>10</v>
      </c>
      <c r="U291" s="302">
        <f t="shared" si="155"/>
        <v>10</v>
      </c>
      <c r="V291" s="66">
        <f t="shared" si="156"/>
        <v>0</v>
      </c>
      <c r="W291" s="303"/>
      <c r="X291" s="304"/>
      <c r="Y291" s="305"/>
      <c r="Z291" s="305"/>
      <c r="AA291" s="305"/>
      <c r="AB291" s="306"/>
      <c r="AC291" s="307">
        <f t="shared" si="158"/>
        <v>0</v>
      </c>
      <c r="AD291" s="308"/>
      <c r="AE291" s="309">
        <f t="shared" si="159"/>
        <v>0</v>
      </c>
    </row>
    <row r="292" spans="1:31" ht="18" customHeight="1">
      <c r="A292" s="348">
        <v>433781</v>
      </c>
      <c r="B292" s="191" t="s">
        <v>57</v>
      </c>
      <c r="C292" s="180">
        <v>40</v>
      </c>
      <c r="D292" s="73"/>
      <c r="E292" s="73"/>
      <c r="F292" s="135" t="s">
        <v>486</v>
      </c>
      <c r="G292" s="73"/>
      <c r="H292" s="73"/>
      <c r="I292" s="73"/>
      <c r="J292" s="58"/>
      <c r="K292" s="58"/>
      <c r="L292" s="338">
        <v>15</v>
      </c>
      <c r="M292" s="58"/>
      <c r="N292" s="258"/>
      <c r="O292" s="386">
        <f t="shared" si="149"/>
        <v>15</v>
      </c>
      <c r="P292" s="42"/>
      <c r="Q292" s="42"/>
      <c r="R292" s="42"/>
      <c r="S292" s="44">
        <f>SUM(O292,R292)</f>
        <v>15</v>
      </c>
      <c r="T292" s="45"/>
      <c r="U292" s="302">
        <f t="shared" si="143"/>
        <v>15</v>
      </c>
      <c r="V292" s="66">
        <f t="shared" si="156"/>
        <v>0</v>
      </c>
      <c r="W292" s="467"/>
      <c r="X292" s="304"/>
      <c r="Y292" s="304"/>
      <c r="Z292" s="305">
        <f t="shared" si="157"/>
        <v>375</v>
      </c>
      <c r="AA292" s="304"/>
      <c r="AB292" s="304"/>
      <c r="AC292" s="307">
        <f t="shared" si="158"/>
        <v>375</v>
      </c>
      <c r="AD292" s="918"/>
      <c r="AE292" s="308">
        <f t="shared" si="153"/>
        <v>375</v>
      </c>
    </row>
    <row r="293" spans="1:31" ht="18" customHeight="1">
      <c r="A293" s="443">
        <v>433700</v>
      </c>
      <c r="B293" s="445" t="s">
        <v>57</v>
      </c>
      <c r="C293" s="238">
        <v>25</v>
      </c>
      <c r="D293" s="33"/>
      <c r="E293" s="34"/>
      <c r="F293" s="34"/>
      <c r="G293" s="34"/>
      <c r="H293" s="35">
        <v>6884</v>
      </c>
      <c r="I293" s="35"/>
      <c r="J293" s="197"/>
      <c r="K293" s="198"/>
      <c r="L293" s="198"/>
      <c r="M293" s="198"/>
      <c r="N293" s="925"/>
      <c r="O293" s="386">
        <f t="shared" si="149"/>
        <v>0</v>
      </c>
      <c r="P293" s="41"/>
      <c r="Q293" s="387"/>
      <c r="R293" s="388"/>
      <c r="S293" s="44">
        <f t="shared" ref="S293:S294" si="160">SUM(O293,R293)</f>
        <v>0</v>
      </c>
      <c r="T293" s="301"/>
      <c r="U293" s="302">
        <f t="shared" si="143"/>
        <v>0</v>
      </c>
      <c r="V293" s="66">
        <f t="shared" si="156"/>
        <v>0</v>
      </c>
      <c r="W293" s="303"/>
      <c r="X293" s="304"/>
      <c r="Y293" s="305"/>
      <c r="Z293" s="305">
        <f t="shared" si="157"/>
        <v>0</v>
      </c>
      <c r="AA293" s="305"/>
      <c r="AB293" s="306">
        <f>(N293*1000)/C293</f>
        <v>0</v>
      </c>
      <c r="AC293" s="307">
        <f t="shared" si="152"/>
        <v>0</v>
      </c>
      <c r="AD293" s="308"/>
      <c r="AE293" s="309">
        <f t="shared" si="153"/>
        <v>0</v>
      </c>
    </row>
    <row r="294" spans="1:31" ht="18" hidden="1" customHeight="1">
      <c r="A294" s="443">
        <v>433701</v>
      </c>
      <c r="B294" s="445">
        <v>4</v>
      </c>
      <c r="C294" s="238">
        <v>25</v>
      </c>
      <c r="D294" s="33"/>
      <c r="E294" s="34"/>
      <c r="F294" s="34"/>
      <c r="G294" s="34"/>
      <c r="H294" s="35">
        <v>6984</v>
      </c>
      <c r="I294" s="35"/>
      <c r="J294" s="197"/>
      <c r="K294" s="198"/>
      <c r="L294" s="198"/>
      <c r="M294" s="198"/>
      <c r="N294" s="446"/>
      <c r="O294" s="386">
        <f t="shared" si="149"/>
        <v>0</v>
      </c>
      <c r="P294" s="41"/>
      <c r="Q294" s="387"/>
      <c r="R294" s="388"/>
      <c r="S294" s="44">
        <f t="shared" si="160"/>
        <v>0</v>
      </c>
      <c r="T294" s="301"/>
      <c r="U294" s="302">
        <f t="shared" si="143"/>
        <v>0</v>
      </c>
      <c r="V294" s="66">
        <f t="shared" si="156"/>
        <v>0</v>
      </c>
      <c r="W294" s="303"/>
      <c r="X294" s="304"/>
      <c r="Y294" s="305"/>
      <c r="Z294" s="305">
        <f t="shared" si="157"/>
        <v>0</v>
      </c>
      <c r="AA294" s="305"/>
      <c r="AB294" s="306">
        <f>(N294*1000)/C294</f>
        <v>0</v>
      </c>
      <c r="AC294" s="307">
        <f t="shared" si="152"/>
        <v>0</v>
      </c>
      <c r="AD294" s="308"/>
      <c r="AE294" s="309">
        <f t="shared" si="153"/>
        <v>0</v>
      </c>
    </row>
    <row r="295" spans="1:31" ht="18" customHeight="1">
      <c r="A295" s="443">
        <v>433001</v>
      </c>
      <c r="B295" s="445">
        <v>4</v>
      </c>
      <c r="C295" s="238">
        <v>25</v>
      </c>
      <c r="D295" s="33">
        <v>584</v>
      </c>
      <c r="E295" s="34">
        <v>984</v>
      </c>
      <c r="F295" s="34"/>
      <c r="G295" s="34"/>
      <c r="H295" s="35"/>
      <c r="I295" s="35"/>
      <c r="J295" s="197">
        <v>11</v>
      </c>
      <c r="K295" s="198">
        <v>5</v>
      </c>
      <c r="L295" s="198"/>
      <c r="M295" s="198"/>
      <c r="N295" s="199"/>
      <c r="O295" s="386">
        <f t="shared" si="149"/>
        <v>16</v>
      </c>
      <c r="P295" s="388"/>
      <c r="Q295" s="387"/>
      <c r="R295" s="388">
        <f t="shared" si="150"/>
        <v>0</v>
      </c>
      <c r="S295" s="824">
        <f t="shared" si="151"/>
        <v>16</v>
      </c>
      <c r="T295" s="301"/>
      <c r="U295" s="302">
        <f t="shared" si="143"/>
        <v>16</v>
      </c>
      <c r="V295" s="916">
        <f t="shared" si="156"/>
        <v>0</v>
      </c>
      <c r="W295" s="303"/>
      <c r="X295" s="304">
        <f t="shared" ref="X295:X306" si="161">(J295*1000)/C295</f>
        <v>440</v>
      </c>
      <c r="Y295" s="305">
        <f t="shared" ref="Y295:Y320" si="162">(K295*1000)/C295</f>
        <v>200</v>
      </c>
      <c r="Z295" s="305">
        <f t="shared" si="157"/>
        <v>0</v>
      </c>
      <c r="AA295" s="305">
        <f t="shared" ref="AA295:AA320" si="163">(M295*1000)/C295</f>
        <v>0</v>
      </c>
      <c r="AB295" s="306">
        <f t="shared" ref="AB295:AB320" si="164">(N295*1000)/C295</f>
        <v>0</v>
      </c>
      <c r="AC295" s="307">
        <f t="shared" si="152"/>
        <v>640</v>
      </c>
      <c r="AD295" s="308">
        <f t="shared" ref="AD295:AD304" si="165">(R295*1000)/C295</f>
        <v>0</v>
      </c>
      <c r="AE295" s="309">
        <f t="shared" si="153"/>
        <v>640</v>
      </c>
    </row>
    <row r="296" spans="1:31" ht="18" hidden="1" customHeight="1">
      <c r="A296" s="443">
        <v>434000</v>
      </c>
      <c r="B296" s="445" t="s">
        <v>57</v>
      </c>
      <c r="C296" s="238">
        <v>25</v>
      </c>
      <c r="D296" s="33">
        <v>385</v>
      </c>
      <c r="E296" s="34"/>
      <c r="F296" s="34"/>
      <c r="G296" s="34"/>
      <c r="H296" s="35"/>
      <c r="I296" s="35"/>
      <c r="J296" s="71"/>
      <c r="K296" s="58"/>
      <c r="L296" s="58"/>
      <c r="M296" s="58"/>
      <c r="N296" s="59"/>
      <c r="O296" s="386">
        <f t="shared" si="149"/>
        <v>0</v>
      </c>
      <c r="P296" s="41"/>
      <c r="Q296" s="42"/>
      <c r="R296" s="41">
        <f t="shared" si="150"/>
        <v>0</v>
      </c>
      <c r="S296" s="44">
        <f t="shared" si="151"/>
        <v>0</v>
      </c>
      <c r="T296" s="45"/>
      <c r="U296" s="46">
        <f t="shared" si="143"/>
        <v>0</v>
      </c>
      <c r="V296" s="66">
        <f t="shared" si="156"/>
        <v>0</v>
      </c>
      <c r="W296" s="48"/>
      <c r="X296" s="49">
        <f t="shared" si="161"/>
        <v>0</v>
      </c>
      <c r="Y296" s="50">
        <f t="shared" si="162"/>
        <v>0</v>
      </c>
      <c r="Z296" s="50">
        <f t="shared" si="157"/>
        <v>0</v>
      </c>
      <c r="AA296" s="50">
        <f t="shared" si="163"/>
        <v>0</v>
      </c>
      <c r="AB296" s="51">
        <f t="shared" si="164"/>
        <v>0</v>
      </c>
      <c r="AC296" s="52">
        <f t="shared" si="152"/>
        <v>0</v>
      </c>
      <c r="AD296" s="53">
        <f t="shared" si="165"/>
        <v>0</v>
      </c>
      <c r="AE296" s="54">
        <f t="shared" si="153"/>
        <v>0</v>
      </c>
    </row>
    <row r="297" spans="1:31" ht="18" hidden="1" customHeight="1">
      <c r="A297" s="443">
        <v>434001</v>
      </c>
      <c r="B297" s="445">
        <v>3.5</v>
      </c>
      <c r="C297" s="238">
        <v>25</v>
      </c>
      <c r="D297" s="33">
        <v>585</v>
      </c>
      <c r="E297" s="34"/>
      <c r="F297" s="34"/>
      <c r="G297" s="34"/>
      <c r="H297" s="35"/>
      <c r="I297" s="35"/>
      <c r="J297" s="71"/>
      <c r="K297" s="58"/>
      <c r="L297" s="58"/>
      <c r="M297" s="58"/>
      <c r="N297" s="59"/>
      <c r="O297" s="386">
        <f t="shared" si="149"/>
        <v>0</v>
      </c>
      <c r="P297" s="41"/>
      <c r="Q297" s="42"/>
      <c r="R297" s="41">
        <f t="shared" si="150"/>
        <v>0</v>
      </c>
      <c r="S297" s="44">
        <f t="shared" si="151"/>
        <v>0</v>
      </c>
      <c r="T297" s="45"/>
      <c r="U297" s="46">
        <f t="shared" si="143"/>
        <v>0</v>
      </c>
      <c r="V297" s="66">
        <f t="shared" si="156"/>
        <v>0</v>
      </c>
      <c r="W297" s="48"/>
      <c r="X297" s="49">
        <f t="shared" si="161"/>
        <v>0</v>
      </c>
      <c r="Y297" s="50">
        <f t="shared" si="162"/>
        <v>0</v>
      </c>
      <c r="Z297" s="50">
        <f t="shared" si="157"/>
        <v>0</v>
      </c>
      <c r="AA297" s="50">
        <f t="shared" si="163"/>
        <v>0</v>
      </c>
      <c r="AB297" s="51">
        <f t="shared" si="164"/>
        <v>0</v>
      </c>
      <c r="AC297" s="52">
        <f t="shared" si="152"/>
        <v>0</v>
      </c>
      <c r="AD297" s="53">
        <f t="shared" si="165"/>
        <v>0</v>
      </c>
      <c r="AE297" s="54">
        <f t="shared" si="153"/>
        <v>0</v>
      </c>
    </row>
    <row r="298" spans="1:31" ht="18" customHeight="1">
      <c r="A298" s="443">
        <v>433010</v>
      </c>
      <c r="B298" s="445" t="s">
        <v>57</v>
      </c>
      <c r="C298" s="238">
        <v>25</v>
      </c>
      <c r="D298" s="33" t="s">
        <v>338</v>
      </c>
      <c r="E298" s="34" t="s">
        <v>339</v>
      </c>
      <c r="F298" s="34"/>
      <c r="G298" s="34"/>
      <c r="H298" s="35"/>
      <c r="I298" s="35"/>
      <c r="J298" s="71"/>
      <c r="K298" s="58">
        <v>5</v>
      </c>
      <c r="L298" s="58"/>
      <c r="M298" s="58"/>
      <c r="N298" s="59"/>
      <c r="O298" s="386">
        <f t="shared" si="149"/>
        <v>5</v>
      </c>
      <c r="P298" s="41"/>
      <c r="Q298" s="42"/>
      <c r="R298" s="41">
        <f t="shared" si="150"/>
        <v>0</v>
      </c>
      <c r="S298" s="44">
        <f t="shared" si="151"/>
        <v>5</v>
      </c>
      <c r="T298" s="45"/>
      <c r="U298" s="46">
        <f t="shared" si="143"/>
        <v>5</v>
      </c>
      <c r="V298" s="66">
        <f t="shared" si="156"/>
        <v>0</v>
      </c>
      <c r="W298" s="48" t="s">
        <v>288</v>
      </c>
      <c r="X298" s="49">
        <f t="shared" si="161"/>
        <v>0</v>
      </c>
      <c r="Y298" s="50">
        <f t="shared" si="162"/>
        <v>200</v>
      </c>
      <c r="Z298" s="50">
        <f t="shared" si="157"/>
        <v>0</v>
      </c>
      <c r="AA298" s="50">
        <f t="shared" si="163"/>
        <v>0</v>
      </c>
      <c r="AB298" s="51">
        <f t="shared" si="164"/>
        <v>0</v>
      </c>
      <c r="AC298" s="52">
        <f t="shared" si="152"/>
        <v>200</v>
      </c>
      <c r="AD298" s="53">
        <f t="shared" si="165"/>
        <v>0</v>
      </c>
      <c r="AE298" s="54">
        <f t="shared" si="153"/>
        <v>200</v>
      </c>
    </row>
    <row r="299" spans="1:31" ht="18" hidden="1" customHeight="1">
      <c r="A299" s="443">
        <v>433011</v>
      </c>
      <c r="B299" s="445">
        <v>4</v>
      </c>
      <c r="C299" s="238">
        <v>25</v>
      </c>
      <c r="D299" s="33" t="s">
        <v>340</v>
      </c>
      <c r="E299" s="34" t="s">
        <v>341</v>
      </c>
      <c r="F299" s="34"/>
      <c r="G299" s="34"/>
      <c r="H299" s="35"/>
      <c r="I299" s="35"/>
      <c r="J299" s="71"/>
      <c r="K299" s="58"/>
      <c r="L299" s="58"/>
      <c r="M299" s="58"/>
      <c r="N299" s="59"/>
      <c r="O299" s="386">
        <f t="shared" si="149"/>
        <v>0</v>
      </c>
      <c r="P299" s="41"/>
      <c r="Q299" s="42"/>
      <c r="R299" s="41">
        <f t="shared" si="150"/>
        <v>0</v>
      </c>
      <c r="S299" s="44">
        <f t="shared" si="151"/>
        <v>0</v>
      </c>
      <c r="T299" s="45"/>
      <c r="U299" s="46">
        <f t="shared" si="143"/>
        <v>0</v>
      </c>
      <c r="V299" s="66">
        <f t="shared" si="156"/>
        <v>0</v>
      </c>
      <c r="W299" s="48"/>
      <c r="X299" s="49">
        <f t="shared" si="161"/>
        <v>0</v>
      </c>
      <c r="Y299" s="50">
        <f t="shared" si="162"/>
        <v>0</v>
      </c>
      <c r="Z299" s="50">
        <f t="shared" si="157"/>
        <v>0</v>
      </c>
      <c r="AA299" s="50">
        <f t="shared" si="163"/>
        <v>0</v>
      </c>
      <c r="AB299" s="51">
        <f t="shared" si="164"/>
        <v>0</v>
      </c>
      <c r="AC299" s="52">
        <f t="shared" si="152"/>
        <v>0</v>
      </c>
      <c r="AD299" s="53">
        <f t="shared" si="165"/>
        <v>0</v>
      </c>
      <c r="AE299" s="54">
        <f t="shared" si="153"/>
        <v>0</v>
      </c>
    </row>
    <row r="300" spans="1:31" ht="18" hidden="1" customHeight="1">
      <c r="A300" s="443">
        <v>411001</v>
      </c>
      <c r="B300" s="445">
        <v>4</v>
      </c>
      <c r="C300" s="238">
        <v>25</v>
      </c>
      <c r="D300" s="33">
        <v>571</v>
      </c>
      <c r="E300" s="34"/>
      <c r="F300" s="34"/>
      <c r="G300" s="34"/>
      <c r="H300" s="35"/>
      <c r="I300" s="35"/>
      <c r="J300" s="71"/>
      <c r="K300" s="58"/>
      <c r="L300" s="58"/>
      <c r="M300" s="58"/>
      <c r="N300" s="59"/>
      <c r="O300" s="386">
        <f t="shared" si="149"/>
        <v>0</v>
      </c>
      <c r="P300" s="41"/>
      <c r="Q300" s="42"/>
      <c r="R300" s="41">
        <f t="shared" si="150"/>
        <v>0</v>
      </c>
      <c r="S300" s="44">
        <f t="shared" si="151"/>
        <v>0</v>
      </c>
      <c r="T300" s="45"/>
      <c r="U300" s="46">
        <f t="shared" si="143"/>
        <v>0</v>
      </c>
      <c r="V300" s="66">
        <f t="shared" si="156"/>
        <v>0</v>
      </c>
      <c r="W300" s="48"/>
      <c r="X300" s="49">
        <f t="shared" si="161"/>
        <v>0</v>
      </c>
      <c r="Y300" s="50">
        <f t="shared" si="162"/>
        <v>0</v>
      </c>
      <c r="Z300" s="50">
        <f t="shared" si="157"/>
        <v>0</v>
      </c>
      <c r="AA300" s="50">
        <f t="shared" si="163"/>
        <v>0</v>
      </c>
      <c r="AB300" s="51">
        <f t="shared" si="164"/>
        <v>0</v>
      </c>
      <c r="AC300" s="52">
        <f t="shared" si="152"/>
        <v>0</v>
      </c>
      <c r="AD300" s="53">
        <f t="shared" si="165"/>
        <v>0</v>
      </c>
      <c r="AE300" s="54">
        <f t="shared" si="153"/>
        <v>0</v>
      </c>
    </row>
    <row r="301" spans="1:31" ht="18" hidden="1" customHeight="1">
      <c r="A301" s="443">
        <v>411001</v>
      </c>
      <c r="B301" s="445">
        <v>4</v>
      </c>
      <c r="C301" s="238">
        <v>5</v>
      </c>
      <c r="D301" s="33">
        <v>571</v>
      </c>
      <c r="E301" s="34"/>
      <c r="F301" s="34"/>
      <c r="G301" s="34"/>
      <c r="H301" s="35"/>
      <c r="I301" s="35"/>
      <c r="J301" s="71"/>
      <c r="K301" s="58"/>
      <c r="L301" s="58"/>
      <c r="M301" s="58"/>
      <c r="N301" s="59"/>
      <c r="O301" s="386">
        <f t="shared" si="149"/>
        <v>0</v>
      </c>
      <c r="P301" s="41"/>
      <c r="Q301" s="42"/>
      <c r="R301" s="41">
        <f t="shared" si="150"/>
        <v>0</v>
      </c>
      <c r="S301" s="44">
        <f t="shared" si="151"/>
        <v>0</v>
      </c>
      <c r="T301" s="45"/>
      <c r="U301" s="46">
        <f t="shared" si="143"/>
        <v>0</v>
      </c>
      <c r="V301" s="66">
        <f t="shared" si="156"/>
        <v>0</v>
      </c>
      <c r="W301" s="48"/>
      <c r="X301" s="49">
        <f t="shared" si="161"/>
        <v>0</v>
      </c>
      <c r="Y301" s="50">
        <f t="shared" si="162"/>
        <v>0</v>
      </c>
      <c r="Z301" s="50">
        <f t="shared" si="157"/>
        <v>0</v>
      </c>
      <c r="AA301" s="50">
        <f t="shared" si="163"/>
        <v>0</v>
      </c>
      <c r="AB301" s="51">
        <f t="shared" si="164"/>
        <v>0</v>
      </c>
      <c r="AC301" s="52">
        <f t="shared" si="152"/>
        <v>0</v>
      </c>
      <c r="AD301" s="53">
        <f t="shared" si="165"/>
        <v>0</v>
      </c>
      <c r="AE301" s="54">
        <f t="shared" si="153"/>
        <v>0</v>
      </c>
    </row>
    <row r="302" spans="1:31" ht="18" hidden="1" customHeight="1">
      <c r="A302" s="443">
        <v>412001</v>
      </c>
      <c r="B302" s="445">
        <v>4</v>
      </c>
      <c r="C302" s="238">
        <v>5</v>
      </c>
      <c r="D302" s="33">
        <v>572</v>
      </c>
      <c r="E302" s="34"/>
      <c r="F302" s="34"/>
      <c r="G302" s="34"/>
      <c r="H302" s="35"/>
      <c r="I302" s="35"/>
      <c r="J302" s="71"/>
      <c r="K302" s="58"/>
      <c r="L302" s="58"/>
      <c r="M302" s="58"/>
      <c r="N302" s="59"/>
      <c r="O302" s="386">
        <f t="shared" si="149"/>
        <v>0</v>
      </c>
      <c r="P302" s="41"/>
      <c r="Q302" s="42"/>
      <c r="R302" s="41">
        <f t="shared" si="150"/>
        <v>0</v>
      </c>
      <c r="S302" s="44">
        <f t="shared" si="151"/>
        <v>0</v>
      </c>
      <c r="T302" s="45"/>
      <c r="U302" s="46">
        <f t="shared" si="143"/>
        <v>0</v>
      </c>
      <c r="V302" s="66">
        <f t="shared" si="156"/>
        <v>0</v>
      </c>
      <c r="W302" s="48"/>
      <c r="X302" s="49">
        <f t="shared" si="161"/>
        <v>0</v>
      </c>
      <c r="Y302" s="50">
        <f t="shared" si="162"/>
        <v>0</v>
      </c>
      <c r="Z302" s="50">
        <f t="shared" si="157"/>
        <v>0</v>
      </c>
      <c r="AA302" s="50">
        <f t="shared" si="163"/>
        <v>0</v>
      </c>
      <c r="AB302" s="51">
        <f t="shared" si="164"/>
        <v>0</v>
      </c>
      <c r="AC302" s="52">
        <f t="shared" si="152"/>
        <v>0</v>
      </c>
      <c r="AD302" s="53">
        <f t="shared" si="165"/>
        <v>0</v>
      </c>
      <c r="AE302" s="54">
        <f t="shared" si="153"/>
        <v>0</v>
      </c>
    </row>
    <row r="303" spans="1:31" ht="18" hidden="1" customHeight="1">
      <c r="A303" s="443">
        <v>412001</v>
      </c>
      <c r="B303" s="445">
        <v>4</v>
      </c>
      <c r="C303" s="238">
        <v>25</v>
      </c>
      <c r="D303" s="33">
        <v>572</v>
      </c>
      <c r="E303" s="34"/>
      <c r="F303" s="34"/>
      <c r="G303" s="34"/>
      <c r="H303" s="35"/>
      <c r="I303" s="35"/>
      <c r="J303" s="71"/>
      <c r="K303" s="58"/>
      <c r="L303" s="58"/>
      <c r="M303" s="58"/>
      <c r="N303" s="59"/>
      <c r="O303" s="386">
        <f t="shared" si="149"/>
        <v>0</v>
      </c>
      <c r="P303" s="41"/>
      <c r="Q303" s="42"/>
      <c r="R303" s="41">
        <f t="shared" si="150"/>
        <v>0</v>
      </c>
      <c r="S303" s="44">
        <f t="shared" si="151"/>
        <v>0</v>
      </c>
      <c r="T303" s="45"/>
      <c r="U303" s="46">
        <f t="shared" si="143"/>
        <v>0</v>
      </c>
      <c r="V303" s="66">
        <f t="shared" si="156"/>
        <v>0</v>
      </c>
      <c r="W303" s="48"/>
      <c r="X303" s="49">
        <f t="shared" si="161"/>
        <v>0</v>
      </c>
      <c r="Y303" s="50">
        <f t="shared" si="162"/>
        <v>0</v>
      </c>
      <c r="Z303" s="50">
        <f t="shared" si="157"/>
        <v>0</v>
      </c>
      <c r="AA303" s="50">
        <f t="shared" si="163"/>
        <v>0</v>
      </c>
      <c r="AB303" s="51">
        <f t="shared" si="164"/>
        <v>0</v>
      </c>
      <c r="AC303" s="52">
        <f t="shared" si="152"/>
        <v>0</v>
      </c>
      <c r="AD303" s="53">
        <f t="shared" si="165"/>
        <v>0</v>
      </c>
      <c r="AE303" s="54">
        <f t="shared" si="153"/>
        <v>0</v>
      </c>
    </row>
    <row r="304" spans="1:31" ht="18" hidden="1" customHeight="1">
      <c r="A304" s="443">
        <v>431001</v>
      </c>
      <c r="B304" s="445">
        <v>3.5</v>
      </c>
      <c r="C304" s="238">
        <v>25</v>
      </c>
      <c r="D304" s="33">
        <v>581</v>
      </c>
      <c r="E304" s="34"/>
      <c r="F304" s="34"/>
      <c r="G304" s="34"/>
      <c r="H304" s="35"/>
      <c r="I304" s="35"/>
      <c r="J304" s="71"/>
      <c r="K304" s="58"/>
      <c r="L304" s="58"/>
      <c r="M304" s="58"/>
      <c r="N304" s="59"/>
      <c r="O304" s="386">
        <f t="shared" si="149"/>
        <v>0</v>
      </c>
      <c r="P304" s="41"/>
      <c r="Q304" s="42"/>
      <c r="R304" s="41">
        <f t="shared" si="150"/>
        <v>0</v>
      </c>
      <c r="S304" s="44">
        <f t="shared" si="151"/>
        <v>0</v>
      </c>
      <c r="T304" s="45"/>
      <c r="U304" s="46">
        <f t="shared" si="143"/>
        <v>0</v>
      </c>
      <c r="V304" s="66">
        <f t="shared" si="156"/>
        <v>0</v>
      </c>
      <c r="W304" s="48"/>
      <c r="X304" s="49">
        <f t="shared" si="161"/>
        <v>0</v>
      </c>
      <c r="Y304" s="50">
        <f t="shared" si="162"/>
        <v>0</v>
      </c>
      <c r="Z304" s="50">
        <f t="shared" si="157"/>
        <v>0</v>
      </c>
      <c r="AA304" s="50">
        <f t="shared" si="163"/>
        <v>0</v>
      </c>
      <c r="AB304" s="51">
        <f t="shared" si="164"/>
        <v>0</v>
      </c>
      <c r="AC304" s="52">
        <f t="shared" si="152"/>
        <v>0</v>
      </c>
      <c r="AD304" s="53">
        <f t="shared" si="165"/>
        <v>0</v>
      </c>
      <c r="AE304" s="54">
        <f t="shared" si="153"/>
        <v>0</v>
      </c>
    </row>
    <row r="305" spans="1:31" ht="18" customHeight="1">
      <c r="A305" s="443">
        <v>422001</v>
      </c>
      <c r="B305" s="445">
        <v>4</v>
      </c>
      <c r="C305" s="238">
        <v>25</v>
      </c>
      <c r="D305" s="33">
        <v>594</v>
      </c>
      <c r="E305" s="34">
        <v>994</v>
      </c>
      <c r="F305" s="34"/>
      <c r="G305" s="34"/>
      <c r="H305" s="35"/>
      <c r="I305" s="35"/>
      <c r="J305" s="71">
        <v>8</v>
      </c>
      <c r="K305" s="58"/>
      <c r="L305" s="58"/>
      <c r="M305" s="58"/>
      <c r="N305" s="59"/>
      <c r="O305" s="386">
        <f t="shared" si="149"/>
        <v>8</v>
      </c>
      <c r="P305" s="41"/>
      <c r="Q305" s="42"/>
      <c r="R305" s="41">
        <f t="shared" si="150"/>
        <v>0</v>
      </c>
      <c r="S305" s="44">
        <f t="shared" si="151"/>
        <v>8</v>
      </c>
      <c r="T305" s="45"/>
      <c r="U305" s="46">
        <f t="shared" si="143"/>
        <v>8</v>
      </c>
      <c r="V305" s="66">
        <f t="shared" si="156"/>
        <v>0</v>
      </c>
      <c r="W305" s="48"/>
      <c r="X305" s="49">
        <f t="shared" si="161"/>
        <v>320</v>
      </c>
      <c r="Y305" s="50">
        <f t="shared" si="162"/>
        <v>0</v>
      </c>
      <c r="Z305" s="50">
        <f t="shared" si="157"/>
        <v>0</v>
      </c>
      <c r="AA305" s="50">
        <f t="shared" si="163"/>
        <v>0</v>
      </c>
      <c r="AB305" s="51">
        <f t="shared" si="164"/>
        <v>0</v>
      </c>
      <c r="AC305" s="52">
        <f t="shared" si="152"/>
        <v>320</v>
      </c>
      <c r="AD305" s="53"/>
      <c r="AE305" s="54">
        <f t="shared" si="153"/>
        <v>320</v>
      </c>
    </row>
    <row r="306" spans="1:31" ht="18" customHeight="1">
      <c r="A306" s="381">
        <v>423001</v>
      </c>
      <c r="B306" s="448">
        <v>4</v>
      </c>
      <c r="C306" s="32">
        <v>25</v>
      </c>
      <c r="D306" s="72">
        <v>595</v>
      </c>
      <c r="E306" s="73">
        <v>995</v>
      </c>
      <c r="F306" s="73"/>
      <c r="G306" s="73"/>
      <c r="H306" s="36"/>
      <c r="I306" s="36"/>
      <c r="J306" s="71">
        <v>56</v>
      </c>
      <c r="K306" s="58"/>
      <c r="L306" s="58"/>
      <c r="M306" s="58"/>
      <c r="N306" s="59"/>
      <c r="O306" s="386">
        <f t="shared" si="149"/>
        <v>56</v>
      </c>
      <c r="P306" s="41"/>
      <c r="Q306" s="42"/>
      <c r="R306" s="41">
        <f t="shared" si="150"/>
        <v>0</v>
      </c>
      <c r="S306" s="44">
        <f t="shared" si="151"/>
        <v>56</v>
      </c>
      <c r="T306" s="45"/>
      <c r="U306" s="46">
        <f t="shared" si="143"/>
        <v>56</v>
      </c>
      <c r="V306" s="66">
        <f t="shared" si="156"/>
        <v>0</v>
      </c>
      <c r="W306" s="48"/>
      <c r="X306" s="49">
        <f t="shared" si="161"/>
        <v>2240</v>
      </c>
      <c r="Y306" s="50">
        <f t="shared" si="162"/>
        <v>0</v>
      </c>
      <c r="Z306" s="50">
        <f t="shared" si="157"/>
        <v>0</v>
      </c>
      <c r="AA306" s="50">
        <f t="shared" si="163"/>
        <v>0</v>
      </c>
      <c r="AB306" s="51">
        <f t="shared" si="164"/>
        <v>0</v>
      </c>
      <c r="AC306" s="52">
        <f t="shared" si="152"/>
        <v>2240</v>
      </c>
      <c r="AD306" s="53">
        <f>(R306*1000)/C306</f>
        <v>0</v>
      </c>
      <c r="AE306" s="54">
        <f t="shared" si="153"/>
        <v>2240</v>
      </c>
    </row>
    <row r="307" spans="1:31" ht="18" customHeight="1">
      <c r="A307" s="381">
        <v>423700</v>
      </c>
      <c r="B307" s="448" t="s">
        <v>57</v>
      </c>
      <c r="C307" s="32">
        <v>25</v>
      </c>
      <c r="D307" s="72"/>
      <c r="E307" s="73"/>
      <c r="F307" s="73"/>
      <c r="G307" s="73"/>
      <c r="H307" s="36">
        <v>6895</v>
      </c>
      <c r="I307" s="36"/>
      <c r="J307" s="71"/>
      <c r="K307" s="58"/>
      <c r="L307" s="58"/>
      <c r="M307" s="58"/>
      <c r="N307" s="173">
        <v>16</v>
      </c>
      <c r="O307" s="386">
        <f t="shared" si="149"/>
        <v>16</v>
      </c>
      <c r="P307" s="41"/>
      <c r="Q307" s="42"/>
      <c r="R307" s="41"/>
      <c r="S307" s="44">
        <f t="shared" si="151"/>
        <v>16</v>
      </c>
      <c r="T307" s="45"/>
      <c r="U307" s="46">
        <f t="shared" si="143"/>
        <v>16</v>
      </c>
      <c r="V307" s="66">
        <f t="shared" si="156"/>
        <v>0</v>
      </c>
      <c r="W307" s="48"/>
      <c r="X307" s="49"/>
      <c r="Y307" s="50">
        <f t="shared" si="162"/>
        <v>0</v>
      </c>
      <c r="Z307" s="50">
        <f t="shared" si="157"/>
        <v>0</v>
      </c>
      <c r="AA307" s="50">
        <f t="shared" si="163"/>
        <v>0</v>
      </c>
      <c r="AB307" s="51">
        <f t="shared" si="164"/>
        <v>640</v>
      </c>
      <c r="AC307" s="52">
        <f t="shared" si="152"/>
        <v>640</v>
      </c>
      <c r="AD307" s="53"/>
      <c r="AE307" s="54">
        <f t="shared" si="153"/>
        <v>640</v>
      </c>
    </row>
    <row r="308" spans="1:31" ht="18" customHeight="1">
      <c r="A308" s="381">
        <v>423701</v>
      </c>
      <c r="B308" s="448">
        <v>4</v>
      </c>
      <c r="C308" s="32">
        <v>25</v>
      </c>
      <c r="D308" s="72"/>
      <c r="E308" s="73"/>
      <c r="F308" s="73"/>
      <c r="G308" s="73"/>
      <c r="H308" s="36">
        <v>6995</v>
      </c>
      <c r="I308" s="97"/>
      <c r="J308" s="71"/>
      <c r="K308" s="58"/>
      <c r="L308" s="58"/>
      <c r="M308" s="58"/>
      <c r="N308" s="150">
        <v>16</v>
      </c>
      <c r="O308" s="386">
        <f t="shared" si="149"/>
        <v>16</v>
      </c>
      <c r="P308" s="41"/>
      <c r="Q308" s="42"/>
      <c r="R308" s="41"/>
      <c r="S308" s="44">
        <f t="shared" si="151"/>
        <v>16</v>
      </c>
      <c r="T308" s="45"/>
      <c r="U308" s="46">
        <f t="shared" si="143"/>
        <v>16</v>
      </c>
      <c r="V308" s="66">
        <f t="shared" si="156"/>
        <v>0</v>
      </c>
      <c r="W308" s="48"/>
      <c r="X308" s="49"/>
      <c r="Y308" s="50">
        <f t="shared" si="162"/>
        <v>0</v>
      </c>
      <c r="Z308" s="50">
        <f t="shared" si="157"/>
        <v>0</v>
      </c>
      <c r="AA308" s="50">
        <f t="shared" si="163"/>
        <v>0</v>
      </c>
      <c r="AB308" s="51">
        <f t="shared" si="164"/>
        <v>640</v>
      </c>
      <c r="AC308" s="52">
        <f t="shared" si="152"/>
        <v>640</v>
      </c>
      <c r="AD308" s="53"/>
      <c r="AE308" s="54">
        <f t="shared" si="153"/>
        <v>640</v>
      </c>
    </row>
    <row r="309" spans="1:31" ht="18" hidden="1" customHeight="1">
      <c r="A309" s="381">
        <v>424001</v>
      </c>
      <c r="B309" s="448">
        <v>4</v>
      </c>
      <c r="C309" s="32">
        <v>25</v>
      </c>
      <c r="D309" s="137">
        <v>596</v>
      </c>
      <c r="E309" s="138">
        <v>996</v>
      </c>
      <c r="F309" s="73"/>
      <c r="G309" s="73"/>
      <c r="H309" s="36"/>
      <c r="I309" s="36"/>
      <c r="J309" s="71"/>
      <c r="K309" s="58"/>
      <c r="L309" s="58"/>
      <c r="M309" s="58"/>
      <c r="N309" s="59"/>
      <c r="O309" s="386">
        <f t="shared" si="149"/>
        <v>0</v>
      </c>
      <c r="P309" s="41"/>
      <c r="Q309" s="42"/>
      <c r="R309" s="41">
        <f t="shared" si="150"/>
        <v>0</v>
      </c>
      <c r="S309" s="44">
        <f t="shared" si="151"/>
        <v>0</v>
      </c>
      <c r="T309" s="45"/>
      <c r="U309" s="46">
        <f t="shared" si="143"/>
        <v>0</v>
      </c>
      <c r="V309" s="66">
        <f t="shared" si="156"/>
        <v>0</v>
      </c>
      <c r="W309" s="48"/>
      <c r="X309" s="49">
        <f t="shared" ref="X309:X320" si="166">(J309*1000)/C309</f>
        <v>0</v>
      </c>
      <c r="Y309" s="50">
        <f t="shared" si="162"/>
        <v>0</v>
      </c>
      <c r="Z309" s="50">
        <f t="shared" si="157"/>
        <v>0</v>
      </c>
      <c r="AA309" s="50">
        <f t="shared" si="163"/>
        <v>0</v>
      </c>
      <c r="AB309" s="51">
        <f t="shared" si="164"/>
        <v>0</v>
      </c>
      <c r="AC309" s="52">
        <f t="shared" si="152"/>
        <v>0</v>
      </c>
      <c r="AD309" s="53"/>
      <c r="AE309" s="54">
        <f t="shared" si="153"/>
        <v>0</v>
      </c>
    </row>
    <row r="310" spans="1:31" ht="18" hidden="1" customHeight="1">
      <c r="A310" s="381">
        <v>423001</v>
      </c>
      <c r="B310" s="448" t="s">
        <v>57</v>
      </c>
      <c r="C310" s="32">
        <v>25</v>
      </c>
      <c r="D310" s="72">
        <v>395</v>
      </c>
      <c r="E310" s="73"/>
      <c r="F310" s="73"/>
      <c r="G310" s="73"/>
      <c r="H310" s="36"/>
      <c r="I310" s="36"/>
      <c r="J310" s="37"/>
      <c r="K310" s="38"/>
      <c r="L310" s="38"/>
      <c r="M310" s="38"/>
      <c r="N310" s="39"/>
      <c r="O310" s="386">
        <f t="shared" si="149"/>
        <v>0</v>
      </c>
      <c r="P310" s="41"/>
      <c r="Q310" s="42"/>
      <c r="R310" s="41">
        <f t="shared" si="150"/>
        <v>0</v>
      </c>
      <c r="S310" s="44">
        <f t="shared" si="151"/>
        <v>0</v>
      </c>
      <c r="T310" s="45"/>
      <c r="U310" s="46">
        <f t="shared" si="143"/>
        <v>0</v>
      </c>
      <c r="V310" s="66">
        <f t="shared" si="156"/>
        <v>0</v>
      </c>
      <c r="W310" s="48"/>
      <c r="X310" s="49">
        <f t="shared" si="166"/>
        <v>0</v>
      </c>
      <c r="Y310" s="50">
        <f t="shared" si="162"/>
        <v>0</v>
      </c>
      <c r="Z310" s="50">
        <f t="shared" si="157"/>
        <v>0</v>
      </c>
      <c r="AA310" s="50">
        <f t="shared" si="163"/>
        <v>0</v>
      </c>
      <c r="AB310" s="51">
        <f t="shared" si="164"/>
        <v>0</v>
      </c>
      <c r="AC310" s="52">
        <f t="shared" si="152"/>
        <v>0</v>
      </c>
      <c r="AD310" s="53">
        <f t="shared" ref="AD310:AD320" si="167">(R310*1000)/C310</f>
        <v>0</v>
      </c>
      <c r="AE310" s="54">
        <f t="shared" si="153"/>
        <v>0</v>
      </c>
    </row>
    <row r="311" spans="1:31" ht="18" hidden="1" customHeight="1">
      <c r="A311" s="172">
        <v>433000</v>
      </c>
      <c r="B311" s="448">
        <v>4</v>
      </c>
      <c r="C311" s="96">
        <v>25</v>
      </c>
      <c r="D311" s="416" t="s">
        <v>342</v>
      </c>
      <c r="E311" s="103"/>
      <c r="F311" s="103"/>
      <c r="G311" s="103"/>
      <c r="H311" s="103"/>
      <c r="I311" s="104"/>
      <c r="J311" s="37"/>
      <c r="K311" s="38"/>
      <c r="L311" s="38"/>
      <c r="M311" s="38"/>
      <c r="N311" s="39"/>
      <c r="O311" s="386">
        <f t="shared" si="149"/>
        <v>0</v>
      </c>
      <c r="P311" s="41"/>
      <c r="Q311" s="42"/>
      <c r="R311" s="41">
        <f t="shared" si="150"/>
        <v>0</v>
      </c>
      <c r="S311" s="44">
        <f t="shared" si="151"/>
        <v>0</v>
      </c>
      <c r="T311" s="45"/>
      <c r="U311" s="46">
        <f t="shared" si="143"/>
        <v>0</v>
      </c>
      <c r="V311" s="66">
        <f t="shared" si="156"/>
        <v>0</v>
      </c>
      <c r="W311" s="48"/>
      <c r="X311" s="49">
        <f t="shared" si="166"/>
        <v>0</v>
      </c>
      <c r="Y311" s="50">
        <f t="shared" si="162"/>
        <v>0</v>
      </c>
      <c r="Z311" s="50">
        <f t="shared" si="157"/>
        <v>0</v>
      </c>
      <c r="AA311" s="50">
        <f t="shared" si="163"/>
        <v>0</v>
      </c>
      <c r="AB311" s="51">
        <f t="shared" si="164"/>
        <v>0</v>
      </c>
      <c r="AC311" s="52">
        <f t="shared" si="152"/>
        <v>0</v>
      </c>
      <c r="AD311" s="53">
        <f t="shared" si="167"/>
        <v>0</v>
      </c>
      <c r="AE311" s="54">
        <f t="shared" si="153"/>
        <v>0</v>
      </c>
    </row>
    <row r="312" spans="1:31" ht="18" hidden="1" customHeight="1">
      <c r="A312" s="172">
        <v>433000</v>
      </c>
      <c r="B312" s="448">
        <v>4</v>
      </c>
      <c r="C312" s="96">
        <v>40</v>
      </c>
      <c r="D312" s="416" t="s">
        <v>342</v>
      </c>
      <c r="E312" s="103"/>
      <c r="F312" s="103"/>
      <c r="G312" s="103"/>
      <c r="H312" s="103"/>
      <c r="I312" s="104"/>
      <c r="J312" s="37"/>
      <c r="K312" s="38"/>
      <c r="L312" s="38"/>
      <c r="M312" s="38"/>
      <c r="N312" s="39"/>
      <c r="O312" s="386">
        <f t="shared" si="149"/>
        <v>0</v>
      </c>
      <c r="P312" s="41"/>
      <c r="Q312" s="42"/>
      <c r="R312" s="41">
        <f t="shared" si="150"/>
        <v>0</v>
      </c>
      <c r="S312" s="44">
        <f t="shared" si="151"/>
        <v>0</v>
      </c>
      <c r="T312" s="45"/>
      <c r="U312" s="46">
        <f t="shared" si="143"/>
        <v>0</v>
      </c>
      <c r="V312" s="66">
        <f t="shared" si="156"/>
        <v>0</v>
      </c>
      <c r="W312" s="48"/>
      <c r="X312" s="49">
        <f t="shared" si="166"/>
        <v>0</v>
      </c>
      <c r="Y312" s="50">
        <f t="shared" si="162"/>
        <v>0</v>
      </c>
      <c r="Z312" s="50">
        <f t="shared" si="157"/>
        <v>0</v>
      </c>
      <c r="AA312" s="50">
        <f t="shared" si="163"/>
        <v>0</v>
      </c>
      <c r="AB312" s="51">
        <f t="shared" si="164"/>
        <v>0</v>
      </c>
      <c r="AC312" s="52">
        <f t="shared" si="152"/>
        <v>0</v>
      </c>
      <c r="AD312" s="53">
        <f t="shared" si="167"/>
        <v>0</v>
      </c>
      <c r="AE312" s="54">
        <f t="shared" si="153"/>
        <v>0</v>
      </c>
    </row>
    <row r="313" spans="1:31" ht="18" hidden="1" customHeight="1">
      <c r="A313" s="172">
        <v>433051</v>
      </c>
      <c r="B313" s="101" t="s">
        <v>57</v>
      </c>
      <c r="C313" s="96">
        <v>40</v>
      </c>
      <c r="D313" s="165" t="s">
        <v>343</v>
      </c>
      <c r="E313" s="103"/>
      <c r="F313" s="103"/>
      <c r="G313" s="103"/>
      <c r="H313" s="103"/>
      <c r="I313" s="104"/>
      <c r="J313" s="37"/>
      <c r="K313" s="38"/>
      <c r="L313" s="38"/>
      <c r="M313" s="38"/>
      <c r="N313" s="39"/>
      <c r="O313" s="386">
        <f t="shared" si="149"/>
        <v>0</v>
      </c>
      <c r="P313" s="41"/>
      <c r="Q313" s="42"/>
      <c r="R313" s="41">
        <f t="shared" si="150"/>
        <v>0</v>
      </c>
      <c r="S313" s="44">
        <f t="shared" si="151"/>
        <v>0</v>
      </c>
      <c r="T313" s="45"/>
      <c r="U313" s="46">
        <f t="shared" si="143"/>
        <v>0</v>
      </c>
      <c r="V313" s="66">
        <f t="shared" si="156"/>
        <v>0</v>
      </c>
      <c r="W313" s="48"/>
      <c r="X313" s="49">
        <f t="shared" si="166"/>
        <v>0</v>
      </c>
      <c r="Y313" s="50">
        <f t="shared" si="162"/>
        <v>0</v>
      </c>
      <c r="Z313" s="50">
        <f t="shared" si="157"/>
        <v>0</v>
      </c>
      <c r="AA313" s="50">
        <f t="shared" si="163"/>
        <v>0</v>
      </c>
      <c r="AB313" s="51">
        <f t="shared" si="164"/>
        <v>0</v>
      </c>
      <c r="AC313" s="52">
        <f t="shared" si="152"/>
        <v>0</v>
      </c>
      <c r="AD313" s="53">
        <f t="shared" si="167"/>
        <v>0</v>
      </c>
      <c r="AE313" s="54">
        <f t="shared" si="153"/>
        <v>0</v>
      </c>
    </row>
    <row r="314" spans="1:31" ht="18" hidden="1" customHeight="1">
      <c r="A314" s="172">
        <v>433064</v>
      </c>
      <c r="B314" s="101" t="s">
        <v>57</v>
      </c>
      <c r="C314" s="96">
        <v>40</v>
      </c>
      <c r="D314" s="165" t="s">
        <v>344</v>
      </c>
      <c r="E314" s="103"/>
      <c r="F314" s="103"/>
      <c r="G314" s="103"/>
      <c r="H314" s="103"/>
      <c r="I314" s="104"/>
      <c r="J314" s="37"/>
      <c r="K314" s="38"/>
      <c r="L314" s="38"/>
      <c r="M314" s="38"/>
      <c r="N314" s="39"/>
      <c r="O314" s="386">
        <f t="shared" si="149"/>
        <v>0</v>
      </c>
      <c r="P314" s="41"/>
      <c r="Q314" s="42"/>
      <c r="R314" s="41">
        <f t="shared" si="150"/>
        <v>0</v>
      </c>
      <c r="S314" s="44">
        <f t="shared" si="151"/>
        <v>0</v>
      </c>
      <c r="T314" s="45"/>
      <c r="U314" s="46">
        <f t="shared" si="143"/>
        <v>0</v>
      </c>
      <c r="V314" s="66">
        <f t="shared" si="156"/>
        <v>0</v>
      </c>
      <c r="W314" s="48"/>
      <c r="X314" s="49">
        <f t="shared" si="166"/>
        <v>0</v>
      </c>
      <c r="Y314" s="50">
        <f t="shared" si="162"/>
        <v>0</v>
      </c>
      <c r="Z314" s="50">
        <f t="shared" si="157"/>
        <v>0</v>
      </c>
      <c r="AA314" s="50">
        <f t="shared" si="163"/>
        <v>0</v>
      </c>
      <c r="AB314" s="51">
        <f t="shared" si="164"/>
        <v>0</v>
      </c>
      <c r="AC314" s="52">
        <f t="shared" si="152"/>
        <v>0</v>
      </c>
      <c r="AD314" s="53">
        <f t="shared" si="167"/>
        <v>0</v>
      </c>
      <c r="AE314" s="54">
        <f t="shared" si="153"/>
        <v>0</v>
      </c>
    </row>
    <row r="315" spans="1:31" ht="18" hidden="1" customHeight="1">
      <c r="A315" s="172">
        <v>433051</v>
      </c>
      <c r="B315" s="101" t="s">
        <v>57</v>
      </c>
      <c r="C315" s="96">
        <v>40</v>
      </c>
      <c r="D315" s="165" t="s">
        <v>345</v>
      </c>
      <c r="E315" s="103"/>
      <c r="F315" s="103"/>
      <c r="G315" s="103"/>
      <c r="H315" s="103"/>
      <c r="I315" s="104"/>
      <c r="J315" s="37"/>
      <c r="K315" s="38"/>
      <c r="L315" s="38"/>
      <c r="M315" s="38"/>
      <c r="N315" s="39"/>
      <c r="O315" s="386">
        <f t="shared" si="149"/>
        <v>0</v>
      </c>
      <c r="P315" s="41"/>
      <c r="Q315" s="42"/>
      <c r="R315" s="41">
        <f t="shared" si="150"/>
        <v>0</v>
      </c>
      <c r="S315" s="44">
        <f t="shared" si="151"/>
        <v>0</v>
      </c>
      <c r="T315" s="45"/>
      <c r="U315" s="46">
        <f t="shared" si="143"/>
        <v>0</v>
      </c>
      <c r="V315" s="66">
        <f t="shared" si="156"/>
        <v>0</v>
      </c>
      <c r="W315" s="48"/>
      <c r="X315" s="49">
        <f t="shared" si="166"/>
        <v>0</v>
      </c>
      <c r="Y315" s="50">
        <f t="shared" si="162"/>
        <v>0</v>
      </c>
      <c r="Z315" s="50">
        <f t="shared" si="157"/>
        <v>0</v>
      </c>
      <c r="AA315" s="50">
        <f t="shared" si="163"/>
        <v>0</v>
      </c>
      <c r="AB315" s="51">
        <f t="shared" si="164"/>
        <v>0</v>
      </c>
      <c r="AC315" s="52">
        <f t="shared" si="152"/>
        <v>0</v>
      </c>
      <c r="AD315" s="53">
        <f t="shared" si="167"/>
        <v>0</v>
      </c>
      <c r="AE315" s="54">
        <f t="shared" si="153"/>
        <v>0</v>
      </c>
    </row>
    <row r="316" spans="1:31" ht="18" hidden="1" customHeight="1">
      <c r="A316" s="172">
        <v>411041</v>
      </c>
      <c r="B316" s="101" t="s">
        <v>57</v>
      </c>
      <c r="C316" s="96">
        <v>40</v>
      </c>
      <c r="D316" s="165" t="s">
        <v>346</v>
      </c>
      <c r="E316" s="103"/>
      <c r="F316" s="103"/>
      <c r="G316" s="103"/>
      <c r="H316" s="103"/>
      <c r="I316" s="104"/>
      <c r="J316" s="37"/>
      <c r="K316" s="38"/>
      <c r="L316" s="38"/>
      <c r="M316" s="38"/>
      <c r="N316" s="39"/>
      <c r="O316" s="386">
        <f t="shared" si="149"/>
        <v>0</v>
      </c>
      <c r="P316" s="41"/>
      <c r="Q316" s="42"/>
      <c r="R316" s="41">
        <f t="shared" si="150"/>
        <v>0</v>
      </c>
      <c r="S316" s="44">
        <f t="shared" si="151"/>
        <v>0</v>
      </c>
      <c r="T316" s="45"/>
      <c r="U316" s="46">
        <f t="shared" si="143"/>
        <v>0</v>
      </c>
      <c r="V316" s="66">
        <f t="shared" si="156"/>
        <v>0</v>
      </c>
      <c r="W316" s="48"/>
      <c r="X316" s="49">
        <f t="shared" si="166"/>
        <v>0</v>
      </c>
      <c r="Y316" s="50">
        <f t="shared" si="162"/>
        <v>0</v>
      </c>
      <c r="Z316" s="50">
        <f t="shared" si="157"/>
        <v>0</v>
      </c>
      <c r="AA316" s="50">
        <f t="shared" si="163"/>
        <v>0</v>
      </c>
      <c r="AB316" s="51">
        <f t="shared" si="164"/>
        <v>0</v>
      </c>
      <c r="AC316" s="52">
        <f t="shared" si="152"/>
        <v>0</v>
      </c>
      <c r="AD316" s="53">
        <f t="shared" si="167"/>
        <v>0</v>
      </c>
      <c r="AE316" s="54">
        <f t="shared" si="153"/>
        <v>0</v>
      </c>
    </row>
    <row r="317" spans="1:31" ht="18" hidden="1" customHeight="1">
      <c r="A317" s="172">
        <v>400100</v>
      </c>
      <c r="B317" s="101" t="s">
        <v>57</v>
      </c>
      <c r="C317" s="96">
        <v>40</v>
      </c>
      <c r="D317" s="165" t="s">
        <v>347</v>
      </c>
      <c r="E317" s="103"/>
      <c r="F317" s="103"/>
      <c r="G317" s="103"/>
      <c r="H317" s="103"/>
      <c r="I317" s="104"/>
      <c r="J317" s="37"/>
      <c r="K317" s="38"/>
      <c r="L317" s="38"/>
      <c r="M317" s="38"/>
      <c r="N317" s="39"/>
      <c r="O317" s="386">
        <f t="shared" si="149"/>
        <v>0</v>
      </c>
      <c r="P317" s="41"/>
      <c r="Q317" s="42"/>
      <c r="R317" s="41">
        <f t="shared" si="150"/>
        <v>0</v>
      </c>
      <c r="S317" s="44">
        <f t="shared" si="151"/>
        <v>0</v>
      </c>
      <c r="T317" s="45"/>
      <c r="U317" s="46">
        <f t="shared" si="143"/>
        <v>0</v>
      </c>
      <c r="V317" s="66">
        <f t="shared" si="156"/>
        <v>0</v>
      </c>
      <c r="W317" s="48"/>
      <c r="X317" s="49">
        <f t="shared" si="166"/>
        <v>0</v>
      </c>
      <c r="Y317" s="50">
        <f t="shared" si="162"/>
        <v>0</v>
      </c>
      <c r="Z317" s="50">
        <f t="shared" si="157"/>
        <v>0</v>
      </c>
      <c r="AA317" s="50">
        <f t="shared" si="163"/>
        <v>0</v>
      </c>
      <c r="AB317" s="51">
        <f t="shared" si="164"/>
        <v>0</v>
      </c>
      <c r="AC317" s="52">
        <f t="shared" si="152"/>
        <v>0</v>
      </c>
      <c r="AD317" s="53">
        <f t="shared" si="167"/>
        <v>0</v>
      </c>
      <c r="AE317" s="54">
        <f t="shared" si="153"/>
        <v>0</v>
      </c>
    </row>
    <row r="318" spans="1:31" ht="18" hidden="1" customHeight="1">
      <c r="A318" s="172">
        <v>400200</v>
      </c>
      <c r="B318" s="101" t="s">
        <v>57</v>
      </c>
      <c r="C318" s="96">
        <v>40</v>
      </c>
      <c r="D318" s="165" t="s">
        <v>348</v>
      </c>
      <c r="E318" s="103"/>
      <c r="F318" s="103"/>
      <c r="G318" s="103"/>
      <c r="H318" s="103"/>
      <c r="I318" s="104"/>
      <c r="J318" s="37"/>
      <c r="K318" s="38"/>
      <c r="L318" s="38"/>
      <c r="M318" s="38"/>
      <c r="N318" s="39"/>
      <c r="O318" s="386">
        <f t="shared" si="149"/>
        <v>0</v>
      </c>
      <c r="P318" s="41"/>
      <c r="Q318" s="42"/>
      <c r="R318" s="41">
        <f t="shared" si="150"/>
        <v>0</v>
      </c>
      <c r="S318" s="44">
        <f t="shared" si="151"/>
        <v>0</v>
      </c>
      <c r="T318" s="45"/>
      <c r="U318" s="46">
        <f t="shared" si="143"/>
        <v>0</v>
      </c>
      <c r="V318" s="66">
        <f t="shared" si="156"/>
        <v>0</v>
      </c>
      <c r="W318" s="48"/>
      <c r="X318" s="49">
        <f t="shared" si="166"/>
        <v>0</v>
      </c>
      <c r="Y318" s="50">
        <f t="shared" si="162"/>
        <v>0</v>
      </c>
      <c r="Z318" s="50">
        <f t="shared" si="157"/>
        <v>0</v>
      </c>
      <c r="AA318" s="50">
        <f t="shared" si="163"/>
        <v>0</v>
      </c>
      <c r="AB318" s="51">
        <f t="shared" si="164"/>
        <v>0</v>
      </c>
      <c r="AC318" s="52">
        <f t="shared" si="152"/>
        <v>0</v>
      </c>
      <c r="AD318" s="53">
        <f t="shared" si="167"/>
        <v>0</v>
      </c>
      <c r="AE318" s="54">
        <f t="shared" si="153"/>
        <v>0</v>
      </c>
    </row>
    <row r="319" spans="1:31" ht="18" hidden="1" customHeight="1">
      <c r="A319" s="172">
        <v>400300</v>
      </c>
      <c r="B319" s="101" t="s">
        <v>57</v>
      </c>
      <c r="C319" s="96">
        <v>40</v>
      </c>
      <c r="D319" s="165" t="s">
        <v>349</v>
      </c>
      <c r="E319" s="103"/>
      <c r="F319" s="103"/>
      <c r="G319" s="103"/>
      <c r="H319" s="103"/>
      <c r="I319" s="104"/>
      <c r="J319" s="37"/>
      <c r="K319" s="38"/>
      <c r="L319" s="38"/>
      <c r="M319" s="38"/>
      <c r="N319" s="39"/>
      <c r="O319" s="386">
        <f t="shared" si="149"/>
        <v>0</v>
      </c>
      <c r="P319" s="41"/>
      <c r="Q319" s="42"/>
      <c r="R319" s="41">
        <f t="shared" si="150"/>
        <v>0</v>
      </c>
      <c r="S319" s="44">
        <f t="shared" si="151"/>
        <v>0</v>
      </c>
      <c r="T319" s="45"/>
      <c r="U319" s="46">
        <f t="shared" si="143"/>
        <v>0</v>
      </c>
      <c r="V319" s="66">
        <f t="shared" si="156"/>
        <v>0</v>
      </c>
      <c r="W319" s="48"/>
      <c r="X319" s="49">
        <f t="shared" si="166"/>
        <v>0</v>
      </c>
      <c r="Y319" s="50">
        <f t="shared" si="162"/>
        <v>0</v>
      </c>
      <c r="Z319" s="50">
        <f t="shared" si="157"/>
        <v>0</v>
      </c>
      <c r="AA319" s="50">
        <f t="shared" si="163"/>
        <v>0</v>
      </c>
      <c r="AB319" s="51">
        <f t="shared" si="164"/>
        <v>0</v>
      </c>
      <c r="AC319" s="52">
        <f t="shared" si="152"/>
        <v>0</v>
      </c>
      <c r="AD319" s="53">
        <f t="shared" si="167"/>
        <v>0</v>
      </c>
      <c r="AE319" s="54">
        <f t="shared" si="153"/>
        <v>0</v>
      </c>
    </row>
    <row r="320" spans="1:31" ht="18" hidden="1" customHeight="1">
      <c r="A320" s="172">
        <v>433060</v>
      </c>
      <c r="B320" s="101" t="s">
        <v>57</v>
      </c>
      <c r="C320" s="96">
        <v>40</v>
      </c>
      <c r="D320" s="165" t="s">
        <v>350</v>
      </c>
      <c r="E320" s="103"/>
      <c r="F320" s="103"/>
      <c r="G320" s="103"/>
      <c r="H320" s="103"/>
      <c r="I320" s="104"/>
      <c r="J320" s="37"/>
      <c r="K320" s="38"/>
      <c r="L320" s="38"/>
      <c r="M320" s="38"/>
      <c r="N320" s="39"/>
      <c r="O320" s="386">
        <f t="shared" si="149"/>
        <v>0</v>
      </c>
      <c r="P320" s="41"/>
      <c r="Q320" s="42"/>
      <c r="R320" s="41">
        <f t="shared" si="150"/>
        <v>0</v>
      </c>
      <c r="S320" s="44">
        <f t="shared" si="151"/>
        <v>0</v>
      </c>
      <c r="T320" s="45"/>
      <c r="U320" s="46">
        <f t="shared" si="143"/>
        <v>0</v>
      </c>
      <c r="V320" s="66">
        <f t="shared" si="156"/>
        <v>0</v>
      </c>
      <c r="W320" s="48"/>
      <c r="X320" s="49">
        <f t="shared" si="166"/>
        <v>0</v>
      </c>
      <c r="Y320" s="50">
        <f t="shared" si="162"/>
        <v>0</v>
      </c>
      <c r="Z320" s="50">
        <f t="shared" si="157"/>
        <v>0</v>
      </c>
      <c r="AA320" s="50">
        <f t="shared" si="163"/>
        <v>0</v>
      </c>
      <c r="AB320" s="51">
        <f t="shared" si="164"/>
        <v>0</v>
      </c>
      <c r="AC320" s="52">
        <f t="shared" si="152"/>
        <v>0</v>
      </c>
      <c r="AD320" s="53">
        <f t="shared" si="167"/>
        <v>0</v>
      </c>
      <c r="AE320" s="54">
        <f t="shared" si="153"/>
        <v>0</v>
      </c>
    </row>
    <row r="321" spans="1:31" ht="18" hidden="1" customHeight="1">
      <c r="A321" s="172">
        <v>433091</v>
      </c>
      <c r="B321" s="101" t="s">
        <v>57</v>
      </c>
      <c r="C321" s="96" t="s">
        <v>75</v>
      </c>
      <c r="D321" s="165" t="s">
        <v>351</v>
      </c>
      <c r="E321" s="103"/>
      <c r="F321" s="103"/>
      <c r="G321" s="103"/>
      <c r="H321" s="103"/>
      <c r="I321" s="104"/>
      <c r="J321" s="37"/>
      <c r="K321" s="38"/>
      <c r="L321" s="38"/>
      <c r="M321" s="38"/>
      <c r="N321" s="39"/>
      <c r="O321" s="386">
        <f t="shared" si="149"/>
        <v>0</v>
      </c>
      <c r="P321" s="41"/>
      <c r="Q321" s="42"/>
      <c r="R321" s="41">
        <f t="shared" si="150"/>
        <v>0</v>
      </c>
      <c r="S321" s="44"/>
      <c r="T321" s="45">
        <f>SUM(O321,R321)</f>
        <v>0</v>
      </c>
      <c r="U321" s="46">
        <f t="shared" si="143"/>
        <v>0</v>
      </c>
      <c r="V321" s="66">
        <f t="shared" si="156"/>
        <v>0</v>
      </c>
      <c r="W321" s="48"/>
      <c r="X321" s="49"/>
      <c r="Y321" s="50"/>
      <c r="Z321" s="50"/>
      <c r="AA321" s="50"/>
      <c r="AB321" s="51"/>
      <c r="AC321" s="52">
        <f t="shared" si="152"/>
        <v>0</v>
      </c>
      <c r="AD321" s="53"/>
      <c r="AE321" s="54">
        <f t="shared" si="153"/>
        <v>0</v>
      </c>
    </row>
    <row r="322" spans="1:31" ht="18" hidden="1" customHeight="1">
      <c r="A322" s="172">
        <v>433092</v>
      </c>
      <c r="B322" s="101" t="s">
        <v>57</v>
      </c>
      <c r="C322" s="96" t="s">
        <v>75</v>
      </c>
      <c r="D322" s="165" t="s">
        <v>352</v>
      </c>
      <c r="E322" s="103"/>
      <c r="F322" s="103"/>
      <c r="G322" s="103"/>
      <c r="H322" s="103"/>
      <c r="I322" s="104"/>
      <c r="J322" s="37"/>
      <c r="K322" s="38"/>
      <c r="L322" s="38"/>
      <c r="M322" s="38"/>
      <c r="N322" s="39"/>
      <c r="O322" s="386">
        <f t="shared" si="149"/>
        <v>0</v>
      </c>
      <c r="P322" s="41"/>
      <c r="Q322" s="42"/>
      <c r="R322" s="41">
        <f t="shared" si="150"/>
        <v>0</v>
      </c>
      <c r="S322" s="44"/>
      <c r="T322" s="45">
        <f>SUM(O322,R322)</f>
        <v>0</v>
      </c>
      <c r="U322" s="46">
        <f t="shared" si="143"/>
        <v>0</v>
      </c>
      <c r="V322" s="66">
        <f t="shared" si="156"/>
        <v>0</v>
      </c>
      <c r="W322" s="48"/>
      <c r="X322" s="49"/>
      <c r="Y322" s="50"/>
      <c r="Z322" s="50"/>
      <c r="AA322" s="50"/>
      <c r="AB322" s="51"/>
      <c r="AC322" s="52">
        <f t="shared" si="152"/>
        <v>0</v>
      </c>
      <c r="AD322" s="53"/>
      <c r="AE322" s="54">
        <f t="shared" si="153"/>
        <v>0</v>
      </c>
    </row>
    <row r="323" spans="1:31" ht="18" hidden="1" customHeight="1">
      <c r="A323" s="172">
        <v>433094</v>
      </c>
      <c r="B323" s="101" t="s">
        <v>57</v>
      </c>
      <c r="C323" s="96" t="s">
        <v>75</v>
      </c>
      <c r="D323" s="165" t="s">
        <v>353</v>
      </c>
      <c r="E323" s="103"/>
      <c r="F323" s="103"/>
      <c r="G323" s="103"/>
      <c r="H323" s="103"/>
      <c r="I323" s="104"/>
      <c r="J323" s="37"/>
      <c r="K323" s="38"/>
      <c r="L323" s="38"/>
      <c r="M323" s="38"/>
      <c r="N323" s="39"/>
      <c r="O323" s="386">
        <f t="shared" si="149"/>
        <v>0</v>
      </c>
      <c r="P323" s="41"/>
      <c r="Q323" s="42"/>
      <c r="R323" s="41">
        <f t="shared" si="150"/>
        <v>0</v>
      </c>
      <c r="S323" s="44"/>
      <c r="T323" s="45">
        <f>SUM(O323,R323)</f>
        <v>0</v>
      </c>
      <c r="U323" s="46">
        <f t="shared" si="143"/>
        <v>0</v>
      </c>
      <c r="V323" s="66">
        <f t="shared" si="156"/>
        <v>0</v>
      </c>
      <c r="W323" s="48"/>
      <c r="X323" s="49"/>
      <c r="Y323" s="50"/>
      <c r="Z323" s="50"/>
      <c r="AA323" s="50"/>
      <c r="AB323" s="51"/>
      <c r="AC323" s="52">
        <f t="shared" si="152"/>
        <v>0</v>
      </c>
      <c r="AD323" s="53"/>
      <c r="AE323" s="54">
        <f t="shared" si="153"/>
        <v>0</v>
      </c>
    </row>
    <row r="324" spans="1:31" ht="18" hidden="1" customHeight="1">
      <c r="A324" s="172">
        <v>433093</v>
      </c>
      <c r="B324" s="101" t="s">
        <v>57</v>
      </c>
      <c r="C324" s="96">
        <v>40</v>
      </c>
      <c r="D324" s="165" t="s">
        <v>354</v>
      </c>
      <c r="E324" s="103"/>
      <c r="F324" s="103"/>
      <c r="G324" s="103"/>
      <c r="H324" s="103"/>
      <c r="I324" s="104"/>
      <c r="J324" s="37"/>
      <c r="K324" s="38"/>
      <c r="L324" s="38"/>
      <c r="M324" s="38"/>
      <c r="N324" s="39"/>
      <c r="O324" s="386">
        <f t="shared" si="149"/>
        <v>0</v>
      </c>
      <c r="P324" s="41"/>
      <c r="Q324" s="42"/>
      <c r="R324" s="41">
        <f t="shared" si="150"/>
        <v>0</v>
      </c>
      <c r="S324" s="44">
        <f>SUM(O324,R324)</f>
        <v>0</v>
      </c>
      <c r="T324" s="45"/>
      <c r="U324" s="46">
        <f t="shared" si="143"/>
        <v>0</v>
      </c>
      <c r="V324" s="66">
        <f t="shared" si="156"/>
        <v>0</v>
      </c>
      <c r="W324" s="48"/>
      <c r="X324" s="49">
        <f>(J324*1000)/C324</f>
        <v>0</v>
      </c>
      <c r="Y324" s="50">
        <f>(K324*1000)/C324</f>
        <v>0</v>
      </c>
      <c r="Z324" s="50">
        <f>(L324*1000)/C324</f>
        <v>0</v>
      </c>
      <c r="AA324" s="50">
        <f>(M324*1000)/C324</f>
        <v>0</v>
      </c>
      <c r="AB324" s="51">
        <f>(N324*1000)/C324</f>
        <v>0</v>
      </c>
      <c r="AC324" s="52">
        <f t="shared" si="152"/>
        <v>0</v>
      </c>
      <c r="AD324" s="53">
        <f>(R324*1000)/C324</f>
        <v>0</v>
      </c>
      <c r="AE324" s="54">
        <f t="shared" si="153"/>
        <v>0</v>
      </c>
    </row>
    <row r="325" spans="1:31" ht="18" hidden="1" customHeight="1">
      <c r="A325" s="172">
        <v>433081</v>
      </c>
      <c r="B325" s="101" t="s">
        <v>57</v>
      </c>
      <c r="C325" s="96">
        <v>40</v>
      </c>
      <c r="D325" s="165" t="s">
        <v>355</v>
      </c>
      <c r="E325" s="103"/>
      <c r="F325" s="103"/>
      <c r="G325" s="103"/>
      <c r="H325" s="103"/>
      <c r="I325" s="104"/>
      <c r="J325" s="37"/>
      <c r="K325" s="38"/>
      <c r="L325" s="38"/>
      <c r="M325" s="38"/>
      <c r="N325" s="39"/>
      <c r="O325" s="386">
        <f t="shared" si="149"/>
        <v>0</v>
      </c>
      <c r="P325" s="41"/>
      <c r="Q325" s="42"/>
      <c r="R325" s="41">
        <f t="shared" si="150"/>
        <v>0</v>
      </c>
      <c r="S325" s="44">
        <f>SUM(O325,R325)</f>
        <v>0</v>
      </c>
      <c r="T325" s="45"/>
      <c r="U325" s="46">
        <f t="shared" si="143"/>
        <v>0</v>
      </c>
      <c r="V325" s="66">
        <f t="shared" si="156"/>
        <v>0</v>
      </c>
      <c r="W325" s="48"/>
      <c r="X325" s="49">
        <f>(J325*1000)/C325</f>
        <v>0</v>
      </c>
      <c r="Y325" s="50">
        <f>(K325*1000)/C325</f>
        <v>0</v>
      </c>
      <c r="Z325" s="50">
        <f>(L325*1000)/C325</f>
        <v>0</v>
      </c>
      <c r="AA325" s="50">
        <f>(M325*1000)/C325</f>
        <v>0</v>
      </c>
      <c r="AB325" s="51">
        <f>(N325*1000)/C325</f>
        <v>0</v>
      </c>
      <c r="AC325" s="52">
        <f t="shared" si="152"/>
        <v>0</v>
      </c>
      <c r="AD325" s="53">
        <f>(R325*1000)/C325</f>
        <v>0</v>
      </c>
      <c r="AE325" s="54">
        <f t="shared" si="153"/>
        <v>0</v>
      </c>
    </row>
    <row r="326" spans="1:31" ht="18" hidden="1" customHeight="1">
      <c r="A326" s="172">
        <v>433071</v>
      </c>
      <c r="B326" s="101" t="s">
        <v>57</v>
      </c>
      <c r="C326" s="96">
        <v>40</v>
      </c>
      <c r="D326" s="165" t="s">
        <v>356</v>
      </c>
      <c r="E326" s="103"/>
      <c r="F326" s="103"/>
      <c r="G326" s="103"/>
      <c r="H326" s="103"/>
      <c r="I326" s="104"/>
      <c r="J326" s="37"/>
      <c r="K326" s="38"/>
      <c r="L326" s="38"/>
      <c r="M326" s="38"/>
      <c r="N326" s="39"/>
      <c r="O326" s="386">
        <f t="shared" si="149"/>
        <v>0</v>
      </c>
      <c r="P326" s="41"/>
      <c r="Q326" s="42"/>
      <c r="R326" s="41">
        <f t="shared" si="150"/>
        <v>0</v>
      </c>
      <c r="S326" s="44">
        <f>SUM(O326,R326)</f>
        <v>0</v>
      </c>
      <c r="T326" s="45"/>
      <c r="U326" s="46">
        <f t="shared" si="143"/>
        <v>0</v>
      </c>
      <c r="V326" s="66">
        <f t="shared" si="156"/>
        <v>0</v>
      </c>
      <c r="W326" s="48"/>
      <c r="X326" s="49">
        <f>(J326*1000)/C326</f>
        <v>0</v>
      </c>
      <c r="Y326" s="50">
        <f>(K326*1000)/C326</f>
        <v>0</v>
      </c>
      <c r="Z326" s="50">
        <f>(L326*1000)/C326</f>
        <v>0</v>
      </c>
      <c r="AA326" s="50">
        <f>(M326*1000)/C326</f>
        <v>0</v>
      </c>
      <c r="AB326" s="51">
        <f>(N326*1000)/C326</f>
        <v>0</v>
      </c>
      <c r="AC326" s="52">
        <f t="shared" si="152"/>
        <v>0</v>
      </c>
      <c r="AD326" s="53">
        <f>(R326*1000)/C326</f>
        <v>0</v>
      </c>
      <c r="AE326" s="54">
        <f t="shared" si="153"/>
        <v>0</v>
      </c>
    </row>
    <row r="327" spans="1:31" ht="18" hidden="1" customHeight="1">
      <c r="A327" s="172">
        <v>433061</v>
      </c>
      <c r="B327" s="101" t="s">
        <v>57</v>
      </c>
      <c r="C327" s="96" t="s">
        <v>75</v>
      </c>
      <c r="D327" s="165" t="s">
        <v>357</v>
      </c>
      <c r="E327" s="103"/>
      <c r="F327" s="103"/>
      <c r="G327" s="103"/>
      <c r="H327" s="103"/>
      <c r="I327" s="104"/>
      <c r="J327" s="37"/>
      <c r="K327" s="38"/>
      <c r="L327" s="38"/>
      <c r="M327" s="38"/>
      <c r="N327" s="39"/>
      <c r="O327" s="386">
        <f t="shared" si="149"/>
        <v>0</v>
      </c>
      <c r="P327" s="41"/>
      <c r="Q327" s="42"/>
      <c r="R327" s="41">
        <f t="shared" si="150"/>
        <v>0</v>
      </c>
      <c r="S327" s="44"/>
      <c r="T327" s="45">
        <f>SUM(O327,R327)</f>
        <v>0</v>
      </c>
      <c r="U327" s="46">
        <f t="shared" si="143"/>
        <v>0</v>
      </c>
      <c r="V327" s="66">
        <f t="shared" si="156"/>
        <v>0</v>
      </c>
      <c r="W327" s="48"/>
      <c r="X327" s="49"/>
      <c r="Y327" s="50"/>
      <c r="Z327" s="50"/>
      <c r="AA327" s="50"/>
      <c r="AB327" s="51"/>
      <c r="AC327" s="52">
        <f t="shared" si="152"/>
        <v>0</v>
      </c>
      <c r="AD327" s="53"/>
      <c r="AE327" s="54">
        <f t="shared" si="153"/>
        <v>0</v>
      </c>
    </row>
    <row r="328" spans="1:31" ht="18" hidden="1" customHeight="1">
      <c r="A328" s="172">
        <v>433061</v>
      </c>
      <c r="B328" s="101" t="s">
        <v>57</v>
      </c>
      <c r="C328" s="96">
        <v>40</v>
      </c>
      <c r="D328" s="165" t="s">
        <v>358</v>
      </c>
      <c r="E328" s="103"/>
      <c r="F328" s="103"/>
      <c r="G328" s="103"/>
      <c r="H328" s="103"/>
      <c r="I328" s="104"/>
      <c r="J328" s="417"/>
      <c r="K328" s="418"/>
      <c r="L328" s="418"/>
      <c r="M328" s="418"/>
      <c r="N328" s="419"/>
      <c r="O328" s="386">
        <f t="shared" si="149"/>
        <v>0</v>
      </c>
      <c r="P328" s="41"/>
      <c r="Q328" s="420"/>
      <c r="R328" s="421">
        <f t="shared" si="150"/>
        <v>0</v>
      </c>
      <c r="S328" s="44">
        <f>SUM(O328,R328)</f>
        <v>0</v>
      </c>
      <c r="T328" s="422"/>
      <c r="U328" s="423">
        <f t="shared" si="143"/>
        <v>0</v>
      </c>
      <c r="V328" s="66">
        <f t="shared" si="156"/>
        <v>0</v>
      </c>
      <c r="W328" s="424"/>
      <c r="X328" s="425">
        <f>(J328*1000)/C328</f>
        <v>0</v>
      </c>
      <c r="Y328" s="426">
        <f>(K328*1000)/C328</f>
        <v>0</v>
      </c>
      <c r="Z328" s="426">
        <f>(L328*1000)/C328</f>
        <v>0</v>
      </c>
      <c r="AA328" s="426">
        <f>(M328*1000)/C328</f>
        <v>0</v>
      </c>
      <c r="AB328" s="427">
        <f>(N328*1000)/C328</f>
        <v>0</v>
      </c>
      <c r="AC328" s="428">
        <f t="shared" si="152"/>
        <v>0</v>
      </c>
      <c r="AD328" s="429">
        <f>(R328*1000)/C328</f>
        <v>0</v>
      </c>
      <c r="AE328" s="437">
        <f t="shared" si="153"/>
        <v>0</v>
      </c>
    </row>
    <row r="329" spans="1:31" ht="18" customHeight="1">
      <c r="A329" s="449" t="s">
        <v>359</v>
      </c>
      <c r="B329" s="450"/>
      <c r="C329" s="451"/>
      <c r="D329" s="450"/>
      <c r="E329" s="450"/>
      <c r="F329" s="450"/>
      <c r="G329" s="450"/>
      <c r="H329" s="450"/>
      <c r="I329" s="450"/>
      <c r="J329" s="452">
        <f t="shared" ref="J329:U329" si="168">SUM(J284:J328)</f>
        <v>99</v>
      </c>
      <c r="K329" s="453">
        <f t="shared" si="168"/>
        <v>18</v>
      </c>
      <c r="L329" s="453">
        <f t="shared" si="168"/>
        <v>99</v>
      </c>
      <c r="M329" s="453">
        <f t="shared" si="168"/>
        <v>0</v>
      </c>
      <c r="N329" s="454">
        <f t="shared" si="168"/>
        <v>32</v>
      </c>
      <c r="O329" s="455">
        <f t="shared" si="168"/>
        <v>248</v>
      </c>
      <c r="P329" s="456">
        <f t="shared" si="168"/>
        <v>0</v>
      </c>
      <c r="Q329" s="457">
        <f t="shared" si="168"/>
        <v>0</v>
      </c>
      <c r="R329" s="456">
        <f t="shared" si="168"/>
        <v>0</v>
      </c>
      <c r="S329" s="458">
        <f t="shared" si="168"/>
        <v>188</v>
      </c>
      <c r="T329" s="459">
        <f t="shared" si="168"/>
        <v>60</v>
      </c>
      <c r="U329" s="460">
        <f t="shared" si="168"/>
        <v>248</v>
      </c>
      <c r="V329" s="66">
        <f t="shared" si="156"/>
        <v>0</v>
      </c>
      <c r="W329" s="461"/>
      <c r="X329" s="462">
        <f t="shared" ref="X329:AE329" si="169">SUM(X284:X328)</f>
        <v>3960</v>
      </c>
      <c r="Y329" s="459">
        <f t="shared" si="169"/>
        <v>720</v>
      </c>
      <c r="Z329" s="459">
        <f t="shared" si="169"/>
        <v>1335</v>
      </c>
      <c r="AA329" s="459">
        <f t="shared" si="169"/>
        <v>0</v>
      </c>
      <c r="AB329" s="463">
        <f t="shared" si="169"/>
        <v>1280</v>
      </c>
      <c r="AC329" s="460">
        <f t="shared" si="169"/>
        <v>7295</v>
      </c>
      <c r="AD329" s="463">
        <f t="shared" si="169"/>
        <v>0</v>
      </c>
      <c r="AE329" s="464">
        <f t="shared" si="169"/>
        <v>7295</v>
      </c>
    </row>
    <row r="330" spans="1:31" ht="18" customHeight="1">
      <c r="A330" s="381">
        <v>513001</v>
      </c>
      <c r="B330" s="448">
        <v>4</v>
      </c>
      <c r="C330" s="238">
        <v>25</v>
      </c>
      <c r="D330" s="465"/>
      <c r="E330" s="465" t="s">
        <v>360</v>
      </c>
      <c r="F330" s="465"/>
      <c r="G330" s="465"/>
      <c r="H330" s="465"/>
      <c r="I330" s="465"/>
      <c r="J330" s="38"/>
      <c r="K330" s="466"/>
      <c r="L330" s="58"/>
      <c r="M330" s="58"/>
      <c r="N330" s="58"/>
      <c r="O330" s="40">
        <f t="shared" si="149"/>
        <v>0</v>
      </c>
      <c r="P330" s="42"/>
      <c r="Q330" s="42"/>
      <c r="R330" s="42"/>
      <c r="S330" s="44">
        <f>SUM(O330,R330)</f>
        <v>0</v>
      </c>
      <c r="T330" s="45"/>
      <c r="U330" s="46">
        <f t="shared" si="143"/>
        <v>0</v>
      </c>
      <c r="V330" s="66">
        <f t="shared" si="156"/>
        <v>0</v>
      </c>
      <c r="W330" s="467"/>
      <c r="X330" s="45"/>
      <c r="Y330" s="50">
        <f>(K330*1000)/C330</f>
        <v>0</v>
      </c>
      <c r="Z330" s="45"/>
      <c r="AA330" s="45"/>
      <c r="AB330" s="45"/>
      <c r="AC330" s="52">
        <f t="shared" si="152"/>
        <v>0</v>
      </c>
      <c r="AD330" s="45"/>
      <c r="AE330" s="54">
        <f t="shared" si="153"/>
        <v>0</v>
      </c>
    </row>
    <row r="331" spans="1:31" ht="18" hidden="1" customHeight="1">
      <c r="A331" s="381">
        <v>512001</v>
      </c>
      <c r="B331" s="448">
        <v>3.5</v>
      </c>
      <c r="C331" s="238">
        <v>25</v>
      </c>
      <c r="D331" s="465"/>
      <c r="E331" s="465" t="s">
        <v>361</v>
      </c>
      <c r="F331" s="465"/>
      <c r="G331" s="465"/>
      <c r="H331" s="465"/>
      <c r="I331" s="465"/>
      <c r="J331" s="38"/>
      <c r="K331" s="58"/>
      <c r="L331" s="58"/>
      <c r="M331" s="58"/>
      <c r="N331" s="58"/>
      <c r="O331" s="40">
        <f t="shared" si="149"/>
        <v>0</v>
      </c>
      <c r="P331" s="42"/>
      <c r="Q331" s="42"/>
      <c r="R331" s="42"/>
      <c r="S331" s="44">
        <f>SUM(O331,R331)</f>
        <v>0</v>
      </c>
      <c r="T331" s="45"/>
      <c r="U331" s="46">
        <f t="shared" si="143"/>
        <v>0</v>
      </c>
      <c r="V331" s="66">
        <f t="shared" si="156"/>
        <v>0</v>
      </c>
      <c r="W331" s="467"/>
      <c r="X331" s="45"/>
      <c r="Y331" s="50">
        <f>(K331*1000)/C331</f>
        <v>0</v>
      </c>
      <c r="Z331" s="45"/>
      <c r="AA331" s="45"/>
      <c r="AB331" s="45"/>
      <c r="AC331" s="52">
        <f t="shared" si="152"/>
        <v>0</v>
      </c>
      <c r="AD331" s="45"/>
      <c r="AE331" s="54">
        <f t="shared" si="153"/>
        <v>0</v>
      </c>
    </row>
    <row r="332" spans="1:31" ht="18" customHeight="1">
      <c r="A332" s="381">
        <v>513021</v>
      </c>
      <c r="B332" s="448">
        <v>4</v>
      </c>
      <c r="C332" s="238">
        <v>25</v>
      </c>
      <c r="D332" s="465"/>
      <c r="E332" s="465"/>
      <c r="F332" s="465"/>
      <c r="G332" s="465"/>
      <c r="H332" s="465">
        <v>6991</v>
      </c>
      <c r="I332" s="465"/>
      <c r="J332" s="38"/>
      <c r="K332" s="58"/>
      <c r="L332" s="58"/>
      <c r="M332" s="58"/>
      <c r="N332" s="107"/>
      <c r="O332" s="40">
        <f t="shared" si="149"/>
        <v>0</v>
      </c>
      <c r="P332" s="42"/>
      <c r="Q332" s="42"/>
      <c r="R332" s="42"/>
      <c r="S332" s="44">
        <f>SUM(O332,R332)</f>
        <v>0</v>
      </c>
      <c r="T332" s="45"/>
      <c r="U332" s="46">
        <f t="shared" si="143"/>
        <v>0</v>
      </c>
      <c r="V332" s="66">
        <f t="shared" si="156"/>
        <v>0</v>
      </c>
      <c r="W332" s="467" t="s">
        <v>288</v>
      </c>
      <c r="X332" s="45"/>
      <c r="Y332" s="45"/>
      <c r="Z332" s="45"/>
      <c r="AA332" s="45"/>
      <c r="AB332" s="51">
        <f>(N332*1000)/C332</f>
        <v>0</v>
      </c>
      <c r="AC332" s="52">
        <f t="shared" si="152"/>
        <v>0</v>
      </c>
      <c r="AD332" s="45"/>
      <c r="AE332" s="54">
        <f t="shared" si="153"/>
        <v>0</v>
      </c>
    </row>
    <row r="333" spans="1:31" ht="18" customHeight="1">
      <c r="A333" s="381">
        <v>511001</v>
      </c>
      <c r="B333" s="448">
        <v>4</v>
      </c>
      <c r="C333" s="238">
        <v>25</v>
      </c>
      <c r="D333" s="465"/>
      <c r="E333" s="465" t="s">
        <v>362</v>
      </c>
      <c r="F333" s="465"/>
      <c r="G333" s="465"/>
      <c r="H333" s="465"/>
      <c r="I333" s="465"/>
      <c r="J333" s="38"/>
      <c r="K333" s="468"/>
      <c r="L333" s="58"/>
      <c r="M333" s="58"/>
      <c r="N333" s="58"/>
      <c r="O333" s="40">
        <f t="shared" si="149"/>
        <v>0</v>
      </c>
      <c r="P333" s="42"/>
      <c r="Q333" s="42"/>
      <c r="R333" s="42"/>
      <c r="S333" s="44">
        <f>SUM(O333,R333)</f>
        <v>0</v>
      </c>
      <c r="T333" s="45"/>
      <c r="U333" s="46">
        <f t="shared" si="143"/>
        <v>0</v>
      </c>
      <c r="V333" s="66">
        <f t="shared" si="156"/>
        <v>0</v>
      </c>
      <c r="W333" s="467" t="s">
        <v>288</v>
      </c>
      <c r="X333" s="45"/>
      <c r="Y333" s="50">
        <f>(K333*1000)/C333</f>
        <v>0</v>
      </c>
      <c r="Z333" s="45"/>
      <c r="AA333" s="45"/>
      <c r="AB333" s="45"/>
      <c r="AC333" s="52">
        <f t="shared" si="152"/>
        <v>0</v>
      </c>
      <c r="AD333" s="45"/>
      <c r="AE333" s="54">
        <f t="shared" si="153"/>
        <v>0</v>
      </c>
    </row>
    <row r="334" spans="1:31" ht="18" customHeight="1">
      <c r="A334" s="962" t="s">
        <v>363</v>
      </c>
      <c r="B334" s="963"/>
      <c r="C334" s="964"/>
      <c r="D334" s="469"/>
      <c r="E334" s="469"/>
      <c r="F334" s="469"/>
      <c r="G334" s="469"/>
      <c r="H334" s="469"/>
      <c r="I334" s="469"/>
      <c r="J334" s="452">
        <f t="shared" ref="J334:N334" si="170">SUM(J330:J333)</f>
        <v>0</v>
      </c>
      <c r="K334" s="452">
        <f t="shared" si="170"/>
        <v>0</v>
      </c>
      <c r="L334" s="452">
        <f t="shared" si="170"/>
        <v>0</v>
      </c>
      <c r="M334" s="452">
        <f t="shared" si="170"/>
        <v>0</v>
      </c>
      <c r="N334" s="452">
        <f t="shared" si="170"/>
        <v>0</v>
      </c>
      <c r="O334" s="452">
        <f>SUM(O330:O333)</f>
        <v>0</v>
      </c>
      <c r="P334" s="470"/>
      <c r="Q334" s="470"/>
      <c r="R334" s="470"/>
      <c r="S334" s="458">
        <f>SUM(S330:S333)</f>
        <v>0</v>
      </c>
      <c r="T334" s="471"/>
      <c r="U334" s="460">
        <f>SUM(U330:U333)</f>
        <v>0</v>
      </c>
      <c r="V334" s="66">
        <f t="shared" si="156"/>
        <v>0</v>
      </c>
      <c r="W334" s="472"/>
      <c r="X334" s="471"/>
      <c r="Y334" s="459">
        <f>SUM(Y330:Y333)</f>
        <v>0</v>
      </c>
      <c r="Z334" s="471"/>
      <c r="AA334" s="471"/>
      <c r="AB334" s="471"/>
      <c r="AC334" s="460">
        <f>SUM(AC330:AC333)</f>
        <v>0</v>
      </c>
      <c r="AD334" s="471"/>
      <c r="AE334" s="460">
        <f>SUM(AE330:AE333)</f>
        <v>0</v>
      </c>
    </row>
    <row r="335" spans="1:31" ht="18" customHeight="1" thickBot="1">
      <c r="A335" s="473" t="s">
        <v>15</v>
      </c>
      <c r="B335" s="474"/>
      <c r="C335" s="475"/>
      <c r="D335" s="474"/>
      <c r="E335" s="474"/>
      <c r="F335" s="474"/>
      <c r="G335" s="474"/>
      <c r="H335" s="474"/>
      <c r="I335" s="474"/>
      <c r="J335" s="476">
        <f t="shared" ref="J335:O335" si="171">SUM(J329,J283,J277,J246,J214,J162,J334)</f>
        <v>2064</v>
      </c>
      <c r="K335" s="476">
        <f t="shared" si="171"/>
        <v>108</v>
      </c>
      <c r="L335" s="476">
        <f t="shared" si="171"/>
        <v>402</v>
      </c>
      <c r="M335" s="476">
        <f t="shared" si="171"/>
        <v>0</v>
      </c>
      <c r="N335" s="476">
        <f t="shared" si="171"/>
        <v>104</v>
      </c>
      <c r="O335" s="476">
        <f t="shared" si="171"/>
        <v>2678</v>
      </c>
      <c r="P335" s="477">
        <f>SUM(P329,P283,P277,P246,P214,P162)</f>
        <v>5066</v>
      </c>
      <c r="Q335" s="476">
        <f>SUM(Q329,Q283,Q277,Q246,Q214,Q162)</f>
        <v>4198</v>
      </c>
      <c r="R335" s="477">
        <f>SUM(R329,R283,R277,R246,R214,R162)</f>
        <v>9264</v>
      </c>
      <c r="S335" s="478">
        <f>SUM(S329,S283,S277,S246,S214,S162,S334)</f>
        <v>8445</v>
      </c>
      <c r="T335" s="479">
        <f>SUM(T329,T283,T277,T246,T214,T162)</f>
        <v>3497</v>
      </c>
      <c r="U335" s="480">
        <f>SUM(U329,U283,U277,U246,U214,U162,U334)</f>
        <v>11942</v>
      </c>
      <c r="V335" s="66">
        <f t="shared" si="156"/>
        <v>0</v>
      </c>
      <c r="W335" s="481"/>
      <c r="X335" s="482" t="e">
        <f t="shared" ref="X335:AC335" si="172">SUM(X329,X283,X277,X246,X214,X162,X334)</f>
        <v>#REF!</v>
      </c>
      <c r="Y335" s="482">
        <f t="shared" si="172"/>
        <v>4320</v>
      </c>
      <c r="Z335" s="482">
        <f t="shared" si="172"/>
        <v>10575</v>
      </c>
      <c r="AA335" s="482">
        <f t="shared" si="172"/>
        <v>0</v>
      </c>
      <c r="AB335" s="482">
        <f t="shared" si="172"/>
        <v>4160</v>
      </c>
      <c r="AC335" s="482" t="e">
        <f t="shared" si="172"/>
        <v>#REF!</v>
      </c>
      <c r="AD335" s="483">
        <f>SUM(AD329,AD283,AD277,AD246,AD214,AD162)</f>
        <v>123640</v>
      </c>
      <c r="AE335" s="484">
        <f>SUM(AE329,AE283,AE277,AE246,AE214,AE162,AE334)</f>
        <v>210415</v>
      </c>
    </row>
    <row r="336" spans="1:31" ht="18">
      <c r="A336" s="485" t="s">
        <v>364</v>
      </c>
      <c r="B336" s="486"/>
      <c r="C336" s="487"/>
      <c r="D336" s="488"/>
      <c r="E336" s="488"/>
      <c r="F336" s="488"/>
      <c r="G336" s="488"/>
      <c r="H336" s="488"/>
      <c r="I336" s="488"/>
      <c r="J336" s="489"/>
      <c r="K336" s="490"/>
      <c r="L336" s="490"/>
      <c r="M336" s="490"/>
      <c r="N336" s="490"/>
      <c r="O336" s="491"/>
      <c r="P336" s="492"/>
      <c r="Q336" s="493"/>
      <c r="R336" s="493"/>
      <c r="S336" s="494"/>
      <c r="T336" s="495"/>
      <c r="U336" s="496"/>
      <c r="V336" s="497"/>
      <c r="W336" s="497"/>
    </row>
    <row r="337" spans="1:23" ht="12" customHeight="1">
      <c r="A337" s="498">
        <v>112001</v>
      </c>
      <c r="B337" s="499"/>
      <c r="C337" s="500"/>
      <c r="D337" s="501"/>
      <c r="E337" s="501"/>
      <c r="F337" s="501"/>
      <c r="G337" s="501"/>
      <c r="H337" s="501"/>
      <c r="I337" s="502"/>
      <c r="J337" s="503">
        <f>SUMIF($A$10:$A$333,$A337,J$10:J$333)</f>
        <v>84</v>
      </c>
      <c r="K337" s="503">
        <f>SUMIF($A$10:$A$333,$A337,K$10:K$333)</f>
        <v>0</v>
      </c>
      <c r="L337" s="503">
        <f>SUMIF($A$10:$A$333,$A337,L$10:L$333)</f>
        <v>0</v>
      </c>
      <c r="M337" s="503">
        <f>SUMIF($A$10:$A$333,$A337,M$10:M$333)</f>
        <v>0</v>
      </c>
      <c r="N337" s="503">
        <f>SUMIF($A$10:$A$333,$A337,N$10:N$333)</f>
        <v>0</v>
      </c>
      <c r="O337" s="503">
        <f>SUMIF($A$10:$A$333,$A337,O$10:O$333)</f>
        <v>84</v>
      </c>
      <c r="P337" s="504">
        <f>SUMIF($A$10:$A$328,$A337,P$10:P$328)</f>
        <v>0</v>
      </c>
      <c r="Q337" s="505">
        <f>SUMIF($A$10:$A$328,$A337,Q$10:Q$328)</f>
        <v>0</v>
      </c>
      <c r="R337" s="506">
        <f>SUMIF($A$10:$A$328,$A337,R$10:R$328)</f>
        <v>0</v>
      </c>
      <c r="S337" s="507"/>
      <c r="T337" s="508"/>
      <c r="U337" s="509">
        <f>SUMIF($A$10:$A$328,$A337,U$10:U$328)</f>
        <v>84</v>
      </c>
      <c r="V337" s="510"/>
      <c r="W337" s="510"/>
    </row>
    <row r="338" spans="1:23" ht="12" customHeight="1">
      <c r="A338" s="498">
        <v>112031</v>
      </c>
      <c r="B338" s="499"/>
      <c r="C338" s="500"/>
      <c r="D338" s="501"/>
      <c r="E338" s="501"/>
      <c r="F338" s="501"/>
      <c r="G338" s="501"/>
      <c r="H338" s="501"/>
      <c r="I338" s="502"/>
      <c r="J338" s="503">
        <f>SUMIF($A$10:$A$333,$A338,J$10:J$333)</f>
        <v>8</v>
      </c>
      <c r="K338" s="503">
        <f>SUMIF($A$10:$A$333,$A338,K$10:K$333)</f>
        <v>0</v>
      </c>
      <c r="L338" s="503">
        <f>SUMIF($A$10:$A$333,$A338,L$10:L$333)</f>
        <v>0</v>
      </c>
      <c r="M338" s="503">
        <f>SUMIF($A$10:$A$328,$A338,M$10:M$328)</f>
        <v>0</v>
      </c>
      <c r="N338" s="503">
        <f>SUMIF($A$10:$A$333,$A338,N$10:N$333)</f>
        <v>0</v>
      </c>
      <c r="O338" s="503">
        <f>SUMIF($A$10:$A$333,$A338,O$10:O$333)</f>
        <v>8</v>
      </c>
      <c r="P338" s="504">
        <f>SUMIF($A$10:$A$328,$A338,P$10:P$328)</f>
        <v>0</v>
      </c>
      <c r="Q338" s="504">
        <f>SUMIF($A$10:$A$328,$A338,Q$10:Q$328)</f>
        <v>0</v>
      </c>
      <c r="R338" s="504">
        <f>SUMIF($A$10:$A$328,$A338,R$10:R$328)</f>
        <v>0</v>
      </c>
      <c r="S338" s="507"/>
      <c r="T338" s="508"/>
      <c r="U338" s="509">
        <f>SUMIF($A$10:$A$328,$A338,U$10:U$328)</f>
        <v>8</v>
      </c>
      <c r="V338" s="510"/>
      <c r="W338" s="510"/>
    </row>
    <row r="339" spans="1:23" ht="13.5" customHeight="1">
      <c r="A339" s="498">
        <v>112501</v>
      </c>
      <c r="B339" s="499"/>
      <c r="C339" s="500"/>
      <c r="D339" s="501"/>
      <c r="E339" s="501"/>
      <c r="F339" s="501"/>
      <c r="G339" s="501"/>
      <c r="H339" s="501"/>
      <c r="I339" s="502"/>
      <c r="J339" s="503">
        <f>SUMIF($A$10:$A$333,$A339,J$10:J$333)</f>
        <v>0</v>
      </c>
      <c r="K339" s="503">
        <f>SUMIF($A$10:$A$333,$A339,K$10:K$333)</f>
        <v>0</v>
      </c>
      <c r="L339" s="503">
        <f>SUMIF($A$10:$A$333,$A339,L$10:L$333)</f>
        <v>0</v>
      </c>
      <c r="M339" s="511">
        <f>SUMIF($A$10:$A$328,$A339,M$10:M$328)</f>
        <v>0</v>
      </c>
      <c r="N339" s="503">
        <f>SUMIF($A$10:$A$333,$A339,N$10:N$333)</f>
        <v>0</v>
      </c>
      <c r="O339" s="503">
        <f>SUMIF($A$10:$A$333,$A339,O$10:O$333)</f>
        <v>0</v>
      </c>
      <c r="P339" s="504">
        <f>SUMIF($A$10:$A$328,$A339,P$10:P$328)</f>
        <v>0</v>
      </c>
      <c r="Q339" s="505">
        <f>SUMIF($A$10:$A$328,$A339,Q$10:Q$328)</f>
        <v>0</v>
      </c>
      <c r="R339" s="506">
        <f>SUMIF($A$10:$A$328,$A339,R$10:R$328)</f>
        <v>0</v>
      </c>
      <c r="S339" s="507"/>
      <c r="T339" s="508"/>
      <c r="U339" s="509">
        <f>SUMIF($A$10:$A$328,$A339,U$10:U$328)</f>
        <v>0</v>
      </c>
      <c r="V339" s="510"/>
      <c r="W339" s="510"/>
    </row>
    <row r="340" spans="1:23" ht="12" customHeight="1">
      <c r="A340" s="498">
        <v>112801</v>
      </c>
      <c r="B340" s="499"/>
      <c r="C340" s="500"/>
      <c r="D340" s="501"/>
      <c r="E340" s="501"/>
      <c r="F340" s="501"/>
      <c r="G340" s="501"/>
      <c r="H340" s="501"/>
      <c r="I340" s="502"/>
      <c r="J340" s="503">
        <f>SUMIF($A$10:$A$333,$A340,J$10:J$333)</f>
        <v>0</v>
      </c>
      <c r="K340" s="503">
        <f>SUMIF($A$10:$A$333,$A340,K$10:K$333)</f>
        <v>0</v>
      </c>
      <c r="L340" s="503">
        <f>SUMIF($A$10:$A$333,$A340,L$10:L$333)</f>
        <v>0</v>
      </c>
      <c r="M340" s="503">
        <f>SUMIF($A$10:$A$333,$A340,M$10:M$333)</f>
        <v>0</v>
      </c>
      <c r="N340" s="503">
        <f>SUMIF($A$10:$A$333,$A340,N$10:N$333)</f>
        <v>0</v>
      </c>
      <c r="O340" s="503">
        <f>SUMIF($A$10:$A$333,$A340,O$10:O$333)</f>
        <v>0</v>
      </c>
      <c r="P340" s="504">
        <f>SUMIF($A$10:$A$328,$A340,P$10:P$328)</f>
        <v>0</v>
      </c>
      <c r="Q340" s="504">
        <f>SUMIF($A$10:$A$328,$A340,Q$10:Q$328)</f>
        <v>0</v>
      </c>
      <c r="R340" s="504">
        <f>SUMIF($A$10:$A$328,$A340,R$10:R$328)</f>
        <v>0</v>
      </c>
      <c r="S340" s="507"/>
      <c r="T340" s="512"/>
      <c r="U340" s="509">
        <f>SUMIF($A$10:$A$328,$A340,U$10:U$328)</f>
        <v>0</v>
      </c>
      <c r="V340" s="513"/>
      <c r="W340" s="510"/>
    </row>
    <row r="341" spans="1:23" ht="12" customHeight="1">
      <c r="A341" s="498">
        <v>112601</v>
      </c>
      <c r="B341" s="499"/>
      <c r="C341" s="500"/>
      <c r="D341" s="501"/>
      <c r="E341" s="501"/>
      <c r="F341" s="501"/>
      <c r="G341" s="501"/>
      <c r="H341" s="501"/>
      <c r="I341" s="502"/>
      <c r="J341" s="503">
        <f>SUMIF($A$10:$A$333,$A341,J$10:J$333)</f>
        <v>0</v>
      </c>
      <c r="K341" s="503">
        <f>SUMIF($A$10:$A$333,$A341,K$10:K$333)</f>
        <v>0</v>
      </c>
      <c r="L341" s="503">
        <f>SUMIF($A$10:$A$333,$A341,L$10:L$333)</f>
        <v>0</v>
      </c>
      <c r="M341" s="503">
        <f>SUMIF($A$10:$A$333,$A341,M$10:M$333)</f>
        <v>0</v>
      </c>
      <c r="N341" s="503">
        <f>SUMIF($A$10:$A$333,$A341,N$10:N$333)</f>
        <v>0</v>
      </c>
      <c r="O341" s="503">
        <f>SUMIF($A$10:$A$333,$A341,O$10:O$333)</f>
        <v>0</v>
      </c>
      <c r="P341" s="503">
        <f>SUMIF($A$10:$A$333,$A341,P$10:P$333)</f>
        <v>0</v>
      </c>
      <c r="Q341" s="503">
        <f>SUMIF($A$10:$A$333,$A341,Q$10:Q$333)</f>
        <v>0</v>
      </c>
      <c r="R341" s="503">
        <f>SUMIF($A$10:$A$333,$A341,R$10:R$333)</f>
        <v>0</v>
      </c>
      <c r="S341" s="503">
        <f>SUMIF($A$10:$A$333,$A341,S$10:S$333)</f>
        <v>0</v>
      </c>
      <c r="T341" s="503">
        <f>SUMIF($A$10:$A$333,$A341,T$10:T$333)</f>
        <v>0</v>
      </c>
      <c r="U341" s="503">
        <f>SUMIF($A$10:$A$333,$A341,U$10:U$333)</f>
        <v>0</v>
      </c>
      <c r="V341" s="514"/>
      <c r="W341" s="510"/>
    </row>
    <row r="342" spans="1:23" ht="12" customHeight="1">
      <c r="A342" s="498">
        <v>112521</v>
      </c>
      <c r="B342" s="499"/>
      <c r="C342" s="500"/>
      <c r="D342" s="501"/>
      <c r="E342" s="501"/>
      <c r="F342" s="501"/>
      <c r="G342" s="501"/>
      <c r="H342" s="501"/>
      <c r="I342" s="502"/>
      <c r="J342" s="503">
        <f>SUMIF($A$10:$A$333,$A342,J$10:J$333)</f>
        <v>0</v>
      </c>
      <c r="K342" s="503">
        <f>SUMIF($A$10:$A$333,$A342,K$10:K$333)</f>
        <v>0</v>
      </c>
      <c r="L342" s="503">
        <f>SUMIF($A$10:$A$333,$A342,L$10:L$333)</f>
        <v>0</v>
      </c>
      <c r="M342" s="511"/>
      <c r="N342" s="503">
        <f>SUMIF($A$10:$A$333,$A342,N$10:N$333)</f>
        <v>0</v>
      </c>
      <c r="O342" s="503">
        <f>SUMIF($A$10:$A$333,$A342,O$10:O$333)</f>
        <v>0</v>
      </c>
      <c r="P342" s="504">
        <f>SUMIF($A$10:$A$328,$A342,P$10:P$328)</f>
        <v>0</v>
      </c>
      <c r="Q342" s="505">
        <f>SUMIF($A$10:$A$328,$A342,Q$10:Q$328)</f>
        <v>0</v>
      </c>
      <c r="R342" s="506">
        <f>SUMIF($A$10:$A$328,$A342,R$10:R$328)</f>
        <v>0</v>
      </c>
      <c r="S342" s="507"/>
      <c r="T342" s="508"/>
      <c r="U342" s="509">
        <f>SUMIF($A$10:$A$328,$A342,U$10:U$328)</f>
        <v>0</v>
      </c>
      <c r="V342" s="510"/>
      <c r="W342" s="510"/>
    </row>
    <row r="343" spans="1:23" ht="12" customHeight="1">
      <c r="A343" s="498">
        <v>113001</v>
      </c>
      <c r="B343" s="499"/>
      <c r="C343" s="500"/>
      <c r="D343" s="501"/>
      <c r="E343" s="501"/>
      <c r="F343" s="501"/>
      <c r="G343" s="501"/>
      <c r="H343" s="501"/>
      <c r="I343" s="502"/>
      <c r="J343" s="503">
        <f>SUMIF($A$10:$A$333,$A343,J$10:J$333)</f>
        <v>0</v>
      </c>
      <c r="K343" s="503">
        <f>SUMIF($A$10:$A$333,$A343,K$10:K$333)</f>
        <v>0</v>
      </c>
      <c r="L343" s="503">
        <f>SUMIF($A$10:$A$333,$A343,L$10:L$333)</f>
        <v>0</v>
      </c>
      <c r="M343" s="511">
        <f>SUMIF($A$10:$A$328,$A343,M$10:M$328)</f>
        <v>0</v>
      </c>
      <c r="N343" s="503">
        <f>SUMIF($A$10:$A$333,$A343,N$10:N$333)</f>
        <v>0</v>
      </c>
      <c r="O343" s="503">
        <f>SUMIF($A$10:$A$333,$A343,O$10:O$333)</f>
        <v>0</v>
      </c>
      <c r="P343" s="504">
        <f>SUMIF($A$10:$A$328,$A343,P$10:P$328)</f>
        <v>0</v>
      </c>
      <c r="Q343" s="505">
        <f>SUMIF($A$10:$A$328,$A343,Q$10:Q$328)</f>
        <v>0</v>
      </c>
      <c r="R343" s="506">
        <f>SUMIF($A$10:$A$328,$A343,R$10:R$328)</f>
        <v>0</v>
      </c>
      <c r="S343" s="507"/>
      <c r="T343" s="508"/>
      <c r="U343" s="509">
        <f>SUMIF($A$10:$A$328,$A343,U$10:U$328)</f>
        <v>0</v>
      </c>
      <c r="V343" s="510"/>
      <c r="W343" s="510"/>
    </row>
    <row r="344" spans="1:23" ht="12" customHeight="1">
      <c r="A344" s="498">
        <v>113301</v>
      </c>
      <c r="B344" s="499"/>
      <c r="C344" s="500"/>
      <c r="D344" s="501"/>
      <c r="E344" s="501"/>
      <c r="F344" s="501"/>
      <c r="G344" s="501"/>
      <c r="H344" s="501"/>
      <c r="I344" s="502"/>
      <c r="J344" s="503">
        <f>SUMIF($A$10:$A$333,$A344,J$10:J$333)</f>
        <v>16</v>
      </c>
      <c r="K344" s="503">
        <f>SUMIF($A$10:$A$333,$A344,K$10:K$333)</f>
        <v>0</v>
      </c>
      <c r="L344" s="503">
        <f>SUMIF($A$10:$A$333,$A344,L$10:L$333)</f>
        <v>0</v>
      </c>
      <c r="M344" s="511"/>
      <c r="N344" s="503">
        <f>SUMIF($A$10:$A$333,$A344,N$10:N$333)</f>
        <v>0</v>
      </c>
      <c r="O344" s="503">
        <f>SUMIF($A$10:$A$333,$A344,O$10:O$333)</f>
        <v>16</v>
      </c>
      <c r="P344" s="504">
        <f>SUMIF($A$10:$A$328,$A344,P$10:P$328)</f>
        <v>0</v>
      </c>
      <c r="Q344" s="505">
        <f>SUMIF($A$10:$A$328,$A344,Q$10:Q$328)</f>
        <v>0</v>
      </c>
      <c r="R344" s="506">
        <f>SUMIF($A$10:$A$328,$A344,R$10:R$328)</f>
        <v>0</v>
      </c>
      <c r="S344" s="507"/>
      <c r="T344" s="508"/>
      <c r="U344" s="509">
        <f>SUMIF($A$10:$A$328,$A344,U$10:U$328)</f>
        <v>16</v>
      </c>
      <c r="V344" s="510"/>
      <c r="W344" s="510"/>
    </row>
    <row r="345" spans="1:23" ht="12" customHeight="1">
      <c r="A345" s="498">
        <v>113501</v>
      </c>
      <c r="B345" s="499"/>
      <c r="C345" s="500"/>
      <c r="D345" s="501"/>
      <c r="E345" s="501"/>
      <c r="F345" s="501"/>
      <c r="G345" s="501"/>
      <c r="H345" s="501"/>
      <c r="I345" s="502"/>
      <c r="J345" s="503">
        <f>SUMIF($A$10:$A$333,$A345,J$10:J$333)</f>
        <v>0</v>
      </c>
      <c r="K345" s="503">
        <f>SUMIF($A$10:$A$333,$A345,K$10:K$333)</f>
        <v>0</v>
      </c>
      <c r="L345" s="503">
        <f>SUMIF($A$10:$A$333,$A345,L$10:L$333)</f>
        <v>0</v>
      </c>
      <c r="M345" s="511">
        <f>SUMIF($A$10:$A$328,$A345,M$10:M$328)</f>
        <v>0</v>
      </c>
      <c r="N345" s="503">
        <f>SUMIF($A$10:$A$333,$A345,N$10:N$333)</f>
        <v>0</v>
      </c>
      <c r="O345" s="503">
        <f>SUMIF($A$10:$A$333,$A345,O$10:O$333)</f>
        <v>0</v>
      </c>
      <c r="P345" s="504">
        <f>SUMIF($A$10:$A$328,$A345,P$10:P$328)</f>
        <v>0</v>
      </c>
      <c r="Q345" s="505">
        <f>SUMIF($A$10:$A$328,$A345,Q$10:Q$328)</f>
        <v>0</v>
      </c>
      <c r="R345" s="506">
        <f>SUMIF($A$10:$A$328,$A345,R$10:R$328)</f>
        <v>0</v>
      </c>
      <c r="S345" s="507"/>
      <c r="T345" s="508"/>
      <c r="U345" s="509">
        <f>SUMIF($A$10:$A$328,$A345,U$10:U$328)</f>
        <v>0</v>
      </c>
      <c r="V345" s="510"/>
      <c r="W345" s="510"/>
    </row>
    <row r="346" spans="1:23" ht="12" customHeight="1">
      <c r="A346" s="498">
        <v>113521</v>
      </c>
      <c r="B346" s="499"/>
      <c r="C346" s="500"/>
      <c r="D346" s="501"/>
      <c r="E346" s="501"/>
      <c r="F346" s="501"/>
      <c r="G346" s="501"/>
      <c r="H346" s="501"/>
      <c r="I346" s="502"/>
      <c r="J346" s="503">
        <f>SUMIF($A$10:$A$333,$A346,J$10:J$333)</f>
        <v>0</v>
      </c>
      <c r="K346" s="503">
        <f>SUMIF($A$10:$A$333,$A346,K$10:K$333)</f>
        <v>0</v>
      </c>
      <c r="L346" s="503">
        <f>SUMIF($A$10:$A$333,$A346,L$10:L$333)</f>
        <v>0</v>
      </c>
      <c r="M346" s="511">
        <f>SUMIF($A$10:$A$328,$A346,M$10:M$328)</f>
        <v>0</v>
      </c>
      <c r="N346" s="503">
        <f>SUMIF($A$10:$A$333,$A346,N$10:N$333)</f>
        <v>0</v>
      </c>
      <c r="O346" s="503">
        <f>SUMIF($A$10:$A$333,$A346,O$10:O$333)</f>
        <v>0</v>
      </c>
      <c r="P346" s="504">
        <f>SUMIF($A$10:$A$328,$A346,P$10:P$328)</f>
        <v>0</v>
      </c>
      <c r="Q346" s="505">
        <f>SUMIF($A$10:$A$328,$A346,Q$10:Q$328)</f>
        <v>0</v>
      </c>
      <c r="R346" s="506">
        <f>SUMIF($A$10:$A$328,$A346,R$10:R$328)</f>
        <v>0</v>
      </c>
      <c r="S346" s="507"/>
      <c r="T346" s="508"/>
      <c r="U346" s="509">
        <f>SUMIF($A$10:$A$328,$A346,U$10:U$328)</f>
        <v>0</v>
      </c>
      <c r="V346" s="510"/>
      <c r="W346" s="510"/>
    </row>
    <row r="347" spans="1:23" ht="12" customHeight="1">
      <c r="A347" s="498">
        <v>113591</v>
      </c>
      <c r="B347" s="499"/>
      <c r="C347" s="500"/>
      <c r="D347" s="501"/>
      <c r="E347" s="501"/>
      <c r="F347" s="501"/>
      <c r="G347" s="501"/>
      <c r="H347" s="501"/>
      <c r="I347" s="502"/>
      <c r="J347" s="503">
        <f>SUMIF($A$10:$A$333,$A347,J$10:J$333)</f>
        <v>0</v>
      </c>
      <c r="K347" s="503">
        <f>SUMIF($A$10:$A$333,$A347,K$10:K$333)</f>
        <v>0</v>
      </c>
      <c r="L347" s="503">
        <f>SUMIF($A$10:$A$333,$A347,L$10:L$333)</f>
        <v>0</v>
      </c>
      <c r="M347" s="511"/>
      <c r="N347" s="503">
        <f>SUMIF($A$10:$A$333,$A347,N$10:N$333)</f>
        <v>0</v>
      </c>
      <c r="O347" s="503">
        <f>SUMIF($A$10:$A$333,$A347,O$10:O$333)</f>
        <v>0</v>
      </c>
      <c r="P347" s="504">
        <f>SUMIF($A$10:$A$328,$A347,P$10:P$328)</f>
        <v>0</v>
      </c>
      <c r="Q347" s="505">
        <f>SUMIF($A$10:$A$328,$A347,Q$10:Q$328)</f>
        <v>0</v>
      </c>
      <c r="R347" s="506">
        <f>SUMIF($A$10:$A$328,$A347,R$10:R$328)</f>
        <v>0</v>
      </c>
      <c r="S347" s="507"/>
      <c r="T347" s="508"/>
      <c r="U347" s="509">
        <f>SUMIF($A$10:$A$328,$A347,U$10:U$328)</f>
        <v>0</v>
      </c>
      <c r="V347" s="510"/>
      <c r="W347" s="510"/>
    </row>
    <row r="348" spans="1:23" ht="12" customHeight="1">
      <c r="A348" s="498">
        <v>113601</v>
      </c>
      <c r="B348" s="499"/>
      <c r="C348" s="500"/>
      <c r="D348" s="501"/>
      <c r="E348" s="501"/>
      <c r="F348" s="501"/>
      <c r="G348" s="501"/>
      <c r="H348" s="501"/>
      <c r="I348" s="502"/>
      <c r="J348" s="503">
        <f>SUMIF($A$10:$A$333,$A348,J$10:J$333)</f>
        <v>0</v>
      </c>
      <c r="K348" s="503">
        <f>SUMIF($A$10:$A$333,$A348,K$10:K$333)</f>
        <v>0</v>
      </c>
      <c r="L348" s="503">
        <f>SUMIF($A$10:$A$333,$A348,L$10:L$333)</f>
        <v>0</v>
      </c>
      <c r="M348" s="511">
        <f>SUMIF($A$10:$A$328,$A348,M$10:M$328)</f>
        <v>0</v>
      </c>
      <c r="N348" s="503">
        <f>SUMIF($A$10:$A$333,$A348,N$10:N$333)</f>
        <v>0</v>
      </c>
      <c r="O348" s="503">
        <f>SUMIF($A$10:$A$333,$A348,O$10:O$333)</f>
        <v>0</v>
      </c>
      <c r="P348" s="504">
        <f>SUMIF($A$10:$A$328,$A348,P$10:P$328)</f>
        <v>0</v>
      </c>
      <c r="Q348" s="505">
        <f>SUMIF($A$10:$A$328,$A348,Q$10:Q$328)</f>
        <v>0</v>
      </c>
      <c r="R348" s="506">
        <f>SUMIF($A$10:$A$328,$A348,R$10:R$328)</f>
        <v>0</v>
      </c>
      <c r="S348" s="507"/>
      <c r="T348" s="508"/>
      <c r="U348" s="509">
        <f>SUMIF($A$10:$A$328,$A348,U$10:U$328)</f>
        <v>0</v>
      </c>
      <c r="V348" s="510"/>
      <c r="W348" s="510"/>
    </row>
    <row r="349" spans="1:23" ht="12" customHeight="1">
      <c r="A349" s="498">
        <v>113801</v>
      </c>
      <c r="B349" s="499"/>
      <c r="C349" s="500"/>
      <c r="D349" s="501"/>
      <c r="E349" s="501"/>
      <c r="F349" s="501"/>
      <c r="G349" s="501"/>
      <c r="H349" s="501"/>
      <c r="I349" s="502"/>
      <c r="J349" s="503">
        <f>SUMIF($A$10:$A$333,$A349,J$10:J$333)</f>
        <v>0</v>
      </c>
      <c r="K349" s="503">
        <f>SUMIF($A$10:$A$333,$A349,K$10:K$333)</f>
        <v>0</v>
      </c>
      <c r="L349" s="503">
        <f>SUMIF($A$10:$A$333,$A349,L$10:L$333)</f>
        <v>14</v>
      </c>
      <c r="M349" s="511">
        <f>SUMIF($A$10:$A$328,$A349,M$10:M$328)</f>
        <v>0</v>
      </c>
      <c r="N349" s="503">
        <f>SUMIF($A$10:$A$333,$A349,N$10:N$333)</f>
        <v>0</v>
      </c>
      <c r="O349" s="503">
        <f>SUMIF($A$10:$A$333,$A349,O$10:O$333)</f>
        <v>14</v>
      </c>
      <c r="P349" s="504">
        <f>SUMIF($A$10:$A$328,$A349,P$10:P$328)</f>
        <v>0</v>
      </c>
      <c r="Q349" s="505">
        <f>SUMIF($A$10:$A$328,$A349,Q$10:Q$328)</f>
        <v>0</v>
      </c>
      <c r="R349" s="506">
        <f>SUMIF($A$10:$A$328,$A349,R$10:R$328)</f>
        <v>0</v>
      </c>
      <c r="S349" s="507"/>
      <c r="T349" s="508"/>
      <c r="U349" s="509">
        <f>SUMIF($A$10:$A$328,$A349,U$10:U$328)</f>
        <v>14</v>
      </c>
      <c r="V349" s="510"/>
      <c r="W349" s="510"/>
    </row>
    <row r="350" spans="1:23" ht="12" customHeight="1">
      <c r="A350" s="498">
        <v>114001</v>
      </c>
      <c r="B350" s="499"/>
      <c r="C350" s="500"/>
      <c r="D350" s="501"/>
      <c r="E350" s="501"/>
      <c r="F350" s="501"/>
      <c r="G350" s="501"/>
      <c r="H350" s="501"/>
      <c r="I350" s="502"/>
      <c r="J350" s="503">
        <f>SUMIF($A$10:$A$333,$A350,J$10:J$333)</f>
        <v>8</v>
      </c>
      <c r="K350" s="503">
        <f>SUMIF($A$10:$A$333,$A350,K$10:K$333)</f>
        <v>0</v>
      </c>
      <c r="L350" s="503">
        <f>SUMIF($A$10:$A$333,$A350,L$10:L$333)</f>
        <v>0</v>
      </c>
      <c r="M350" s="511">
        <f>SUMIF($A$10:$A$328,$A350,M$10:M$328)</f>
        <v>0</v>
      </c>
      <c r="N350" s="503">
        <f>SUMIF($A$10:$A$333,$A350,N$10:N$333)</f>
        <v>0</v>
      </c>
      <c r="O350" s="503">
        <f>SUMIF($A$10:$A$333,$A350,O$10:O$333)</f>
        <v>8</v>
      </c>
      <c r="P350" s="504">
        <f>SUMIF($A$10:$A$328,$A350,P$10:P$328)</f>
        <v>0</v>
      </c>
      <c r="Q350" s="505">
        <f>SUMIF($A$10:$A$328,$A350,Q$10:Q$328)</f>
        <v>0</v>
      </c>
      <c r="R350" s="506">
        <f>SUMIF($A$10:$A$328,$A350,R$10:R$328)</f>
        <v>0</v>
      </c>
      <c r="S350" s="507"/>
      <c r="T350" s="508"/>
      <c r="U350" s="509">
        <f>SUMIF($A$10:$A$328,$A350,U$10:U$328)</f>
        <v>8</v>
      </c>
      <c r="V350" s="510"/>
      <c r="W350" s="510"/>
    </row>
    <row r="351" spans="1:23" ht="12" customHeight="1">
      <c r="A351" s="498" t="s">
        <v>236</v>
      </c>
      <c r="B351" s="499"/>
      <c r="C351" s="500"/>
      <c r="D351" s="501"/>
      <c r="E351" s="501"/>
      <c r="F351" s="501"/>
      <c r="G351" s="501"/>
      <c r="H351" s="501"/>
      <c r="I351" s="502"/>
      <c r="J351" s="503">
        <f>SUMIF($A$10:$A$333,$A351,J$10:J$333)</f>
        <v>160</v>
      </c>
      <c r="K351" s="503">
        <f>SUMIF($A$10:$A$333,$A351,K$10:K$333)</f>
        <v>0</v>
      </c>
      <c r="L351" s="503">
        <f>SUMIF($A$10:$A$333,$A351,L$10:L$333)</f>
        <v>0</v>
      </c>
      <c r="M351" s="511"/>
      <c r="N351" s="503">
        <f>SUMIF($A$10:$A$333,$A351,N$10:N$333)</f>
        <v>0</v>
      </c>
      <c r="O351" s="503">
        <f>SUMIF($A$10:$A$333,$A351,O$10:O$333)</f>
        <v>160</v>
      </c>
      <c r="P351" s="504">
        <f>SUMIF($A$10:$A$328,$A351,P$10:P$328)</f>
        <v>0</v>
      </c>
      <c r="Q351" s="504">
        <f>SUMIF($A$10:$A$328,$A351,Q$10:Q$328)</f>
        <v>0</v>
      </c>
      <c r="R351" s="504">
        <f>SUMIF($A$10:$A$328,$A351,R$10:R$328)</f>
        <v>0</v>
      </c>
      <c r="S351" s="507"/>
      <c r="T351" s="507"/>
      <c r="U351" s="515">
        <f>SUMIF($A$10:$A$328,$A351,U$10:U$328)</f>
        <v>160</v>
      </c>
      <c r="V351" s="516"/>
      <c r="W351" s="510"/>
    </row>
    <row r="352" spans="1:23" ht="12" customHeight="1">
      <c r="A352" s="498">
        <v>114101</v>
      </c>
      <c r="B352" s="499"/>
      <c r="C352" s="500"/>
      <c r="D352" s="501"/>
      <c r="E352" s="501"/>
      <c r="F352" s="501"/>
      <c r="G352" s="501"/>
      <c r="H352" s="501"/>
      <c r="I352" s="502"/>
      <c r="J352" s="503">
        <f>SUMIF($A$10:$A$333,$A352,J$10:J$333)</f>
        <v>0</v>
      </c>
      <c r="K352" s="503">
        <f>SUMIF($A$10:$A$333,$A352,K$10:K$333)</f>
        <v>0</v>
      </c>
      <c r="L352" s="503">
        <f>SUMIF($A$10:$A$333,$A352,L$10:L$333)</f>
        <v>0</v>
      </c>
      <c r="M352" s="511">
        <f>SUMIF($A$10:$A$328,$A352,M$10:M$328)</f>
        <v>0</v>
      </c>
      <c r="N352" s="503">
        <f>SUMIF($A$10:$A$333,$A352,N$10:N$333)</f>
        <v>0</v>
      </c>
      <c r="O352" s="503">
        <f>SUMIF($A$10:$A$333,$A352,O$10:O$333)</f>
        <v>0</v>
      </c>
      <c r="P352" s="504">
        <f>SUMIF($A$10:$A$328,$A352,P$10:P$328)</f>
        <v>0</v>
      </c>
      <c r="Q352" s="505">
        <f>SUMIF($A$10:$A$328,$A352,Q$10:Q$328)</f>
        <v>0</v>
      </c>
      <c r="R352" s="506">
        <f>SUMIF($A$10:$A$328,$A352,R$10:R$328)</f>
        <v>0</v>
      </c>
      <c r="S352" s="507"/>
      <c r="T352" s="508"/>
      <c r="U352" s="509">
        <f>SUMIF($A$10:$A$328,$A352,U$10:U$328)</f>
        <v>0</v>
      </c>
      <c r="V352" s="510"/>
      <c r="W352" s="510"/>
    </row>
    <row r="353" spans="1:23" ht="12" customHeight="1">
      <c r="A353" s="498">
        <v>114301</v>
      </c>
      <c r="B353" s="499"/>
      <c r="C353" s="500"/>
      <c r="D353" s="501"/>
      <c r="E353" s="501"/>
      <c r="F353" s="501"/>
      <c r="G353" s="501"/>
      <c r="H353" s="501"/>
      <c r="I353" s="502"/>
      <c r="J353" s="503">
        <f>SUMIF($A$10:$A$333,$A353,J$10:J$333)</f>
        <v>0</v>
      </c>
      <c r="K353" s="503">
        <f>SUMIF($A$10:$A$333,$A353,K$10:K$333)</f>
        <v>0</v>
      </c>
      <c r="L353" s="503">
        <f>SUMIF($A$10:$A$333,$A353,L$10:L$333)</f>
        <v>0</v>
      </c>
      <c r="M353" s="511">
        <f>SUMIF($A$10:$A$328,$A353,M$10:M$328)</f>
        <v>0</v>
      </c>
      <c r="N353" s="503">
        <f>SUMIF($A$10:$A$333,$A353,N$10:N$333)</f>
        <v>0</v>
      </c>
      <c r="O353" s="503">
        <f>SUMIF($A$10:$A$333,$A353,O$10:O$333)</f>
        <v>0</v>
      </c>
      <c r="P353" s="504">
        <f>SUMIF($A$10:$A$328,$A353,P$10:P$328)</f>
        <v>0</v>
      </c>
      <c r="Q353" s="505">
        <f>SUMIF($A$10:$A$328,$A353,Q$10:Q$328)</f>
        <v>0</v>
      </c>
      <c r="R353" s="506">
        <f>SUMIF($A$10:$A$328,$A353,R$10:R$328)</f>
        <v>0</v>
      </c>
      <c r="S353" s="507"/>
      <c r="T353" s="508"/>
      <c r="U353" s="509">
        <f>SUMIF($A$10:$A$328,$A353,U$10:U$328)</f>
        <v>0</v>
      </c>
      <c r="V353" s="510"/>
      <c r="W353" s="510"/>
    </row>
    <row r="354" spans="1:23" ht="12" customHeight="1">
      <c r="A354" s="498">
        <v>114501</v>
      </c>
      <c r="B354" s="499"/>
      <c r="C354" s="500"/>
      <c r="D354" s="501"/>
      <c r="E354" s="501"/>
      <c r="F354" s="501"/>
      <c r="G354" s="501"/>
      <c r="H354" s="501"/>
      <c r="I354" s="502"/>
      <c r="J354" s="503">
        <f>SUMIF($A$10:$A$333,$A354,J$10:J$333)</f>
        <v>0</v>
      </c>
      <c r="K354" s="503">
        <f>SUMIF($A$10:$A$333,$A354,K$10:K$333)</f>
        <v>0</v>
      </c>
      <c r="L354" s="503">
        <f>SUMIF($A$10:$A$333,$A354,L$10:L$333)</f>
        <v>0</v>
      </c>
      <c r="M354" s="511">
        <f>SUMIF($A$10:$A$328,$A354,M$10:M$328)</f>
        <v>0</v>
      </c>
      <c r="N354" s="503">
        <f>SUMIF($A$10:$A$333,$A354,N$10:N$333)</f>
        <v>0</v>
      </c>
      <c r="O354" s="503">
        <f>SUMIF($A$10:$A$333,$A354,O$10:O$333)</f>
        <v>0</v>
      </c>
      <c r="P354" s="504">
        <f>SUMIF($A$10:$A$328,$A354,P$10:P$328)</f>
        <v>0</v>
      </c>
      <c r="Q354" s="505">
        <f>SUMIF($A$10:$A$328,$A354,Q$10:Q$328)</f>
        <v>0</v>
      </c>
      <c r="R354" s="506">
        <f>SUMIF($A$10:$A$328,$A354,R$10:R$328)</f>
        <v>0</v>
      </c>
      <c r="S354" s="507"/>
      <c r="T354" s="508"/>
      <c r="U354" s="509">
        <f>SUMIF($A$10:$A$328,$A354,U$10:U$328)</f>
        <v>0</v>
      </c>
      <c r="V354" s="510"/>
      <c r="W354" s="510"/>
    </row>
    <row r="355" spans="1:23" ht="12" customHeight="1">
      <c r="A355" s="498">
        <v>114521</v>
      </c>
      <c r="B355" s="499"/>
      <c r="C355" s="500"/>
      <c r="D355" s="501"/>
      <c r="E355" s="501"/>
      <c r="F355" s="501"/>
      <c r="G355" s="501"/>
      <c r="H355" s="501"/>
      <c r="I355" s="502"/>
      <c r="J355" s="503">
        <f>SUMIF($A$10:$A$333,$A355,J$10:J$333)</f>
        <v>0</v>
      </c>
      <c r="K355" s="503">
        <f>SUMIF($A$10:$A$333,$A355,K$10:K$333)</f>
        <v>0</v>
      </c>
      <c r="L355" s="503">
        <f>SUMIF($A$10:$A$333,$A355,L$10:L$333)</f>
        <v>0</v>
      </c>
      <c r="M355" s="511">
        <f>SUMIF($A$10:$A$328,$A355,M$10:M$328)</f>
        <v>0</v>
      </c>
      <c r="N355" s="503">
        <f>SUMIF($A$10:$A$333,$A355,N$10:N$333)</f>
        <v>0</v>
      </c>
      <c r="O355" s="503">
        <f>SUMIF($A$10:$A$333,$A355,O$10:O$333)</f>
        <v>0</v>
      </c>
      <c r="P355" s="504">
        <f>SUMIF($A$10:$A$328,$A355,P$10:P$328)</f>
        <v>0</v>
      </c>
      <c r="Q355" s="505">
        <f>SUMIF($A$10:$A$328,$A355,Q$10:Q$328)</f>
        <v>130</v>
      </c>
      <c r="R355" s="506">
        <f>SUMIF($A$10:$A$328,$A355,R$10:R$328)</f>
        <v>130</v>
      </c>
      <c r="S355" s="507"/>
      <c r="T355" s="508"/>
      <c r="U355" s="509">
        <f>SUMIF($A$10:$A$328,$A355,U$10:U$328)</f>
        <v>130</v>
      </c>
      <c r="V355" s="510"/>
      <c r="W355" s="510"/>
    </row>
    <row r="356" spans="1:23" ht="12" customHeight="1">
      <c r="A356" s="498">
        <v>114591</v>
      </c>
      <c r="B356" s="499"/>
      <c r="C356" s="500"/>
      <c r="D356" s="501"/>
      <c r="E356" s="501"/>
      <c r="F356" s="501"/>
      <c r="G356" s="501"/>
      <c r="H356" s="501"/>
      <c r="I356" s="502"/>
      <c r="J356" s="503">
        <f>SUMIF($A$10:$A$333,$A356,J$10:J$333)</f>
        <v>0</v>
      </c>
      <c r="K356" s="503">
        <f>SUMIF($A$10:$A$333,$A356,K$10:K$333)</f>
        <v>0</v>
      </c>
      <c r="L356" s="503">
        <f>SUMIF($A$10:$A$333,$A356,L$10:L$333)</f>
        <v>0</v>
      </c>
      <c r="M356" s="511">
        <f>SUMIF($A$10:$A$328,$A356,M$10:M$328)</f>
        <v>0</v>
      </c>
      <c r="N356" s="503">
        <f>SUMIF($A$10:$A$333,$A356,N$10:N$333)</f>
        <v>0</v>
      </c>
      <c r="O356" s="503">
        <f>SUMIF($A$10:$A$333,$A356,O$10:O$333)</f>
        <v>0</v>
      </c>
      <c r="P356" s="504">
        <f>SUMIF($A$10:$A$328,$A356,P$10:P$328)</f>
        <v>0</v>
      </c>
      <c r="Q356" s="505">
        <f>SUMIF($A$10:$A$328,$A356,Q$10:Q$328)</f>
        <v>0</v>
      </c>
      <c r="R356" s="506">
        <f>SUMIF($A$10:$A$328,$A356,R$10:R$328)</f>
        <v>0</v>
      </c>
      <c r="S356" s="507"/>
      <c r="T356" s="508"/>
      <c r="U356" s="509">
        <f>SUMIF($A$10:$A$328,$A356,U$10:U$328)</f>
        <v>0</v>
      </c>
      <c r="V356" s="510"/>
      <c r="W356" s="510"/>
    </row>
    <row r="357" spans="1:23" ht="12" customHeight="1">
      <c r="A357" s="498">
        <v>114601</v>
      </c>
      <c r="B357" s="499"/>
      <c r="C357" s="500"/>
      <c r="D357" s="501"/>
      <c r="E357" s="501"/>
      <c r="F357" s="501"/>
      <c r="G357" s="501"/>
      <c r="H357" s="501"/>
      <c r="I357" s="502"/>
      <c r="J357" s="503">
        <f>SUMIF($A$10:$A$333,$A357,J$10:J$333)</f>
        <v>0</v>
      </c>
      <c r="K357" s="503">
        <f>SUMIF($A$10:$A$333,$A357,K$10:K$333)</f>
        <v>0</v>
      </c>
      <c r="L357" s="503">
        <f>SUMIF($A$10:$A$333,$A357,L$10:L$333)</f>
        <v>74</v>
      </c>
      <c r="M357" s="511">
        <f>SUMIF($A$10:$A$328,$A357,M$10:M$328)</f>
        <v>0</v>
      </c>
      <c r="N357" s="503">
        <f>SUMIF($A$10:$A$333,$A357,N$10:N$333)</f>
        <v>0</v>
      </c>
      <c r="O357" s="503">
        <f>SUMIF($A$10:$A$333,$A357,O$10:O$333)</f>
        <v>74</v>
      </c>
      <c r="P357" s="504">
        <f>SUMIF($A$10:$A$328,$A357,P$10:P$328)</f>
        <v>0</v>
      </c>
      <c r="Q357" s="505">
        <f>SUMIF($A$10:$A$328,$A357,Q$10:Q$328)</f>
        <v>0</v>
      </c>
      <c r="R357" s="506">
        <f>SUMIF($A$10:$A$328,$A357,R$10:R$328)</f>
        <v>0</v>
      </c>
      <c r="S357" s="507"/>
      <c r="T357" s="508"/>
      <c r="U357" s="509">
        <f>SUMIF($A$10:$A$328,$A357,U$10:U$328)</f>
        <v>74</v>
      </c>
      <c r="V357" s="510"/>
      <c r="W357" s="510"/>
    </row>
    <row r="358" spans="1:23" ht="12" customHeight="1">
      <c r="A358" s="498" t="s">
        <v>234</v>
      </c>
      <c r="B358" s="499"/>
      <c r="C358" s="500"/>
      <c r="D358" s="501"/>
      <c r="E358" s="501"/>
      <c r="F358" s="501"/>
      <c r="G358" s="501"/>
      <c r="H358" s="501"/>
      <c r="I358" s="502"/>
      <c r="J358" s="503">
        <f>SUMIF($A$10:$A$333,$A358,J$10:J$333)</f>
        <v>0</v>
      </c>
      <c r="K358" s="503">
        <f>SUMIF($A$10:$A$333,$A358,K$10:K$333)</f>
        <v>0</v>
      </c>
      <c r="L358" s="503">
        <f>SUMIF($A$10:$A$333,$A358,L$10:L$333)</f>
        <v>8</v>
      </c>
      <c r="M358" s="511">
        <f>SUMIF($A$10:$A$328,$A358,M$10:M$328)</f>
        <v>0</v>
      </c>
      <c r="N358" s="503">
        <f>SUMIF($A$10:$A$333,$A358,N$10:N$333)</f>
        <v>0</v>
      </c>
      <c r="O358" s="503">
        <f>SUMIF($A$10:$A$333,$A358,O$10:O$333)</f>
        <v>8</v>
      </c>
      <c r="P358" s="504">
        <f>SUMIF($A$10:$A$328,$A358,P$10:P$328)</f>
        <v>0</v>
      </c>
      <c r="Q358" s="504">
        <f>SUMIF($A$10:$A$328,$A358,Q$10:Q$328)</f>
        <v>0</v>
      </c>
      <c r="R358" s="506">
        <f>SUMIF($A$10:$A$328,$A358,R$10:R$328)</f>
        <v>0</v>
      </c>
      <c r="S358" s="507"/>
      <c r="T358" s="508"/>
      <c r="U358" s="509">
        <f>SUMIF($A$10:$A$328,$A358,U$10:U$328)</f>
        <v>8</v>
      </c>
      <c r="V358" s="510"/>
      <c r="W358" s="510"/>
    </row>
    <row r="359" spans="1:23" ht="12" customHeight="1">
      <c r="A359" s="498">
        <v>114701</v>
      </c>
      <c r="B359" s="499"/>
      <c r="C359" s="500"/>
      <c r="D359" s="501"/>
      <c r="E359" s="501"/>
      <c r="F359" s="501"/>
      <c r="G359" s="501"/>
      <c r="H359" s="501"/>
      <c r="I359" s="502"/>
      <c r="J359" s="503">
        <f>SUMIF($A$10:$A$333,$A359,J$10:J$333)</f>
        <v>0</v>
      </c>
      <c r="K359" s="503">
        <f>SUMIF($A$10:$A$333,$A359,K$10:K$333)</f>
        <v>0</v>
      </c>
      <c r="L359" s="503">
        <f>SUMIF($A$10:$A$333,$A359,L$10:L$333)</f>
        <v>0</v>
      </c>
      <c r="M359" s="503">
        <f>SUMIF($A$10:$A$333,$A359,M$10:M$333)</f>
        <v>0</v>
      </c>
      <c r="N359" s="503">
        <f>SUMIF($A$10:$A$333,$A359,N$10:N$333)</f>
        <v>0</v>
      </c>
      <c r="O359" s="503">
        <f>SUMIF($A$10:$A$333,$A359,O$10:O$333)</f>
        <v>0</v>
      </c>
      <c r="P359" s="504">
        <f>SUMIF($A$10:$A$328,$A359,P$10:P$328)</f>
        <v>0</v>
      </c>
      <c r="Q359" s="504">
        <f>SUMIF($A$10:$A$328,$A359,Q$10:Q$328)</f>
        <v>0</v>
      </c>
      <c r="R359" s="506">
        <f>SUMIF($A$10:$A$328,$A359,R$10:R$328)</f>
        <v>0</v>
      </c>
      <c r="S359" s="507"/>
      <c r="T359" s="508"/>
      <c r="U359" s="509">
        <f>SUMIF($A$10:$A$328,$A359,U$10:U$328)</f>
        <v>0</v>
      </c>
      <c r="V359" s="510"/>
      <c r="W359" s="510"/>
    </row>
    <row r="360" spans="1:23" ht="12" customHeight="1">
      <c r="A360" s="498" t="s">
        <v>232</v>
      </c>
      <c r="B360" s="499"/>
      <c r="C360" s="500"/>
      <c r="D360" s="501"/>
      <c r="E360" s="501"/>
      <c r="F360" s="501"/>
      <c r="G360" s="501"/>
      <c r="H360" s="501"/>
      <c r="I360" s="502"/>
      <c r="J360" s="503">
        <f>SUMIF($A$10:$A$333,$A360,J$10:J$333)</f>
        <v>0</v>
      </c>
      <c r="K360" s="503">
        <f>SUMIF($A$10:$A$333,$A360,K$10:K$333)</f>
        <v>0</v>
      </c>
      <c r="L360" s="503">
        <f>SUMIF($A$10:$A$333,$A360,L$10:L$333)</f>
        <v>16</v>
      </c>
      <c r="M360" s="503">
        <f>SUMIF($A$10:$A$333,$A360,M$10:M$333)</f>
        <v>0</v>
      </c>
      <c r="N360" s="503">
        <f>SUMIF($A$10:$A$333,$A360,N$10:N$333)</f>
        <v>0</v>
      </c>
      <c r="O360" s="503">
        <f>SUMIF($A$10:$A$333,$A360,O$10:O$333)</f>
        <v>16</v>
      </c>
      <c r="P360" s="504">
        <f>SUMIF($A$10:$A$328,$A360,P$10:P$328)</f>
        <v>0</v>
      </c>
      <c r="Q360" s="504">
        <f>SUMIF($A$10:$A$328,$A360,Q$10:Q$328)</f>
        <v>0</v>
      </c>
      <c r="R360" s="504">
        <f>SUMIF($A$10:$A$328,$A360,R$10:R$328)</f>
        <v>0</v>
      </c>
      <c r="S360" s="507"/>
      <c r="T360" s="508"/>
      <c r="U360" s="509">
        <f>SUMIF($A$10:$A$328,$A360,U$10:U$328)</f>
        <v>16</v>
      </c>
      <c r="V360" s="510"/>
      <c r="W360" s="510"/>
    </row>
    <row r="361" spans="1:23" ht="12" customHeight="1">
      <c r="A361" s="498">
        <v>112591</v>
      </c>
      <c r="B361" s="499"/>
      <c r="C361" s="500"/>
      <c r="D361" s="501"/>
      <c r="E361" s="501"/>
      <c r="F361" s="501"/>
      <c r="G361" s="501"/>
      <c r="H361" s="501"/>
      <c r="I361" s="502"/>
      <c r="J361" s="503">
        <f>SUMIF($A$10:$A$333,$A361,J$10:J$333)</f>
        <v>0</v>
      </c>
      <c r="K361" s="503"/>
      <c r="L361" s="503"/>
      <c r="M361" s="517"/>
      <c r="N361" s="503"/>
      <c r="O361" s="503"/>
      <c r="P361" s="504">
        <f>SUMIF($A$10:$A$328,$A361,P$10:P$328)</f>
        <v>0</v>
      </c>
      <c r="Q361" s="504">
        <f>SUMIF($A$10:$A$328,$A361,Q$10:Q$328)</f>
        <v>0</v>
      </c>
      <c r="R361" s="504">
        <f>SUMIF($A$10:$A$328,$A361,R$10:R$328)</f>
        <v>0</v>
      </c>
      <c r="S361" s="507"/>
      <c r="T361" s="508"/>
      <c r="U361" s="509">
        <f>SUMIF($A$10:$A$328,$A361,U$10:U$328)</f>
        <v>0</v>
      </c>
      <c r="V361" s="510"/>
      <c r="W361" s="510"/>
    </row>
    <row r="362" spans="1:23" ht="12" customHeight="1">
      <c r="A362" s="498">
        <v>115001</v>
      </c>
      <c r="B362" s="499"/>
      <c r="C362" s="500"/>
      <c r="D362" s="501"/>
      <c r="E362" s="501"/>
      <c r="F362" s="501"/>
      <c r="G362" s="501"/>
      <c r="H362" s="501"/>
      <c r="I362" s="502"/>
      <c r="J362" s="503">
        <f>SUMIF($A$10:$A$333,$A362,J$10:J$333)</f>
        <v>0</v>
      </c>
      <c r="K362" s="503">
        <f>SUMIF($A$10:$A$333,$A362,K$10:K$333)</f>
        <v>0</v>
      </c>
      <c r="L362" s="503">
        <f>SUMIF($A$10:$A$333,$A362,L$10:L$333)</f>
        <v>0</v>
      </c>
      <c r="M362" s="511">
        <f>SUMIF($A$10:$A$328,$A362,M$10:M$328)</f>
        <v>0</v>
      </c>
      <c r="N362" s="503">
        <f>SUMIF($A$10:$A$333,$A362,N$10:N$333)</f>
        <v>0</v>
      </c>
      <c r="O362" s="503">
        <f>SUMIF($A$10:$A$333,$A362,O$10:O$333)</f>
        <v>0</v>
      </c>
      <c r="P362" s="504">
        <f>SUMIF($A$10:$A$328,$A362,P$10:P$328)</f>
        <v>0</v>
      </c>
      <c r="Q362" s="505">
        <f>SUMIF($A$10:$A$328,$A362,Q$10:Q$328)</f>
        <v>0</v>
      </c>
      <c r="R362" s="506">
        <f>SUMIF($A$10:$A$328,$A362,R$10:R$328)</f>
        <v>0</v>
      </c>
      <c r="S362" s="507"/>
      <c r="T362" s="508"/>
      <c r="U362" s="509">
        <f>SUMIF($A$10:$A$328,$A362,U$10:U$328)</f>
        <v>0</v>
      </c>
      <c r="V362" s="510"/>
      <c r="W362" s="510"/>
    </row>
    <row r="363" spans="1:23" ht="12" customHeight="1">
      <c r="A363" s="498">
        <v>115501</v>
      </c>
      <c r="B363" s="499"/>
      <c r="C363" s="500"/>
      <c r="D363" s="501"/>
      <c r="E363" s="501"/>
      <c r="F363" s="501"/>
      <c r="G363" s="501"/>
      <c r="H363" s="501"/>
      <c r="I363" s="502"/>
      <c r="J363" s="503">
        <f>SUMIF($A$10:$A$333,$A363,J$10:J$333)</f>
        <v>0</v>
      </c>
      <c r="K363" s="503">
        <f>SUMIF($A$10:$A$333,$A363,K$10:K$333)</f>
        <v>0</v>
      </c>
      <c r="L363" s="503">
        <f>SUMIF($A$10:$A$333,$A363,L$10:L$333)</f>
        <v>0</v>
      </c>
      <c r="M363" s="511">
        <f>SUMIF($A$10:$A$328,$A363,M$10:M$328)</f>
        <v>0</v>
      </c>
      <c r="N363" s="503">
        <f>SUMIF($A$10:$A$333,$A363,N$10:N$333)</f>
        <v>0</v>
      </c>
      <c r="O363" s="503">
        <f>SUMIF($A$10:$A$333,$A363,O$10:O$333)</f>
        <v>0</v>
      </c>
      <c r="P363" s="504">
        <f>SUMIF($A$10:$A$328,$A363,P$10:P$328)</f>
        <v>0</v>
      </c>
      <c r="Q363" s="505">
        <f>SUMIF($A$10:$A$328,$A363,Q$10:Q$328)</f>
        <v>80</v>
      </c>
      <c r="R363" s="506">
        <f>SUMIF($A$10:$A$328,$A363,R$10:R$328)</f>
        <v>80</v>
      </c>
      <c r="S363" s="507"/>
      <c r="T363" s="508"/>
      <c r="U363" s="509">
        <f>SUMIF($A$10:$A$328,$A363,U$10:U$328)</f>
        <v>80</v>
      </c>
      <c r="V363" s="510"/>
      <c r="W363" s="510"/>
    </row>
    <row r="364" spans="1:23" ht="12" customHeight="1">
      <c r="A364" s="498">
        <v>115591</v>
      </c>
      <c r="B364" s="499"/>
      <c r="C364" s="500"/>
      <c r="D364" s="501"/>
      <c r="E364" s="501"/>
      <c r="F364" s="501"/>
      <c r="G364" s="501"/>
      <c r="H364" s="501"/>
      <c r="I364" s="502"/>
      <c r="J364" s="503">
        <f>SUMIF($A$10:$A$333,$A364,J$10:J$333)</f>
        <v>0</v>
      </c>
      <c r="K364" s="503">
        <f>SUMIF($A$10:$A$333,$A364,K$10:K$333)</f>
        <v>0</v>
      </c>
      <c r="L364" s="503">
        <f>SUMIF($A$10:$A$333,$A364,L$10:L$333)</f>
        <v>0</v>
      </c>
      <c r="M364" s="511">
        <f>SUMIF($A$10:$A$328,$A364,M$10:M$328)</f>
        <v>0</v>
      </c>
      <c r="N364" s="503">
        <f>SUMIF($A$10:$A$333,$A364,N$10:N$333)</f>
        <v>0</v>
      </c>
      <c r="O364" s="503">
        <f>SUMIF($A$10:$A$333,$A364,O$10:O$333)</f>
        <v>0</v>
      </c>
      <c r="P364" s="504">
        <f>SUMIF($A$10:$A$328,$A364,P$10:P$328)</f>
        <v>0</v>
      </c>
      <c r="Q364" s="505">
        <f>SUMIF($A$10:$A$328,$A364,Q$10:Q$328)</f>
        <v>0</v>
      </c>
      <c r="R364" s="506">
        <f>SUMIF($A$10:$A$328,$A364,R$10:R$328)</f>
        <v>0</v>
      </c>
      <c r="S364" s="507"/>
      <c r="T364" s="508"/>
      <c r="U364" s="509">
        <f>SUMIF($A$10:$A$328,$A364,U$10:U$328)</f>
        <v>0</v>
      </c>
      <c r="V364" s="510"/>
      <c r="W364" s="510"/>
    </row>
    <row r="365" spans="1:23" ht="12" customHeight="1">
      <c r="A365" s="498">
        <v>115701</v>
      </c>
      <c r="B365" s="499"/>
      <c r="C365" s="500"/>
      <c r="D365" s="501"/>
      <c r="E365" s="501"/>
      <c r="F365" s="501"/>
      <c r="G365" s="501"/>
      <c r="H365" s="501"/>
      <c r="I365" s="502"/>
      <c r="J365" s="503">
        <f>SUMIF($A$10:$A$333,$A365,J$10:J$333)</f>
        <v>0</v>
      </c>
      <c r="K365" s="503">
        <f>SUMIF($A$10:$A$333,$A365,K$10:K$333)</f>
        <v>0</v>
      </c>
      <c r="L365" s="503">
        <f>SUMIF($A$10:$A$333,$A365,L$10:L$333)</f>
        <v>0</v>
      </c>
      <c r="M365" s="511">
        <f>SUMIF($A$10:$A$328,$A365,M$10:M$328)</f>
        <v>0</v>
      </c>
      <c r="N365" s="503">
        <f>SUMIF($A$10:$A$333,$A365,N$10:N$333)</f>
        <v>0</v>
      </c>
      <c r="O365" s="503">
        <f>SUMIF($A$10:$A$333,$A365,O$10:O$333)</f>
        <v>0</v>
      </c>
      <c r="P365" s="504">
        <f>SUMIF($A$10:$A$328,$A365,P$10:P$328)</f>
        <v>0</v>
      </c>
      <c r="Q365" s="505">
        <f>SUMIF($A$10:$A$328,$A365,Q$10:Q$328)</f>
        <v>0</v>
      </c>
      <c r="R365" s="506">
        <f>SUMIF($A$10:$A$328,$A365,R$10:R$328)</f>
        <v>0</v>
      </c>
      <c r="S365" s="507"/>
      <c r="T365" s="508"/>
      <c r="U365" s="509">
        <f>SUMIF($A$10:$A$328,$A365,U$10:U$328)</f>
        <v>0</v>
      </c>
      <c r="V365" s="510"/>
      <c r="W365" s="510"/>
    </row>
    <row r="366" spans="1:23" ht="12" customHeight="1">
      <c r="A366" s="498">
        <v>120000</v>
      </c>
      <c r="B366" s="499"/>
      <c r="C366" s="500"/>
      <c r="D366" s="501"/>
      <c r="E366" s="501"/>
      <c r="F366" s="501"/>
      <c r="G366" s="501"/>
      <c r="H366" s="501"/>
      <c r="I366" s="502"/>
      <c r="J366" s="503">
        <f>SUMIF($A$10:$A$333,$A366,J$10:J$333)</f>
        <v>0</v>
      </c>
      <c r="K366" s="503">
        <f>SUMIF($A$10:$A$333,$A366,K$10:K$333)</f>
        <v>0</v>
      </c>
      <c r="L366" s="503">
        <f>SUMIF($A$10:$A$333,$A366,L$10:L$333)</f>
        <v>0</v>
      </c>
      <c r="M366" s="511">
        <f>SUMIF($A$10:$A$328,$A366,M$10:M$328)</f>
        <v>0</v>
      </c>
      <c r="N366" s="503">
        <f>SUMIF($A$10:$A$333,$A366,N$10:N$333)</f>
        <v>0</v>
      </c>
      <c r="O366" s="503">
        <f>SUMIF($A$10:$A$333,$A366,O$10:O$333)</f>
        <v>0</v>
      </c>
      <c r="P366" s="504">
        <f>SUMIF($A$10:$A$328,$A366,P$10:P$328)</f>
        <v>0</v>
      </c>
      <c r="Q366" s="505">
        <f>SUMIF($A$10:$A$328,$A366,Q$10:Q$328)</f>
        <v>0</v>
      </c>
      <c r="R366" s="506">
        <f>SUMIF($A$10:$A$328,$A366,R$10:R$328)</f>
        <v>0</v>
      </c>
      <c r="S366" s="507"/>
      <c r="T366" s="508"/>
      <c r="U366" s="509">
        <f>SUMIF($A$10:$A$328,$A366,U$10:U$328)</f>
        <v>0</v>
      </c>
      <c r="V366" s="510"/>
      <c r="W366" s="510"/>
    </row>
    <row r="367" spans="1:23" ht="12" customHeight="1">
      <c r="A367" s="498">
        <v>120100</v>
      </c>
      <c r="B367" s="499"/>
      <c r="C367" s="500"/>
      <c r="D367" s="501"/>
      <c r="E367" s="501"/>
      <c r="F367" s="501"/>
      <c r="G367" s="501"/>
      <c r="H367" s="501"/>
      <c r="I367" s="502"/>
      <c r="J367" s="503">
        <f>SUMIF($A$10:$A$333,$A367,J$10:J$333)</f>
        <v>0</v>
      </c>
      <c r="K367" s="503">
        <f>SUMIF($A$10:$A$333,$A367,K$10:K$333)</f>
        <v>0</v>
      </c>
      <c r="L367" s="503">
        <f>SUMIF($A$10:$A$333,$A367,L$10:L$333)</f>
        <v>0</v>
      </c>
      <c r="M367" s="511">
        <f>SUMIF($A$10:$A$328,$A367,M$10:M$328)</f>
        <v>0</v>
      </c>
      <c r="N367" s="503">
        <f>SUMIF($A$10:$A$333,$A367,N$10:N$333)</f>
        <v>0</v>
      </c>
      <c r="O367" s="503">
        <f>SUMIF($A$10:$A$333,$A367,O$10:O$333)</f>
        <v>0</v>
      </c>
      <c r="P367" s="504">
        <f>SUMIF($A$10:$A$328,$A367,P$10:P$328)</f>
        <v>0</v>
      </c>
      <c r="Q367" s="505">
        <f>SUMIF($A$10:$A$328,$A367,Q$10:Q$328)</f>
        <v>0</v>
      </c>
      <c r="R367" s="506">
        <f>SUMIF($A$10:$A$328,$A367,R$10:R$328)</f>
        <v>0</v>
      </c>
      <c r="S367" s="507"/>
      <c r="T367" s="508"/>
      <c r="U367" s="509">
        <f>SUMIF($A$10:$A$328,$A367,U$10:U$328)</f>
        <v>0</v>
      </c>
      <c r="V367" s="510"/>
      <c r="W367" s="510"/>
    </row>
    <row r="368" spans="1:23" ht="12" customHeight="1">
      <c r="A368" s="498">
        <v>120110</v>
      </c>
      <c r="B368" s="499"/>
      <c r="C368" s="500"/>
      <c r="D368" s="501"/>
      <c r="E368" s="501"/>
      <c r="F368" s="501"/>
      <c r="G368" s="501"/>
      <c r="H368" s="501"/>
      <c r="I368" s="502"/>
      <c r="J368" s="503">
        <f>SUMIF($A$10:$A$333,$A368,J$10:J$333)</f>
        <v>0</v>
      </c>
      <c r="K368" s="503">
        <f>SUMIF($A$10:$A$333,$A368,K$10:K$333)</f>
        <v>0</v>
      </c>
      <c r="L368" s="503">
        <f>SUMIF($A$10:$A$333,$A368,L$10:L$333)</f>
        <v>0</v>
      </c>
      <c r="M368" s="511">
        <f>SUMIF($A$10:$A$328,$A368,M$10:M$328)</f>
        <v>0</v>
      </c>
      <c r="N368" s="503">
        <f>SUMIF($A$10:$A$333,$A368,N$10:N$333)</f>
        <v>0</v>
      </c>
      <c r="O368" s="503">
        <f>SUMIF($A$10:$A$333,$A368,O$10:O$333)</f>
        <v>0</v>
      </c>
      <c r="P368" s="504">
        <f>SUMIF($A$10:$A$328,$A368,P$10:P$328)</f>
        <v>0</v>
      </c>
      <c r="Q368" s="505">
        <f>SUMIF($A$10:$A$328,$A368,Q$10:Q$328)</f>
        <v>0</v>
      </c>
      <c r="R368" s="506">
        <f>SUMIF($A$10:$A$328,$A368,R$10:R$328)</f>
        <v>0</v>
      </c>
      <c r="S368" s="507"/>
      <c r="T368" s="508"/>
      <c r="U368" s="509">
        <f>SUMIF($A$10:$A$328,$A368,U$10:U$328)</f>
        <v>0</v>
      </c>
      <c r="V368" s="510"/>
      <c r="W368" s="510"/>
    </row>
    <row r="369" spans="1:23" ht="12" customHeight="1">
      <c r="A369" s="498">
        <v>120500</v>
      </c>
      <c r="B369" s="499"/>
      <c r="C369" s="500"/>
      <c r="D369" s="501"/>
      <c r="E369" s="501"/>
      <c r="F369" s="501"/>
      <c r="G369" s="501"/>
      <c r="H369" s="501"/>
      <c r="I369" s="502"/>
      <c r="J369" s="503">
        <f>SUMIF($A$10:$A$333,$A369,J$10:J$333)</f>
        <v>0</v>
      </c>
      <c r="K369" s="503">
        <f>SUMIF($A$10:$A$333,$A369,K$10:K$333)</f>
        <v>0</v>
      </c>
      <c r="L369" s="503">
        <f>SUMIF($A$10:$A$333,$A369,L$10:L$333)</f>
        <v>0</v>
      </c>
      <c r="M369" s="511">
        <f>SUMIF($A$10:$A$328,$A369,M$10:M$328)</f>
        <v>0</v>
      </c>
      <c r="N369" s="503">
        <f>SUMIF($A$10:$A$333,$A369,N$10:N$333)</f>
        <v>0</v>
      </c>
      <c r="O369" s="503">
        <f>SUMIF($A$10:$A$333,$A369,O$10:O$333)</f>
        <v>0</v>
      </c>
      <c r="P369" s="504">
        <f>SUMIF($A$10:$A$328,$A369,P$10:P$328)</f>
        <v>0</v>
      </c>
      <c r="Q369" s="505">
        <f>SUMIF($A$10:$A$328,$A369,Q$10:Q$328)</f>
        <v>0</v>
      </c>
      <c r="R369" s="506">
        <f>SUMIF($A$10:$A$328,$A369,R$10:R$328)</f>
        <v>0</v>
      </c>
      <c r="S369" s="507"/>
      <c r="T369" s="508"/>
      <c r="U369" s="509">
        <f>SUMIF($A$10:$A$328,$A369,U$10:U$328)</f>
        <v>0</v>
      </c>
      <c r="V369" s="510"/>
      <c r="W369" s="510"/>
    </row>
    <row r="370" spans="1:23" ht="12" customHeight="1">
      <c r="A370" s="498">
        <v>121701</v>
      </c>
      <c r="B370" s="499"/>
      <c r="C370" s="500"/>
      <c r="D370" s="501"/>
      <c r="E370" s="501"/>
      <c r="F370" s="501"/>
      <c r="G370" s="501"/>
      <c r="H370" s="501"/>
      <c r="I370" s="502"/>
      <c r="J370" s="503">
        <f>SUMIF($A$10:$A$333,$A370,J$10:J$333)</f>
        <v>0</v>
      </c>
      <c r="K370" s="503">
        <f>SUMIF($A$10:$A$333,$A370,K$10:K$333)</f>
        <v>0</v>
      </c>
      <c r="L370" s="503">
        <f>SUMIF($A$10:$A$333,$A370,L$10:L$333)</f>
        <v>0</v>
      </c>
      <c r="M370" s="511">
        <f>SUMIF($A$10:$A$328,$A370,M$10:M$328)</f>
        <v>0</v>
      </c>
      <c r="N370" s="503">
        <f>SUMIF($A$10:$A$333,$A370,N$10:N$333)</f>
        <v>0</v>
      </c>
      <c r="O370" s="503">
        <f>SUMIF($A$10:$A$333,$A370,O$10:O$333)</f>
        <v>0</v>
      </c>
      <c r="P370" s="504">
        <f>SUMIF($A$10:$A$328,$A370,P$10:P$328)</f>
        <v>0</v>
      </c>
      <c r="Q370" s="505">
        <f>SUMIF($A$10:$A$328,$A370,Q$10:Q$328)</f>
        <v>0</v>
      </c>
      <c r="R370" s="506">
        <f>SUMIF($A$10:$A$328,$A370,R$10:R$328)</f>
        <v>0</v>
      </c>
      <c r="S370" s="507"/>
      <c r="T370" s="508"/>
      <c r="U370" s="509">
        <f>SUMIF($A$10:$A$328,$A370,U$10:U$328)</f>
        <v>0</v>
      </c>
      <c r="V370" s="510"/>
      <c r="W370" s="510"/>
    </row>
    <row r="371" spans="1:23" ht="12" customHeight="1">
      <c r="A371" s="498">
        <v>121721</v>
      </c>
      <c r="B371" s="499"/>
      <c r="C371" s="500"/>
      <c r="D371" s="501"/>
      <c r="E371" s="501"/>
      <c r="F371" s="501"/>
      <c r="G371" s="501"/>
      <c r="H371" s="501"/>
      <c r="I371" s="502"/>
      <c r="J371" s="503">
        <f>SUMIF($A$10:$A$333,$A371,J$10:J$333)</f>
        <v>8</v>
      </c>
      <c r="K371" s="503">
        <f>SUMIF($A$10:$A$333,$A371,K$10:K$333)</f>
        <v>0</v>
      </c>
      <c r="L371" s="503">
        <f>SUMIF($A$10:$A$333,$A371,L$10:L$333)</f>
        <v>0</v>
      </c>
      <c r="M371" s="511">
        <f>SUMIF($A$10:$A$328,$A371,M$10:M$328)</f>
        <v>0</v>
      </c>
      <c r="N371" s="503">
        <f>SUMIF($A$10:$A$333,$A371,N$10:N$333)</f>
        <v>0</v>
      </c>
      <c r="O371" s="503">
        <f>SUMIF($A$10:$A$333,$A371,O$10:O$333)</f>
        <v>8</v>
      </c>
      <c r="P371" s="504">
        <f>SUMIF($A$10:$A$328,$A371,P$10:P$328)</f>
        <v>0</v>
      </c>
      <c r="Q371" s="505">
        <f>SUMIF($A$10:$A$328,$A371,Q$10:Q$328)</f>
        <v>0</v>
      </c>
      <c r="R371" s="506">
        <f>SUMIF($A$10:$A$328,$A371,R$10:R$328)</f>
        <v>0</v>
      </c>
      <c r="S371" s="507"/>
      <c r="T371" s="508"/>
      <c r="U371" s="509">
        <f>SUMIF($A$10:$A$328,$A371,U$10:U$328)</f>
        <v>8</v>
      </c>
      <c r="V371" s="510"/>
      <c r="W371" s="510"/>
    </row>
    <row r="372" spans="1:23" ht="12" customHeight="1">
      <c r="A372" s="498">
        <v>122001</v>
      </c>
      <c r="B372" s="499"/>
      <c r="C372" s="500"/>
      <c r="D372" s="501"/>
      <c r="E372" s="501"/>
      <c r="F372" s="501"/>
      <c r="G372" s="501"/>
      <c r="H372" s="501"/>
      <c r="I372" s="502"/>
      <c r="J372" s="503">
        <f>SUMIF($A$10:$A$333,$A372,J$10:J$333)</f>
        <v>0</v>
      </c>
      <c r="K372" s="503">
        <f>SUMIF($A$10:$A$333,$A372,K$10:K$333)</f>
        <v>0</v>
      </c>
      <c r="L372" s="503">
        <f>SUMIF($A$10:$A$333,$A372,L$10:L$333)</f>
        <v>0</v>
      </c>
      <c r="M372" s="511">
        <f>SUMIF($A$10:$A$328,$A372,M$10:M$328)</f>
        <v>0</v>
      </c>
      <c r="N372" s="503">
        <f>SUMIF($A$10:$A$333,$A372,N$10:N$333)</f>
        <v>0</v>
      </c>
      <c r="O372" s="503">
        <f>SUMIF($A$10:$A$333,$A372,O$10:O$333)</f>
        <v>0</v>
      </c>
      <c r="P372" s="504">
        <f>SUMIF($A$10:$A$328,$A372,P$10:P$328)</f>
        <v>0</v>
      </c>
      <c r="Q372" s="505">
        <f>SUMIF($A$10:$A$328,$A372,Q$10:Q$328)</f>
        <v>0</v>
      </c>
      <c r="R372" s="506">
        <f>SUMIF($A$10:$A$328,$A372,R$10:R$328)</f>
        <v>0</v>
      </c>
      <c r="S372" s="507"/>
      <c r="T372" s="508"/>
      <c r="U372" s="509">
        <f>SUMIF($A$10:$A$328,$A372,U$10:U$328)</f>
        <v>0</v>
      </c>
      <c r="V372" s="510"/>
      <c r="W372" s="510"/>
    </row>
    <row r="373" spans="1:23" ht="12" customHeight="1">
      <c r="A373" s="498">
        <v>122021</v>
      </c>
      <c r="B373" s="499"/>
      <c r="C373" s="500"/>
      <c r="D373" s="501"/>
      <c r="E373" s="501"/>
      <c r="F373" s="501"/>
      <c r="G373" s="501"/>
      <c r="H373" s="501"/>
      <c r="I373" s="502"/>
      <c r="J373" s="503">
        <f>SUMIF($A$10:$A$333,$A373,J$10:J$333)</f>
        <v>0</v>
      </c>
      <c r="K373" s="503">
        <f>SUMIF($A$10:$A$333,$A373,K$10:K$333)</f>
        <v>0</v>
      </c>
      <c r="L373" s="503">
        <f>SUMIF($A$10:$A$333,$A373,L$10:L$333)</f>
        <v>0</v>
      </c>
      <c r="M373" s="511">
        <f>SUMIF($A$10:$A$328,$A373,M$10:M$328)</f>
        <v>0</v>
      </c>
      <c r="N373" s="503">
        <f>SUMIF($A$10:$A$333,$A373,N$10:N$333)</f>
        <v>0</v>
      </c>
      <c r="O373" s="503">
        <f>SUMIF($A$10:$A$333,$A373,O$10:O$333)</f>
        <v>0</v>
      </c>
      <c r="P373" s="504">
        <f>SUMIF($A$10:$A$328,$A373,P$10:P$328)</f>
        <v>0</v>
      </c>
      <c r="Q373" s="505">
        <f>SUMIF($A$10:$A$328,$A373,Q$10:Q$328)</f>
        <v>0</v>
      </c>
      <c r="R373" s="506">
        <f>SUMIF($A$10:$A$328,$A373,R$10:R$328)</f>
        <v>0</v>
      </c>
      <c r="S373" s="507"/>
      <c r="T373" s="508"/>
      <c r="U373" s="509">
        <f>SUMIF($A$10:$A$328,$A373,U$10:U$328)</f>
        <v>0</v>
      </c>
      <c r="V373" s="510"/>
      <c r="W373" s="510"/>
    </row>
    <row r="374" spans="1:23" ht="12" customHeight="1">
      <c r="A374" s="498">
        <v>122031</v>
      </c>
      <c r="B374" s="499"/>
      <c r="C374" s="500"/>
      <c r="D374" s="501"/>
      <c r="E374" s="501"/>
      <c r="F374" s="501"/>
      <c r="G374" s="501"/>
      <c r="H374" s="501"/>
      <c r="I374" s="502"/>
      <c r="J374" s="503">
        <f>SUMIF($A$10:$A$333,$A374,J$10:J$333)</f>
        <v>0</v>
      </c>
      <c r="K374" s="503">
        <f>SUMIF($A$10:$A$333,$A374,K$10:K$333)</f>
        <v>0</v>
      </c>
      <c r="L374" s="503">
        <f>SUMIF($A$10:$A$333,$A374,L$10:L$333)</f>
        <v>0</v>
      </c>
      <c r="M374" s="511">
        <f>SUMIF($A$10:$A$328,$A374,M$10:M$328)</f>
        <v>0</v>
      </c>
      <c r="N374" s="503">
        <f>SUMIF($A$10:$A$333,$A374,N$10:N$333)</f>
        <v>0</v>
      </c>
      <c r="O374" s="503">
        <f>SUMIF($A$10:$A$333,$A374,O$10:O$333)</f>
        <v>0</v>
      </c>
      <c r="P374" s="504">
        <f>SUMIF($A$10:$A$328,$A374,P$10:P$328)</f>
        <v>0</v>
      </c>
      <c r="Q374" s="505">
        <f>SUMIF($A$10:$A$328,$A374,Q$10:Q$328)</f>
        <v>0</v>
      </c>
      <c r="R374" s="506">
        <f>SUMIF($A$10:$A$328,$A374,R$10:R$328)</f>
        <v>0</v>
      </c>
      <c r="S374" s="507"/>
      <c r="T374" s="508"/>
      <c r="U374" s="509">
        <f>SUMIF($A$10:$A$328,$A374,U$10:U$328)</f>
        <v>0</v>
      </c>
      <c r="V374" s="510"/>
      <c r="W374" s="510"/>
    </row>
    <row r="375" spans="1:23" ht="12" customHeight="1">
      <c r="A375" s="498">
        <v>122121</v>
      </c>
      <c r="B375" s="499"/>
      <c r="C375" s="500"/>
      <c r="D375" s="501"/>
      <c r="E375" s="501"/>
      <c r="F375" s="501"/>
      <c r="G375" s="501"/>
      <c r="H375" s="501"/>
      <c r="I375" s="502"/>
      <c r="J375" s="503">
        <f>SUMIF($A$10:$A$333,$A375,J$10:J$333)</f>
        <v>0</v>
      </c>
      <c r="K375" s="503">
        <f>SUMIF($A$10:$A$333,$A375,K$10:K$333)</f>
        <v>0</v>
      </c>
      <c r="L375" s="503">
        <f>SUMIF($A$10:$A$333,$A375,L$10:L$333)</f>
        <v>0</v>
      </c>
      <c r="M375" s="511">
        <f>SUMIF($A$10:$A$328,$A375,M$10:M$328)</f>
        <v>0</v>
      </c>
      <c r="N375" s="503">
        <f>SUMIF($A$10:$A$333,$A375,N$10:N$333)</f>
        <v>0</v>
      </c>
      <c r="O375" s="503">
        <f>SUMIF($A$10:$A$333,$A375,O$10:O$333)</f>
        <v>0</v>
      </c>
      <c r="P375" s="504">
        <f>SUMIF($A$10:$A$328,$A375,P$10:P$328)</f>
        <v>0</v>
      </c>
      <c r="Q375" s="505">
        <f>SUMIF($A$10:$A$328,$A375,Q$10:Q$328)</f>
        <v>0</v>
      </c>
      <c r="R375" s="506">
        <f>SUMIF($A$10:$A$328,$A375,R$10:R$328)</f>
        <v>0</v>
      </c>
      <c r="S375" s="507"/>
      <c r="T375" s="508"/>
      <c r="U375" s="509">
        <f>SUMIF($A$10:$A$328,$A375,U$10:U$328)</f>
        <v>0</v>
      </c>
      <c r="V375" s="510"/>
      <c r="W375" s="510"/>
    </row>
    <row r="376" spans="1:23" ht="12" customHeight="1">
      <c r="A376" s="498">
        <v>122131</v>
      </c>
      <c r="B376" s="499"/>
      <c r="C376" s="500"/>
      <c r="D376" s="501"/>
      <c r="E376" s="501"/>
      <c r="F376" s="501"/>
      <c r="G376" s="501"/>
      <c r="H376" s="501"/>
      <c r="I376" s="502"/>
      <c r="J376" s="503">
        <f>SUMIF($A$10:$A$333,$A376,J$10:J$333)</f>
        <v>0</v>
      </c>
      <c r="K376" s="503">
        <f>SUMIF($A$10:$A$333,$A376,K$10:K$333)</f>
        <v>0</v>
      </c>
      <c r="L376" s="503">
        <f>SUMIF($A$10:$A$333,$A376,L$10:L$333)</f>
        <v>0</v>
      </c>
      <c r="M376" s="511">
        <f>SUMIF($A$10:$A$328,$A376,M$10:M$328)</f>
        <v>0</v>
      </c>
      <c r="N376" s="503">
        <f>SUMIF($A$10:$A$333,$A376,N$10:N$333)</f>
        <v>0</v>
      </c>
      <c r="O376" s="503">
        <f>SUMIF($A$10:$A$333,$A376,O$10:O$333)</f>
        <v>0</v>
      </c>
      <c r="P376" s="504">
        <f>SUMIF($A$10:$A$328,$A376,P$10:P$328)</f>
        <v>0</v>
      </c>
      <c r="Q376" s="505">
        <f>SUMIF($A$10:$A$328,$A376,Q$10:Q$328)</f>
        <v>0</v>
      </c>
      <c r="R376" s="506">
        <f>SUMIF($A$10:$A$328,$A376,R$10:R$328)</f>
        <v>0</v>
      </c>
      <c r="S376" s="507"/>
      <c r="T376" s="508"/>
      <c r="U376" s="509">
        <f>SUMIF($A$10:$A$328,$A376,U$10:U$328)</f>
        <v>0</v>
      </c>
      <c r="V376" s="510"/>
      <c r="W376" s="510"/>
    </row>
    <row r="377" spans="1:23" ht="12" customHeight="1">
      <c r="A377" s="498">
        <v>122701</v>
      </c>
      <c r="B377" s="499"/>
      <c r="C377" s="500"/>
      <c r="D377" s="501"/>
      <c r="E377" s="501"/>
      <c r="F377" s="501"/>
      <c r="G377" s="501"/>
      <c r="H377" s="501"/>
      <c r="I377" s="502"/>
      <c r="J377" s="503">
        <f>SUMIF($A$10:$A$333,$A377,J$10:J$333)</f>
        <v>0</v>
      </c>
      <c r="K377" s="503">
        <f>SUMIF($A$10:$A$333,$A377,K$10:K$333)</f>
        <v>0</v>
      </c>
      <c r="L377" s="503">
        <f>SUMIF($A$10:$A$333,$A377,L$10:L$333)</f>
        <v>0</v>
      </c>
      <c r="M377" s="511">
        <f>SUMIF($A$10:$A$328,$A377,M$10:M$328)</f>
        <v>0</v>
      </c>
      <c r="N377" s="503">
        <f>SUMIF($A$10:$A$333,$A377,N$10:N$333)</f>
        <v>0</v>
      </c>
      <c r="O377" s="503">
        <f>SUMIF($A$10:$A$333,$A377,O$10:O$333)</f>
        <v>0</v>
      </c>
      <c r="P377" s="504">
        <f>SUMIF($A$10:$A$328,$A377,P$10:P$328)</f>
        <v>0</v>
      </c>
      <c r="Q377" s="505">
        <f>SUMIF($A$10:$A$328,$A377,Q$10:Q$328)</f>
        <v>0</v>
      </c>
      <c r="R377" s="506">
        <f>SUMIF($A$10:$A$328,$A377,R$10:R$328)</f>
        <v>0</v>
      </c>
      <c r="S377" s="507"/>
      <c r="T377" s="508"/>
      <c r="U377" s="509">
        <f>SUMIF($A$10:$A$328,$A377,U$10:U$328)</f>
        <v>0</v>
      </c>
      <c r="V377" s="510"/>
      <c r="W377" s="510"/>
    </row>
    <row r="378" spans="1:23" ht="12" customHeight="1">
      <c r="A378" s="498">
        <v>123001</v>
      </c>
      <c r="B378" s="499"/>
      <c r="C378" s="500"/>
      <c r="D378" s="501"/>
      <c r="E378" s="501"/>
      <c r="F378" s="501"/>
      <c r="G378" s="501"/>
      <c r="H378" s="501"/>
      <c r="I378" s="502"/>
      <c r="J378" s="503">
        <f>SUMIF($A$10:$A$333,$A378,J$10:J$333)</f>
        <v>0</v>
      </c>
      <c r="K378" s="503">
        <f>SUMIF($A$10:$A$333,$A378,K$10:K$333)</f>
        <v>0</v>
      </c>
      <c r="L378" s="503">
        <f>SUMIF($A$10:$A$333,$A378,L$10:L$333)</f>
        <v>0</v>
      </c>
      <c r="M378" s="511">
        <f>SUMIF($A$10:$A$328,$A378,M$10:M$328)</f>
        <v>0</v>
      </c>
      <c r="N378" s="503">
        <f>SUMIF($A$10:$A$333,$A378,N$10:N$333)</f>
        <v>0</v>
      </c>
      <c r="O378" s="503">
        <f>SUMIF($A$10:$A$333,$A378,O$10:O$333)</f>
        <v>0</v>
      </c>
      <c r="P378" s="504">
        <f>SUMIF($A$10:$A$328,$A378,P$10:P$328)</f>
        <v>0</v>
      </c>
      <c r="Q378" s="505">
        <f>SUMIF($A$10:$A$328,$A378,Q$10:Q$328)</f>
        <v>0</v>
      </c>
      <c r="R378" s="506">
        <f>SUMIF($A$10:$A$328,$A378,R$10:R$328)</f>
        <v>0</v>
      </c>
      <c r="S378" s="507"/>
      <c r="T378" s="508"/>
      <c r="U378" s="509">
        <f>SUMIF($A$10:$A$328,$A378,U$10:U$328)</f>
        <v>0</v>
      </c>
      <c r="V378" s="510"/>
      <c r="W378" s="510"/>
    </row>
    <row r="379" spans="1:23" ht="12" customHeight="1">
      <c r="A379" s="498">
        <v>123021</v>
      </c>
      <c r="B379" s="499"/>
      <c r="C379" s="500"/>
      <c r="D379" s="501"/>
      <c r="E379" s="501"/>
      <c r="F379" s="501"/>
      <c r="G379" s="501"/>
      <c r="H379" s="501"/>
      <c r="I379" s="502"/>
      <c r="J379" s="503">
        <f>SUMIF($A$10:$A$333,$A379,J$10:J$333)</f>
        <v>0</v>
      </c>
      <c r="K379" s="503">
        <f>SUMIF($A$10:$A$333,$A379,K$10:K$333)</f>
        <v>0</v>
      </c>
      <c r="L379" s="503">
        <f>SUMIF($A$10:$A$333,$A379,L$10:L$333)</f>
        <v>0</v>
      </c>
      <c r="M379" s="511">
        <f>SUMIF($A$10:$A$328,$A379,M$10:M$328)</f>
        <v>0</v>
      </c>
      <c r="N379" s="503">
        <f>SUMIF($A$10:$A$333,$A379,N$10:N$333)</f>
        <v>0</v>
      </c>
      <c r="O379" s="503">
        <f>SUMIF($A$10:$A$333,$A379,O$10:O$333)</f>
        <v>0</v>
      </c>
      <c r="P379" s="504">
        <f>SUMIF($A$10:$A$328,$A379,P$10:P$328)</f>
        <v>0</v>
      </c>
      <c r="Q379" s="505">
        <f>SUMIF($A$10:$A$328,$A379,Q$10:Q$328)</f>
        <v>0</v>
      </c>
      <c r="R379" s="506">
        <f>SUMIF($A$10:$A$328,$A379,R$10:R$328)</f>
        <v>0</v>
      </c>
      <c r="S379" s="507"/>
      <c r="T379" s="508"/>
      <c r="U379" s="509">
        <f>SUMIF($A$10:$A$328,$A379,U$10:U$328)</f>
        <v>0</v>
      </c>
      <c r="V379" s="510"/>
      <c r="W379" s="510"/>
    </row>
    <row r="380" spans="1:23" ht="12" customHeight="1">
      <c r="A380" s="498">
        <v>123030</v>
      </c>
      <c r="B380" s="499"/>
      <c r="C380" s="500"/>
      <c r="D380" s="501"/>
      <c r="E380" s="501"/>
      <c r="F380" s="501"/>
      <c r="G380" s="501"/>
      <c r="H380" s="501"/>
      <c r="I380" s="502"/>
      <c r="J380" s="503">
        <f>SUMIF($A$10:$A$333,$A380,J$10:J$333)</f>
        <v>0</v>
      </c>
      <c r="K380" s="503">
        <f>SUMIF($A$10:$A$333,$A380,K$10:K$333)</f>
        <v>0</v>
      </c>
      <c r="L380" s="503">
        <f>SUMIF($A$10:$A$333,$A380,L$10:L$333)</f>
        <v>0</v>
      </c>
      <c r="M380" s="511">
        <f>SUMIF($A$10:$A$328,$A380,M$10:M$328)</f>
        <v>0</v>
      </c>
      <c r="N380" s="503">
        <f>SUMIF($A$10:$A$333,$A380,N$10:N$333)</f>
        <v>0</v>
      </c>
      <c r="O380" s="503">
        <f>SUMIF($A$10:$A$333,$A380,O$10:O$333)</f>
        <v>0</v>
      </c>
      <c r="P380" s="504">
        <f>SUMIF($A$10:$A$328,$A380,P$10:P$328)</f>
        <v>0</v>
      </c>
      <c r="Q380" s="505">
        <f>SUMIF($A$10:$A$328,$A380,Q$10:Q$328)</f>
        <v>0</v>
      </c>
      <c r="R380" s="506">
        <f>SUMIF($A$10:$A$328,$A380,R$10:R$328)</f>
        <v>0</v>
      </c>
      <c r="S380" s="507"/>
      <c r="T380" s="508"/>
      <c r="U380" s="509">
        <f>SUMIF($A$10:$A$328,$A380,U$10:U$328)</f>
        <v>0</v>
      </c>
      <c r="V380" s="510"/>
      <c r="W380" s="510"/>
    </row>
    <row r="381" spans="1:23" ht="12" customHeight="1">
      <c r="A381" s="518">
        <v>123031</v>
      </c>
      <c r="B381" s="499"/>
      <c r="C381" s="500"/>
      <c r="D381" s="501"/>
      <c r="E381" s="501"/>
      <c r="F381" s="501"/>
      <c r="G381" s="501"/>
      <c r="H381" s="501"/>
      <c r="I381" s="502"/>
      <c r="J381" s="503">
        <f>SUMIF($A$10:$A$333,$A381,J$10:J$333)</f>
        <v>0</v>
      </c>
      <c r="K381" s="503">
        <f>SUMIF($A$10:$A$333,$A381,K$10:K$333)</f>
        <v>0</v>
      </c>
      <c r="L381" s="503">
        <f>SUMIF($A$10:$A$333,$A381,L$10:L$333)</f>
        <v>0</v>
      </c>
      <c r="M381" s="511">
        <f>SUMIF($A$10:$A$328,$A381,M$10:M$328)</f>
        <v>0</v>
      </c>
      <c r="N381" s="503">
        <f>SUMIF($A$10:$A$333,$A381,N$10:N$333)</f>
        <v>0</v>
      </c>
      <c r="O381" s="503">
        <f>SUMIF($A$10:$A$333,$A381,O$10:O$333)</f>
        <v>0</v>
      </c>
      <c r="P381" s="504">
        <f>SUMIF($A$10:$A$328,$A381,P$10:P$328)</f>
        <v>0</v>
      </c>
      <c r="Q381" s="505">
        <f>SUMIF($A$10:$A$328,$A381,Q$10:Q$328)</f>
        <v>0</v>
      </c>
      <c r="R381" s="505">
        <f>SUMIF($A$10:$A$328,$A381,R$10:R$328)</f>
        <v>0</v>
      </c>
      <c r="S381" s="507"/>
      <c r="T381" s="508"/>
      <c r="U381" s="509">
        <f>SUMIF($A$10:$A$328,$A381,U$10:U$328)</f>
        <v>0</v>
      </c>
      <c r="V381" s="510"/>
      <c r="W381" s="510"/>
    </row>
    <row r="382" spans="1:23" ht="12" customHeight="1">
      <c r="A382" s="498">
        <v>123701</v>
      </c>
      <c r="B382" s="499"/>
      <c r="C382" s="500"/>
      <c r="D382" s="501"/>
      <c r="E382" s="501"/>
      <c r="F382" s="501"/>
      <c r="G382" s="501"/>
      <c r="H382" s="501"/>
      <c r="I382" s="502"/>
      <c r="J382" s="503">
        <f>SUMIF($A$10:$A$333,$A382,J$10:J$333)</f>
        <v>0</v>
      </c>
      <c r="K382" s="503">
        <f>SUMIF($A$10:$A$333,$A382,K$10:K$333)</f>
        <v>0</v>
      </c>
      <c r="L382" s="503">
        <f>SUMIF($A$10:$A$333,$A382,L$10:L$333)</f>
        <v>0</v>
      </c>
      <c r="M382" s="511">
        <f>SUMIF($A$10:$A$328,$A382,M$10:M$328)</f>
        <v>0</v>
      </c>
      <c r="N382" s="503">
        <f>SUMIF($A$10:$A$333,$A382,N$10:N$333)</f>
        <v>0</v>
      </c>
      <c r="O382" s="503">
        <f>SUMIF($A$10:$A$333,$A382,O$10:O$333)</f>
        <v>0</v>
      </c>
      <c r="P382" s="504">
        <f>SUMIF($A$10:$A$328,$A382,P$10:P$328)</f>
        <v>0</v>
      </c>
      <c r="Q382" s="505">
        <f>SUMIF($A$10:$A$328,$A382,Q$10:Q$328)</f>
        <v>0</v>
      </c>
      <c r="R382" s="505">
        <f>SUMIF($A$10:$A$328,$A382,R$10:R$328)</f>
        <v>0</v>
      </c>
      <c r="S382" s="507"/>
      <c r="T382" s="508"/>
      <c r="U382" s="509">
        <f>SUMIF($A$10:$A$328,$A382,U$10:U$328)</f>
        <v>0</v>
      </c>
      <c r="V382" s="510"/>
      <c r="W382" s="510"/>
    </row>
    <row r="383" spans="1:23" ht="12" customHeight="1">
      <c r="A383" s="498">
        <v>125001</v>
      </c>
      <c r="B383" s="499"/>
      <c r="C383" s="500"/>
      <c r="D383" s="501"/>
      <c r="E383" s="501"/>
      <c r="F383" s="501"/>
      <c r="G383" s="501"/>
      <c r="H383" s="501"/>
      <c r="I383" s="502"/>
      <c r="J383" s="503">
        <f>SUMIF($A$10:$A$333,$A383,J$10:J$333)</f>
        <v>0</v>
      </c>
      <c r="K383" s="503">
        <f>SUMIF($A$10:$A$333,$A383,K$10:K$333)</f>
        <v>0</v>
      </c>
      <c r="L383" s="503">
        <f>SUMIF($A$10:$A$333,$A383,L$10:L$333)</f>
        <v>0</v>
      </c>
      <c r="M383" s="511">
        <f>SUMIF($A$10:$A$328,$A383,M$10:M$328)</f>
        <v>0</v>
      </c>
      <c r="N383" s="503">
        <f>SUMIF($A$10:$A$333,$A383,N$10:N$333)</f>
        <v>0</v>
      </c>
      <c r="O383" s="503">
        <f>SUMIF($A$10:$A$333,$A383,O$10:O$333)</f>
        <v>0</v>
      </c>
      <c r="P383" s="504">
        <f>SUMIF($A$10:$A$328,$A383,P$10:P$328)</f>
        <v>0</v>
      </c>
      <c r="Q383" s="505">
        <f>SUMIF($A$10:$A$328,$A383,Q$10:Q$328)</f>
        <v>0</v>
      </c>
      <c r="R383" s="506">
        <f>SUMIF($A$10:$A$328,$A383,R$10:R$328)</f>
        <v>0</v>
      </c>
      <c r="S383" s="507"/>
      <c r="T383" s="508"/>
      <c r="U383" s="509">
        <f>SUMIF($A$10:$A$328,$A383,U$10:U$328)</f>
        <v>0</v>
      </c>
      <c r="V383" s="510"/>
      <c r="W383" s="510"/>
    </row>
    <row r="384" spans="1:23" ht="12" customHeight="1">
      <c r="A384" s="498">
        <v>127000</v>
      </c>
      <c r="B384" s="499"/>
      <c r="C384" s="500"/>
      <c r="D384" s="501"/>
      <c r="E384" s="501"/>
      <c r="F384" s="501"/>
      <c r="G384" s="501"/>
      <c r="H384" s="501"/>
      <c r="I384" s="502"/>
      <c r="J384" s="503">
        <f>SUMIF($A$10:$A$333,$A384,J$10:J$333)</f>
        <v>0</v>
      </c>
      <c r="K384" s="503">
        <f>SUMIF($A$10:$A$333,$A384,K$10:K$333)</f>
        <v>0</v>
      </c>
      <c r="L384" s="503">
        <f>SUMIF($A$10:$A$333,$A384,L$10:L$333)</f>
        <v>0</v>
      </c>
      <c r="M384" s="511">
        <f>SUMIF($A$10:$A$328,$A384,M$10:M$328)</f>
        <v>0</v>
      </c>
      <c r="N384" s="503">
        <f>SUMIF($A$10:$A$333,$A384,N$10:N$333)</f>
        <v>0</v>
      </c>
      <c r="O384" s="503">
        <f>SUMIF($A$10:$A$333,$A384,O$10:O$333)</f>
        <v>0</v>
      </c>
      <c r="P384" s="504">
        <f>SUMIF($A$10:$A$328,$A384,P$10:P$328)</f>
        <v>0</v>
      </c>
      <c r="Q384" s="505">
        <f>SUMIF($A$10:$A$328,$A384,Q$10:Q$328)</f>
        <v>0</v>
      </c>
      <c r="R384" s="506">
        <f>SUMIF($A$10:$A$328,$A384,R$10:R$328)</f>
        <v>0</v>
      </c>
      <c r="S384" s="507"/>
      <c r="T384" s="508"/>
      <c r="U384" s="509">
        <f>SUMIF($A$10:$A$328,$A384,U$10:U$328)</f>
        <v>0</v>
      </c>
      <c r="V384" s="510"/>
      <c r="W384" s="510"/>
    </row>
    <row r="385" spans="1:23" ht="12" customHeight="1">
      <c r="A385" s="498">
        <v>127001</v>
      </c>
      <c r="B385" s="499"/>
      <c r="C385" s="500"/>
      <c r="D385" s="501"/>
      <c r="E385" s="501"/>
      <c r="F385" s="501"/>
      <c r="G385" s="501"/>
      <c r="H385" s="501"/>
      <c r="I385" s="502"/>
      <c r="J385" s="503">
        <f>SUMIF($A$10:$A$333,$A385,J$10:J$333)</f>
        <v>136</v>
      </c>
      <c r="K385" s="503">
        <f>SUMIF($A$10:$A$333,$A385,K$10:K$333)</f>
        <v>0</v>
      </c>
      <c r="L385" s="503">
        <f>SUMIF($A$10:$A$333,$A385,L$10:L$333)</f>
        <v>96</v>
      </c>
      <c r="M385" s="511">
        <f>SUMIF($A$10:$A$328,$A385,M$10:M$328)</f>
        <v>0</v>
      </c>
      <c r="N385" s="503">
        <f>SUMIF($A$10:$A$333,$A385,N$10:N$333)</f>
        <v>0</v>
      </c>
      <c r="O385" s="503">
        <f>SUMIF($A$10:$A$333,$A385,O$10:O$333)</f>
        <v>232</v>
      </c>
      <c r="P385" s="504">
        <f>SUMIF($A$10:$A$328,$A385,P$10:P$328)</f>
        <v>0</v>
      </c>
      <c r="Q385" s="505">
        <f>SUMIF($A$10:$A$328,$A385,Q$10:Q$328)</f>
        <v>0</v>
      </c>
      <c r="R385" s="506">
        <f>SUMIF($A$10:$A$328,$A385,R$10:R$328)</f>
        <v>0</v>
      </c>
      <c r="S385" s="507"/>
      <c r="T385" s="508"/>
      <c r="U385" s="509">
        <f>SUMIF($A$10:$A$328,$A385,U$10:U$328)</f>
        <v>232</v>
      </c>
      <c r="V385" s="510"/>
      <c r="W385" s="510"/>
    </row>
    <row r="386" spans="1:23" ht="12" customHeight="1">
      <c r="A386" s="498">
        <v>127008</v>
      </c>
      <c r="B386" s="499"/>
      <c r="C386" s="500"/>
      <c r="D386" s="501"/>
      <c r="E386" s="501"/>
      <c r="F386" s="501"/>
      <c r="G386" s="501"/>
      <c r="H386" s="501"/>
      <c r="I386" s="502"/>
      <c r="J386" s="503">
        <f>SUMIF($A$10:$A$333,$A386,J$10:J$333)</f>
        <v>0</v>
      </c>
      <c r="K386" s="503">
        <f>SUMIF($A$10:$A$333,$A386,K$10:K$333)</f>
        <v>0</v>
      </c>
      <c r="L386" s="503">
        <f>SUMIF($A$10:$A$333,$A386,L$10:L$333)</f>
        <v>0</v>
      </c>
      <c r="M386" s="511">
        <f>SUMIF($A$10:$A$328,$A386,M$10:M$328)</f>
        <v>0</v>
      </c>
      <c r="N386" s="503">
        <f>SUMIF($A$10:$A$333,$A386,N$10:N$333)</f>
        <v>0</v>
      </c>
      <c r="O386" s="503">
        <f>SUMIF($A$10:$A$333,$A386,O$10:O$333)</f>
        <v>0</v>
      </c>
      <c r="P386" s="504">
        <f>SUMIF($A$10:$A$328,$A386,P$10:P$328)</f>
        <v>0</v>
      </c>
      <c r="Q386" s="505">
        <f>SUMIF($A$10:$A$328,$A386,Q$10:Q$328)</f>
        <v>0</v>
      </c>
      <c r="R386" s="506">
        <f>SUMIF($A$10:$A$328,$A386,R$10:R$328)</f>
        <v>0</v>
      </c>
      <c r="S386" s="507"/>
      <c r="T386" s="508"/>
      <c r="U386" s="509">
        <f>SUMIF($A$10:$A$328,$A386,U$10:U$328)</f>
        <v>0</v>
      </c>
      <c r="V386" s="510"/>
      <c r="W386" s="510"/>
    </row>
    <row r="387" spans="1:23" ht="12" customHeight="1">
      <c r="A387" s="498">
        <v>127020</v>
      </c>
      <c r="B387" s="499"/>
      <c r="C387" s="500"/>
      <c r="D387" s="501"/>
      <c r="E387" s="501"/>
      <c r="F387" s="501"/>
      <c r="G387" s="501"/>
      <c r="H387" s="501"/>
      <c r="I387" s="502"/>
      <c r="J387" s="503">
        <f>SUMIF($A$10:$A$333,$A387,J$10:J$333)</f>
        <v>0</v>
      </c>
      <c r="K387" s="503">
        <f>SUMIF($A$10:$A$333,$A387,K$10:K$333)</f>
        <v>0</v>
      </c>
      <c r="L387" s="503">
        <f>SUMIF($A$10:$A$333,$A387,L$10:L$333)</f>
        <v>0</v>
      </c>
      <c r="M387" s="511">
        <f>SUMIF($A$10:$A$328,$A387,M$10:M$328)</f>
        <v>0</v>
      </c>
      <c r="N387" s="503">
        <f>SUMIF($A$10:$A$333,$A387,N$10:N$333)</f>
        <v>0</v>
      </c>
      <c r="O387" s="503">
        <f>SUMIF($A$10:$A$333,$A387,O$10:O$333)</f>
        <v>0</v>
      </c>
      <c r="P387" s="504">
        <f>SUMIF($A$10:$A$328,$A387,P$10:P$328)</f>
        <v>0</v>
      </c>
      <c r="Q387" s="505">
        <f>SUMIF($A$10:$A$328,$A387,Q$10:Q$328)</f>
        <v>0</v>
      </c>
      <c r="R387" s="506">
        <f>SUMIF($A$10:$A$328,$A387,R$10:R$328)</f>
        <v>0</v>
      </c>
      <c r="S387" s="507"/>
      <c r="T387" s="508"/>
      <c r="U387" s="509">
        <f>SUMIF($A$10:$A$328,$A387,U$10:U$328)</f>
        <v>0</v>
      </c>
      <c r="V387" s="510"/>
      <c r="W387" s="510"/>
    </row>
    <row r="388" spans="1:23" ht="12" customHeight="1">
      <c r="A388" s="498">
        <v>127021</v>
      </c>
      <c r="B388" s="499"/>
      <c r="C388" s="500"/>
      <c r="D388" s="501"/>
      <c r="E388" s="501"/>
      <c r="F388" s="501"/>
      <c r="G388" s="501"/>
      <c r="H388" s="501"/>
      <c r="I388" s="502"/>
      <c r="J388" s="503">
        <f>SUMIF($A$10:$A$333,$A388,J$10:J$333)</f>
        <v>0</v>
      </c>
      <c r="K388" s="503">
        <f>SUMIF($A$10:$A$333,$A388,K$10:K$333)</f>
        <v>0</v>
      </c>
      <c r="L388" s="503">
        <f>SUMIF($A$10:$A$333,$A388,L$10:L$333)</f>
        <v>0</v>
      </c>
      <c r="M388" s="511">
        <f>SUMIF($A$10:$A$328,$A388,M$10:M$328)</f>
        <v>0</v>
      </c>
      <c r="N388" s="503">
        <f>SUMIF($A$10:$A$333,$A388,N$10:N$333)</f>
        <v>0</v>
      </c>
      <c r="O388" s="503">
        <f>SUMIF($A$10:$A$333,$A388,O$10:O$333)</f>
        <v>0</v>
      </c>
      <c r="P388" s="504">
        <f>SUMIF($A$10:$A$328,$A388,P$10:P$328)</f>
        <v>0</v>
      </c>
      <c r="Q388" s="505">
        <f>SUMIF($A$10:$A$328,$A388,Q$10:Q$328)</f>
        <v>0</v>
      </c>
      <c r="R388" s="506">
        <f>SUMIF($A$10:$A$328,$A388,R$10:R$328)</f>
        <v>0</v>
      </c>
      <c r="S388" s="507"/>
      <c r="T388" s="508"/>
      <c r="U388" s="509">
        <f>SUMIF($A$10:$A$328,$A388,U$10:U$328)</f>
        <v>0</v>
      </c>
      <c r="V388" s="510"/>
      <c r="W388" s="510"/>
    </row>
    <row r="389" spans="1:23" ht="12" customHeight="1">
      <c r="A389" s="498">
        <v>127031</v>
      </c>
      <c r="B389" s="499"/>
      <c r="C389" s="500"/>
      <c r="D389" s="501"/>
      <c r="E389" s="501"/>
      <c r="F389" s="501"/>
      <c r="G389" s="501"/>
      <c r="H389" s="501"/>
      <c r="I389" s="502"/>
      <c r="J389" s="503">
        <f>SUMIF($A$10:$A$333,$A389,J$10:J$333)</f>
        <v>0</v>
      </c>
      <c r="K389" s="503">
        <f>SUMIF($A$10:$A$333,$A389,K$10:K$333)</f>
        <v>0</v>
      </c>
      <c r="L389" s="503">
        <f>SUMIF($A$10:$A$333,$A389,L$10:L$333)</f>
        <v>0</v>
      </c>
      <c r="M389" s="511">
        <f>SUMIF($A$10:$A$328,$A389,M$10:M$328)</f>
        <v>0</v>
      </c>
      <c r="N389" s="503">
        <f>SUMIF($A$10:$A$333,$A389,N$10:N$333)</f>
        <v>0</v>
      </c>
      <c r="O389" s="503">
        <f>SUMIF($A$10:$A$333,$A389,O$10:O$333)</f>
        <v>0</v>
      </c>
      <c r="P389" s="504">
        <f>SUMIF($A$10:$A$328,$A389,P$10:P$328)</f>
        <v>0</v>
      </c>
      <c r="Q389" s="505">
        <f>SUMIF($A$10:$A$328,$A389,Q$10:Q$328)</f>
        <v>0</v>
      </c>
      <c r="R389" s="506">
        <f>SUMIF($A$10:$A$328,$A389,R$10:R$328)</f>
        <v>0</v>
      </c>
      <c r="S389" s="507"/>
      <c r="T389" s="508"/>
      <c r="U389" s="509">
        <f>SUMIF($A$10:$A$328,$A389,U$10:U$328)</f>
        <v>0</v>
      </c>
      <c r="V389" s="510"/>
      <c r="W389" s="510"/>
    </row>
    <row r="390" spans="1:23" ht="12" customHeight="1">
      <c r="A390" s="498">
        <v>127060</v>
      </c>
      <c r="B390" s="499"/>
      <c r="C390" s="500"/>
      <c r="D390" s="501"/>
      <c r="E390" s="501"/>
      <c r="F390" s="501"/>
      <c r="G390" s="501"/>
      <c r="H390" s="501"/>
      <c r="I390" s="502"/>
      <c r="J390" s="503">
        <f>SUMIF($A$10:$A$333,$A390,J$10:J$333)</f>
        <v>0</v>
      </c>
      <c r="K390" s="503">
        <f>SUMIF($A$10:$A$333,$A390,K$10:K$333)</f>
        <v>0</v>
      </c>
      <c r="L390" s="503">
        <f>SUMIF($A$10:$A$333,$A390,L$10:L$333)</f>
        <v>0</v>
      </c>
      <c r="M390" s="511">
        <f>SUMIF($A$10:$A$328,$A390,M$10:M$328)</f>
        <v>0</v>
      </c>
      <c r="N390" s="503">
        <f>SUMIF($A$10:$A$333,$A390,N$10:N$333)</f>
        <v>0</v>
      </c>
      <c r="O390" s="503">
        <f>SUMIF($A$10:$A$333,$A390,O$10:O$333)</f>
        <v>0</v>
      </c>
      <c r="P390" s="504">
        <f>SUMIF($A$10:$A$328,$A390,P$10:P$328)</f>
        <v>0</v>
      </c>
      <c r="Q390" s="505">
        <f>SUMIF($A$10:$A$328,$A390,Q$10:Q$328)</f>
        <v>0</v>
      </c>
      <c r="R390" s="506">
        <f>SUMIF($A$10:$A$328,$A390,R$10:R$328)</f>
        <v>0</v>
      </c>
      <c r="S390" s="507"/>
      <c r="T390" s="508"/>
      <c r="U390" s="509">
        <f>SUMIF($A$10:$A$328,$A390,U$10:U$328)</f>
        <v>0</v>
      </c>
      <c r="V390" s="510"/>
      <c r="W390" s="510"/>
    </row>
    <row r="391" spans="1:23" ht="12" customHeight="1">
      <c r="A391" s="498">
        <v>127068</v>
      </c>
      <c r="B391" s="499"/>
      <c r="C391" s="500"/>
      <c r="D391" s="501"/>
      <c r="E391" s="501"/>
      <c r="F391" s="501"/>
      <c r="G391" s="501"/>
      <c r="H391" s="501"/>
      <c r="I391" s="502"/>
      <c r="J391" s="503">
        <f>SUMIF($A$10:$A$333,$A391,J$10:J$333)</f>
        <v>0</v>
      </c>
      <c r="K391" s="503">
        <f>SUMIF($A$10:$A$333,$A391,K$10:K$333)</f>
        <v>0</v>
      </c>
      <c r="L391" s="503">
        <f>SUMIF($A$10:$A$333,$A391,L$10:L$333)</f>
        <v>0</v>
      </c>
      <c r="M391" s="511">
        <f>SUMIF($A$10:$A$328,$A391,M$10:M$328)</f>
        <v>0</v>
      </c>
      <c r="N391" s="503">
        <f>SUMIF($A$10:$A$333,$A391,N$10:N$333)</f>
        <v>0</v>
      </c>
      <c r="O391" s="503">
        <f>SUMIF($A$10:$A$333,$A391,O$10:O$333)</f>
        <v>0</v>
      </c>
      <c r="P391" s="504">
        <f>SUMIF($A$10:$A$328,$A391,P$10:P$328)</f>
        <v>0</v>
      </c>
      <c r="Q391" s="505">
        <f>SUMIF($A$10:$A$328,$A391,Q$10:Q$328)</f>
        <v>0</v>
      </c>
      <c r="R391" s="506">
        <f>SUMIF($A$10:$A$328,$A391,R$10:R$328)</f>
        <v>0</v>
      </c>
      <c r="S391" s="507"/>
      <c r="T391" s="508"/>
      <c r="U391" s="509">
        <f>SUMIF($A$10:$A$328,$A391,U$10:U$328)</f>
        <v>0</v>
      </c>
      <c r="V391" s="510"/>
      <c r="W391" s="510"/>
    </row>
    <row r="392" spans="1:23" ht="12" customHeight="1">
      <c r="A392" s="498">
        <v>127761</v>
      </c>
      <c r="B392" s="499"/>
      <c r="C392" s="500"/>
      <c r="D392" s="501"/>
      <c r="E392" s="501"/>
      <c r="F392" s="501"/>
      <c r="G392" s="501"/>
      <c r="H392" s="501"/>
      <c r="I392" s="502"/>
      <c r="J392" s="503">
        <f>SUMIF($A$10:$A$333,$A392,J$10:J$333)</f>
        <v>0</v>
      </c>
      <c r="K392" s="503">
        <f>SUMIF($A$10:$A$333,$A392,K$10:K$333)</f>
        <v>0</v>
      </c>
      <c r="L392" s="503">
        <f>SUMIF($A$10:$A$333,$A392,L$10:L$333)</f>
        <v>0</v>
      </c>
      <c r="M392" s="511">
        <f>SUMIF($A$10:$A$328,$A392,M$10:M$328)</f>
        <v>0</v>
      </c>
      <c r="N392" s="503">
        <f>SUMIF($A$10:$A$333,$A392,N$10:N$333)</f>
        <v>0</v>
      </c>
      <c r="O392" s="503">
        <f>SUMIF($A$10:$A$333,$A392,O$10:O$333)</f>
        <v>0</v>
      </c>
      <c r="P392" s="504">
        <f>SUMIF($A$10:$A$328,$A392,P$10:P$328)</f>
        <v>0</v>
      </c>
      <c r="Q392" s="505">
        <f>SUMIF($A$10:$A$328,$A392,Q$10:Q$328)</f>
        <v>0</v>
      </c>
      <c r="R392" s="506">
        <f>SUMIF($A$10:$A$328,$A392,R$10:R$328)</f>
        <v>0</v>
      </c>
      <c r="S392" s="507"/>
      <c r="T392" s="508"/>
      <c r="U392" s="509">
        <f>SUMIF($A$10:$A$328,$A392,U$10:U$328)</f>
        <v>0</v>
      </c>
      <c r="V392" s="510"/>
      <c r="W392" s="510"/>
    </row>
    <row r="393" spans="1:23" ht="12" customHeight="1">
      <c r="A393" s="498">
        <v>127771</v>
      </c>
      <c r="B393" s="499"/>
      <c r="C393" s="500"/>
      <c r="D393" s="501"/>
      <c r="E393" s="501"/>
      <c r="F393" s="501"/>
      <c r="G393" s="501"/>
      <c r="H393" s="501"/>
      <c r="I393" s="502"/>
      <c r="J393" s="503">
        <f>SUMIF($A$10:$A$333,$A393,J$10:J$333)</f>
        <v>0</v>
      </c>
      <c r="K393" s="503">
        <f>SUMIF($A$10:$A$333,$A393,K$10:K$333)</f>
        <v>0</v>
      </c>
      <c r="L393" s="503">
        <f>SUMIF($A$10:$A$333,$A393,L$10:L$333)</f>
        <v>0</v>
      </c>
      <c r="M393" s="511">
        <f>SUMIF($A$10:$A$328,$A393,M$10:M$328)</f>
        <v>0</v>
      </c>
      <c r="N393" s="503">
        <f>SUMIF($A$10:$A$333,$A393,N$10:N$333)</f>
        <v>0</v>
      </c>
      <c r="O393" s="503">
        <f>SUMIF($A$10:$A$333,$A393,O$10:O$333)</f>
        <v>0</v>
      </c>
      <c r="P393" s="504">
        <f>SUMIF($A$10:$A$328,$A393,P$10:P$328)</f>
        <v>0</v>
      </c>
      <c r="Q393" s="505">
        <f>SUMIF($A$10:$A$328,$A393,Q$10:Q$328)</f>
        <v>0</v>
      </c>
      <c r="R393" s="506">
        <f>SUMIF($A$10:$A$328,$A393,R$10:R$328)</f>
        <v>0</v>
      </c>
      <c r="S393" s="507"/>
      <c r="T393" s="508"/>
      <c r="U393" s="509">
        <f>SUMIF($A$10:$A$328,$A393,U$10:U$328)</f>
        <v>0</v>
      </c>
      <c r="V393" s="510"/>
      <c r="W393" s="510"/>
    </row>
    <row r="394" spans="1:23" ht="12" customHeight="1">
      <c r="A394" s="498">
        <v>127800</v>
      </c>
      <c r="B394" s="499"/>
      <c r="C394" s="500"/>
      <c r="D394" s="501"/>
      <c r="E394" s="501"/>
      <c r="F394" s="501"/>
      <c r="G394" s="501"/>
      <c r="H394" s="501"/>
      <c r="I394" s="502"/>
      <c r="J394" s="503">
        <f>SUMIF($A$10:$A$333,$A394,J$10:J$333)</f>
        <v>0</v>
      </c>
      <c r="K394" s="503">
        <f>SUMIF($A$10:$A$333,$A394,K$10:K$333)</f>
        <v>0</v>
      </c>
      <c r="L394" s="503">
        <f>SUMIF($A$10:$A$333,$A394,L$10:L$333)</f>
        <v>0</v>
      </c>
      <c r="M394" s="511">
        <f>SUMIF($A$10:$A$328,$A394,M$10:M$328)</f>
        <v>0</v>
      </c>
      <c r="N394" s="503">
        <f>SUMIF($A$10:$A$333,$A394,N$10:N$333)</f>
        <v>0</v>
      </c>
      <c r="O394" s="503">
        <f>SUMIF($A$10:$A$333,$A394,O$10:O$333)</f>
        <v>0</v>
      </c>
      <c r="P394" s="504">
        <f>SUMIF($A$10:$A$328,$A394,P$10:P$328)</f>
        <v>0</v>
      </c>
      <c r="Q394" s="505">
        <f>SUMIF($A$10:$A$328,$A394,Q$10:Q$328)</f>
        <v>0</v>
      </c>
      <c r="R394" s="506">
        <f>SUMIF($A$10:$A$328,$A394,R$10:R$328)</f>
        <v>0</v>
      </c>
      <c r="S394" s="507"/>
      <c r="T394" s="508"/>
      <c r="U394" s="509">
        <f>SUMIF($A$10:$A$328,$A394,U$10:U$328)</f>
        <v>0</v>
      </c>
      <c r="V394" s="510"/>
      <c r="W394" s="510"/>
    </row>
    <row r="395" spans="1:23" ht="12" customHeight="1">
      <c r="A395" s="498">
        <v>127801</v>
      </c>
      <c r="B395" s="499"/>
      <c r="C395" s="500"/>
      <c r="D395" s="501"/>
      <c r="E395" s="501"/>
      <c r="F395" s="501"/>
      <c r="G395" s="501"/>
      <c r="H395" s="501"/>
      <c r="I395" s="502"/>
      <c r="J395" s="503">
        <f>SUMIF($A$10:$A$333,$A395,J$10:J$333)</f>
        <v>0</v>
      </c>
      <c r="K395" s="503">
        <f>SUMIF($A$10:$A$333,$A395,K$10:K$333)</f>
        <v>0</v>
      </c>
      <c r="L395" s="503">
        <f>SUMIF($A$10:$A$333,$A395,L$10:L$333)</f>
        <v>0</v>
      </c>
      <c r="M395" s="511">
        <f>SUMIF($A$10:$A$328,$A395,M$10:M$328)</f>
        <v>0</v>
      </c>
      <c r="N395" s="503">
        <f>SUMIF($A$10:$A$333,$A395,N$10:N$333)</f>
        <v>24</v>
      </c>
      <c r="O395" s="503">
        <f>SUMIF($A$10:$A$333,$A395,O$10:O$333)</f>
        <v>24</v>
      </c>
      <c r="P395" s="504">
        <f>SUMIF($A$10:$A$328,$A395,P$10:P$328)</f>
        <v>0</v>
      </c>
      <c r="Q395" s="505">
        <f>SUMIF($A$10:$A$328,$A395,Q$10:Q$328)</f>
        <v>0</v>
      </c>
      <c r="R395" s="506">
        <f>SUMIF($A$10:$A$328,$A395,R$10:R$328)</f>
        <v>0</v>
      </c>
      <c r="S395" s="507"/>
      <c r="T395" s="508"/>
      <c r="U395" s="509">
        <f>SUMIF($A$10:$A$328,$A395,U$10:U$328)</f>
        <v>24</v>
      </c>
      <c r="V395" s="510"/>
      <c r="W395" s="510"/>
    </row>
    <row r="396" spans="1:23" ht="12" customHeight="1">
      <c r="A396" s="498">
        <v>128000</v>
      </c>
      <c r="B396" s="499"/>
      <c r="C396" s="500"/>
      <c r="D396" s="501"/>
      <c r="E396" s="501"/>
      <c r="F396" s="501"/>
      <c r="G396" s="501"/>
      <c r="H396" s="501"/>
      <c r="I396" s="502"/>
      <c r="J396" s="503">
        <f>SUMIF($A$10:$A$333,$A396,J$10:J$333)</f>
        <v>0</v>
      </c>
      <c r="K396" s="503">
        <f>SUMIF($A$10:$A$333,$A396,K$10:K$333)</f>
        <v>0</v>
      </c>
      <c r="L396" s="503">
        <f>SUMIF($A$10:$A$333,$A396,L$10:L$333)</f>
        <v>0</v>
      </c>
      <c r="M396" s="511">
        <f>SUMIF($A$10:$A$328,$A396,M$10:M$328)</f>
        <v>0</v>
      </c>
      <c r="N396" s="503">
        <f>SUMIF($A$10:$A$333,$A396,N$10:N$333)</f>
        <v>0</v>
      </c>
      <c r="O396" s="503">
        <f>SUMIF($A$10:$A$333,$A396,O$10:O$333)</f>
        <v>0</v>
      </c>
      <c r="P396" s="504">
        <f>SUMIF($A$10:$A$328,$A396,P$10:P$328)</f>
        <v>0</v>
      </c>
      <c r="Q396" s="505">
        <f>SUMIF($A$10:$A$328,$A396,Q$10:Q$328)</f>
        <v>0</v>
      </c>
      <c r="R396" s="506">
        <f>SUMIF($A$10:$A$328,$A396,R$10:R$328)</f>
        <v>0</v>
      </c>
      <c r="S396" s="507"/>
      <c r="T396" s="508"/>
      <c r="U396" s="509">
        <f>SUMIF($A$10:$A$328,$A396,U$10:U$328)</f>
        <v>0</v>
      </c>
      <c r="V396" s="510"/>
      <c r="W396" s="510"/>
    </row>
    <row r="397" spans="1:23" ht="12" customHeight="1">
      <c r="A397" s="498">
        <v>128001</v>
      </c>
      <c r="B397" s="499"/>
      <c r="C397" s="500"/>
      <c r="D397" s="501"/>
      <c r="E397" s="501"/>
      <c r="F397" s="501"/>
      <c r="G397" s="501"/>
      <c r="H397" s="501"/>
      <c r="I397" s="502"/>
      <c r="J397" s="503">
        <f>SUMIF($A$10:$A$333,$A397,J$10:J$333)</f>
        <v>0</v>
      </c>
      <c r="K397" s="503">
        <f>SUMIF($A$10:$A$333,$A397,K$10:K$333)</f>
        <v>0</v>
      </c>
      <c r="L397" s="503">
        <f>SUMIF($A$10:$A$333,$A397,L$10:L$333)</f>
        <v>0</v>
      </c>
      <c r="M397" s="511">
        <f>SUMIF($A$10:$A$328,$A397,M$10:M$328)</f>
        <v>0</v>
      </c>
      <c r="N397" s="503">
        <f>SUMIF($A$10:$A$333,$A397,N$10:N$333)</f>
        <v>0</v>
      </c>
      <c r="O397" s="503">
        <f>SUMIF($A$10:$A$333,$A397,O$10:O$333)</f>
        <v>0</v>
      </c>
      <c r="P397" s="504">
        <f>SUMIF($A$10:$A$328,$A397,P$10:P$328)</f>
        <v>0</v>
      </c>
      <c r="Q397" s="505">
        <f>SUMIF($A$10:$A$328,$A397,Q$10:Q$328)</f>
        <v>0</v>
      </c>
      <c r="R397" s="506">
        <f>SUMIF($A$10:$A$328,$A397,R$10:R$328)</f>
        <v>0</v>
      </c>
      <c r="S397" s="507"/>
      <c r="T397" s="508"/>
      <c r="U397" s="509">
        <f>SUMIF($A$10:$A$328,$A397,U$10:U$328)</f>
        <v>0</v>
      </c>
      <c r="V397" s="510"/>
      <c r="W397" s="510"/>
    </row>
    <row r="398" spans="1:23" ht="12" customHeight="1">
      <c r="A398" s="498">
        <v>128020</v>
      </c>
      <c r="B398" s="499"/>
      <c r="C398" s="500"/>
      <c r="D398" s="501"/>
      <c r="E398" s="501"/>
      <c r="F398" s="501"/>
      <c r="G398" s="501"/>
      <c r="H398" s="501"/>
      <c r="I398" s="502"/>
      <c r="J398" s="503">
        <f>SUMIF($A$10:$A$333,$A398,J$10:J$333)</f>
        <v>0</v>
      </c>
      <c r="K398" s="503">
        <f>SUMIF($A$10:$A$333,$A398,K$10:K$333)</f>
        <v>0</v>
      </c>
      <c r="L398" s="503">
        <f>SUMIF($A$10:$A$333,$A398,L$10:L$333)</f>
        <v>0</v>
      </c>
      <c r="M398" s="511">
        <f>SUMIF($A$10:$A$328,$A398,M$10:M$328)</f>
        <v>0</v>
      </c>
      <c r="N398" s="503">
        <f>SUMIF($A$10:$A$333,$A398,N$10:N$333)</f>
        <v>0</v>
      </c>
      <c r="O398" s="503">
        <f>SUMIF($A$10:$A$333,$A398,O$10:O$333)</f>
        <v>0</v>
      </c>
      <c r="P398" s="504">
        <f>SUMIF($A$10:$A$328,$A398,P$10:P$328)</f>
        <v>0</v>
      </c>
      <c r="Q398" s="505">
        <f>SUMIF($A$10:$A$328,$A398,Q$10:Q$328)</f>
        <v>0</v>
      </c>
      <c r="R398" s="506">
        <f>SUMIF($A$10:$A$328,$A398,R$10:R$328)</f>
        <v>0</v>
      </c>
      <c r="S398" s="507"/>
      <c r="T398" s="508"/>
      <c r="U398" s="509">
        <f>SUMIF($A$10:$A$328,$A398,U$10:U$328)</f>
        <v>0</v>
      </c>
      <c r="V398" s="510"/>
      <c r="W398" s="510"/>
    </row>
    <row r="399" spans="1:23" ht="12" customHeight="1">
      <c r="A399" s="498">
        <v>129051</v>
      </c>
      <c r="B399" s="499"/>
      <c r="C399" s="500"/>
      <c r="D399" s="501"/>
      <c r="E399" s="501"/>
      <c r="F399" s="501"/>
      <c r="G399" s="501"/>
      <c r="H399" s="501"/>
      <c r="I399" s="502"/>
      <c r="J399" s="503">
        <f>SUMIF($A$10:$A$333,$A399,J$10:J$333)</f>
        <v>0</v>
      </c>
      <c r="K399" s="503">
        <f>SUMIF($A$10:$A$333,$A399,K$10:K$333)</f>
        <v>0</v>
      </c>
      <c r="L399" s="503">
        <f>SUMIF($A$10:$A$333,$A399,L$10:L$333)</f>
        <v>0</v>
      </c>
      <c r="M399" s="511">
        <f>SUMIF($A$10:$A$328,$A399,M$10:M$328)</f>
        <v>0</v>
      </c>
      <c r="N399" s="503">
        <f>SUMIF($A$10:$A$333,$A399,N$10:N$333)</f>
        <v>0</v>
      </c>
      <c r="O399" s="503">
        <f>SUMIF($A$10:$A$333,$A399,O$10:O$333)</f>
        <v>0</v>
      </c>
      <c r="P399" s="504">
        <f>SUMIF($A$10:$A$328,$A399,P$10:P$328)</f>
        <v>0</v>
      </c>
      <c r="Q399" s="505">
        <f>SUMIF($A$10:$A$328,$A399,Q$10:Q$328)</f>
        <v>0</v>
      </c>
      <c r="R399" s="506">
        <f>SUMIF($A$10:$A$328,$A399,R$10:R$328)</f>
        <v>0</v>
      </c>
      <c r="S399" s="507"/>
      <c r="T399" s="508"/>
      <c r="U399" s="509">
        <f>SUMIF($A$10:$A$328,$A399,U$10:U$328)</f>
        <v>0</v>
      </c>
      <c r="V399" s="510"/>
      <c r="W399" s="510"/>
    </row>
    <row r="400" spans="1:23" ht="12" customHeight="1">
      <c r="A400" s="498">
        <v>132011</v>
      </c>
      <c r="B400" s="499"/>
      <c r="C400" s="500"/>
      <c r="D400" s="501"/>
      <c r="E400" s="501"/>
      <c r="F400" s="501"/>
      <c r="G400" s="501"/>
      <c r="H400" s="501"/>
      <c r="I400" s="502"/>
      <c r="J400" s="503">
        <f>SUMIF($A$10:$A$333,$A400,J$10:J$333)</f>
        <v>0</v>
      </c>
      <c r="K400" s="503">
        <f>SUMIF($A$10:$A$333,$A400,K$10:K$333)</f>
        <v>0</v>
      </c>
      <c r="L400" s="503">
        <f>SUMIF($A$10:$A$333,$A400,L$10:L$333)</f>
        <v>0</v>
      </c>
      <c r="M400" s="511">
        <f>SUMIF($A$10:$A$328,$A400,M$10:M$328)</f>
        <v>0</v>
      </c>
      <c r="N400" s="503">
        <f>SUMIF($A$10:$A$333,$A400,N$10:N$333)</f>
        <v>0</v>
      </c>
      <c r="O400" s="503">
        <f>SUMIF($A$10:$A$333,$A400,O$10:O$333)</f>
        <v>0</v>
      </c>
      <c r="P400" s="504">
        <f>SUMIF($A$10:$A$328,$A400,P$10:P$328)</f>
        <v>0</v>
      </c>
      <c r="Q400" s="505">
        <f>SUMIF($A$10:$A$328,$A400,Q$10:Q$328)</f>
        <v>0</v>
      </c>
      <c r="R400" s="506">
        <f>SUMIF($A$10:$A$328,$A400,R$10:R$328)</f>
        <v>0</v>
      </c>
      <c r="S400" s="507"/>
      <c r="T400" s="508"/>
      <c r="U400" s="509">
        <f>SUMIF($A$10:$A$328,$A400,U$10:U$328)</f>
        <v>0</v>
      </c>
      <c r="V400" s="510"/>
      <c r="W400" s="510"/>
    </row>
    <row r="401" spans="1:23" ht="12" customHeight="1">
      <c r="A401" s="498">
        <v>132021</v>
      </c>
      <c r="B401" s="499"/>
      <c r="C401" s="500"/>
      <c r="D401" s="501"/>
      <c r="E401" s="501"/>
      <c r="F401" s="501"/>
      <c r="G401" s="501"/>
      <c r="H401" s="501"/>
      <c r="I401" s="502"/>
      <c r="J401" s="503">
        <f>SUMIF($A$10:$A$333,$A401,J$10:J$333)</f>
        <v>0</v>
      </c>
      <c r="K401" s="503">
        <f>SUMIF($A$10:$A$333,$A401,K$10:K$333)</f>
        <v>0</v>
      </c>
      <c r="L401" s="503">
        <f>SUMIF($A$10:$A$333,$A401,L$10:L$333)</f>
        <v>0</v>
      </c>
      <c r="M401" s="511">
        <f>SUMIF($A$10:$A$328,$A401,M$10:M$328)</f>
        <v>0</v>
      </c>
      <c r="N401" s="503">
        <f>SUMIF($A$10:$A$333,$A401,N$10:N$333)</f>
        <v>0</v>
      </c>
      <c r="O401" s="503">
        <f>SUMIF($A$10:$A$333,$A401,O$10:O$333)</f>
        <v>0</v>
      </c>
      <c r="P401" s="504">
        <f>SUMIF($A$10:$A$328,$A401,P$10:P$328)</f>
        <v>0</v>
      </c>
      <c r="Q401" s="505">
        <f>SUMIF($A$10:$A$328,$A401,Q$10:Q$328)</f>
        <v>0</v>
      </c>
      <c r="R401" s="506">
        <f>SUMIF($A$10:$A$328,$A401,R$10:R$328)</f>
        <v>0</v>
      </c>
      <c r="S401" s="507"/>
      <c r="T401" s="508"/>
      <c r="U401" s="509">
        <f>SUMIF($A$10:$A$328,$A401,U$10:U$328)</f>
        <v>0</v>
      </c>
      <c r="V401" s="510"/>
      <c r="W401" s="510"/>
    </row>
    <row r="402" spans="1:23" ht="12" customHeight="1">
      <c r="A402" s="498">
        <v>132031</v>
      </c>
      <c r="B402" s="499"/>
      <c r="C402" s="500"/>
      <c r="D402" s="501"/>
      <c r="E402" s="501"/>
      <c r="F402" s="501"/>
      <c r="G402" s="501"/>
      <c r="H402" s="501"/>
      <c r="I402" s="502"/>
      <c r="J402" s="503">
        <f>SUMIF($A$10:$A$333,$A402,J$10:J$333)</f>
        <v>0</v>
      </c>
      <c r="K402" s="503">
        <f>SUMIF($A$10:$A$333,$A402,K$10:K$333)</f>
        <v>0</v>
      </c>
      <c r="L402" s="503">
        <f>SUMIF($A$10:$A$333,$A402,L$10:L$333)</f>
        <v>0</v>
      </c>
      <c r="M402" s="511">
        <f>SUMIF($A$10:$A$328,$A402,M$10:M$328)</f>
        <v>0</v>
      </c>
      <c r="N402" s="503">
        <f>SUMIF($A$10:$A$333,$A402,N$10:N$333)</f>
        <v>0</v>
      </c>
      <c r="O402" s="503">
        <f>SUMIF($A$10:$A$333,$A402,O$10:O$333)</f>
        <v>0</v>
      </c>
      <c r="P402" s="504">
        <f>SUMIF($A$10:$A$328,$A402,P$10:P$328)</f>
        <v>0</v>
      </c>
      <c r="Q402" s="505">
        <f>SUMIF($A$10:$A$328,$A402,Q$10:Q$328)</f>
        <v>0</v>
      </c>
      <c r="R402" s="506">
        <f>SUMIF($A$10:$A$328,$A402,R$10:R$328)</f>
        <v>0</v>
      </c>
      <c r="S402" s="507"/>
      <c r="T402" s="508"/>
      <c r="U402" s="509">
        <f>SUMIF($A$10:$A$328,$A402,U$10:U$328)</f>
        <v>0</v>
      </c>
      <c r="V402" s="510"/>
      <c r="W402" s="510"/>
    </row>
    <row r="403" spans="1:23" ht="12" customHeight="1">
      <c r="A403" s="498">
        <v>133011</v>
      </c>
      <c r="B403" s="499"/>
      <c r="C403" s="500"/>
      <c r="D403" s="501"/>
      <c r="E403" s="501"/>
      <c r="F403" s="501"/>
      <c r="G403" s="501"/>
      <c r="H403" s="501"/>
      <c r="I403" s="502"/>
      <c r="J403" s="503">
        <f>SUMIF($A$10:$A$333,$A403,J$10:J$333)</f>
        <v>0</v>
      </c>
      <c r="K403" s="503">
        <f>SUMIF($A$10:$A$333,$A403,K$10:K$333)</f>
        <v>0</v>
      </c>
      <c r="L403" s="503">
        <f>SUMIF($A$10:$A$333,$A403,L$10:L$333)</f>
        <v>0</v>
      </c>
      <c r="M403" s="511">
        <f>SUMIF($A$10:$A$328,$A403,M$10:M$328)</f>
        <v>0</v>
      </c>
      <c r="N403" s="503">
        <f>SUMIF($A$10:$A$333,$A403,N$10:N$333)</f>
        <v>0</v>
      </c>
      <c r="O403" s="503">
        <f>SUMIF($A$10:$A$333,$A403,O$10:O$333)</f>
        <v>0</v>
      </c>
      <c r="P403" s="504">
        <f>SUMIF($A$10:$A$328,$A403,P$10:P$328)</f>
        <v>0</v>
      </c>
      <c r="Q403" s="505">
        <f>SUMIF($A$10:$A$328,$A403,Q$10:Q$328)</f>
        <v>0</v>
      </c>
      <c r="R403" s="506">
        <f>SUMIF($A$10:$A$328,$A403,R$10:R$328)</f>
        <v>0</v>
      </c>
      <c r="S403" s="507"/>
      <c r="T403" s="508"/>
      <c r="U403" s="509">
        <f>SUMIF($A$10:$A$328,$A403,U$10:U$328)</f>
        <v>0</v>
      </c>
      <c r="V403" s="510"/>
      <c r="W403" s="510"/>
    </row>
    <row r="404" spans="1:23" ht="12" customHeight="1">
      <c r="A404" s="498">
        <v>133021</v>
      </c>
      <c r="B404" s="499"/>
      <c r="C404" s="500"/>
      <c r="D404" s="501"/>
      <c r="E404" s="501"/>
      <c r="F404" s="501"/>
      <c r="G404" s="501"/>
      <c r="H404" s="501"/>
      <c r="I404" s="502"/>
      <c r="J404" s="503">
        <f>SUMIF($A$10:$A$333,$A404,J$10:J$333)</f>
        <v>0</v>
      </c>
      <c r="K404" s="503">
        <f>SUMIF($A$10:$A$333,$A404,K$10:K$333)</f>
        <v>0</v>
      </c>
      <c r="L404" s="503">
        <f>SUMIF($A$10:$A$333,$A404,L$10:L$333)</f>
        <v>0</v>
      </c>
      <c r="M404" s="511">
        <f>SUMIF($A$10:$A$328,$A404,M$10:M$328)</f>
        <v>0</v>
      </c>
      <c r="N404" s="503">
        <f>SUMIF($A$10:$A$333,$A404,N$10:N$333)</f>
        <v>0</v>
      </c>
      <c r="O404" s="503">
        <f>SUMIF($A$10:$A$333,$A404,O$10:O$333)</f>
        <v>0</v>
      </c>
      <c r="P404" s="504">
        <f>SUMIF($A$10:$A$328,$A404,P$10:P$328)</f>
        <v>0</v>
      </c>
      <c r="Q404" s="505">
        <f>SUMIF($A$10:$A$328,$A404,Q$10:Q$328)</f>
        <v>0</v>
      </c>
      <c r="R404" s="506">
        <f>SUMIF($A$10:$A$328,$A404,R$10:R$328)</f>
        <v>0</v>
      </c>
      <c r="S404" s="507"/>
      <c r="T404" s="508"/>
      <c r="U404" s="509">
        <f>SUMIF($A$10:$A$328,$A404,U$10:U$328)</f>
        <v>0</v>
      </c>
      <c r="V404" s="510"/>
      <c r="W404" s="510"/>
    </row>
    <row r="405" spans="1:23" ht="12" customHeight="1">
      <c r="A405" s="498">
        <v>133031</v>
      </c>
      <c r="B405" s="499"/>
      <c r="C405" s="500"/>
      <c r="D405" s="501"/>
      <c r="E405" s="501"/>
      <c r="F405" s="501"/>
      <c r="G405" s="501"/>
      <c r="H405" s="501"/>
      <c r="I405" s="502"/>
      <c r="J405" s="503">
        <f>SUMIF($A$10:$A$333,$A405,J$10:J$333)</f>
        <v>0</v>
      </c>
      <c r="K405" s="503">
        <f>SUMIF($A$10:$A$333,$A405,K$10:K$333)</f>
        <v>0</v>
      </c>
      <c r="L405" s="503">
        <f>SUMIF($A$10:$A$333,$A405,L$10:L$333)</f>
        <v>0</v>
      </c>
      <c r="M405" s="511">
        <f>SUMIF($A$10:$A$328,$A405,M$10:M$328)</f>
        <v>0</v>
      </c>
      <c r="N405" s="503">
        <f>SUMIF($A$10:$A$333,$A405,N$10:N$333)</f>
        <v>0</v>
      </c>
      <c r="O405" s="503">
        <f>SUMIF($A$10:$A$333,$A405,O$10:O$333)</f>
        <v>0</v>
      </c>
      <c r="P405" s="504">
        <f>SUMIF($A$10:$A$328,$A405,P$10:P$328)</f>
        <v>0</v>
      </c>
      <c r="Q405" s="505">
        <f>SUMIF($A$10:$A$328,$A405,Q$10:Q$328)</f>
        <v>0</v>
      </c>
      <c r="R405" s="506">
        <f>SUMIF($A$10:$A$328,$A405,R$10:R$328)</f>
        <v>0</v>
      </c>
      <c r="S405" s="507"/>
      <c r="T405" s="508"/>
      <c r="U405" s="509">
        <f>SUMIF($A$10:$A$328,$A405,U$10:U$328)</f>
        <v>0</v>
      </c>
      <c r="V405" s="510"/>
      <c r="W405" s="510"/>
    </row>
    <row r="406" spans="1:23" ht="12" customHeight="1">
      <c r="A406" s="498">
        <v>135011</v>
      </c>
      <c r="B406" s="499"/>
      <c r="C406" s="500"/>
      <c r="D406" s="501"/>
      <c r="E406" s="501"/>
      <c r="F406" s="501"/>
      <c r="G406" s="501"/>
      <c r="H406" s="501"/>
      <c r="I406" s="502"/>
      <c r="J406" s="503">
        <f>SUMIF($A$10:$A$333,$A406,J$10:J$333)</f>
        <v>0</v>
      </c>
      <c r="K406" s="503">
        <f>SUMIF($A$10:$A$333,$A406,K$10:K$333)</f>
        <v>0</v>
      </c>
      <c r="L406" s="503">
        <f>SUMIF($A$10:$A$333,$A406,L$10:L$333)</f>
        <v>0</v>
      </c>
      <c r="M406" s="511">
        <f>SUMIF($A$10:$A$328,$A406,M$10:M$328)</f>
        <v>0</v>
      </c>
      <c r="N406" s="503">
        <f>SUMIF($A$10:$A$333,$A406,N$10:N$333)</f>
        <v>0</v>
      </c>
      <c r="O406" s="503">
        <f>SUMIF($A$10:$A$333,$A406,O$10:O$333)</f>
        <v>0</v>
      </c>
      <c r="P406" s="504">
        <f>SUMIF($A$10:$A$328,$A406,P$10:P$328)</f>
        <v>0</v>
      </c>
      <c r="Q406" s="505">
        <f>SUMIF($A$10:$A$328,$A406,Q$10:Q$328)</f>
        <v>0</v>
      </c>
      <c r="R406" s="506">
        <f>SUMIF($A$10:$A$328,$A406,R$10:R$328)</f>
        <v>0</v>
      </c>
      <c r="S406" s="507"/>
      <c r="T406" s="508"/>
      <c r="U406" s="509">
        <f>SUMIF($A$10:$A$328,$A406,U$10:U$328)</f>
        <v>0</v>
      </c>
      <c r="V406" s="510"/>
      <c r="W406" s="510"/>
    </row>
    <row r="407" spans="1:23" ht="12" customHeight="1">
      <c r="A407" s="498">
        <v>136071</v>
      </c>
      <c r="B407" s="499"/>
      <c r="C407" s="500"/>
      <c r="D407" s="501"/>
      <c r="E407" s="501"/>
      <c r="F407" s="501"/>
      <c r="G407" s="501"/>
      <c r="H407" s="501"/>
      <c r="I407" s="502"/>
      <c r="J407" s="503">
        <f>SUMIF($A$10:$A$333,$A407,J$10:J$333)</f>
        <v>0</v>
      </c>
      <c r="K407" s="503">
        <f>SUMIF($A$10:$A$333,$A407,K$10:K$333)</f>
        <v>0</v>
      </c>
      <c r="L407" s="503">
        <f>SUMIF($A$10:$A$333,$A407,L$10:L$333)</f>
        <v>0</v>
      </c>
      <c r="M407" s="511">
        <f>SUMIF($A$10:$A$328,$A407,M$10:M$328)</f>
        <v>0</v>
      </c>
      <c r="N407" s="503">
        <f>SUMIF($A$10:$A$333,$A407,N$10:N$333)</f>
        <v>0</v>
      </c>
      <c r="O407" s="503">
        <f>SUMIF($A$10:$A$333,$A407,O$10:O$333)</f>
        <v>0</v>
      </c>
      <c r="P407" s="504">
        <f>SUMIF($A$10:$A$328,$A407,P$10:P$328)</f>
        <v>0</v>
      </c>
      <c r="Q407" s="505">
        <f>SUMIF($A$10:$A$328,$A407,Q$10:Q$328)</f>
        <v>0</v>
      </c>
      <c r="R407" s="506">
        <f>SUMIF($A$10:$A$328,$A407,R$10:R$328)</f>
        <v>0</v>
      </c>
      <c r="S407" s="507"/>
      <c r="T407" s="508"/>
      <c r="U407" s="509">
        <f>SUMIF($A$10:$A$328,$A407,U$10:U$328)</f>
        <v>0</v>
      </c>
      <c r="V407" s="510"/>
      <c r="W407" s="510"/>
    </row>
    <row r="408" spans="1:23" ht="12" customHeight="1">
      <c r="A408" s="498">
        <v>136271</v>
      </c>
      <c r="B408" s="499"/>
      <c r="C408" s="500"/>
      <c r="D408" s="501"/>
      <c r="E408" s="501"/>
      <c r="F408" s="501"/>
      <c r="G408" s="501"/>
      <c r="H408" s="501"/>
      <c r="I408" s="502"/>
      <c r="J408" s="503">
        <f>SUMIF($A$10:$A$333,$A408,J$10:J$333)</f>
        <v>0</v>
      </c>
      <c r="K408" s="503">
        <f>SUMIF($A$10:$A$333,$A408,K$10:K$333)</f>
        <v>0</v>
      </c>
      <c r="L408" s="503">
        <f>SUMIF($A$10:$A$333,$A408,L$10:L$333)</f>
        <v>0</v>
      </c>
      <c r="M408" s="511">
        <f>SUMIF($A$10:$A$328,$A408,M$10:M$328)</f>
        <v>0</v>
      </c>
      <c r="N408" s="503">
        <f>SUMIF($A$10:$A$333,$A408,N$10:N$333)</f>
        <v>0</v>
      </c>
      <c r="O408" s="503">
        <f>SUMIF($A$10:$A$333,$A408,O$10:O$333)</f>
        <v>0</v>
      </c>
      <c r="P408" s="504">
        <f>SUMIF($A$10:$A$328,$A408,P$10:P$328)</f>
        <v>0</v>
      </c>
      <c r="Q408" s="505">
        <f>SUMIF($A$10:$A$328,$A408,Q$10:Q$328)</f>
        <v>0</v>
      </c>
      <c r="R408" s="506">
        <f>SUMIF($A$10:$A$328,$A408,R$10:R$328)</f>
        <v>0</v>
      </c>
      <c r="S408" s="507"/>
      <c r="T408" s="508"/>
      <c r="U408" s="509">
        <f>SUMIF($A$10:$A$328,$A408,U$10:U$328)</f>
        <v>0</v>
      </c>
      <c r="V408" s="510"/>
      <c r="W408" s="510"/>
    </row>
    <row r="409" spans="1:23" ht="12" customHeight="1">
      <c r="A409" s="498">
        <v>138011</v>
      </c>
      <c r="B409" s="499"/>
      <c r="C409" s="500"/>
      <c r="D409" s="501"/>
      <c r="E409" s="501"/>
      <c r="F409" s="501"/>
      <c r="G409" s="501"/>
      <c r="H409" s="501"/>
      <c r="I409" s="502"/>
      <c r="J409" s="503">
        <f>SUMIF($A$10:$A$333,$A409,J$10:J$333)</f>
        <v>0</v>
      </c>
      <c r="K409" s="503">
        <f>SUMIF($A$10:$A$333,$A409,K$10:K$333)</f>
        <v>0</v>
      </c>
      <c r="L409" s="503">
        <f>SUMIF($A$10:$A$333,$A409,L$10:L$333)</f>
        <v>0</v>
      </c>
      <c r="M409" s="511">
        <f>SUMIF($A$10:$A$328,$A409,M$10:M$328)</f>
        <v>0</v>
      </c>
      <c r="N409" s="503">
        <f>SUMIF($A$10:$A$333,$A409,N$10:N$333)</f>
        <v>0</v>
      </c>
      <c r="O409" s="503">
        <f>SUMIF($A$10:$A$333,$A409,O$10:O$333)</f>
        <v>0</v>
      </c>
      <c r="P409" s="504">
        <f>SUMIF($A$10:$A$328,$A409,P$10:P$328)</f>
        <v>0</v>
      </c>
      <c r="Q409" s="505">
        <f>SUMIF($A$10:$A$328,$A409,Q$10:Q$328)</f>
        <v>0</v>
      </c>
      <c r="R409" s="506">
        <f>SUMIF($A$10:$A$328,$A409,R$10:R$328)</f>
        <v>0</v>
      </c>
      <c r="S409" s="507"/>
      <c r="T409" s="508"/>
      <c r="U409" s="509">
        <f>SUMIF($A$10:$A$328,$A409,U$10:U$328)</f>
        <v>0</v>
      </c>
      <c r="V409" s="510"/>
      <c r="W409" s="510"/>
    </row>
    <row r="410" spans="1:23" ht="12" customHeight="1">
      <c r="A410" s="498">
        <v>138611</v>
      </c>
      <c r="B410" s="499"/>
      <c r="C410" s="500"/>
      <c r="D410" s="501"/>
      <c r="E410" s="501"/>
      <c r="F410" s="501"/>
      <c r="G410" s="501"/>
      <c r="H410" s="501"/>
      <c r="I410" s="502"/>
      <c r="J410" s="503">
        <f>SUMIF($A$10:$A$333,$A410,J$10:J$333)</f>
        <v>0</v>
      </c>
      <c r="K410" s="503">
        <f>SUMIF($A$10:$A$333,$A410,K$10:K$333)</f>
        <v>0</v>
      </c>
      <c r="L410" s="503">
        <f>SUMIF($A$10:$A$333,$A410,L$10:L$333)</f>
        <v>0</v>
      </c>
      <c r="M410" s="511">
        <f>SUMIF($A$10:$A$328,$A410,M$10:M$328)</f>
        <v>0</v>
      </c>
      <c r="N410" s="503">
        <f>SUMIF($A$10:$A$333,$A410,N$10:N$333)</f>
        <v>0</v>
      </c>
      <c r="O410" s="503">
        <f>SUMIF($A$10:$A$333,$A410,O$10:O$333)</f>
        <v>0</v>
      </c>
      <c r="P410" s="504">
        <f>SUMIF($A$10:$A$328,$A410,P$10:P$328)</f>
        <v>0</v>
      </c>
      <c r="Q410" s="505">
        <f>SUMIF($A$10:$A$328,$A410,Q$10:Q$328)</f>
        <v>0</v>
      </c>
      <c r="R410" s="506">
        <f>SUMIF($A$10:$A$328,$A410,R$10:R$328)</f>
        <v>0</v>
      </c>
      <c r="S410" s="507"/>
      <c r="T410" s="508"/>
      <c r="U410" s="509">
        <f>SUMIF($A$10:$A$328,$A410,U$10:U$328)</f>
        <v>0</v>
      </c>
      <c r="V410" s="510"/>
      <c r="W410" s="510"/>
    </row>
    <row r="411" spans="1:23" ht="12" customHeight="1">
      <c r="A411" s="498">
        <v>139011</v>
      </c>
      <c r="B411" s="499"/>
      <c r="C411" s="500"/>
      <c r="D411" s="501"/>
      <c r="E411" s="501"/>
      <c r="F411" s="501"/>
      <c r="G411" s="501"/>
      <c r="H411" s="501"/>
      <c r="I411" s="502"/>
      <c r="J411" s="503">
        <f>SUMIF($A$10:$A$333,$A411,J$10:J$333)</f>
        <v>0</v>
      </c>
      <c r="K411" s="503">
        <f>SUMIF($A$10:$A$333,$A411,K$10:K$333)</f>
        <v>0</v>
      </c>
      <c r="L411" s="503">
        <f>SUMIF($A$10:$A$333,$A411,L$10:L$333)</f>
        <v>0</v>
      </c>
      <c r="M411" s="511">
        <f>SUMIF($A$10:$A$328,$A411,M$10:M$328)</f>
        <v>0</v>
      </c>
      <c r="N411" s="503">
        <f>SUMIF($A$10:$A$333,$A411,N$10:N$333)</f>
        <v>0</v>
      </c>
      <c r="O411" s="503">
        <f>SUMIF($A$10:$A$333,$A411,O$10:O$333)</f>
        <v>0</v>
      </c>
      <c r="P411" s="504">
        <f>SUMIF($A$10:$A$328,$A411,P$10:P$328)</f>
        <v>0</v>
      </c>
      <c r="Q411" s="505">
        <f>SUMIF($A$10:$A$328,$A411,Q$10:Q$328)</f>
        <v>0</v>
      </c>
      <c r="R411" s="506">
        <f>SUMIF($A$10:$A$328,$A411,R$10:R$328)</f>
        <v>0</v>
      </c>
      <c r="S411" s="507"/>
      <c r="T411" s="508"/>
      <c r="U411" s="509">
        <f>SUMIF($A$10:$A$328,$A411,U$10:U$328)</f>
        <v>0</v>
      </c>
      <c r="V411" s="510"/>
      <c r="W411" s="510"/>
    </row>
    <row r="412" spans="1:23" ht="12" customHeight="1">
      <c r="A412" s="498">
        <v>161001</v>
      </c>
      <c r="B412" s="499"/>
      <c r="C412" s="500"/>
      <c r="D412" s="501"/>
      <c r="E412" s="501"/>
      <c r="F412" s="501"/>
      <c r="G412" s="501"/>
      <c r="H412" s="501"/>
      <c r="I412" s="502"/>
      <c r="J412" s="503">
        <f>SUMIF($A$10:$A$333,$A412,J$10:J$333)</f>
        <v>0</v>
      </c>
      <c r="K412" s="503">
        <f>SUMIF($A$10:$A$333,$A412,K$10:K$333)</f>
        <v>0</v>
      </c>
      <c r="L412" s="503">
        <f>SUMIF($A$10:$A$333,$A412,L$10:L$333)</f>
        <v>0</v>
      </c>
      <c r="M412" s="511">
        <f>SUMIF($A$10:$A$328,$A412,M$10:M$328)</f>
        <v>0</v>
      </c>
      <c r="N412" s="503">
        <f>SUMIF($A$10:$A$333,$A412,N$10:N$333)</f>
        <v>0</v>
      </c>
      <c r="O412" s="503">
        <f>SUMIF($A$10:$A$333,$A412,O$10:O$333)</f>
        <v>0</v>
      </c>
      <c r="P412" s="504">
        <f>SUMIF($A$10:$A$328,$A412,P$10:P$328)</f>
        <v>0</v>
      </c>
      <c r="Q412" s="505">
        <f>SUMIF($A$10:$A$328,$A412,Q$10:Q$328)</f>
        <v>0</v>
      </c>
      <c r="R412" s="506">
        <f>SUMIF($A$10:$A$328,$A412,R$10:R$328)</f>
        <v>0</v>
      </c>
      <c r="S412" s="507"/>
      <c r="T412" s="508"/>
      <c r="U412" s="509">
        <f>SUMIF($A$10:$A$328,$A412,U$10:U$328)</f>
        <v>0</v>
      </c>
      <c r="V412" s="510"/>
      <c r="W412" s="510"/>
    </row>
    <row r="413" spans="1:23" ht="12" customHeight="1">
      <c r="A413" s="498">
        <v>161101</v>
      </c>
      <c r="B413" s="499"/>
      <c r="C413" s="500"/>
      <c r="D413" s="501"/>
      <c r="E413" s="501"/>
      <c r="F413" s="501"/>
      <c r="G413" s="501"/>
      <c r="H413" s="501"/>
      <c r="I413" s="502"/>
      <c r="J413" s="503">
        <f>SUMIF($A$10:$A$333,$A413,J$10:J$333)</f>
        <v>0</v>
      </c>
      <c r="K413" s="503">
        <f>SUMIF($A$10:$A$333,$A413,K$10:K$333)</f>
        <v>0</v>
      </c>
      <c r="L413" s="503">
        <f>SUMIF($A$10:$A$333,$A413,L$10:L$333)</f>
        <v>0</v>
      </c>
      <c r="M413" s="511">
        <f>SUMIF($A$10:$A$328,$A413,M$10:M$328)</f>
        <v>0</v>
      </c>
      <c r="N413" s="503">
        <f>SUMIF($A$10:$A$333,$A413,N$10:N$333)</f>
        <v>0</v>
      </c>
      <c r="O413" s="503">
        <f>SUMIF($A$10:$A$333,$A413,O$10:O$333)</f>
        <v>0</v>
      </c>
      <c r="P413" s="504">
        <f>SUMIF($A$10:$A$328,$A413,P$10:P$328)</f>
        <v>0</v>
      </c>
      <c r="Q413" s="505">
        <f>SUMIF($A$10:$A$328,$A413,Q$10:Q$328)</f>
        <v>0</v>
      </c>
      <c r="R413" s="506">
        <f>SUMIF($A$10:$A$328,$A413,R$10:R$328)</f>
        <v>0</v>
      </c>
      <c r="S413" s="507"/>
      <c r="T413" s="508"/>
      <c r="U413" s="509">
        <f>SUMIF($A$10:$A$328,$A413,U$10:U$328)</f>
        <v>0</v>
      </c>
      <c r="V413" s="510"/>
      <c r="W413" s="510"/>
    </row>
    <row r="414" spans="1:23" ht="12" customHeight="1">
      <c r="A414" s="498">
        <v>161201</v>
      </c>
      <c r="B414" s="499"/>
      <c r="C414" s="500"/>
      <c r="D414" s="501"/>
      <c r="E414" s="501"/>
      <c r="F414" s="501"/>
      <c r="G414" s="501"/>
      <c r="H414" s="501"/>
      <c r="I414" s="502"/>
      <c r="J414" s="503">
        <f>SUMIF($A$10:$A$333,$A414,J$10:J$333)</f>
        <v>16</v>
      </c>
      <c r="K414" s="503">
        <f>SUMIF($A$10:$A$333,$A414,K$10:K$333)</f>
        <v>0</v>
      </c>
      <c r="L414" s="503">
        <f>SUMIF($A$10:$A$333,$A414,L$10:L$333)</f>
        <v>0</v>
      </c>
      <c r="M414" s="511">
        <f>SUMIF($A$10:$A$328,$A414,M$10:M$328)</f>
        <v>0</v>
      </c>
      <c r="N414" s="503">
        <f>SUMIF($A$10:$A$333,$A414,N$10:N$333)</f>
        <v>0</v>
      </c>
      <c r="O414" s="503">
        <f>SUMIF($A$10:$A$333,$A414,O$10:O$333)</f>
        <v>16</v>
      </c>
      <c r="P414" s="504">
        <f>SUMIF($A$10:$A$328,$A414,P$10:P$328)</f>
        <v>0</v>
      </c>
      <c r="Q414" s="505">
        <f>SUMIF($A$10:$A$328,$A414,Q$10:Q$328)</f>
        <v>0</v>
      </c>
      <c r="R414" s="506">
        <f>SUMIF($A$10:$A$328,$A414,R$10:R$328)</f>
        <v>0</v>
      </c>
      <c r="S414" s="507"/>
      <c r="T414" s="508"/>
      <c r="U414" s="509">
        <f>SUMIF($A$10:$A$328,$A414,U$10:U$328)</f>
        <v>16</v>
      </c>
      <c r="V414" s="510"/>
      <c r="W414" s="510"/>
    </row>
    <row r="415" spans="1:23" ht="12" customHeight="1">
      <c r="A415" s="498">
        <v>161211</v>
      </c>
      <c r="B415" s="499"/>
      <c r="C415" s="500"/>
      <c r="D415" s="501"/>
      <c r="E415" s="501"/>
      <c r="F415" s="501"/>
      <c r="G415" s="501"/>
      <c r="H415" s="501"/>
      <c r="I415" s="502"/>
      <c r="J415" s="503">
        <f>SUMIF($A$10:$A$333,$A415,J$10:J$333)</f>
        <v>0</v>
      </c>
      <c r="K415" s="503">
        <f>SUMIF($A$10:$A$333,$A415,K$10:K$333)</f>
        <v>0</v>
      </c>
      <c r="L415" s="503">
        <f>SUMIF($A$10:$A$333,$A415,L$10:L$333)</f>
        <v>0</v>
      </c>
      <c r="M415" s="511">
        <f>SUMIF($A$10:$A$328,$A415,M$10:M$328)</f>
        <v>0</v>
      </c>
      <c r="N415" s="503">
        <f>SUMIF($A$10:$A$333,$A415,N$10:N$333)</f>
        <v>0</v>
      </c>
      <c r="O415" s="503">
        <f>SUMIF($A$10:$A$333,$A415,O$10:O$333)</f>
        <v>0</v>
      </c>
      <c r="P415" s="504">
        <f>SUMIF($A$10:$A$328,$A415,P$10:P$328)</f>
        <v>0</v>
      </c>
      <c r="Q415" s="505">
        <f>SUMIF($A$10:$A$328,$A415,Q$10:Q$328)</f>
        <v>0</v>
      </c>
      <c r="R415" s="506">
        <f>SUMIF($A$10:$A$328,$A415,R$10:R$328)</f>
        <v>0</v>
      </c>
      <c r="S415" s="507"/>
      <c r="T415" s="508"/>
      <c r="U415" s="509">
        <f>SUMIF($A$10:$A$328,$A415,U$10:U$328)</f>
        <v>0</v>
      </c>
      <c r="V415" s="510"/>
      <c r="W415" s="510"/>
    </row>
    <row r="416" spans="1:23" ht="12" customHeight="1">
      <c r="A416" s="498">
        <v>162001</v>
      </c>
      <c r="B416" s="499"/>
      <c r="C416" s="500"/>
      <c r="D416" s="501"/>
      <c r="E416" s="501"/>
      <c r="F416" s="501"/>
      <c r="G416" s="501"/>
      <c r="H416" s="501"/>
      <c r="I416" s="502"/>
      <c r="J416" s="503">
        <f>SUMIF($A$10:$A$333,$A416,J$10:J$333)</f>
        <v>8</v>
      </c>
      <c r="K416" s="503">
        <f>SUMIF($A$10:$A$333,$A416,K$10:K$333)</f>
        <v>0</v>
      </c>
      <c r="L416" s="503">
        <f>SUMIF($A$10:$A$333,$A416,L$10:L$333)</f>
        <v>0</v>
      </c>
      <c r="M416" s="511">
        <f>SUMIF($A$10:$A$328,$A416,M$10:M$328)</f>
        <v>0</v>
      </c>
      <c r="N416" s="503">
        <f>SUMIF($A$10:$A$333,$A416,N$10:N$333)</f>
        <v>0</v>
      </c>
      <c r="O416" s="503">
        <f>SUMIF($A$10:$A$333,$A416,O$10:O$333)</f>
        <v>8</v>
      </c>
      <c r="P416" s="504">
        <f>SUMIF($A$10:$A$328,$A416,P$10:P$328)</f>
        <v>0</v>
      </c>
      <c r="Q416" s="505">
        <f>SUMIF($A$10:$A$328,$A416,Q$10:Q$328)</f>
        <v>0</v>
      </c>
      <c r="R416" s="506">
        <f>SUMIF($A$10:$A$328,$A416,R$10:R$328)</f>
        <v>0</v>
      </c>
      <c r="S416" s="507"/>
      <c r="T416" s="508"/>
      <c r="U416" s="509">
        <f>SUMIF($A$10:$A$328,$A416,U$10:U$328)</f>
        <v>8</v>
      </c>
      <c r="V416" s="510"/>
      <c r="W416" s="510"/>
    </row>
    <row r="417" spans="1:23" ht="12" customHeight="1">
      <c r="A417" s="498">
        <v>162201</v>
      </c>
      <c r="B417" s="499"/>
      <c r="C417" s="500"/>
      <c r="D417" s="501"/>
      <c r="E417" s="501"/>
      <c r="F417" s="501"/>
      <c r="G417" s="501"/>
      <c r="H417" s="501"/>
      <c r="I417" s="502"/>
      <c r="J417" s="503">
        <f>SUMIF($A$10:$A$333,$A417,J$10:J$333)</f>
        <v>32</v>
      </c>
      <c r="K417" s="503">
        <f>SUMIF($A$10:$A$333,$A417,K$10:K$333)</f>
        <v>0</v>
      </c>
      <c r="L417" s="503">
        <f>SUMIF($A$10:$A$333,$A417,L$10:L$333)</f>
        <v>0</v>
      </c>
      <c r="M417" s="511">
        <f>SUMIF($A$10:$A$328,$A417,M$10:M$328)</f>
        <v>0</v>
      </c>
      <c r="N417" s="503">
        <f>SUMIF($A$10:$A$333,$A417,N$10:N$333)</f>
        <v>0</v>
      </c>
      <c r="O417" s="503">
        <f>SUMIF($A$10:$A$333,$A417,O$10:O$333)</f>
        <v>32</v>
      </c>
      <c r="P417" s="504">
        <f>SUMIF($A$10:$A$328,$A417,P$10:P$328)</f>
        <v>0</v>
      </c>
      <c r="Q417" s="505">
        <f>SUMIF($A$10:$A$328,$A417,Q$10:Q$328)</f>
        <v>0</v>
      </c>
      <c r="R417" s="506">
        <f>SUMIF($A$10:$A$328,$A417,R$10:R$328)</f>
        <v>0</v>
      </c>
      <c r="S417" s="507"/>
      <c r="T417" s="508"/>
      <c r="U417" s="509">
        <f>SUMIF($A$10:$A$328,$A417,U$10:U$328)</f>
        <v>32</v>
      </c>
      <c r="V417" s="510"/>
      <c r="W417" s="510"/>
    </row>
    <row r="418" spans="1:23" ht="12" customHeight="1">
      <c r="A418" s="498">
        <v>162211</v>
      </c>
      <c r="B418" s="499"/>
      <c r="C418" s="500"/>
      <c r="D418" s="501"/>
      <c r="E418" s="501"/>
      <c r="F418" s="501"/>
      <c r="G418" s="501"/>
      <c r="H418" s="501"/>
      <c r="I418" s="502"/>
      <c r="J418" s="503">
        <f>SUMIF($A$10:$A$333,$A418,J$10:J$333)</f>
        <v>0</v>
      </c>
      <c r="K418" s="503">
        <f>SUMIF($A$10:$A$333,$A418,K$10:K$333)</f>
        <v>0</v>
      </c>
      <c r="L418" s="503">
        <f>SUMIF($A$10:$A$333,$A418,L$10:L$333)</f>
        <v>0</v>
      </c>
      <c r="M418" s="511">
        <f>SUMIF($A$10:$A$328,$A418,M$10:M$328)</f>
        <v>0</v>
      </c>
      <c r="N418" s="503">
        <f>SUMIF($A$10:$A$333,$A418,N$10:N$333)</f>
        <v>0</v>
      </c>
      <c r="O418" s="503">
        <f>SUMIF($A$10:$A$333,$A418,O$10:O$333)</f>
        <v>0</v>
      </c>
      <c r="P418" s="504">
        <f>SUMIF($A$10:$A$328,$A418,P$10:P$328)</f>
        <v>0</v>
      </c>
      <c r="Q418" s="505">
        <f>SUMIF($A$10:$A$328,$A418,Q$10:Q$328)</f>
        <v>0</v>
      </c>
      <c r="R418" s="506">
        <f>SUMIF($A$10:$A$328,$A418,R$10:R$328)</f>
        <v>0</v>
      </c>
      <c r="S418" s="507"/>
      <c r="T418" s="508"/>
      <c r="U418" s="509">
        <f>SUMIF($A$10:$A$328,$A418,U$10:U$328)</f>
        <v>0</v>
      </c>
      <c r="V418" s="510"/>
      <c r="W418" s="510"/>
    </row>
    <row r="419" spans="1:23" ht="12" customHeight="1">
      <c r="A419" s="498">
        <v>162301</v>
      </c>
      <c r="B419" s="499"/>
      <c r="C419" s="500"/>
      <c r="D419" s="501"/>
      <c r="E419" s="501"/>
      <c r="F419" s="501"/>
      <c r="G419" s="501"/>
      <c r="H419" s="501"/>
      <c r="I419" s="502"/>
      <c r="J419" s="503">
        <f>SUMIF($A$10:$A$333,$A419,J$10:J$333)</f>
        <v>0</v>
      </c>
      <c r="K419" s="503">
        <f>SUMIF($A$10:$A$333,$A419,K$10:K$333)</f>
        <v>0</v>
      </c>
      <c r="L419" s="503">
        <f>SUMIF($A$10:$A$333,$A419,L$10:L$333)</f>
        <v>0</v>
      </c>
      <c r="M419" s="511">
        <f>SUMIF($A$10:$A$328,$A419,M$10:M$328)</f>
        <v>0</v>
      </c>
      <c r="N419" s="503">
        <f>SUMIF($A$10:$A$333,$A419,N$10:N$333)</f>
        <v>0</v>
      </c>
      <c r="O419" s="503">
        <f>SUMIF($A$10:$A$333,$A419,O$10:O$333)</f>
        <v>0</v>
      </c>
      <c r="P419" s="504">
        <f>SUMIF($A$10:$A$328,$A419,P$10:P$328)</f>
        <v>0</v>
      </c>
      <c r="Q419" s="505">
        <f>SUMIF($A$10:$A$328,$A419,Q$10:Q$328)</f>
        <v>0</v>
      </c>
      <c r="R419" s="506">
        <f>SUMIF($A$10:$A$328,$A419,R$10:R$328)</f>
        <v>0</v>
      </c>
      <c r="S419" s="507"/>
      <c r="T419" s="508"/>
      <c r="U419" s="509">
        <f>SUMIF($A$10:$A$328,$A419,U$10:U$328)</f>
        <v>0</v>
      </c>
      <c r="V419" s="510"/>
      <c r="W419" s="510"/>
    </row>
    <row r="420" spans="1:23" ht="12" customHeight="1">
      <c r="A420" s="498">
        <v>162311</v>
      </c>
      <c r="B420" s="499"/>
      <c r="C420" s="500"/>
      <c r="D420" s="501"/>
      <c r="E420" s="501"/>
      <c r="F420" s="501"/>
      <c r="G420" s="501"/>
      <c r="H420" s="501"/>
      <c r="I420" s="502"/>
      <c r="J420" s="503">
        <f>SUMIF($A$10:$A$333,$A420,J$10:J$333)</f>
        <v>0</v>
      </c>
      <c r="K420" s="503">
        <f>SUMIF($A$10:$A$333,$A420,K$10:K$333)</f>
        <v>0</v>
      </c>
      <c r="L420" s="503">
        <f>SUMIF($A$10:$A$333,$A420,L$10:L$333)</f>
        <v>0</v>
      </c>
      <c r="M420" s="511">
        <f>SUMIF($A$10:$A$328,$A420,M$10:M$328)</f>
        <v>0</v>
      </c>
      <c r="N420" s="503">
        <f>SUMIF($A$10:$A$333,$A420,N$10:N$333)</f>
        <v>0</v>
      </c>
      <c r="O420" s="503">
        <f>SUMIF($A$10:$A$333,$A420,O$10:O$333)</f>
        <v>0</v>
      </c>
      <c r="P420" s="504">
        <f>SUMIF($A$10:$A$328,$A420,P$10:P$328)</f>
        <v>0</v>
      </c>
      <c r="Q420" s="505">
        <f>SUMIF($A$10:$A$328,$A420,Q$10:Q$328)</f>
        <v>0</v>
      </c>
      <c r="R420" s="506">
        <f>SUMIF($A$10:$A$328,$A420,R$10:R$328)</f>
        <v>0</v>
      </c>
      <c r="S420" s="507"/>
      <c r="T420" s="508"/>
      <c r="U420" s="509">
        <f>SUMIF($A$10:$A$328,$A420,U$10:U$328)</f>
        <v>0</v>
      </c>
      <c r="V420" s="510"/>
      <c r="W420" s="510"/>
    </row>
    <row r="421" spans="1:23" ht="12" customHeight="1">
      <c r="A421" s="498">
        <v>163001</v>
      </c>
      <c r="B421" s="499"/>
      <c r="C421" s="500"/>
      <c r="D421" s="501"/>
      <c r="E421" s="501"/>
      <c r="F421" s="501"/>
      <c r="G421" s="501"/>
      <c r="H421" s="501"/>
      <c r="I421" s="502"/>
      <c r="J421" s="503">
        <f>SUMIF($A$10:$A$333,$A421,J$10:J$333)</f>
        <v>0</v>
      </c>
      <c r="K421" s="503">
        <f>SUMIF($A$10:$A$333,$A421,K$10:K$333)</f>
        <v>0</v>
      </c>
      <c r="L421" s="503">
        <f>SUMIF($A$10:$A$333,$A421,L$10:L$333)</f>
        <v>0</v>
      </c>
      <c r="M421" s="511">
        <f>SUMIF($A$10:$A$328,$A421,M$10:M$328)</f>
        <v>0</v>
      </c>
      <c r="N421" s="503">
        <f>SUMIF($A$10:$A$333,$A421,N$10:N$333)</f>
        <v>0</v>
      </c>
      <c r="O421" s="503">
        <f>SUMIF($A$10:$A$333,$A421,O$10:O$333)</f>
        <v>0</v>
      </c>
      <c r="P421" s="504">
        <f>SUMIF($A$10:$A$328,$A421,P$10:P$328)</f>
        <v>0</v>
      </c>
      <c r="Q421" s="505">
        <f>SUMIF($A$10:$A$328,$A421,Q$10:Q$328)</f>
        <v>0</v>
      </c>
      <c r="R421" s="506">
        <f>SUMIF($A$10:$A$328,$A421,R$10:R$328)</f>
        <v>0</v>
      </c>
      <c r="S421" s="507"/>
      <c r="T421" s="508"/>
      <c r="U421" s="509">
        <f>SUMIF($A$10:$A$328,$A421,U$10:U$328)</f>
        <v>0</v>
      </c>
      <c r="V421" s="510"/>
      <c r="W421" s="510"/>
    </row>
    <row r="422" spans="1:23" ht="12" customHeight="1">
      <c r="A422" s="498">
        <v>163201</v>
      </c>
      <c r="B422" s="499"/>
      <c r="C422" s="500"/>
      <c r="D422" s="501"/>
      <c r="E422" s="501"/>
      <c r="F422" s="501"/>
      <c r="G422" s="501"/>
      <c r="H422" s="501"/>
      <c r="I422" s="502"/>
      <c r="J422" s="503">
        <f>SUMIF($A$10:$A$333,$A422,J$10:J$333)</f>
        <v>0</v>
      </c>
      <c r="K422" s="503">
        <f>SUMIF($A$10:$A$333,$A422,K$10:K$333)</f>
        <v>0</v>
      </c>
      <c r="L422" s="503">
        <f>SUMIF($A$10:$A$333,$A422,L$10:L$333)</f>
        <v>0</v>
      </c>
      <c r="M422" s="511">
        <f>SUMIF($A$10:$A$328,$A422,M$10:M$328)</f>
        <v>0</v>
      </c>
      <c r="N422" s="503">
        <f>SUMIF($A$10:$A$333,$A422,N$10:N$333)</f>
        <v>0</v>
      </c>
      <c r="O422" s="503">
        <f>SUMIF($A$10:$A$333,$A422,O$10:O$333)</f>
        <v>0</v>
      </c>
      <c r="P422" s="504">
        <f>SUMIF($A$10:$A$328,$A422,P$10:P$328)</f>
        <v>0</v>
      </c>
      <c r="Q422" s="505">
        <f>SUMIF($A$10:$A$328,$A422,Q$10:Q$328)</f>
        <v>0</v>
      </c>
      <c r="R422" s="506">
        <f>SUMIF($A$10:$A$328,$A422,R$10:R$328)</f>
        <v>0</v>
      </c>
      <c r="S422" s="507"/>
      <c r="T422" s="508"/>
      <c r="U422" s="509">
        <f>SUMIF($A$10:$A$328,$A422,U$10:U$328)</f>
        <v>0</v>
      </c>
      <c r="V422" s="510"/>
      <c r="W422" s="510"/>
    </row>
    <row r="423" spans="1:23" ht="12" customHeight="1">
      <c r="A423" s="498">
        <v>163211</v>
      </c>
      <c r="B423" s="499"/>
      <c r="C423" s="500"/>
      <c r="D423" s="501"/>
      <c r="E423" s="501"/>
      <c r="F423" s="501"/>
      <c r="G423" s="501"/>
      <c r="H423" s="501"/>
      <c r="I423" s="502"/>
      <c r="J423" s="503">
        <f>SUMIF($A$10:$A$333,$A423,J$10:J$333)</f>
        <v>0</v>
      </c>
      <c r="K423" s="503">
        <f>SUMIF($A$10:$A$333,$A423,K$10:K$333)</f>
        <v>0</v>
      </c>
      <c r="L423" s="503">
        <f>SUMIF($A$10:$A$333,$A423,L$10:L$333)</f>
        <v>0</v>
      </c>
      <c r="M423" s="511">
        <f>SUMIF($A$10:$A$328,$A423,M$10:M$328)</f>
        <v>0</v>
      </c>
      <c r="N423" s="503">
        <f>SUMIF($A$10:$A$333,$A423,N$10:N$333)</f>
        <v>0</v>
      </c>
      <c r="O423" s="503">
        <f>SUMIF($A$10:$A$333,$A423,O$10:O$333)</f>
        <v>0</v>
      </c>
      <c r="P423" s="504">
        <f>SUMIF($A$10:$A$328,$A423,P$10:P$328)</f>
        <v>0</v>
      </c>
      <c r="Q423" s="505">
        <f>SUMIF($A$10:$A$328,$A423,Q$10:Q$328)</f>
        <v>0</v>
      </c>
      <c r="R423" s="506">
        <f>SUMIF($A$10:$A$328,$A423,R$10:R$328)</f>
        <v>0</v>
      </c>
      <c r="S423" s="507"/>
      <c r="T423" s="508"/>
      <c r="U423" s="509">
        <f>SUMIF($A$10:$A$328,$A423,U$10:U$328)</f>
        <v>0</v>
      </c>
      <c r="V423" s="510"/>
      <c r="W423" s="510"/>
    </row>
    <row r="424" spans="1:23" ht="12" customHeight="1">
      <c r="A424" s="498">
        <v>190100</v>
      </c>
      <c r="B424" s="499"/>
      <c r="C424" s="500"/>
      <c r="D424" s="501"/>
      <c r="E424" s="501"/>
      <c r="F424" s="501"/>
      <c r="G424" s="501"/>
      <c r="H424" s="501"/>
      <c r="I424" s="502"/>
      <c r="J424" s="503">
        <f>SUMIF($A$10:$A$333,$A424,J$10:J$333)</f>
        <v>0</v>
      </c>
      <c r="K424" s="503">
        <f>SUMIF($A$10:$A$333,$A424,K$10:K$333)</f>
        <v>0</v>
      </c>
      <c r="L424" s="503">
        <f>SUMIF($A$10:$A$333,$A424,L$10:L$333)</f>
        <v>0</v>
      </c>
      <c r="M424" s="511">
        <f>SUMIF($A$10:$A$328,$A424,M$10:M$328)</f>
        <v>0</v>
      </c>
      <c r="N424" s="503">
        <f>SUMIF($A$10:$A$333,$A424,N$10:N$333)</f>
        <v>0</v>
      </c>
      <c r="O424" s="503">
        <f>SUMIF($A$10:$A$333,$A424,O$10:O$333)</f>
        <v>0</v>
      </c>
      <c r="P424" s="504">
        <f>SUMIF($A$10:$A$328,$A424,P$10:P$328)</f>
        <v>0</v>
      </c>
      <c r="Q424" s="505">
        <f>SUMIF($A$10:$A$328,$A424,Q$10:Q$328)</f>
        <v>0</v>
      </c>
      <c r="R424" s="506">
        <f>SUMIF($A$10:$A$328,$A424,R$10:R$328)</f>
        <v>0</v>
      </c>
      <c r="S424" s="507"/>
      <c r="T424" s="508"/>
      <c r="U424" s="509">
        <f>SUMIF($A$10:$A$328,$A424,U$10:U$328)</f>
        <v>0</v>
      </c>
      <c r="V424" s="510"/>
      <c r="W424" s="510"/>
    </row>
    <row r="425" spans="1:23" ht="12" customHeight="1">
      <c r="A425" s="498">
        <v>200100</v>
      </c>
      <c r="B425" s="499"/>
      <c r="C425" s="500"/>
      <c r="D425" s="501"/>
      <c r="E425" s="501"/>
      <c r="F425" s="501"/>
      <c r="G425" s="501"/>
      <c r="H425" s="501"/>
      <c r="I425" s="502"/>
      <c r="J425" s="503">
        <f>SUMIF($A$10:$A$333,$A425,J$10:J$333)</f>
        <v>0</v>
      </c>
      <c r="K425" s="503">
        <f>SUMIF($A$10:$A$333,$A425,K$10:K$333)</f>
        <v>0</v>
      </c>
      <c r="L425" s="503">
        <f>SUMIF($A$10:$A$333,$A425,L$10:L$333)</f>
        <v>0</v>
      </c>
      <c r="M425" s="511">
        <f>SUMIF($A$10:$A$328,$A425,M$10:M$328)</f>
        <v>0</v>
      </c>
      <c r="N425" s="503">
        <f>SUMIF($A$10:$A$333,$A425,N$10:N$333)</f>
        <v>0</v>
      </c>
      <c r="O425" s="503">
        <f>SUMIF($A$10:$A$333,$A425,O$10:O$333)</f>
        <v>0</v>
      </c>
      <c r="P425" s="504">
        <f>SUMIF($A$10:$A$328,$A425,P$10:P$328)</f>
        <v>0</v>
      </c>
      <c r="Q425" s="505">
        <f>SUMIF($A$10:$A$328,$A425,Q$10:Q$328)</f>
        <v>0</v>
      </c>
      <c r="R425" s="506">
        <f>SUMIF($A$10:$A$328,$A425,R$10:R$328)</f>
        <v>0</v>
      </c>
      <c r="S425" s="507"/>
      <c r="T425" s="508"/>
      <c r="U425" s="509">
        <f>SUMIF($A$10:$A$328,$A425,U$10:U$328)</f>
        <v>0</v>
      </c>
      <c r="V425" s="510"/>
      <c r="W425" s="510"/>
    </row>
    <row r="426" spans="1:23" ht="12" customHeight="1">
      <c r="A426" s="498">
        <v>201101</v>
      </c>
      <c r="B426" s="499"/>
      <c r="C426" s="500"/>
      <c r="D426" s="501"/>
      <c r="E426" s="501"/>
      <c r="F426" s="501"/>
      <c r="G426" s="501"/>
      <c r="H426" s="501"/>
      <c r="I426" s="502"/>
      <c r="J426" s="503">
        <f>SUMIF($A$10:$A$333,$A426,J$10:J$333)</f>
        <v>10</v>
      </c>
      <c r="K426" s="503">
        <f>SUMIF($A$10:$A$333,$A426,K$10:K$333)</f>
        <v>0</v>
      </c>
      <c r="L426" s="503">
        <f>SUMIF($A$10:$A$333,$A426,L$10:L$333)</f>
        <v>22</v>
      </c>
      <c r="M426" s="511">
        <f>SUMIF($A$10:$A$328,$A426,M$10:M$328)</f>
        <v>0</v>
      </c>
      <c r="N426" s="503">
        <f>SUMIF($A$10:$A$333,$A426,N$10:N$333)</f>
        <v>0</v>
      </c>
      <c r="O426" s="503">
        <f>SUMIF($A$10:$A$333,$A426,O$10:O$333)</f>
        <v>32</v>
      </c>
      <c r="P426" s="504">
        <f>SUMIF($A$10:$A$328,$A426,P$10:P$328)</f>
        <v>0</v>
      </c>
      <c r="Q426" s="505">
        <f>SUMIF($A$10:$A$328,$A426,Q$10:Q$328)</f>
        <v>0</v>
      </c>
      <c r="R426" s="506">
        <f>SUMIF($A$10:$A$328,$A426,R$10:R$328)</f>
        <v>0</v>
      </c>
      <c r="S426" s="507"/>
      <c r="T426" s="508"/>
      <c r="U426" s="509">
        <f>SUMIF($A$10:$A$328,$A426,U$10:U$328)</f>
        <v>32</v>
      </c>
      <c r="V426" s="510"/>
      <c r="W426" s="510"/>
    </row>
    <row r="427" spans="1:23" ht="12" customHeight="1">
      <c r="A427" s="498">
        <v>201201</v>
      </c>
      <c r="B427" s="499"/>
      <c r="C427" s="500"/>
      <c r="D427" s="501"/>
      <c r="E427" s="501"/>
      <c r="F427" s="501"/>
      <c r="G427" s="501"/>
      <c r="H427" s="501"/>
      <c r="I427" s="502"/>
      <c r="J427" s="503">
        <f>SUMIF($A$10:$A$333,$A427,J$10:J$333)</f>
        <v>0</v>
      </c>
      <c r="K427" s="503">
        <f>SUMIF($A$10:$A$333,$A427,K$10:K$333)</f>
        <v>0</v>
      </c>
      <c r="L427" s="503">
        <f>SUMIF($A$10:$A$333,$A427,L$10:L$333)</f>
        <v>0</v>
      </c>
      <c r="M427" s="511">
        <f>SUMIF($A$10:$A$328,$A427,M$10:M$328)</f>
        <v>0</v>
      </c>
      <c r="N427" s="503">
        <f>SUMIF($A$10:$A$333,$A427,N$10:N$333)</f>
        <v>0</v>
      </c>
      <c r="O427" s="503">
        <f>SUMIF($A$10:$A$333,$A427,O$10:O$333)</f>
        <v>0</v>
      </c>
      <c r="P427" s="504">
        <f>SUMIF($A$10:$A$328,$A427,P$10:P$328)</f>
        <v>0</v>
      </c>
      <c r="Q427" s="505">
        <f>SUMIF($A$10:$A$328,$A427,Q$10:Q$328)</f>
        <v>0</v>
      </c>
      <c r="R427" s="506">
        <f>SUMIF($A$10:$A$328,$A427,R$10:R$328)</f>
        <v>0</v>
      </c>
      <c r="S427" s="507"/>
      <c r="T427" s="508"/>
      <c r="U427" s="509">
        <f>SUMIF($A$10:$A$328,$A427,U$10:U$328)</f>
        <v>0</v>
      </c>
      <c r="V427" s="510"/>
      <c r="W427" s="510"/>
    </row>
    <row r="428" spans="1:23" ht="12" customHeight="1">
      <c r="A428" s="498">
        <v>201501</v>
      </c>
      <c r="B428" s="499"/>
      <c r="C428" s="500"/>
      <c r="D428" s="501"/>
      <c r="E428" s="501"/>
      <c r="F428" s="501"/>
      <c r="G428" s="501"/>
      <c r="H428" s="501"/>
      <c r="I428" s="502"/>
      <c r="J428" s="503">
        <f>SUMIF($A$10:$A$333,$A428,J$10:J$333)</f>
        <v>0</v>
      </c>
      <c r="K428" s="503">
        <f>SUMIF($A$10:$A$333,$A428,K$10:K$333)</f>
        <v>0</v>
      </c>
      <c r="L428" s="503">
        <f>SUMIF($A$10:$A$333,$A428,L$10:L$333)</f>
        <v>0</v>
      </c>
      <c r="M428" s="511">
        <f>SUMIF($A$10:$A$328,$A428,M$10:M$328)</f>
        <v>0</v>
      </c>
      <c r="N428" s="503">
        <f>SUMIF($A$10:$A$333,$A428,N$10:N$333)</f>
        <v>0</v>
      </c>
      <c r="O428" s="503">
        <f>SUMIF($A$10:$A$333,$A428,O$10:O$333)</f>
        <v>0</v>
      </c>
      <c r="P428" s="504">
        <f>SUMIF($A$10:$A$328,$A428,P$10:P$328)</f>
        <v>0</v>
      </c>
      <c r="Q428" s="505">
        <f>SUMIF($A$10:$A$328,$A428,Q$10:Q$328)</f>
        <v>16</v>
      </c>
      <c r="R428" s="506">
        <f>SUMIF($A$10:$A$328,$A428,R$10:R$328)</f>
        <v>16</v>
      </c>
      <c r="S428" s="507"/>
      <c r="T428" s="508"/>
      <c r="U428" s="509">
        <f>SUMIF($A$10:$A$328,$A428,U$10:U$328)</f>
        <v>16</v>
      </c>
      <c r="V428" s="510"/>
      <c r="W428" s="510"/>
    </row>
    <row r="429" spans="1:23" ht="12" customHeight="1">
      <c r="A429" s="498">
        <v>202101</v>
      </c>
      <c r="B429" s="499"/>
      <c r="C429" s="500"/>
      <c r="D429" s="501"/>
      <c r="E429" s="501"/>
      <c r="F429" s="501"/>
      <c r="G429" s="501"/>
      <c r="H429" s="501"/>
      <c r="I429" s="502"/>
      <c r="J429" s="503">
        <f>SUMIF($A$10:$A$333,$A429,J$10:J$333)</f>
        <v>0</v>
      </c>
      <c r="K429" s="503">
        <f>SUMIF($A$10:$A$333,$A429,K$10:K$333)</f>
        <v>0</v>
      </c>
      <c r="L429" s="503">
        <f>SUMIF($A$10:$A$333,$A429,L$10:L$333)</f>
        <v>0</v>
      </c>
      <c r="M429" s="511">
        <f>SUMIF($A$10:$A$328,$A429,M$10:M$328)</f>
        <v>0</v>
      </c>
      <c r="N429" s="503">
        <f>SUMIF($A$10:$A$333,$A429,N$10:N$333)</f>
        <v>0</v>
      </c>
      <c r="O429" s="503">
        <f>SUMIF($A$10:$A$333,$A429,O$10:O$333)</f>
        <v>0</v>
      </c>
      <c r="P429" s="504">
        <f>SUMIF($A$10:$A$328,$A429,P$10:P$328)</f>
        <v>0</v>
      </c>
      <c r="Q429" s="505">
        <f>SUMIF($A$10:$A$328,$A429,Q$10:Q$328)</f>
        <v>0</v>
      </c>
      <c r="R429" s="506">
        <f>SUMIF($A$10:$A$328,$A429,R$10:R$328)</f>
        <v>0</v>
      </c>
      <c r="S429" s="507"/>
      <c r="T429" s="508"/>
      <c r="U429" s="509">
        <f>SUMIF($A$10:$A$328,$A429,U$10:U$328)</f>
        <v>0</v>
      </c>
      <c r="V429" s="510"/>
      <c r="W429" s="510"/>
    </row>
    <row r="430" spans="1:23" ht="12" customHeight="1">
      <c r="A430" s="498">
        <v>202301</v>
      </c>
      <c r="B430" s="499"/>
      <c r="C430" s="500"/>
      <c r="D430" s="501"/>
      <c r="E430" s="501"/>
      <c r="F430" s="501"/>
      <c r="G430" s="501"/>
      <c r="H430" s="501"/>
      <c r="I430" s="502"/>
      <c r="J430" s="503">
        <f>SUMIF($A$10:$A$333,$A430,J$10:J$333)</f>
        <v>0</v>
      </c>
      <c r="K430" s="503">
        <f>SUMIF($A$10:$A$333,$A430,K$10:K$333)</f>
        <v>0</v>
      </c>
      <c r="L430" s="503">
        <f>SUMIF($A$10:$A$333,$A430,L$10:L$333)</f>
        <v>0</v>
      </c>
      <c r="M430" s="511">
        <f>SUMIF($A$10:$A$328,$A430,M$10:M$328)</f>
        <v>0</v>
      </c>
      <c r="N430" s="503">
        <f>SUMIF($A$10:$A$333,$A430,N$10:N$333)</f>
        <v>0</v>
      </c>
      <c r="O430" s="503">
        <f>SUMIF($A$10:$A$333,$A430,O$10:O$333)</f>
        <v>0</v>
      </c>
      <c r="P430" s="504">
        <f>SUMIF($A$10:$A$328,$A430,P$10:P$328)</f>
        <v>0</v>
      </c>
      <c r="Q430" s="505">
        <f>SUMIF($A$10:$A$328,$A430,Q$10:Q$328)</f>
        <v>0</v>
      </c>
      <c r="R430" s="506">
        <f>SUMIF($A$10:$A$328,$A430,R$10:R$328)</f>
        <v>0</v>
      </c>
      <c r="S430" s="507"/>
      <c r="T430" s="508"/>
      <c r="U430" s="509">
        <f>SUMIF($A$10:$A$328,$A430,U$10:U$328)</f>
        <v>0</v>
      </c>
      <c r="V430" s="510"/>
      <c r="W430" s="510"/>
    </row>
    <row r="431" spans="1:23" ht="12" customHeight="1">
      <c r="A431" s="498">
        <v>203101</v>
      </c>
      <c r="B431" s="499"/>
      <c r="C431" s="500"/>
      <c r="D431" s="501"/>
      <c r="E431" s="501"/>
      <c r="F431" s="501"/>
      <c r="G431" s="501"/>
      <c r="H431" s="501"/>
      <c r="I431" s="502"/>
      <c r="J431" s="503">
        <f>SUMIF($A$10:$A$333,$A431,J$10:J$333)</f>
        <v>25</v>
      </c>
      <c r="K431" s="503">
        <f>SUMIF($A$10:$A$333,$A431,K$10:K$333)</f>
        <v>18</v>
      </c>
      <c r="L431" s="503">
        <f>SUMIF($A$10:$A$333,$A431,L$10:L$333)</f>
        <v>62</v>
      </c>
      <c r="M431" s="511">
        <f>SUMIF($A$10:$A$328,$A431,M$10:M$328)</f>
        <v>0</v>
      </c>
      <c r="N431" s="503">
        <f>SUMIF($A$10:$A$333,$A431,N$10:N$333)</f>
        <v>0</v>
      </c>
      <c r="O431" s="503">
        <f>SUMIF($A$10:$A$333,$A431,O$10:O$333)</f>
        <v>105</v>
      </c>
      <c r="P431" s="504">
        <f>SUMIF($A$10:$A$328,$A431,P$10:P$328)</f>
        <v>0</v>
      </c>
      <c r="Q431" s="505">
        <f>SUMIF($A$10:$A$328,$A431,Q$10:Q$328)</f>
        <v>0</v>
      </c>
      <c r="R431" s="506">
        <f>SUMIF($A$10:$A$328,$A431,R$10:R$328)</f>
        <v>0</v>
      </c>
      <c r="S431" s="507"/>
      <c r="T431" s="508"/>
      <c r="U431" s="509">
        <f>SUMIF($A$10:$A$328,$A431,U$10:U$328)</f>
        <v>105</v>
      </c>
      <c r="V431" s="510"/>
      <c r="W431" s="510"/>
    </row>
    <row r="432" spans="1:23" ht="12" customHeight="1">
      <c r="A432" s="498">
        <v>203201</v>
      </c>
      <c r="B432" s="499"/>
      <c r="C432" s="500"/>
      <c r="D432" s="501"/>
      <c r="E432" s="501"/>
      <c r="F432" s="501"/>
      <c r="G432" s="501"/>
      <c r="H432" s="501"/>
      <c r="I432" s="502"/>
      <c r="J432" s="503">
        <f>SUMIF($A$10:$A$333,$A432,J$10:J$333)</f>
        <v>0</v>
      </c>
      <c r="K432" s="503">
        <f>SUMIF($A$10:$A$333,$A432,K$10:K$333)</f>
        <v>0</v>
      </c>
      <c r="L432" s="503">
        <f>SUMIF($A$10:$A$333,$A432,L$10:L$333)</f>
        <v>0</v>
      </c>
      <c r="M432" s="511">
        <f>SUMIF($A$10:$A$328,$A432,M$10:M$328)</f>
        <v>0</v>
      </c>
      <c r="N432" s="503">
        <f>SUMIF($A$10:$A$333,$A432,N$10:N$333)</f>
        <v>0</v>
      </c>
      <c r="O432" s="503">
        <f>SUMIF($A$10:$A$333,$A432,O$10:O$333)</f>
        <v>0</v>
      </c>
      <c r="P432" s="504">
        <f>SUMIF($A$10:$A$328,$A432,P$10:P$328)</f>
        <v>0</v>
      </c>
      <c r="Q432" s="505">
        <f>SUMIF($A$10:$A$328,$A432,Q$10:Q$328)</f>
        <v>0</v>
      </c>
      <c r="R432" s="506">
        <f>SUMIF($A$10:$A$328,$A432,R$10:R$328)</f>
        <v>0</v>
      </c>
      <c r="S432" s="507"/>
      <c r="T432" s="508"/>
      <c r="U432" s="509">
        <f>SUMIF($A$10:$A$328,$A432,U$10:U$328)</f>
        <v>0</v>
      </c>
      <c r="V432" s="510"/>
      <c r="W432" s="510"/>
    </row>
    <row r="433" spans="1:23" ht="12" customHeight="1">
      <c r="A433" s="498">
        <v>203501</v>
      </c>
      <c r="B433" s="499"/>
      <c r="C433" s="500"/>
      <c r="D433" s="501"/>
      <c r="E433" s="501"/>
      <c r="F433" s="501"/>
      <c r="G433" s="501"/>
      <c r="H433" s="501"/>
      <c r="I433" s="502"/>
      <c r="J433" s="503">
        <f>SUMIF($A$10:$A$333,$A433,J$10:J$333)</f>
        <v>0</v>
      </c>
      <c r="K433" s="503">
        <f>SUMIF($A$10:$A$333,$A433,K$10:K$333)</f>
        <v>0</v>
      </c>
      <c r="L433" s="503">
        <f>SUMIF($A$10:$A$333,$A433,L$10:L$333)</f>
        <v>0</v>
      </c>
      <c r="M433" s="511">
        <f>SUMIF($A$10:$A$328,$A433,M$10:M$328)</f>
        <v>0</v>
      </c>
      <c r="N433" s="503">
        <f>SUMIF($A$10:$A$333,$A433,N$10:N$333)</f>
        <v>0</v>
      </c>
      <c r="O433" s="503">
        <f>SUMIF($A$10:$A$333,$A433,O$10:O$333)</f>
        <v>0</v>
      </c>
      <c r="P433" s="504">
        <f>SUMIF($A$10:$A$328,$A433,P$10:P$328)</f>
        <v>0</v>
      </c>
      <c r="Q433" s="505">
        <f>SUMIF($A$10:$A$328,$A433,Q$10:Q$328)</f>
        <v>87</v>
      </c>
      <c r="R433" s="506">
        <f>SUMIF($A$10:$A$328,$A433,R$10:R$328)</f>
        <v>87</v>
      </c>
      <c r="S433" s="507"/>
      <c r="T433" s="508"/>
      <c r="U433" s="509">
        <f>SUMIF($A$10:$A$328,$A433,U$10:U$328)</f>
        <v>87</v>
      </c>
      <c r="V433" s="510"/>
      <c r="W433" s="510"/>
    </row>
    <row r="434" spans="1:23" ht="12" customHeight="1">
      <c r="A434" s="498">
        <v>203701</v>
      </c>
      <c r="B434" s="499"/>
      <c r="C434" s="500"/>
      <c r="D434" s="501"/>
      <c r="E434" s="501"/>
      <c r="F434" s="501"/>
      <c r="G434" s="501"/>
      <c r="H434" s="501"/>
      <c r="I434" s="502"/>
      <c r="J434" s="503">
        <f>SUMIF($A$10:$A$333,$A434,J$10:J$333)</f>
        <v>0</v>
      </c>
      <c r="K434" s="503">
        <f>SUMIF($A$10:$A$333,$A434,K$10:K$333)</f>
        <v>0</v>
      </c>
      <c r="L434" s="503">
        <f>SUMIF($A$10:$A$333,$A434,L$10:L$333)</f>
        <v>0</v>
      </c>
      <c r="M434" s="511">
        <f>SUMIF($A$10:$A$328,$A434,M$10:M$328)</f>
        <v>0</v>
      </c>
      <c r="N434" s="503">
        <f>SUMIF($A$10:$A$333,$A434,N$10:N$333)</f>
        <v>0</v>
      </c>
      <c r="O434" s="503">
        <f>SUMIF($A$10:$A$333,$A434,O$10:O$333)</f>
        <v>0</v>
      </c>
      <c r="P434" s="504">
        <f>SUMIF($A$10:$A$328,$A434,P$10:P$328)</f>
        <v>0</v>
      </c>
      <c r="Q434" s="505">
        <f>SUMIF($A$10:$A$328,$A434,Q$10:Q$328)</f>
        <v>0</v>
      </c>
      <c r="R434" s="506">
        <f>SUMIF($A$10:$A$328,$A434,R$10:R$328)</f>
        <v>0</v>
      </c>
      <c r="S434" s="507"/>
      <c r="T434" s="508"/>
      <c r="U434" s="509">
        <f>SUMIF($A$10:$A$328,$A434,U$10:U$328)</f>
        <v>0</v>
      </c>
      <c r="V434" s="510"/>
      <c r="W434" s="510"/>
    </row>
    <row r="435" spans="1:23" ht="12" customHeight="1">
      <c r="A435" s="498">
        <v>204101</v>
      </c>
      <c r="B435" s="499"/>
      <c r="C435" s="500"/>
      <c r="D435" s="501"/>
      <c r="E435" s="501"/>
      <c r="F435" s="501"/>
      <c r="G435" s="501"/>
      <c r="H435" s="501"/>
      <c r="I435" s="502"/>
      <c r="J435" s="503">
        <f>SUMIF($A$10:$A$333,$A435,J$10:J$333)</f>
        <v>0</v>
      </c>
      <c r="K435" s="503">
        <f>SUMIF($A$10:$A$333,$A435,K$10:K$333)</f>
        <v>0</v>
      </c>
      <c r="L435" s="503">
        <f>SUMIF($A$10:$A$333,$A435,L$10:L$333)</f>
        <v>0</v>
      </c>
      <c r="M435" s="511">
        <f>SUMIF($A$10:$A$328,$A435,M$10:M$328)</f>
        <v>0</v>
      </c>
      <c r="N435" s="503">
        <f>SUMIF($A$10:$A$333,$A435,N$10:N$333)</f>
        <v>0</v>
      </c>
      <c r="O435" s="503">
        <f>SUMIF($A$10:$A$333,$A435,O$10:O$333)</f>
        <v>0</v>
      </c>
      <c r="P435" s="504">
        <f>SUMIF($A$10:$A$328,$A435,P$10:P$328)</f>
        <v>0</v>
      </c>
      <c r="Q435" s="505">
        <f>SUMIF($A$10:$A$328,$A435,Q$10:Q$328)</f>
        <v>0</v>
      </c>
      <c r="R435" s="506">
        <f>SUMIF($A$10:$A$328,$A435,R$10:R$328)</f>
        <v>0</v>
      </c>
      <c r="S435" s="507"/>
      <c r="T435" s="508"/>
      <c r="U435" s="509">
        <f>SUMIF($A$10:$A$328,$A435,U$10:U$328)</f>
        <v>0</v>
      </c>
      <c r="V435" s="510"/>
      <c r="W435" s="510"/>
    </row>
    <row r="436" spans="1:23" ht="12" customHeight="1">
      <c r="A436" s="498">
        <v>204501</v>
      </c>
      <c r="B436" s="499"/>
      <c r="C436" s="500"/>
      <c r="D436" s="501"/>
      <c r="E436" s="501"/>
      <c r="F436" s="501"/>
      <c r="G436" s="501"/>
      <c r="H436" s="501"/>
      <c r="I436" s="502"/>
      <c r="J436" s="503">
        <f>SUMIF($A$10:$A$333,$A436,J$10:J$333)</f>
        <v>0</v>
      </c>
      <c r="K436" s="503">
        <f>SUMIF($A$10:$A$333,$A436,K$10:K$333)</f>
        <v>0</v>
      </c>
      <c r="L436" s="503">
        <f>SUMIF($A$10:$A$333,$A436,L$10:L$333)</f>
        <v>0</v>
      </c>
      <c r="M436" s="511">
        <f>SUMIF($A$10:$A$328,$A436,M$10:M$328)</f>
        <v>0</v>
      </c>
      <c r="N436" s="503">
        <f>SUMIF($A$10:$A$333,$A436,N$10:N$333)</f>
        <v>0</v>
      </c>
      <c r="O436" s="503">
        <f>SUMIF($A$10:$A$333,$A436,O$10:O$333)</f>
        <v>0</v>
      </c>
      <c r="P436" s="504">
        <f>SUMIF($A$10:$A$328,$A436,P$10:P$328)</f>
        <v>0</v>
      </c>
      <c r="Q436" s="505">
        <f>SUMIF($A$10:$A$328,$A436,Q$10:Q$328)</f>
        <v>225</v>
      </c>
      <c r="R436" s="506">
        <f>SUMIF($A$10:$A$328,$A436,R$10:R$328)</f>
        <v>225</v>
      </c>
      <c r="S436" s="507"/>
      <c r="T436" s="508"/>
      <c r="U436" s="509">
        <f>SUMIF($A$10:$A$328,$A436,U$10:U$328)</f>
        <v>225</v>
      </c>
      <c r="V436" s="510"/>
      <c r="W436" s="510"/>
    </row>
    <row r="437" spans="1:23" ht="12" customHeight="1">
      <c r="A437" s="498">
        <v>211001</v>
      </c>
      <c r="B437" s="499"/>
      <c r="C437" s="500"/>
      <c r="D437" s="501"/>
      <c r="E437" s="501"/>
      <c r="F437" s="501"/>
      <c r="G437" s="501"/>
      <c r="H437" s="501"/>
      <c r="I437" s="502"/>
      <c r="J437" s="503">
        <f>SUMIF($A$10:$A$333,$A437,J$10:J$333)</f>
        <v>0</v>
      </c>
      <c r="K437" s="503">
        <f>SUMIF($A$10:$A$333,$A437,K$10:K$333)</f>
        <v>0</v>
      </c>
      <c r="L437" s="503">
        <f>SUMIF($A$10:$A$333,$A437,L$10:L$333)</f>
        <v>0</v>
      </c>
      <c r="M437" s="511">
        <f>SUMIF($A$10:$A$328,$A437,M$10:M$328)</f>
        <v>0</v>
      </c>
      <c r="N437" s="503">
        <f>SUMIF($A$10:$A$333,$A437,N$10:N$333)</f>
        <v>0</v>
      </c>
      <c r="O437" s="503">
        <f>SUMIF($A$10:$A$333,$A437,O$10:O$333)</f>
        <v>0</v>
      </c>
      <c r="P437" s="504">
        <f>SUMIF($A$10:$A$328,$A437,P$10:P$328)</f>
        <v>0</v>
      </c>
      <c r="Q437" s="505">
        <f>SUMIF($A$10:$A$328,$A437,Q$10:Q$328)</f>
        <v>0</v>
      </c>
      <c r="R437" s="506">
        <f>SUMIF($A$10:$A$328,$A437,R$10:R$328)</f>
        <v>0</v>
      </c>
      <c r="S437" s="507"/>
      <c r="T437" s="508"/>
      <c r="U437" s="509">
        <f>SUMIF($A$10:$A$328,$A437,U$10:U$328)</f>
        <v>0</v>
      </c>
      <c r="V437" s="510"/>
      <c r="W437" s="510"/>
    </row>
    <row r="438" spans="1:23" ht="12" customHeight="1">
      <c r="A438" s="498">
        <v>212003</v>
      </c>
      <c r="B438" s="499"/>
      <c r="C438" s="500"/>
      <c r="D438" s="501"/>
      <c r="E438" s="501"/>
      <c r="F438" s="501"/>
      <c r="G438" s="501"/>
      <c r="H438" s="501"/>
      <c r="I438" s="502"/>
      <c r="J438" s="503">
        <f>SUMIF($A$10:$A$333,$A438,J$10:J$333)</f>
        <v>0</v>
      </c>
      <c r="K438" s="503">
        <f>SUMIF($A$10:$A$333,$A438,K$10:K$333)</f>
        <v>0</v>
      </c>
      <c r="L438" s="503">
        <f>SUMIF($A$10:$A$333,$A438,L$10:L$333)</f>
        <v>0</v>
      </c>
      <c r="M438" s="511">
        <f>SUMIF($A$10:$A$328,$A438,M$10:M$328)</f>
        <v>0</v>
      </c>
      <c r="N438" s="503">
        <f>SUMIF($A$10:$A$333,$A438,N$10:N$333)</f>
        <v>0</v>
      </c>
      <c r="O438" s="503">
        <f>SUMIF($A$10:$A$333,$A438,O$10:O$333)</f>
        <v>0</v>
      </c>
      <c r="P438" s="504">
        <f>SUMIF($A$10:$A$328,$A438,P$10:P$328)</f>
        <v>0</v>
      </c>
      <c r="Q438" s="505">
        <f>SUMIF($A$10:$A$328,$A438,Q$10:Q$328)</f>
        <v>0</v>
      </c>
      <c r="R438" s="506">
        <f>SUMIF($A$10:$A$328,$A438,R$10:R$328)</f>
        <v>0</v>
      </c>
      <c r="S438" s="507"/>
      <c r="T438" s="508"/>
      <c r="U438" s="509">
        <f>SUMIF($A$10:$A$328,$A438,U$10:U$328)</f>
        <v>0</v>
      </c>
      <c r="V438" s="510"/>
      <c r="W438" s="510"/>
    </row>
    <row r="439" spans="1:23" ht="12" customHeight="1">
      <c r="A439" s="498">
        <v>213001</v>
      </c>
      <c r="B439" s="499"/>
      <c r="C439" s="500"/>
      <c r="D439" s="501"/>
      <c r="E439" s="501"/>
      <c r="F439" s="501"/>
      <c r="G439" s="501"/>
      <c r="H439" s="501"/>
      <c r="I439" s="502"/>
      <c r="J439" s="503">
        <f>SUMIF($A$10:$A$333,$A439,J$10:J$333)</f>
        <v>0</v>
      </c>
      <c r="K439" s="503">
        <f>SUMIF($A$10:$A$333,$A439,K$10:K$333)</f>
        <v>0</v>
      </c>
      <c r="L439" s="503">
        <f>SUMIF($A$10:$A$333,$A439,L$10:L$333)</f>
        <v>0</v>
      </c>
      <c r="M439" s="511">
        <f>SUMIF($A$10:$A$328,$A439,M$10:M$328)</f>
        <v>0</v>
      </c>
      <c r="N439" s="503">
        <f>SUMIF($A$10:$A$333,$A439,N$10:N$333)</f>
        <v>0</v>
      </c>
      <c r="O439" s="503">
        <f>SUMIF($A$10:$A$333,$A439,O$10:O$333)</f>
        <v>0</v>
      </c>
      <c r="P439" s="504">
        <f>SUMIF($A$10:$A$328,$A439,P$10:P$328)</f>
        <v>0</v>
      </c>
      <c r="Q439" s="505">
        <f>SUMIF($A$10:$A$328,$A439,Q$10:Q$328)</f>
        <v>0</v>
      </c>
      <c r="R439" s="506">
        <f>SUMIF($A$10:$A$328,$A439,R$10:R$328)</f>
        <v>0</v>
      </c>
      <c r="S439" s="507"/>
      <c r="T439" s="508"/>
      <c r="U439" s="509">
        <f>SUMIF($A$10:$A$328,$A439,U$10:U$328)</f>
        <v>0</v>
      </c>
      <c r="V439" s="510"/>
      <c r="W439" s="510"/>
    </row>
    <row r="440" spans="1:23" ht="12" customHeight="1">
      <c r="A440" s="498">
        <v>216201</v>
      </c>
      <c r="B440" s="499"/>
      <c r="C440" s="500"/>
      <c r="D440" s="501"/>
      <c r="E440" s="501"/>
      <c r="F440" s="501"/>
      <c r="G440" s="501"/>
      <c r="H440" s="501"/>
      <c r="I440" s="502"/>
      <c r="J440" s="503">
        <f>SUMIF($A$10:$A$333,$A440,J$10:J$333)</f>
        <v>32</v>
      </c>
      <c r="K440" s="503">
        <f>SUMIF($A$10:$A$333,$A440,K$10:K$333)</f>
        <v>0</v>
      </c>
      <c r="L440" s="503">
        <f>SUMIF($A$10:$A$333,$A440,L$10:L$333)</f>
        <v>0</v>
      </c>
      <c r="M440" s="511">
        <f>SUMIF($A$10:$A$328,$A440,M$10:M$328)</f>
        <v>0</v>
      </c>
      <c r="N440" s="503">
        <f>SUMIF($A$10:$A$333,$A440,N$10:N$333)</f>
        <v>0</v>
      </c>
      <c r="O440" s="503">
        <f>SUMIF($A$10:$A$333,$A440,O$10:O$333)</f>
        <v>32</v>
      </c>
      <c r="P440" s="504">
        <f>SUMIF($A$10:$A$328,$A440,P$10:P$328)</f>
        <v>0</v>
      </c>
      <c r="Q440" s="505">
        <f>SUMIF($A$10:$A$328,$A440,Q$10:Q$328)</f>
        <v>0</v>
      </c>
      <c r="R440" s="506">
        <f>SUMIF($A$10:$A$328,$A440,R$10:R$328)</f>
        <v>0</v>
      </c>
      <c r="S440" s="507"/>
      <c r="T440" s="508"/>
      <c r="U440" s="509">
        <f>SUMIF($A$10:$A$328,$A440,U$10:U$328)</f>
        <v>32</v>
      </c>
      <c r="V440" s="510"/>
      <c r="W440" s="510"/>
    </row>
    <row r="441" spans="1:23" ht="12" customHeight="1">
      <c r="A441" s="498">
        <v>216251</v>
      </c>
      <c r="B441" s="499"/>
      <c r="C441" s="500"/>
      <c r="D441" s="501"/>
      <c r="E441" s="501"/>
      <c r="F441" s="501"/>
      <c r="G441" s="501"/>
      <c r="H441" s="501"/>
      <c r="I441" s="502"/>
      <c r="J441" s="503">
        <f>SUMIF($A$10:$A$333,$A441,J$10:J$333)</f>
        <v>0</v>
      </c>
      <c r="K441" s="503">
        <f>SUMIF($A$10:$A$333,$A441,K$10:K$333)</f>
        <v>0</v>
      </c>
      <c r="L441" s="503">
        <f>SUMIF($A$10:$A$333,$A441,L$10:L$333)</f>
        <v>0</v>
      </c>
      <c r="M441" s="511">
        <f>SUMIF($A$10:$A$328,$A441,M$10:M$328)</f>
        <v>0</v>
      </c>
      <c r="N441" s="503">
        <f>SUMIF($A$10:$A$333,$A441,N$10:N$333)</f>
        <v>0</v>
      </c>
      <c r="O441" s="503">
        <f>SUMIF($A$10:$A$333,$A441,O$10:O$333)</f>
        <v>0</v>
      </c>
      <c r="P441" s="504">
        <f>SUMIF($A$10:$A$328,$A441,P$10:P$328)</f>
        <v>0</v>
      </c>
      <c r="Q441" s="505">
        <f>SUMIF($A$10:$A$328,$A441,Q$10:Q$328)</f>
        <v>0</v>
      </c>
      <c r="R441" s="506">
        <f>SUMIF($A$10:$A$328,$A441,R$10:R$328)</f>
        <v>0</v>
      </c>
      <c r="S441" s="507"/>
      <c r="T441" s="508"/>
      <c r="U441" s="509">
        <f>SUMIF($A$10:$A$328,$A441,U$10:U$328)</f>
        <v>0</v>
      </c>
      <c r="V441" s="510"/>
      <c r="W441" s="510"/>
    </row>
    <row r="442" spans="1:23" ht="12" customHeight="1">
      <c r="A442" s="498">
        <v>221001</v>
      </c>
      <c r="B442" s="499"/>
      <c r="C442" s="500"/>
      <c r="D442" s="501"/>
      <c r="E442" s="501"/>
      <c r="F442" s="501"/>
      <c r="G442" s="501"/>
      <c r="H442" s="501"/>
      <c r="I442" s="502"/>
      <c r="J442" s="503">
        <f>SUMIF($A$10:$A$333,$A442,J$10:J$333)</f>
        <v>0</v>
      </c>
      <c r="K442" s="503">
        <f>SUMIF($A$10:$A$333,$A442,K$10:K$333)</f>
        <v>0</v>
      </c>
      <c r="L442" s="503">
        <f>SUMIF($A$10:$A$333,$A442,L$10:L$333)</f>
        <v>0</v>
      </c>
      <c r="M442" s="511">
        <f>SUMIF($A$10:$A$328,$A442,M$10:M$328)</f>
        <v>0</v>
      </c>
      <c r="N442" s="503">
        <f>SUMIF($A$10:$A$333,$A442,N$10:N$333)</f>
        <v>0</v>
      </c>
      <c r="O442" s="503">
        <f>SUMIF($A$10:$A$333,$A442,O$10:O$333)</f>
        <v>0</v>
      </c>
      <c r="P442" s="504">
        <f>SUMIF($A$10:$A$328,$A442,P$10:P$328)</f>
        <v>0</v>
      </c>
      <c r="Q442" s="505">
        <f>SUMIF($A$10:$A$328,$A442,Q$10:Q$328)</f>
        <v>0</v>
      </c>
      <c r="R442" s="506">
        <f>SUMIF($A$10:$A$328,$A442,R$10:R$328)</f>
        <v>0</v>
      </c>
      <c r="S442" s="507"/>
      <c r="T442" s="508"/>
      <c r="U442" s="509">
        <f>SUMIF($A$10:$A$328,$A442,U$10:U$328)</f>
        <v>0</v>
      </c>
      <c r="V442" s="510"/>
      <c r="W442" s="510"/>
    </row>
    <row r="443" spans="1:23" ht="12" customHeight="1">
      <c r="A443" s="498">
        <v>222001</v>
      </c>
      <c r="B443" s="499"/>
      <c r="C443" s="500"/>
      <c r="D443" s="501"/>
      <c r="E443" s="501"/>
      <c r="F443" s="501"/>
      <c r="G443" s="501"/>
      <c r="H443" s="501"/>
      <c r="I443" s="502"/>
      <c r="J443" s="503">
        <f>SUMIF($A$10:$A$333,$A443,J$10:J$333)</f>
        <v>0</v>
      </c>
      <c r="K443" s="503">
        <f>SUMIF($A$10:$A$333,$A443,K$10:K$333)</f>
        <v>0</v>
      </c>
      <c r="L443" s="503">
        <f>SUMIF($A$10:$A$333,$A443,L$10:L$333)</f>
        <v>0</v>
      </c>
      <c r="M443" s="511">
        <f>SUMIF($A$10:$A$328,$A443,M$10:M$328)</f>
        <v>0</v>
      </c>
      <c r="N443" s="503">
        <f>SUMIF($A$10:$A$333,$A443,N$10:N$333)</f>
        <v>0</v>
      </c>
      <c r="O443" s="503">
        <f>SUMIF($A$10:$A$333,$A443,O$10:O$333)</f>
        <v>0</v>
      </c>
      <c r="P443" s="504">
        <f>SUMIF($A$10:$A$328,$A443,P$10:P$328)</f>
        <v>0</v>
      </c>
      <c r="Q443" s="505">
        <f>SUMIF($A$10:$A$328,$A443,Q$10:Q$328)</f>
        <v>0</v>
      </c>
      <c r="R443" s="506">
        <f>SUMIF($A$10:$A$328,$A443,R$10:R$328)</f>
        <v>0</v>
      </c>
      <c r="S443" s="507"/>
      <c r="T443" s="508"/>
      <c r="U443" s="509">
        <f>SUMIF($A$10:$A$328,$A443,U$10:U$328)</f>
        <v>0</v>
      </c>
      <c r="V443" s="510"/>
      <c r="W443" s="510"/>
    </row>
    <row r="444" spans="1:23" ht="12" customHeight="1">
      <c r="A444" s="498">
        <v>226001</v>
      </c>
      <c r="B444" s="499"/>
      <c r="C444" s="500"/>
      <c r="D444" s="501"/>
      <c r="E444" s="501"/>
      <c r="F444" s="501"/>
      <c r="G444" s="501"/>
      <c r="H444" s="501"/>
      <c r="I444" s="502"/>
      <c r="J444" s="503">
        <f>SUMIF($A$10:$A$333,$A444,J$10:J$333)</f>
        <v>0</v>
      </c>
      <c r="K444" s="503">
        <f>SUMIF($A$10:$A$333,$A444,K$10:K$333)</f>
        <v>0</v>
      </c>
      <c r="L444" s="503">
        <f>SUMIF($A$10:$A$333,$A444,L$10:L$333)</f>
        <v>0</v>
      </c>
      <c r="M444" s="511">
        <f>SUMIF($A$10:$A$328,$A444,M$10:M$328)</f>
        <v>0</v>
      </c>
      <c r="N444" s="503">
        <f>SUMIF($A$10:$A$333,$A444,N$10:N$333)</f>
        <v>0</v>
      </c>
      <c r="O444" s="503">
        <f>SUMIF($A$10:$A$333,$A444,O$10:O$333)</f>
        <v>0</v>
      </c>
      <c r="P444" s="504">
        <f>SUMIF($A$10:$A$328,$A444,P$10:P$328)</f>
        <v>0</v>
      </c>
      <c r="Q444" s="505">
        <f>SUMIF($A$10:$A$328,$A444,Q$10:Q$328)</f>
        <v>0</v>
      </c>
      <c r="R444" s="506">
        <f>SUMIF($A$10:$A$328,$A444,R$10:R$328)</f>
        <v>0</v>
      </c>
      <c r="S444" s="507"/>
      <c r="T444" s="508"/>
      <c r="U444" s="509">
        <f>SUMIF($A$10:$A$328,$A444,U$10:U$328)</f>
        <v>0</v>
      </c>
      <c r="V444" s="510"/>
      <c r="W444" s="510"/>
    </row>
    <row r="445" spans="1:23" ht="12" customHeight="1">
      <c r="A445" s="498">
        <v>226501</v>
      </c>
      <c r="B445" s="499"/>
      <c r="C445" s="500"/>
      <c r="D445" s="501"/>
      <c r="E445" s="501"/>
      <c r="F445" s="501"/>
      <c r="G445" s="501"/>
      <c r="H445" s="501"/>
      <c r="I445" s="502"/>
      <c r="J445" s="503">
        <f>SUMIF($A$10:$A$333,$A445,J$10:J$333)</f>
        <v>0</v>
      </c>
      <c r="K445" s="503">
        <f>SUMIF($A$10:$A$333,$A445,K$10:K$333)</f>
        <v>0</v>
      </c>
      <c r="L445" s="503">
        <f>SUMIF($A$10:$A$333,$A445,L$10:L$333)</f>
        <v>0</v>
      </c>
      <c r="M445" s="511">
        <f>SUMIF($A$10:$A$328,$A445,M$10:M$328)</f>
        <v>0</v>
      </c>
      <c r="N445" s="503">
        <f>SUMIF($A$10:$A$333,$A445,N$10:N$333)</f>
        <v>0</v>
      </c>
      <c r="O445" s="503">
        <f>SUMIF($A$10:$A$333,$A445,O$10:O$333)</f>
        <v>0</v>
      </c>
      <c r="P445" s="504">
        <f>SUMIF($A$10:$A$328,$A445,P$10:P$328)</f>
        <v>0</v>
      </c>
      <c r="Q445" s="505">
        <f>SUMIF($A$10:$A$328,$A445,Q$10:Q$328)</f>
        <v>0</v>
      </c>
      <c r="R445" s="506">
        <f>SUMIF($A$10:$A$328,$A445,R$10:R$328)</f>
        <v>0</v>
      </c>
      <c r="S445" s="507"/>
      <c r="T445" s="508"/>
      <c r="U445" s="509">
        <f>SUMIF($A$10:$A$328,$A445,U$10:U$328)</f>
        <v>0</v>
      </c>
      <c r="V445" s="510"/>
      <c r="W445" s="510"/>
    </row>
    <row r="446" spans="1:23" ht="12" customHeight="1">
      <c r="A446" s="498">
        <v>300000</v>
      </c>
      <c r="B446" s="499"/>
      <c r="C446" s="500"/>
      <c r="D446" s="501"/>
      <c r="E446" s="501"/>
      <c r="F446" s="501"/>
      <c r="G446" s="501"/>
      <c r="H446" s="501"/>
      <c r="I446" s="502"/>
      <c r="J446" s="503">
        <f>SUMIF($A$10:$A$333,$A446,J$10:J$333)</f>
        <v>0</v>
      </c>
      <c r="K446" s="503">
        <f>SUMIF($A$10:$A$333,$A446,K$10:K$333)</f>
        <v>0</v>
      </c>
      <c r="L446" s="503">
        <f>SUMIF($A$10:$A$333,$A446,L$10:L$333)</f>
        <v>0</v>
      </c>
      <c r="M446" s="511">
        <f>SUMIF($A$10:$A$328,$A446,M$10:M$328)</f>
        <v>0</v>
      </c>
      <c r="N446" s="503">
        <f>SUMIF($A$10:$A$333,$A446,N$10:N$333)</f>
        <v>0</v>
      </c>
      <c r="O446" s="503">
        <f>SUMIF($A$10:$A$333,$A446,O$10:O$333)</f>
        <v>0</v>
      </c>
      <c r="P446" s="504">
        <f>SUMIF($A$10:$A$328,$A446,P$10:P$328)</f>
        <v>0</v>
      </c>
      <c r="Q446" s="505">
        <f>SUMIF($A$10:$A$328,$A446,Q$10:Q$328)</f>
        <v>0</v>
      </c>
      <c r="R446" s="506">
        <f>SUMIF($A$10:$A$328,$A446,R$10:R$328)</f>
        <v>0</v>
      </c>
      <c r="S446" s="507"/>
      <c r="T446" s="508"/>
      <c r="U446" s="509">
        <f>SUMIF($A$10:$A$328,$A446,U$10:U$328)</f>
        <v>0</v>
      </c>
      <c r="V446" s="510"/>
      <c r="W446" s="510"/>
    </row>
    <row r="447" spans="1:23" ht="12" customHeight="1">
      <c r="A447" s="498">
        <v>300010</v>
      </c>
      <c r="B447" s="499"/>
      <c r="C447" s="500"/>
      <c r="D447" s="501"/>
      <c r="E447" s="501"/>
      <c r="F447" s="501"/>
      <c r="G447" s="501"/>
      <c r="H447" s="501"/>
      <c r="I447" s="502"/>
      <c r="J447" s="503">
        <f>SUMIF($A$10:$A$333,$A447,J$10:J$333)</f>
        <v>0</v>
      </c>
      <c r="K447" s="503">
        <f>SUMIF($A$10:$A$333,$A447,K$10:K$333)</f>
        <v>0</v>
      </c>
      <c r="L447" s="503">
        <f>SUMIF($A$10:$A$333,$A447,L$10:L$333)</f>
        <v>0</v>
      </c>
      <c r="M447" s="511">
        <f>SUMIF($A$10:$A$328,$A447,M$10:M$328)</f>
        <v>0</v>
      </c>
      <c r="N447" s="503">
        <f>SUMIF($A$10:$A$333,$A447,N$10:N$333)</f>
        <v>0</v>
      </c>
      <c r="O447" s="503">
        <f>SUMIF($A$10:$A$333,$A447,O$10:O$333)</f>
        <v>0</v>
      </c>
      <c r="P447" s="504">
        <f>SUMIF($A$10:$A$328,$A447,P$10:P$328)</f>
        <v>0</v>
      </c>
      <c r="Q447" s="505">
        <f>SUMIF($A$10:$A$328,$A447,Q$10:Q$328)</f>
        <v>0</v>
      </c>
      <c r="R447" s="506">
        <f>SUMIF($A$10:$A$328,$A447,R$10:R$328)</f>
        <v>0</v>
      </c>
      <c r="S447" s="507"/>
      <c r="T447" s="508"/>
      <c r="U447" s="509">
        <f>SUMIF($A$10:$A$328,$A447,U$10:U$328)</f>
        <v>0</v>
      </c>
      <c r="V447" s="510"/>
      <c r="W447" s="510"/>
    </row>
    <row r="448" spans="1:23" ht="12" customHeight="1">
      <c r="A448" s="498">
        <v>300030</v>
      </c>
      <c r="B448" s="499"/>
      <c r="C448" s="500"/>
      <c r="D448" s="501"/>
      <c r="E448" s="501"/>
      <c r="F448" s="501"/>
      <c r="G448" s="501"/>
      <c r="H448" s="501"/>
      <c r="I448" s="502"/>
      <c r="J448" s="503">
        <f>SUMIF($A$10:$A$333,$A448,J$10:J$333)</f>
        <v>0</v>
      </c>
      <c r="K448" s="503">
        <f>SUMIF($A$10:$A$333,$A448,K$10:K$333)</f>
        <v>0</v>
      </c>
      <c r="L448" s="503">
        <f>SUMIF($A$10:$A$333,$A448,L$10:L$333)</f>
        <v>0</v>
      </c>
      <c r="M448" s="511">
        <f>SUMIF($A$10:$A$328,$A448,M$10:M$328)</f>
        <v>0</v>
      </c>
      <c r="N448" s="503">
        <f>SUMIF($A$10:$A$333,$A448,N$10:N$333)</f>
        <v>0</v>
      </c>
      <c r="O448" s="503">
        <f>SUMIF($A$10:$A$333,$A448,O$10:O$333)</f>
        <v>0</v>
      </c>
      <c r="P448" s="504">
        <f>SUMIF($A$10:$A$328,$A448,P$10:P$328)</f>
        <v>0</v>
      </c>
      <c r="Q448" s="505">
        <f>SUMIF($A$10:$A$328,$A448,Q$10:Q$328)</f>
        <v>0</v>
      </c>
      <c r="R448" s="506">
        <f>SUMIF($A$10:$A$328,$A448,R$10:R$328)</f>
        <v>0</v>
      </c>
      <c r="S448" s="507"/>
      <c r="T448" s="508"/>
      <c r="U448" s="509">
        <f>SUMIF($A$10:$A$328,$A448,U$10:U$328)</f>
        <v>0</v>
      </c>
      <c r="V448" s="510"/>
      <c r="W448" s="510"/>
    </row>
    <row r="449" spans="1:23" ht="12" customHeight="1">
      <c r="A449" s="498">
        <v>300300</v>
      </c>
      <c r="B449" s="499"/>
      <c r="C449" s="500"/>
      <c r="D449" s="501"/>
      <c r="E449" s="501"/>
      <c r="F449" s="501"/>
      <c r="G449" s="501"/>
      <c r="H449" s="501"/>
      <c r="I449" s="502"/>
      <c r="J449" s="503">
        <f>SUMIF($A$10:$A$333,$A449,J$10:J$333)</f>
        <v>0</v>
      </c>
      <c r="K449" s="503">
        <f>SUMIF($A$10:$A$333,$A449,K$10:K$333)</f>
        <v>0</v>
      </c>
      <c r="L449" s="503">
        <f>SUMIF($A$10:$A$333,$A449,L$10:L$333)</f>
        <v>0</v>
      </c>
      <c r="M449" s="511">
        <f>SUMIF($A$10:$A$328,$A449,M$10:M$328)</f>
        <v>0</v>
      </c>
      <c r="N449" s="503">
        <f>SUMIF($A$10:$A$333,$A449,N$10:N$333)</f>
        <v>0</v>
      </c>
      <c r="O449" s="503">
        <f>SUMIF($A$10:$A$333,$A449,O$10:O$333)</f>
        <v>0</v>
      </c>
      <c r="P449" s="504">
        <f>SUMIF($A$10:$A$328,$A449,P$10:P$328)</f>
        <v>0</v>
      </c>
      <c r="Q449" s="505">
        <f>SUMIF($A$10:$A$328,$A449,Q$10:Q$328)</f>
        <v>0</v>
      </c>
      <c r="R449" s="506">
        <f>SUMIF($A$10:$A$328,$A449,R$10:R$328)</f>
        <v>0</v>
      </c>
      <c r="S449" s="507"/>
      <c r="T449" s="508"/>
      <c r="U449" s="509">
        <f>SUMIF($A$10:$A$328,$A449,U$10:U$328)</f>
        <v>0</v>
      </c>
      <c r="V449" s="510"/>
      <c r="W449" s="510"/>
    </row>
    <row r="450" spans="1:23" ht="12" customHeight="1">
      <c r="A450" s="498">
        <v>300400</v>
      </c>
      <c r="B450" s="499"/>
      <c r="C450" s="500"/>
      <c r="D450" s="501"/>
      <c r="E450" s="501"/>
      <c r="F450" s="501"/>
      <c r="G450" s="501"/>
      <c r="H450" s="501"/>
      <c r="I450" s="502"/>
      <c r="J450" s="503">
        <f>SUMIF($A$10:$A$333,$A450,J$10:J$333)</f>
        <v>0</v>
      </c>
      <c r="K450" s="503">
        <f>SUMIF($A$10:$A$333,$A450,K$10:K$333)</f>
        <v>0</v>
      </c>
      <c r="L450" s="503">
        <f>SUMIF($A$10:$A$333,$A450,L$10:L$333)</f>
        <v>0</v>
      </c>
      <c r="M450" s="511">
        <f>SUMIF($A$10:$A$328,$A450,M$10:M$328)</f>
        <v>0</v>
      </c>
      <c r="N450" s="503">
        <f>SUMIF($A$10:$A$333,$A450,N$10:N$333)</f>
        <v>0</v>
      </c>
      <c r="O450" s="503">
        <f>SUMIF($A$10:$A$333,$A450,O$10:O$333)</f>
        <v>0</v>
      </c>
      <c r="P450" s="504">
        <f>SUMIF($A$10:$A$328,$A450,P$10:P$328)</f>
        <v>0</v>
      </c>
      <c r="Q450" s="505">
        <f>SUMIF($A$10:$A$328,$A450,Q$10:Q$328)</f>
        <v>0</v>
      </c>
      <c r="R450" s="506">
        <f>SUMIF($A$10:$A$328,$A450,R$10:R$328)</f>
        <v>0</v>
      </c>
      <c r="S450" s="507"/>
      <c r="T450" s="508"/>
      <c r="U450" s="509">
        <f>SUMIF($A$10:$A$328,$A450,U$10:U$328)</f>
        <v>0</v>
      </c>
      <c r="V450" s="510"/>
      <c r="W450" s="510"/>
    </row>
    <row r="451" spans="1:23" ht="12" customHeight="1">
      <c r="A451" s="498">
        <v>300410</v>
      </c>
      <c r="B451" s="499"/>
      <c r="C451" s="500"/>
      <c r="D451" s="501"/>
      <c r="E451" s="501"/>
      <c r="F451" s="501"/>
      <c r="G451" s="501"/>
      <c r="H451" s="501"/>
      <c r="I451" s="502"/>
      <c r="J451" s="503">
        <f>SUMIF($A$10:$A$333,$A451,J$10:J$333)</f>
        <v>0</v>
      </c>
      <c r="K451" s="503">
        <f>SUMIF($A$10:$A$333,$A451,K$10:K$333)</f>
        <v>0</v>
      </c>
      <c r="L451" s="503">
        <f>SUMIF($A$10:$A$333,$A451,L$10:L$333)</f>
        <v>0</v>
      </c>
      <c r="M451" s="511">
        <f>SUMIF($A$10:$A$328,$A451,M$10:M$328)</f>
        <v>0</v>
      </c>
      <c r="N451" s="503">
        <f>SUMIF($A$10:$A$333,$A451,N$10:N$333)</f>
        <v>0</v>
      </c>
      <c r="O451" s="503">
        <f>SUMIF($A$10:$A$333,$A451,O$10:O$333)</f>
        <v>0</v>
      </c>
      <c r="P451" s="504">
        <f>SUMIF($A$10:$A$328,$A451,P$10:P$328)</f>
        <v>0</v>
      </c>
      <c r="Q451" s="505">
        <f>SUMIF($A$10:$A$328,$A451,Q$10:Q$328)</f>
        <v>0</v>
      </c>
      <c r="R451" s="506">
        <f>SUMIF($A$10:$A$328,$A451,R$10:R$328)</f>
        <v>0</v>
      </c>
      <c r="S451" s="507"/>
      <c r="T451" s="508"/>
      <c r="U451" s="509">
        <f>SUMIF($A$10:$A$328,$A451,U$10:U$328)</f>
        <v>0</v>
      </c>
      <c r="V451" s="510"/>
      <c r="W451" s="510"/>
    </row>
    <row r="452" spans="1:23" ht="12" customHeight="1">
      <c r="A452" s="498">
        <v>300700</v>
      </c>
      <c r="B452" s="499"/>
      <c r="C452" s="500"/>
      <c r="D452" s="501"/>
      <c r="E452" s="501"/>
      <c r="F452" s="501"/>
      <c r="G452" s="501"/>
      <c r="H452" s="501"/>
      <c r="I452" s="502"/>
      <c r="J452" s="503">
        <f>SUMIF($A$10:$A$333,$A452,J$10:J$333)</f>
        <v>0</v>
      </c>
      <c r="K452" s="503">
        <f>SUMIF($A$10:$A$333,$A452,K$10:K$333)</f>
        <v>0</v>
      </c>
      <c r="L452" s="503">
        <f>SUMIF($A$10:$A$333,$A452,L$10:L$333)</f>
        <v>0</v>
      </c>
      <c r="M452" s="511">
        <f>SUMIF($A$10:$A$328,$A452,M$10:M$328)</f>
        <v>0</v>
      </c>
      <c r="N452" s="503">
        <f>SUMIF($A$10:$A$333,$A452,N$10:N$333)</f>
        <v>0</v>
      </c>
      <c r="O452" s="503">
        <f>SUMIF($A$10:$A$333,$A452,O$10:O$333)</f>
        <v>0</v>
      </c>
      <c r="P452" s="504">
        <f>SUMIF($A$10:$A$328,$A452,P$10:P$328)</f>
        <v>0</v>
      </c>
      <c r="Q452" s="505">
        <f>SUMIF($A$10:$A$328,$A452,Q$10:Q$328)</f>
        <v>0</v>
      </c>
      <c r="R452" s="506">
        <f>SUMIF($A$10:$A$328,$A452,R$10:R$328)</f>
        <v>0</v>
      </c>
      <c r="S452" s="507"/>
      <c r="T452" s="508"/>
      <c r="U452" s="509">
        <f>SUMIF($A$10:$A$328,$A452,U$10:U$328)</f>
        <v>0</v>
      </c>
      <c r="V452" s="510"/>
      <c r="W452" s="510"/>
    </row>
    <row r="453" spans="1:23" ht="12" customHeight="1">
      <c r="A453" s="498">
        <v>300710</v>
      </c>
      <c r="B453" s="499"/>
      <c r="C453" s="500"/>
      <c r="D453" s="501"/>
      <c r="E453" s="501"/>
      <c r="F453" s="501"/>
      <c r="G453" s="501"/>
      <c r="H453" s="501"/>
      <c r="I453" s="502"/>
      <c r="J453" s="503">
        <f>SUMIF($A$10:$A$333,$A453,J$10:J$333)</f>
        <v>0</v>
      </c>
      <c r="K453" s="503">
        <f>SUMIF($A$10:$A$333,$A453,K$10:K$333)</f>
        <v>0</v>
      </c>
      <c r="L453" s="503">
        <f>SUMIF($A$10:$A$333,$A453,L$10:L$333)</f>
        <v>0</v>
      </c>
      <c r="M453" s="511">
        <f>SUMIF($A$10:$A$328,$A453,M$10:M$328)</f>
        <v>0</v>
      </c>
      <c r="N453" s="503">
        <f>SUMIF($A$10:$A$333,$A453,N$10:N$333)</f>
        <v>0</v>
      </c>
      <c r="O453" s="503">
        <f>SUMIF($A$10:$A$333,$A453,O$10:O$333)</f>
        <v>0</v>
      </c>
      <c r="P453" s="504">
        <f>SUMIF($A$10:$A$328,$A453,P$10:P$328)</f>
        <v>0</v>
      </c>
      <c r="Q453" s="505">
        <f>SUMIF($A$10:$A$328,$A453,Q$10:Q$328)</f>
        <v>0</v>
      </c>
      <c r="R453" s="506">
        <f>SUMIF($A$10:$A$328,$A453,R$10:R$328)</f>
        <v>0</v>
      </c>
      <c r="S453" s="507"/>
      <c r="T453" s="508"/>
      <c r="U453" s="509">
        <f>SUMIF($A$10:$A$328,$A453,U$10:U$328)</f>
        <v>0</v>
      </c>
      <c r="V453" s="510"/>
      <c r="W453" s="510"/>
    </row>
    <row r="454" spans="1:23" ht="12" customHeight="1">
      <c r="A454" s="498">
        <v>311001</v>
      </c>
      <c r="B454" s="499"/>
      <c r="C454" s="500"/>
      <c r="D454" s="501"/>
      <c r="E454" s="501"/>
      <c r="F454" s="501"/>
      <c r="G454" s="501"/>
      <c r="H454" s="501"/>
      <c r="I454" s="502"/>
      <c r="J454" s="503">
        <f>SUMIF($A$10:$A$333,$A454,J$10:J$333)</f>
        <v>0</v>
      </c>
      <c r="K454" s="503">
        <f>SUMIF($A$10:$A$333,$A454,K$10:K$333)</f>
        <v>0</v>
      </c>
      <c r="L454" s="503">
        <f>SUMIF($A$10:$A$333,$A454,L$10:L$333)</f>
        <v>0</v>
      </c>
      <c r="M454" s="511">
        <f>SUMIF($A$10:$A$328,$A454,M$10:M$328)</f>
        <v>0</v>
      </c>
      <c r="N454" s="503">
        <f>SUMIF($A$10:$A$333,$A454,N$10:N$333)</f>
        <v>0</v>
      </c>
      <c r="O454" s="503">
        <f>SUMIF($A$10:$A$333,$A454,O$10:O$333)</f>
        <v>0</v>
      </c>
      <c r="P454" s="504">
        <f>SUMIF($A$10:$A$328,$A454,P$10:P$328)</f>
        <v>0</v>
      </c>
      <c r="Q454" s="505">
        <f>SUMIF($A$10:$A$328,$A454,Q$10:Q$328)</f>
        <v>0</v>
      </c>
      <c r="R454" s="506">
        <f>SUMIF($A$10:$A$328,$A454,R$10:R$328)</f>
        <v>0</v>
      </c>
      <c r="S454" s="507"/>
      <c r="T454" s="508"/>
      <c r="U454" s="509">
        <f>SUMIF($A$10:$A$328,$A454,U$10:U$328)</f>
        <v>0</v>
      </c>
      <c r="V454" s="510"/>
      <c r="W454" s="510"/>
    </row>
    <row r="455" spans="1:23" ht="12" customHeight="1">
      <c r="A455" s="498">
        <v>312001</v>
      </c>
      <c r="B455" s="499"/>
      <c r="C455" s="500"/>
      <c r="D455" s="501"/>
      <c r="E455" s="501"/>
      <c r="F455" s="501"/>
      <c r="G455" s="501"/>
      <c r="H455" s="501"/>
      <c r="I455" s="502"/>
      <c r="J455" s="503">
        <f>SUMIF($A$10:$A$333,$A455,J$10:J$333)</f>
        <v>35</v>
      </c>
      <c r="K455" s="503">
        <f>SUMIF($A$10:$A$333,$A455,K$10:K$333)</f>
        <v>0</v>
      </c>
      <c r="L455" s="503">
        <f>SUMIF($A$10:$A$333,$A455,L$10:L$333)</f>
        <v>0</v>
      </c>
      <c r="M455" s="511">
        <f>SUMIF($A$10:$A$328,$A455,M$10:M$328)</f>
        <v>0</v>
      </c>
      <c r="N455" s="503">
        <f>SUMIF($A$10:$A$333,$A455,N$10:N$333)</f>
        <v>0</v>
      </c>
      <c r="O455" s="503">
        <f>SUMIF($A$10:$A$333,$A455,O$10:O$333)</f>
        <v>35</v>
      </c>
      <c r="P455" s="504">
        <f>SUMIF($A$10:$A$328,$A455,P$10:P$328)</f>
        <v>0</v>
      </c>
      <c r="Q455" s="505">
        <f>SUMIF($A$10:$A$328,$A455,Q$10:Q$328)</f>
        <v>0</v>
      </c>
      <c r="R455" s="506">
        <f>SUMIF($A$10:$A$328,$A455,R$10:R$328)</f>
        <v>0</v>
      </c>
      <c r="S455" s="507"/>
      <c r="T455" s="508"/>
      <c r="U455" s="509">
        <f>SUMIF($A$10:$A$328,$A455,U$10:U$328)</f>
        <v>35</v>
      </c>
      <c r="V455" s="510"/>
      <c r="W455" s="510"/>
    </row>
    <row r="456" spans="1:23" ht="12" customHeight="1">
      <c r="A456" s="498">
        <v>312008</v>
      </c>
      <c r="B456" s="499"/>
      <c r="C456" s="500"/>
      <c r="D456" s="501"/>
      <c r="E456" s="501"/>
      <c r="F456" s="501"/>
      <c r="G456" s="501"/>
      <c r="H456" s="501"/>
      <c r="I456" s="502"/>
      <c r="J456" s="503">
        <f>SUMIF($A$10:$A$333,$A456,J$10:J$333)</f>
        <v>16</v>
      </c>
      <c r="K456" s="503">
        <f>SUMIF($A$10:$A$333,$A456,K$10:K$333)</f>
        <v>0</v>
      </c>
      <c r="L456" s="503">
        <f>SUMIF($A$10:$A$333,$A456,L$10:L$333)</f>
        <v>0</v>
      </c>
      <c r="M456" s="511">
        <f>SUMIF($A$10:$A$328,$A456,M$10:M$328)</f>
        <v>0</v>
      </c>
      <c r="N456" s="503">
        <f>SUMIF($A$10:$A$333,$A456,N$10:N$333)</f>
        <v>0</v>
      </c>
      <c r="O456" s="503">
        <f>SUMIF($A$10:$A$333,$A456,O$10:O$333)</f>
        <v>16</v>
      </c>
      <c r="P456" s="504">
        <f>SUMIF($A$10:$A$328,$A456,P$10:P$328)</f>
        <v>0</v>
      </c>
      <c r="Q456" s="505">
        <f>SUMIF($A$10:$A$328,$A456,Q$10:Q$328)</f>
        <v>0</v>
      </c>
      <c r="R456" s="506">
        <f>SUMIF($A$10:$A$328,$A456,R$10:R$328)</f>
        <v>0</v>
      </c>
      <c r="S456" s="507"/>
      <c r="T456" s="508"/>
      <c r="U456" s="509">
        <f>SUMIF($A$10:$A$328,$A456,U$10:U$328)</f>
        <v>16</v>
      </c>
      <c r="V456" s="510"/>
      <c r="W456" s="510"/>
    </row>
    <row r="457" spans="1:23" ht="12" customHeight="1">
      <c r="A457" s="498">
        <v>312021</v>
      </c>
      <c r="B457" s="499"/>
      <c r="C457" s="500"/>
      <c r="D457" s="501"/>
      <c r="E457" s="501"/>
      <c r="F457" s="501"/>
      <c r="G457" s="501"/>
      <c r="H457" s="501"/>
      <c r="I457" s="502"/>
      <c r="J457" s="503">
        <f>SUMIF($A$10:$A$333,$A457,J$10:J$333)</f>
        <v>32</v>
      </c>
      <c r="K457" s="503">
        <f>SUMIF($A$10:$A$333,$A457,K$10:K$333)</f>
        <v>0</v>
      </c>
      <c r="L457" s="503">
        <f>SUMIF($A$10:$A$333,$A457,L$10:L$333)</f>
        <v>0</v>
      </c>
      <c r="M457" s="511">
        <f>SUMIF($A$10:$A$328,$A457,M$10:M$328)</f>
        <v>0</v>
      </c>
      <c r="N457" s="503">
        <f>SUMIF($A$10:$A$333,$A457,N$10:N$333)</f>
        <v>0</v>
      </c>
      <c r="O457" s="503">
        <f>SUMIF($A$10:$A$333,$A457,O$10:O$333)</f>
        <v>32</v>
      </c>
      <c r="P457" s="504">
        <f>SUMIF($A$10:$A$328,$A457,P$10:P$328)</f>
        <v>0</v>
      </c>
      <c r="Q457" s="505">
        <f>SUMIF($A$10:$A$328,$A457,Q$10:Q$328)</f>
        <v>0</v>
      </c>
      <c r="R457" s="506">
        <f>SUMIF($A$10:$A$328,$A457,R$10:R$328)</f>
        <v>0</v>
      </c>
      <c r="S457" s="507"/>
      <c r="T457" s="508"/>
      <c r="U457" s="509">
        <f>SUMIF($A$10:$A$328,$A457,U$10:U$328)</f>
        <v>32</v>
      </c>
      <c r="V457" s="510"/>
      <c r="W457" s="510"/>
    </row>
    <row r="458" spans="1:23" ht="12" customHeight="1">
      <c r="A458" s="498">
        <v>312101</v>
      </c>
      <c r="B458" s="499"/>
      <c r="C458" s="500"/>
      <c r="D458" s="501"/>
      <c r="E458" s="501"/>
      <c r="F458" s="501"/>
      <c r="G458" s="501"/>
      <c r="H458" s="501"/>
      <c r="I458" s="502"/>
      <c r="J458" s="503">
        <f>SUMIF($A$10:$A$333,$A458,J$10:J$333)</f>
        <v>0</v>
      </c>
      <c r="K458" s="503">
        <f>SUMIF($A$10:$A$333,$A458,K$10:K$333)</f>
        <v>0</v>
      </c>
      <c r="L458" s="503">
        <f>SUMIF($A$10:$A$333,$A458,L$10:L$333)</f>
        <v>0</v>
      </c>
      <c r="M458" s="511">
        <f>SUMIF($A$10:$A$328,$A458,M$10:M$328)</f>
        <v>0</v>
      </c>
      <c r="N458" s="503">
        <f>SUMIF($A$10:$A$333,$A458,N$10:N$333)</f>
        <v>0</v>
      </c>
      <c r="O458" s="503">
        <f>SUMIF($A$10:$A$333,$A458,O$10:O$333)</f>
        <v>0</v>
      </c>
      <c r="P458" s="504">
        <f>SUMIF($A$10:$A$328,$A458,P$10:P$328)</f>
        <v>0</v>
      </c>
      <c r="Q458" s="505">
        <f>SUMIF($A$10:$A$328,$A458,Q$10:Q$328)</f>
        <v>100</v>
      </c>
      <c r="R458" s="506">
        <f>SUMIF($A$10:$A$328,$A458,R$10:R$328)</f>
        <v>100</v>
      </c>
      <c r="S458" s="507"/>
      <c r="T458" s="508"/>
      <c r="U458" s="509">
        <f>SUMIF($A$10:$A$328,$A458,U$10:U$328)</f>
        <v>100</v>
      </c>
      <c r="V458" s="510"/>
      <c r="W458" s="510"/>
    </row>
    <row r="459" spans="1:23" ht="12" customHeight="1">
      <c r="A459" s="498">
        <v>314000</v>
      </c>
      <c r="B459" s="499"/>
      <c r="C459" s="500"/>
      <c r="D459" s="501"/>
      <c r="E459" s="501"/>
      <c r="F459" s="501"/>
      <c r="G459" s="501"/>
      <c r="H459" s="501"/>
      <c r="I459" s="502"/>
      <c r="J459" s="503">
        <f>SUMIF($A$10:$A$333,$A459,J$10:J$333)</f>
        <v>0</v>
      </c>
      <c r="K459" s="503">
        <f>SUMIF($A$10:$A$333,$A459,K$10:K$333)</f>
        <v>0</v>
      </c>
      <c r="L459" s="503">
        <f>SUMIF($A$10:$A$333,$A459,L$10:L$333)</f>
        <v>0</v>
      </c>
      <c r="M459" s="511">
        <f>SUMIF($A$10:$A$328,$A459,M$10:M$328)</f>
        <v>0</v>
      </c>
      <c r="N459" s="503">
        <f>SUMIF($A$10:$A$333,$A459,N$10:N$333)</f>
        <v>0</v>
      </c>
      <c r="O459" s="503">
        <f>SUMIF($A$10:$A$333,$A459,O$10:O$333)</f>
        <v>0</v>
      </c>
      <c r="P459" s="504">
        <f>SUMIF($A$10:$A$328,$A459,P$10:P$328)</f>
        <v>0</v>
      </c>
      <c r="Q459" s="505">
        <f>SUMIF($A$10:$A$328,$A459,Q$10:Q$328)</f>
        <v>0</v>
      </c>
      <c r="R459" s="506">
        <f>SUMIF($A$10:$A$328,$A459,R$10:R$328)</f>
        <v>0</v>
      </c>
      <c r="S459" s="507"/>
      <c r="T459" s="508"/>
      <c r="U459" s="509">
        <f>SUMIF($A$10:$A$328,$A459,U$10:U$328)</f>
        <v>0</v>
      </c>
      <c r="V459" s="510"/>
      <c r="W459" s="510"/>
    </row>
    <row r="460" spans="1:23" ht="12" customHeight="1">
      <c r="A460" s="498">
        <v>314001</v>
      </c>
      <c r="B460" s="499"/>
      <c r="C460" s="500"/>
      <c r="D460" s="501"/>
      <c r="E460" s="501"/>
      <c r="F460" s="501"/>
      <c r="G460" s="501"/>
      <c r="H460" s="501"/>
      <c r="I460" s="502"/>
      <c r="J460" s="503">
        <f>SUMIF($A$10:$A$333,$A460,J$10:J$333)</f>
        <v>61</v>
      </c>
      <c r="K460" s="503">
        <f>SUMIF($A$10:$A$333,$A460,K$10:K$333)</f>
        <v>3</v>
      </c>
      <c r="L460" s="503">
        <f>SUMIF($A$10:$A$333,$A460,L$10:L$333)</f>
        <v>0</v>
      </c>
      <c r="M460" s="511">
        <f>SUMIF($A$10:$A$328,$A460,M$10:M$328)</f>
        <v>0</v>
      </c>
      <c r="N460" s="503">
        <f>SUMIF($A$10:$A$333,$A460,N$10:N$333)</f>
        <v>0</v>
      </c>
      <c r="O460" s="503">
        <f>SUMIF($A$10:$A$333,$A460,O$10:O$333)</f>
        <v>64</v>
      </c>
      <c r="P460" s="504">
        <f>SUMIF($A$10:$A$328,$A460,P$10:P$328)</f>
        <v>0</v>
      </c>
      <c r="Q460" s="505">
        <f>SUMIF($A$10:$A$328,$A460,Q$10:Q$328)</f>
        <v>0</v>
      </c>
      <c r="R460" s="506">
        <f>SUMIF($A$10:$A$328,$A460,R$10:R$328)</f>
        <v>0</v>
      </c>
      <c r="S460" s="507"/>
      <c r="T460" s="508"/>
      <c r="U460" s="509">
        <f>SUMIF($A$10:$A$328,$A460,U$10:U$328)</f>
        <v>64</v>
      </c>
      <c r="V460" s="510"/>
      <c r="W460" s="510"/>
    </row>
    <row r="461" spans="1:23" ht="12" customHeight="1">
      <c r="A461" s="498">
        <v>314008</v>
      </c>
      <c r="B461" s="499"/>
      <c r="C461" s="500"/>
      <c r="D461" s="501"/>
      <c r="E461" s="501"/>
      <c r="F461" s="501"/>
      <c r="G461" s="501"/>
      <c r="H461" s="501"/>
      <c r="I461" s="502"/>
      <c r="J461" s="503">
        <f>SUMIF($A$10:$A$333,$A461,J$10:J$333)</f>
        <v>13</v>
      </c>
      <c r="K461" s="503">
        <f>SUMIF($A$10:$A$333,$A461,K$10:K$333)</f>
        <v>0</v>
      </c>
      <c r="L461" s="503">
        <f>SUMIF($A$10:$A$333,$A461,L$10:L$333)</f>
        <v>0</v>
      </c>
      <c r="M461" s="511">
        <f>SUMIF($A$10:$A$328,$A461,M$10:M$328)</f>
        <v>0</v>
      </c>
      <c r="N461" s="503">
        <f>SUMIF($A$10:$A$333,$A461,N$10:N$333)</f>
        <v>0</v>
      </c>
      <c r="O461" s="503">
        <f>SUMIF($A$10:$A$333,$A461,O$10:O$333)</f>
        <v>13</v>
      </c>
      <c r="P461" s="504">
        <f>SUMIF($A$10:$A$328,$A461,P$10:P$328)</f>
        <v>0</v>
      </c>
      <c r="Q461" s="505">
        <f>SUMIF($A$10:$A$328,$A461,Q$10:Q$328)</f>
        <v>0</v>
      </c>
      <c r="R461" s="506">
        <f>SUMIF($A$10:$A$328,$A461,R$10:R$328)</f>
        <v>0</v>
      </c>
      <c r="S461" s="507"/>
      <c r="T461" s="508"/>
      <c r="U461" s="509">
        <f>SUMIF($A$10:$A$328,$A461,U$10:U$328)</f>
        <v>13</v>
      </c>
      <c r="V461" s="510"/>
      <c r="W461" s="510"/>
    </row>
    <row r="462" spans="1:23" ht="12" customHeight="1">
      <c r="A462" s="498">
        <v>314011</v>
      </c>
      <c r="B462" s="499"/>
      <c r="C462" s="500"/>
      <c r="D462" s="501"/>
      <c r="E462" s="501"/>
      <c r="F462" s="501"/>
      <c r="G462" s="501"/>
      <c r="H462" s="501"/>
      <c r="I462" s="502"/>
      <c r="J462" s="503">
        <f>SUMIF($A$10:$A$333,$A462,J$10:J$333)</f>
        <v>22</v>
      </c>
      <c r="K462" s="503">
        <f>SUMIF($A$10:$A$333,$A462,K$10:K$333)</f>
        <v>0</v>
      </c>
      <c r="L462" s="503">
        <f>SUMIF($A$10:$A$333,$A462,L$10:L$333)</f>
        <v>0</v>
      </c>
      <c r="M462" s="511">
        <f>SUMIF($A$10:$A$328,$A462,M$10:M$328)</f>
        <v>0</v>
      </c>
      <c r="N462" s="503">
        <f>SUMIF($A$10:$A$333,$A462,N$10:N$333)</f>
        <v>0</v>
      </c>
      <c r="O462" s="503">
        <f>SUMIF($A$10:$A$333,$A462,O$10:O$333)</f>
        <v>22</v>
      </c>
      <c r="P462" s="504">
        <f>SUMIF($A$10:$A$328,$A462,P$10:P$328)</f>
        <v>0</v>
      </c>
      <c r="Q462" s="505">
        <f>SUMIF($A$10:$A$328,$A462,Q$10:Q$328)</f>
        <v>0</v>
      </c>
      <c r="R462" s="506">
        <f>SUMIF($A$10:$A$328,$A462,R$10:R$328)</f>
        <v>0</v>
      </c>
      <c r="S462" s="507"/>
      <c r="T462" s="508"/>
      <c r="U462" s="509">
        <f>SUMIF($A$10:$A$328,$A462,U$10:U$328)</f>
        <v>22</v>
      </c>
      <c r="V462" s="510"/>
      <c r="W462" s="510"/>
    </row>
    <row r="463" spans="1:23" ht="12" customHeight="1">
      <c r="A463" s="498">
        <v>314018</v>
      </c>
      <c r="B463" s="499"/>
      <c r="C463" s="500"/>
      <c r="D463" s="501"/>
      <c r="E463" s="501"/>
      <c r="F463" s="501"/>
      <c r="G463" s="501"/>
      <c r="H463" s="501"/>
      <c r="I463" s="502"/>
      <c r="J463" s="503">
        <f>SUMIF($A$10:$A$333,$A463,J$10:J$333)</f>
        <v>0</v>
      </c>
      <c r="K463" s="503">
        <f>SUMIF($A$10:$A$333,$A463,K$10:K$333)</f>
        <v>0</v>
      </c>
      <c r="L463" s="503">
        <f>SUMIF($A$10:$A$333,$A463,L$10:L$333)</f>
        <v>0</v>
      </c>
      <c r="M463" s="511">
        <f>SUMIF($A$10:$A$328,$A463,M$10:M$328)</f>
        <v>0</v>
      </c>
      <c r="N463" s="503">
        <f>SUMIF($A$10:$A$333,$A463,N$10:N$333)</f>
        <v>0</v>
      </c>
      <c r="O463" s="503">
        <f>SUMIF($A$10:$A$333,$A463,O$10:O$333)</f>
        <v>0</v>
      </c>
      <c r="P463" s="504">
        <f>SUMIF($A$10:$A$328,$A463,P$10:P$328)</f>
        <v>0</v>
      </c>
      <c r="Q463" s="505">
        <f>SUMIF($A$10:$A$328,$A463,Q$10:Q$328)</f>
        <v>0</v>
      </c>
      <c r="R463" s="506">
        <f>SUMIF($A$10:$A$328,$A463,R$10:R$328)</f>
        <v>0</v>
      </c>
      <c r="S463" s="507"/>
      <c r="T463" s="508"/>
      <c r="U463" s="509">
        <f>SUMIF($A$10:$A$328,$A463,U$10:U$328)</f>
        <v>0</v>
      </c>
      <c r="V463" s="510"/>
      <c r="W463" s="510"/>
    </row>
    <row r="464" spans="1:23" ht="12" customHeight="1">
      <c r="A464" s="498">
        <v>314021</v>
      </c>
      <c r="B464" s="499"/>
      <c r="C464" s="500"/>
      <c r="D464" s="501"/>
      <c r="E464" s="501"/>
      <c r="F464" s="501"/>
      <c r="G464" s="501"/>
      <c r="H464" s="501"/>
      <c r="I464" s="502"/>
      <c r="J464" s="503">
        <f>SUMIF($A$10:$A$333,$A464,J$10:J$333)</f>
        <v>24</v>
      </c>
      <c r="K464" s="503">
        <f>SUMIF($A$10:$A$333,$A464,K$10:K$333)</f>
        <v>0</v>
      </c>
      <c r="L464" s="503">
        <f>SUMIF($A$10:$A$333,$A464,L$10:L$333)</f>
        <v>0</v>
      </c>
      <c r="M464" s="511">
        <f>SUMIF($A$10:$A$328,$A464,M$10:M$328)</f>
        <v>0</v>
      </c>
      <c r="N464" s="503">
        <f>SUMIF($A$10:$A$333,$A464,N$10:N$333)</f>
        <v>0</v>
      </c>
      <c r="O464" s="503">
        <f>SUMIF($A$10:$A$333,$A464,O$10:O$333)</f>
        <v>24</v>
      </c>
      <c r="P464" s="504">
        <f>SUMIF($A$10:$A$328,$A464,P$10:P$328)</f>
        <v>0</v>
      </c>
      <c r="Q464" s="505">
        <f>SUMIF($A$10:$A$328,$A464,Q$10:Q$328)</f>
        <v>0</v>
      </c>
      <c r="R464" s="506">
        <f>SUMIF($A$10:$A$328,$A464,R$10:R$328)</f>
        <v>0</v>
      </c>
      <c r="S464" s="507"/>
      <c r="T464" s="508"/>
      <c r="U464" s="509">
        <f>SUMIF($A$10:$A$328,$A464,U$10:U$328)</f>
        <v>24</v>
      </c>
      <c r="V464" s="510"/>
      <c r="W464" s="510"/>
    </row>
    <row r="465" spans="1:23" ht="12" customHeight="1">
      <c r="A465" s="498">
        <v>314081</v>
      </c>
      <c r="B465" s="499"/>
      <c r="C465" s="500"/>
      <c r="D465" s="501"/>
      <c r="E465" s="501"/>
      <c r="F465" s="501"/>
      <c r="G465" s="501"/>
      <c r="H465" s="501"/>
      <c r="I465" s="502"/>
      <c r="J465" s="503">
        <f>SUMIF($A$10:$A$333,$A465,J$10:J$333)</f>
        <v>0</v>
      </c>
      <c r="K465" s="503">
        <f>SUMIF($A$10:$A$333,$A465,K$10:K$333)</f>
        <v>0</v>
      </c>
      <c r="L465" s="503">
        <f>SUMIF($A$10:$A$333,$A465,L$10:L$333)</f>
        <v>0</v>
      </c>
      <c r="M465" s="511">
        <f>SUMIF($A$10:$A$328,$A465,M$10:M$328)</f>
        <v>0</v>
      </c>
      <c r="N465" s="503">
        <f>SUMIF($A$10:$A$333,$A465,N$10:N$333)</f>
        <v>24</v>
      </c>
      <c r="O465" s="503">
        <f>SUMIF($A$10:$A$333,$A465,O$10:O$333)</f>
        <v>24</v>
      </c>
      <c r="P465" s="504">
        <f>SUMIF($A$10:$A$328,$A465,P$10:P$328)</f>
        <v>0</v>
      </c>
      <c r="Q465" s="505">
        <f>SUMIF($A$10:$A$328,$A465,Q$10:Q$328)</f>
        <v>0</v>
      </c>
      <c r="R465" s="506">
        <f>SUMIF($A$10:$A$328,$A465,R$10:R$328)</f>
        <v>0</v>
      </c>
      <c r="S465" s="507"/>
      <c r="T465" s="508"/>
      <c r="U465" s="509">
        <f>SUMIF($A$10:$A$328,$A465,U$10:U$328)</f>
        <v>24</v>
      </c>
      <c r="V465" s="510"/>
      <c r="W465" s="510"/>
    </row>
    <row r="466" spans="1:23" ht="12" customHeight="1">
      <c r="A466" s="498">
        <v>314101</v>
      </c>
      <c r="B466" s="499"/>
      <c r="C466" s="500"/>
      <c r="D466" s="501"/>
      <c r="E466" s="501"/>
      <c r="F466" s="501"/>
      <c r="G466" s="501"/>
      <c r="H466" s="501"/>
      <c r="I466" s="502"/>
      <c r="J466" s="503">
        <f>SUMIF($A$10:$A$333,$A466,J$10:J$333)</f>
        <v>0</v>
      </c>
      <c r="K466" s="503">
        <f>SUMIF($A$10:$A$333,$A466,K$10:K$333)</f>
        <v>0</v>
      </c>
      <c r="L466" s="503">
        <f>SUMIF($A$10:$A$333,$A466,L$10:L$333)</f>
        <v>0</v>
      </c>
      <c r="M466" s="511">
        <f>SUMIF($A$10:$A$328,$A466,M$10:M$328)</f>
        <v>0</v>
      </c>
      <c r="N466" s="503">
        <f>SUMIF($A$10:$A$333,$A466,N$10:N$333)</f>
        <v>0</v>
      </c>
      <c r="O466" s="503">
        <f>SUMIF($A$10:$A$333,$A466,O$10:O$333)</f>
        <v>0</v>
      </c>
      <c r="P466" s="504">
        <f>SUMIF($A$10:$A$328,$A466,P$10:P$328)</f>
        <v>0</v>
      </c>
      <c r="Q466" s="505">
        <f>SUMIF($A$10:$A$328,$A466,Q$10:Q$328)</f>
        <v>0</v>
      </c>
      <c r="R466" s="506">
        <f>SUMIF($A$10:$A$328,$A466,R$10:R$328)</f>
        <v>0</v>
      </c>
      <c r="S466" s="507"/>
      <c r="T466" s="508"/>
      <c r="U466" s="509">
        <f>SUMIF($A$10:$A$328,$A466,U$10:U$328)</f>
        <v>0</v>
      </c>
      <c r="V466" s="510"/>
      <c r="W466" s="510"/>
    </row>
    <row r="467" spans="1:23" ht="12" customHeight="1">
      <c r="A467" s="498">
        <v>314111</v>
      </c>
      <c r="B467" s="499"/>
      <c r="C467" s="500"/>
      <c r="D467" s="501"/>
      <c r="E467" s="501"/>
      <c r="F467" s="501"/>
      <c r="G467" s="501"/>
      <c r="H467" s="501"/>
      <c r="I467" s="502"/>
      <c r="J467" s="503">
        <f>SUMIF($A$10:$A$333,$A467,J$10:J$333)</f>
        <v>0</v>
      </c>
      <c r="K467" s="503">
        <f>SUMIF($A$10:$A$333,$A467,K$10:K$333)</f>
        <v>0</v>
      </c>
      <c r="L467" s="503">
        <f>SUMIF($A$10:$A$333,$A467,L$10:L$333)</f>
        <v>0</v>
      </c>
      <c r="M467" s="511">
        <f>SUMIF($A$10:$A$328,$A467,M$10:M$328)</f>
        <v>0</v>
      </c>
      <c r="N467" s="503">
        <f>SUMIF($A$10:$A$333,$A467,N$10:N$333)</f>
        <v>0</v>
      </c>
      <c r="O467" s="503">
        <f>SUMIF($A$10:$A$333,$A467,O$10:O$333)</f>
        <v>0</v>
      </c>
      <c r="P467" s="504">
        <f>SUMIF($A$10:$A$328,$A467,P$10:P$328)</f>
        <v>0</v>
      </c>
      <c r="Q467" s="505">
        <f>SUMIF($A$10:$A$328,$A467,Q$10:Q$328)</f>
        <v>0</v>
      </c>
      <c r="R467" s="506">
        <f>SUMIF($A$10:$A$328,$A467,R$10:R$328)</f>
        <v>0</v>
      </c>
      <c r="S467" s="507"/>
      <c r="T467" s="508"/>
      <c r="U467" s="509">
        <f>SUMIF($A$10:$A$328,$A467,U$10:U$328)</f>
        <v>0</v>
      </c>
      <c r="V467" s="510"/>
      <c r="W467" s="510"/>
    </row>
    <row r="468" spans="1:23" ht="12" customHeight="1">
      <c r="A468" s="498">
        <v>314301</v>
      </c>
      <c r="B468" s="499"/>
      <c r="C468" s="500"/>
      <c r="D468" s="501"/>
      <c r="E468" s="501"/>
      <c r="F468" s="501"/>
      <c r="G468" s="501"/>
      <c r="H468" s="501"/>
      <c r="I468" s="502"/>
      <c r="J468" s="503">
        <f>SUMIF($A$10:$A$333,$A468,J$10:J$333)</f>
        <v>0</v>
      </c>
      <c r="K468" s="503">
        <f>SUMIF($A$10:$A$333,$A468,K$10:K$333)</f>
        <v>0</v>
      </c>
      <c r="L468" s="503">
        <f>SUMIF($A$10:$A$333,$A468,L$10:L$333)</f>
        <v>0</v>
      </c>
      <c r="M468" s="511">
        <f>SUMIF($A$10:$A$328,$A468,M$10:M$328)</f>
        <v>0</v>
      </c>
      <c r="N468" s="503">
        <f>SUMIF($A$10:$A$333,$A468,N$10:N$333)</f>
        <v>0</v>
      </c>
      <c r="O468" s="503">
        <f>SUMIF($A$10:$A$333,$A468,O$10:O$333)</f>
        <v>0</v>
      </c>
      <c r="P468" s="504">
        <f>SUMIF($A$10:$A$328,$A468,P$10:P$328)</f>
        <v>0</v>
      </c>
      <c r="Q468" s="505">
        <f>SUMIF($A$10:$A$328,$A468,Q$10:Q$328)</f>
        <v>0</v>
      </c>
      <c r="R468" s="506">
        <f>SUMIF($A$10:$A$328,$A468,R$10:R$328)</f>
        <v>0</v>
      </c>
      <c r="S468" s="507"/>
      <c r="T468" s="508"/>
      <c r="U468" s="509">
        <f>SUMIF($A$10:$A$328,$A468,U$10:U$328)</f>
        <v>0</v>
      </c>
      <c r="V468" s="510"/>
      <c r="W468" s="510"/>
    </row>
    <row r="469" spans="1:23" ht="12" customHeight="1">
      <c r="A469" s="498">
        <v>320000</v>
      </c>
      <c r="B469" s="499"/>
      <c r="C469" s="500"/>
      <c r="D469" s="501"/>
      <c r="E469" s="501"/>
      <c r="F469" s="501"/>
      <c r="G469" s="501"/>
      <c r="H469" s="501"/>
      <c r="I469" s="502"/>
      <c r="J469" s="503">
        <f>SUMIF($A$10:$A$333,$A469,J$10:J$333)</f>
        <v>0</v>
      </c>
      <c r="K469" s="503">
        <f>SUMIF($A$10:$A$333,$A469,K$10:K$333)</f>
        <v>0</v>
      </c>
      <c r="L469" s="503">
        <f>SUMIF($A$10:$A$333,$A469,L$10:L$333)</f>
        <v>0</v>
      </c>
      <c r="M469" s="511">
        <f>SUMIF($A$10:$A$328,$A469,M$10:M$328)</f>
        <v>0</v>
      </c>
      <c r="N469" s="503">
        <f>SUMIF($A$10:$A$333,$A469,N$10:N$333)</f>
        <v>0</v>
      </c>
      <c r="O469" s="503">
        <f>SUMIF($A$10:$A$333,$A469,O$10:O$333)</f>
        <v>0</v>
      </c>
      <c r="P469" s="504">
        <f>SUMIF($A$10:$A$328,$A469,P$10:P$328)</f>
        <v>0</v>
      </c>
      <c r="Q469" s="505">
        <f>SUMIF($A$10:$A$328,$A469,Q$10:Q$328)</f>
        <v>0</v>
      </c>
      <c r="R469" s="506">
        <f>SUMIF($A$10:$A$328,$A469,R$10:R$328)</f>
        <v>0</v>
      </c>
      <c r="S469" s="507"/>
      <c r="T469" s="508"/>
      <c r="U469" s="509">
        <f>SUMIF($A$10:$A$328,$A469,U$10:U$328)</f>
        <v>0</v>
      </c>
      <c r="V469" s="510"/>
      <c r="W469" s="510"/>
    </row>
    <row r="470" spans="1:23" ht="12" customHeight="1">
      <c r="A470" s="498">
        <v>320001</v>
      </c>
      <c r="B470" s="499"/>
      <c r="C470" s="500"/>
      <c r="D470" s="501"/>
      <c r="E470" s="501"/>
      <c r="F470" s="501"/>
      <c r="G470" s="501"/>
      <c r="H470" s="501"/>
      <c r="I470" s="502"/>
      <c r="J470" s="503">
        <f>SUMIF($A$10:$A$333,$A470,J$10:J$333)</f>
        <v>235</v>
      </c>
      <c r="K470" s="503">
        <f>SUMIF($A$10:$A$333,$A470,K$10:K$333)</f>
        <v>16</v>
      </c>
      <c r="L470" s="503">
        <f>SUMIF($A$10:$A$333,$A470,L$10:L$333)</f>
        <v>0</v>
      </c>
      <c r="M470" s="511">
        <f>SUMIF($A$10:$A$328,$A470,M$10:M$328)</f>
        <v>0</v>
      </c>
      <c r="N470" s="503">
        <f>SUMIF($A$10:$A$333,$A470,N$10:N$333)</f>
        <v>0</v>
      </c>
      <c r="O470" s="503">
        <f>SUMIF($A$10:$A$333,$A470,O$10:O$333)</f>
        <v>251</v>
      </c>
      <c r="P470" s="504">
        <f>SUMIF($A$10:$A$328,$A470,P$10:P$328)</f>
        <v>0</v>
      </c>
      <c r="Q470" s="505">
        <f>SUMIF($A$10:$A$328,$A470,Q$10:Q$328)</f>
        <v>0</v>
      </c>
      <c r="R470" s="506">
        <f>SUMIF($A$10:$A$328,$A470,R$10:R$328)</f>
        <v>0</v>
      </c>
      <c r="S470" s="507"/>
      <c r="T470" s="508"/>
      <c r="U470" s="509">
        <f>SUMIF($A$10:$A$328,$A470,U$10:U$328)</f>
        <v>251</v>
      </c>
      <c r="V470" s="510"/>
      <c r="W470" s="510"/>
    </row>
    <row r="471" spans="1:23" ht="12" customHeight="1">
      <c r="A471" s="498">
        <v>320008</v>
      </c>
      <c r="B471" s="499"/>
      <c r="C471" s="500"/>
      <c r="D471" s="501"/>
      <c r="E471" s="501"/>
      <c r="F471" s="501"/>
      <c r="G471" s="501"/>
      <c r="H471" s="501"/>
      <c r="I471" s="502"/>
      <c r="J471" s="503">
        <f>SUMIF($A$10:$A$333,$A471,J$10:J$333)</f>
        <v>48</v>
      </c>
      <c r="K471" s="503">
        <f>SUMIF($A$10:$A$333,$A471,K$10:K$333)</f>
        <v>0</v>
      </c>
      <c r="L471" s="503">
        <f>SUMIF($A$10:$A$333,$A471,L$10:L$333)</f>
        <v>0</v>
      </c>
      <c r="M471" s="511">
        <f>SUMIF($A$10:$A$328,$A471,M$10:M$328)</f>
        <v>0</v>
      </c>
      <c r="N471" s="503">
        <f>SUMIF($A$10:$A$333,$A471,N$10:N$333)</f>
        <v>0</v>
      </c>
      <c r="O471" s="503">
        <f>SUMIF($A$10:$A$333,$A471,O$10:O$333)</f>
        <v>48</v>
      </c>
      <c r="P471" s="504">
        <f>SUMIF($A$10:$A$328,$A471,P$10:P$328)</f>
        <v>0</v>
      </c>
      <c r="Q471" s="505">
        <f>SUMIF($A$10:$A$328,$A471,Q$10:Q$328)</f>
        <v>0</v>
      </c>
      <c r="R471" s="506">
        <f>SUMIF($A$10:$A$328,$A471,R$10:R$328)</f>
        <v>0</v>
      </c>
      <c r="S471" s="507"/>
      <c r="T471" s="508"/>
      <c r="U471" s="509">
        <f>SUMIF($A$10:$A$328,$A471,U$10:U$328)</f>
        <v>48</v>
      </c>
      <c r="V471" s="510"/>
      <c r="W471" s="510"/>
    </row>
    <row r="472" spans="1:23" ht="12" customHeight="1">
      <c r="A472" s="498">
        <v>320021</v>
      </c>
      <c r="B472" s="499"/>
      <c r="C472" s="500"/>
      <c r="D472" s="501"/>
      <c r="E472" s="501"/>
      <c r="F472" s="501"/>
      <c r="G472" s="501"/>
      <c r="H472" s="501"/>
      <c r="I472" s="502"/>
      <c r="J472" s="503">
        <f>SUMIF($A$10:$A$333,$A472,J$10:J$333)</f>
        <v>56</v>
      </c>
      <c r="K472" s="503">
        <f>SUMIF($A$10:$A$333,$A472,K$10:K$333)</f>
        <v>0</v>
      </c>
      <c r="L472" s="503">
        <f>SUMIF($A$10:$A$333,$A472,L$10:L$333)</f>
        <v>0</v>
      </c>
      <c r="M472" s="511">
        <f>SUMIF($A$10:$A$328,$A472,M$10:M$328)</f>
        <v>0</v>
      </c>
      <c r="N472" s="503">
        <f>SUMIF($A$10:$A$333,$A472,N$10:N$333)</f>
        <v>0</v>
      </c>
      <c r="O472" s="503">
        <f>SUMIF($A$10:$A$333,$A472,O$10:O$333)</f>
        <v>56</v>
      </c>
      <c r="P472" s="504">
        <f>SUMIF($A$10:$A$328,$A472,P$10:P$328)</f>
        <v>0</v>
      </c>
      <c r="Q472" s="505">
        <f>SUMIF($A$10:$A$328,$A472,Q$10:Q$328)</f>
        <v>0</v>
      </c>
      <c r="R472" s="506">
        <f>SUMIF($A$10:$A$328,$A472,R$10:R$328)</f>
        <v>0</v>
      </c>
      <c r="S472" s="507"/>
      <c r="T472" s="508"/>
      <c r="U472" s="509">
        <f>SUMIF($A$10:$A$328,$A472,U$10:U$328)</f>
        <v>56</v>
      </c>
      <c r="V472" s="510"/>
      <c r="W472" s="510"/>
    </row>
    <row r="473" spans="1:23" ht="12" customHeight="1">
      <c r="A473" s="498">
        <v>320041</v>
      </c>
      <c r="B473" s="499"/>
      <c r="C473" s="500"/>
      <c r="D473" s="501"/>
      <c r="E473" s="501"/>
      <c r="F473" s="501"/>
      <c r="G473" s="501"/>
      <c r="H473" s="501"/>
      <c r="I473" s="502"/>
      <c r="J473" s="503">
        <f>SUMIF($A$10:$A$333,$A473,J$10:J$333)</f>
        <v>0</v>
      </c>
      <c r="K473" s="503">
        <f>SUMIF($A$10:$A$333,$A473,K$10:K$333)</f>
        <v>0</v>
      </c>
      <c r="L473" s="503">
        <f>SUMIF($A$10:$A$333,$A473,L$10:L$333)</f>
        <v>0</v>
      </c>
      <c r="M473" s="511">
        <f>SUMIF($A$10:$A$328,$A473,M$10:M$328)</f>
        <v>0</v>
      </c>
      <c r="N473" s="503">
        <f>SUMIF($A$10:$A$333,$A473,N$10:N$333)</f>
        <v>16</v>
      </c>
      <c r="O473" s="503">
        <f>SUMIF($A$10:$A$333,$A473,O$10:O$333)</f>
        <v>16</v>
      </c>
      <c r="P473" s="504">
        <f>SUMIF($A$10:$A$328,$A473,P$10:P$328)</f>
        <v>0</v>
      </c>
      <c r="Q473" s="505">
        <f>SUMIF($A$10:$A$328,$A473,Q$10:Q$328)</f>
        <v>0</v>
      </c>
      <c r="R473" s="506">
        <f>SUMIF($A$10:$A$328,$A473,R$10:R$328)</f>
        <v>0</v>
      </c>
      <c r="S473" s="507"/>
      <c r="T473" s="508"/>
      <c r="U473" s="509">
        <f>SUMIF($A$10:$A$328,$A473,U$10:U$328)</f>
        <v>16</v>
      </c>
      <c r="V473" s="510"/>
      <c r="W473" s="510"/>
    </row>
    <row r="474" spans="1:23" ht="12" customHeight="1">
      <c r="A474" s="498">
        <v>320046</v>
      </c>
      <c r="B474" s="499"/>
      <c r="C474" s="500"/>
      <c r="D474" s="501"/>
      <c r="E474" s="501"/>
      <c r="F474" s="501"/>
      <c r="G474" s="501"/>
      <c r="H474" s="501"/>
      <c r="I474" s="502"/>
      <c r="J474" s="503">
        <f>SUMIF($A$10:$A$333,$A474,J$10:J$333)</f>
        <v>0</v>
      </c>
      <c r="K474" s="503">
        <f>SUMIF($A$10:$A$333,$A474,K$10:K$333)</f>
        <v>0</v>
      </c>
      <c r="L474" s="503">
        <f>SUMIF($A$10:$A$333,$A474,L$10:L$333)</f>
        <v>0</v>
      </c>
      <c r="M474" s="511">
        <f>SUMIF($A$10:$A$328,$A474,M$10:M$328)</f>
        <v>0</v>
      </c>
      <c r="N474" s="503">
        <f>SUMIF($A$10:$A$333,$A474,N$10:N$333)</f>
        <v>0</v>
      </c>
      <c r="O474" s="503">
        <f>SUMIF($A$10:$A$333,$A474,O$10:O$333)</f>
        <v>0</v>
      </c>
      <c r="P474" s="504">
        <f>SUMIF($A$10:$A$328,$A474,P$10:P$328)</f>
        <v>0</v>
      </c>
      <c r="Q474" s="505">
        <f>SUMIF($A$10:$A$328,$A474,Q$10:Q$328)</f>
        <v>0</v>
      </c>
      <c r="R474" s="506">
        <f>SUMIF($A$10:$A$328,$A474,R$10:R$328)</f>
        <v>0</v>
      </c>
      <c r="S474" s="507"/>
      <c r="T474" s="508"/>
      <c r="U474" s="509">
        <f>SUMIF($A$10:$A$328,$A474,U$10:U$328)</f>
        <v>0</v>
      </c>
      <c r="V474" s="510"/>
      <c r="W474" s="510"/>
    </row>
    <row r="475" spans="1:23" ht="12" customHeight="1">
      <c r="A475" s="498">
        <v>320101</v>
      </c>
      <c r="B475" s="499"/>
      <c r="C475" s="500"/>
      <c r="D475" s="501"/>
      <c r="E475" s="501"/>
      <c r="F475" s="501"/>
      <c r="G475" s="501"/>
      <c r="H475" s="501"/>
      <c r="I475" s="502"/>
      <c r="J475" s="503">
        <f>SUMIF($A$10:$A$333,$A475,J$10:J$333)</f>
        <v>0</v>
      </c>
      <c r="K475" s="503">
        <f>SUMIF($A$10:$A$333,$A475,K$10:K$333)</f>
        <v>0</v>
      </c>
      <c r="L475" s="503">
        <f>SUMIF($A$10:$A$333,$A475,L$10:L$333)</f>
        <v>0</v>
      </c>
      <c r="M475" s="511">
        <f>SUMIF($A$10:$A$328,$A475,M$10:M$328)</f>
        <v>0</v>
      </c>
      <c r="N475" s="503">
        <f>SUMIF($A$10:$A$333,$A475,N$10:N$333)</f>
        <v>0</v>
      </c>
      <c r="O475" s="503">
        <f>SUMIF($A$10:$A$333,$A475,O$10:O$333)</f>
        <v>0</v>
      </c>
      <c r="P475" s="504">
        <f>SUMIF($A$10:$A$328,$A475,P$10:P$328)</f>
        <v>1815</v>
      </c>
      <c r="Q475" s="505">
        <f>SUMIF($A$10:$A$328,$A475,Q$10:Q$328)</f>
        <v>1125</v>
      </c>
      <c r="R475" s="506">
        <f>SUMIF($A$10:$A$328,$A475,R$10:R$328)</f>
        <v>2940</v>
      </c>
      <c r="S475" s="507"/>
      <c r="T475" s="508"/>
      <c r="U475" s="509">
        <f>SUMIF($A$10:$A$328,$A475,U$10:U$328)</f>
        <v>2940</v>
      </c>
      <c r="V475" s="510"/>
      <c r="W475" s="510"/>
    </row>
    <row r="476" spans="1:23" ht="12" customHeight="1">
      <c r="A476" s="498">
        <v>321000</v>
      </c>
      <c r="B476" s="499"/>
      <c r="C476" s="500"/>
      <c r="D476" s="501"/>
      <c r="E476" s="501"/>
      <c r="F476" s="501"/>
      <c r="G476" s="501"/>
      <c r="H476" s="501"/>
      <c r="I476" s="502"/>
      <c r="J476" s="503">
        <f>SUMIF($A$10:$A$333,$A476,J$10:J$333)</f>
        <v>0</v>
      </c>
      <c r="K476" s="503">
        <f>SUMIF($A$10:$A$333,$A476,K$10:K$333)</f>
        <v>0</v>
      </c>
      <c r="L476" s="503">
        <f>SUMIF($A$10:$A$333,$A476,L$10:L$333)</f>
        <v>0</v>
      </c>
      <c r="M476" s="511">
        <f>SUMIF($A$10:$A$328,$A476,M$10:M$328)</f>
        <v>0</v>
      </c>
      <c r="N476" s="503">
        <f>SUMIF($A$10:$A$333,$A476,N$10:N$333)</f>
        <v>0</v>
      </c>
      <c r="O476" s="503">
        <f>SUMIF($A$10:$A$333,$A476,O$10:O$333)</f>
        <v>0</v>
      </c>
      <c r="P476" s="504">
        <f>SUMIF($A$10:$A$328,$A476,P$10:P$328)</f>
        <v>0</v>
      </c>
      <c r="Q476" s="505">
        <f>SUMIF($A$10:$A$328,$A476,Q$10:Q$328)</f>
        <v>0</v>
      </c>
      <c r="R476" s="506">
        <f>SUMIF($A$10:$A$328,$A476,R$10:R$328)</f>
        <v>0</v>
      </c>
      <c r="S476" s="507"/>
      <c r="T476" s="508"/>
      <c r="U476" s="509">
        <f>SUMIF($A$10:$A$328,$A476,U$10:U$328)</f>
        <v>0</v>
      </c>
      <c r="V476" s="510"/>
      <c r="W476" s="510"/>
    </row>
    <row r="477" spans="1:23" ht="12" customHeight="1">
      <c r="A477" s="498">
        <v>321001</v>
      </c>
      <c r="B477" s="499"/>
      <c r="C477" s="500"/>
      <c r="D477" s="501"/>
      <c r="E477" s="501"/>
      <c r="F477" s="501"/>
      <c r="G477" s="501"/>
      <c r="H477" s="501"/>
      <c r="I477" s="502"/>
      <c r="J477" s="503">
        <f>SUMIF($A$10:$A$333,$A477,J$10:J$333)</f>
        <v>184</v>
      </c>
      <c r="K477" s="503">
        <f>SUMIF($A$10:$A$333,$A477,K$10:K$333)</f>
        <v>18</v>
      </c>
      <c r="L477" s="503">
        <f>SUMIF($A$10:$A$333,$A477,L$10:L$333)</f>
        <v>0</v>
      </c>
      <c r="M477" s="511">
        <f>SUMIF($A$10:$A$328,$A477,M$10:M$328)</f>
        <v>0</v>
      </c>
      <c r="N477" s="503">
        <f>SUMIF($A$10:$A$333,$A477,N$10:N$333)</f>
        <v>0</v>
      </c>
      <c r="O477" s="503">
        <f>SUMIF($A$10:$A$333,$A477,O$10:O$333)</f>
        <v>202</v>
      </c>
      <c r="P477" s="504">
        <f>SUMIF($A$10:$A$328,$A477,P$10:P$328)</f>
        <v>0</v>
      </c>
      <c r="Q477" s="505">
        <f>SUMIF($A$10:$A$328,$A477,Q$10:Q$328)</f>
        <v>0</v>
      </c>
      <c r="R477" s="506">
        <f>SUMIF($A$10:$A$328,$A477,R$10:R$328)</f>
        <v>0</v>
      </c>
      <c r="S477" s="507"/>
      <c r="T477" s="508"/>
      <c r="U477" s="509">
        <f>SUMIF($A$10:$A$328,$A477,U$10:U$328)</f>
        <v>202</v>
      </c>
      <c r="V477" s="510"/>
      <c r="W477" s="510"/>
    </row>
    <row r="478" spans="1:23" ht="12" customHeight="1">
      <c r="A478" s="498">
        <v>321012</v>
      </c>
      <c r="B478" s="499"/>
      <c r="C478" s="500"/>
      <c r="D478" s="501"/>
      <c r="E478" s="501"/>
      <c r="F478" s="501"/>
      <c r="G478" s="501"/>
      <c r="H478" s="501"/>
      <c r="I478" s="502"/>
      <c r="J478" s="503">
        <f>SUMIF($A$10:$A$333,$A478,J$10:J$333)</f>
        <v>56</v>
      </c>
      <c r="K478" s="503">
        <f>SUMIF($A$10:$A$333,$A478,K$10:K$333)</f>
        <v>0</v>
      </c>
      <c r="L478" s="503">
        <f>SUMIF($A$10:$A$333,$A478,L$10:L$333)</f>
        <v>0</v>
      </c>
      <c r="M478" s="511">
        <f>SUMIF($A$10:$A$328,$A478,M$10:M$328)</f>
        <v>0</v>
      </c>
      <c r="N478" s="503">
        <f>SUMIF($A$10:$A$333,$A478,N$10:N$333)</f>
        <v>0</v>
      </c>
      <c r="O478" s="503">
        <f>SUMIF($A$10:$A$333,$A478,O$10:O$333)</f>
        <v>56</v>
      </c>
      <c r="P478" s="504">
        <f>SUMIF($A$10:$A$328,$A478,P$10:P$328)</f>
        <v>0</v>
      </c>
      <c r="Q478" s="505">
        <f>SUMIF($A$10:$A$328,$A478,Q$10:Q$328)</f>
        <v>0</v>
      </c>
      <c r="R478" s="506">
        <f>SUMIF($A$10:$A$328,$A478,R$10:R$328)</f>
        <v>0</v>
      </c>
      <c r="S478" s="507"/>
      <c r="T478" s="508"/>
      <c r="U478" s="509">
        <f>SUMIF($A$10:$A$328,$A478,U$10:U$328)</f>
        <v>56</v>
      </c>
      <c r="V478" s="510"/>
      <c r="W478" s="510"/>
    </row>
    <row r="479" spans="1:23" ht="12" customHeight="1">
      <c r="A479" s="498">
        <v>321018</v>
      </c>
      <c r="B479" s="499"/>
      <c r="C479" s="500"/>
      <c r="D479" s="501"/>
      <c r="E479" s="501"/>
      <c r="F479" s="501"/>
      <c r="G479" s="501"/>
      <c r="H479" s="501"/>
      <c r="I479" s="502"/>
      <c r="J479" s="503">
        <f>SUMIF($A$10:$A$333,$A479,J$10:J$333)</f>
        <v>8</v>
      </c>
      <c r="K479" s="503">
        <f>SUMIF($A$10:$A$333,$A479,K$10:K$333)</f>
        <v>0</v>
      </c>
      <c r="L479" s="503">
        <f>SUMIF($A$10:$A$333,$A479,L$10:L$333)</f>
        <v>0</v>
      </c>
      <c r="M479" s="511">
        <f>SUMIF($A$10:$A$328,$A479,M$10:M$328)</f>
        <v>0</v>
      </c>
      <c r="N479" s="503">
        <f>SUMIF($A$10:$A$333,$A479,N$10:N$333)</f>
        <v>0</v>
      </c>
      <c r="O479" s="503">
        <f>SUMIF($A$10:$A$333,$A479,O$10:O$333)</f>
        <v>8</v>
      </c>
      <c r="P479" s="504">
        <f>SUMIF($A$10:$A$328,$A479,P$10:P$328)</f>
        <v>0</v>
      </c>
      <c r="Q479" s="505">
        <f>SUMIF($A$10:$A$328,$A479,Q$10:Q$328)</f>
        <v>0</v>
      </c>
      <c r="R479" s="506">
        <f>SUMIF($A$10:$A$328,$A479,R$10:R$328)</f>
        <v>0</v>
      </c>
      <c r="S479" s="507"/>
      <c r="T479" s="508"/>
      <c r="U479" s="509">
        <f>SUMIF($A$10:$A$328,$A479,U$10:U$328)</f>
        <v>8</v>
      </c>
      <c r="V479" s="510"/>
      <c r="W479" s="510"/>
    </row>
    <row r="480" spans="1:23" ht="12" customHeight="1">
      <c r="A480" s="498">
        <v>321021</v>
      </c>
      <c r="B480" s="499"/>
      <c r="C480" s="500"/>
      <c r="D480" s="501"/>
      <c r="E480" s="501"/>
      <c r="F480" s="501"/>
      <c r="G480" s="501"/>
      <c r="H480" s="501"/>
      <c r="I480" s="502"/>
      <c r="J480" s="503">
        <f>SUMIF($A$10:$A$333,$A480,J$10:J$333)</f>
        <v>16</v>
      </c>
      <c r="K480" s="503">
        <f>SUMIF($A$10:$A$333,$A480,K$10:K$333)</f>
        <v>0</v>
      </c>
      <c r="L480" s="503">
        <f>SUMIF($A$10:$A$333,$A480,L$10:L$333)</f>
        <v>0</v>
      </c>
      <c r="M480" s="511">
        <f>SUMIF($A$10:$A$328,$A480,M$10:M$328)</f>
        <v>0</v>
      </c>
      <c r="N480" s="503">
        <f>SUMIF($A$10:$A$333,$A480,N$10:N$333)</f>
        <v>0</v>
      </c>
      <c r="O480" s="503">
        <f>SUMIF($A$10:$A$333,$A480,O$10:O$333)</f>
        <v>16</v>
      </c>
      <c r="P480" s="504">
        <f>SUMIF($A$10:$A$328,$A480,P$10:P$328)</f>
        <v>0</v>
      </c>
      <c r="Q480" s="505">
        <f>SUMIF($A$10:$A$328,$A480,Q$10:Q$328)</f>
        <v>0</v>
      </c>
      <c r="R480" s="506">
        <f>SUMIF($A$10:$A$328,$A480,R$10:R$328)</f>
        <v>0</v>
      </c>
      <c r="S480" s="507"/>
      <c r="T480" s="508"/>
      <c r="U480" s="509">
        <f>SUMIF($A$10:$A$328,$A480,U$10:U$328)</f>
        <v>16</v>
      </c>
      <c r="V480" s="510"/>
      <c r="W480" s="510"/>
    </row>
    <row r="481" spans="1:23" ht="12" customHeight="1">
      <c r="A481" s="498">
        <v>321030</v>
      </c>
      <c r="B481" s="499"/>
      <c r="C481" s="500"/>
      <c r="D481" s="501"/>
      <c r="E481" s="501"/>
      <c r="F481" s="501"/>
      <c r="G481" s="501"/>
      <c r="H481" s="501"/>
      <c r="I481" s="502"/>
      <c r="J481" s="503">
        <f>SUMIF($A$10:$A$333,$A481,J$10:J$333)</f>
        <v>0</v>
      </c>
      <c r="K481" s="503">
        <f>SUMIF($A$10:$A$333,$A481,K$10:K$333)</f>
        <v>0</v>
      </c>
      <c r="L481" s="503">
        <f>SUMIF($A$10:$A$333,$A481,L$10:L$333)</f>
        <v>0</v>
      </c>
      <c r="M481" s="511">
        <f>SUMIF($A$10:$A$328,$A481,M$10:M$328)</f>
        <v>0</v>
      </c>
      <c r="N481" s="503">
        <f>SUMIF($A$10:$A$333,$A481,N$10:N$333)</f>
        <v>0</v>
      </c>
      <c r="O481" s="503">
        <f>SUMIF($A$10:$A$333,$A481,O$10:O$333)</f>
        <v>0</v>
      </c>
      <c r="P481" s="504">
        <f>SUMIF($A$10:$A$328,$A481,P$10:P$328)</f>
        <v>0</v>
      </c>
      <c r="Q481" s="505">
        <f>SUMIF($A$10:$A$328,$A481,Q$10:Q$328)</f>
        <v>0</v>
      </c>
      <c r="R481" s="506">
        <f>SUMIF($A$10:$A$328,$A481,R$10:R$328)</f>
        <v>0</v>
      </c>
      <c r="S481" s="507"/>
      <c r="T481" s="508"/>
      <c r="U481" s="509">
        <f>SUMIF($A$10:$A$328,$A481,U$10:U$328)</f>
        <v>0</v>
      </c>
      <c r="V481" s="510"/>
      <c r="W481" s="510"/>
    </row>
    <row r="482" spans="1:23" ht="12" customHeight="1">
      <c r="A482" s="498">
        <v>321031</v>
      </c>
      <c r="B482" s="499"/>
      <c r="C482" s="500"/>
      <c r="D482" s="501"/>
      <c r="E482" s="501"/>
      <c r="F482" s="501"/>
      <c r="G482" s="501"/>
      <c r="H482" s="501"/>
      <c r="I482" s="502"/>
      <c r="J482" s="503">
        <f>SUMIF($A$10:$A$333,$A482,J$10:J$333)</f>
        <v>0</v>
      </c>
      <c r="K482" s="503">
        <f>SUMIF($A$10:$A$333,$A482,K$10:K$333)</f>
        <v>0</v>
      </c>
      <c r="L482" s="503">
        <f>SUMIF($A$10:$A$333,$A482,L$10:L$333)</f>
        <v>0</v>
      </c>
      <c r="M482" s="511">
        <f>SUMIF($A$10:$A$328,$A482,M$10:M$328)</f>
        <v>0</v>
      </c>
      <c r="N482" s="503">
        <f>SUMIF($A$10:$A$333,$A482,N$10:N$333)</f>
        <v>0</v>
      </c>
      <c r="O482" s="503">
        <f>SUMIF($A$10:$A$333,$A482,O$10:O$333)</f>
        <v>0</v>
      </c>
      <c r="P482" s="504">
        <f>SUMIF($A$10:$A$328,$A482,P$10:P$328)</f>
        <v>0</v>
      </c>
      <c r="Q482" s="505">
        <f>SUMIF($A$10:$A$328,$A482,Q$10:Q$328)</f>
        <v>0</v>
      </c>
      <c r="R482" s="506">
        <f>SUMIF($A$10:$A$328,$A482,R$10:R$328)</f>
        <v>0</v>
      </c>
      <c r="S482" s="507"/>
      <c r="T482" s="508"/>
      <c r="U482" s="509">
        <f>SUMIF($A$10:$A$328,$A482,U$10:U$328)</f>
        <v>0</v>
      </c>
      <c r="V482" s="510"/>
      <c r="W482" s="510"/>
    </row>
    <row r="483" spans="1:23" ht="12" customHeight="1">
      <c r="A483" s="498">
        <v>321041</v>
      </c>
      <c r="B483" s="499"/>
      <c r="C483" s="500"/>
      <c r="D483" s="501"/>
      <c r="E483" s="501"/>
      <c r="F483" s="501"/>
      <c r="G483" s="501"/>
      <c r="H483" s="501"/>
      <c r="I483" s="502"/>
      <c r="J483" s="503">
        <f>SUMIF($A$10:$A$333,$A483,J$10:J$333)</f>
        <v>0</v>
      </c>
      <c r="K483" s="503">
        <f>SUMIF($A$10:$A$333,$A483,K$10:K$333)</f>
        <v>0</v>
      </c>
      <c r="L483" s="503">
        <f>SUMIF($A$10:$A$333,$A483,L$10:L$333)</f>
        <v>0</v>
      </c>
      <c r="M483" s="511">
        <f>SUMIF($A$10:$A$328,$A483,M$10:M$328)</f>
        <v>0</v>
      </c>
      <c r="N483" s="503">
        <f>SUMIF($A$10:$A$333,$A483,N$10:N$333)</f>
        <v>8</v>
      </c>
      <c r="O483" s="503">
        <f>SUMIF($A$10:$A$333,$A483,O$10:O$333)</f>
        <v>8</v>
      </c>
      <c r="P483" s="504">
        <f>SUMIF($A$10:$A$328,$A483,P$10:P$328)</f>
        <v>0</v>
      </c>
      <c r="Q483" s="505">
        <f>SUMIF($A$10:$A$328,$A483,Q$10:Q$328)</f>
        <v>0</v>
      </c>
      <c r="R483" s="506">
        <f>SUMIF($A$10:$A$328,$A483,R$10:R$328)</f>
        <v>0</v>
      </c>
      <c r="S483" s="507"/>
      <c r="T483" s="508"/>
      <c r="U483" s="509">
        <f>SUMIF($A$10:$A$328,$A483,U$10:U$328)</f>
        <v>8</v>
      </c>
      <c r="V483" s="510"/>
      <c r="W483" s="510"/>
    </row>
    <row r="484" spans="1:23" ht="12" customHeight="1">
      <c r="A484" s="498">
        <v>321072</v>
      </c>
      <c r="B484" s="499"/>
      <c r="C484" s="500"/>
      <c r="D484" s="501"/>
      <c r="E484" s="501"/>
      <c r="F484" s="501"/>
      <c r="G484" s="501"/>
      <c r="H484" s="501"/>
      <c r="I484" s="502"/>
      <c r="J484" s="503">
        <f>SUMIF($A$10:$A$333,$A484,J$10:J$333)</f>
        <v>8</v>
      </c>
      <c r="K484" s="503">
        <f>SUMIF($A$10:$A$333,$A484,K$10:K$333)</f>
        <v>0</v>
      </c>
      <c r="L484" s="503">
        <f>SUMIF($A$10:$A$333,$A484,L$10:L$333)</f>
        <v>0</v>
      </c>
      <c r="M484" s="511">
        <f>SUMIF($A$10:$A$328,$A484,M$10:M$328)</f>
        <v>0</v>
      </c>
      <c r="N484" s="503">
        <f>SUMIF($A$10:$A$333,$A484,N$10:N$333)</f>
        <v>0</v>
      </c>
      <c r="O484" s="503">
        <f>SUMIF($A$10:$A$333,$A484,O$10:O$333)</f>
        <v>8</v>
      </c>
      <c r="P484" s="504">
        <f>SUMIF($A$10:$A$328,$A484,P$10:P$328)</f>
        <v>0</v>
      </c>
      <c r="Q484" s="505">
        <f>SUMIF($A$10:$A$328,$A484,Q$10:Q$328)</f>
        <v>0</v>
      </c>
      <c r="R484" s="506">
        <f>SUMIF($A$10:$A$328,$A484,R$10:R$328)</f>
        <v>0</v>
      </c>
      <c r="S484" s="507"/>
      <c r="T484" s="508"/>
      <c r="U484" s="509">
        <f>SUMIF($A$10:$A$328,$A484,U$10:U$328)</f>
        <v>8</v>
      </c>
      <c r="V484" s="510"/>
      <c r="W484" s="510"/>
    </row>
    <row r="485" spans="1:23" ht="12" customHeight="1">
      <c r="A485" s="498">
        <v>321101</v>
      </c>
      <c r="B485" s="499"/>
      <c r="C485" s="500"/>
      <c r="D485" s="501"/>
      <c r="E485" s="501"/>
      <c r="F485" s="501"/>
      <c r="G485" s="501"/>
      <c r="H485" s="501"/>
      <c r="I485" s="502"/>
      <c r="J485" s="503">
        <f>SUMIF($A$10:$A$333,$A485,J$10:J$333)</f>
        <v>0</v>
      </c>
      <c r="K485" s="503">
        <f>SUMIF($A$10:$A$333,$A485,K$10:K$333)</f>
        <v>0</v>
      </c>
      <c r="L485" s="503">
        <f>SUMIF($A$10:$A$333,$A485,L$10:L$333)</f>
        <v>0</v>
      </c>
      <c r="M485" s="511">
        <f>SUMIF($A$10:$A$328,$A485,M$10:M$328)</f>
        <v>0</v>
      </c>
      <c r="N485" s="503">
        <f>SUMIF($A$10:$A$333,$A485,N$10:N$333)</f>
        <v>0</v>
      </c>
      <c r="O485" s="503">
        <f>SUMIF($A$10:$A$333,$A485,O$10:O$333)</f>
        <v>0</v>
      </c>
      <c r="P485" s="504">
        <f>SUMIF($A$10:$A$328,$A485,P$10:P$328)</f>
        <v>1170</v>
      </c>
      <c r="Q485" s="505">
        <f>SUMIF($A$10:$A$328,$A485,Q$10:Q$328)</f>
        <v>1365</v>
      </c>
      <c r="R485" s="506">
        <f>SUMIF($A$10:$A$328,$A485,R$10:R$328)</f>
        <v>2535</v>
      </c>
      <c r="S485" s="507"/>
      <c r="T485" s="508"/>
      <c r="U485" s="509">
        <f>SUMIF($A$10:$A$328,$A485,U$10:U$328)</f>
        <v>2535</v>
      </c>
      <c r="V485" s="510"/>
      <c r="W485" s="510"/>
    </row>
    <row r="486" spans="1:23" ht="12" customHeight="1">
      <c r="A486" s="498">
        <v>321181</v>
      </c>
      <c r="B486" s="499"/>
      <c r="C486" s="500"/>
      <c r="D486" s="501"/>
      <c r="E486" s="501"/>
      <c r="F486" s="501"/>
      <c r="G486" s="501"/>
      <c r="H486" s="501"/>
      <c r="I486" s="502"/>
      <c r="J486" s="503">
        <f>SUMIF($A$10:$A$333,$A486,J$10:J$333)</f>
        <v>0</v>
      </c>
      <c r="K486" s="503">
        <f>SUMIF($A$10:$A$333,$A486,K$10:K$333)</f>
        <v>0</v>
      </c>
      <c r="L486" s="503">
        <f>SUMIF($A$10:$A$333,$A486,L$10:L$333)</f>
        <v>0</v>
      </c>
      <c r="M486" s="511">
        <f>SUMIF($A$10:$A$328,$A486,M$10:M$328)</f>
        <v>0</v>
      </c>
      <c r="N486" s="503">
        <f>SUMIF($A$10:$A$333,$A486,N$10:N$333)</f>
        <v>0</v>
      </c>
      <c r="O486" s="503">
        <f>SUMIF($A$10:$A$333,$A486,O$10:O$333)</f>
        <v>0</v>
      </c>
      <c r="P486" s="504">
        <f>SUMIF($A$10:$A$328,$A486,P$10:P$328)</f>
        <v>0</v>
      </c>
      <c r="Q486" s="505">
        <f>SUMIF($A$10:$A$328,$A486,Q$10:Q$328)</f>
        <v>0</v>
      </c>
      <c r="R486" s="506">
        <f>SUMIF($A$10:$A$328,$A486,R$10:R$328)</f>
        <v>0</v>
      </c>
      <c r="S486" s="507"/>
      <c r="T486" s="508"/>
      <c r="U486" s="509">
        <f>SUMIF($A$10:$A$328,$A486,U$10:U$328)</f>
        <v>0</v>
      </c>
      <c r="V486" s="510"/>
      <c r="W486" s="510"/>
    </row>
    <row r="487" spans="1:23" ht="12" customHeight="1">
      <c r="A487" s="498">
        <v>321501</v>
      </c>
      <c r="B487" s="499"/>
      <c r="C487" s="500"/>
      <c r="D487" s="501"/>
      <c r="E487" s="501"/>
      <c r="F487" s="501"/>
      <c r="G487" s="501"/>
      <c r="H487" s="501"/>
      <c r="I487" s="502"/>
      <c r="J487" s="503">
        <f>SUMIF($A$10:$A$333,$A487,J$10:J$333)</f>
        <v>0</v>
      </c>
      <c r="K487" s="503">
        <f>SUMIF($A$10:$A$333,$A487,K$10:K$333)</f>
        <v>0</v>
      </c>
      <c r="L487" s="503">
        <f>SUMIF($A$10:$A$333,$A487,L$10:L$333)</f>
        <v>0</v>
      </c>
      <c r="M487" s="511">
        <f>SUMIF($A$10:$A$328,$A487,M$10:M$328)</f>
        <v>0</v>
      </c>
      <c r="N487" s="503">
        <f>SUMIF($A$10:$A$333,$A487,N$10:N$333)</f>
        <v>0</v>
      </c>
      <c r="O487" s="503">
        <f>SUMIF($A$10:$A$333,$A487,O$10:O$333)</f>
        <v>0</v>
      </c>
      <c r="P487" s="504">
        <f>SUMIF($A$10:$A$328,$A487,P$10:P$328)</f>
        <v>0</v>
      </c>
      <c r="Q487" s="505">
        <f>SUMIF($A$10:$A$328,$A487,Q$10:Q$328)</f>
        <v>0</v>
      </c>
      <c r="R487" s="506">
        <f>SUMIF($A$10:$A$328,$A487,R$10:R$328)</f>
        <v>0</v>
      </c>
      <c r="S487" s="507"/>
      <c r="T487" s="508"/>
      <c r="U487" s="509">
        <f>SUMIF($A$10:$A$328,$A487,U$10:U$328)</f>
        <v>0</v>
      </c>
      <c r="V487" s="510"/>
      <c r="W487" s="510"/>
    </row>
    <row r="488" spans="1:23" ht="12" customHeight="1">
      <c r="A488" s="498">
        <v>332101</v>
      </c>
      <c r="B488" s="499"/>
      <c r="C488" s="500"/>
      <c r="D488" s="501"/>
      <c r="E488" s="501"/>
      <c r="F488" s="501"/>
      <c r="G488" s="501"/>
      <c r="H488" s="501"/>
      <c r="I488" s="502"/>
      <c r="J488" s="503">
        <f>SUMIF($A$10:$A$333,$A488,J$10:J$333)</f>
        <v>126</v>
      </c>
      <c r="K488" s="503">
        <f>SUMIF($A$10:$A$333,$A488,K$10:K$333)</f>
        <v>0</v>
      </c>
      <c r="L488" s="503">
        <f>SUMIF($A$10:$A$333,$A488,L$10:L$333)</f>
        <v>0</v>
      </c>
      <c r="M488" s="511">
        <f>SUMIF($A$10:$A$328,$A488,M$10:M$328)</f>
        <v>0</v>
      </c>
      <c r="N488" s="503">
        <f>SUMIF($A$10:$A$333,$A488,N$10:N$333)</f>
        <v>0</v>
      </c>
      <c r="O488" s="503">
        <f>SUMIF($A$10:$A$333,$A488,O$10:O$333)</f>
        <v>126</v>
      </c>
      <c r="P488" s="504">
        <f>SUMIF($A$10:$A$328,$A488,P$10:P$328)</f>
        <v>0</v>
      </c>
      <c r="Q488" s="505">
        <f>SUMIF($A$10:$A$328,$A488,Q$10:Q$328)</f>
        <v>0</v>
      </c>
      <c r="R488" s="506">
        <f>SUMIF($A$10:$A$328,$A488,R$10:R$328)</f>
        <v>0</v>
      </c>
      <c r="S488" s="507"/>
      <c r="T488" s="508"/>
      <c r="U488" s="509">
        <f>SUMIF($A$10:$A$328,$A488,U$10:U$328)</f>
        <v>126</v>
      </c>
      <c r="V488" s="510"/>
      <c r="W488" s="510"/>
    </row>
    <row r="489" spans="1:23" ht="12" customHeight="1">
      <c r="A489" s="498">
        <v>332121</v>
      </c>
      <c r="B489" s="499"/>
      <c r="C489" s="500"/>
      <c r="D489" s="501"/>
      <c r="E489" s="501"/>
      <c r="F489" s="501"/>
      <c r="G489" s="501"/>
      <c r="H489" s="501"/>
      <c r="I489" s="502"/>
      <c r="J489" s="503">
        <f>SUMIF($A$10:$A$333,$A489,J$10:J$333)</f>
        <v>0</v>
      </c>
      <c r="K489" s="503">
        <f>SUMIF($A$10:$A$333,$A489,K$10:K$333)</f>
        <v>0</v>
      </c>
      <c r="L489" s="503">
        <f>SUMIF($A$10:$A$333,$A489,L$10:L$333)</f>
        <v>0</v>
      </c>
      <c r="M489" s="511">
        <f>SUMIF($A$10:$A$328,$A489,M$10:M$328)</f>
        <v>0</v>
      </c>
      <c r="N489" s="503">
        <f>SUMIF($A$10:$A$333,$A489,N$10:N$333)</f>
        <v>0</v>
      </c>
      <c r="O489" s="503">
        <f>SUMIF($A$10:$A$333,$A489,O$10:O$333)</f>
        <v>0</v>
      </c>
      <c r="P489" s="504">
        <f>SUMIF($A$10:$A$328,$A489,P$10:P$328)</f>
        <v>0</v>
      </c>
      <c r="Q489" s="505">
        <f>SUMIF($A$10:$A$328,$A489,Q$10:Q$328)</f>
        <v>0</v>
      </c>
      <c r="R489" s="506">
        <f>SUMIF($A$10:$A$328,$A489,R$10:R$328)</f>
        <v>0</v>
      </c>
      <c r="S489" s="507"/>
      <c r="T489" s="508"/>
      <c r="U489" s="509">
        <f>SUMIF($A$10:$A$328,$A489,U$10:U$328)</f>
        <v>0</v>
      </c>
      <c r="V489" s="510"/>
      <c r="W489" s="510"/>
    </row>
    <row r="490" spans="1:23" ht="12" customHeight="1">
      <c r="A490" s="498">
        <v>332211</v>
      </c>
      <c r="B490" s="499"/>
      <c r="C490" s="500"/>
      <c r="D490" s="501"/>
      <c r="E490" s="501"/>
      <c r="F490" s="501"/>
      <c r="G490" s="501"/>
      <c r="H490" s="501"/>
      <c r="I490" s="502"/>
      <c r="J490" s="503">
        <f>SUMIF($A$10:$A$333,$A490,J$10:J$333)</f>
        <v>0</v>
      </c>
      <c r="K490" s="503">
        <f>SUMIF($A$10:$A$333,$A490,K$10:K$333)</f>
        <v>0</v>
      </c>
      <c r="L490" s="503">
        <f>SUMIF($A$10:$A$333,$A490,L$10:L$333)</f>
        <v>0</v>
      </c>
      <c r="M490" s="511">
        <f>SUMIF($A$10:$A$328,$A490,M$10:M$328)</f>
        <v>0</v>
      </c>
      <c r="N490" s="503">
        <f>SUMIF($A$10:$A$333,$A490,N$10:N$333)</f>
        <v>0</v>
      </c>
      <c r="O490" s="503">
        <f>SUMIF($A$10:$A$333,$A490,O$10:O$333)</f>
        <v>0</v>
      </c>
      <c r="P490" s="504">
        <f>SUMIF($A$10:$A$328,$A490,P$10:P$328)</f>
        <v>0</v>
      </c>
      <c r="Q490" s="505">
        <f>SUMIF($A$10:$A$328,$A490,Q$10:Q$328)</f>
        <v>430</v>
      </c>
      <c r="R490" s="506">
        <f>SUMIF($A$10:$A$328,$A490,R$10:R$328)</f>
        <v>430</v>
      </c>
      <c r="S490" s="507"/>
      <c r="T490" s="508"/>
      <c r="U490" s="509">
        <f>SUMIF($A$10:$A$328,$A490,U$10:U$328)</f>
        <v>430</v>
      </c>
      <c r="V490" s="510"/>
      <c r="W490" s="510"/>
    </row>
    <row r="491" spans="1:23" ht="12" customHeight="1">
      <c r="A491" s="498">
        <v>332300</v>
      </c>
      <c r="B491" s="499"/>
      <c r="C491" s="500"/>
      <c r="D491" s="501"/>
      <c r="E491" s="501"/>
      <c r="F491" s="501"/>
      <c r="G491" s="501"/>
      <c r="H491" s="501"/>
      <c r="I491" s="502"/>
      <c r="J491" s="503">
        <f>SUMIF($A$10:$A$333,$A491,J$10:J$333)</f>
        <v>0</v>
      </c>
      <c r="K491" s="503">
        <f>SUMIF($A$10:$A$333,$A491,K$10:K$333)</f>
        <v>0</v>
      </c>
      <c r="L491" s="503">
        <f>SUMIF($A$10:$A$333,$A491,L$10:L$333)</f>
        <v>0</v>
      </c>
      <c r="M491" s="511">
        <f>SUMIF($A$10:$A$328,$A491,M$10:M$328)</f>
        <v>0</v>
      </c>
      <c r="N491" s="503">
        <f>SUMIF($A$10:$A$333,$A491,N$10:N$333)</f>
        <v>0</v>
      </c>
      <c r="O491" s="503">
        <f>SUMIF($A$10:$A$333,$A491,O$10:O$333)</f>
        <v>0</v>
      </c>
      <c r="P491" s="504">
        <f>SUMIF($A$10:$A$328,$A491,P$10:P$328)</f>
        <v>0</v>
      </c>
      <c r="Q491" s="505">
        <f>SUMIF($A$10:$A$328,$A491,Q$10:Q$328)</f>
        <v>0</v>
      </c>
      <c r="R491" s="506">
        <f>SUMIF($A$10:$A$328,$A491,R$10:R$328)</f>
        <v>0</v>
      </c>
      <c r="S491" s="507"/>
      <c r="T491" s="508"/>
      <c r="U491" s="509">
        <f>SUMIF($A$10:$A$328,$A491,U$10:U$328)</f>
        <v>0</v>
      </c>
      <c r="V491" s="510"/>
      <c r="W491" s="510"/>
    </row>
    <row r="492" spans="1:23" ht="12" customHeight="1">
      <c r="A492" s="498">
        <v>332301</v>
      </c>
      <c r="B492" s="499"/>
      <c r="C492" s="500"/>
      <c r="D492" s="501"/>
      <c r="E492" s="501"/>
      <c r="F492" s="501"/>
      <c r="G492" s="501"/>
      <c r="H492" s="501"/>
      <c r="I492" s="502"/>
      <c r="J492" s="503">
        <f>SUMIF($A$10:$A$333,$A492,J$10:J$333)</f>
        <v>40</v>
      </c>
      <c r="K492" s="503">
        <f>SUMIF($A$10:$A$333,$A492,K$10:K$333)</f>
        <v>16</v>
      </c>
      <c r="L492" s="503">
        <f>SUMIF($A$10:$A$333,$A492,L$10:L$333)</f>
        <v>0</v>
      </c>
      <c r="M492" s="511">
        <f>SUMIF($A$10:$A$328,$A492,M$10:M$328)</f>
        <v>0</v>
      </c>
      <c r="N492" s="503">
        <f>SUMIF($A$10:$A$333,$A492,N$10:N$333)</f>
        <v>0</v>
      </c>
      <c r="O492" s="503">
        <f>SUMIF($A$10:$A$333,$A492,O$10:O$333)</f>
        <v>56</v>
      </c>
      <c r="P492" s="504">
        <f>SUMIF($A$10:$A$328,$A492,P$10:P$328)</f>
        <v>0</v>
      </c>
      <c r="Q492" s="505">
        <f>SUMIF($A$10:$A$328,$A492,Q$10:Q$328)</f>
        <v>0</v>
      </c>
      <c r="R492" s="506">
        <f>SUMIF($A$10:$A$328,$A492,R$10:R$328)</f>
        <v>0</v>
      </c>
      <c r="S492" s="507"/>
      <c r="T492" s="508"/>
      <c r="U492" s="509">
        <f>SUMIF($A$10:$A$328,$A492,U$10:U$328)</f>
        <v>56</v>
      </c>
      <c r="V492" s="510"/>
      <c r="W492" s="510"/>
    </row>
    <row r="493" spans="1:23" ht="12" customHeight="1">
      <c r="A493" s="498">
        <v>332330</v>
      </c>
      <c r="B493" s="499"/>
      <c r="C493" s="500"/>
      <c r="D493" s="501"/>
      <c r="E493" s="501"/>
      <c r="F493" s="501"/>
      <c r="G493" s="501"/>
      <c r="H493" s="501"/>
      <c r="I493" s="502"/>
      <c r="J493" s="503">
        <f>SUMIF($A$10:$A$333,$A493,J$10:J$333)</f>
        <v>0</v>
      </c>
      <c r="K493" s="503">
        <f>SUMIF($A$10:$A$333,$A493,K$10:K$333)</f>
        <v>0</v>
      </c>
      <c r="L493" s="503">
        <f>SUMIF($A$10:$A$333,$A493,L$10:L$333)</f>
        <v>0</v>
      </c>
      <c r="M493" s="511">
        <f>SUMIF($A$10:$A$328,$A493,M$10:M$328)</f>
        <v>0</v>
      </c>
      <c r="N493" s="503">
        <f>SUMIF($A$10:$A$333,$A493,N$10:N$333)</f>
        <v>0</v>
      </c>
      <c r="O493" s="503">
        <f>SUMIF($A$10:$A$333,$A493,O$10:O$333)</f>
        <v>0</v>
      </c>
      <c r="P493" s="504">
        <f>SUMIF($A$10:$A$328,$A493,P$10:P$328)</f>
        <v>0</v>
      </c>
      <c r="Q493" s="505">
        <f>SUMIF($A$10:$A$328,$A493,Q$10:Q$328)</f>
        <v>0</v>
      </c>
      <c r="R493" s="506">
        <f>SUMIF($A$10:$A$328,$A493,R$10:R$328)</f>
        <v>0</v>
      </c>
      <c r="S493" s="507"/>
      <c r="T493" s="508"/>
      <c r="U493" s="509">
        <f>SUMIF($A$10:$A$328,$A493,U$10:U$328)</f>
        <v>0</v>
      </c>
      <c r="V493" s="510"/>
      <c r="W493" s="510"/>
    </row>
    <row r="494" spans="1:23" ht="12" customHeight="1">
      <c r="A494" s="498">
        <v>332331</v>
      </c>
      <c r="B494" s="499"/>
      <c r="C494" s="500"/>
      <c r="D494" s="501"/>
      <c r="E494" s="501"/>
      <c r="F494" s="501"/>
      <c r="G494" s="501"/>
      <c r="H494" s="501"/>
      <c r="I494" s="502"/>
      <c r="J494" s="503">
        <f>SUMIF($A$10:$A$333,$A494,J$10:J$333)</f>
        <v>0</v>
      </c>
      <c r="K494" s="503">
        <f>SUMIF($A$10:$A$333,$A494,K$10:K$333)</f>
        <v>0</v>
      </c>
      <c r="L494" s="503">
        <f>SUMIF($A$10:$A$333,$A494,L$10:L$333)</f>
        <v>0</v>
      </c>
      <c r="M494" s="511">
        <f>SUMIF($A$10:$A$328,$A494,M$10:M$328)</f>
        <v>0</v>
      </c>
      <c r="N494" s="503">
        <f>SUMIF($A$10:$A$333,$A494,N$10:N$333)</f>
        <v>0</v>
      </c>
      <c r="O494" s="503">
        <f>SUMIF($A$10:$A$333,$A494,O$10:O$333)</f>
        <v>0</v>
      </c>
      <c r="P494" s="504">
        <f>SUMIF($A$10:$A$328,$A494,P$10:P$328)</f>
        <v>0</v>
      </c>
      <c r="Q494" s="505">
        <f>SUMIF($A$10:$A$328,$A494,Q$10:Q$328)</f>
        <v>0</v>
      </c>
      <c r="R494" s="506">
        <f>SUMIF($A$10:$A$328,$A494,R$10:R$328)</f>
        <v>0</v>
      </c>
      <c r="S494" s="507"/>
      <c r="T494" s="508"/>
      <c r="U494" s="509">
        <f>SUMIF($A$10:$A$328,$A494,U$10:U$328)</f>
        <v>0</v>
      </c>
      <c r="V494" s="510"/>
      <c r="W494" s="510"/>
    </row>
    <row r="495" spans="1:23" ht="12" customHeight="1">
      <c r="A495" s="498">
        <v>332341</v>
      </c>
      <c r="B495" s="499"/>
      <c r="C495" s="500"/>
      <c r="D495" s="501"/>
      <c r="E495" s="501"/>
      <c r="F495" s="501"/>
      <c r="G495" s="501"/>
      <c r="H495" s="501"/>
      <c r="I495" s="502"/>
      <c r="J495" s="503">
        <f>SUMIF($A$10:$A$333,$A495,J$10:J$333)</f>
        <v>0</v>
      </c>
      <c r="K495" s="503">
        <f>SUMIF($A$10:$A$333,$A495,K$10:K$333)</f>
        <v>0</v>
      </c>
      <c r="L495" s="503">
        <f>SUMIF($A$10:$A$333,$A495,L$10:L$333)</f>
        <v>0</v>
      </c>
      <c r="M495" s="511">
        <f>SUMIF($A$10:$A$328,$A495,M$10:M$328)</f>
        <v>0</v>
      </c>
      <c r="N495" s="503">
        <f>SUMIF($A$10:$A$333,$A495,N$10:N$333)</f>
        <v>0</v>
      </c>
      <c r="O495" s="503">
        <f>SUMIF($A$10:$A$333,$A495,O$10:O$333)</f>
        <v>0</v>
      </c>
      <c r="P495" s="504">
        <f>SUMIF($A$10:$A$328,$A495,P$10:P$328)</f>
        <v>0</v>
      </c>
      <c r="Q495" s="505">
        <f>SUMIF($A$10:$A$328,$A495,Q$10:Q$328)</f>
        <v>0</v>
      </c>
      <c r="R495" s="506">
        <f>SUMIF($A$10:$A$328,$A495,R$10:R$328)</f>
        <v>0</v>
      </c>
      <c r="S495" s="507"/>
      <c r="T495" s="508"/>
      <c r="U495" s="509">
        <f>SUMIF($A$10:$A$328,$A495,U$10:U$328)</f>
        <v>0</v>
      </c>
      <c r="V495" s="510"/>
      <c r="W495" s="510"/>
    </row>
    <row r="496" spans="1:23" ht="12" customHeight="1">
      <c r="A496" s="498">
        <v>332451</v>
      </c>
      <c r="B496" s="499"/>
      <c r="C496" s="500"/>
      <c r="D496" s="501"/>
      <c r="E496" s="501"/>
      <c r="F496" s="501"/>
      <c r="G496" s="501"/>
      <c r="H496" s="501"/>
      <c r="I496" s="502"/>
      <c r="J496" s="503">
        <f>SUMIF($A$10:$A$333,$A496,J$10:J$333)</f>
        <v>0</v>
      </c>
      <c r="K496" s="503">
        <f>SUMIF($A$10:$A$333,$A496,K$10:K$333)</f>
        <v>0</v>
      </c>
      <c r="L496" s="503">
        <f>SUMIF($A$10:$A$333,$A496,L$10:L$333)</f>
        <v>0</v>
      </c>
      <c r="M496" s="511">
        <f>SUMIF($A$10:$A$328,$A496,M$10:M$328)</f>
        <v>0</v>
      </c>
      <c r="N496" s="503">
        <f>SUMIF($A$10:$A$333,$A496,N$10:N$333)</f>
        <v>0</v>
      </c>
      <c r="O496" s="503">
        <f>SUMIF($A$10:$A$333,$A496,O$10:O$333)</f>
        <v>0</v>
      </c>
      <c r="P496" s="504">
        <f>SUMIF($A$10:$A$328,$A496,P$10:P$328)</f>
        <v>0</v>
      </c>
      <c r="Q496" s="505">
        <f>SUMIF($A$10:$A$328,$A496,Q$10:Q$328)</f>
        <v>0</v>
      </c>
      <c r="R496" s="506">
        <f>SUMIF($A$10:$A$328,$A496,R$10:R$328)</f>
        <v>0</v>
      </c>
      <c r="S496" s="507"/>
      <c r="T496" s="508"/>
      <c r="U496" s="509">
        <f>SUMIF($A$10:$A$328,$A496,U$10:U$328)</f>
        <v>0</v>
      </c>
      <c r="V496" s="510"/>
      <c r="W496" s="510"/>
    </row>
    <row r="497" spans="1:23" ht="12" customHeight="1">
      <c r="A497" s="498">
        <v>332481</v>
      </c>
      <c r="B497" s="499"/>
      <c r="C497" s="500"/>
      <c r="D497" s="501"/>
      <c r="E497" s="501"/>
      <c r="F497" s="501"/>
      <c r="G497" s="501"/>
      <c r="H497" s="501"/>
      <c r="I497" s="502"/>
      <c r="J497" s="503">
        <f>SUMIF($A$10:$A$333,$A497,J$10:J$333)</f>
        <v>0</v>
      </c>
      <c r="K497" s="503">
        <f>SUMIF($A$10:$A$333,$A497,K$10:K$333)</f>
        <v>0</v>
      </c>
      <c r="L497" s="503">
        <f>SUMIF($A$10:$A$333,$A497,L$10:L$333)</f>
        <v>0</v>
      </c>
      <c r="M497" s="511">
        <f>SUMIF($A$10:$A$328,$A497,M$10:M$328)</f>
        <v>0</v>
      </c>
      <c r="N497" s="503">
        <f>SUMIF($A$10:$A$333,$A497,N$10:N$333)</f>
        <v>0</v>
      </c>
      <c r="O497" s="503">
        <f>SUMIF($A$10:$A$333,$A497,O$10:O$333)</f>
        <v>0</v>
      </c>
      <c r="P497" s="504">
        <f>SUMIF($A$10:$A$328,$A497,P$10:P$328)</f>
        <v>0</v>
      </c>
      <c r="Q497" s="505">
        <f>SUMIF($A$10:$A$328,$A497,Q$10:Q$328)</f>
        <v>0</v>
      </c>
      <c r="R497" s="506">
        <f>SUMIF($A$10:$A$328,$A497,R$10:R$328)</f>
        <v>0</v>
      </c>
      <c r="S497" s="507"/>
      <c r="T497" s="508"/>
      <c r="U497" s="509">
        <f>SUMIF($A$10:$A$328,$A497,U$10:U$328)</f>
        <v>0</v>
      </c>
      <c r="V497" s="510"/>
      <c r="W497" s="510"/>
    </row>
    <row r="498" spans="1:23" ht="12" customHeight="1">
      <c r="A498" s="498">
        <v>332501</v>
      </c>
      <c r="B498" s="499"/>
      <c r="C498" s="500"/>
      <c r="D498" s="501"/>
      <c r="E498" s="501"/>
      <c r="F498" s="501"/>
      <c r="G498" s="501"/>
      <c r="H498" s="501"/>
      <c r="I498" s="502"/>
      <c r="J498" s="503">
        <f>SUMIF($A$10:$A$333,$A498,J$10:J$333)</f>
        <v>0</v>
      </c>
      <c r="K498" s="503">
        <f>SUMIF($A$10:$A$333,$A498,K$10:K$333)</f>
        <v>0</v>
      </c>
      <c r="L498" s="503">
        <f>SUMIF($A$10:$A$333,$A498,L$10:L$333)</f>
        <v>0</v>
      </c>
      <c r="M498" s="511">
        <f>SUMIF($A$10:$A$328,$A498,M$10:M$328)</f>
        <v>0</v>
      </c>
      <c r="N498" s="503">
        <f>SUMIF($A$10:$A$333,$A498,N$10:N$333)</f>
        <v>0</v>
      </c>
      <c r="O498" s="503">
        <f>SUMIF($A$10:$A$333,$A498,O$10:O$333)</f>
        <v>0</v>
      </c>
      <c r="P498" s="504">
        <f>SUMIF($A$10:$A$328,$A498,P$10:P$328)</f>
        <v>0</v>
      </c>
      <c r="Q498" s="505">
        <f>SUMIF($A$10:$A$328,$A498,Q$10:Q$328)</f>
        <v>0</v>
      </c>
      <c r="R498" s="506">
        <f>SUMIF($A$10:$A$328,$A498,R$10:R$328)</f>
        <v>0</v>
      </c>
      <c r="S498" s="507"/>
      <c r="T498" s="508"/>
      <c r="U498" s="509">
        <f>SUMIF($A$10:$A$328,$A498,U$10:U$328)</f>
        <v>0</v>
      </c>
      <c r="V498" s="510"/>
      <c r="W498" s="510"/>
    </row>
    <row r="499" spans="1:23" ht="12" customHeight="1">
      <c r="A499" s="498">
        <v>332511</v>
      </c>
      <c r="B499" s="499"/>
      <c r="C499" s="500"/>
      <c r="D499" s="501"/>
      <c r="E499" s="501"/>
      <c r="F499" s="501"/>
      <c r="G499" s="501"/>
      <c r="H499" s="501"/>
      <c r="I499" s="502"/>
      <c r="J499" s="503">
        <f>SUMIF($A$10:$A$333,$A499,J$10:J$333)</f>
        <v>0</v>
      </c>
      <c r="K499" s="503">
        <f>SUMIF($A$10:$A$333,$A499,K$10:K$333)</f>
        <v>0</v>
      </c>
      <c r="L499" s="503">
        <f>SUMIF($A$10:$A$333,$A499,L$10:L$333)</f>
        <v>0</v>
      </c>
      <c r="M499" s="511">
        <f>SUMIF($A$10:$A$328,$A499,M$10:M$328)</f>
        <v>0</v>
      </c>
      <c r="N499" s="503">
        <f>SUMIF($A$10:$A$333,$A499,N$10:N$333)</f>
        <v>0</v>
      </c>
      <c r="O499" s="503">
        <f>SUMIF($A$10:$A$333,$A499,O$10:O$333)</f>
        <v>0</v>
      </c>
      <c r="P499" s="504">
        <f>SUMIF($A$10:$A$328,$A499,P$10:P$328)</f>
        <v>0</v>
      </c>
      <c r="Q499" s="505">
        <f>SUMIF($A$10:$A$328,$A499,Q$10:Q$328)</f>
        <v>0</v>
      </c>
      <c r="R499" s="506">
        <f>SUMIF($A$10:$A$328,$A499,R$10:R$328)</f>
        <v>0</v>
      </c>
      <c r="S499" s="507"/>
      <c r="T499" s="508"/>
      <c r="U499" s="509">
        <f>SUMIF($A$10:$A$328,$A499,U$10:U$328)</f>
        <v>0</v>
      </c>
      <c r="V499" s="510"/>
      <c r="W499" s="510"/>
    </row>
    <row r="500" spans="1:23" ht="12" customHeight="1">
      <c r="A500" s="498">
        <v>341101</v>
      </c>
      <c r="B500" s="499"/>
      <c r="C500" s="500"/>
      <c r="D500" s="501"/>
      <c r="E500" s="501"/>
      <c r="F500" s="501"/>
      <c r="G500" s="501"/>
      <c r="H500" s="501"/>
      <c r="I500" s="502"/>
      <c r="J500" s="503">
        <f>SUMIF($A$10:$A$333,$A500,J$10:J$333)</f>
        <v>0</v>
      </c>
      <c r="K500" s="503">
        <f>SUMIF($A$10:$A$333,$A500,K$10:K$333)</f>
        <v>0</v>
      </c>
      <c r="L500" s="503">
        <f>SUMIF($A$10:$A$333,$A500,L$10:L$333)</f>
        <v>0</v>
      </c>
      <c r="M500" s="511">
        <f>SUMIF($A$10:$A$328,$A500,M$10:M$328)</f>
        <v>0</v>
      </c>
      <c r="N500" s="503">
        <f>SUMIF($A$10:$A$333,$A500,N$10:N$333)</f>
        <v>0</v>
      </c>
      <c r="O500" s="503">
        <f>SUMIF($A$10:$A$333,$A500,O$10:O$333)</f>
        <v>0</v>
      </c>
      <c r="P500" s="504">
        <f>SUMIF($A$10:$A$328,$A500,P$10:P$328)</f>
        <v>0</v>
      </c>
      <c r="Q500" s="505">
        <f>SUMIF($A$10:$A$328,$A500,Q$10:Q$328)</f>
        <v>0</v>
      </c>
      <c r="R500" s="506">
        <f>SUMIF($A$10:$A$328,$A500,R$10:R$328)</f>
        <v>0</v>
      </c>
      <c r="S500" s="507"/>
      <c r="T500" s="508"/>
      <c r="U500" s="509">
        <f>SUMIF($A$10:$A$328,$A500,U$10:U$328)</f>
        <v>0</v>
      </c>
      <c r="V500" s="510"/>
      <c r="W500" s="510"/>
    </row>
    <row r="501" spans="1:23" ht="12" customHeight="1">
      <c r="A501" s="498">
        <v>341130</v>
      </c>
      <c r="B501" s="499"/>
      <c r="C501" s="500"/>
      <c r="D501" s="501"/>
      <c r="E501" s="501"/>
      <c r="F501" s="501"/>
      <c r="G501" s="501"/>
      <c r="H501" s="501"/>
      <c r="I501" s="502"/>
      <c r="J501" s="503">
        <f>SUMIF($A$10:$A$333,$A501,J$10:J$333)</f>
        <v>0</v>
      </c>
      <c r="K501" s="503">
        <f>SUMIF($A$10:$A$333,$A501,K$10:K$333)</f>
        <v>0</v>
      </c>
      <c r="L501" s="503">
        <f>SUMIF($A$10:$A$333,$A501,L$10:L$333)</f>
        <v>0</v>
      </c>
      <c r="M501" s="511">
        <f>SUMIF($A$10:$A$328,$A501,M$10:M$328)</f>
        <v>0</v>
      </c>
      <c r="N501" s="503">
        <f>SUMIF($A$10:$A$333,$A501,N$10:N$333)</f>
        <v>0</v>
      </c>
      <c r="O501" s="503">
        <f>SUMIF($A$10:$A$333,$A501,O$10:O$333)</f>
        <v>0</v>
      </c>
      <c r="P501" s="504">
        <f>SUMIF($A$10:$A$328,$A501,P$10:P$328)</f>
        <v>0</v>
      </c>
      <c r="Q501" s="505">
        <f>SUMIF($A$10:$A$328,$A501,Q$10:Q$328)</f>
        <v>0</v>
      </c>
      <c r="R501" s="506">
        <f>SUMIF($A$10:$A$328,$A501,R$10:R$328)</f>
        <v>0</v>
      </c>
      <c r="S501" s="507"/>
      <c r="T501" s="508"/>
      <c r="U501" s="509">
        <f>SUMIF($A$10:$A$328,$A501,U$10:U$328)</f>
        <v>0</v>
      </c>
      <c r="V501" s="510"/>
      <c r="W501" s="510"/>
    </row>
    <row r="502" spans="1:23" ht="12" customHeight="1">
      <c r="A502" s="498">
        <v>341131</v>
      </c>
      <c r="B502" s="499"/>
      <c r="C502" s="500"/>
      <c r="D502" s="501"/>
      <c r="E502" s="501"/>
      <c r="F502" s="501"/>
      <c r="G502" s="501"/>
      <c r="H502" s="501"/>
      <c r="I502" s="502"/>
      <c r="J502" s="503">
        <f>SUMIF($A$10:$A$333,$A502,J$10:J$333)</f>
        <v>0</v>
      </c>
      <c r="K502" s="503">
        <f>SUMIF($A$10:$A$333,$A502,K$10:K$333)</f>
        <v>0</v>
      </c>
      <c r="L502" s="503">
        <f>SUMIF($A$10:$A$333,$A502,L$10:L$333)</f>
        <v>0</v>
      </c>
      <c r="M502" s="511">
        <f>SUMIF($A$10:$A$328,$A502,M$10:M$328)</f>
        <v>0</v>
      </c>
      <c r="N502" s="503">
        <f>SUMIF($A$10:$A$333,$A502,N$10:N$333)</f>
        <v>0</v>
      </c>
      <c r="O502" s="503">
        <f>SUMIF($A$10:$A$333,$A502,O$10:O$333)</f>
        <v>0</v>
      </c>
      <c r="P502" s="504">
        <f>SUMIF($A$10:$A$328,$A502,P$10:P$328)</f>
        <v>0</v>
      </c>
      <c r="Q502" s="505">
        <f>SUMIF($A$10:$A$328,$A502,Q$10:Q$328)</f>
        <v>0</v>
      </c>
      <c r="R502" s="506">
        <f>SUMIF($A$10:$A$328,$A502,R$10:R$328)</f>
        <v>0</v>
      </c>
      <c r="S502" s="507"/>
      <c r="T502" s="508"/>
      <c r="U502" s="509">
        <f>SUMIF($A$10:$A$328,$A502,U$10:U$328)</f>
        <v>0</v>
      </c>
      <c r="V502" s="510"/>
      <c r="W502" s="510"/>
    </row>
    <row r="503" spans="1:23" ht="12" customHeight="1">
      <c r="A503" s="498">
        <v>341141</v>
      </c>
      <c r="B503" s="499"/>
      <c r="C503" s="500"/>
      <c r="D503" s="501"/>
      <c r="E503" s="501"/>
      <c r="F503" s="501"/>
      <c r="G503" s="501"/>
      <c r="H503" s="501"/>
      <c r="I503" s="502"/>
      <c r="J503" s="503">
        <f>SUMIF($A$10:$A$333,$A503,J$10:J$333)</f>
        <v>0</v>
      </c>
      <c r="K503" s="503">
        <f>SUMIF($A$10:$A$333,$A503,K$10:K$333)</f>
        <v>0</v>
      </c>
      <c r="L503" s="503">
        <f>SUMIF($A$10:$A$333,$A503,L$10:L$333)</f>
        <v>0</v>
      </c>
      <c r="M503" s="511">
        <f>SUMIF($A$10:$A$328,$A503,M$10:M$328)</f>
        <v>0</v>
      </c>
      <c r="N503" s="503">
        <f>SUMIF($A$10:$A$333,$A503,N$10:N$333)</f>
        <v>0</v>
      </c>
      <c r="O503" s="503">
        <f>SUMIF($A$10:$A$333,$A503,O$10:O$333)</f>
        <v>0</v>
      </c>
      <c r="P503" s="504">
        <f>SUMIF($A$10:$A$328,$A503,P$10:P$328)</f>
        <v>0</v>
      </c>
      <c r="Q503" s="505">
        <f>SUMIF($A$10:$A$328,$A503,Q$10:Q$328)</f>
        <v>0</v>
      </c>
      <c r="R503" s="506">
        <f>SUMIF($A$10:$A$328,$A503,R$10:R$328)</f>
        <v>0</v>
      </c>
      <c r="S503" s="507"/>
      <c r="T503" s="508"/>
      <c r="U503" s="509">
        <f>SUMIF($A$10:$A$328,$A503,U$10:U$328)</f>
        <v>0</v>
      </c>
      <c r="V503" s="510"/>
      <c r="W503" s="510"/>
    </row>
    <row r="504" spans="1:23" ht="12" customHeight="1">
      <c r="A504" s="498">
        <v>342101</v>
      </c>
      <c r="B504" s="499"/>
      <c r="C504" s="500"/>
      <c r="D504" s="501"/>
      <c r="E504" s="501"/>
      <c r="F504" s="501"/>
      <c r="G504" s="501"/>
      <c r="H504" s="501"/>
      <c r="I504" s="502"/>
      <c r="J504" s="503">
        <f>SUMIF($A$10:$A$333,$A504,J$10:J$333)</f>
        <v>0</v>
      </c>
      <c r="K504" s="503">
        <f>SUMIF($A$10:$A$333,$A504,K$10:K$333)</f>
        <v>0</v>
      </c>
      <c r="L504" s="503">
        <f>SUMIF($A$10:$A$333,$A504,L$10:L$333)</f>
        <v>0</v>
      </c>
      <c r="M504" s="511">
        <f>SUMIF($A$10:$A$328,$A504,M$10:M$328)</f>
        <v>0</v>
      </c>
      <c r="N504" s="503">
        <f>SUMIF($A$10:$A$333,$A504,N$10:N$333)</f>
        <v>0</v>
      </c>
      <c r="O504" s="503">
        <f>SUMIF($A$10:$A$333,$A504,O$10:O$333)</f>
        <v>0</v>
      </c>
      <c r="P504" s="504">
        <f>SUMIF($A$10:$A$328,$A504,P$10:P$328)</f>
        <v>0</v>
      </c>
      <c r="Q504" s="505">
        <f>SUMIF($A$10:$A$328,$A504,Q$10:Q$328)</f>
        <v>0</v>
      </c>
      <c r="R504" s="506">
        <f>SUMIF($A$10:$A$328,$A504,R$10:R$328)</f>
        <v>0</v>
      </c>
      <c r="S504" s="507"/>
      <c r="T504" s="508"/>
      <c r="U504" s="509">
        <f>SUMIF($A$10:$A$328,$A504,U$10:U$328)</f>
        <v>0</v>
      </c>
      <c r="V504" s="510"/>
      <c r="W504" s="510"/>
    </row>
    <row r="505" spans="1:23" ht="12" customHeight="1">
      <c r="A505" s="498">
        <v>362001</v>
      </c>
      <c r="B505" s="499"/>
      <c r="C505" s="500"/>
      <c r="D505" s="501"/>
      <c r="E505" s="501"/>
      <c r="F505" s="501"/>
      <c r="G505" s="501"/>
      <c r="H505" s="501"/>
      <c r="I505" s="502"/>
      <c r="J505" s="503">
        <f>SUMIF($A$10:$A$333,$A505,J$10:J$333)</f>
        <v>48</v>
      </c>
      <c r="K505" s="503">
        <f>SUMIF($A$10:$A$333,$A505,K$10:K$333)</f>
        <v>0</v>
      </c>
      <c r="L505" s="503">
        <f>SUMIF($A$10:$A$333,$A505,L$10:L$333)</f>
        <v>0</v>
      </c>
      <c r="M505" s="511">
        <f>SUMIF($A$10:$A$328,$A505,M$10:M$328)</f>
        <v>0</v>
      </c>
      <c r="N505" s="503">
        <f>SUMIF($A$10:$A$333,$A505,N$10:N$333)</f>
        <v>0</v>
      </c>
      <c r="O505" s="503">
        <f>SUMIF($A$10:$A$333,$A505,O$10:O$333)</f>
        <v>48</v>
      </c>
      <c r="P505" s="504">
        <f>SUMIF($A$10:$A$328,$A505,P$10:P$328)</f>
        <v>0</v>
      </c>
      <c r="Q505" s="505">
        <f>SUMIF($A$10:$A$328,$A505,Q$10:Q$328)</f>
        <v>0</v>
      </c>
      <c r="R505" s="506">
        <f>SUMIF($A$10:$A$328,$A505,R$10:R$328)</f>
        <v>0</v>
      </c>
      <c r="S505" s="507"/>
      <c r="T505" s="508"/>
      <c r="U505" s="509">
        <f>SUMIF($A$10:$A$328,$A505,U$10:U$328)</f>
        <v>48</v>
      </c>
      <c r="V505" s="510"/>
      <c r="W505" s="510"/>
    </row>
    <row r="506" spans="1:23" ht="12" customHeight="1">
      <c r="A506" s="498">
        <v>362101</v>
      </c>
      <c r="B506" s="499"/>
      <c r="C506" s="500"/>
      <c r="D506" s="501"/>
      <c r="E506" s="501"/>
      <c r="F506" s="501"/>
      <c r="G506" s="501"/>
      <c r="H506" s="501"/>
      <c r="I506" s="502"/>
      <c r="J506" s="503">
        <f>SUMIF($A$10:$A$333,$A506,J$10:J$333)</f>
        <v>0</v>
      </c>
      <c r="K506" s="503">
        <f>SUMIF($A$10:$A$333,$A506,K$10:K$333)</f>
        <v>0</v>
      </c>
      <c r="L506" s="503">
        <f>SUMIF($A$10:$A$333,$A506,L$10:L$333)</f>
        <v>0</v>
      </c>
      <c r="M506" s="511">
        <f>SUMIF($A$10:$A$328,$A506,M$10:M$328)</f>
        <v>0</v>
      </c>
      <c r="N506" s="503">
        <f>SUMIF($A$10:$A$333,$A506,N$10:N$333)</f>
        <v>0</v>
      </c>
      <c r="O506" s="503">
        <f>SUMIF($A$10:$A$333,$A506,O$10:O$333)</f>
        <v>0</v>
      </c>
      <c r="P506" s="504">
        <f>SUMIF($A$10:$A$328,$A506,P$10:P$328)</f>
        <v>0</v>
      </c>
      <c r="Q506" s="505">
        <f>SUMIF($A$10:$A$328,$A506,Q$10:Q$328)</f>
        <v>0</v>
      </c>
      <c r="R506" s="506">
        <f>SUMIF($A$10:$A$328,$A506,R$10:R$328)</f>
        <v>0</v>
      </c>
      <c r="S506" s="507"/>
      <c r="T506" s="508"/>
      <c r="U506" s="509">
        <f>SUMIF($A$10:$A$328,$A506,U$10:U$328)</f>
        <v>0</v>
      </c>
      <c r="V506" s="510"/>
      <c r="W506" s="510"/>
    </row>
    <row r="507" spans="1:23" ht="12" customHeight="1">
      <c r="A507" s="498">
        <v>364201</v>
      </c>
      <c r="B507" s="499"/>
      <c r="C507" s="500"/>
      <c r="D507" s="501"/>
      <c r="E507" s="501"/>
      <c r="F507" s="501"/>
      <c r="G507" s="501"/>
      <c r="H507" s="501"/>
      <c r="I507" s="502"/>
      <c r="J507" s="503">
        <f>SUMIF($A$10:$A$333,$A507,J$10:J$333)</f>
        <v>20</v>
      </c>
      <c r="K507" s="503">
        <f>SUMIF($A$10:$A$333,$A507,K$10:K$333)</f>
        <v>0</v>
      </c>
      <c r="L507" s="503">
        <f>SUMIF($A$10:$A$333,$A507,L$10:L$333)</f>
        <v>0</v>
      </c>
      <c r="M507" s="511">
        <f>SUMIF($A$10:$A$328,$A507,M$10:M$328)</f>
        <v>0</v>
      </c>
      <c r="N507" s="503">
        <f>SUMIF($A$10:$A$333,$A507,N$10:N$333)</f>
        <v>0</v>
      </c>
      <c r="O507" s="503">
        <f>SUMIF($A$10:$A$333,$A507,O$10:O$333)</f>
        <v>20</v>
      </c>
      <c r="P507" s="504">
        <f>SUMIF($A$10:$A$328,$A507,P$10:P$328)</f>
        <v>0</v>
      </c>
      <c r="Q507" s="505">
        <f>SUMIF($A$10:$A$328,$A507,Q$10:Q$328)</f>
        <v>0</v>
      </c>
      <c r="R507" s="506">
        <f>SUMIF($A$10:$A$328,$A507,R$10:R$328)</f>
        <v>0</v>
      </c>
      <c r="S507" s="507"/>
      <c r="T507" s="508"/>
      <c r="U507" s="509">
        <f>SUMIF($A$10:$A$328,$A507,U$10:U$328)</f>
        <v>20</v>
      </c>
      <c r="V507" s="510"/>
      <c r="W507" s="510"/>
    </row>
    <row r="508" spans="1:23" ht="12" customHeight="1">
      <c r="A508" s="498">
        <v>364301</v>
      </c>
      <c r="B508" s="499"/>
      <c r="C508" s="500"/>
      <c r="D508" s="501"/>
      <c r="E508" s="501"/>
      <c r="F508" s="501"/>
      <c r="G508" s="501"/>
      <c r="H508" s="501"/>
      <c r="I508" s="502"/>
      <c r="J508" s="503">
        <f>SUMIF($A$10:$A$333,$A508,J$10:J$333)</f>
        <v>0</v>
      </c>
      <c r="K508" s="503">
        <f>SUMIF($A$10:$A$333,$A508,K$10:K$333)</f>
        <v>0</v>
      </c>
      <c r="L508" s="503">
        <f>SUMIF($A$10:$A$333,$A508,L$10:L$333)</f>
        <v>0</v>
      </c>
      <c r="M508" s="511">
        <f>SUMIF($A$10:$A$328,$A508,M$10:M$328)</f>
        <v>0</v>
      </c>
      <c r="N508" s="503">
        <f>SUMIF($A$10:$A$333,$A508,N$10:N$333)</f>
        <v>0</v>
      </c>
      <c r="O508" s="503">
        <f>SUMIF($A$10:$A$333,$A508,O$10:O$333)</f>
        <v>0</v>
      </c>
      <c r="P508" s="504">
        <f>SUMIF($A$10:$A$328,$A508,P$10:P$328)</f>
        <v>200</v>
      </c>
      <c r="Q508" s="505">
        <f>SUMIF($A$10:$A$328,$A508,Q$10:Q$328)</f>
        <v>0</v>
      </c>
      <c r="R508" s="506">
        <f>SUMIF($A$10:$A$328,$A508,R$10:R$328)</f>
        <v>200</v>
      </c>
      <c r="S508" s="507"/>
      <c r="T508" s="508"/>
      <c r="U508" s="509">
        <f>SUMIF($A$10:$A$328,$A508,U$10:U$328)</f>
        <v>200</v>
      </c>
      <c r="V508" s="510"/>
      <c r="W508" s="510"/>
    </row>
    <row r="509" spans="1:23" ht="12" customHeight="1">
      <c r="A509" s="498">
        <v>366200</v>
      </c>
      <c r="B509" s="499"/>
      <c r="C509" s="500"/>
      <c r="D509" s="501"/>
      <c r="E509" s="501"/>
      <c r="F509" s="501"/>
      <c r="G509" s="501"/>
      <c r="H509" s="501"/>
      <c r="I509" s="502"/>
      <c r="J509" s="503">
        <f>SUMIF($A$10:$A$333,$A509,J$10:J$333)</f>
        <v>0</v>
      </c>
      <c r="K509" s="503">
        <f>SUMIF($A$10:$A$333,$A509,K$10:K$333)</f>
        <v>0</v>
      </c>
      <c r="L509" s="503">
        <f>SUMIF($A$10:$A$333,$A509,L$10:L$333)</f>
        <v>0</v>
      </c>
      <c r="M509" s="511">
        <f>SUMIF($A$10:$A$328,$A509,M$10:M$328)</f>
        <v>0</v>
      </c>
      <c r="N509" s="503">
        <f>SUMIF($A$10:$A$333,$A509,N$10:N$333)</f>
        <v>0</v>
      </c>
      <c r="O509" s="503">
        <f>SUMIF($A$10:$A$333,$A509,O$10:O$333)</f>
        <v>0</v>
      </c>
      <c r="P509" s="504">
        <f>SUMIF($A$10:$A$328,$A509,P$10:P$328)</f>
        <v>0</v>
      </c>
      <c r="Q509" s="505">
        <f>SUMIF($A$10:$A$328,$A509,Q$10:Q$328)</f>
        <v>0</v>
      </c>
      <c r="R509" s="506">
        <f>SUMIF($A$10:$A$328,$A509,R$10:R$328)</f>
        <v>0</v>
      </c>
      <c r="S509" s="507"/>
      <c r="T509" s="508"/>
      <c r="U509" s="509">
        <f>SUMIF($A$10:$A$328,$A509,U$10:U$328)</f>
        <v>0</v>
      </c>
      <c r="V509" s="510"/>
      <c r="W509" s="510"/>
    </row>
    <row r="510" spans="1:23" ht="12" customHeight="1">
      <c r="A510" s="498">
        <v>366201</v>
      </c>
      <c r="B510" s="499"/>
      <c r="C510" s="500"/>
      <c r="D510" s="501"/>
      <c r="E510" s="501"/>
      <c r="F510" s="501"/>
      <c r="G510" s="501"/>
      <c r="H510" s="501"/>
      <c r="I510" s="502"/>
      <c r="J510" s="503">
        <f>SUMIF($A$10:$A$333,$A510,J$10:J$333)</f>
        <v>142</v>
      </c>
      <c r="K510" s="503">
        <f>SUMIF($A$10:$A$333,$A510,K$10:K$333)</f>
        <v>10</v>
      </c>
      <c r="L510" s="503">
        <f>SUMIF($A$10:$A$333,$A510,L$10:L$333)</f>
        <v>8</v>
      </c>
      <c r="M510" s="511">
        <f>SUMIF($A$10:$A$328,$A510,M$10:M$328)</f>
        <v>0</v>
      </c>
      <c r="N510" s="503">
        <f>SUMIF($A$10:$A$333,$A510,N$10:N$333)</f>
        <v>0</v>
      </c>
      <c r="O510" s="503">
        <f>SUMIF($A$10:$A$333,$A510,O$10:O$333)</f>
        <v>160</v>
      </c>
      <c r="P510" s="504">
        <f>SUMIF($A$10:$A$328,$A510,P$10:P$328)</f>
        <v>0</v>
      </c>
      <c r="Q510" s="505">
        <f>SUMIF($A$10:$A$328,$A510,Q$10:Q$328)</f>
        <v>0</v>
      </c>
      <c r="R510" s="506">
        <f>SUMIF($A$10:$A$328,$A510,R$10:R$328)</f>
        <v>0</v>
      </c>
      <c r="S510" s="507"/>
      <c r="T510" s="508"/>
      <c r="U510" s="509">
        <f>SUMIF($A$10:$A$328,$A510,U$10:U$328)</f>
        <v>160</v>
      </c>
      <c r="V510" s="510"/>
      <c r="W510" s="510"/>
    </row>
    <row r="511" spans="1:23" ht="12" customHeight="1">
      <c r="A511" s="498">
        <v>366208</v>
      </c>
      <c r="B511" s="499"/>
      <c r="C511" s="500"/>
      <c r="D511" s="501"/>
      <c r="E511" s="501"/>
      <c r="F511" s="501"/>
      <c r="G511" s="501"/>
      <c r="H511" s="501"/>
      <c r="I511" s="502"/>
      <c r="J511" s="503">
        <f>SUMIF($A$10:$A$333,$A511,J$10:J$333)</f>
        <v>0</v>
      </c>
      <c r="K511" s="503">
        <f>SUMIF($A$10:$A$333,$A511,K$10:K$333)</f>
        <v>0</v>
      </c>
      <c r="L511" s="503">
        <f>SUMIF($A$10:$A$333,$A511,L$10:L$333)</f>
        <v>0</v>
      </c>
      <c r="M511" s="511">
        <f>SUMIF($A$10:$A$328,$A511,M$10:M$328)</f>
        <v>0</v>
      </c>
      <c r="N511" s="503">
        <f>SUMIF($A$10:$A$333,$A511,N$10:N$333)</f>
        <v>0</v>
      </c>
      <c r="O511" s="503">
        <f>SUMIF($A$10:$A$333,$A511,O$10:O$333)</f>
        <v>0</v>
      </c>
      <c r="P511" s="504">
        <f>SUMIF($A$10:$A$328,$A511,P$10:P$328)</f>
        <v>0</v>
      </c>
      <c r="Q511" s="505">
        <f>SUMIF($A$10:$A$328,$A511,Q$10:Q$328)</f>
        <v>0</v>
      </c>
      <c r="R511" s="506">
        <f>SUMIF($A$10:$A$328,$A511,R$10:R$328)</f>
        <v>0</v>
      </c>
      <c r="S511" s="507"/>
      <c r="T511" s="508"/>
      <c r="U511" s="509">
        <f>SUMIF($A$10:$A$328,$A511,U$10:U$328)</f>
        <v>0</v>
      </c>
      <c r="V511" s="510"/>
      <c r="W511" s="510"/>
    </row>
    <row r="512" spans="1:23" ht="12" customHeight="1">
      <c r="A512" s="498">
        <v>366301</v>
      </c>
      <c r="B512" s="499"/>
      <c r="C512" s="500"/>
      <c r="D512" s="501"/>
      <c r="E512" s="501"/>
      <c r="F512" s="501"/>
      <c r="G512" s="501"/>
      <c r="H512" s="501"/>
      <c r="I512" s="502"/>
      <c r="J512" s="503">
        <f>SUMIF($A$10:$A$333,$A512,J$10:J$333)</f>
        <v>0</v>
      </c>
      <c r="K512" s="503">
        <f>SUMIF($A$10:$A$333,$A512,K$10:K$333)</f>
        <v>0</v>
      </c>
      <c r="L512" s="503">
        <f>SUMIF($A$10:$A$333,$A512,L$10:L$333)</f>
        <v>0</v>
      </c>
      <c r="M512" s="511">
        <f>SUMIF($A$10:$A$328,$A512,M$10:M$328)</f>
        <v>0</v>
      </c>
      <c r="N512" s="503">
        <f>SUMIF($A$10:$A$333,$A512,N$10:N$333)</f>
        <v>0</v>
      </c>
      <c r="O512" s="503">
        <f>SUMIF($A$10:$A$333,$A512,O$10:O$333)</f>
        <v>0</v>
      </c>
      <c r="P512" s="504">
        <f>SUMIF($A$10:$A$328,$A512,P$10:P$328)</f>
        <v>458</v>
      </c>
      <c r="Q512" s="505">
        <f>SUMIF($A$10:$A$328,$A512,Q$10:Q$328)</f>
        <v>0</v>
      </c>
      <c r="R512" s="506">
        <f>SUMIF($A$10:$A$328,$A512,R$10:R$328)</f>
        <v>458</v>
      </c>
      <c r="S512" s="507"/>
      <c r="T512" s="508"/>
      <c r="U512" s="509">
        <f>SUMIF($A$10:$A$328,$A512,U$10:U$328)</f>
        <v>458</v>
      </c>
      <c r="V512" s="510"/>
      <c r="W512" s="510"/>
    </row>
    <row r="513" spans="1:23" ht="12" customHeight="1">
      <c r="A513" s="498">
        <v>367101</v>
      </c>
      <c r="B513" s="499"/>
      <c r="C513" s="500"/>
      <c r="D513" s="501"/>
      <c r="E513" s="501"/>
      <c r="F513" s="501"/>
      <c r="G513" s="501"/>
      <c r="H513" s="501"/>
      <c r="I513" s="502"/>
      <c r="J513" s="503">
        <f>SUMIF($A$10:$A$333,$A513,J$10:J$333)</f>
        <v>126</v>
      </c>
      <c r="K513" s="503">
        <f>SUMIF($A$10:$A$333,$A513,K$10:K$333)</f>
        <v>5</v>
      </c>
      <c r="L513" s="503">
        <f>SUMIF($A$10:$A$333,$A513,L$10:L$333)</f>
        <v>3</v>
      </c>
      <c r="M513" s="511">
        <f>SUMIF($A$10:$A$328,$A513,M$10:M$328)</f>
        <v>0</v>
      </c>
      <c r="N513" s="503">
        <f>SUMIF($A$10:$A$333,$A513,N$10:N$333)</f>
        <v>0</v>
      </c>
      <c r="O513" s="503">
        <f>SUMIF($A$10:$A$333,$A513,O$10:O$333)</f>
        <v>134</v>
      </c>
      <c r="P513" s="504">
        <f>SUMIF($A$10:$A$328,$A513,P$10:P$328)</f>
        <v>0</v>
      </c>
      <c r="Q513" s="505">
        <f>SUMIF($A$10:$A$328,$A513,Q$10:Q$328)</f>
        <v>0</v>
      </c>
      <c r="R513" s="506">
        <f>SUMIF($A$10:$A$328,$A513,R$10:R$328)</f>
        <v>0</v>
      </c>
      <c r="S513" s="507"/>
      <c r="T513" s="508"/>
      <c r="U513" s="509">
        <f>SUMIF($A$10:$A$328,$A513,U$10:U$328)</f>
        <v>134</v>
      </c>
      <c r="V513" s="510"/>
      <c r="W513" s="510"/>
    </row>
    <row r="514" spans="1:23" ht="12" customHeight="1">
      <c r="A514" s="498">
        <v>367108</v>
      </c>
      <c r="B514" s="499"/>
      <c r="C514" s="500"/>
      <c r="D514" s="501"/>
      <c r="E514" s="501"/>
      <c r="F514" s="501"/>
      <c r="G514" s="501"/>
      <c r="H514" s="501"/>
      <c r="I514" s="502"/>
      <c r="J514" s="503">
        <f>SUMIF($A$10:$A$333,$A514,J$10:J$333)</f>
        <v>0</v>
      </c>
      <c r="K514" s="503">
        <f>SUMIF($A$10:$A$333,$A514,K$10:K$333)</f>
        <v>0</v>
      </c>
      <c r="L514" s="503">
        <f>SUMIF($A$10:$A$333,$A514,L$10:L$333)</f>
        <v>0</v>
      </c>
      <c r="M514" s="511">
        <f>SUMIF($A$10:$A$328,$A514,M$10:M$328)</f>
        <v>0</v>
      </c>
      <c r="N514" s="503">
        <f>SUMIF($A$10:$A$333,$A514,N$10:N$333)</f>
        <v>0</v>
      </c>
      <c r="O514" s="503">
        <f>SUMIF($A$10:$A$333,$A514,O$10:O$333)</f>
        <v>0</v>
      </c>
      <c r="P514" s="504">
        <f>SUMIF($A$10:$A$328,$A514,P$10:P$328)</f>
        <v>0</v>
      </c>
      <c r="Q514" s="505">
        <f>SUMIF($A$10:$A$328,$A514,Q$10:Q$328)</f>
        <v>0</v>
      </c>
      <c r="R514" s="506">
        <f>SUMIF($A$10:$A$328,$A514,R$10:R$328)</f>
        <v>0</v>
      </c>
      <c r="S514" s="507"/>
      <c r="T514" s="508"/>
      <c r="U514" s="509">
        <f>SUMIF($A$10:$A$328,$A514,U$10:U$328)</f>
        <v>0</v>
      </c>
      <c r="V514" s="510"/>
      <c r="W514" s="510"/>
    </row>
    <row r="515" spans="1:23" ht="12" customHeight="1">
      <c r="A515" s="498">
        <v>367200</v>
      </c>
      <c r="B515" s="499"/>
      <c r="C515" s="500"/>
      <c r="D515" s="501"/>
      <c r="E515" s="501"/>
      <c r="F515" s="501"/>
      <c r="G515" s="501"/>
      <c r="H515" s="501"/>
      <c r="I515" s="502"/>
      <c r="J515" s="503">
        <f>SUMIF($A$10:$A$333,$A515,J$10:J$333)</f>
        <v>0</v>
      </c>
      <c r="K515" s="503">
        <f>SUMIF($A$10:$A$333,$A515,K$10:K$333)</f>
        <v>0</v>
      </c>
      <c r="L515" s="503">
        <f>SUMIF($A$10:$A$333,$A515,L$10:L$333)</f>
        <v>0</v>
      </c>
      <c r="M515" s="511">
        <f>SUMIF($A$10:$A$328,$A515,M$10:M$328)</f>
        <v>0</v>
      </c>
      <c r="N515" s="503">
        <f>SUMIF($A$10:$A$333,$A515,N$10:N$333)</f>
        <v>0</v>
      </c>
      <c r="O515" s="503">
        <f>SUMIF($A$10:$A$333,$A515,O$10:O$333)</f>
        <v>0</v>
      </c>
      <c r="P515" s="504">
        <f>SUMIF($A$10:$A$328,$A515,P$10:P$328)</f>
        <v>0</v>
      </c>
      <c r="Q515" s="505">
        <f>SUMIF($A$10:$A$328,$A515,Q$10:Q$328)</f>
        <v>0</v>
      </c>
      <c r="R515" s="506">
        <f>SUMIF($A$10:$A$328,$A515,R$10:R$328)</f>
        <v>0</v>
      </c>
      <c r="S515" s="507"/>
      <c r="T515" s="508"/>
      <c r="U515" s="509">
        <f>SUMIF($A$10:$A$328,$A515,U$10:U$328)</f>
        <v>0</v>
      </c>
      <c r="V515" s="510"/>
      <c r="W515" s="510"/>
    </row>
    <row r="516" spans="1:23" ht="12" customHeight="1">
      <c r="A516" s="498">
        <v>367201</v>
      </c>
      <c r="B516" s="499"/>
      <c r="C516" s="500"/>
      <c r="D516" s="501"/>
      <c r="E516" s="501"/>
      <c r="F516" s="501"/>
      <c r="G516" s="501"/>
      <c r="H516" s="501"/>
      <c r="I516" s="502"/>
      <c r="J516" s="503">
        <f>SUMIF($A$10:$A$333,$A516,J$10:J$333)</f>
        <v>28</v>
      </c>
      <c r="K516" s="503">
        <f>SUMIF($A$10:$A$333,$A516,K$10:K$333)</f>
        <v>4</v>
      </c>
      <c r="L516" s="503">
        <f>SUMIF($A$10:$A$333,$A516,L$10:L$333)</f>
        <v>0</v>
      </c>
      <c r="M516" s="511">
        <f>SUMIF($A$10:$A$328,$A516,M$10:M$328)</f>
        <v>0</v>
      </c>
      <c r="N516" s="503">
        <f>SUMIF($A$10:$A$333,$A516,N$10:N$333)</f>
        <v>0</v>
      </c>
      <c r="O516" s="503">
        <f>SUMIF($A$10:$A$333,$A516,O$10:O$333)</f>
        <v>32</v>
      </c>
      <c r="P516" s="504">
        <f>SUMIF($A$10:$A$328,$A516,P$10:P$328)</f>
        <v>0</v>
      </c>
      <c r="Q516" s="505">
        <f>SUMIF($A$10:$A$328,$A516,Q$10:Q$328)</f>
        <v>0</v>
      </c>
      <c r="R516" s="506">
        <f>SUMIF($A$10:$A$328,$A516,R$10:R$328)</f>
        <v>0</v>
      </c>
      <c r="S516" s="507"/>
      <c r="T516" s="508"/>
      <c r="U516" s="509">
        <f>SUMIF($A$10:$A$328,$A516,U$10:U$328)</f>
        <v>32</v>
      </c>
      <c r="V516" s="510"/>
      <c r="W516" s="510"/>
    </row>
    <row r="517" spans="1:23" ht="12" customHeight="1">
      <c r="A517" s="498">
        <v>367301</v>
      </c>
      <c r="B517" s="499"/>
      <c r="C517" s="500"/>
      <c r="D517" s="501"/>
      <c r="E517" s="501"/>
      <c r="F517" s="501"/>
      <c r="G517" s="501"/>
      <c r="H517" s="501"/>
      <c r="I517" s="502"/>
      <c r="J517" s="503">
        <f>SUMIF($A$10:$A$333,$A517,J$10:J$333)</f>
        <v>0</v>
      </c>
      <c r="K517" s="503">
        <f>SUMIF($A$10:$A$333,$A517,K$10:K$333)</f>
        <v>0</v>
      </c>
      <c r="L517" s="503">
        <f>SUMIF($A$10:$A$333,$A517,L$10:L$333)</f>
        <v>0</v>
      </c>
      <c r="M517" s="511">
        <f>SUMIF($A$10:$A$328,$A517,M$10:M$328)</f>
        <v>0</v>
      </c>
      <c r="N517" s="503">
        <f>SUMIF($A$10:$A$333,$A517,N$10:N$333)</f>
        <v>0</v>
      </c>
      <c r="O517" s="503">
        <f>SUMIF($A$10:$A$333,$A517,O$10:O$333)</f>
        <v>0</v>
      </c>
      <c r="P517" s="504">
        <f>SUMIF($A$10:$A$328,$A517,P$10:P$328)</f>
        <v>625</v>
      </c>
      <c r="Q517" s="505">
        <f>SUMIF($A$10:$A$328,$A517,Q$10:Q$328)</f>
        <v>0</v>
      </c>
      <c r="R517" s="506">
        <f>SUMIF($A$10:$A$328,$A517,R$10:R$328)</f>
        <v>625</v>
      </c>
      <c r="S517" s="507"/>
      <c r="T517" s="508"/>
      <c r="U517" s="509">
        <f>SUMIF($A$10:$A$328,$A517,U$10:U$328)</f>
        <v>625</v>
      </c>
      <c r="V517" s="510"/>
      <c r="W517" s="510"/>
    </row>
    <row r="518" spans="1:23" ht="12" customHeight="1">
      <c r="A518" s="498">
        <v>400100</v>
      </c>
      <c r="B518" s="499"/>
      <c r="C518" s="500"/>
      <c r="D518" s="501"/>
      <c r="E518" s="501"/>
      <c r="F518" s="501"/>
      <c r="G518" s="501"/>
      <c r="H518" s="501"/>
      <c r="I518" s="502"/>
      <c r="J518" s="503">
        <f>SUMIF($A$10:$A$333,$A518,J$10:J$333)</f>
        <v>0</v>
      </c>
      <c r="K518" s="503">
        <f>SUMIF($A$10:$A$333,$A518,K$10:K$333)</f>
        <v>0</v>
      </c>
      <c r="L518" s="503">
        <f>SUMIF($A$10:$A$333,$A518,L$10:L$333)</f>
        <v>0</v>
      </c>
      <c r="M518" s="511">
        <f>SUMIF($A$10:$A$328,$A518,M$10:M$328)</f>
        <v>0</v>
      </c>
      <c r="N518" s="503">
        <f>SUMIF($A$10:$A$333,$A518,N$10:N$333)</f>
        <v>0</v>
      </c>
      <c r="O518" s="503">
        <f>SUMIF($A$10:$A$333,$A518,O$10:O$333)</f>
        <v>0</v>
      </c>
      <c r="P518" s="504">
        <f>SUMIF($A$10:$A$328,$A518,P$10:P$328)</f>
        <v>0</v>
      </c>
      <c r="Q518" s="505">
        <f>SUMIF($A$10:$A$328,$A518,Q$10:Q$328)</f>
        <v>0</v>
      </c>
      <c r="R518" s="506">
        <f>SUMIF($A$10:$A$328,$A518,R$10:R$328)</f>
        <v>0</v>
      </c>
      <c r="S518" s="507"/>
      <c r="T518" s="508"/>
      <c r="U518" s="509">
        <f>SUMIF($A$10:$A$328,$A518,U$10:U$328)</f>
        <v>0</v>
      </c>
      <c r="V518" s="510"/>
      <c r="W518" s="510"/>
    </row>
    <row r="519" spans="1:23" ht="12" customHeight="1">
      <c r="A519" s="498">
        <v>400200</v>
      </c>
      <c r="B519" s="499"/>
      <c r="C519" s="500"/>
      <c r="D519" s="501"/>
      <c r="E519" s="501"/>
      <c r="F519" s="501"/>
      <c r="G519" s="501"/>
      <c r="H519" s="501"/>
      <c r="I519" s="502"/>
      <c r="J519" s="503">
        <f>SUMIF($A$10:$A$333,$A519,J$10:J$333)</f>
        <v>0</v>
      </c>
      <c r="K519" s="503">
        <f>SUMIF($A$10:$A$333,$A519,K$10:K$333)</f>
        <v>0</v>
      </c>
      <c r="L519" s="503">
        <f>SUMIF($A$10:$A$333,$A519,L$10:L$333)</f>
        <v>0</v>
      </c>
      <c r="M519" s="511">
        <f>SUMIF($A$10:$A$328,$A519,M$10:M$328)</f>
        <v>0</v>
      </c>
      <c r="N519" s="503">
        <f>SUMIF($A$10:$A$333,$A519,N$10:N$333)</f>
        <v>0</v>
      </c>
      <c r="O519" s="503">
        <f>SUMIF($A$10:$A$333,$A519,O$10:O$333)</f>
        <v>0</v>
      </c>
      <c r="P519" s="504">
        <f>SUMIF($A$10:$A$328,$A519,P$10:P$328)</f>
        <v>0</v>
      </c>
      <c r="Q519" s="505">
        <f>SUMIF($A$10:$A$328,$A519,Q$10:Q$328)</f>
        <v>0</v>
      </c>
      <c r="R519" s="506">
        <f>SUMIF($A$10:$A$328,$A519,R$10:R$328)</f>
        <v>0</v>
      </c>
      <c r="S519" s="507"/>
      <c r="T519" s="508"/>
      <c r="U519" s="509">
        <f>SUMIF($A$10:$A$328,$A519,U$10:U$328)</f>
        <v>0</v>
      </c>
      <c r="V519" s="510"/>
      <c r="W519" s="510"/>
    </row>
    <row r="520" spans="1:23" ht="12" customHeight="1">
      <c r="A520" s="498">
        <v>400300</v>
      </c>
      <c r="B520" s="499"/>
      <c r="C520" s="500"/>
      <c r="D520" s="501"/>
      <c r="E520" s="501"/>
      <c r="F520" s="501"/>
      <c r="G520" s="501"/>
      <c r="H520" s="501"/>
      <c r="I520" s="502"/>
      <c r="J520" s="503">
        <f>SUMIF($A$10:$A$333,$A520,J$10:J$333)</f>
        <v>0</v>
      </c>
      <c r="K520" s="503">
        <f>SUMIF($A$10:$A$333,$A520,K$10:K$333)</f>
        <v>0</v>
      </c>
      <c r="L520" s="503">
        <f>SUMIF($A$10:$A$333,$A520,L$10:L$333)</f>
        <v>0</v>
      </c>
      <c r="M520" s="511">
        <f>SUMIF($A$10:$A$328,$A520,M$10:M$328)</f>
        <v>0</v>
      </c>
      <c r="N520" s="503">
        <f>SUMIF($A$10:$A$333,$A520,N$10:N$333)</f>
        <v>0</v>
      </c>
      <c r="O520" s="503">
        <f>SUMIF($A$10:$A$333,$A520,O$10:O$333)</f>
        <v>0</v>
      </c>
      <c r="P520" s="504">
        <f>SUMIF($A$10:$A$328,$A520,P$10:P$328)</f>
        <v>0</v>
      </c>
      <c r="Q520" s="505">
        <f>SUMIF($A$10:$A$328,$A520,Q$10:Q$328)</f>
        <v>0</v>
      </c>
      <c r="R520" s="506">
        <f>SUMIF($A$10:$A$328,$A520,R$10:R$328)</f>
        <v>0</v>
      </c>
      <c r="S520" s="507"/>
      <c r="T520" s="508"/>
      <c r="U520" s="509">
        <f>SUMIF($A$10:$A$328,$A520,U$10:U$328)</f>
        <v>0</v>
      </c>
      <c r="V520" s="510"/>
      <c r="W520" s="510"/>
    </row>
    <row r="521" spans="1:23" ht="12" customHeight="1">
      <c r="A521" s="498">
        <v>411001</v>
      </c>
      <c r="B521" s="499"/>
      <c r="C521" s="500"/>
      <c r="D521" s="501"/>
      <c r="E521" s="501"/>
      <c r="F521" s="501"/>
      <c r="G521" s="501"/>
      <c r="H521" s="501"/>
      <c r="I521" s="502"/>
      <c r="J521" s="503">
        <f>SUMIF($A$10:$A$333,$A521,J$10:J$333)</f>
        <v>0</v>
      </c>
      <c r="K521" s="503">
        <f>SUMIF($A$10:$A$333,$A521,K$10:K$333)</f>
        <v>0</v>
      </c>
      <c r="L521" s="503">
        <f>SUMIF($A$10:$A$333,$A521,L$10:L$333)</f>
        <v>0</v>
      </c>
      <c r="M521" s="511">
        <f>SUMIF($A$10:$A$328,$A521,M$10:M$328)</f>
        <v>0</v>
      </c>
      <c r="N521" s="503">
        <f>SUMIF($A$10:$A$333,$A521,N$10:N$333)</f>
        <v>0</v>
      </c>
      <c r="O521" s="503">
        <f>SUMIF($A$10:$A$333,$A521,O$10:O$333)</f>
        <v>0</v>
      </c>
      <c r="P521" s="504">
        <f>SUMIF($A$10:$A$328,$A521,P$10:P$328)</f>
        <v>0</v>
      </c>
      <c r="Q521" s="505">
        <f>SUMIF($A$10:$A$328,$A521,Q$10:Q$328)</f>
        <v>0</v>
      </c>
      <c r="R521" s="506">
        <f>SUMIF($A$10:$A$328,$A521,R$10:R$328)</f>
        <v>0</v>
      </c>
      <c r="S521" s="507"/>
      <c r="T521" s="508"/>
      <c r="U521" s="509">
        <f>SUMIF($A$10:$A$328,$A521,U$10:U$328)</f>
        <v>0</v>
      </c>
      <c r="V521" s="510"/>
      <c r="W521" s="510"/>
    </row>
    <row r="522" spans="1:23" ht="12" customHeight="1">
      <c r="A522" s="498">
        <v>411041</v>
      </c>
      <c r="B522" s="499"/>
      <c r="C522" s="500"/>
      <c r="D522" s="501"/>
      <c r="E522" s="501"/>
      <c r="F522" s="501"/>
      <c r="G522" s="501"/>
      <c r="H522" s="501"/>
      <c r="I522" s="502"/>
      <c r="J522" s="503">
        <f>SUMIF($A$10:$A$333,$A522,J$10:J$333)</f>
        <v>0</v>
      </c>
      <c r="K522" s="503">
        <f>SUMIF($A$10:$A$333,$A522,K$10:K$333)</f>
        <v>0</v>
      </c>
      <c r="L522" s="503">
        <f>SUMIF($A$10:$A$333,$A522,L$10:L$333)</f>
        <v>0</v>
      </c>
      <c r="M522" s="511">
        <f>SUMIF($A$10:$A$328,$A522,M$10:M$328)</f>
        <v>0</v>
      </c>
      <c r="N522" s="503">
        <f>SUMIF($A$10:$A$333,$A522,N$10:N$333)</f>
        <v>0</v>
      </c>
      <c r="O522" s="503">
        <f>SUMIF($A$10:$A$333,$A522,O$10:O$333)</f>
        <v>0</v>
      </c>
      <c r="P522" s="504">
        <f>SUMIF($A$10:$A$328,$A522,P$10:P$328)</f>
        <v>0</v>
      </c>
      <c r="Q522" s="505">
        <f>SUMIF($A$10:$A$328,$A522,Q$10:Q$328)</f>
        <v>0</v>
      </c>
      <c r="R522" s="506">
        <f>SUMIF($A$10:$A$328,$A522,R$10:R$328)</f>
        <v>0</v>
      </c>
      <c r="S522" s="507"/>
      <c r="T522" s="508"/>
      <c r="U522" s="509">
        <f>SUMIF($A$10:$A$328,$A522,U$10:U$328)</f>
        <v>0</v>
      </c>
      <c r="V522" s="510"/>
      <c r="W522" s="510"/>
    </row>
    <row r="523" spans="1:23" ht="12" customHeight="1">
      <c r="A523" s="498">
        <v>412001</v>
      </c>
      <c r="B523" s="499"/>
      <c r="C523" s="500"/>
      <c r="D523" s="501"/>
      <c r="E523" s="501"/>
      <c r="F523" s="501"/>
      <c r="G523" s="501"/>
      <c r="H523" s="501"/>
      <c r="I523" s="502"/>
      <c r="J523" s="503">
        <f>SUMIF($A$10:$A$333,$A523,J$10:J$333)</f>
        <v>0</v>
      </c>
      <c r="K523" s="503">
        <f>SUMIF($A$10:$A$333,$A523,K$10:K$333)</f>
        <v>0</v>
      </c>
      <c r="L523" s="503">
        <f>SUMIF($A$10:$A$333,$A523,L$10:L$333)</f>
        <v>0</v>
      </c>
      <c r="M523" s="511">
        <f>SUMIF($A$10:$A$328,$A523,M$10:M$328)</f>
        <v>0</v>
      </c>
      <c r="N523" s="503">
        <f>SUMIF($A$10:$A$333,$A523,N$10:N$333)</f>
        <v>0</v>
      </c>
      <c r="O523" s="503">
        <f>SUMIF($A$10:$A$333,$A523,O$10:O$333)</f>
        <v>0</v>
      </c>
      <c r="P523" s="504">
        <f>SUMIF($A$10:$A$328,$A523,P$10:P$328)</f>
        <v>0</v>
      </c>
      <c r="Q523" s="505">
        <f>SUMIF($A$10:$A$328,$A523,Q$10:Q$328)</f>
        <v>0</v>
      </c>
      <c r="R523" s="506">
        <f>SUMIF($A$10:$A$328,$A523,R$10:R$328)</f>
        <v>0</v>
      </c>
      <c r="S523" s="507"/>
      <c r="T523" s="508"/>
      <c r="U523" s="509">
        <f>SUMIF($A$10:$A$328,$A523,U$10:U$328)</f>
        <v>0</v>
      </c>
      <c r="V523" s="510"/>
      <c r="W523" s="510"/>
    </row>
    <row r="524" spans="1:23" ht="12" customHeight="1">
      <c r="A524" s="498">
        <v>422001</v>
      </c>
      <c r="B524" s="499"/>
      <c r="C524" s="500"/>
      <c r="D524" s="501"/>
      <c r="E524" s="501"/>
      <c r="F524" s="501"/>
      <c r="G524" s="501"/>
      <c r="H524" s="501"/>
      <c r="I524" s="502"/>
      <c r="J524" s="503">
        <f>SUMIF($A$10:$A$333,$A524,J$10:J$333)</f>
        <v>8</v>
      </c>
      <c r="K524" s="503">
        <f>SUMIF($A$10:$A$333,$A524,K$10:K$333)</f>
        <v>0</v>
      </c>
      <c r="L524" s="503">
        <f>SUMIF($A$10:$A$333,$A524,L$10:L$333)</f>
        <v>0</v>
      </c>
      <c r="M524" s="511">
        <f>SUMIF($A$10:$A$328,$A524,M$10:M$328)</f>
        <v>0</v>
      </c>
      <c r="N524" s="503">
        <f>SUMIF($A$10:$A$333,$A524,N$10:N$333)</f>
        <v>0</v>
      </c>
      <c r="O524" s="503">
        <f>SUMIF($A$10:$A$333,$A524,O$10:O$333)</f>
        <v>8</v>
      </c>
      <c r="P524" s="504">
        <f>SUMIF($A$10:$A$328,$A524,P$10:P$328)</f>
        <v>0</v>
      </c>
      <c r="Q524" s="505">
        <f>SUMIF($A$10:$A$328,$A524,Q$10:Q$328)</f>
        <v>0</v>
      </c>
      <c r="R524" s="506">
        <f>SUMIF($A$10:$A$328,$A524,R$10:R$328)</f>
        <v>0</v>
      </c>
      <c r="S524" s="507"/>
      <c r="T524" s="508"/>
      <c r="U524" s="509">
        <f>SUMIF($A$10:$A$328,$A524,U$10:U$328)</f>
        <v>8</v>
      </c>
      <c r="V524" s="510"/>
      <c r="W524" s="510"/>
    </row>
    <row r="525" spans="1:23" ht="12" customHeight="1">
      <c r="A525" s="498">
        <v>423001</v>
      </c>
      <c r="B525" s="499"/>
      <c r="C525" s="500"/>
      <c r="D525" s="501"/>
      <c r="E525" s="501"/>
      <c r="F525" s="501"/>
      <c r="G525" s="501"/>
      <c r="H525" s="501"/>
      <c r="I525" s="502"/>
      <c r="J525" s="503">
        <f>SUMIF($A$10:$A$333,$A525,J$10:J$333)</f>
        <v>56</v>
      </c>
      <c r="K525" s="503">
        <f>SUMIF($A$10:$A$333,$A525,K$10:K$333)</f>
        <v>0</v>
      </c>
      <c r="L525" s="503">
        <f>SUMIF($A$10:$A$333,$A525,L$10:L$333)</f>
        <v>0</v>
      </c>
      <c r="M525" s="511">
        <f>SUMIF($A$10:$A$328,$A525,M$10:M$328)</f>
        <v>0</v>
      </c>
      <c r="N525" s="503">
        <f>SUMIF($A$10:$A$333,$A525,N$10:N$333)</f>
        <v>0</v>
      </c>
      <c r="O525" s="503">
        <f>SUMIF($A$10:$A$333,$A525,O$10:O$333)</f>
        <v>56</v>
      </c>
      <c r="P525" s="504">
        <f>SUMIF($A$10:$A$328,$A525,P$10:P$328)</f>
        <v>0</v>
      </c>
      <c r="Q525" s="505">
        <f>SUMIF($A$10:$A$328,$A525,Q$10:Q$328)</f>
        <v>0</v>
      </c>
      <c r="R525" s="506">
        <f>SUMIF($A$10:$A$328,$A525,R$10:R$328)</f>
        <v>0</v>
      </c>
      <c r="S525" s="507"/>
      <c r="T525" s="508"/>
      <c r="U525" s="509">
        <f>SUMIF($A$10:$A$328,$A525,U$10:U$328)</f>
        <v>56</v>
      </c>
      <c r="V525" s="510"/>
      <c r="W525" s="510"/>
    </row>
    <row r="526" spans="1:23" ht="12" customHeight="1">
      <c r="A526" s="498">
        <v>423700</v>
      </c>
      <c r="B526" s="499"/>
      <c r="C526" s="500"/>
      <c r="D526" s="501"/>
      <c r="E526" s="501"/>
      <c r="F526" s="501"/>
      <c r="G526" s="501"/>
      <c r="H526" s="501"/>
      <c r="I526" s="502"/>
      <c r="J526" s="503">
        <f>SUMIF($A$10:$A$333,$A526,J$10:J$333)</f>
        <v>0</v>
      </c>
      <c r="K526" s="503">
        <f>SUMIF($A$10:$A$333,$A526,K$10:K$333)</f>
        <v>0</v>
      </c>
      <c r="L526" s="503">
        <f>SUMIF($A$10:$A$333,$A526,L$10:L$333)</f>
        <v>0</v>
      </c>
      <c r="M526" s="511">
        <f>SUMIF($A$10:$A$328,$A526,M$10:M$328)</f>
        <v>0</v>
      </c>
      <c r="N526" s="503">
        <f>SUMIF($A$10:$A$333,$A526,N$10:N$333)</f>
        <v>16</v>
      </c>
      <c r="O526" s="503">
        <f>SUMIF($A$10:$A$333,$A526,O$10:O$333)</f>
        <v>16</v>
      </c>
      <c r="P526" s="504">
        <f>SUMIF($A$10:$A$328,$A526,P$10:P$328)</f>
        <v>0</v>
      </c>
      <c r="Q526" s="505">
        <f>SUMIF($A$10:$A$328,$A526,Q$10:Q$328)</f>
        <v>0</v>
      </c>
      <c r="R526" s="506">
        <f>SUMIF($A$10:$A$328,$A526,R$10:R$328)</f>
        <v>0</v>
      </c>
      <c r="S526" s="507"/>
      <c r="T526" s="508"/>
      <c r="U526" s="509">
        <f>SUMIF($A$10:$A$328,$A526,U$10:U$328)</f>
        <v>16</v>
      </c>
      <c r="V526" s="510"/>
      <c r="W526" s="510"/>
    </row>
    <row r="527" spans="1:23" ht="12" customHeight="1">
      <c r="A527" s="498">
        <v>423701</v>
      </c>
      <c r="B527" s="499"/>
      <c r="C527" s="500"/>
      <c r="D527" s="501"/>
      <c r="E527" s="501"/>
      <c r="F527" s="501"/>
      <c r="G527" s="501"/>
      <c r="H527" s="501"/>
      <c r="I527" s="502"/>
      <c r="J527" s="503">
        <f>SUMIF($A$10:$A$333,$A527,J$10:J$333)</f>
        <v>0</v>
      </c>
      <c r="K527" s="503">
        <f>SUMIF($A$10:$A$333,$A527,K$10:K$333)</f>
        <v>0</v>
      </c>
      <c r="L527" s="503">
        <f>SUMIF($A$10:$A$333,$A527,L$10:L$333)</f>
        <v>0</v>
      </c>
      <c r="M527" s="511">
        <f>SUMIF($A$10:$A$328,$A527,M$10:M$328)</f>
        <v>0</v>
      </c>
      <c r="N527" s="503">
        <f>SUMIF($A$10:$A$333,$A527,N$10:N$333)</f>
        <v>16</v>
      </c>
      <c r="O527" s="503">
        <f>SUMIF($A$10:$A$333,$A527,O$10:O$333)</f>
        <v>16</v>
      </c>
      <c r="P527" s="504">
        <f>SUMIF($A$10:$A$328,$A527,P$10:P$328)</f>
        <v>0</v>
      </c>
      <c r="Q527" s="505">
        <f>SUMIF($A$10:$A$328,$A527,Q$10:Q$328)</f>
        <v>0</v>
      </c>
      <c r="R527" s="506">
        <f>SUMIF($A$10:$A$328,$A527,R$10:R$328)</f>
        <v>0</v>
      </c>
      <c r="S527" s="507"/>
      <c r="T527" s="508"/>
      <c r="U527" s="509">
        <f>SUMIF($A$10:$A$328,$A527,U$10:U$328)</f>
        <v>16</v>
      </c>
      <c r="V527" s="510"/>
      <c r="W527" s="510"/>
    </row>
    <row r="528" spans="1:23" ht="12" customHeight="1">
      <c r="A528" s="498">
        <v>424001</v>
      </c>
      <c r="B528" s="499"/>
      <c r="C528" s="500"/>
      <c r="D528" s="501"/>
      <c r="E528" s="501"/>
      <c r="F528" s="501"/>
      <c r="G528" s="501"/>
      <c r="H528" s="501"/>
      <c r="I528" s="502"/>
      <c r="J528" s="503">
        <f>SUMIF($A$10:$A$333,$A528,J$10:J$333)</f>
        <v>0</v>
      </c>
      <c r="K528" s="503">
        <f>SUMIF($A$10:$A$333,$A528,K$10:K$333)</f>
        <v>0</v>
      </c>
      <c r="L528" s="503">
        <f>SUMIF($A$10:$A$333,$A528,L$10:L$333)</f>
        <v>0</v>
      </c>
      <c r="M528" s="511">
        <f>SUMIF($A$10:$A$328,$A528,M$10:M$328)</f>
        <v>0</v>
      </c>
      <c r="N528" s="503">
        <f>SUMIF($A$10:$A$333,$A528,N$10:N$333)</f>
        <v>0</v>
      </c>
      <c r="O528" s="503">
        <f>SUMIF($A$10:$A$333,$A528,O$10:O$333)</f>
        <v>0</v>
      </c>
      <c r="P528" s="504">
        <f>SUMIF($A$10:$A$328,$A528,P$10:P$328)</f>
        <v>0</v>
      </c>
      <c r="Q528" s="505">
        <f>SUMIF($A$10:$A$328,$A528,Q$10:Q$328)</f>
        <v>0</v>
      </c>
      <c r="R528" s="506">
        <f>SUMIF($A$10:$A$328,$A528,R$10:R$328)</f>
        <v>0</v>
      </c>
      <c r="S528" s="507"/>
      <c r="T528" s="508"/>
      <c r="U528" s="509">
        <f>SUMIF($A$10:$A$328,$A528,U$10:U$328)</f>
        <v>0</v>
      </c>
      <c r="V528" s="510"/>
      <c r="W528" s="510"/>
    </row>
    <row r="529" spans="1:23" ht="12" customHeight="1">
      <c r="A529" s="498">
        <v>431000</v>
      </c>
      <c r="B529" s="499"/>
      <c r="C529" s="500"/>
      <c r="D529" s="501"/>
      <c r="E529" s="501"/>
      <c r="F529" s="501"/>
      <c r="G529" s="501"/>
      <c r="H529" s="501"/>
      <c r="I529" s="502"/>
      <c r="J529" s="503">
        <f>SUMIF($A$10:$A$333,$A529,J$10:J$333)</f>
        <v>0</v>
      </c>
      <c r="K529" s="503">
        <f>SUMIF($A$10:$A$333,$A529,K$10:K$333)</f>
        <v>0</v>
      </c>
      <c r="L529" s="503">
        <f>SUMIF($A$10:$A$333,$A529,L$10:L$333)</f>
        <v>0</v>
      </c>
      <c r="M529" s="511">
        <f>SUMIF($A$10:$A$328,$A529,M$10:M$328)</f>
        <v>0</v>
      </c>
      <c r="N529" s="503">
        <f>SUMIF($A$10:$A$333,$A529,N$10:N$333)</f>
        <v>0</v>
      </c>
      <c r="O529" s="503">
        <f>SUMIF($A$10:$A$333,$A529,O$10:O$333)</f>
        <v>0</v>
      </c>
      <c r="P529" s="504">
        <f>SUMIF($A$10:$A$328,$A529,P$10:P$328)</f>
        <v>0</v>
      </c>
      <c r="Q529" s="505">
        <f>SUMIF($A$10:$A$328,$A529,Q$10:Q$328)</f>
        <v>0</v>
      </c>
      <c r="R529" s="506">
        <f>SUMIF($A$10:$A$328,$A529,R$10:R$328)</f>
        <v>0</v>
      </c>
      <c r="S529" s="507"/>
      <c r="T529" s="508"/>
      <c r="U529" s="509">
        <f>SUMIF($A$10:$A$328,$A529,U$10:U$328)</f>
        <v>0</v>
      </c>
      <c r="V529" s="510"/>
      <c r="W529" s="510"/>
    </row>
    <row r="530" spans="1:23" ht="12" customHeight="1">
      <c r="A530" s="498">
        <v>431001</v>
      </c>
      <c r="B530" s="499"/>
      <c r="C530" s="500"/>
      <c r="D530" s="501"/>
      <c r="E530" s="501"/>
      <c r="F530" s="501"/>
      <c r="G530" s="501"/>
      <c r="H530" s="501"/>
      <c r="I530" s="502"/>
      <c r="J530" s="503">
        <f>SUMIF($A$10:$A$333,$A530,J$10:J$333)</f>
        <v>0</v>
      </c>
      <c r="K530" s="503">
        <f>SUMIF($A$10:$A$333,$A530,K$10:K$333)</f>
        <v>0</v>
      </c>
      <c r="L530" s="503">
        <f>SUMIF($A$10:$A$333,$A530,L$10:L$333)</f>
        <v>0</v>
      </c>
      <c r="M530" s="511">
        <f>SUMIF($A$10:$A$328,$A530,M$10:M$328)</f>
        <v>0</v>
      </c>
      <c r="N530" s="503">
        <f>SUMIF($A$10:$A$333,$A530,N$10:N$333)</f>
        <v>0</v>
      </c>
      <c r="O530" s="503">
        <f>SUMIF($A$10:$A$333,$A530,O$10:O$333)</f>
        <v>0</v>
      </c>
      <c r="P530" s="504">
        <f>SUMIF($A$10:$A$328,$A530,P$10:P$328)</f>
        <v>0</v>
      </c>
      <c r="Q530" s="505">
        <f>SUMIF($A$10:$A$328,$A530,Q$10:Q$328)</f>
        <v>0</v>
      </c>
      <c r="R530" s="506">
        <f>SUMIF($A$10:$A$328,$A530,R$10:R$328)</f>
        <v>0</v>
      </c>
      <c r="S530" s="507"/>
      <c r="T530" s="508"/>
      <c r="U530" s="509">
        <f>SUMIF($A$10:$A$328,$A530,U$10:U$328)</f>
        <v>0</v>
      </c>
      <c r="V530" s="510"/>
      <c r="W530" s="510"/>
    </row>
    <row r="531" spans="1:23" ht="12" customHeight="1">
      <c r="A531" s="498">
        <v>433000</v>
      </c>
      <c r="B531" s="499"/>
      <c r="C531" s="500"/>
      <c r="D531" s="501"/>
      <c r="E531" s="501"/>
      <c r="F531" s="501"/>
      <c r="G531" s="501"/>
      <c r="H531" s="501"/>
      <c r="I531" s="502"/>
      <c r="J531" s="503">
        <f>SUMIF($A$10:$A$333,$A531,J$10:J$333)</f>
        <v>24</v>
      </c>
      <c r="K531" s="503">
        <f>SUMIF($A$10:$A$333,$A531,K$10:K$333)</f>
        <v>8</v>
      </c>
      <c r="L531" s="503">
        <f>SUMIF($A$10:$A$333,$A531,L$10:L$333)</f>
        <v>0</v>
      </c>
      <c r="M531" s="511">
        <f>SUMIF($A$10:$A$328,$A531,M$10:M$328)</f>
        <v>0</v>
      </c>
      <c r="N531" s="503">
        <f>SUMIF($A$10:$A$333,$A531,N$10:N$333)</f>
        <v>0</v>
      </c>
      <c r="O531" s="503">
        <f>SUMIF($A$10:$A$333,$A531,O$10:O$333)</f>
        <v>32</v>
      </c>
      <c r="P531" s="504">
        <f>SUMIF($A$10:$A$328,$A531,P$10:P$328)</f>
        <v>0</v>
      </c>
      <c r="Q531" s="505">
        <f>SUMIF($A$10:$A$328,$A531,Q$10:Q$328)</f>
        <v>0</v>
      </c>
      <c r="R531" s="506">
        <f>SUMIF($A$10:$A$328,$A531,R$10:R$328)</f>
        <v>0</v>
      </c>
      <c r="S531" s="507"/>
      <c r="T531" s="508"/>
      <c r="U531" s="509">
        <f>SUMIF($A$10:$A$328,$A531,U$10:U$328)</f>
        <v>32</v>
      </c>
      <c r="V531" s="510"/>
      <c r="W531" s="510"/>
    </row>
    <row r="532" spans="1:23" ht="12" customHeight="1">
      <c r="A532" s="498">
        <v>433001</v>
      </c>
      <c r="B532" s="499"/>
      <c r="C532" s="500"/>
      <c r="D532" s="501"/>
      <c r="E532" s="501"/>
      <c r="F532" s="501"/>
      <c r="G532" s="501"/>
      <c r="H532" s="501"/>
      <c r="I532" s="502"/>
      <c r="J532" s="503">
        <f>SUMIF($A$10:$A$333,$A532,J$10:J$333)</f>
        <v>11</v>
      </c>
      <c r="K532" s="503">
        <f>SUMIF($A$10:$A$333,$A532,K$10:K$333)</f>
        <v>5</v>
      </c>
      <c r="L532" s="503">
        <f>SUMIF($A$10:$A$333,$A532,L$10:L$333)</f>
        <v>0</v>
      </c>
      <c r="M532" s="511">
        <f>SUMIF($A$10:$A$328,$A532,M$10:M$328)</f>
        <v>0</v>
      </c>
      <c r="N532" s="503">
        <f>SUMIF($A$10:$A$333,$A532,N$10:N$333)</f>
        <v>0</v>
      </c>
      <c r="O532" s="503">
        <f>SUMIF($A$10:$A$333,$A532,O$10:O$333)</f>
        <v>16</v>
      </c>
      <c r="P532" s="504">
        <f>SUMIF($A$10:$A$328,$A532,P$10:P$328)</f>
        <v>0</v>
      </c>
      <c r="Q532" s="505">
        <f>SUMIF($A$10:$A$328,$A532,Q$10:Q$328)</f>
        <v>0</v>
      </c>
      <c r="R532" s="506">
        <f>SUMIF($A$10:$A$328,$A532,R$10:R$328)</f>
        <v>0</v>
      </c>
      <c r="S532" s="507"/>
      <c r="T532" s="508"/>
      <c r="U532" s="509">
        <f>SUMIF($A$10:$A$328,$A532,U$10:U$328)</f>
        <v>16</v>
      </c>
      <c r="V532" s="510"/>
      <c r="W532" s="510"/>
    </row>
    <row r="533" spans="1:23" ht="12" customHeight="1">
      <c r="A533" s="498">
        <v>433010</v>
      </c>
      <c r="B533" s="499"/>
      <c r="C533" s="500"/>
      <c r="D533" s="501"/>
      <c r="E533" s="501"/>
      <c r="F533" s="501"/>
      <c r="G533" s="501"/>
      <c r="H533" s="501"/>
      <c r="I533" s="502"/>
      <c r="J533" s="503">
        <f>SUMIF($A$10:$A$333,$A533,J$10:J$333)</f>
        <v>0</v>
      </c>
      <c r="K533" s="503">
        <f>SUMIF($A$10:$A$333,$A533,K$10:K$333)</f>
        <v>5</v>
      </c>
      <c r="L533" s="503">
        <f>SUMIF($A$10:$A$333,$A533,L$10:L$333)</f>
        <v>0</v>
      </c>
      <c r="M533" s="511">
        <f>SUMIF($A$10:$A$328,$A533,M$10:M$328)</f>
        <v>0</v>
      </c>
      <c r="N533" s="503">
        <f>SUMIF($A$10:$A$333,$A533,N$10:N$333)</f>
        <v>0</v>
      </c>
      <c r="O533" s="503">
        <f>SUMIF($A$10:$A$333,$A533,O$10:O$333)</f>
        <v>5</v>
      </c>
      <c r="P533" s="504">
        <f>SUMIF($A$10:$A$328,$A533,P$10:P$328)</f>
        <v>0</v>
      </c>
      <c r="Q533" s="505">
        <f>SUMIF($A$10:$A$328,$A533,Q$10:Q$328)</f>
        <v>0</v>
      </c>
      <c r="R533" s="506">
        <f>SUMIF($A$10:$A$328,$A533,R$10:R$328)</f>
        <v>0</v>
      </c>
      <c r="S533" s="507"/>
      <c r="T533" s="508"/>
      <c r="U533" s="509">
        <f>SUMIF($A$10:$A$328,$A533,U$10:U$328)</f>
        <v>5</v>
      </c>
      <c r="V533" s="510"/>
      <c r="W533" s="510"/>
    </row>
    <row r="534" spans="1:23" ht="12" customHeight="1">
      <c r="A534" s="498">
        <v>433011</v>
      </c>
      <c r="B534" s="499"/>
      <c r="C534" s="500"/>
      <c r="D534" s="501"/>
      <c r="E534" s="501"/>
      <c r="F534" s="501"/>
      <c r="G534" s="501"/>
      <c r="H534" s="501"/>
      <c r="I534" s="502"/>
      <c r="J534" s="503">
        <f>SUMIF($A$10:$A$333,$A534,J$10:J$333)</f>
        <v>0</v>
      </c>
      <c r="K534" s="503">
        <f>SUMIF($A$10:$A$333,$A534,K$10:K$333)</f>
        <v>0</v>
      </c>
      <c r="L534" s="503">
        <f>SUMIF($A$10:$A$333,$A534,L$10:L$333)</f>
        <v>0</v>
      </c>
      <c r="M534" s="511">
        <f>SUMIF($A$10:$A$328,$A534,M$10:M$328)</f>
        <v>0</v>
      </c>
      <c r="N534" s="503">
        <f>SUMIF($A$10:$A$333,$A534,N$10:N$333)</f>
        <v>0</v>
      </c>
      <c r="O534" s="503">
        <f>SUMIF($A$10:$A$333,$A534,O$10:O$333)</f>
        <v>0</v>
      </c>
      <c r="P534" s="504">
        <f>SUMIF($A$10:$A$328,$A534,P$10:P$328)</f>
        <v>0</v>
      </c>
      <c r="Q534" s="505">
        <f>SUMIF($A$10:$A$328,$A534,Q$10:Q$328)</f>
        <v>0</v>
      </c>
      <c r="R534" s="506">
        <f>SUMIF($A$10:$A$328,$A534,R$10:R$328)</f>
        <v>0</v>
      </c>
      <c r="S534" s="507"/>
      <c r="T534" s="508"/>
      <c r="U534" s="509">
        <f>SUMIF($A$10:$A$328,$A534,U$10:U$328)</f>
        <v>0</v>
      </c>
      <c r="V534" s="510"/>
      <c r="W534" s="510"/>
    </row>
    <row r="535" spans="1:23" ht="12" customHeight="1">
      <c r="A535" s="498">
        <v>433051</v>
      </c>
      <c r="B535" s="499"/>
      <c r="C535" s="500"/>
      <c r="D535" s="501"/>
      <c r="E535" s="501"/>
      <c r="F535" s="501"/>
      <c r="G535" s="501"/>
      <c r="H535" s="501"/>
      <c r="I535" s="502"/>
      <c r="J535" s="503">
        <f>SUMIF($A$10:$A$333,$A535,J$10:J$333)</f>
        <v>0</v>
      </c>
      <c r="K535" s="503">
        <f>SUMIF($A$10:$A$333,$A535,K$10:K$333)</f>
        <v>0</v>
      </c>
      <c r="L535" s="503">
        <f>SUMIF($A$10:$A$333,$A535,L$10:L$333)</f>
        <v>0</v>
      </c>
      <c r="M535" s="511">
        <f>SUMIF($A$10:$A$328,$A535,M$10:M$328)</f>
        <v>0</v>
      </c>
      <c r="N535" s="503">
        <f>SUMIF($A$10:$A$333,$A535,N$10:N$333)</f>
        <v>0</v>
      </c>
      <c r="O535" s="503">
        <f>SUMIF($A$10:$A$333,$A535,O$10:O$333)</f>
        <v>0</v>
      </c>
      <c r="P535" s="504">
        <f>SUMIF($A$10:$A$328,$A535,P$10:P$328)</f>
        <v>0</v>
      </c>
      <c r="Q535" s="505">
        <f>SUMIF($A$10:$A$328,$A535,Q$10:Q$328)</f>
        <v>0</v>
      </c>
      <c r="R535" s="506">
        <f>SUMIF($A$10:$A$328,$A535,R$10:R$328)</f>
        <v>0</v>
      </c>
      <c r="S535" s="507"/>
      <c r="T535" s="508"/>
      <c r="U535" s="509">
        <f>SUMIF($A$10:$A$328,$A535,U$10:U$328)</f>
        <v>0</v>
      </c>
      <c r="V535" s="510"/>
      <c r="W535" s="510"/>
    </row>
    <row r="536" spans="1:23" ht="12" customHeight="1">
      <c r="A536" s="498">
        <v>433060</v>
      </c>
      <c r="B536" s="499"/>
      <c r="C536" s="500"/>
      <c r="D536" s="501"/>
      <c r="E536" s="501"/>
      <c r="F536" s="501"/>
      <c r="G536" s="501"/>
      <c r="H536" s="501"/>
      <c r="I536" s="502"/>
      <c r="J536" s="503">
        <f>SUMIF($A$10:$A$333,$A536,J$10:J$333)</f>
        <v>0</v>
      </c>
      <c r="K536" s="503">
        <f>SUMIF($A$10:$A$333,$A536,K$10:K$333)</f>
        <v>0</v>
      </c>
      <c r="L536" s="503">
        <f>SUMIF($A$10:$A$333,$A536,L$10:L$333)</f>
        <v>8</v>
      </c>
      <c r="M536" s="511">
        <f>SUMIF($A$10:$A$328,$A536,M$10:M$328)</f>
        <v>0</v>
      </c>
      <c r="N536" s="503">
        <f>SUMIF($A$10:$A$333,$A536,N$10:N$333)</f>
        <v>0</v>
      </c>
      <c r="O536" s="503">
        <f>SUMIF($A$10:$A$333,$A536,O$10:O$333)</f>
        <v>8</v>
      </c>
      <c r="P536" s="504">
        <f>SUMIF($A$10:$A$328,$A536,P$10:P$328)</f>
        <v>0</v>
      </c>
      <c r="Q536" s="505">
        <f>SUMIF($A$10:$A$328,$A536,Q$10:Q$328)</f>
        <v>0</v>
      </c>
      <c r="R536" s="506">
        <f>SUMIF($A$10:$A$328,$A536,R$10:R$328)</f>
        <v>0</v>
      </c>
      <c r="S536" s="507"/>
      <c r="T536" s="508"/>
      <c r="U536" s="509">
        <f>SUMIF($A$10:$A$328,$A536,U$10:U$328)</f>
        <v>8</v>
      </c>
      <c r="V536" s="510"/>
      <c r="W536" s="510"/>
    </row>
    <row r="537" spans="1:23" ht="12" customHeight="1">
      <c r="A537" s="498">
        <v>433061</v>
      </c>
      <c r="B537" s="499"/>
      <c r="C537" s="500"/>
      <c r="D537" s="501"/>
      <c r="E537" s="501"/>
      <c r="F537" s="501"/>
      <c r="G537" s="501"/>
      <c r="H537" s="501"/>
      <c r="I537" s="502"/>
      <c r="J537" s="503">
        <f>SUMIF($A$10:$A$333,$A537,J$10:J$333)</f>
        <v>0</v>
      </c>
      <c r="K537" s="503">
        <f>SUMIF($A$10:$A$333,$A537,K$10:K$333)</f>
        <v>0</v>
      </c>
      <c r="L537" s="503">
        <f>SUMIF($A$10:$A$333,$A537,L$10:L$333)</f>
        <v>0</v>
      </c>
      <c r="M537" s="511">
        <f>SUMIF($A$10:$A$328,$A537,M$10:M$328)</f>
        <v>0</v>
      </c>
      <c r="N537" s="503">
        <f>SUMIF($A$10:$A$333,$A537,N$10:N$333)</f>
        <v>0</v>
      </c>
      <c r="O537" s="503">
        <f>SUMIF($A$10:$A$333,$A537,O$10:O$333)</f>
        <v>0</v>
      </c>
      <c r="P537" s="504">
        <f>SUMIF($A$10:$A$328,$A537,P$10:P$328)</f>
        <v>0</v>
      </c>
      <c r="Q537" s="505">
        <f>SUMIF($A$10:$A$328,$A537,Q$10:Q$328)</f>
        <v>0</v>
      </c>
      <c r="R537" s="506">
        <f>SUMIF($A$10:$A$328,$A537,R$10:R$328)</f>
        <v>0</v>
      </c>
      <c r="S537" s="507"/>
      <c r="T537" s="508"/>
      <c r="U537" s="509">
        <f>SUMIF($A$10:$A$328,$A537,U$10:U$328)</f>
        <v>0</v>
      </c>
      <c r="V537" s="510"/>
      <c r="W537" s="510"/>
    </row>
    <row r="538" spans="1:23" ht="12" customHeight="1">
      <c r="A538" s="498">
        <v>433064</v>
      </c>
      <c r="B538" s="499"/>
      <c r="C538" s="500"/>
      <c r="D538" s="501"/>
      <c r="E538" s="501"/>
      <c r="F538" s="501"/>
      <c r="G538" s="501"/>
      <c r="H538" s="501"/>
      <c r="I538" s="502"/>
      <c r="J538" s="503">
        <f>SUMIF($A$10:$A$333,$A538,J$10:J$333)</f>
        <v>0</v>
      </c>
      <c r="K538" s="503">
        <f>SUMIF($A$10:$A$333,$A538,K$10:K$333)</f>
        <v>0</v>
      </c>
      <c r="L538" s="503">
        <f>SUMIF($A$10:$A$333,$A538,L$10:L$333)</f>
        <v>0</v>
      </c>
      <c r="M538" s="511">
        <f>SUMIF($A$10:$A$328,$A538,M$10:M$328)</f>
        <v>0</v>
      </c>
      <c r="N538" s="503">
        <f>SUMIF($A$10:$A$333,$A538,N$10:N$333)</f>
        <v>0</v>
      </c>
      <c r="O538" s="503">
        <f>SUMIF($A$10:$A$333,$A538,O$10:O$333)</f>
        <v>0</v>
      </c>
      <c r="P538" s="504">
        <f>SUMIF($A$10:$A$328,$A538,P$10:P$328)</f>
        <v>0</v>
      </c>
      <c r="Q538" s="505">
        <f>SUMIF($A$10:$A$328,$A538,Q$10:Q$328)</f>
        <v>0</v>
      </c>
      <c r="R538" s="506">
        <f>SUMIF($A$10:$A$328,$A538,R$10:R$328)</f>
        <v>0</v>
      </c>
      <c r="S538" s="507"/>
      <c r="T538" s="508"/>
      <c r="U538" s="509">
        <f>SUMIF($A$10:$A$328,$A538,U$10:U$328)</f>
        <v>0</v>
      </c>
      <c r="V538" s="510"/>
      <c r="W538" s="510"/>
    </row>
    <row r="539" spans="1:23" ht="12" customHeight="1">
      <c r="A539" s="498">
        <v>433071</v>
      </c>
      <c r="B539" s="499"/>
      <c r="C539" s="500"/>
      <c r="D539" s="501"/>
      <c r="E539" s="501"/>
      <c r="F539" s="501"/>
      <c r="G539" s="501"/>
      <c r="H539" s="501"/>
      <c r="I539" s="502"/>
      <c r="J539" s="503">
        <f>SUMIF($A$10:$A$333,$A539,J$10:J$333)</f>
        <v>0</v>
      </c>
      <c r="K539" s="503">
        <f>SUMIF($A$10:$A$333,$A539,K$10:K$333)</f>
        <v>0</v>
      </c>
      <c r="L539" s="503">
        <f>SUMIF($A$10:$A$333,$A539,L$10:L$333)</f>
        <v>0</v>
      </c>
      <c r="M539" s="511">
        <f>SUMIF($A$10:$A$328,$A539,M$10:M$328)</f>
        <v>0</v>
      </c>
      <c r="N539" s="503">
        <f>SUMIF($A$10:$A$333,$A539,N$10:N$333)</f>
        <v>0</v>
      </c>
      <c r="O539" s="503">
        <f>SUMIF($A$10:$A$333,$A539,O$10:O$333)</f>
        <v>0</v>
      </c>
      <c r="P539" s="504">
        <f>SUMIF($A$10:$A$328,$A539,P$10:P$328)</f>
        <v>0</v>
      </c>
      <c r="Q539" s="505">
        <f>SUMIF($A$10:$A$328,$A539,Q$10:Q$328)</f>
        <v>0</v>
      </c>
      <c r="R539" s="506">
        <f>SUMIF($A$10:$A$328,$A539,R$10:R$328)</f>
        <v>0</v>
      </c>
      <c r="S539" s="507"/>
      <c r="T539" s="508"/>
      <c r="U539" s="509">
        <f>SUMIF($A$10:$A$328,$A539,U$10:U$328)</f>
        <v>0</v>
      </c>
      <c r="V539" s="510"/>
      <c r="W539" s="510"/>
    </row>
    <row r="540" spans="1:23" ht="12" customHeight="1">
      <c r="A540" s="498">
        <v>433081</v>
      </c>
      <c r="B540" s="499"/>
      <c r="C540" s="500"/>
      <c r="D540" s="501"/>
      <c r="E540" s="501"/>
      <c r="F540" s="501"/>
      <c r="G540" s="501"/>
      <c r="H540" s="501"/>
      <c r="I540" s="502"/>
      <c r="J540" s="503">
        <f>SUMIF($A$10:$A$333,$A540,J$10:J$333)</f>
        <v>0</v>
      </c>
      <c r="K540" s="503">
        <f>SUMIF($A$10:$A$333,$A540,K$10:K$333)</f>
        <v>0</v>
      </c>
      <c r="L540" s="503">
        <f>SUMIF($A$10:$A$333,$A540,L$10:L$333)</f>
        <v>0</v>
      </c>
      <c r="M540" s="511">
        <f>SUMIF($A$10:$A$328,$A540,M$10:M$328)</f>
        <v>0</v>
      </c>
      <c r="N540" s="503">
        <f>SUMIF($A$10:$A$333,$A540,N$10:N$333)</f>
        <v>0</v>
      </c>
      <c r="O540" s="503">
        <f>SUMIF($A$10:$A$333,$A540,O$10:O$333)</f>
        <v>0</v>
      </c>
      <c r="P540" s="504">
        <f>SUMIF($A$10:$A$328,$A540,P$10:P$328)</f>
        <v>0</v>
      </c>
      <c r="Q540" s="505">
        <f>SUMIF($A$10:$A$328,$A540,Q$10:Q$328)</f>
        <v>0</v>
      </c>
      <c r="R540" s="506">
        <f>SUMIF($A$10:$A$328,$A540,R$10:R$328)</f>
        <v>0</v>
      </c>
      <c r="S540" s="507"/>
      <c r="T540" s="508"/>
      <c r="U540" s="509">
        <f>SUMIF($A$10:$A$328,$A540,U$10:U$328)</f>
        <v>0</v>
      </c>
      <c r="V540" s="510"/>
      <c r="W540" s="510"/>
    </row>
    <row r="541" spans="1:23" ht="12" customHeight="1">
      <c r="A541" s="498">
        <v>433091</v>
      </c>
      <c r="B541" s="499"/>
      <c r="C541" s="500"/>
      <c r="D541" s="501"/>
      <c r="E541" s="501"/>
      <c r="F541" s="501"/>
      <c r="G541" s="501"/>
      <c r="H541" s="501"/>
      <c r="I541" s="502"/>
      <c r="J541" s="503">
        <f>SUMIF($A$10:$A$333,$A541,J$10:J$333)</f>
        <v>0</v>
      </c>
      <c r="K541" s="503">
        <f>SUMIF($A$10:$A$333,$A541,K$10:K$333)</f>
        <v>0</v>
      </c>
      <c r="L541" s="503">
        <f>SUMIF($A$10:$A$333,$A541,L$10:L$333)</f>
        <v>0</v>
      </c>
      <c r="M541" s="511">
        <f>SUMIF($A$10:$A$328,$A541,M$10:M$328)</f>
        <v>0</v>
      </c>
      <c r="N541" s="503">
        <f>SUMIF($A$10:$A$333,$A541,N$10:N$333)</f>
        <v>0</v>
      </c>
      <c r="O541" s="503">
        <f>SUMIF($A$10:$A$333,$A541,O$10:O$333)</f>
        <v>0</v>
      </c>
      <c r="P541" s="504">
        <f>SUMIF($A$10:$A$328,$A541,P$10:P$328)</f>
        <v>0</v>
      </c>
      <c r="Q541" s="505">
        <f>SUMIF($A$10:$A$328,$A541,Q$10:Q$328)</f>
        <v>0</v>
      </c>
      <c r="R541" s="506">
        <f>SUMIF($A$10:$A$328,$A541,R$10:R$328)</f>
        <v>0</v>
      </c>
      <c r="S541" s="507"/>
      <c r="T541" s="508"/>
      <c r="U541" s="509">
        <f>SUMIF($A$10:$A$328,$A541,U$10:U$328)</f>
        <v>0</v>
      </c>
      <c r="V541" s="510"/>
      <c r="W541" s="510"/>
    </row>
    <row r="542" spans="1:23" ht="12" customHeight="1">
      <c r="A542" s="498">
        <v>433092</v>
      </c>
      <c r="B542" s="499"/>
      <c r="C542" s="500"/>
      <c r="D542" s="501"/>
      <c r="E542" s="501"/>
      <c r="F542" s="501"/>
      <c r="G542" s="501"/>
      <c r="H542" s="501"/>
      <c r="I542" s="502"/>
      <c r="J542" s="503">
        <f>SUMIF($A$10:$A$333,$A542,J$10:J$333)</f>
        <v>0</v>
      </c>
      <c r="K542" s="503">
        <f>SUMIF($A$10:$A$333,$A542,K$10:K$333)</f>
        <v>0</v>
      </c>
      <c r="L542" s="503">
        <f>SUMIF($A$10:$A$333,$A542,L$10:L$333)</f>
        <v>0</v>
      </c>
      <c r="M542" s="511">
        <f>SUMIF($A$10:$A$328,$A542,M$10:M$328)</f>
        <v>0</v>
      </c>
      <c r="N542" s="503">
        <f>SUMIF($A$10:$A$333,$A542,N$10:N$333)</f>
        <v>0</v>
      </c>
      <c r="O542" s="503">
        <f>SUMIF($A$10:$A$333,$A542,O$10:O$333)</f>
        <v>0</v>
      </c>
      <c r="P542" s="504">
        <f>SUMIF($A$10:$A$328,$A542,P$10:P$328)</f>
        <v>0</v>
      </c>
      <c r="Q542" s="505">
        <f>SUMIF($A$10:$A$328,$A542,Q$10:Q$328)</f>
        <v>0</v>
      </c>
      <c r="R542" s="506">
        <f>SUMIF($A$10:$A$328,$A542,R$10:R$328)</f>
        <v>0</v>
      </c>
      <c r="S542" s="507"/>
      <c r="T542" s="508"/>
      <c r="U542" s="509">
        <f>SUMIF($A$10:$A$328,$A542,U$10:U$328)</f>
        <v>0</v>
      </c>
      <c r="V542" s="510"/>
      <c r="W542" s="510"/>
    </row>
    <row r="543" spans="1:23" ht="12" customHeight="1">
      <c r="A543" s="498">
        <v>433093</v>
      </c>
      <c r="B543" s="499"/>
      <c r="C543" s="500"/>
      <c r="D543" s="501"/>
      <c r="E543" s="501"/>
      <c r="F543" s="501"/>
      <c r="G543" s="501"/>
      <c r="H543" s="501"/>
      <c r="I543" s="502"/>
      <c r="J543" s="503">
        <f>SUMIF($A$10:$A$333,$A543,J$10:J$333)</f>
        <v>0</v>
      </c>
      <c r="K543" s="503">
        <f>SUMIF($A$10:$A$333,$A543,K$10:K$333)</f>
        <v>0</v>
      </c>
      <c r="L543" s="503">
        <f>SUMIF($A$10:$A$333,$A543,L$10:L$333)</f>
        <v>0</v>
      </c>
      <c r="M543" s="511">
        <f>SUMIF($A$10:$A$328,$A543,M$10:M$328)</f>
        <v>0</v>
      </c>
      <c r="N543" s="503">
        <f>SUMIF($A$10:$A$333,$A543,N$10:N$333)</f>
        <v>0</v>
      </c>
      <c r="O543" s="503">
        <f>SUMIF($A$10:$A$333,$A543,O$10:O$333)</f>
        <v>0</v>
      </c>
      <c r="P543" s="504">
        <f>SUMIF($A$10:$A$328,$A543,P$10:P$328)</f>
        <v>0</v>
      </c>
      <c r="Q543" s="505">
        <f>SUMIF($A$10:$A$328,$A543,Q$10:Q$328)</f>
        <v>0</v>
      </c>
      <c r="R543" s="506">
        <f>SUMIF($A$10:$A$328,$A543,R$10:R$328)</f>
        <v>0</v>
      </c>
      <c r="S543" s="507"/>
      <c r="T543" s="508"/>
      <c r="U543" s="509">
        <f>SUMIF($A$10:$A$328,$A543,U$10:U$328)</f>
        <v>0</v>
      </c>
      <c r="V543" s="510"/>
      <c r="W543" s="510"/>
    </row>
    <row r="544" spans="1:23" ht="12" customHeight="1">
      <c r="A544" s="498">
        <v>433094</v>
      </c>
      <c r="B544" s="499"/>
      <c r="C544" s="500"/>
      <c r="D544" s="501"/>
      <c r="E544" s="501"/>
      <c r="F544" s="501"/>
      <c r="G544" s="501"/>
      <c r="H544" s="501"/>
      <c r="I544" s="502"/>
      <c r="J544" s="503">
        <f>SUMIF($A$10:$A$333,$A544,J$10:J$333)</f>
        <v>0</v>
      </c>
      <c r="K544" s="503">
        <f>SUMIF($A$10:$A$333,$A544,K$10:K$333)</f>
        <v>0</v>
      </c>
      <c r="L544" s="503">
        <f>SUMIF($A$10:$A$333,$A544,L$10:L$333)</f>
        <v>0</v>
      </c>
      <c r="M544" s="511">
        <f>SUMIF($A$10:$A$328,$A544,M$10:M$328)</f>
        <v>0</v>
      </c>
      <c r="N544" s="503">
        <f>SUMIF($A$10:$A$333,$A544,N$10:N$333)</f>
        <v>0</v>
      </c>
      <c r="O544" s="503">
        <f>SUMIF($A$10:$A$333,$A544,O$10:O$333)</f>
        <v>0</v>
      </c>
      <c r="P544" s="504">
        <f>SUMIF($A$10:$A$328,$A544,P$10:P$328)</f>
        <v>0</v>
      </c>
      <c r="Q544" s="505">
        <f>SUMIF($A$10:$A$328,$A544,Q$10:Q$328)</f>
        <v>0</v>
      </c>
      <c r="R544" s="506">
        <f>SUMIF($A$10:$A$328,$A544,R$10:R$328)</f>
        <v>0</v>
      </c>
      <c r="S544" s="507"/>
      <c r="T544" s="508"/>
      <c r="U544" s="509">
        <f>SUMIF($A$10:$A$328,$A544,U$10:U$328)</f>
        <v>0</v>
      </c>
      <c r="V544" s="510"/>
      <c r="W544" s="510"/>
    </row>
    <row r="545" spans="1:23" ht="12" customHeight="1">
      <c r="A545" s="498">
        <v>433700</v>
      </c>
      <c r="B545" s="499"/>
      <c r="C545" s="500"/>
      <c r="D545" s="501"/>
      <c r="E545" s="501"/>
      <c r="F545" s="501"/>
      <c r="G545" s="501"/>
      <c r="H545" s="501"/>
      <c r="I545" s="502"/>
      <c r="J545" s="503">
        <f>SUMIF($A$10:$A$333,$A545,J$10:J$333)</f>
        <v>0</v>
      </c>
      <c r="K545" s="503">
        <f>SUMIF($A$10:$A$333,$A545,K$10:K$333)</f>
        <v>0</v>
      </c>
      <c r="L545" s="503">
        <f>SUMIF($A$10:$A$333,$A545,L$10:L$333)</f>
        <v>0</v>
      </c>
      <c r="M545" s="511">
        <f>SUMIF($A$10:$A$328,$A545,M$10:M$328)</f>
        <v>0</v>
      </c>
      <c r="N545" s="503">
        <f>SUMIF($A$10:$A$333,$A545,N$10:N$333)</f>
        <v>0</v>
      </c>
      <c r="O545" s="503">
        <f>SUMIF($A$10:$A$333,$A545,O$10:O$333)</f>
        <v>0</v>
      </c>
      <c r="P545" s="504">
        <f>SUMIF($A$10:$A$328,$A545,P$10:P$328)</f>
        <v>0</v>
      </c>
      <c r="Q545" s="505">
        <f>SUMIF($A$10:$A$328,$A545,Q$10:Q$328)</f>
        <v>0</v>
      </c>
      <c r="R545" s="506">
        <f>SUMIF($A$10:$A$328,$A545,R$10:R$328)</f>
        <v>0</v>
      </c>
      <c r="S545" s="507"/>
      <c r="T545" s="508"/>
      <c r="U545" s="509">
        <f>SUMIF($A$10:$A$328,$A545,U$10:U$328)</f>
        <v>0</v>
      </c>
      <c r="V545" s="510"/>
      <c r="W545" s="510"/>
    </row>
    <row r="546" spans="1:23" ht="12" customHeight="1">
      <c r="A546" s="498">
        <v>433701</v>
      </c>
      <c r="B546" s="499"/>
      <c r="C546" s="500"/>
      <c r="D546" s="501"/>
      <c r="E546" s="501"/>
      <c r="F546" s="501"/>
      <c r="G546" s="501"/>
      <c r="H546" s="501"/>
      <c r="I546" s="502"/>
      <c r="J546" s="503">
        <f>SUMIF($A$10:$A$333,$A546,J$10:J$333)</f>
        <v>0</v>
      </c>
      <c r="K546" s="503">
        <f>SUMIF($A$10:$A$333,$A546,K$10:K$333)</f>
        <v>0</v>
      </c>
      <c r="L546" s="503">
        <f>SUMIF($A$10:$A$333,$A546,L$10:L$333)</f>
        <v>0</v>
      </c>
      <c r="M546" s="511">
        <f>SUMIF($A$10:$A$328,$A546,M$10:M$328)</f>
        <v>0</v>
      </c>
      <c r="N546" s="503">
        <f>SUMIF($A$10:$A$333,$A546,N$10:N$333)</f>
        <v>0</v>
      </c>
      <c r="O546" s="503">
        <f>SUMIF($A$10:$A$333,$A546,O$10:O$333)</f>
        <v>0</v>
      </c>
      <c r="P546" s="504">
        <f>SUMIF($A$10:$A$328,$A546,P$10:P$328)</f>
        <v>0</v>
      </c>
      <c r="Q546" s="505">
        <f>SUMIF($A$10:$A$328,$A546,Q$10:Q$328)</f>
        <v>0</v>
      </c>
      <c r="R546" s="506">
        <f>SUMIF($A$10:$A$328,$A546,R$10:R$328)</f>
        <v>0</v>
      </c>
      <c r="S546" s="507"/>
      <c r="T546" s="508"/>
      <c r="U546" s="509">
        <f>SUMIF($A$10:$A$328,$A546,U$10:U$328)</f>
        <v>0</v>
      </c>
      <c r="V546" s="510"/>
      <c r="W546" s="510"/>
    </row>
    <row r="547" spans="1:23" ht="12" customHeight="1">
      <c r="A547" s="498">
        <v>433760</v>
      </c>
      <c r="B547" s="499"/>
      <c r="C547" s="500"/>
      <c r="D547" s="501"/>
      <c r="E547" s="501"/>
      <c r="F547" s="501"/>
      <c r="G547" s="501"/>
      <c r="H547" s="501"/>
      <c r="I547" s="502"/>
      <c r="J547" s="503">
        <f>SUMIF($A$10:$A$333,$A547,J$10:J$333)</f>
        <v>0</v>
      </c>
      <c r="K547" s="503">
        <f>SUMIF($A$10:$A$333,$A547,K$10:K$333)</f>
        <v>0</v>
      </c>
      <c r="L547" s="503">
        <f>SUMIF($A$10:$A$333,$A547,L$10:L$333)</f>
        <v>16</v>
      </c>
      <c r="M547" s="511">
        <f>SUMIF($A$10:$A$328,$A547,M$10:M$328)</f>
        <v>0</v>
      </c>
      <c r="N547" s="503">
        <f>SUMIF($A$10:$A$333,$A547,N$10:N$333)</f>
        <v>0</v>
      </c>
      <c r="O547" s="503">
        <f>SUMIF($A$10:$A$333,$A547,O$10:O$333)</f>
        <v>16</v>
      </c>
      <c r="P547" s="504">
        <f>SUMIF($A$10:$A$328,$A547,P$10:P$328)</f>
        <v>0</v>
      </c>
      <c r="Q547" s="505">
        <f>SUMIF($A$10:$A$328,$A547,Q$10:Q$328)</f>
        <v>0</v>
      </c>
      <c r="R547" s="506">
        <f>SUMIF($A$10:$A$328,$A547,R$10:R$328)</f>
        <v>0</v>
      </c>
      <c r="S547" s="507"/>
      <c r="T547" s="508"/>
      <c r="U547" s="509">
        <f>SUMIF($A$10:$A$328,$A547,U$10:U$328)</f>
        <v>16</v>
      </c>
      <c r="V547" s="510"/>
      <c r="W547" s="510"/>
    </row>
    <row r="548" spans="1:23" ht="12" customHeight="1">
      <c r="A548" s="498">
        <v>433774</v>
      </c>
      <c r="B548" s="499"/>
      <c r="C548" s="500"/>
      <c r="D548" s="501"/>
      <c r="E548" s="501"/>
      <c r="F548" s="501"/>
      <c r="G548" s="501"/>
      <c r="H548" s="501"/>
      <c r="I548" s="502"/>
      <c r="J548" s="503">
        <f>SUMIF($A$10:$A$333,$A548,J$10:J$333)</f>
        <v>0</v>
      </c>
      <c r="K548" s="503">
        <f>SUMIF($A$10:$A$333,$A548,K$10:K$333)</f>
        <v>0</v>
      </c>
      <c r="L548" s="503">
        <f>SUMIF($A$10:$A$333,$A548,L$10:L$333)</f>
        <v>0</v>
      </c>
      <c r="M548" s="511">
        <f>SUMIF($A$10:$A$328,$A548,M$10:M$328)</f>
        <v>0</v>
      </c>
      <c r="N548" s="503">
        <f>SUMIF($A$10:$A$333,$A548,N$10:N$333)</f>
        <v>0</v>
      </c>
      <c r="O548" s="503">
        <f>SUMIF($A$10:$A$333,$A548,O$10:O$333)</f>
        <v>0</v>
      </c>
      <c r="P548" s="504">
        <f>SUMIF($A$10:$A$328,$A548,P$10:P$328)</f>
        <v>0</v>
      </c>
      <c r="Q548" s="505">
        <f>SUMIF($A$10:$A$328,$A548,Q$10:Q$328)</f>
        <v>0</v>
      </c>
      <c r="R548" s="506">
        <f>SUMIF($A$10:$A$328,$A548,R$10:R$328)</f>
        <v>0</v>
      </c>
      <c r="S548" s="507"/>
      <c r="T548" s="508"/>
      <c r="U548" s="509">
        <f>SUMIF($A$10:$A$328,$A548,U$10:U$328)</f>
        <v>0</v>
      </c>
      <c r="V548" s="510"/>
      <c r="W548" s="510"/>
    </row>
    <row r="549" spans="1:23" ht="12" customHeight="1">
      <c r="A549" s="498">
        <v>433779</v>
      </c>
      <c r="B549" s="499"/>
      <c r="C549" s="500"/>
      <c r="D549" s="501"/>
      <c r="E549" s="501"/>
      <c r="F549" s="501"/>
      <c r="G549" s="501"/>
      <c r="H549" s="501"/>
      <c r="I549" s="502"/>
      <c r="J549" s="503">
        <f>SUMIF($A$10:$A$333,$A549,J$10:J$333)</f>
        <v>0</v>
      </c>
      <c r="K549" s="503">
        <f>SUMIF($A$10:$A$333,$A549,K$10:K$333)</f>
        <v>0</v>
      </c>
      <c r="L549" s="503">
        <f>SUMIF($A$10:$A$333,$A549,L$10:L$333)</f>
        <v>50</v>
      </c>
      <c r="M549" s="511">
        <f>SUMIF($A$10:$A$328,$A549,M$10:M$328)</f>
        <v>0</v>
      </c>
      <c r="N549" s="503">
        <f>SUMIF($A$10:$A$333,$A549,N$10:N$333)</f>
        <v>0</v>
      </c>
      <c r="O549" s="503">
        <f>SUMIF($A$10:$A$333,$A549,O$10:O$333)</f>
        <v>50</v>
      </c>
      <c r="P549" s="504">
        <f>SUMIF($A$10:$A$328,$A549,P$10:P$328)</f>
        <v>0</v>
      </c>
      <c r="Q549" s="505">
        <f>SUMIF($A$10:$A$328,$A549,Q$10:Q$328)</f>
        <v>0</v>
      </c>
      <c r="R549" s="506">
        <f>SUMIF($A$10:$A$328,$A549,R$10:R$328)</f>
        <v>0</v>
      </c>
      <c r="S549" s="507"/>
      <c r="T549" s="508"/>
      <c r="U549" s="509">
        <f>SUMIF($A$10:$A$328,$A549,U$10:U$328)</f>
        <v>50</v>
      </c>
      <c r="V549" s="510"/>
      <c r="W549" s="510"/>
    </row>
    <row r="550" spans="1:23" ht="12" customHeight="1">
      <c r="A550" s="498">
        <v>433780</v>
      </c>
      <c r="B550" s="499"/>
      <c r="C550" s="500"/>
      <c r="D550" s="501"/>
      <c r="E550" s="501"/>
      <c r="F550" s="501"/>
      <c r="G550" s="501"/>
      <c r="H550" s="501"/>
      <c r="I550" s="502"/>
      <c r="J550" s="503">
        <f>SUMIF($A$10:$A$333,$A550,J$10:J$333)</f>
        <v>0</v>
      </c>
      <c r="K550" s="503">
        <f>SUMIF($A$10:$A$333,$A550,K$10:K$333)</f>
        <v>0</v>
      </c>
      <c r="L550" s="503">
        <f>SUMIF($A$10:$A$333,$A550,L$10:L$333)</f>
        <v>10</v>
      </c>
      <c r="M550" s="511">
        <f>SUMIF($A$10:$A$328,$A550,M$10:M$328)</f>
        <v>0</v>
      </c>
      <c r="N550" s="503">
        <f>SUMIF($A$10:$A$333,$A550,N$10:N$333)</f>
        <v>0</v>
      </c>
      <c r="O550" s="503">
        <f>SUMIF($A$10:$A$333,$A550,O$10:O$333)</f>
        <v>10</v>
      </c>
      <c r="P550" s="504">
        <f>SUMIF($A$10:$A$328,$A550,P$10:P$328)</f>
        <v>0</v>
      </c>
      <c r="Q550" s="505">
        <f>SUMIF($A$10:$A$328,$A550,Q$10:Q$328)</f>
        <v>0</v>
      </c>
      <c r="R550" s="506">
        <f>SUMIF($A$10:$A$328,$A550,R$10:R$328)</f>
        <v>0</v>
      </c>
      <c r="S550" s="507"/>
      <c r="T550" s="508"/>
      <c r="U550" s="509">
        <f>SUMIF($A$10:$A$328,$A550,U$10:U$328)</f>
        <v>10</v>
      </c>
      <c r="V550" s="510"/>
      <c r="W550" s="510"/>
    </row>
    <row r="551" spans="1:23" ht="12" customHeight="1">
      <c r="A551" s="498">
        <v>433781</v>
      </c>
      <c r="B551" s="499"/>
      <c r="C551" s="500"/>
      <c r="D551" s="501"/>
      <c r="E551" s="501"/>
      <c r="F551" s="501"/>
      <c r="G551" s="501"/>
      <c r="H551" s="501"/>
      <c r="I551" s="502"/>
      <c r="J551" s="503">
        <f>SUMIF($A$10:$A$333,$A551,J$10:J$333)</f>
        <v>0</v>
      </c>
      <c r="K551" s="503">
        <f>SUMIF($A$10:$A$333,$A551,K$10:K$333)</f>
        <v>0</v>
      </c>
      <c r="L551" s="503">
        <f>SUMIF($A$10:$A$333,$A551,L$10:L$333)</f>
        <v>15</v>
      </c>
      <c r="M551" s="511">
        <f>SUMIF($A$10:$A$328,$A551,M$10:M$328)</f>
        <v>0</v>
      </c>
      <c r="N551" s="503">
        <f>SUMIF($A$10:$A$333,$A551,N$10:N$333)</f>
        <v>0</v>
      </c>
      <c r="O551" s="503">
        <f>SUMIF($A$10:$A$333,$A551,O$10:O$333)</f>
        <v>15</v>
      </c>
      <c r="P551" s="504">
        <f>SUMIF($A$10:$A$328,$A551,P$10:P$328)</f>
        <v>0</v>
      </c>
      <c r="Q551" s="505">
        <f>SUMIF($A$10:$A$328,$A551,Q$10:Q$328)</f>
        <v>0</v>
      </c>
      <c r="R551" s="506">
        <f>SUMIF($A$10:$A$328,$A551,R$10:R$328)</f>
        <v>0</v>
      </c>
      <c r="S551" s="507"/>
      <c r="T551" s="508"/>
      <c r="U551" s="509">
        <f>SUMIF($A$10:$A$328,$A551,U$10:U$328)</f>
        <v>15</v>
      </c>
      <c r="V551" s="510"/>
      <c r="W551" s="510"/>
    </row>
    <row r="552" spans="1:23" ht="12" customHeight="1">
      <c r="A552" s="498">
        <v>433782</v>
      </c>
      <c r="B552" s="499"/>
      <c r="C552" s="500"/>
      <c r="D552" s="501"/>
      <c r="E552" s="501"/>
      <c r="F552" s="501"/>
      <c r="G552" s="501"/>
      <c r="H552" s="501"/>
      <c r="I552" s="502"/>
      <c r="J552" s="503">
        <f>SUMIF($A$10:$A$333,$A552,J$10:J$333)</f>
        <v>0</v>
      </c>
      <c r="K552" s="503">
        <f>SUMIF($A$10:$A$333,$A552,K$10:K$333)</f>
        <v>0</v>
      </c>
      <c r="L552" s="503">
        <f>SUMIF($A$10:$A$333,$A552,L$10:L$333)</f>
        <v>0</v>
      </c>
      <c r="M552" s="511">
        <f>SUMIF($A$10:$A$328,$A552,M$10:M$328)</f>
        <v>0</v>
      </c>
      <c r="N552" s="503">
        <f>SUMIF($A$10:$A$333,$A552,N$10:N$333)</f>
        <v>0</v>
      </c>
      <c r="O552" s="503">
        <f>SUMIF($A$10:$A$333,$A552,O$10:O$333)</f>
        <v>0</v>
      </c>
      <c r="P552" s="504">
        <f>SUMIF($A$10:$A$328,$A552,P$10:P$328)</f>
        <v>0</v>
      </c>
      <c r="Q552" s="505">
        <f>SUMIF($A$10:$A$328,$A552,Q$10:Q$328)</f>
        <v>0</v>
      </c>
      <c r="R552" s="506">
        <f>SUMIF($A$10:$A$328,$A552,R$10:R$328)</f>
        <v>0</v>
      </c>
      <c r="S552" s="507"/>
      <c r="T552" s="508"/>
      <c r="U552" s="509">
        <f>SUMIF($A$10:$A$328,$A552,U$10:U$328)</f>
        <v>0</v>
      </c>
      <c r="V552" s="510"/>
      <c r="W552" s="510"/>
    </row>
    <row r="553" spans="1:23" ht="12" customHeight="1">
      <c r="A553" s="498">
        <v>433783</v>
      </c>
      <c r="B553" s="499"/>
      <c r="C553" s="500"/>
      <c r="D553" s="501"/>
      <c r="E553" s="501"/>
      <c r="F553" s="501"/>
      <c r="G553" s="501"/>
      <c r="H553" s="501"/>
      <c r="I553" s="502"/>
      <c r="J553" s="503">
        <f>SUMIF($A$10:$A$333,$A553,J$10:J$333)</f>
        <v>0</v>
      </c>
      <c r="K553" s="503">
        <f>SUMIF($A$10:$A$333,$A553,K$10:K$333)</f>
        <v>0</v>
      </c>
      <c r="L553" s="503">
        <f>SUMIF($A$10:$A$333,$A553,L$10:L$333)</f>
        <v>0</v>
      </c>
      <c r="M553" s="511">
        <f>SUMIF($A$10:$A$328,$A553,M$10:M$328)</f>
        <v>0</v>
      </c>
      <c r="N553" s="503">
        <f>SUMIF($A$10:$A$333,$A553,N$10:N$333)</f>
        <v>0</v>
      </c>
      <c r="O553" s="503">
        <f>SUMIF($A$10:$A$333,$A553,O$10:O$333)</f>
        <v>0</v>
      </c>
      <c r="P553" s="504">
        <f>SUMIF($A$10:$A$328,$A553,P$10:P$328)</f>
        <v>0</v>
      </c>
      <c r="Q553" s="505">
        <f>SUMIF($A$10:$A$328,$A553,Q$10:Q$328)</f>
        <v>0</v>
      </c>
      <c r="R553" s="506">
        <f>SUMIF($A$10:$A$328,$A553,R$10:R$328)</f>
        <v>0</v>
      </c>
      <c r="S553" s="507"/>
      <c r="T553" s="508"/>
      <c r="U553" s="509">
        <f>SUMIF($A$10:$A$328,$A553,U$10:U$328)</f>
        <v>0</v>
      </c>
      <c r="V553" s="510"/>
      <c r="W553" s="510"/>
    </row>
    <row r="554" spans="1:23" ht="12" customHeight="1">
      <c r="A554" s="498">
        <v>434000</v>
      </c>
      <c r="B554" s="499"/>
      <c r="C554" s="500"/>
      <c r="D554" s="501"/>
      <c r="E554" s="501"/>
      <c r="F554" s="501"/>
      <c r="G554" s="501"/>
      <c r="H554" s="501"/>
      <c r="I554" s="502"/>
      <c r="J554" s="503">
        <f>SUMIF($A$10:$A$333,$A554,J$10:J$333)</f>
        <v>0</v>
      </c>
      <c r="K554" s="503">
        <f>SUMIF($A$10:$A$333,$A554,K$10:K$333)</f>
        <v>0</v>
      </c>
      <c r="L554" s="503">
        <f>SUMIF($A$10:$A$333,$A554,L$10:L$333)</f>
        <v>0</v>
      </c>
      <c r="M554" s="511">
        <f>SUMIF($A$10:$A$328,$A554,M$10:M$328)</f>
        <v>0</v>
      </c>
      <c r="N554" s="503">
        <f>SUMIF($A$10:$A$333,$A554,N$10:N$333)</f>
        <v>0</v>
      </c>
      <c r="O554" s="503">
        <f>SUMIF($A$10:$A$333,$A554,O$10:O$333)</f>
        <v>0</v>
      </c>
      <c r="P554" s="504">
        <f>SUMIF($A$10:$A$328,$A554,P$10:P$328)</f>
        <v>0</v>
      </c>
      <c r="Q554" s="505">
        <f>SUMIF($A$10:$A$328,$A554,Q$10:Q$328)</f>
        <v>0</v>
      </c>
      <c r="R554" s="506">
        <f>SUMIF($A$10:$A$328,$A554,R$10:R$328)</f>
        <v>0</v>
      </c>
      <c r="S554" s="507"/>
      <c r="T554" s="508"/>
      <c r="U554" s="509">
        <f>SUMIF($A$10:$A$328,$A554,U$10:U$328)</f>
        <v>0</v>
      </c>
      <c r="V554" s="510"/>
      <c r="W554" s="510"/>
    </row>
    <row r="555" spans="1:23" ht="12" customHeight="1">
      <c r="A555" s="498">
        <v>434001</v>
      </c>
      <c r="B555" s="499"/>
      <c r="C555" s="500"/>
      <c r="D555" s="501"/>
      <c r="E555" s="501"/>
      <c r="F555" s="501"/>
      <c r="G555" s="501"/>
      <c r="H555" s="501"/>
      <c r="I555" s="502"/>
      <c r="J555" s="503">
        <f>SUMIF($A$10:$A$333,$A555,J$10:J$333)</f>
        <v>0</v>
      </c>
      <c r="K555" s="503">
        <f>SUMIF($A$10:$A$333,$A555,K$10:K$333)</f>
        <v>0</v>
      </c>
      <c r="L555" s="503">
        <f>SUMIF($A$10:$A$333,$A555,L$10:L$333)</f>
        <v>0</v>
      </c>
      <c r="M555" s="511">
        <f>SUMIF($A$10:$A$328,$A555,M$10:M$328)</f>
        <v>0</v>
      </c>
      <c r="N555" s="503">
        <f>SUMIF($A$10:$A$333,$A555,N$10:N$333)</f>
        <v>0</v>
      </c>
      <c r="O555" s="503">
        <f>SUMIF($A$10:$A$333,$A555,O$10:O$333)</f>
        <v>0</v>
      </c>
      <c r="P555" s="504">
        <f>SUMIF($A$10:$A$328,$A555,P$10:P$328)</f>
        <v>0</v>
      </c>
      <c r="Q555" s="505">
        <f>SUMIF($A$10:$A$328,$A555,Q$10:Q$328)</f>
        <v>0</v>
      </c>
      <c r="R555" s="506">
        <f>SUMIF($A$10:$A$328,$A555,R$10:R$328)</f>
        <v>0</v>
      </c>
      <c r="S555" s="507"/>
      <c r="T555" s="508"/>
      <c r="U555" s="509">
        <f>SUMIF($A$10:$A$328,$A555,U$10:U$328)</f>
        <v>0</v>
      </c>
      <c r="V555" s="510"/>
      <c r="W555" s="510"/>
    </row>
    <row r="556" spans="1:23" ht="12" customHeight="1">
      <c r="A556" s="498">
        <v>511001</v>
      </c>
      <c r="B556" s="499"/>
      <c r="C556" s="500"/>
      <c r="D556" s="501"/>
      <c r="E556" s="501"/>
      <c r="F556" s="501"/>
      <c r="G556" s="501"/>
      <c r="H556" s="501"/>
      <c r="I556" s="502"/>
      <c r="J556" s="503">
        <f>SUMIF($A$10:$A$333,$A556,J$10:J$333)</f>
        <v>0</v>
      </c>
      <c r="K556" s="503">
        <f>SUMIF($A$10:$A$333,$A556,K$10:K$333)</f>
        <v>0</v>
      </c>
      <c r="L556" s="503">
        <f>SUMIF($A$10:$A$333,$A556,L$10:L$333)</f>
        <v>0</v>
      </c>
      <c r="M556" s="511">
        <f>SUMIF($A$10:$A$328,$A556,M$10:M$328)</f>
        <v>0</v>
      </c>
      <c r="N556" s="503">
        <f>SUMIF($A$10:$A$333,$A556,N$10:N$333)</f>
        <v>0</v>
      </c>
      <c r="O556" s="503">
        <f>SUMIF($A$10:$A$333,$A556,O$10:O$333)</f>
        <v>0</v>
      </c>
      <c r="P556" s="504">
        <f>SUMIF($A$10:$A$328,$A556,P$10:P$328)</f>
        <v>0</v>
      </c>
      <c r="Q556" s="505">
        <f>SUMIF($A$10:$A$328,$A556,Q$10:Q$328)</f>
        <v>0</v>
      </c>
      <c r="R556" s="506">
        <f>SUMIF($A$10:$A$328,$A556,R$10:R$328)</f>
        <v>0</v>
      </c>
      <c r="S556" s="507"/>
      <c r="T556" s="508"/>
      <c r="U556" s="509">
        <f>SUMIF($A$10:$A$333,$A556,U$10:U$333)</f>
        <v>0</v>
      </c>
      <c r="V556" s="510"/>
      <c r="W556" s="510"/>
    </row>
    <row r="557" spans="1:23" ht="12" customHeight="1">
      <c r="A557" s="498">
        <v>512001</v>
      </c>
      <c r="B557" s="499"/>
      <c r="C557" s="500"/>
      <c r="D557" s="501"/>
      <c r="E557" s="501"/>
      <c r="F557" s="501"/>
      <c r="G557" s="501"/>
      <c r="H557" s="501"/>
      <c r="I557" s="502"/>
      <c r="J557" s="503">
        <f>SUMIF($A$10:$A$333,$A557,J$10:J$333)</f>
        <v>0</v>
      </c>
      <c r="K557" s="503">
        <f>SUMIF($A$10:$A$333,$A557,K$10:K$333)</f>
        <v>0</v>
      </c>
      <c r="L557" s="503">
        <f>SUMIF($A$10:$A$333,$A557,L$10:L$333)</f>
        <v>0</v>
      </c>
      <c r="M557" s="511">
        <f>SUMIF($A$10:$A$328,$A557,M$10:M$328)</f>
        <v>0</v>
      </c>
      <c r="N557" s="503">
        <f>SUMIF($A$10:$A$333,$A557,N$10:N$333)</f>
        <v>0</v>
      </c>
      <c r="O557" s="503">
        <f>SUMIF($A$10:$A$333,$A557,O$10:O$333)</f>
        <v>0</v>
      </c>
      <c r="P557" s="504">
        <f>SUMIF($A$10:$A$328,$A557,P$10:P$328)</f>
        <v>0</v>
      </c>
      <c r="Q557" s="505">
        <f>SUMIF($A$10:$A$328,$A557,Q$10:Q$328)</f>
        <v>0</v>
      </c>
      <c r="R557" s="506">
        <f>SUMIF($A$10:$A$328,$A557,R$10:R$328)</f>
        <v>0</v>
      </c>
      <c r="S557" s="507"/>
      <c r="T557" s="508"/>
      <c r="U557" s="509">
        <f>SUMIF($A$10:$A$333,$A557,U$10:U$333)</f>
        <v>0</v>
      </c>
      <c r="V557" s="510"/>
      <c r="W557" s="510"/>
    </row>
    <row r="558" spans="1:23" ht="12" customHeight="1">
      <c r="A558" s="498">
        <v>513001</v>
      </c>
      <c r="B558" s="499"/>
      <c r="C558" s="500"/>
      <c r="D558" s="501"/>
      <c r="E558" s="501"/>
      <c r="F558" s="501"/>
      <c r="G558" s="501"/>
      <c r="H558" s="501"/>
      <c r="I558" s="502"/>
      <c r="J558" s="503">
        <f>SUMIF($A$10:$A$333,$A558,J$10:J$333)</f>
        <v>0</v>
      </c>
      <c r="K558" s="503">
        <f>SUMIF($A$10:$A$333,$A558,K$10:K$333)</f>
        <v>0</v>
      </c>
      <c r="L558" s="503">
        <f>SUMIF($A$10:$A$333,$A558,L$10:L$333)</f>
        <v>0</v>
      </c>
      <c r="M558" s="511">
        <f>SUMIF($A$10:$A$328,$A558,M$10:M$328)</f>
        <v>0</v>
      </c>
      <c r="N558" s="503">
        <f>SUMIF($A$10:$A$333,$A558,N$10:N$333)</f>
        <v>0</v>
      </c>
      <c r="O558" s="503">
        <f>SUMIF($A$10:$A$333,$A558,O$10:O$333)</f>
        <v>0</v>
      </c>
      <c r="P558" s="504">
        <f>SUMIF($A$10:$A$328,$A558,P$10:P$328)</f>
        <v>0</v>
      </c>
      <c r="Q558" s="505">
        <f>SUMIF($A$10:$A$328,$A558,Q$10:Q$328)</f>
        <v>0</v>
      </c>
      <c r="R558" s="506">
        <f>SUMIF($A$10:$A$328,$A558,R$10:R$328)</f>
        <v>0</v>
      </c>
      <c r="S558" s="507"/>
      <c r="T558" s="508"/>
      <c r="U558" s="509">
        <f>SUMIF($A$10:$A$333,$A558,U$10:U$333)</f>
        <v>0</v>
      </c>
      <c r="V558" s="510"/>
      <c r="W558" s="510"/>
    </row>
    <row r="559" spans="1:23" ht="12" customHeight="1">
      <c r="A559" s="498">
        <v>513021</v>
      </c>
      <c r="B559" s="499"/>
      <c r="C559" s="500"/>
      <c r="D559" s="501"/>
      <c r="E559" s="501"/>
      <c r="F559" s="501"/>
      <c r="G559" s="501"/>
      <c r="H559" s="501"/>
      <c r="I559" s="502"/>
      <c r="J559" s="503">
        <f>SUMIF($A$10:$A$333,$A559,J$10:J$333)</f>
        <v>0</v>
      </c>
      <c r="K559" s="503">
        <f>SUMIF($A$10:$A$333,$A559,K$10:K$333)</f>
        <v>0</v>
      </c>
      <c r="L559" s="503">
        <f>SUMIF($A$10:$A$333,$A559,L$10:L$333)</f>
        <v>0</v>
      </c>
      <c r="M559" s="511">
        <f>SUMIF($A$10:$A$328,$A559,M$10:M$328)</f>
        <v>0</v>
      </c>
      <c r="N559" s="503">
        <f>SUMIF($A$10:$A$333,$A559,N$10:N$333)</f>
        <v>0</v>
      </c>
      <c r="O559" s="503">
        <f>SUMIF($A$10:$A$333,$A559,O$10:O$333)</f>
        <v>0</v>
      </c>
      <c r="P559" s="504">
        <f>SUMIF($A$10:$A$328,$A559,P$10:P$328)</f>
        <v>0</v>
      </c>
      <c r="Q559" s="505">
        <f>SUMIF($A$10:$A$328,$A559,Q$10:Q$328)</f>
        <v>0</v>
      </c>
      <c r="R559" s="506">
        <f>SUMIF($A$10:$A$328,$A559,R$10:R$328)</f>
        <v>0</v>
      </c>
      <c r="S559" s="507"/>
      <c r="T559" s="508"/>
      <c r="U559" s="509">
        <f>SUMIF($A$10:$A$333,$A559,U$10:U$333)</f>
        <v>0</v>
      </c>
      <c r="V559" s="510"/>
      <c r="W559" s="510"/>
    </row>
    <row r="560" spans="1:23" ht="12" customHeight="1">
      <c r="A560" s="498">
        <v>542000</v>
      </c>
      <c r="B560" s="499"/>
      <c r="C560" s="500"/>
      <c r="D560" s="501"/>
      <c r="E560" s="501"/>
      <c r="F560" s="501"/>
      <c r="G560" s="501"/>
      <c r="H560" s="501"/>
      <c r="I560" s="502"/>
      <c r="J560" s="503">
        <f>SUMIF($A$10:$A$333,$A560,J$10:J$333)</f>
        <v>24</v>
      </c>
      <c r="K560" s="503">
        <f>SUMIF($A$10:$A$333,$A560,K$10:K$333)</f>
        <v>0</v>
      </c>
      <c r="L560" s="503">
        <f>SUMIF($A$10:$A$333,$A560,L$10:L$333)</f>
        <v>0</v>
      </c>
      <c r="M560" s="511">
        <f>SUMIF($A$10:$A$328,$A560,M$10:M$328)</f>
        <v>0</v>
      </c>
      <c r="N560" s="503">
        <f>SUMIF($A$10:$A$333,$A560,N$10:N$333)</f>
        <v>0</v>
      </c>
      <c r="O560" s="503">
        <f>SUMIF($A$10:$A$333,$A560,O$10:O$333)</f>
        <v>24</v>
      </c>
      <c r="P560" s="504">
        <f>SUMIF($A$10:$A$328,$A560,P$10:P$328)</f>
        <v>0</v>
      </c>
      <c r="Q560" s="505">
        <f>SUMIF($A$10:$A$328,$A560,Q$10:Q$328)</f>
        <v>0</v>
      </c>
      <c r="R560" s="506">
        <f>SUMIF($A$10:$A$328,$A560,R$10:R$328)</f>
        <v>0</v>
      </c>
      <c r="S560" s="507"/>
      <c r="T560" s="508"/>
      <c r="U560" s="509">
        <f>SUMIF($A$10:$A$328,$A560,U$10:U$328)</f>
        <v>24</v>
      </c>
      <c r="V560" s="510"/>
      <c r="W560" s="510"/>
    </row>
    <row r="561" spans="1:23" ht="12" customHeight="1">
      <c r="A561" s="498">
        <v>546000</v>
      </c>
      <c r="B561" s="499"/>
      <c r="C561" s="500"/>
      <c r="D561" s="501"/>
      <c r="E561" s="501"/>
      <c r="F561" s="501"/>
      <c r="G561" s="501"/>
      <c r="H561" s="501"/>
      <c r="I561" s="502"/>
      <c r="J561" s="503">
        <f>SUMIF($A$10:$A$333,$A561,J$10:J$333)</f>
        <v>16</v>
      </c>
      <c r="K561" s="503">
        <f>SUMIF($A$10:$A$333,$A561,K$10:K$333)</f>
        <v>0</v>
      </c>
      <c r="L561" s="503">
        <f>SUMIF($A$10:$A$333,$A561,L$10:L$333)</f>
        <v>0</v>
      </c>
      <c r="M561" s="511">
        <f>SUMIF($A$10:$A$328,$A561,M$10:M$328)</f>
        <v>0</v>
      </c>
      <c r="N561" s="503">
        <f>SUMIF($A$10:$A$333,$A561,N$10:N$333)</f>
        <v>0</v>
      </c>
      <c r="O561" s="503">
        <f>SUMIF($A$10:$A$333,$A561,O$10:O$333)</f>
        <v>16</v>
      </c>
      <c r="P561" s="504">
        <f>SUMIF($A$10:$A$328,$A561,P$10:P$328)</f>
        <v>0</v>
      </c>
      <c r="Q561" s="505">
        <f>SUMIF($A$10:$A$328,$A561,Q$10:Q$328)</f>
        <v>0</v>
      </c>
      <c r="R561" s="506">
        <f>SUMIF($A$10:$A$328,$A561,R$10:R$328)</f>
        <v>0</v>
      </c>
      <c r="S561" s="507"/>
      <c r="T561" s="508"/>
      <c r="U561" s="509">
        <f>SUMIF($A$10:$A$328,$A561,U$10:U$328)</f>
        <v>16</v>
      </c>
      <c r="V561" s="510"/>
      <c r="W561" s="510"/>
    </row>
    <row r="562" spans="1:23" ht="12" customHeight="1">
      <c r="A562" s="498">
        <v>546001</v>
      </c>
      <c r="B562" s="499"/>
      <c r="C562" s="500"/>
      <c r="D562" s="501"/>
      <c r="E562" s="501"/>
      <c r="F562" s="501"/>
      <c r="G562" s="501"/>
      <c r="H562" s="501"/>
      <c r="I562" s="502"/>
      <c r="J562" s="503">
        <f>SUMIF($A$10:$A$333,$A562,J$10:J$333)</f>
        <v>38</v>
      </c>
      <c r="K562" s="503">
        <f>SUMIF($A$10:$A$333,$A562,K$10:K$333)</f>
        <v>0</v>
      </c>
      <c r="L562" s="503">
        <f>SUMIF($A$10:$A$333,$A562,L$10:L$333)</f>
        <v>0</v>
      </c>
      <c r="M562" s="511">
        <f>SUMIF($A$10:$A$328,$A562,M$10:M$328)</f>
        <v>0</v>
      </c>
      <c r="N562" s="503">
        <f>SUMIF($A$10:$A$333,$A562,N$10:N$333)</f>
        <v>0</v>
      </c>
      <c r="O562" s="503">
        <f>SUMIF($A$10:$A$333,$A562,O$10:O$333)</f>
        <v>38</v>
      </c>
      <c r="P562" s="504">
        <f>SUMIF($A$10:$A$328,$A562,P$10:P$328)</f>
        <v>0</v>
      </c>
      <c r="Q562" s="505">
        <f>SUMIF($A$10:$A$328,$A562,Q$10:Q$328)</f>
        <v>0</v>
      </c>
      <c r="R562" s="506">
        <f>SUMIF($A$10:$A$328,$A562,R$10:R$328)</f>
        <v>0</v>
      </c>
      <c r="S562" s="507"/>
      <c r="T562" s="508"/>
      <c r="U562" s="509">
        <f>SUMIF($A$10:$A$328,$A562,U$10:U$328)</f>
        <v>38</v>
      </c>
      <c r="V562" s="510"/>
      <c r="W562" s="510"/>
    </row>
    <row r="563" spans="1:23" ht="12" customHeight="1">
      <c r="A563" s="498">
        <v>546030</v>
      </c>
      <c r="B563" s="499"/>
      <c r="C563" s="500"/>
      <c r="D563" s="501"/>
      <c r="E563" s="501"/>
      <c r="F563" s="501"/>
      <c r="G563" s="501"/>
      <c r="H563" s="501"/>
      <c r="I563" s="502"/>
      <c r="J563" s="503">
        <f>SUMIF($A$10:$A$333,$A563,J$10:J$333)</f>
        <v>0</v>
      </c>
      <c r="K563" s="503">
        <f>SUMIF($A$10:$A$333,$A563,K$10:K$333)</f>
        <v>0</v>
      </c>
      <c r="L563" s="503">
        <f>SUMIF($A$10:$A$333,$A563,L$10:L$333)</f>
        <v>0</v>
      </c>
      <c r="M563" s="511">
        <f>SUMIF($A$10:$A$328,$A563,M$10:M$328)</f>
        <v>0</v>
      </c>
      <c r="N563" s="503">
        <f>SUMIF($A$10:$A$333,$A563,N$10:N$333)</f>
        <v>0</v>
      </c>
      <c r="O563" s="503">
        <f>SUMIF($A$10:$A$333,$A563,O$10:O$333)</f>
        <v>0</v>
      </c>
      <c r="P563" s="504">
        <f>SUMIF($A$10:$A$328,$A563,P$10:P$328)</f>
        <v>0</v>
      </c>
      <c r="Q563" s="505">
        <f>SUMIF($A$10:$A$328,$A563,Q$10:Q$328)</f>
        <v>0</v>
      </c>
      <c r="R563" s="506">
        <f>SUMIF($A$10:$A$328,$A563,R$10:R$328)</f>
        <v>0</v>
      </c>
      <c r="S563" s="507"/>
      <c r="T563" s="508"/>
      <c r="U563" s="509">
        <f>SUMIF($A$10:$A$328,$A563,U$10:U$328)</f>
        <v>0</v>
      </c>
      <c r="V563" s="510"/>
      <c r="W563" s="510"/>
    </row>
    <row r="564" spans="1:23" ht="12" customHeight="1">
      <c r="A564" s="498">
        <v>11250130</v>
      </c>
      <c r="B564" s="499"/>
      <c r="C564" s="500"/>
      <c r="D564" s="501"/>
      <c r="E564" s="501"/>
      <c r="F564" s="501"/>
      <c r="G564" s="501"/>
      <c r="H564" s="501"/>
      <c r="I564" s="502"/>
      <c r="J564" s="503">
        <f>SUMIF($A$10:$A$333,$A564,J$10:J$333)</f>
        <v>0</v>
      </c>
      <c r="K564" s="503">
        <f>SUMIF($A$10:$A$333,$A564,K$10:K$333)</f>
        <v>0</v>
      </c>
      <c r="L564" s="503">
        <f>SUMIF($A$10:$A$333,$A564,L$10:L$333)</f>
        <v>0</v>
      </c>
      <c r="M564" s="511">
        <f>SUMIF($A$10:$A$328,$A564,M$10:M$328)</f>
        <v>0</v>
      </c>
      <c r="N564" s="503">
        <f>SUMIF($A$10:$A$333,$A564,N$10:N$333)</f>
        <v>0</v>
      </c>
      <c r="O564" s="503">
        <f>SUMIF($A$10:$A$333,$A564,O$10:O$333)</f>
        <v>0</v>
      </c>
      <c r="P564" s="504">
        <f>SUMIF($A$10:$A$328,$A564,P$10:P$328)</f>
        <v>0</v>
      </c>
      <c r="Q564" s="505">
        <f>SUMIF($A$10:$A$328,$A564,Q$10:Q$328)</f>
        <v>0</v>
      </c>
      <c r="R564" s="506">
        <f>SUMIF($A$10:$A$328,$A564,R$10:R$328)</f>
        <v>0</v>
      </c>
      <c r="S564" s="507"/>
      <c r="T564" s="508"/>
      <c r="U564" s="509">
        <f>SUMIF($A$10:$A$328,$A564,U$10:U$328)</f>
        <v>0</v>
      </c>
      <c r="V564" s="510"/>
      <c r="W564" s="510"/>
    </row>
    <row r="565" spans="1:23" ht="12" customHeight="1">
      <c r="A565" s="498">
        <v>11250133</v>
      </c>
      <c r="B565" s="499"/>
      <c r="C565" s="500"/>
      <c r="D565" s="501"/>
      <c r="E565" s="501"/>
      <c r="F565" s="501"/>
      <c r="G565" s="501"/>
      <c r="H565" s="501"/>
      <c r="I565" s="502"/>
      <c r="J565" s="503">
        <f>SUMIF($A$10:$A$333,$A565,J$10:J$333)</f>
        <v>0</v>
      </c>
      <c r="K565" s="503">
        <f>SUMIF($A$10:$A$333,$A565,K$10:K$333)</f>
        <v>0</v>
      </c>
      <c r="L565" s="503">
        <f>SUMIF($A$10:$A$333,$A565,L$10:L$333)</f>
        <v>0</v>
      </c>
      <c r="M565" s="511">
        <f>SUMIF($A$10:$A$328,$A565,M$10:M$328)</f>
        <v>0</v>
      </c>
      <c r="N565" s="503">
        <f>SUMIF($A$10:$A$333,$A565,N$10:N$333)</f>
        <v>0</v>
      </c>
      <c r="O565" s="503">
        <f>SUMIF($A$10:$A$333,$A565,O$10:O$333)</f>
        <v>0</v>
      </c>
      <c r="P565" s="504">
        <f>SUMIF($A$10:$A$328,$A565,P$10:P$328)</f>
        <v>0</v>
      </c>
      <c r="Q565" s="505">
        <f>SUMIF($A$10:$A$328,$A565,Q$10:Q$328)</f>
        <v>0</v>
      </c>
      <c r="R565" s="506">
        <f>SUMIF($A$10:$A$328,$A565,R$10:R$328)</f>
        <v>0</v>
      </c>
      <c r="S565" s="507"/>
      <c r="T565" s="508"/>
      <c r="U565" s="509">
        <f>SUMIF($A$10:$A$328,$A565,U$10:U$328)</f>
        <v>0</v>
      </c>
      <c r="V565" s="510"/>
      <c r="W565" s="510"/>
    </row>
    <row r="566" spans="1:23" ht="12" customHeight="1">
      <c r="A566" s="498">
        <v>11250862</v>
      </c>
      <c r="B566" s="499"/>
      <c r="C566" s="500"/>
      <c r="D566" s="501"/>
      <c r="E566" s="501"/>
      <c r="F566" s="501"/>
      <c r="G566" s="501"/>
      <c r="H566" s="501"/>
      <c r="I566" s="502"/>
      <c r="J566" s="503">
        <f>SUMIF($A$10:$A$333,$A566,J$10:J$333)</f>
        <v>0</v>
      </c>
      <c r="K566" s="503">
        <f>SUMIF($A$10:$A$333,$A566,K$10:K$333)</f>
        <v>0</v>
      </c>
      <c r="L566" s="503">
        <f>SUMIF($A$10:$A$333,$A566,L$10:L$333)</f>
        <v>0</v>
      </c>
      <c r="M566" s="511">
        <f>SUMIF($A$10:$A$328,$A566,M$10:M$328)</f>
        <v>0</v>
      </c>
      <c r="N566" s="503">
        <f>SUMIF($A$10:$A$333,$A566,N$10:N$333)</f>
        <v>0</v>
      </c>
      <c r="O566" s="503">
        <f>SUMIF($A$10:$A$333,$A566,O$10:O$333)</f>
        <v>0</v>
      </c>
      <c r="P566" s="504">
        <f>SUMIF($A$10:$A$328,$A566,P$10:P$328)</f>
        <v>0</v>
      </c>
      <c r="Q566" s="505">
        <f>SUMIF($A$10:$A$328,$A566,Q$10:Q$328)</f>
        <v>0</v>
      </c>
      <c r="R566" s="506">
        <f>SUMIF($A$10:$A$328,$A566,R$10:R$328)</f>
        <v>0</v>
      </c>
      <c r="S566" s="507"/>
      <c r="T566" s="508"/>
      <c r="U566" s="509">
        <f>SUMIF($A$10:$A$328,$A566,U$10:U$328)</f>
        <v>0</v>
      </c>
      <c r="V566" s="510"/>
      <c r="W566" s="510"/>
    </row>
    <row r="567" spans="1:23" ht="12" customHeight="1">
      <c r="A567" s="498">
        <v>11252887</v>
      </c>
      <c r="B567" s="499"/>
      <c r="C567" s="500"/>
      <c r="D567" s="501"/>
      <c r="E567" s="501"/>
      <c r="F567" s="501"/>
      <c r="G567" s="501"/>
      <c r="H567" s="501"/>
      <c r="I567" s="502"/>
      <c r="J567" s="503">
        <f>SUMIF($A$10:$A$333,$A567,J$10:J$333)</f>
        <v>0</v>
      </c>
      <c r="K567" s="503">
        <f>SUMIF($A$10:$A$333,$A567,K$10:K$333)</f>
        <v>0</v>
      </c>
      <c r="L567" s="503">
        <f>SUMIF($A$10:$A$333,$A567,L$10:L$333)</f>
        <v>0</v>
      </c>
      <c r="M567" s="511">
        <f>SUMIF($A$10:$A$328,$A567,M$10:M$328)</f>
        <v>0</v>
      </c>
      <c r="N567" s="503">
        <f>SUMIF($A$10:$A$333,$A567,N$10:N$333)</f>
        <v>0</v>
      </c>
      <c r="O567" s="503">
        <f>SUMIF($A$10:$A$333,$A567,O$10:O$333)</f>
        <v>0</v>
      </c>
      <c r="P567" s="504">
        <f>SUMIF($A$10:$A$328,$A567,P$10:P$328)</f>
        <v>0</v>
      </c>
      <c r="Q567" s="505">
        <f>SUMIF($A$10:$A$328,$A567,Q$10:Q$328)</f>
        <v>0</v>
      </c>
      <c r="R567" s="506">
        <f>SUMIF($A$10:$A$328,$A567,R$10:R$328)</f>
        <v>0</v>
      </c>
      <c r="S567" s="507"/>
      <c r="T567" s="508"/>
      <c r="U567" s="509">
        <f>SUMIF($A$10:$A$328,$A567,U$10:U$328)</f>
        <v>0</v>
      </c>
      <c r="V567" s="510"/>
      <c r="W567" s="510"/>
    </row>
    <row r="568" spans="1:23" ht="12" customHeight="1">
      <c r="A568" s="498">
        <v>11252892</v>
      </c>
      <c r="B568" s="499"/>
      <c r="C568" s="500"/>
      <c r="D568" s="501"/>
      <c r="E568" s="501"/>
      <c r="F568" s="501"/>
      <c r="G568" s="501"/>
      <c r="H568" s="501"/>
      <c r="I568" s="502"/>
      <c r="J568" s="503">
        <f>SUMIF($A$10:$A$333,$A568,J$10:J$333)</f>
        <v>0</v>
      </c>
      <c r="K568" s="503">
        <f>SUMIF($A$10:$A$333,$A568,K$10:K$333)</f>
        <v>0</v>
      </c>
      <c r="L568" s="503">
        <f>SUMIF($A$10:$A$333,$A568,L$10:L$333)</f>
        <v>0</v>
      </c>
      <c r="M568" s="511">
        <f>SUMIF($A$10:$A$328,$A568,M$10:M$328)</f>
        <v>0</v>
      </c>
      <c r="N568" s="503">
        <f>SUMIF($A$10:$A$333,$A568,N$10:N$333)</f>
        <v>0</v>
      </c>
      <c r="O568" s="503">
        <f>SUMIF($A$10:$A$333,$A568,O$10:O$333)</f>
        <v>0</v>
      </c>
      <c r="P568" s="504">
        <f>SUMIF($A$10:$A$328,$A568,P$10:P$328)</f>
        <v>0</v>
      </c>
      <c r="Q568" s="505">
        <f>SUMIF($A$10:$A$328,$A568,Q$10:Q$328)</f>
        <v>40</v>
      </c>
      <c r="R568" s="506">
        <f>SUMIF($A$10:$A$328,$A568,R$10:R$328)</f>
        <v>40</v>
      </c>
      <c r="S568" s="507"/>
      <c r="T568" s="508"/>
      <c r="U568" s="509">
        <f>SUMIF($A$10:$A$328,$A568,U$10:U$328)</f>
        <v>40</v>
      </c>
      <c r="V568" s="510"/>
      <c r="W568" s="510"/>
    </row>
    <row r="569" spans="1:23" ht="12" customHeight="1">
      <c r="A569" s="498">
        <v>11259812</v>
      </c>
      <c r="B569" s="499"/>
      <c r="C569" s="500"/>
      <c r="D569" s="501"/>
      <c r="E569" s="501"/>
      <c r="F569" s="501"/>
      <c r="G569" s="501"/>
      <c r="H569" s="501"/>
      <c r="I569" s="502"/>
      <c r="J569" s="503">
        <f>SUMIF($A$10:$A$333,$A569,J$10:J$333)</f>
        <v>0</v>
      </c>
      <c r="K569" s="503">
        <f>SUMIF($A$10:$A$333,$A569,K$10:K$333)</f>
        <v>0</v>
      </c>
      <c r="L569" s="503">
        <f>SUMIF($A$10:$A$333,$A569,L$10:L$333)</f>
        <v>0</v>
      </c>
      <c r="M569" s="511">
        <f>SUMIF($A$10:$A$328,$A569,M$10:M$328)</f>
        <v>0</v>
      </c>
      <c r="N569" s="503">
        <f>SUMIF($A$10:$A$333,$A569,N$10:N$333)</f>
        <v>0</v>
      </c>
      <c r="O569" s="503">
        <f>SUMIF($A$10:$A$333,$A569,O$10:O$333)</f>
        <v>0</v>
      </c>
      <c r="P569" s="504">
        <f>SUMIF($A$10:$A$328,$A569,P$10:P$328)</f>
        <v>0</v>
      </c>
      <c r="Q569" s="505">
        <f>SUMIF($A$10:$A$328,$A569,Q$10:Q$328)</f>
        <v>0</v>
      </c>
      <c r="R569" s="506">
        <f>SUMIF($A$10:$A$328,$A569,R$10:R$328)</f>
        <v>0</v>
      </c>
      <c r="S569" s="507"/>
      <c r="T569" s="508"/>
      <c r="U569" s="509">
        <f>SUMIF($A$10:$A$328,$A569,U$10:U$328)</f>
        <v>0</v>
      </c>
      <c r="V569" s="510"/>
      <c r="W569" s="510"/>
    </row>
    <row r="570" spans="1:23" ht="12" customHeight="1">
      <c r="A570" s="498">
        <v>11350118</v>
      </c>
      <c r="B570" s="499"/>
      <c r="C570" s="500"/>
      <c r="D570" s="501"/>
      <c r="E570" s="501"/>
      <c r="F570" s="501"/>
      <c r="G570" s="501"/>
      <c r="H570" s="501"/>
      <c r="I570" s="502"/>
      <c r="J570" s="503">
        <f>SUMIF($A$10:$A$333,$A570,J$10:J$333)</f>
        <v>0</v>
      </c>
      <c r="K570" s="503">
        <f>SUMIF($A$10:$A$333,$A570,K$10:K$333)</f>
        <v>0</v>
      </c>
      <c r="L570" s="503">
        <f>SUMIF($A$10:$A$333,$A570,L$10:L$333)</f>
        <v>0</v>
      </c>
      <c r="M570" s="511">
        <f>SUMIF($A$10:$A$328,$A570,M$10:M$328)</f>
        <v>0</v>
      </c>
      <c r="N570" s="503">
        <f>SUMIF($A$10:$A$333,$A570,N$10:N$333)</f>
        <v>0</v>
      </c>
      <c r="O570" s="503">
        <f>SUMIF($A$10:$A$333,$A570,O$10:O$333)</f>
        <v>0</v>
      </c>
      <c r="P570" s="504">
        <f>SUMIF($A$10:$A$328,$A570,P$10:P$328)</f>
        <v>0</v>
      </c>
      <c r="Q570" s="505">
        <f>SUMIF($A$10:$A$328,$A570,Q$10:Q$328)</f>
        <v>0</v>
      </c>
      <c r="R570" s="506">
        <f>SUMIF($A$10:$A$328,$A570,R$10:R$328)</f>
        <v>0</v>
      </c>
      <c r="S570" s="507"/>
      <c r="T570" s="508"/>
      <c r="U570" s="509">
        <f>SUMIF($A$10:$A$328,$A570,U$10:U$328)</f>
        <v>0</v>
      </c>
      <c r="V570" s="510"/>
      <c r="W570" s="510"/>
    </row>
    <row r="571" spans="1:23" ht="12" customHeight="1">
      <c r="A571" s="498">
        <v>11350130</v>
      </c>
      <c r="B571" s="499"/>
      <c r="C571" s="500"/>
      <c r="D571" s="501"/>
      <c r="E571" s="501"/>
      <c r="F571" s="501"/>
      <c r="G571" s="501"/>
      <c r="H571" s="501"/>
      <c r="I571" s="502"/>
      <c r="J571" s="503">
        <f>SUMIF($A$10:$A$333,$A571,J$10:J$333)</f>
        <v>0</v>
      </c>
      <c r="K571" s="503">
        <f>SUMIF($A$10:$A$333,$A571,K$10:K$333)</f>
        <v>0</v>
      </c>
      <c r="L571" s="503">
        <f>SUMIF($A$10:$A$333,$A571,L$10:L$333)</f>
        <v>0</v>
      </c>
      <c r="M571" s="511">
        <f>SUMIF($A$10:$A$328,$A571,M$10:M$328)</f>
        <v>0</v>
      </c>
      <c r="N571" s="503">
        <f>SUMIF($A$10:$A$333,$A571,N$10:N$333)</f>
        <v>0</v>
      </c>
      <c r="O571" s="503">
        <f>SUMIF($A$10:$A$333,$A571,O$10:O$333)</f>
        <v>0</v>
      </c>
      <c r="P571" s="504">
        <f>SUMIF($A$10:$A$328,$A571,P$10:P$328)</f>
        <v>0</v>
      </c>
      <c r="Q571" s="505">
        <f>SUMIF($A$10:$A$328,$A571,Q$10:Q$328)</f>
        <v>0</v>
      </c>
      <c r="R571" s="506">
        <f>SUMIF($A$10:$A$328,$A571,R$10:R$328)</f>
        <v>0</v>
      </c>
      <c r="S571" s="507"/>
      <c r="T571" s="508"/>
      <c r="U571" s="509">
        <f>SUMIF($A$10:$A$328,$A571,U$10:U$328)</f>
        <v>0</v>
      </c>
      <c r="V571" s="510"/>
      <c r="W571" s="510"/>
    </row>
    <row r="572" spans="1:23" ht="12" customHeight="1">
      <c r="A572" s="498">
        <v>11350133</v>
      </c>
      <c r="B572" s="499"/>
      <c r="C572" s="500"/>
      <c r="D572" s="501"/>
      <c r="E572" s="501"/>
      <c r="F572" s="501"/>
      <c r="G572" s="501"/>
      <c r="H572" s="501"/>
      <c r="I572" s="502"/>
      <c r="J572" s="503">
        <f>SUMIF($A$10:$A$333,$A572,J$10:J$333)</f>
        <v>0</v>
      </c>
      <c r="K572" s="503">
        <f>SUMIF($A$10:$A$333,$A572,K$10:K$333)</f>
        <v>0</v>
      </c>
      <c r="L572" s="503">
        <f>SUMIF($A$10:$A$333,$A572,L$10:L$333)</f>
        <v>0</v>
      </c>
      <c r="M572" s="511">
        <f>SUMIF($A$10:$A$328,$A572,M$10:M$328)</f>
        <v>0</v>
      </c>
      <c r="N572" s="503">
        <f>SUMIF($A$10:$A$333,$A572,N$10:N$333)</f>
        <v>0</v>
      </c>
      <c r="O572" s="503">
        <f>SUMIF($A$10:$A$333,$A572,O$10:O$333)</f>
        <v>0</v>
      </c>
      <c r="P572" s="504">
        <f>SUMIF($A$10:$A$328,$A572,P$10:P$328)</f>
        <v>0</v>
      </c>
      <c r="Q572" s="505">
        <f>SUMIF($A$10:$A$328,$A572,Q$10:Q$328)</f>
        <v>0</v>
      </c>
      <c r="R572" s="506">
        <f>SUMIF($A$10:$A$328,$A572,R$10:R$328)</f>
        <v>0</v>
      </c>
      <c r="S572" s="507"/>
      <c r="T572" s="508"/>
      <c r="U572" s="509">
        <f>SUMIF($A$10:$A$328,$A572,U$10:U$328)</f>
        <v>0</v>
      </c>
      <c r="V572" s="510"/>
      <c r="W572" s="510"/>
    </row>
    <row r="573" spans="1:23" ht="12" customHeight="1">
      <c r="A573" s="498">
        <v>11350862</v>
      </c>
      <c r="B573" s="499"/>
      <c r="C573" s="500"/>
      <c r="D573" s="501"/>
      <c r="E573" s="501"/>
      <c r="F573" s="501"/>
      <c r="G573" s="501"/>
      <c r="H573" s="501"/>
      <c r="I573" s="502"/>
      <c r="J573" s="503">
        <f>SUMIF($A$10:$A$333,$A573,J$10:J$333)</f>
        <v>0</v>
      </c>
      <c r="K573" s="503">
        <f>SUMIF($A$10:$A$333,$A573,K$10:K$333)</f>
        <v>0</v>
      </c>
      <c r="L573" s="503">
        <f>SUMIF($A$10:$A$333,$A573,L$10:L$333)</f>
        <v>0</v>
      </c>
      <c r="M573" s="511">
        <f>SUMIF($A$10:$A$328,$A573,M$10:M$328)</f>
        <v>0</v>
      </c>
      <c r="N573" s="503">
        <f>SUMIF($A$10:$A$333,$A573,N$10:N$333)</f>
        <v>0</v>
      </c>
      <c r="O573" s="503">
        <f>SUMIF($A$10:$A$333,$A573,O$10:O$333)</f>
        <v>0</v>
      </c>
      <c r="P573" s="504">
        <f>SUMIF($A$10:$A$328,$A573,P$10:P$328)</f>
        <v>0</v>
      </c>
      <c r="Q573" s="505">
        <f>SUMIF($A$10:$A$328,$A573,Q$10:Q$328)</f>
        <v>0</v>
      </c>
      <c r="R573" s="506">
        <f>SUMIF($A$10:$A$328,$A573,R$10:R$328)</f>
        <v>0</v>
      </c>
      <c r="S573" s="507"/>
      <c r="T573" s="508"/>
      <c r="U573" s="509">
        <f>SUMIF($A$10:$A$328,$A573,U$10:U$328)</f>
        <v>0</v>
      </c>
      <c r="V573" s="510"/>
      <c r="W573" s="510"/>
    </row>
    <row r="574" spans="1:23" ht="12" customHeight="1">
      <c r="A574" s="498">
        <v>11350817</v>
      </c>
      <c r="B574" s="499"/>
      <c r="C574" s="500"/>
      <c r="D574" s="501"/>
      <c r="E574" s="501"/>
      <c r="F574" s="501"/>
      <c r="G574" s="501"/>
      <c r="H574" s="501"/>
      <c r="I574" s="502"/>
      <c r="J574" s="503">
        <f>SUMIF($A$10:$A$333,$A574,J$10:J$333)</f>
        <v>0</v>
      </c>
      <c r="K574" s="503">
        <f>SUMIF($A$10:$A$333,$A574,K$10:K$333)</f>
        <v>0</v>
      </c>
      <c r="L574" s="503">
        <f>SUMIF($A$10:$A$333,$A574,L$10:L$333)</f>
        <v>0</v>
      </c>
      <c r="M574" s="511">
        <f>SUMIF($A$10:$A$328,$A574,M$10:M$328)</f>
        <v>0</v>
      </c>
      <c r="N574" s="503">
        <f>SUMIF($A$10:$A$333,$A574,N$10:N$333)</f>
        <v>0</v>
      </c>
      <c r="O574" s="503">
        <f>SUMIF($A$10:$A$333,$A574,O$10:O$333)</f>
        <v>0</v>
      </c>
      <c r="P574" s="504">
        <f>SUMIF($A$10:$A$328,$A574,P$10:P$328)</f>
        <v>0</v>
      </c>
      <c r="Q574" s="505">
        <f>SUMIF($A$10:$A$328,$A574,Q$10:Q$328)</f>
        <v>0</v>
      </c>
      <c r="R574" s="506">
        <f>SUMIF($A$10:$A$328,$A574,R$10:R$328)</f>
        <v>0</v>
      </c>
      <c r="S574" s="507"/>
      <c r="T574" s="508"/>
      <c r="U574" s="509">
        <f>SUMIF($A$10:$A$328,$A574,U$10:U$328)</f>
        <v>0</v>
      </c>
      <c r="V574" s="510"/>
      <c r="W574" s="510"/>
    </row>
    <row r="575" spans="1:23" ht="12" customHeight="1">
      <c r="A575" s="498">
        <v>11352830</v>
      </c>
      <c r="B575" s="499"/>
      <c r="C575" s="500"/>
      <c r="D575" s="501"/>
      <c r="E575" s="501"/>
      <c r="F575" s="501"/>
      <c r="G575" s="501"/>
      <c r="H575" s="501"/>
      <c r="I575" s="502"/>
      <c r="J575" s="503">
        <f>SUMIF($A$10:$A$333,$A575,J$10:J$333)</f>
        <v>0</v>
      </c>
      <c r="K575" s="503">
        <f>SUMIF($A$10:$A$333,$A575,K$10:K$333)</f>
        <v>0</v>
      </c>
      <c r="L575" s="503">
        <f>SUMIF($A$10:$A$333,$A575,L$10:L$333)</f>
        <v>0</v>
      </c>
      <c r="M575" s="511">
        <f>SUMIF($A$10:$A$328,$A575,M$10:M$328)</f>
        <v>0</v>
      </c>
      <c r="N575" s="503">
        <f>SUMIF($A$10:$A$333,$A575,N$10:N$333)</f>
        <v>0</v>
      </c>
      <c r="O575" s="503">
        <f>SUMIF($A$10:$A$333,$A575,O$10:O$333)</f>
        <v>0</v>
      </c>
      <c r="P575" s="504">
        <f>SUMIF($A$10:$A$328,$A575,P$10:P$328)</f>
        <v>0</v>
      </c>
      <c r="Q575" s="505">
        <f>SUMIF($A$10:$A$328,$A575,Q$10:Q$328)</f>
        <v>0</v>
      </c>
      <c r="R575" s="506">
        <f>SUMIF($A$10:$A$328,$A575,R$10:R$328)</f>
        <v>0</v>
      </c>
      <c r="S575" s="507"/>
      <c r="T575" s="508"/>
      <c r="U575" s="509">
        <f>SUMIF($A$10:$A$328,$A575,U$10:U$328)</f>
        <v>0</v>
      </c>
      <c r="V575" s="510"/>
      <c r="W575" s="510"/>
    </row>
    <row r="576" spans="1:23" ht="12" customHeight="1">
      <c r="A576" s="498">
        <v>11352887</v>
      </c>
      <c r="B576" s="499"/>
      <c r="C576" s="500"/>
      <c r="D576" s="501"/>
      <c r="E576" s="501"/>
      <c r="F576" s="501"/>
      <c r="G576" s="501"/>
      <c r="H576" s="501"/>
      <c r="I576" s="502"/>
      <c r="J576" s="503">
        <f>SUMIF($A$10:$A$333,$A576,J$10:J$333)</f>
        <v>0</v>
      </c>
      <c r="K576" s="503">
        <f>SUMIF($A$10:$A$333,$A576,K$10:K$333)</f>
        <v>0</v>
      </c>
      <c r="L576" s="503">
        <f>SUMIF($A$10:$A$333,$A576,L$10:L$333)</f>
        <v>0</v>
      </c>
      <c r="M576" s="511">
        <f>SUMIF($A$10:$A$328,$A576,M$10:M$328)</f>
        <v>0</v>
      </c>
      <c r="N576" s="503">
        <f>SUMIF($A$10:$A$333,$A576,N$10:N$333)</f>
        <v>0</v>
      </c>
      <c r="O576" s="503">
        <f>SUMIF($A$10:$A$333,$A576,O$10:O$333)</f>
        <v>0</v>
      </c>
      <c r="P576" s="504">
        <f>SUMIF($A$10:$A$328,$A576,P$10:P$328)</f>
        <v>0</v>
      </c>
      <c r="Q576" s="505">
        <f>SUMIF($A$10:$A$328,$A576,Q$10:Q$328)</f>
        <v>0</v>
      </c>
      <c r="R576" s="506">
        <f>SUMIF($A$10:$A$328,$A576,R$10:R$328)</f>
        <v>0</v>
      </c>
      <c r="S576" s="507"/>
      <c r="T576" s="508"/>
      <c r="U576" s="509">
        <f>SUMIF($A$10:$A$328,$A576,U$10:U$328)</f>
        <v>0</v>
      </c>
      <c r="V576" s="510"/>
      <c r="W576" s="510"/>
    </row>
    <row r="577" spans="1:23" ht="12" customHeight="1">
      <c r="A577" s="498">
        <v>11352892</v>
      </c>
      <c r="B577" s="499"/>
      <c r="C577" s="500"/>
      <c r="D577" s="501"/>
      <c r="E577" s="501"/>
      <c r="F577" s="501"/>
      <c r="G577" s="501"/>
      <c r="H577" s="501"/>
      <c r="I577" s="502"/>
      <c r="J577" s="503">
        <f>SUMIF($A$10:$A$333,$A577,J$10:J$333)</f>
        <v>0</v>
      </c>
      <c r="K577" s="503">
        <f>SUMIF($A$10:$A$333,$A577,K$10:K$333)</f>
        <v>0</v>
      </c>
      <c r="L577" s="503">
        <f>SUMIF($A$10:$A$333,$A577,L$10:L$333)</f>
        <v>0</v>
      </c>
      <c r="M577" s="511">
        <f>SUMIF($A$10:$A$328,$A577,M$10:M$328)</f>
        <v>0</v>
      </c>
      <c r="N577" s="503">
        <f>SUMIF($A$10:$A$333,$A577,N$10:N$333)</f>
        <v>0</v>
      </c>
      <c r="O577" s="503">
        <f>SUMIF($A$10:$A$333,$A577,O$10:O$333)</f>
        <v>0</v>
      </c>
      <c r="P577" s="504">
        <f>SUMIF($A$10:$A$328,$A577,P$10:P$328)</f>
        <v>0</v>
      </c>
      <c r="Q577" s="505">
        <f>SUMIF($A$10:$A$328,$A577,Q$10:Q$328)</f>
        <v>32</v>
      </c>
      <c r="R577" s="506">
        <f>SUMIF($A$10:$A$328,$A577,R$10:R$328)</f>
        <v>32</v>
      </c>
      <c r="S577" s="507"/>
      <c r="T577" s="508"/>
      <c r="U577" s="509">
        <f>SUMIF($A$10:$A$328,$A577,U$10:U$328)</f>
        <v>32</v>
      </c>
      <c r="V577" s="510"/>
      <c r="W577" s="510"/>
    </row>
    <row r="578" spans="1:23" ht="12" customHeight="1">
      <c r="A578" s="498">
        <v>11359812</v>
      </c>
      <c r="B578" s="499"/>
      <c r="C578" s="500"/>
      <c r="D578" s="501"/>
      <c r="E578" s="501"/>
      <c r="F578" s="501"/>
      <c r="G578" s="501"/>
      <c r="H578" s="501"/>
      <c r="I578" s="502"/>
      <c r="J578" s="503">
        <f>SUMIF($A$10:$A$333,$A578,J$10:J$333)</f>
        <v>0</v>
      </c>
      <c r="K578" s="503">
        <f>SUMIF($A$10:$A$333,$A578,K$10:K$333)</f>
        <v>0</v>
      </c>
      <c r="L578" s="503">
        <f>SUMIF($A$10:$A$333,$A578,L$10:L$333)</f>
        <v>0</v>
      </c>
      <c r="M578" s="511">
        <f>SUMIF($A$10:$A$328,$A578,M$10:M$328)</f>
        <v>0</v>
      </c>
      <c r="N578" s="503">
        <f>SUMIF($A$10:$A$333,$A578,N$10:N$333)</f>
        <v>0</v>
      </c>
      <c r="O578" s="503">
        <f>SUMIF($A$10:$A$333,$A578,O$10:O$333)</f>
        <v>0</v>
      </c>
      <c r="P578" s="504">
        <f>SUMIF($A$10:$A$328,$A578,P$10:P$328)</f>
        <v>0</v>
      </c>
      <c r="Q578" s="505">
        <f>SUMIF($A$10:$A$328,$A578,Q$10:Q$328)</f>
        <v>0</v>
      </c>
      <c r="R578" s="506">
        <f>SUMIF($A$10:$A$328,$A578,R$10:R$328)</f>
        <v>0</v>
      </c>
      <c r="S578" s="507"/>
      <c r="T578" s="508"/>
      <c r="U578" s="509">
        <f>SUMIF($A$10:$A$328,$A578,U$10:U$328)</f>
        <v>0</v>
      </c>
      <c r="V578" s="510"/>
      <c r="W578" s="510"/>
    </row>
    <row r="579" spans="1:23" ht="12" customHeight="1">
      <c r="A579" s="498">
        <v>11450118</v>
      </c>
      <c r="B579" s="499"/>
      <c r="C579" s="500"/>
      <c r="D579" s="501"/>
      <c r="E579" s="501"/>
      <c r="F579" s="501"/>
      <c r="G579" s="501"/>
      <c r="H579" s="501"/>
      <c r="I579" s="502"/>
      <c r="J579" s="503">
        <f>SUMIF($A$10:$A$333,$A579,J$10:J$333)</f>
        <v>0</v>
      </c>
      <c r="K579" s="503">
        <f>SUMIF($A$10:$A$333,$A579,K$10:K$333)</f>
        <v>0</v>
      </c>
      <c r="L579" s="503">
        <f>SUMIF($A$10:$A$333,$A579,L$10:L$333)</f>
        <v>0</v>
      </c>
      <c r="M579" s="511">
        <f>SUMIF($A$10:$A$328,$A579,M$10:M$328)</f>
        <v>0</v>
      </c>
      <c r="N579" s="503">
        <f>SUMIF($A$10:$A$333,$A579,N$10:N$333)</f>
        <v>0</v>
      </c>
      <c r="O579" s="503">
        <f>SUMIF($A$10:$A$333,$A579,O$10:O$333)</f>
        <v>0</v>
      </c>
      <c r="P579" s="504">
        <f>SUMIF($A$10:$A$328,$A579,P$10:P$328)</f>
        <v>0</v>
      </c>
      <c r="Q579" s="505">
        <f>SUMIF($A$10:$A$328,$A579,Q$10:Q$328)</f>
        <v>0</v>
      </c>
      <c r="R579" s="506">
        <f>SUMIF($A$10:$A$328,$A579,R$10:R$328)</f>
        <v>0</v>
      </c>
      <c r="S579" s="507"/>
      <c r="T579" s="508"/>
      <c r="U579" s="509">
        <f>SUMIF($A$10:$A$328,$A579,U$10:U$328)</f>
        <v>0</v>
      </c>
      <c r="V579" s="510"/>
      <c r="W579" s="510"/>
    </row>
    <row r="580" spans="1:23" ht="12" customHeight="1">
      <c r="A580" s="498">
        <v>11450130</v>
      </c>
      <c r="B580" s="499"/>
      <c r="C580" s="500"/>
      <c r="D580" s="501"/>
      <c r="E580" s="501"/>
      <c r="F580" s="501"/>
      <c r="G580" s="501"/>
      <c r="H580" s="501"/>
      <c r="I580" s="502"/>
      <c r="J580" s="503">
        <f>SUMIF($A$10:$A$333,$A580,J$10:J$333)</f>
        <v>0</v>
      </c>
      <c r="K580" s="503">
        <f>SUMIF($A$10:$A$333,$A580,K$10:K$333)</f>
        <v>0</v>
      </c>
      <c r="L580" s="503">
        <f>SUMIF($A$10:$A$333,$A580,L$10:L$333)</f>
        <v>0</v>
      </c>
      <c r="M580" s="511">
        <f>SUMIF($A$10:$A$328,$A580,M$10:M$328)</f>
        <v>0</v>
      </c>
      <c r="N580" s="503">
        <f>SUMIF($A$10:$A$333,$A580,N$10:N$333)</f>
        <v>0</v>
      </c>
      <c r="O580" s="503">
        <f>SUMIF($A$10:$A$333,$A580,O$10:O$333)</f>
        <v>0</v>
      </c>
      <c r="P580" s="504">
        <f>SUMIF($A$10:$A$328,$A580,P$10:P$328)</f>
        <v>0</v>
      </c>
      <c r="Q580" s="505">
        <f>SUMIF($A$10:$A$328,$A580,Q$10:Q$328)</f>
        <v>0</v>
      </c>
      <c r="R580" s="506">
        <f>SUMIF($A$10:$A$328,$A580,R$10:R$328)</f>
        <v>0</v>
      </c>
      <c r="S580" s="507"/>
      <c r="T580" s="508"/>
      <c r="U580" s="509">
        <f>SUMIF($A$10:$A$328,$A580,U$10:U$328)</f>
        <v>0</v>
      </c>
      <c r="V580" s="510"/>
      <c r="W580" s="510"/>
    </row>
    <row r="581" spans="1:23" ht="12" customHeight="1">
      <c r="A581" s="498">
        <v>11450817</v>
      </c>
      <c r="B581" s="499"/>
      <c r="C581" s="500"/>
      <c r="D581" s="501"/>
      <c r="E581" s="501"/>
      <c r="F581" s="501"/>
      <c r="G581" s="501"/>
      <c r="H581" s="501"/>
      <c r="I581" s="502"/>
      <c r="J581" s="503">
        <f>SUMIF($A$10:$A$333,$A581,J$10:J$333)</f>
        <v>0</v>
      </c>
      <c r="K581" s="503">
        <f>SUMIF($A$10:$A$333,$A581,K$10:K$333)</f>
        <v>0</v>
      </c>
      <c r="L581" s="503">
        <f>SUMIF($A$10:$A$333,$A581,L$10:L$333)</f>
        <v>0</v>
      </c>
      <c r="M581" s="511">
        <f>SUMIF($A$10:$A$328,$A581,M$10:M$328)</f>
        <v>0</v>
      </c>
      <c r="N581" s="503">
        <f>SUMIF($A$10:$A$333,$A581,N$10:N$333)</f>
        <v>0</v>
      </c>
      <c r="O581" s="503">
        <f>SUMIF($A$10:$A$333,$A581,O$10:O$333)</f>
        <v>0</v>
      </c>
      <c r="P581" s="504">
        <f>SUMIF($A$10:$A$328,$A581,P$10:P$328)</f>
        <v>0</v>
      </c>
      <c r="Q581" s="505">
        <f>SUMIF($A$10:$A$328,$A581,Q$10:Q$328)</f>
        <v>0</v>
      </c>
      <c r="R581" s="506">
        <f>SUMIF($A$10:$A$328,$A581,R$10:R$328)</f>
        <v>0</v>
      </c>
      <c r="S581" s="507"/>
      <c r="T581" s="508"/>
      <c r="U581" s="509">
        <f>SUMIF($A$10:$A$328,$A581,U$10:U$328)</f>
        <v>0</v>
      </c>
      <c r="V581" s="510"/>
      <c r="W581" s="510"/>
    </row>
    <row r="582" spans="1:23" ht="12" customHeight="1">
      <c r="A582" s="498">
        <v>11450832</v>
      </c>
      <c r="B582" s="499"/>
      <c r="C582" s="500"/>
      <c r="D582" s="501"/>
      <c r="E582" s="501"/>
      <c r="F582" s="501"/>
      <c r="G582" s="501"/>
      <c r="H582" s="501"/>
      <c r="I582" s="502"/>
      <c r="J582" s="503">
        <f>SUMIF($A$10:$A$333,$A582,J$10:J$333)</f>
        <v>0</v>
      </c>
      <c r="K582" s="503">
        <f>SUMIF($A$10:$A$333,$A582,K$10:K$333)</f>
        <v>0</v>
      </c>
      <c r="L582" s="503">
        <f>SUMIF($A$10:$A$333,$A582,L$10:L$333)</f>
        <v>0</v>
      </c>
      <c r="M582" s="511">
        <f>SUMIF($A$10:$A$328,$A582,M$10:M$328)</f>
        <v>0</v>
      </c>
      <c r="N582" s="503">
        <f>SUMIF($A$10:$A$333,$A582,N$10:N$333)</f>
        <v>0</v>
      </c>
      <c r="O582" s="503">
        <f>SUMIF($A$10:$A$333,$A582,O$10:O$333)</f>
        <v>0</v>
      </c>
      <c r="P582" s="504">
        <f>SUMIF($A$10:$A$328,$A582,P$10:P$328)</f>
        <v>0</v>
      </c>
      <c r="Q582" s="505">
        <f>SUMIF($A$10:$A$328,$A582,Q$10:Q$328)</f>
        <v>0</v>
      </c>
      <c r="R582" s="506">
        <f>SUMIF($A$10:$A$328,$A582,R$10:R$328)</f>
        <v>0</v>
      </c>
      <c r="S582" s="507"/>
      <c r="T582" s="508"/>
      <c r="U582" s="509">
        <f>SUMIF($A$10:$A$328,$A582,U$10:U$328)</f>
        <v>0</v>
      </c>
      <c r="V582" s="510"/>
      <c r="W582" s="510"/>
    </row>
    <row r="583" spans="1:23" ht="12" customHeight="1">
      <c r="A583" s="498">
        <v>11452812</v>
      </c>
      <c r="B583" s="499"/>
      <c r="C583" s="500"/>
      <c r="D583" s="501"/>
      <c r="E583" s="501"/>
      <c r="F583" s="501"/>
      <c r="G583" s="501"/>
      <c r="H583" s="501"/>
      <c r="I583" s="502"/>
      <c r="J583" s="503">
        <f>SUMIF($A$10:$A$333,$A583,J$10:J$333)</f>
        <v>0</v>
      </c>
      <c r="K583" s="503">
        <f>SUMIF($A$10:$A$333,$A583,K$10:K$333)</f>
        <v>0</v>
      </c>
      <c r="L583" s="503">
        <f>SUMIF($A$10:$A$333,$A583,L$10:L$333)</f>
        <v>0</v>
      </c>
      <c r="M583" s="511">
        <f>SUMIF($A$10:$A$328,$A583,M$10:M$328)</f>
        <v>0</v>
      </c>
      <c r="N583" s="503">
        <f>SUMIF($A$10:$A$333,$A583,N$10:N$333)</f>
        <v>0</v>
      </c>
      <c r="O583" s="503">
        <f>SUMIF($A$10:$A$333,$A583,O$10:O$333)</f>
        <v>0</v>
      </c>
      <c r="P583" s="504">
        <f>SUMIF($A$10:$A$328,$A583,P$10:P$328)</f>
        <v>0</v>
      </c>
      <c r="Q583" s="505">
        <f>SUMIF($A$10:$A$328,$A583,Q$10:Q$328)</f>
        <v>0</v>
      </c>
      <c r="R583" s="506">
        <f>SUMIF($A$10:$A$328,$A583,R$10:R$328)</f>
        <v>0</v>
      </c>
      <c r="S583" s="507"/>
      <c r="T583" s="508"/>
      <c r="U583" s="509">
        <f>SUMIF($A$10:$A$328,$A583,U$10:U$328)</f>
        <v>0</v>
      </c>
      <c r="V583" s="510"/>
      <c r="W583" s="510"/>
    </row>
    <row r="584" spans="1:23" ht="12" customHeight="1">
      <c r="A584" s="498">
        <v>11452833</v>
      </c>
      <c r="B584" s="499"/>
      <c r="C584" s="500"/>
      <c r="D584" s="501"/>
      <c r="E584" s="501"/>
      <c r="F584" s="501"/>
      <c r="G584" s="501"/>
      <c r="H584" s="501"/>
      <c r="I584" s="502"/>
      <c r="J584" s="503">
        <f>SUMIF($A$10:$A$333,$A584,J$10:J$333)</f>
        <v>0</v>
      </c>
      <c r="K584" s="503">
        <f>SUMIF($A$10:$A$333,$A584,K$10:K$333)</f>
        <v>0</v>
      </c>
      <c r="L584" s="503">
        <f>SUMIF($A$10:$A$333,$A584,L$10:L$333)</f>
        <v>0</v>
      </c>
      <c r="M584" s="511">
        <f>SUMIF($A$10:$A$328,$A584,M$10:M$328)</f>
        <v>0</v>
      </c>
      <c r="N584" s="503">
        <f>SUMIF($A$10:$A$333,$A584,N$10:N$333)</f>
        <v>0</v>
      </c>
      <c r="O584" s="503">
        <f>SUMIF($A$10:$A$333,$A584,O$10:O$333)</f>
        <v>0</v>
      </c>
      <c r="P584" s="504">
        <f>SUMIF($A$10:$A$328,$A584,P$10:P$328)</f>
        <v>0</v>
      </c>
      <c r="Q584" s="505">
        <f>SUMIF($A$10:$A$328,$A584,Q$10:Q$328)</f>
        <v>0</v>
      </c>
      <c r="R584" s="506">
        <f>SUMIF($A$10:$A$328,$A584,R$10:R$328)</f>
        <v>0</v>
      </c>
      <c r="S584" s="507"/>
      <c r="T584" s="508"/>
      <c r="U584" s="509">
        <f>SUMIF($A$10:$A$328,$A584,U$10:U$328)</f>
        <v>0</v>
      </c>
      <c r="V584" s="510"/>
      <c r="W584" s="510"/>
    </row>
    <row r="585" spans="1:23" ht="12" customHeight="1">
      <c r="A585" s="498">
        <v>11550130</v>
      </c>
      <c r="B585" s="499"/>
      <c r="C585" s="500"/>
      <c r="D585" s="501"/>
      <c r="E585" s="501"/>
      <c r="F585" s="501"/>
      <c r="G585" s="501"/>
      <c r="H585" s="501"/>
      <c r="I585" s="502"/>
      <c r="J585" s="503">
        <f>SUMIF($A$10:$A$333,$A585,J$10:J$333)</f>
        <v>0</v>
      </c>
      <c r="K585" s="503">
        <f>SUMIF($A$10:$A$333,$A585,K$10:K$333)</f>
        <v>0</v>
      </c>
      <c r="L585" s="503">
        <f>SUMIF($A$10:$A$333,$A585,L$10:L$333)</f>
        <v>0</v>
      </c>
      <c r="M585" s="511">
        <f>SUMIF($A$10:$A$328,$A585,M$10:M$328)</f>
        <v>0</v>
      </c>
      <c r="N585" s="503">
        <f>SUMIF($A$10:$A$333,$A585,N$10:N$333)</f>
        <v>0</v>
      </c>
      <c r="O585" s="503">
        <f>SUMIF($A$10:$A$333,$A585,O$10:O$333)</f>
        <v>0</v>
      </c>
      <c r="P585" s="504">
        <f>SUMIF($A$10:$A$328,$A585,P$10:P$328)</f>
        <v>0</v>
      </c>
      <c r="Q585" s="505">
        <f>SUMIF($A$10:$A$328,$A585,Q$10:Q$328)</f>
        <v>0</v>
      </c>
      <c r="R585" s="506">
        <f>SUMIF($A$10:$A$328,$A585,R$10:R$328)</f>
        <v>0</v>
      </c>
      <c r="S585" s="507"/>
      <c r="T585" s="508"/>
      <c r="U585" s="509">
        <f>SUMIF($A$10:$A$328,$A585,U$10:U$328)</f>
        <v>0</v>
      </c>
      <c r="V585" s="510"/>
      <c r="W585" s="510"/>
    </row>
    <row r="586" spans="1:23" ht="12" customHeight="1">
      <c r="A586" s="498">
        <v>12202117</v>
      </c>
      <c r="B586" s="499"/>
      <c r="C586" s="500"/>
      <c r="D586" s="501"/>
      <c r="E586" s="501"/>
      <c r="F586" s="501"/>
      <c r="G586" s="501"/>
      <c r="H586" s="501"/>
      <c r="I586" s="502"/>
      <c r="J586" s="503">
        <f>SUMIF($A$10:$A$333,$A586,J$10:J$333)</f>
        <v>0</v>
      </c>
      <c r="K586" s="503">
        <f>SUMIF($A$10:$A$333,$A586,K$10:K$333)</f>
        <v>0</v>
      </c>
      <c r="L586" s="503">
        <f>SUMIF($A$10:$A$333,$A586,L$10:L$333)</f>
        <v>0</v>
      </c>
      <c r="M586" s="511">
        <f>SUMIF($A$10:$A$328,$A586,M$10:M$328)</f>
        <v>0</v>
      </c>
      <c r="N586" s="503">
        <f>SUMIF($A$10:$A$333,$A586,N$10:N$333)</f>
        <v>0</v>
      </c>
      <c r="O586" s="503">
        <f>SUMIF($A$10:$A$333,$A586,O$10:O$333)</f>
        <v>0</v>
      </c>
      <c r="P586" s="504">
        <f>SUMIF($A$10:$A$328,$A586,P$10:P$328)</f>
        <v>0</v>
      </c>
      <c r="Q586" s="505">
        <f>SUMIF($A$10:$A$328,$A586,Q$10:Q$328)</f>
        <v>0</v>
      </c>
      <c r="R586" s="506">
        <f>SUMIF($A$10:$A$328,$A586,R$10:R$328)</f>
        <v>0</v>
      </c>
      <c r="S586" s="507"/>
      <c r="T586" s="508"/>
      <c r="U586" s="509">
        <f>SUMIF($A$10:$A$328,$A586,U$10:U$328)</f>
        <v>0</v>
      </c>
      <c r="V586" s="510"/>
      <c r="W586" s="510"/>
    </row>
    <row r="587" spans="1:23" ht="12" customHeight="1">
      <c r="A587" s="498">
        <v>12202844</v>
      </c>
      <c r="B587" s="499"/>
      <c r="C587" s="500"/>
      <c r="D587" s="501"/>
      <c r="E587" s="501"/>
      <c r="F587" s="501"/>
      <c r="G587" s="501"/>
      <c r="H587" s="501"/>
      <c r="I587" s="502"/>
      <c r="J587" s="503">
        <f>SUMIF($A$10:$A$333,$A587,J$10:J$333)</f>
        <v>0</v>
      </c>
      <c r="K587" s="503">
        <f>SUMIF($A$10:$A$333,$A587,K$10:K$333)</f>
        <v>0</v>
      </c>
      <c r="L587" s="503">
        <f>SUMIF($A$10:$A$333,$A587,L$10:L$333)</f>
        <v>0</v>
      </c>
      <c r="M587" s="511">
        <f>SUMIF($A$10:$A$328,$A587,M$10:M$328)</f>
        <v>0</v>
      </c>
      <c r="N587" s="503">
        <f>SUMIF($A$10:$A$333,$A587,N$10:N$333)</f>
        <v>0</v>
      </c>
      <c r="O587" s="503">
        <f>SUMIF($A$10:$A$333,$A587,O$10:O$333)</f>
        <v>0</v>
      </c>
      <c r="P587" s="504">
        <f>SUMIF($A$10:$A$328,$A587,P$10:P$328)</f>
        <v>0</v>
      </c>
      <c r="Q587" s="505">
        <f>SUMIF($A$10:$A$328,$A587,Q$10:Q$328)</f>
        <v>0</v>
      </c>
      <c r="R587" s="506">
        <f>SUMIF($A$10:$A$328,$A587,R$10:R$328)</f>
        <v>0</v>
      </c>
      <c r="S587" s="507"/>
      <c r="T587" s="508"/>
      <c r="U587" s="509">
        <f>SUMIF($A$10:$A$328,$A587,U$10:U$328)</f>
        <v>0</v>
      </c>
      <c r="V587" s="510"/>
      <c r="W587" s="510"/>
    </row>
    <row r="588" spans="1:23" ht="12" customHeight="1">
      <c r="A588" s="498">
        <v>12202885</v>
      </c>
      <c r="B588" s="499"/>
      <c r="C588" s="500"/>
      <c r="D588" s="501"/>
      <c r="E588" s="501"/>
      <c r="F588" s="501"/>
      <c r="G588" s="501"/>
      <c r="H588" s="501"/>
      <c r="I588" s="502"/>
      <c r="J588" s="503">
        <f>SUMIF($A$10:$A$333,$A588,J$10:J$333)</f>
        <v>0</v>
      </c>
      <c r="K588" s="503">
        <f>SUMIF($A$10:$A$333,$A588,K$10:K$333)</f>
        <v>0</v>
      </c>
      <c r="L588" s="503">
        <f>SUMIF($A$10:$A$333,$A588,L$10:L$333)</f>
        <v>0</v>
      </c>
      <c r="M588" s="511">
        <f>SUMIF($A$10:$A$328,$A588,M$10:M$328)</f>
        <v>0</v>
      </c>
      <c r="N588" s="503">
        <f>SUMIF($A$10:$A$333,$A588,N$10:N$333)</f>
        <v>0</v>
      </c>
      <c r="O588" s="503">
        <f>SUMIF($A$10:$A$333,$A588,O$10:O$333)</f>
        <v>0</v>
      </c>
      <c r="P588" s="504">
        <f>SUMIF($A$10:$A$328,$A588,P$10:P$328)</f>
        <v>0</v>
      </c>
      <c r="Q588" s="505">
        <f>SUMIF($A$10:$A$328,$A588,Q$10:Q$328)</f>
        <v>0</v>
      </c>
      <c r="R588" s="506">
        <f>SUMIF($A$10:$A$328,$A588,R$10:R$328)</f>
        <v>0</v>
      </c>
      <c r="S588" s="507"/>
      <c r="T588" s="508"/>
      <c r="U588" s="509">
        <f>SUMIF($A$10:$A$328,$A588,U$10:U$328)</f>
        <v>0</v>
      </c>
      <c r="V588" s="510"/>
      <c r="W588" s="510"/>
    </row>
    <row r="589" spans="1:23" ht="12" customHeight="1">
      <c r="A589" s="498">
        <v>12213118</v>
      </c>
      <c r="B589" s="499"/>
      <c r="C589" s="500"/>
      <c r="D589" s="501"/>
      <c r="E589" s="501"/>
      <c r="F589" s="501"/>
      <c r="G589" s="501"/>
      <c r="H589" s="501"/>
      <c r="I589" s="502"/>
      <c r="J589" s="503">
        <f>SUMIF($A$10:$A$333,$A589,J$10:J$333)</f>
        <v>0</v>
      </c>
      <c r="K589" s="503">
        <f>SUMIF($A$10:$A$333,$A589,K$10:K$333)</f>
        <v>0</v>
      </c>
      <c r="L589" s="503">
        <f>SUMIF($A$10:$A$333,$A589,L$10:L$333)</f>
        <v>0</v>
      </c>
      <c r="M589" s="511">
        <f>SUMIF($A$10:$A$328,$A589,M$10:M$328)</f>
        <v>0</v>
      </c>
      <c r="N589" s="503">
        <f>SUMIF($A$10:$A$333,$A589,N$10:N$333)</f>
        <v>0</v>
      </c>
      <c r="O589" s="503">
        <f>SUMIF($A$10:$A$333,$A589,O$10:O$333)</f>
        <v>0</v>
      </c>
      <c r="P589" s="504">
        <f>SUMIF($A$10:$A$328,$A589,P$10:P$328)</f>
        <v>0</v>
      </c>
      <c r="Q589" s="505">
        <f>SUMIF($A$10:$A$328,$A589,Q$10:Q$328)</f>
        <v>0</v>
      </c>
      <c r="R589" s="506">
        <f>SUMIF($A$10:$A$328,$A589,R$10:R$328)</f>
        <v>0</v>
      </c>
      <c r="S589" s="507"/>
      <c r="T589" s="508"/>
      <c r="U589" s="509">
        <f>SUMIF($A$10:$A$328,$A589,U$10:U$328)</f>
        <v>0</v>
      </c>
      <c r="V589" s="510"/>
      <c r="W589" s="510"/>
    </row>
    <row r="590" spans="1:23" ht="12" customHeight="1">
      <c r="A590" s="498">
        <v>12213130</v>
      </c>
      <c r="B590" s="499"/>
      <c r="C590" s="500"/>
      <c r="D590" s="501"/>
      <c r="E590" s="501"/>
      <c r="F590" s="501"/>
      <c r="G590" s="501"/>
      <c r="H590" s="501"/>
      <c r="I590" s="502"/>
      <c r="J590" s="503">
        <f>SUMIF($A$10:$A$333,$A590,J$10:J$333)</f>
        <v>0</v>
      </c>
      <c r="K590" s="503">
        <f>SUMIF($A$10:$A$333,$A590,K$10:K$333)</f>
        <v>0</v>
      </c>
      <c r="L590" s="503">
        <f>SUMIF($A$10:$A$333,$A590,L$10:L$333)</f>
        <v>0</v>
      </c>
      <c r="M590" s="511">
        <f>SUMIF($A$10:$A$328,$A590,M$10:M$328)</f>
        <v>0</v>
      </c>
      <c r="N590" s="503">
        <f>SUMIF($A$10:$A$333,$A590,N$10:N$333)</f>
        <v>0</v>
      </c>
      <c r="O590" s="503">
        <f>SUMIF($A$10:$A$333,$A590,O$10:O$333)</f>
        <v>0</v>
      </c>
      <c r="P590" s="504">
        <f>SUMIF($A$10:$A$328,$A590,P$10:P$328)</f>
        <v>0</v>
      </c>
      <c r="Q590" s="505">
        <f>SUMIF($A$10:$A$328,$A590,Q$10:Q$328)</f>
        <v>0</v>
      </c>
      <c r="R590" s="506">
        <f>SUMIF($A$10:$A$328,$A590,R$10:R$328)</f>
        <v>0</v>
      </c>
      <c r="S590" s="507"/>
      <c r="T590" s="508"/>
      <c r="U590" s="509">
        <f>SUMIF($A$10:$A$328,$A590,U$10:U$328)</f>
        <v>0</v>
      </c>
      <c r="V590" s="510"/>
      <c r="W590" s="510"/>
    </row>
    <row r="591" spans="1:23" ht="12" customHeight="1">
      <c r="A591" s="498">
        <v>12302110</v>
      </c>
      <c r="B591" s="499"/>
      <c r="C591" s="500"/>
      <c r="D591" s="501"/>
      <c r="E591" s="501"/>
      <c r="F591" s="501"/>
      <c r="G591" s="501"/>
      <c r="H591" s="501"/>
      <c r="I591" s="502"/>
      <c r="J591" s="503">
        <f>SUMIF($A$10:$A$333,$A591,J$10:J$333)</f>
        <v>0</v>
      </c>
      <c r="K591" s="503">
        <f>SUMIF($A$10:$A$333,$A591,K$10:K$333)</f>
        <v>0</v>
      </c>
      <c r="L591" s="503">
        <f>SUMIF($A$10:$A$333,$A591,L$10:L$333)</f>
        <v>0</v>
      </c>
      <c r="M591" s="511">
        <f>SUMIF($A$10:$A$328,$A591,M$10:M$328)</f>
        <v>0</v>
      </c>
      <c r="N591" s="503">
        <f>SUMIF($A$10:$A$333,$A591,N$10:N$333)</f>
        <v>0</v>
      </c>
      <c r="O591" s="503">
        <f>SUMIF($A$10:$A$333,$A591,O$10:O$333)</f>
        <v>0</v>
      </c>
      <c r="P591" s="504">
        <f>SUMIF($A$10:$A$328,$A591,P$10:P$328)</f>
        <v>0</v>
      </c>
      <c r="Q591" s="505">
        <f>SUMIF($A$10:$A$328,$A591,Q$10:Q$328)</f>
        <v>0</v>
      </c>
      <c r="R591" s="506">
        <f>SUMIF($A$10:$A$328,$A591,R$10:R$328)</f>
        <v>0</v>
      </c>
      <c r="S591" s="507"/>
      <c r="T591" s="508"/>
      <c r="U591" s="509">
        <f>SUMIF($A$10:$A$328,$A591,U$10:U$328)</f>
        <v>0</v>
      </c>
      <c r="V591" s="510"/>
      <c r="W591" s="510"/>
    </row>
    <row r="592" spans="1:23" ht="12" customHeight="1">
      <c r="A592" s="498">
        <v>12302118</v>
      </c>
      <c r="B592" s="499"/>
      <c r="C592" s="500"/>
      <c r="D592" s="501"/>
      <c r="E592" s="501"/>
      <c r="F592" s="501"/>
      <c r="G592" s="501"/>
      <c r="H592" s="501"/>
      <c r="I592" s="502"/>
      <c r="J592" s="503">
        <f>SUMIF($A$10:$A$333,$A592,J$10:J$333)</f>
        <v>0</v>
      </c>
      <c r="K592" s="503">
        <f>SUMIF($A$10:$A$333,$A592,K$10:K$333)</f>
        <v>0</v>
      </c>
      <c r="L592" s="503">
        <f>SUMIF($A$10:$A$333,$A592,L$10:L$333)</f>
        <v>0</v>
      </c>
      <c r="M592" s="511">
        <f>SUMIF($A$10:$A$328,$A592,M$10:M$328)</f>
        <v>0</v>
      </c>
      <c r="N592" s="503">
        <f>SUMIF($A$10:$A$333,$A592,N$10:N$333)</f>
        <v>0</v>
      </c>
      <c r="O592" s="503">
        <f>SUMIF($A$10:$A$333,$A592,O$10:O$333)</f>
        <v>0</v>
      </c>
      <c r="P592" s="504">
        <f>SUMIF($A$10:$A$328,$A592,P$10:P$328)</f>
        <v>0</v>
      </c>
      <c r="Q592" s="505">
        <f>SUMIF($A$10:$A$328,$A592,Q$10:Q$328)</f>
        <v>0</v>
      </c>
      <c r="R592" s="506">
        <f>SUMIF($A$10:$A$328,$A592,R$10:R$328)</f>
        <v>0</v>
      </c>
      <c r="S592" s="507"/>
      <c r="T592" s="508"/>
      <c r="U592" s="509">
        <f>SUMIF($A$10:$A$328,$A592,U$10:U$328)</f>
        <v>0</v>
      </c>
      <c r="V592" s="510"/>
      <c r="W592" s="510"/>
    </row>
    <row r="593" spans="1:23" ht="12" customHeight="1">
      <c r="A593" s="498">
        <v>12302122</v>
      </c>
      <c r="B593" s="499"/>
      <c r="C593" s="500"/>
      <c r="D593" s="501"/>
      <c r="E593" s="501"/>
      <c r="F593" s="501"/>
      <c r="G593" s="501"/>
      <c r="H593" s="501"/>
      <c r="I593" s="502"/>
      <c r="J593" s="503">
        <f>SUMIF($A$10:$A$333,$A593,J$10:J$333)</f>
        <v>0</v>
      </c>
      <c r="K593" s="503">
        <f>SUMIF($A$10:$A$333,$A593,K$10:K$333)</f>
        <v>0</v>
      </c>
      <c r="L593" s="503">
        <f>SUMIF($A$10:$A$333,$A593,L$10:L$333)</f>
        <v>0</v>
      </c>
      <c r="M593" s="511">
        <f>SUMIF($A$10:$A$328,$A593,M$10:M$328)</f>
        <v>0</v>
      </c>
      <c r="N593" s="503">
        <f>SUMIF($A$10:$A$333,$A593,N$10:N$333)</f>
        <v>0</v>
      </c>
      <c r="O593" s="503">
        <f>SUMIF($A$10:$A$333,$A593,O$10:O$333)</f>
        <v>0</v>
      </c>
      <c r="P593" s="504">
        <f>SUMIF($A$10:$A$328,$A593,P$10:P$328)</f>
        <v>0</v>
      </c>
      <c r="Q593" s="505">
        <f>SUMIF($A$10:$A$328,$A593,Q$10:Q$328)</f>
        <v>0</v>
      </c>
      <c r="R593" s="506">
        <f>SUMIF($A$10:$A$328,$A593,R$10:R$328)</f>
        <v>0</v>
      </c>
      <c r="S593" s="507"/>
      <c r="T593" s="508"/>
      <c r="U593" s="509">
        <f>SUMIF($A$10:$A$328,$A593,U$10:U$328)</f>
        <v>0</v>
      </c>
      <c r="V593" s="510"/>
      <c r="W593" s="510"/>
    </row>
    <row r="594" spans="1:23" ht="12" customHeight="1">
      <c r="A594" s="498">
        <v>12302835</v>
      </c>
      <c r="B594" s="499"/>
      <c r="C594" s="500"/>
      <c r="D594" s="501"/>
      <c r="E594" s="501"/>
      <c r="F594" s="501"/>
      <c r="G594" s="501"/>
      <c r="H594" s="501"/>
      <c r="I594" s="502"/>
      <c r="J594" s="503">
        <f>SUMIF($A$10:$A$333,$A594,J$10:J$333)</f>
        <v>0</v>
      </c>
      <c r="K594" s="503">
        <f>SUMIF($A$10:$A$333,$A594,K$10:K$333)</f>
        <v>0</v>
      </c>
      <c r="L594" s="503">
        <f>SUMIF($A$10:$A$333,$A594,L$10:L$333)</f>
        <v>0</v>
      </c>
      <c r="M594" s="511">
        <f>SUMIF($A$10:$A$328,$A594,M$10:M$328)</f>
        <v>0</v>
      </c>
      <c r="N594" s="503">
        <f>SUMIF($A$10:$A$333,$A594,N$10:N$333)</f>
        <v>0</v>
      </c>
      <c r="O594" s="503">
        <f>SUMIF($A$10:$A$333,$A594,O$10:O$333)</f>
        <v>0</v>
      </c>
      <c r="P594" s="504">
        <f>SUMIF($A$10:$A$328,$A594,P$10:P$328)</f>
        <v>0</v>
      </c>
      <c r="Q594" s="505">
        <f>SUMIF($A$10:$A$328,$A594,Q$10:Q$328)</f>
        <v>0</v>
      </c>
      <c r="R594" s="506">
        <f>SUMIF($A$10:$A$328,$A594,R$10:R$328)</f>
        <v>0</v>
      </c>
      <c r="S594" s="507"/>
      <c r="T594" s="508"/>
      <c r="U594" s="509">
        <f>SUMIF($A$10:$A$328,$A594,U$10:U$328)</f>
        <v>0</v>
      </c>
      <c r="V594" s="510"/>
      <c r="W594" s="510"/>
    </row>
    <row r="595" spans="1:23" ht="12" customHeight="1">
      <c r="A595" s="498">
        <v>12303118</v>
      </c>
      <c r="B595" s="499"/>
      <c r="C595" s="500"/>
      <c r="D595" s="501"/>
      <c r="E595" s="501"/>
      <c r="F595" s="501"/>
      <c r="G595" s="501"/>
      <c r="H595" s="501"/>
      <c r="I595" s="502"/>
      <c r="J595" s="503">
        <f>SUMIF($A$10:$A$333,$A595,J$10:J$333)</f>
        <v>0</v>
      </c>
      <c r="K595" s="503">
        <f>SUMIF($A$10:$A$333,$A595,K$10:K$333)</f>
        <v>0</v>
      </c>
      <c r="L595" s="503">
        <f>SUMIF($A$10:$A$333,$A595,L$10:L$333)</f>
        <v>0</v>
      </c>
      <c r="M595" s="511">
        <f>SUMIF($A$10:$A$328,$A595,M$10:M$328)</f>
        <v>0</v>
      </c>
      <c r="N595" s="503">
        <f>SUMIF($A$10:$A$333,$A595,N$10:N$333)</f>
        <v>0</v>
      </c>
      <c r="O595" s="503">
        <f>SUMIF($A$10:$A$333,$A595,O$10:O$333)</f>
        <v>0</v>
      </c>
      <c r="P595" s="504">
        <f>SUMIF($A$10:$A$328,$A595,P$10:P$328)</f>
        <v>0</v>
      </c>
      <c r="Q595" s="505">
        <f>SUMIF($A$10:$A$328,$A595,Q$10:Q$328)</f>
        <v>0</v>
      </c>
      <c r="R595" s="506">
        <f>SUMIF($A$10:$A$328,$A595,R$10:R$328)</f>
        <v>0</v>
      </c>
      <c r="S595" s="507"/>
      <c r="T595" s="508"/>
      <c r="U595" s="509">
        <f>SUMIF($A$10:$A$328,$A595,U$10:U$328)</f>
        <v>0</v>
      </c>
      <c r="V595" s="510"/>
      <c r="W595" s="510"/>
    </row>
    <row r="596" spans="1:23" ht="12" customHeight="1">
      <c r="A596" s="498">
        <v>12702009</v>
      </c>
      <c r="B596" s="499"/>
      <c r="C596" s="500"/>
      <c r="D596" s="501"/>
      <c r="E596" s="501"/>
      <c r="F596" s="501"/>
      <c r="G596" s="501"/>
      <c r="H596" s="501"/>
      <c r="I596" s="502"/>
      <c r="J596" s="503">
        <f>SUMIF($A$10:$A$333,$A596,J$10:J$333)</f>
        <v>0</v>
      </c>
      <c r="K596" s="503">
        <f>SUMIF($A$10:$A$333,$A596,K$10:K$333)</f>
        <v>0</v>
      </c>
      <c r="L596" s="503">
        <f>SUMIF($A$10:$A$333,$A596,L$10:L$333)</f>
        <v>0</v>
      </c>
      <c r="M596" s="511">
        <f>SUMIF($A$10:$A$328,$A596,M$10:M$328)</f>
        <v>0</v>
      </c>
      <c r="N596" s="503">
        <f>SUMIF($A$10:$A$333,$A596,N$10:N$333)</f>
        <v>0</v>
      </c>
      <c r="O596" s="503">
        <f>SUMIF($A$10:$A$333,$A596,O$10:O$333)</f>
        <v>0</v>
      </c>
      <c r="P596" s="504">
        <f>SUMIF($A$10:$A$328,$A596,P$10:P$328)</f>
        <v>0</v>
      </c>
      <c r="Q596" s="505">
        <f>SUMIF($A$10:$A$328,$A596,Q$10:Q$328)</f>
        <v>0</v>
      </c>
      <c r="R596" s="506">
        <f>SUMIF($A$10:$A$328,$A596,R$10:R$328)</f>
        <v>0</v>
      </c>
      <c r="S596" s="507"/>
      <c r="T596" s="508"/>
      <c r="U596" s="509">
        <f>SUMIF($A$10:$A$328,$A596,U$10:U$328)</f>
        <v>0</v>
      </c>
      <c r="V596" s="510"/>
      <c r="W596" s="510"/>
    </row>
    <row r="597" spans="1:23" ht="12" customHeight="1">
      <c r="A597" s="498">
        <v>12702018</v>
      </c>
      <c r="B597" s="499"/>
      <c r="C597" s="500"/>
      <c r="D597" s="501"/>
      <c r="E597" s="501"/>
      <c r="F597" s="501"/>
      <c r="G597" s="501"/>
      <c r="H597" s="501"/>
      <c r="I597" s="502"/>
      <c r="J597" s="503">
        <f>SUMIF($A$10:$A$333,$A597,J$10:J$333)</f>
        <v>0</v>
      </c>
      <c r="K597" s="503">
        <f>SUMIF($A$10:$A$333,$A597,K$10:K$333)</f>
        <v>0</v>
      </c>
      <c r="L597" s="503">
        <f>SUMIF($A$10:$A$333,$A597,L$10:L$333)</f>
        <v>0</v>
      </c>
      <c r="M597" s="511">
        <f>SUMIF($A$10:$A$328,$A597,M$10:M$328)</f>
        <v>0</v>
      </c>
      <c r="N597" s="503">
        <f>SUMIF($A$10:$A$333,$A597,N$10:N$333)</f>
        <v>0</v>
      </c>
      <c r="O597" s="503">
        <f>SUMIF($A$10:$A$333,$A597,O$10:O$333)</f>
        <v>0</v>
      </c>
      <c r="P597" s="504">
        <f>SUMIF($A$10:$A$328,$A597,P$10:P$328)</f>
        <v>0</v>
      </c>
      <c r="Q597" s="505">
        <f>SUMIF($A$10:$A$328,$A597,Q$10:Q$328)</f>
        <v>0</v>
      </c>
      <c r="R597" s="506">
        <f>SUMIF($A$10:$A$328,$A597,R$10:R$328)</f>
        <v>0</v>
      </c>
      <c r="S597" s="507"/>
      <c r="T597" s="508"/>
      <c r="U597" s="509">
        <f>SUMIF($A$10:$A$328,$A597,U$10:U$328)</f>
        <v>0</v>
      </c>
      <c r="V597" s="510"/>
      <c r="W597" s="510"/>
    </row>
    <row r="598" spans="1:23" ht="12" customHeight="1">
      <c r="A598" s="498">
        <v>12702022</v>
      </c>
      <c r="B598" s="499"/>
      <c r="C598" s="500"/>
      <c r="D598" s="501"/>
      <c r="E598" s="501"/>
      <c r="F598" s="501"/>
      <c r="G598" s="501"/>
      <c r="H598" s="501"/>
      <c r="I598" s="502"/>
      <c r="J598" s="503">
        <f>SUMIF($A$10:$A$333,$A598,J$10:J$333)</f>
        <v>0</v>
      </c>
      <c r="K598" s="503">
        <f>SUMIF($A$10:$A$333,$A598,K$10:K$333)</f>
        <v>0</v>
      </c>
      <c r="L598" s="503">
        <f>SUMIF($A$10:$A$333,$A598,L$10:L$333)</f>
        <v>0</v>
      </c>
      <c r="M598" s="511">
        <f>SUMIF($A$10:$A$328,$A598,M$10:M$328)</f>
        <v>0</v>
      </c>
      <c r="N598" s="503">
        <f>SUMIF($A$10:$A$333,$A598,N$10:N$333)</f>
        <v>0</v>
      </c>
      <c r="O598" s="503">
        <f>SUMIF($A$10:$A$333,$A598,O$10:O$333)</f>
        <v>0</v>
      </c>
      <c r="P598" s="504">
        <f>SUMIF($A$10:$A$328,$A598,P$10:P$328)</f>
        <v>0</v>
      </c>
      <c r="Q598" s="505">
        <f>SUMIF($A$10:$A$328,$A598,Q$10:Q$328)</f>
        <v>0</v>
      </c>
      <c r="R598" s="506">
        <f>SUMIF($A$10:$A$328,$A598,R$10:R$328)</f>
        <v>0</v>
      </c>
      <c r="S598" s="507"/>
      <c r="T598" s="508"/>
      <c r="U598" s="509">
        <f>SUMIF($A$10:$A$328,$A598,U$10:U$328)</f>
        <v>0</v>
      </c>
      <c r="V598" s="510"/>
      <c r="W598" s="510"/>
    </row>
    <row r="599" spans="1:23" ht="12" customHeight="1">
      <c r="A599" s="498">
        <v>12702815</v>
      </c>
      <c r="B599" s="499"/>
      <c r="C599" s="500"/>
      <c r="D599" s="501"/>
      <c r="E599" s="501"/>
      <c r="F599" s="501"/>
      <c r="G599" s="501"/>
      <c r="H599" s="501"/>
      <c r="I599" s="502"/>
      <c r="J599" s="503">
        <f>SUMIF($A$10:$A$333,$A599,J$10:J$333)</f>
        <v>0</v>
      </c>
      <c r="K599" s="503">
        <f>SUMIF($A$10:$A$333,$A599,K$10:K$333)</f>
        <v>0</v>
      </c>
      <c r="L599" s="503">
        <f>SUMIF($A$10:$A$333,$A599,L$10:L$333)</f>
        <v>0</v>
      </c>
      <c r="M599" s="511">
        <f>SUMIF($A$10:$A$328,$A599,M$10:M$328)</f>
        <v>0</v>
      </c>
      <c r="N599" s="503">
        <f>SUMIF($A$10:$A$333,$A599,N$10:N$333)</f>
        <v>0</v>
      </c>
      <c r="O599" s="503">
        <f>SUMIF($A$10:$A$333,$A599,O$10:O$333)</f>
        <v>0</v>
      </c>
      <c r="P599" s="504">
        <f>SUMIF($A$10:$A$328,$A599,P$10:P$328)</f>
        <v>0</v>
      </c>
      <c r="Q599" s="505">
        <f>SUMIF($A$10:$A$328,$A599,Q$10:Q$328)</f>
        <v>0</v>
      </c>
      <c r="R599" s="506">
        <f>SUMIF($A$10:$A$328,$A599,R$10:R$328)</f>
        <v>0</v>
      </c>
      <c r="S599" s="507"/>
      <c r="T599" s="508"/>
      <c r="U599" s="509">
        <f>SUMIF($A$10:$A$328,$A599,U$10:U$328)</f>
        <v>0</v>
      </c>
      <c r="V599" s="510"/>
      <c r="W599" s="510"/>
    </row>
    <row r="600" spans="1:23" ht="12" customHeight="1">
      <c r="A600" s="498">
        <v>12706832</v>
      </c>
      <c r="B600" s="499"/>
      <c r="C600" s="500"/>
      <c r="D600" s="501"/>
      <c r="E600" s="501"/>
      <c r="F600" s="501"/>
      <c r="G600" s="501"/>
      <c r="H600" s="501"/>
      <c r="I600" s="502"/>
      <c r="J600" s="503">
        <f>SUMIF($A$10:$A$333,$A600,J$10:J$333)</f>
        <v>0</v>
      </c>
      <c r="K600" s="503">
        <f>SUMIF($A$10:$A$333,$A600,K$10:K$333)</f>
        <v>0</v>
      </c>
      <c r="L600" s="503">
        <f>SUMIF($A$10:$A$333,$A600,L$10:L$333)</f>
        <v>0</v>
      </c>
      <c r="M600" s="511">
        <f>SUMIF($A$10:$A$328,$A600,M$10:M$328)</f>
        <v>0</v>
      </c>
      <c r="N600" s="503">
        <f>SUMIF($A$10:$A$333,$A600,N$10:N$333)</f>
        <v>0</v>
      </c>
      <c r="O600" s="503">
        <f>SUMIF($A$10:$A$333,$A600,O$10:O$333)</f>
        <v>0</v>
      </c>
      <c r="P600" s="504">
        <f>SUMIF($A$10:$A$328,$A600,P$10:P$328)</f>
        <v>0</v>
      </c>
      <c r="Q600" s="505">
        <f>SUMIF($A$10:$A$328,$A600,Q$10:Q$328)</f>
        <v>0</v>
      </c>
      <c r="R600" s="506">
        <f>SUMIF($A$10:$A$328,$A600,R$10:R$328)</f>
        <v>0</v>
      </c>
      <c r="S600" s="507"/>
      <c r="T600" s="508"/>
      <c r="U600" s="509">
        <f>SUMIF($A$10:$A$328,$A600,U$10:U$328)</f>
        <v>0</v>
      </c>
      <c r="V600" s="510"/>
      <c r="W600" s="510"/>
    </row>
    <row r="601" spans="1:23" ht="12" customHeight="1">
      <c r="A601" s="498">
        <v>13201109</v>
      </c>
      <c r="B601" s="499"/>
      <c r="C601" s="500"/>
      <c r="D601" s="501"/>
      <c r="E601" s="501"/>
      <c r="F601" s="501"/>
      <c r="G601" s="501"/>
      <c r="H601" s="501"/>
      <c r="I601" s="502"/>
      <c r="J601" s="503">
        <f>SUMIF($A$10:$A$333,$A601,J$10:J$333)</f>
        <v>0</v>
      </c>
      <c r="K601" s="503">
        <f>SUMIF($A$10:$A$333,$A601,K$10:K$333)</f>
        <v>0</v>
      </c>
      <c r="L601" s="503">
        <f>SUMIF($A$10:$A$333,$A601,L$10:L$333)</f>
        <v>0</v>
      </c>
      <c r="M601" s="511">
        <f>SUMIF($A$10:$A$328,$A601,M$10:M$328)</f>
        <v>0</v>
      </c>
      <c r="N601" s="503">
        <f>SUMIF($A$10:$A$333,$A601,N$10:N$333)</f>
        <v>0</v>
      </c>
      <c r="O601" s="503">
        <f>SUMIF($A$10:$A$333,$A601,O$10:O$333)</f>
        <v>0</v>
      </c>
      <c r="P601" s="504">
        <f>SUMIF($A$10:$A$328,$A601,P$10:P$328)</f>
        <v>0</v>
      </c>
      <c r="Q601" s="505">
        <f>SUMIF($A$10:$A$328,$A601,Q$10:Q$328)</f>
        <v>0</v>
      </c>
      <c r="R601" s="506">
        <f>SUMIF($A$10:$A$328,$A601,R$10:R$328)</f>
        <v>0</v>
      </c>
      <c r="S601" s="507"/>
      <c r="T601" s="508"/>
      <c r="U601" s="509">
        <f>SUMIF($A$10:$A$328,$A601,U$10:U$328)</f>
        <v>0</v>
      </c>
      <c r="V601" s="510"/>
      <c r="W601" s="510"/>
    </row>
    <row r="602" spans="1:23" ht="12" customHeight="1">
      <c r="A602" s="498">
        <v>13201130</v>
      </c>
      <c r="B602" s="499"/>
      <c r="C602" s="500"/>
      <c r="D602" s="501"/>
      <c r="E602" s="501"/>
      <c r="F602" s="501"/>
      <c r="G602" s="501"/>
      <c r="H602" s="501"/>
      <c r="I602" s="502"/>
      <c r="J602" s="503">
        <f>SUMIF($A$10:$A$333,$A602,J$10:J$333)</f>
        <v>0</v>
      </c>
      <c r="K602" s="503">
        <f>SUMIF($A$10:$A$333,$A602,K$10:K$333)</f>
        <v>0</v>
      </c>
      <c r="L602" s="503">
        <f>SUMIF($A$10:$A$333,$A602,L$10:L$333)</f>
        <v>0</v>
      </c>
      <c r="M602" s="511">
        <f>SUMIF($A$10:$A$328,$A602,M$10:M$328)</f>
        <v>0</v>
      </c>
      <c r="N602" s="503">
        <f>SUMIF($A$10:$A$333,$A602,N$10:N$333)</f>
        <v>0</v>
      </c>
      <c r="O602" s="503">
        <f>SUMIF($A$10:$A$333,$A602,O$10:O$333)</f>
        <v>0</v>
      </c>
      <c r="P602" s="504">
        <f>SUMIF($A$10:$A$328,$A602,P$10:P$328)</f>
        <v>0</v>
      </c>
      <c r="Q602" s="505">
        <f>SUMIF($A$10:$A$328,$A602,Q$10:Q$328)</f>
        <v>0</v>
      </c>
      <c r="R602" s="506">
        <f>SUMIF($A$10:$A$328,$A602,R$10:R$328)</f>
        <v>0</v>
      </c>
      <c r="S602" s="507"/>
      <c r="T602" s="508"/>
      <c r="U602" s="509">
        <f>SUMIF($A$10:$A$328,$A602,U$10:U$328)</f>
        <v>0</v>
      </c>
      <c r="V602" s="510"/>
      <c r="W602" s="510"/>
    </row>
    <row r="603" spans="1:23" ht="12" customHeight="1">
      <c r="A603" s="498">
        <v>13202130</v>
      </c>
      <c r="B603" s="499"/>
      <c r="C603" s="500"/>
      <c r="D603" s="501"/>
      <c r="E603" s="501"/>
      <c r="F603" s="501"/>
      <c r="G603" s="501"/>
      <c r="H603" s="501"/>
      <c r="I603" s="502"/>
      <c r="J603" s="503">
        <f>SUMIF($A$10:$A$333,$A603,J$10:J$333)</f>
        <v>0</v>
      </c>
      <c r="K603" s="503">
        <f>SUMIF($A$10:$A$333,$A603,K$10:K$333)</f>
        <v>0</v>
      </c>
      <c r="L603" s="503">
        <f>SUMIF($A$10:$A$333,$A603,L$10:L$333)</f>
        <v>0</v>
      </c>
      <c r="M603" s="511">
        <f>SUMIF($A$10:$A$328,$A603,M$10:M$328)</f>
        <v>0</v>
      </c>
      <c r="N603" s="503">
        <f>SUMIF($A$10:$A$333,$A603,N$10:N$333)</f>
        <v>0</v>
      </c>
      <c r="O603" s="503">
        <f>SUMIF($A$10:$A$333,$A603,O$10:O$333)</f>
        <v>0</v>
      </c>
      <c r="P603" s="504">
        <f>SUMIF($A$10:$A$328,$A603,P$10:P$328)</f>
        <v>0</v>
      </c>
      <c r="Q603" s="505">
        <f>SUMIF($A$10:$A$328,$A603,Q$10:Q$328)</f>
        <v>0</v>
      </c>
      <c r="R603" s="506">
        <f>SUMIF($A$10:$A$328,$A603,R$10:R$328)</f>
        <v>0</v>
      </c>
      <c r="S603" s="507"/>
      <c r="T603" s="508"/>
      <c r="U603" s="509">
        <f>SUMIF($A$10:$A$328,$A603,U$10:U$328)</f>
        <v>0</v>
      </c>
      <c r="V603" s="510"/>
      <c r="W603" s="510"/>
    </row>
    <row r="604" spans="1:23" ht="12" customHeight="1">
      <c r="A604" s="498">
        <v>13301108</v>
      </c>
      <c r="B604" s="499"/>
      <c r="C604" s="500"/>
      <c r="D604" s="501"/>
      <c r="E604" s="501"/>
      <c r="F604" s="501"/>
      <c r="G604" s="501"/>
      <c r="H604" s="501"/>
      <c r="I604" s="502"/>
      <c r="J604" s="503">
        <f>SUMIF($A$10:$A$333,$A604,J$10:J$333)</f>
        <v>0</v>
      </c>
      <c r="K604" s="503">
        <f>SUMIF($A$10:$A$333,$A604,K$10:K$333)</f>
        <v>0</v>
      </c>
      <c r="L604" s="503">
        <f>SUMIF($A$10:$A$333,$A604,L$10:L$333)</f>
        <v>0</v>
      </c>
      <c r="M604" s="511">
        <f>SUMIF($A$10:$A$328,$A604,M$10:M$328)</f>
        <v>0</v>
      </c>
      <c r="N604" s="503">
        <f>SUMIF($A$10:$A$333,$A604,N$10:N$333)</f>
        <v>0</v>
      </c>
      <c r="O604" s="503">
        <f>SUMIF($A$10:$A$333,$A604,O$10:O$333)</f>
        <v>0</v>
      </c>
      <c r="P604" s="504">
        <f>SUMIF($A$10:$A$328,$A604,P$10:P$328)</f>
        <v>0</v>
      </c>
      <c r="Q604" s="505">
        <f>SUMIF($A$10:$A$328,$A604,Q$10:Q$328)</f>
        <v>0</v>
      </c>
      <c r="R604" s="506">
        <f>SUMIF($A$10:$A$328,$A604,R$10:R$328)</f>
        <v>0</v>
      </c>
      <c r="S604" s="507"/>
      <c r="T604" s="508"/>
      <c r="U604" s="509">
        <f>SUMIF($A$10:$A$328,$A604,U$10:U$328)</f>
        <v>0</v>
      </c>
      <c r="V604" s="510"/>
      <c r="W604" s="510"/>
    </row>
    <row r="605" spans="1:23" ht="12" customHeight="1">
      <c r="A605" s="498">
        <v>13301110</v>
      </c>
      <c r="B605" s="499"/>
      <c r="C605" s="500"/>
      <c r="D605" s="501"/>
      <c r="E605" s="501"/>
      <c r="F605" s="501"/>
      <c r="G605" s="501"/>
      <c r="H605" s="501"/>
      <c r="I605" s="502"/>
      <c r="J605" s="503">
        <f>SUMIF($A$10:$A$333,$A605,J$10:J$333)</f>
        <v>0</v>
      </c>
      <c r="K605" s="503">
        <f>SUMIF($A$10:$A$333,$A605,K$10:K$333)</f>
        <v>0</v>
      </c>
      <c r="L605" s="503">
        <f>SUMIF($A$10:$A$333,$A605,L$10:L$333)</f>
        <v>0</v>
      </c>
      <c r="M605" s="511">
        <f>SUMIF($A$10:$A$328,$A605,M$10:M$328)</f>
        <v>0</v>
      </c>
      <c r="N605" s="503">
        <f>SUMIF($A$10:$A$333,$A605,N$10:N$333)</f>
        <v>0</v>
      </c>
      <c r="O605" s="503">
        <f>SUMIF($A$10:$A$333,$A605,O$10:O$333)</f>
        <v>0</v>
      </c>
      <c r="P605" s="504">
        <f>SUMIF($A$10:$A$328,$A605,P$10:P$328)</f>
        <v>0</v>
      </c>
      <c r="Q605" s="505">
        <f>SUMIF($A$10:$A$328,$A605,Q$10:Q$328)</f>
        <v>0</v>
      </c>
      <c r="R605" s="506">
        <f>SUMIF($A$10:$A$328,$A605,R$10:R$328)</f>
        <v>0</v>
      </c>
      <c r="S605" s="507"/>
      <c r="T605" s="508"/>
      <c r="U605" s="509"/>
      <c r="V605" s="510"/>
      <c r="W605" s="510"/>
    </row>
    <row r="606" spans="1:23" ht="12" customHeight="1">
      <c r="A606" s="498">
        <v>13301130</v>
      </c>
      <c r="B606" s="499"/>
      <c r="C606" s="500"/>
      <c r="D606" s="501"/>
      <c r="E606" s="501"/>
      <c r="F606" s="501"/>
      <c r="G606" s="501"/>
      <c r="H606" s="501"/>
      <c r="I606" s="502"/>
      <c r="J606" s="503">
        <f>SUMIF($A$10:$A$333,$A606,J$10:J$333)</f>
        <v>0</v>
      </c>
      <c r="K606" s="503">
        <f>SUMIF($A$10:$A$333,$A606,K$10:K$333)</f>
        <v>0</v>
      </c>
      <c r="L606" s="503">
        <f>SUMIF($A$10:$A$333,$A606,L$10:L$333)</f>
        <v>0</v>
      </c>
      <c r="M606" s="511">
        <f>SUMIF($A$10:$A$328,$A606,M$10:M$328)</f>
        <v>0</v>
      </c>
      <c r="N606" s="503">
        <f>SUMIF($A$10:$A$333,$A606,N$10:N$333)</f>
        <v>0</v>
      </c>
      <c r="O606" s="503">
        <f>SUMIF($A$10:$A$333,$A606,O$10:O$333)</f>
        <v>0</v>
      </c>
      <c r="P606" s="504">
        <f>SUMIF($A$10:$A$328,$A606,P$10:P$328)</f>
        <v>0</v>
      </c>
      <c r="Q606" s="505">
        <f>SUMIF($A$10:$A$328,$A606,Q$10:Q$328)</f>
        <v>0</v>
      </c>
      <c r="R606" s="506">
        <f>SUMIF($A$10:$A$328,$A606,R$10:R$328)</f>
        <v>0</v>
      </c>
      <c r="S606" s="507"/>
      <c r="T606" s="508"/>
      <c r="U606" s="509">
        <f>SUMIF($A$10:$A$328,$A606,U$10:U$328)</f>
        <v>0</v>
      </c>
      <c r="V606" s="510"/>
      <c r="W606" s="510"/>
    </row>
    <row r="607" spans="1:23" ht="12" customHeight="1">
      <c r="A607" s="498">
        <v>13301140</v>
      </c>
      <c r="B607" s="499"/>
      <c r="C607" s="500"/>
      <c r="D607" s="501"/>
      <c r="E607" s="501"/>
      <c r="F607" s="501"/>
      <c r="G607" s="501"/>
      <c r="H607" s="501"/>
      <c r="I607" s="502"/>
      <c r="J607" s="503">
        <f>SUMIF($A$10:$A$333,$A607,J$10:J$333)</f>
        <v>0</v>
      </c>
      <c r="K607" s="503">
        <f>SUMIF($A$10:$A$333,$A607,K$10:K$333)</f>
        <v>0</v>
      </c>
      <c r="L607" s="503">
        <f>SUMIF($A$10:$A$333,$A607,L$10:L$333)</f>
        <v>0</v>
      </c>
      <c r="M607" s="511">
        <f>SUMIF($A$10:$A$328,$A607,M$10:M$328)</f>
        <v>0</v>
      </c>
      <c r="N607" s="503">
        <f>SUMIF($A$10:$A$333,$A607,N$10:N$333)</f>
        <v>0</v>
      </c>
      <c r="O607" s="503">
        <f>SUMIF($A$10:$A$333,$A607,O$10:O$333)</f>
        <v>0</v>
      </c>
      <c r="P607" s="504">
        <f>SUMIF($A$10:$A$328,$A607,P$10:P$328)</f>
        <v>0</v>
      </c>
      <c r="Q607" s="505">
        <f>SUMIF($A$10:$A$328,$A607,Q$10:Q$328)</f>
        <v>0</v>
      </c>
      <c r="R607" s="506">
        <f>SUMIF($A$10:$A$328,$A607,R$10:R$328)</f>
        <v>0</v>
      </c>
      <c r="S607" s="507"/>
      <c r="T607" s="508"/>
      <c r="U607" s="509">
        <f>SUMIF($A$10:$A$328,$A607,U$10:U$328)</f>
        <v>0</v>
      </c>
      <c r="V607" s="510"/>
      <c r="W607" s="510"/>
    </row>
    <row r="608" spans="1:23" ht="12" customHeight="1">
      <c r="A608" s="498">
        <v>13301145</v>
      </c>
      <c r="B608" s="499"/>
      <c r="C608" s="500"/>
      <c r="D608" s="501"/>
      <c r="E608" s="501"/>
      <c r="F608" s="501"/>
      <c r="G608" s="501"/>
      <c r="H608" s="501"/>
      <c r="I608" s="502"/>
      <c r="J608" s="503">
        <f>SUMIF($A$10:$A$333,$A608,J$10:J$333)</f>
        <v>0</v>
      </c>
      <c r="K608" s="503">
        <f>SUMIF($A$10:$A$333,$A608,K$10:K$333)</f>
        <v>0</v>
      </c>
      <c r="L608" s="503">
        <f>SUMIF($A$10:$A$333,$A608,L$10:L$333)</f>
        <v>0</v>
      </c>
      <c r="M608" s="511">
        <f>SUMIF($A$10:$A$328,$A608,M$10:M$328)</f>
        <v>0</v>
      </c>
      <c r="N608" s="503">
        <f>SUMIF($A$10:$A$333,$A608,N$10:N$333)</f>
        <v>0</v>
      </c>
      <c r="O608" s="503">
        <f>SUMIF($A$10:$A$333,$A608,O$10:O$333)</f>
        <v>0</v>
      </c>
      <c r="P608" s="504">
        <f>SUMIF($A$10:$A$328,$A608,P$10:P$328)</f>
        <v>0</v>
      </c>
      <c r="Q608" s="505">
        <f>SUMIF($A$10:$A$328,$A608,Q$10:Q$328)</f>
        <v>0</v>
      </c>
      <c r="R608" s="506">
        <f>SUMIF($A$10:$A$328,$A608,R$10:R$328)</f>
        <v>0</v>
      </c>
      <c r="S608" s="507"/>
      <c r="T608" s="508"/>
      <c r="U608" s="509">
        <f>SUMIF($A$10:$A$328,$A608,U$10:U$328)</f>
        <v>0</v>
      </c>
      <c r="V608" s="510"/>
      <c r="W608" s="510"/>
    </row>
    <row r="609" spans="1:23" ht="12" customHeight="1">
      <c r="A609" s="498">
        <v>13301808</v>
      </c>
      <c r="B609" s="499"/>
      <c r="C609" s="500"/>
      <c r="D609" s="501"/>
      <c r="E609" s="501"/>
      <c r="F609" s="501"/>
      <c r="G609" s="501"/>
      <c r="H609" s="501"/>
      <c r="I609" s="502"/>
      <c r="J609" s="503">
        <f>SUMIF($A$10:$A$333,$A609,J$10:J$333)</f>
        <v>0</v>
      </c>
      <c r="K609" s="503">
        <f>SUMIF($A$10:$A$333,$A609,K$10:K$333)</f>
        <v>0</v>
      </c>
      <c r="L609" s="503">
        <f>SUMIF($A$10:$A$333,$A609,L$10:L$333)</f>
        <v>0</v>
      </c>
      <c r="M609" s="511">
        <f>SUMIF($A$10:$A$328,$A609,M$10:M$328)</f>
        <v>0</v>
      </c>
      <c r="N609" s="503">
        <f>SUMIF($A$10:$A$333,$A609,N$10:N$333)</f>
        <v>0</v>
      </c>
      <c r="O609" s="503">
        <f>SUMIF($A$10:$A$333,$A609,O$10:O$333)</f>
        <v>0</v>
      </c>
      <c r="P609" s="504">
        <f>SUMIF($A$10:$A$328,$A609,P$10:P$328)</f>
        <v>0</v>
      </c>
      <c r="Q609" s="505">
        <f>SUMIF($A$10:$A$328,$A609,Q$10:Q$328)</f>
        <v>0</v>
      </c>
      <c r="R609" s="506">
        <f>SUMIF($A$10:$A$328,$A609,R$10:R$328)</f>
        <v>0</v>
      </c>
      <c r="S609" s="507"/>
      <c r="T609" s="508"/>
      <c r="U609" s="509">
        <f>SUMIF($A$10:$A$328,$A609,U$10:U$328)</f>
        <v>0</v>
      </c>
      <c r="V609" s="510"/>
      <c r="W609" s="510"/>
    </row>
    <row r="610" spans="1:23" ht="12" customHeight="1">
      <c r="A610" s="498">
        <v>13301811</v>
      </c>
      <c r="B610" s="499"/>
      <c r="C610" s="500"/>
      <c r="D610" s="501"/>
      <c r="E610" s="501"/>
      <c r="F610" s="501"/>
      <c r="G610" s="501"/>
      <c r="H610" s="501"/>
      <c r="I610" s="502"/>
      <c r="J610" s="503">
        <f>SUMIF($A$10:$A$333,$A610,J$10:J$333)</f>
        <v>0</v>
      </c>
      <c r="K610" s="503">
        <f>SUMIF($A$10:$A$333,$A610,K$10:K$333)</f>
        <v>0</v>
      </c>
      <c r="L610" s="503">
        <f>SUMIF($A$10:$A$333,$A610,L$10:L$333)</f>
        <v>0</v>
      </c>
      <c r="M610" s="511">
        <f>SUMIF($A$10:$A$328,$A610,M$10:M$328)</f>
        <v>0</v>
      </c>
      <c r="N610" s="503">
        <f>SUMIF($A$10:$A$333,$A610,N$10:N$333)</f>
        <v>0</v>
      </c>
      <c r="O610" s="503">
        <f>SUMIF($A$10:$A$333,$A610,O$10:O$333)</f>
        <v>0</v>
      </c>
      <c r="P610" s="504">
        <f>SUMIF($A$10:$A$328,$A610,P$10:P$328)</f>
        <v>0</v>
      </c>
      <c r="Q610" s="505">
        <f>SUMIF($A$10:$A$328,$A610,Q$10:Q$328)</f>
        <v>0</v>
      </c>
      <c r="R610" s="506">
        <f>SUMIF($A$10:$A$328,$A610,R$10:R$328)</f>
        <v>0</v>
      </c>
      <c r="S610" s="507"/>
      <c r="T610" s="508"/>
      <c r="U610" s="509">
        <f>SUMIF($A$10:$A$328,$A610,U$10:U$328)</f>
        <v>0</v>
      </c>
      <c r="V610" s="510"/>
      <c r="W610" s="510"/>
    </row>
    <row r="611" spans="1:23" ht="12" customHeight="1">
      <c r="A611" s="498">
        <v>13301812</v>
      </c>
      <c r="B611" s="499"/>
      <c r="C611" s="500"/>
      <c r="D611" s="501"/>
      <c r="E611" s="501"/>
      <c r="F611" s="501"/>
      <c r="G611" s="501"/>
      <c r="H611" s="501"/>
      <c r="I611" s="502"/>
      <c r="J611" s="503">
        <f>SUMIF($A$10:$A$333,$A611,J$10:J$333)</f>
        <v>0</v>
      </c>
      <c r="K611" s="503">
        <f>SUMIF($A$10:$A$333,$A611,K$10:K$333)</f>
        <v>0</v>
      </c>
      <c r="L611" s="503">
        <f>SUMIF($A$10:$A$333,$A611,L$10:L$333)</f>
        <v>0</v>
      </c>
      <c r="M611" s="511">
        <f>SUMIF($A$10:$A$328,$A611,M$10:M$328)</f>
        <v>0</v>
      </c>
      <c r="N611" s="503">
        <f>SUMIF($A$10:$A$333,$A611,N$10:N$333)</f>
        <v>0</v>
      </c>
      <c r="O611" s="503">
        <f>SUMIF($A$10:$A$333,$A611,O$10:O$333)</f>
        <v>0</v>
      </c>
      <c r="P611" s="504">
        <f>SUMIF($A$10:$A$328,$A611,P$10:P$328)</f>
        <v>0</v>
      </c>
      <c r="Q611" s="505">
        <f>SUMIF($A$10:$A$328,$A611,Q$10:Q$328)</f>
        <v>0</v>
      </c>
      <c r="R611" s="506">
        <f>SUMIF($A$10:$A$328,$A611,R$10:R$328)</f>
        <v>0</v>
      </c>
      <c r="S611" s="507"/>
      <c r="T611" s="508"/>
      <c r="U611" s="509">
        <f>SUMIF($A$10:$A$328,$A611,U$10:U$328)</f>
        <v>0</v>
      </c>
      <c r="V611" s="510"/>
      <c r="W611" s="510"/>
    </row>
    <row r="612" spans="1:23" ht="12" customHeight="1">
      <c r="A612" s="498">
        <v>13301844</v>
      </c>
      <c r="B612" s="499"/>
      <c r="C612" s="500"/>
      <c r="D612" s="501"/>
      <c r="E612" s="501"/>
      <c r="F612" s="501"/>
      <c r="G612" s="501"/>
      <c r="H612" s="501"/>
      <c r="I612" s="502"/>
      <c r="J612" s="503">
        <f>SUMIF($A$10:$A$333,$A612,J$10:J$333)</f>
        <v>0</v>
      </c>
      <c r="K612" s="503">
        <f>SUMIF($A$10:$A$333,$A612,K$10:K$333)</f>
        <v>0</v>
      </c>
      <c r="L612" s="503">
        <f>SUMIF($A$10:$A$333,$A612,L$10:L$333)</f>
        <v>0</v>
      </c>
      <c r="M612" s="511">
        <f>SUMIF($A$10:$A$328,$A612,M$10:M$328)</f>
        <v>0</v>
      </c>
      <c r="N612" s="503">
        <f>SUMIF($A$10:$A$333,$A612,N$10:N$333)</f>
        <v>0</v>
      </c>
      <c r="O612" s="503">
        <f>SUMIF($A$10:$A$333,$A612,O$10:O$333)</f>
        <v>0</v>
      </c>
      <c r="P612" s="504">
        <f>SUMIF($A$10:$A$328,$A612,P$10:P$328)</f>
        <v>0</v>
      </c>
      <c r="Q612" s="505">
        <f>SUMIF($A$10:$A$328,$A612,Q$10:Q$328)</f>
        <v>0</v>
      </c>
      <c r="R612" s="506">
        <f>SUMIF($A$10:$A$328,$A612,R$10:R$328)</f>
        <v>0</v>
      </c>
      <c r="S612" s="507"/>
      <c r="T612" s="508"/>
      <c r="U612" s="509">
        <f>SUMIF($A$10:$A$328,$A612,U$10:U$328)</f>
        <v>0</v>
      </c>
      <c r="V612" s="510"/>
      <c r="W612" s="510"/>
    </row>
    <row r="613" spans="1:23" ht="12" customHeight="1">
      <c r="A613" s="498">
        <v>13301885</v>
      </c>
      <c r="B613" s="499"/>
      <c r="C613" s="500"/>
      <c r="D613" s="501"/>
      <c r="E613" s="501"/>
      <c r="F613" s="501"/>
      <c r="G613" s="501"/>
      <c r="H613" s="501"/>
      <c r="I613" s="502"/>
      <c r="J613" s="503">
        <f>SUMIF($A$10:$A$333,$A613,J$10:J$333)</f>
        <v>0</v>
      </c>
      <c r="K613" s="503">
        <f>SUMIF($A$10:$A$333,$A613,K$10:K$333)</f>
        <v>0</v>
      </c>
      <c r="L613" s="503">
        <f>SUMIF($A$10:$A$333,$A613,L$10:L$333)</f>
        <v>0</v>
      </c>
      <c r="M613" s="511">
        <f>SUMIF($A$10:$A$328,$A613,M$10:M$328)</f>
        <v>0</v>
      </c>
      <c r="N613" s="503">
        <f>SUMIF($A$10:$A$333,$A613,N$10:N$333)</f>
        <v>0</v>
      </c>
      <c r="O613" s="503">
        <f>SUMIF($A$10:$A$333,$A613,O$10:O$333)</f>
        <v>0</v>
      </c>
      <c r="P613" s="504">
        <f>SUMIF($A$10:$A$328,$A613,P$10:P$328)</f>
        <v>0</v>
      </c>
      <c r="Q613" s="505">
        <f>SUMIF($A$10:$A$328,$A613,Q$10:Q$328)</f>
        <v>0</v>
      </c>
      <c r="R613" s="506">
        <f>SUMIF($A$10:$A$328,$A613,R$10:R$328)</f>
        <v>0</v>
      </c>
      <c r="S613" s="507"/>
      <c r="T613" s="508"/>
      <c r="U613" s="509">
        <f>SUMIF($A$10:$A$328,$A613,U$10:U$328)</f>
        <v>0</v>
      </c>
      <c r="V613" s="510"/>
      <c r="W613" s="510"/>
    </row>
    <row r="614" spans="1:23" ht="12" customHeight="1">
      <c r="A614" s="498">
        <v>13302109</v>
      </c>
      <c r="B614" s="499"/>
      <c r="C614" s="500"/>
      <c r="D614" s="501"/>
      <c r="E614" s="501"/>
      <c r="F614" s="501"/>
      <c r="G614" s="501"/>
      <c r="H614" s="501"/>
      <c r="I614" s="502"/>
      <c r="J614" s="503">
        <f>SUMIF($A$10:$A$333,$A614,J$10:J$333)</f>
        <v>0</v>
      </c>
      <c r="K614" s="503">
        <f>SUMIF($A$10:$A$333,$A614,K$10:K$333)</f>
        <v>0</v>
      </c>
      <c r="L614" s="503">
        <f>SUMIF($A$10:$A$333,$A614,L$10:L$333)</f>
        <v>0</v>
      </c>
      <c r="M614" s="511">
        <f>SUMIF($A$10:$A$328,$A614,M$10:M$328)</f>
        <v>0</v>
      </c>
      <c r="N614" s="503">
        <f>SUMIF($A$10:$A$333,$A614,N$10:N$333)</f>
        <v>0</v>
      </c>
      <c r="O614" s="503">
        <f>SUMIF($A$10:$A$333,$A614,O$10:O$333)</f>
        <v>0</v>
      </c>
      <c r="P614" s="504">
        <f>SUMIF($A$10:$A$328,$A614,P$10:P$328)</f>
        <v>0</v>
      </c>
      <c r="Q614" s="505">
        <f>SUMIF($A$10:$A$328,$A614,Q$10:Q$328)</f>
        <v>0</v>
      </c>
      <c r="R614" s="506">
        <f>SUMIF($A$10:$A$328,$A614,R$10:R$328)</f>
        <v>0</v>
      </c>
      <c r="S614" s="507"/>
      <c r="T614" s="508"/>
      <c r="U614" s="509">
        <f>SUMIF($A$10:$A$328,$A614,U$10:U$328)</f>
        <v>0</v>
      </c>
      <c r="V614" s="510"/>
      <c r="W614" s="510"/>
    </row>
    <row r="615" spans="1:23" ht="12" customHeight="1">
      <c r="A615" s="498">
        <v>13302130</v>
      </c>
      <c r="B615" s="499"/>
      <c r="C615" s="500"/>
      <c r="D615" s="501"/>
      <c r="E615" s="501"/>
      <c r="F615" s="501"/>
      <c r="G615" s="501"/>
      <c r="H615" s="501"/>
      <c r="I615" s="502"/>
      <c r="J615" s="503">
        <f>SUMIF($A$10:$A$333,$A615,J$10:J$333)</f>
        <v>0</v>
      </c>
      <c r="K615" s="503">
        <f>SUMIF($A$10:$A$333,$A615,K$10:K$333)</f>
        <v>0</v>
      </c>
      <c r="L615" s="503">
        <f>SUMIF($A$10:$A$333,$A615,L$10:L$333)</f>
        <v>0</v>
      </c>
      <c r="M615" s="511">
        <f>SUMIF($A$10:$A$328,$A615,M$10:M$328)</f>
        <v>0</v>
      </c>
      <c r="N615" s="503">
        <f>SUMIF($A$10:$A$333,$A615,N$10:N$333)</f>
        <v>0</v>
      </c>
      <c r="O615" s="503">
        <f>SUMIF($A$10:$A$333,$A615,O$10:O$333)</f>
        <v>0</v>
      </c>
      <c r="P615" s="504">
        <f>SUMIF($A$10:$A$328,$A615,P$10:P$328)</f>
        <v>0</v>
      </c>
      <c r="Q615" s="505">
        <f>SUMIF($A$10:$A$328,$A615,Q$10:Q$328)</f>
        <v>0</v>
      </c>
      <c r="R615" s="506">
        <f>SUMIF($A$10:$A$328,$A615,R$10:R$328)</f>
        <v>0</v>
      </c>
      <c r="S615" s="507"/>
      <c r="T615" s="508"/>
      <c r="U615" s="509">
        <f>SUMIF($A$10:$A$328,$A615,U$10:U$328)</f>
        <v>0</v>
      </c>
      <c r="V615" s="510"/>
      <c r="W615" s="510"/>
    </row>
    <row r="616" spans="1:23" ht="12" customHeight="1">
      <c r="A616" s="498">
        <v>13607109</v>
      </c>
      <c r="B616" s="499"/>
      <c r="C616" s="500"/>
      <c r="D616" s="501"/>
      <c r="E616" s="501"/>
      <c r="F616" s="501"/>
      <c r="G616" s="501"/>
      <c r="H616" s="501"/>
      <c r="I616" s="502"/>
      <c r="J616" s="503">
        <f>SUMIF($A$10:$A$333,$A616,J$10:J$333)</f>
        <v>0</v>
      </c>
      <c r="K616" s="503">
        <f>SUMIF($A$10:$A$333,$A616,K$10:K$333)</f>
        <v>0</v>
      </c>
      <c r="L616" s="503">
        <f>SUMIF($A$10:$A$333,$A616,L$10:L$333)</f>
        <v>0</v>
      </c>
      <c r="M616" s="511">
        <f>SUMIF($A$10:$A$328,$A616,M$10:M$328)</f>
        <v>0</v>
      </c>
      <c r="N616" s="503">
        <f>SUMIF($A$10:$A$333,$A616,N$10:N$333)</f>
        <v>0</v>
      </c>
      <c r="O616" s="503">
        <f>SUMIF($A$10:$A$333,$A616,O$10:O$333)</f>
        <v>0</v>
      </c>
      <c r="P616" s="504">
        <f>SUMIF($A$10:$A$328,$A616,P$10:P$328)</f>
        <v>0</v>
      </c>
      <c r="Q616" s="505">
        <f>SUMIF($A$10:$A$328,$A616,Q$10:Q$328)</f>
        <v>0</v>
      </c>
      <c r="R616" s="506">
        <f>SUMIF($A$10:$A$328,$A616,R$10:R$328)</f>
        <v>0</v>
      </c>
      <c r="S616" s="507"/>
      <c r="T616" s="508"/>
      <c r="U616" s="509">
        <f>SUMIF($A$10:$A$328,$A616,U$10:U$328)</f>
        <v>0</v>
      </c>
      <c r="V616" s="510"/>
      <c r="W616" s="510"/>
    </row>
    <row r="617" spans="1:23" ht="12" customHeight="1">
      <c r="A617" s="498">
        <v>13607127</v>
      </c>
      <c r="B617" s="499"/>
      <c r="C617" s="500"/>
      <c r="D617" s="501"/>
      <c r="E617" s="501"/>
      <c r="F617" s="501"/>
      <c r="G617" s="501"/>
      <c r="H617" s="501"/>
      <c r="I617" s="502"/>
      <c r="J617" s="503">
        <f>SUMIF($A$10:$A$333,$A617,J$10:J$333)</f>
        <v>0</v>
      </c>
      <c r="K617" s="503">
        <f>SUMIF($A$10:$A$333,$A617,K$10:K$333)</f>
        <v>0</v>
      </c>
      <c r="L617" s="503">
        <f>SUMIF($A$10:$A$333,$A617,L$10:L$333)</f>
        <v>0</v>
      </c>
      <c r="M617" s="511">
        <f>SUMIF($A$10:$A$328,$A617,M$10:M$328)</f>
        <v>0</v>
      </c>
      <c r="N617" s="503">
        <f>SUMIF($A$10:$A$333,$A617,N$10:N$333)</f>
        <v>0</v>
      </c>
      <c r="O617" s="503">
        <f>SUMIF($A$10:$A$333,$A617,O$10:O$333)</f>
        <v>0</v>
      </c>
      <c r="P617" s="504">
        <f>SUMIF($A$10:$A$328,$A617,P$10:P$328)</f>
        <v>0</v>
      </c>
      <c r="Q617" s="505">
        <f>SUMIF($A$10:$A$328,$A617,Q$10:Q$328)</f>
        <v>0</v>
      </c>
      <c r="R617" s="506">
        <f>SUMIF($A$10:$A$328,$A617,R$10:R$328)</f>
        <v>0</v>
      </c>
      <c r="S617" s="507"/>
      <c r="T617" s="508"/>
      <c r="U617" s="509">
        <f>SUMIF($A$10:$A$328,$A617,U$10:U$328)</f>
        <v>0</v>
      </c>
      <c r="V617" s="510"/>
      <c r="W617" s="510"/>
    </row>
    <row r="618" spans="1:23" ht="12" customHeight="1">
      <c r="A618" s="498">
        <v>13607130</v>
      </c>
      <c r="B618" s="499"/>
      <c r="C618" s="500"/>
      <c r="D618" s="501"/>
      <c r="E618" s="501"/>
      <c r="F618" s="501"/>
      <c r="G618" s="501"/>
      <c r="H618" s="501"/>
      <c r="I618" s="502"/>
      <c r="J618" s="503">
        <f>SUMIF($A$10:$A$333,$A618,J$10:J$333)</f>
        <v>0</v>
      </c>
      <c r="K618" s="503">
        <f>SUMIF($A$10:$A$333,$A618,K$10:K$333)</f>
        <v>0</v>
      </c>
      <c r="L618" s="503">
        <f>SUMIF($A$10:$A$333,$A618,L$10:L$333)</f>
        <v>0</v>
      </c>
      <c r="M618" s="511">
        <f>SUMIF($A$10:$A$328,$A618,M$10:M$328)</f>
        <v>0</v>
      </c>
      <c r="N618" s="503">
        <f>SUMIF($A$10:$A$333,$A618,N$10:N$333)</f>
        <v>0</v>
      </c>
      <c r="O618" s="503">
        <f>SUMIF($A$10:$A$333,$A618,O$10:O$333)</f>
        <v>0</v>
      </c>
      <c r="P618" s="504">
        <f>SUMIF($A$10:$A$328,$A618,P$10:P$328)</f>
        <v>0</v>
      </c>
      <c r="Q618" s="505">
        <f>SUMIF($A$10:$A$328,$A618,Q$10:Q$328)</f>
        <v>0</v>
      </c>
      <c r="R618" s="506">
        <f>SUMIF($A$10:$A$328,$A618,R$10:R$328)</f>
        <v>0</v>
      </c>
      <c r="S618" s="507"/>
      <c r="T618" s="508"/>
      <c r="U618" s="509">
        <f>SUMIF($A$10:$A$328,$A618,U$10:U$328)</f>
        <v>0</v>
      </c>
      <c r="V618" s="510"/>
      <c r="W618" s="510"/>
    </row>
    <row r="619" spans="1:23" ht="12" customHeight="1">
      <c r="A619" s="498">
        <v>13607143</v>
      </c>
      <c r="B619" s="499"/>
      <c r="C619" s="500"/>
      <c r="D619" s="501"/>
      <c r="E619" s="501"/>
      <c r="F619" s="501"/>
      <c r="G619" s="501"/>
      <c r="H619" s="501"/>
      <c r="I619" s="502"/>
      <c r="J619" s="503">
        <f>SUMIF($A$10:$A$333,$A619,J$10:J$333)</f>
        <v>0</v>
      </c>
      <c r="K619" s="503">
        <f>SUMIF($A$10:$A$333,$A619,K$10:K$333)</f>
        <v>0</v>
      </c>
      <c r="L619" s="503">
        <f>SUMIF($A$10:$A$333,$A619,L$10:L$333)</f>
        <v>0</v>
      </c>
      <c r="M619" s="511">
        <f>SUMIF($A$10:$A$328,$A619,M$10:M$328)</f>
        <v>0</v>
      </c>
      <c r="N619" s="503">
        <f>SUMIF($A$10:$A$333,$A619,N$10:N$333)</f>
        <v>0</v>
      </c>
      <c r="O619" s="503">
        <f>SUMIF($A$10:$A$333,$A619,O$10:O$333)</f>
        <v>0</v>
      </c>
      <c r="P619" s="504">
        <f>SUMIF($A$10:$A$328,$A619,P$10:P$328)</f>
        <v>0</v>
      </c>
      <c r="Q619" s="505">
        <f>SUMIF($A$10:$A$328,$A619,Q$10:Q$328)</f>
        <v>0</v>
      </c>
      <c r="R619" s="506">
        <f>SUMIF($A$10:$A$328,$A619,R$10:R$328)</f>
        <v>0</v>
      </c>
      <c r="S619" s="507"/>
      <c r="T619" s="508"/>
      <c r="U619" s="509">
        <f>SUMIF($A$10:$A$328,$A619,U$10:U$328)</f>
        <v>0</v>
      </c>
      <c r="V619" s="510"/>
      <c r="W619" s="510"/>
    </row>
    <row r="620" spans="1:23" ht="12" customHeight="1">
      <c r="A620" s="498">
        <v>13607145</v>
      </c>
      <c r="B620" s="499"/>
      <c r="C620" s="500"/>
      <c r="D620" s="501"/>
      <c r="E620" s="501"/>
      <c r="F620" s="501"/>
      <c r="G620" s="501"/>
      <c r="H620" s="501"/>
      <c r="I620" s="502"/>
      <c r="J620" s="503">
        <f>SUMIF($A$10:$A$333,$A620,J$10:J$333)</f>
        <v>0</v>
      </c>
      <c r="K620" s="503">
        <f>SUMIF($A$10:$A$333,$A620,K$10:K$333)</f>
        <v>0</v>
      </c>
      <c r="L620" s="503">
        <f>SUMIF($A$10:$A$333,$A620,L$10:L$333)</f>
        <v>0</v>
      </c>
      <c r="M620" s="511">
        <f>SUMIF($A$10:$A$328,$A620,M$10:M$328)</f>
        <v>0</v>
      </c>
      <c r="N620" s="503">
        <f>SUMIF($A$10:$A$333,$A620,N$10:N$333)</f>
        <v>0</v>
      </c>
      <c r="O620" s="503">
        <f>SUMIF($A$10:$A$333,$A620,O$10:O$333)</f>
        <v>0</v>
      </c>
      <c r="P620" s="504">
        <f>SUMIF($A$10:$A$328,$A620,P$10:P$328)</f>
        <v>0</v>
      </c>
      <c r="Q620" s="505">
        <f>SUMIF($A$10:$A$328,$A620,Q$10:Q$328)</f>
        <v>0</v>
      </c>
      <c r="R620" s="506">
        <f>SUMIF($A$10:$A$328,$A620,R$10:R$328)</f>
        <v>0</v>
      </c>
      <c r="S620" s="507"/>
      <c r="T620" s="508"/>
      <c r="U620" s="509">
        <f>SUMIF($A$10:$A$328,$A620,U$10:U$328)</f>
        <v>0</v>
      </c>
      <c r="V620" s="510"/>
      <c r="W620" s="510"/>
    </row>
    <row r="621" spans="1:23" ht="12" customHeight="1">
      <c r="A621" s="498">
        <v>13607808</v>
      </c>
      <c r="B621" s="499"/>
      <c r="C621" s="500"/>
      <c r="D621" s="501"/>
      <c r="E621" s="501"/>
      <c r="F621" s="501"/>
      <c r="G621" s="501"/>
      <c r="H621" s="501"/>
      <c r="I621" s="502"/>
      <c r="J621" s="503">
        <f>SUMIF($A$10:$A$333,$A621,J$10:J$333)</f>
        <v>0</v>
      </c>
      <c r="K621" s="503">
        <f>SUMIF($A$10:$A$333,$A621,K$10:K$333)</f>
        <v>0</v>
      </c>
      <c r="L621" s="503">
        <f>SUMIF($A$10:$A$333,$A621,L$10:L$333)</f>
        <v>0</v>
      </c>
      <c r="M621" s="511">
        <f>SUMIF($A$10:$A$328,$A621,M$10:M$328)</f>
        <v>0</v>
      </c>
      <c r="N621" s="503">
        <f>SUMIF($A$10:$A$333,$A621,N$10:N$333)</f>
        <v>0</v>
      </c>
      <c r="O621" s="503">
        <f>SUMIF($A$10:$A$333,$A621,O$10:O$333)</f>
        <v>0</v>
      </c>
      <c r="P621" s="504">
        <f>SUMIF($A$10:$A$328,$A621,P$10:P$328)</f>
        <v>0</v>
      </c>
      <c r="Q621" s="505">
        <f>SUMIF($A$10:$A$328,$A621,Q$10:Q$328)</f>
        <v>0</v>
      </c>
      <c r="R621" s="506">
        <f>SUMIF($A$10:$A$328,$A621,R$10:R$328)</f>
        <v>0</v>
      </c>
      <c r="S621" s="507"/>
      <c r="T621" s="508"/>
      <c r="U621" s="509">
        <f>SUMIF($A$10:$A$328,$A621,U$10:U$328)</f>
        <v>0</v>
      </c>
      <c r="V621" s="510"/>
      <c r="W621" s="510"/>
    </row>
    <row r="622" spans="1:23" ht="12" customHeight="1">
      <c r="A622" s="498">
        <v>13607812</v>
      </c>
      <c r="B622" s="499"/>
      <c r="C622" s="500"/>
      <c r="D622" s="501"/>
      <c r="E622" s="501"/>
      <c r="F622" s="501"/>
      <c r="G622" s="501"/>
      <c r="H622" s="501"/>
      <c r="I622" s="502"/>
      <c r="J622" s="503">
        <f>SUMIF($A$10:$A$333,$A622,J$10:J$333)</f>
        <v>0</v>
      </c>
      <c r="K622" s="503">
        <f>SUMIF($A$10:$A$333,$A622,K$10:K$333)</f>
        <v>0</v>
      </c>
      <c r="L622" s="503">
        <f>SUMIF($A$10:$A$333,$A622,L$10:L$333)</f>
        <v>0</v>
      </c>
      <c r="M622" s="511">
        <f>SUMIF($A$10:$A$328,$A622,M$10:M$328)</f>
        <v>0</v>
      </c>
      <c r="N622" s="503">
        <f>SUMIF($A$10:$A$333,$A622,N$10:N$333)</f>
        <v>0</v>
      </c>
      <c r="O622" s="503">
        <f>SUMIF($A$10:$A$333,$A622,O$10:O$333)</f>
        <v>0</v>
      </c>
      <c r="P622" s="504">
        <f>SUMIF($A$10:$A$328,$A622,P$10:P$328)</f>
        <v>0</v>
      </c>
      <c r="Q622" s="505">
        <f>SUMIF($A$10:$A$328,$A622,Q$10:Q$328)</f>
        <v>0</v>
      </c>
      <c r="R622" s="506">
        <f>SUMIF($A$10:$A$328,$A622,R$10:R$328)</f>
        <v>0</v>
      </c>
      <c r="S622" s="507"/>
      <c r="T622" s="508"/>
      <c r="U622" s="509">
        <f>SUMIF($A$10:$A$328,$A622,U$10:U$328)</f>
        <v>0</v>
      </c>
      <c r="V622" s="510"/>
      <c r="W622" s="510"/>
    </row>
    <row r="623" spans="1:23" ht="12" customHeight="1">
      <c r="A623" s="498">
        <v>13607815</v>
      </c>
      <c r="B623" s="499"/>
      <c r="C623" s="500"/>
      <c r="D623" s="501"/>
      <c r="E623" s="501"/>
      <c r="F623" s="501"/>
      <c r="G623" s="501"/>
      <c r="H623" s="501"/>
      <c r="I623" s="502"/>
      <c r="J623" s="503">
        <f>SUMIF($A$10:$A$333,$A623,J$10:J$333)</f>
        <v>0</v>
      </c>
      <c r="K623" s="503">
        <f>SUMIF($A$10:$A$333,$A623,K$10:K$333)</f>
        <v>0</v>
      </c>
      <c r="L623" s="503">
        <f>SUMIF($A$10:$A$333,$A623,L$10:L$333)</f>
        <v>0</v>
      </c>
      <c r="M623" s="511">
        <f>SUMIF($A$10:$A$328,$A623,M$10:M$328)</f>
        <v>0</v>
      </c>
      <c r="N623" s="503">
        <f>SUMIF($A$10:$A$333,$A623,N$10:N$333)</f>
        <v>0</v>
      </c>
      <c r="O623" s="503">
        <f>SUMIF($A$10:$A$333,$A623,O$10:O$333)</f>
        <v>0</v>
      </c>
      <c r="P623" s="504">
        <f>SUMIF($A$10:$A$328,$A623,P$10:P$328)</f>
        <v>0</v>
      </c>
      <c r="Q623" s="505">
        <f>SUMIF($A$10:$A$328,$A623,Q$10:Q$328)</f>
        <v>0</v>
      </c>
      <c r="R623" s="506">
        <f>SUMIF($A$10:$A$328,$A623,R$10:R$328)</f>
        <v>0</v>
      </c>
      <c r="S623" s="507"/>
      <c r="T623" s="508"/>
      <c r="U623" s="509">
        <f>SUMIF($A$10:$A$328,$A623,U$10:U$328)</f>
        <v>0</v>
      </c>
      <c r="V623" s="510"/>
      <c r="W623" s="510"/>
    </row>
    <row r="624" spans="1:23" ht="12" customHeight="1">
      <c r="A624" s="498">
        <v>13607844</v>
      </c>
      <c r="B624" s="499"/>
      <c r="C624" s="500"/>
      <c r="D624" s="501"/>
      <c r="E624" s="501"/>
      <c r="F624" s="501"/>
      <c r="G624" s="501"/>
      <c r="H624" s="501"/>
      <c r="I624" s="502"/>
      <c r="J624" s="503">
        <f>SUMIF($A$10:$A$333,$A624,J$10:J$333)</f>
        <v>0</v>
      </c>
      <c r="K624" s="503">
        <f>SUMIF($A$10:$A$333,$A624,K$10:K$333)</f>
        <v>0</v>
      </c>
      <c r="L624" s="503">
        <f>SUMIF($A$10:$A$333,$A624,L$10:L$333)</f>
        <v>0</v>
      </c>
      <c r="M624" s="511">
        <f>SUMIF($A$10:$A$328,$A624,M$10:M$328)</f>
        <v>0</v>
      </c>
      <c r="N624" s="503">
        <f>SUMIF($A$10:$A$333,$A624,N$10:N$333)</f>
        <v>0</v>
      </c>
      <c r="O624" s="503">
        <f>SUMIF($A$10:$A$333,$A624,O$10:O$333)</f>
        <v>0</v>
      </c>
      <c r="P624" s="504">
        <f>SUMIF($A$10:$A$328,$A624,P$10:P$328)</f>
        <v>0</v>
      </c>
      <c r="Q624" s="505">
        <f>SUMIF($A$10:$A$328,$A624,Q$10:Q$328)</f>
        <v>0</v>
      </c>
      <c r="R624" s="506">
        <f>SUMIF($A$10:$A$328,$A624,R$10:R$328)</f>
        <v>0</v>
      </c>
      <c r="S624" s="507"/>
      <c r="T624" s="508"/>
      <c r="U624" s="509">
        <f>SUMIF($A$10:$A$328,$A624,U$10:U$328)</f>
        <v>0</v>
      </c>
      <c r="V624" s="510"/>
      <c r="W624" s="510"/>
    </row>
    <row r="625" spans="1:23" ht="12" customHeight="1">
      <c r="A625" s="498">
        <v>13607845</v>
      </c>
      <c r="B625" s="499"/>
      <c r="C625" s="500"/>
      <c r="D625" s="501"/>
      <c r="E625" s="501"/>
      <c r="F625" s="501"/>
      <c r="G625" s="501"/>
      <c r="H625" s="501"/>
      <c r="I625" s="502"/>
      <c r="J625" s="503">
        <f>SUMIF($A$10:$A$333,$A625,J$10:J$333)</f>
        <v>0</v>
      </c>
      <c r="K625" s="503">
        <f>SUMIF($A$10:$A$333,$A625,K$10:K$333)</f>
        <v>0</v>
      </c>
      <c r="L625" s="503">
        <f>SUMIF($A$10:$A$333,$A625,L$10:L$333)</f>
        <v>0</v>
      </c>
      <c r="M625" s="511">
        <f>SUMIF($A$10:$A$328,$A625,M$10:M$328)</f>
        <v>0</v>
      </c>
      <c r="N625" s="503">
        <f>SUMIF($A$10:$A$333,$A625,N$10:N$333)</f>
        <v>0</v>
      </c>
      <c r="O625" s="503">
        <f>SUMIF($A$10:$A$333,$A625,O$10:O$333)</f>
        <v>0</v>
      </c>
      <c r="P625" s="504">
        <f>SUMIF($A$10:$A$328,$A625,P$10:P$328)</f>
        <v>0</v>
      </c>
      <c r="Q625" s="505">
        <f>SUMIF($A$10:$A$328,$A625,Q$10:Q$328)</f>
        <v>0</v>
      </c>
      <c r="R625" s="506">
        <f>SUMIF($A$10:$A$328,$A625,R$10:R$328)</f>
        <v>0</v>
      </c>
      <c r="S625" s="507"/>
      <c r="T625" s="508"/>
      <c r="U625" s="509">
        <f>SUMIF($A$10:$A$328,$A625,U$10:U$328)</f>
        <v>0</v>
      </c>
      <c r="V625" s="510"/>
      <c r="W625" s="510"/>
    </row>
    <row r="626" spans="1:23" ht="12" customHeight="1">
      <c r="A626" s="498">
        <v>13607885</v>
      </c>
      <c r="B626" s="499"/>
      <c r="C626" s="500"/>
      <c r="D626" s="501"/>
      <c r="E626" s="501"/>
      <c r="F626" s="501"/>
      <c r="G626" s="501"/>
      <c r="H626" s="501"/>
      <c r="I626" s="502"/>
      <c r="J626" s="503">
        <f>SUMIF($A$10:$A$333,$A626,J$10:J$333)</f>
        <v>0</v>
      </c>
      <c r="K626" s="503">
        <f>SUMIF($A$10:$A$333,$A626,K$10:K$333)</f>
        <v>0</v>
      </c>
      <c r="L626" s="503">
        <f>SUMIF($A$10:$A$333,$A626,L$10:L$333)</f>
        <v>0</v>
      </c>
      <c r="M626" s="511">
        <f>SUMIF($A$10:$A$328,$A626,M$10:M$328)</f>
        <v>0</v>
      </c>
      <c r="N626" s="503">
        <f>SUMIF($A$10:$A$333,$A626,N$10:N$333)</f>
        <v>0</v>
      </c>
      <c r="O626" s="503">
        <f>SUMIF($A$10:$A$333,$A626,O$10:O$333)</f>
        <v>0</v>
      </c>
      <c r="P626" s="504">
        <f>SUMIF($A$10:$A$328,$A626,P$10:P$328)</f>
        <v>0</v>
      </c>
      <c r="Q626" s="505">
        <f>SUMIF($A$10:$A$328,$A626,Q$10:Q$328)</f>
        <v>0</v>
      </c>
      <c r="R626" s="506">
        <f>SUMIF($A$10:$A$328,$A626,R$10:R$328)</f>
        <v>0</v>
      </c>
      <c r="S626" s="507"/>
      <c r="T626" s="508"/>
      <c r="U626" s="509">
        <f>SUMIF($A$10:$A$328,$A626,U$10:U$328)</f>
        <v>0</v>
      </c>
      <c r="V626" s="510"/>
      <c r="W626" s="510"/>
    </row>
    <row r="627" spans="1:23" ht="12" customHeight="1">
      <c r="A627" s="498">
        <v>13607887</v>
      </c>
      <c r="B627" s="499"/>
      <c r="C627" s="500"/>
      <c r="D627" s="501"/>
      <c r="E627" s="501"/>
      <c r="F627" s="501"/>
      <c r="G627" s="501"/>
      <c r="H627" s="501"/>
      <c r="I627" s="502"/>
      <c r="J627" s="503">
        <f>SUMIF($A$10:$A$333,$A627,J$10:J$333)</f>
        <v>0</v>
      </c>
      <c r="K627" s="503">
        <f>SUMIF($A$10:$A$333,$A627,K$10:K$333)</f>
        <v>0</v>
      </c>
      <c r="L627" s="503">
        <f>SUMIF($A$10:$A$333,$A627,L$10:L$333)</f>
        <v>0</v>
      </c>
      <c r="M627" s="511">
        <f>SUMIF($A$10:$A$328,$A627,M$10:M$328)</f>
        <v>0</v>
      </c>
      <c r="N627" s="503">
        <f>SUMIF($A$10:$A$333,$A627,N$10:N$333)</f>
        <v>0</v>
      </c>
      <c r="O627" s="503">
        <f>SUMIF($A$10:$A$333,$A627,O$10:O$333)</f>
        <v>0</v>
      </c>
      <c r="P627" s="504">
        <f>SUMIF($A$10:$A$328,$A627,P$10:P$328)</f>
        <v>0</v>
      </c>
      <c r="Q627" s="505">
        <f>SUMIF($A$10:$A$328,$A627,Q$10:Q$328)</f>
        <v>0</v>
      </c>
      <c r="R627" s="506">
        <f>SUMIF($A$10:$A$328,$A627,R$10:R$328)</f>
        <v>0</v>
      </c>
      <c r="S627" s="507"/>
      <c r="T627" s="508"/>
      <c r="U627" s="509">
        <f>SUMIF($A$10:$A$328,$A627,U$10:U$328)</f>
        <v>0</v>
      </c>
      <c r="V627" s="510"/>
      <c r="W627" s="510"/>
    </row>
    <row r="628" spans="1:23" ht="12" customHeight="1">
      <c r="A628" s="498">
        <v>13627109</v>
      </c>
      <c r="B628" s="499"/>
      <c r="C628" s="500"/>
      <c r="D628" s="501"/>
      <c r="E628" s="501"/>
      <c r="F628" s="501"/>
      <c r="G628" s="501"/>
      <c r="H628" s="501"/>
      <c r="I628" s="502"/>
      <c r="J628" s="503">
        <f>SUMIF($A$10:$A$333,$A628,J$10:J$333)</f>
        <v>0</v>
      </c>
      <c r="K628" s="503">
        <f>SUMIF($A$10:$A$333,$A628,K$10:K$333)</f>
        <v>0</v>
      </c>
      <c r="L628" s="503">
        <f>SUMIF($A$10:$A$333,$A628,L$10:L$333)</f>
        <v>0</v>
      </c>
      <c r="M628" s="511">
        <f>SUMIF($A$10:$A$328,$A628,M$10:M$328)</f>
        <v>0</v>
      </c>
      <c r="N628" s="503">
        <f>SUMIF($A$10:$A$333,$A628,N$10:N$333)</f>
        <v>0</v>
      </c>
      <c r="O628" s="503">
        <f>SUMIF($A$10:$A$333,$A628,O$10:O$333)</f>
        <v>0</v>
      </c>
      <c r="P628" s="504">
        <f>SUMIF($A$10:$A$328,$A628,P$10:P$328)</f>
        <v>0</v>
      </c>
      <c r="Q628" s="505">
        <f>SUMIF($A$10:$A$328,$A628,Q$10:Q$328)</f>
        <v>0</v>
      </c>
      <c r="R628" s="506">
        <f>SUMIF($A$10:$A$328,$A628,R$10:R$328)</f>
        <v>0</v>
      </c>
      <c r="S628" s="507"/>
      <c r="T628" s="508"/>
      <c r="U628" s="509">
        <f>SUMIF($A$10:$A$328,$A628,U$10:U$328)</f>
        <v>0</v>
      </c>
      <c r="V628" s="510"/>
      <c r="W628" s="510"/>
    </row>
    <row r="629" spans="1:23" ht="12" customHeight="1">
      <c r="A629" s="498">
        <v>13627130</v>
      </c>
      <c r="B629" s="499"/>
      <c r="C629" s="500"/>
      <c r="D629" s="501"/>
      <c r="E629" s="501"/>
      <c r="F629" s="501"/>
      <c r="G629" s="501"/>
      <c r="H629" s="501"/>
      <c r="I629" s="502"/>
      <c r="J629" s="503">
        <f>SUMIF($A$10:$A$333,$A629,J$10:J$333)</f>
        <v>0</v>
      </c>
      <c r="K629" s="503">
        <f>SUMIF($A$10:$A$333,$A629,K$10:K$333)</f>
        <v>0</v>
      </c>
      <c r="L629" s="503">
        <f>SUMIF($A$10:$A$333,$A629,L$10:L$333)</f>
        <v>0</v>
      </c>
      <c r="M629" s="511">
        <f>SUMIF($A$10:$A$328,$A629,M$10:M$328)</f>
        <v>0</v>
      </c>
      <c r="N629" s="503">
        <f>SUMIF($A$10:$A$333,$A629,N$10:N$333)</f>
        <v>0</v>
      </c>
      <c r="O629" s="503">
        <f>SUMIF($A$10:$A$333,$A629,O$10:O$333)</f>
        <v>0</v>
      </c>
      <c r="P629" s="504">
        <f>SUMIF($A$10:$A$328,$A629,P$10:P$328)</f>
        <v>0</v>
      </c>
      <c r="Q629" s="505">
        <f>SUMIF($A$10:$A$328,$A629,Q$10:Q$328)</f>
        <v>0</v>
      </c>
      <c r="R629" s="506">
        <f>SUMIF($A$10:$A$328,$A629,R$10:R$328)</f>
        <v>0</v>
      </c>
      <c r="S629" s="507"/>
      <c r="T629" s="508"/>
      <c r="U629" s="509">
        <f>SUMIF($A$10:$A$328,$A629,U$10:U$328)</f>
        <v>0</v>
      </c>
      <c r="V629" s="510"/>
      <c r="W629" s="510"/>
    </row>
    <row r="630" spans="1:23" ht="12" customHeight="1">
      <c r="A630" s="498">
        <v>13627145</v>
      </c>
      <c r="B630" s="499"/>
      <c r="C630" s="500"/>
      <c r="D630" s="501"/>
      <c r="E630" s="501"/>
      <c r="F630" s="501"/>
      <c r="G630" s="501"/>
      <c r="H630" s="501"/>
      <c r="I630" s="502"/>
      <c r="J630" s="503">
        <f>SUMIF($A$10:$A$333,$A630,J$10:J$333)</f>
        <v>0</v>
      </c>
      <c r="K630" s="503">
        <f>SUMIF($A$10:$A$333,$A630,K$10:K$333)</f>
        <v>0</v>
      </c>
      <c r="L630" s="503">
        <f>SUMIF($A$10:$A$333,$A630,L$10:L$333)</f>
        <v>0</v>
      </c>
      <c r="M630" s="511">
        <f>SUMIF($A$10:$A$328,$A630,M$10:M$328)</f>
        <v>0</v>
      </c>
      <c r="N630" s="503">
        <f>SUMIF($A$10:$A$333,$A630,N$10:N$333)</f>
        <v>0</v>
      </c>
      <c r="O630" s="503">
        <f>SUMIF($A$10:$A$333,$A630,O$10:O$333)</f>
        <v>0</v>
      </c>
      <c r="P630" s="504">
        <f>SUMIF($A$10:$A$328,$A630,P$10:P$328)</f>
        <v>0</v>
      </c>
      <c r="Q630" s="505">
        <f>SUMIF($A$10:$A$328,$A630,Q$10:Q$328)</f>
        <v>0</v>
      </c>
      <c r="R630" s="506">
        <f>SUMIF($A$10:$A$328,$A630,R$10:R$328)</f>
        <v>0</v>
      </c>
      <c r="S630" s="507"/>
      <c r="T630" s="508"/>
      <c r="U630" s="509">
        <f>SUMIF($A$10:$A$328,$A630,U$10:U$328)</f>
        <v>0</v>
      </c>
      <c r="V630" s="510"/>
      <c r="W630" s="510"/>
    </row>
    <row r="631" spans="1:23" ht="12" customHeight="1">
      <c r="A631" s="498">
        <v>13801812</v>
      </c>
      <c r="B631" s="499"/>
      <c r="C631" s="500"/>
      <c r="D631" s="501"/>
      <c r="E631" s="501"/>
      <c r="F631" s="501"/>
      <c r="G631" s="501"/>
      <c r="H631" s="501"/>
      <c r="I631" s="502"/>
      <c r="J631" s="503">
        <f>SUMIF($A$10:$A$333,$A631,J$10:J$333)</f>
        <v>0</v>
      </c>
      <c r="K631" s="503">
        <f>SUMIF($A$10:$A$333,$A631,K$10:K$333)</f>
        <v>0</v>
      </c>
      <c r="L631" s="503">
        <f>SUMIF($A$10:$A$333,$A631,L$10:L$333)</f>
        <v>0</v>
      </c>
      <c r="M631" s="511">
        <f>SUMIF($A$10:$A$328,$A631,M$10:M$328)</f>
        <v>0</v>
      </c>
      <c r="N631" s="503">
        <f>SUMIF($A$10:$A$333,$A631,N$10:N$333)</f>
        <v>0</v>
      </c>
      <c r="O631" s="503">
        <f>SUMIF($A$10:$A$333,$A631,O$10:O$333)</f>
        <v>0</v>
      </c>
      <c r="P631" s="504">
        <f>SUMIF($A$10:$A$328,$A631,P$10:P$328)</f>
        <v>0</v>
      </c>
      <c r="Q631" s="505">
        <f>SUMIF($A$10:$A$328,$A631,Q$10:Q$328)</f>
        <v>0</v>
      </c>
      <c r="R631" s="506">
        <f>SUMIF($A$10:$A$328,$A631,R$10:R$328)</f>
        <v>0</v>
      </c>
      <c r="S631" s="507"/>
      <c r="T631" s="508"/>
      <c r="U631" s="509">
        <f>SUMIF($A$10:$A$328,$A631,U$10:U$328)</f>
        <v>0</v>
      </c>
      <c r="V631" s="510"/>
      <c r="W631" s="510"/>
    </row>
    <row r="632" spans="1:23" ht="12" customHeight="1">
      <c r="A632" s="498">
        <v>13801815</v>
      </c>
      <c r="B632" s="499"/>
      <c r="C632" s="500"/>
      <c r="D632" s="501"/>
      <c r="E632" s="501"/>
      <c r="F632" s="501"/>
      <c r="G632" s="501"/>
      <c r="H632" s="501"/>
      <c r="I632" s="502"/>
      <c r="J632" s="503">
        <f>SUMIF($A$10:$A$333,$A632,J$10:J$333)</f>
        <v>0</v>
      </c>
      <c r="K632" s="503">
        <f>SUMIF($A$10:$A$333,$A632,K$10:K$333)</f>
        <v>0</v>
      </c>
      <c r="L632" s="503">
        <f>SUMIF($A$10:$A$333,$A632,L$10:L$333)</f>
        <v>0</v>
      </c>
      <c r="M632" s="511">
        <f>SUMIF($A$10:$A$328,$A632,M$10:M$328)</f>
        <v>0</v>
      </c>
      <c r="N632" s="503">
        <f>SUMIF($A$10:$A$333,$A632,N$10:N$333)</f>
        <v>0</v>
      </c>
      <c r="O632" s="503">
        <f>SUMIF($A$10:$A$333,$A632,O$10:O$333)</f>
        <v>0</v>
      </c>
      <c r="P632" s="504">
        <f>SUMIF($A$10:$A$328,$A632,P$10:P$328)</f>
        <v>0</v>
      </c>
      <c r="Q632" s="505">
        <f>SUMIF($A$10:$A$328,$A632,Q$10:Q$328)</f>
        <v>0</v>
      </c>
      <c r="R632" s="506">
        <f>SUMIF($A$10:$A$328,$A632,R$10:R$328)</f>
        <v>0</v>
      </c>
      <c r="S632" s="507"/>
      <c r="T632" s="508"/>
      <c r="U632" s="509">
        <f>SUMIF($A$10:$A$328,$A632,U$10:U$328)</f>
        <v>0</v>
      </c>
      <c r="V632" s="510"/>
      <c r="W632" s="510"/>
    </row>
    <row r="633" spans="1:23" ht="12" customHeight="1">
      <c r="A633" s="498">
        <v>13801844</v>
      </c>
      <c r="B633" s="499"/>
      <c r="C633" s="500"/>
      <c r="D633" s="501"/>
      <c r="E633" s="501"/>
      <c r="F633" s="501"/>
      <c r="G633" s="501"/>
      <c r="H633" s="501"/>
      <c r="I633" s="502"/>
      <c r="J633" s="503">
        <f>SUMIF($A$10:$A$333,$A633,J$10:J$333)</f>
        <v>0</v>
      </c>
      <c r="K633" s="503">
        <f>SUMIF($A$10:$A$333,$A633,K$10:K$333)</f>
        <v>0</v>
      </c>
      <c r="L633" s="503">
        <f>SUMIF($A$10:$A$333,$A633,L$10:L$333)</f>
        <v>0</v>
      </c>
      <c r="M633" s="511">
        <f>SUMIF($A$10:$A$328,$A633,M$10:M$328)</f>
        <v>0</v>
      </c>
      <c r="N633" s="503">
        <f>SUMIF($A$10:$A$333,$A633,N$10:N$333)</f>
        <v>0</v>
      </c>
      <c r="O633" s="503">
        <f>SUMIF($A$10:$A$333,$A633,O$10:O$333)</f>
        <v>0</v>
      </c>
      <c r="P633" s="504">
        <f>SUMIF($A$10:$A$328,$A633,P$10:P$328)</f>
        <v>0</v>
      </c>
      <c r="Q633" s="505">
        <f>SUMIF($A$10:$A$328,$A633,Q$10:Q$328)</f>
        <v>0</v>
      </c>
      <c r="R633" s="506">
        <f>SUMIF($A$10:$A$328,$A633,R$10:R$328)</f>
        <v>0</v>
      </c>
      <c r="S633" s="507"/>
      <c r="T633" s="508"/>
      <c r="U633" s="509">
        <f>SUMIF($A$10:$A$328,$A633,U$10:U$328)</f>
        <v>0</v>
      </c>
      <c r="V633" s="510"/>
      <c r="W633" s="510"/>
    </row>
    <row r="634" spans="1:23" ht="12" customHeight="1">
      <c r="A634" s="498">
        <v>13801885</v>
      </c>
      <c r="B634" s="499"/>
      <c r="C634" s="500"/>
      <c r="D634" s="501"/>
      <c r="E634" s="501"/>
      <c r="F634" s="501"/>
      <c r="G634" s="501"/>
      <c r="H634" s="501"/>
      <c r="I634" s="502"/>
      <c r="J634" s="503">
        <f>SUMIF($A$10:$A$333,$A634,J$10:J$333)</f>
        <v>0</v>
      </c>
      <c r="K634" s="503">
        <f>SUMIF($A$10:$A$333,$A634,K$10:K$333)</f>
        <v>0</v>
      </c>
      <c r="L634" s="503">
        <f>SUMIF($A$10:$A$333,$A634,L$10:L$333)</f>
        <v>0</v>
      </c>
      <c r="M634" s="511">
        <f>SUMIF($A$10:$A$328,$A634,M$10:M$328)</f>
        <v>0</v>
      </c>
      <c r="N634" s="503">
        <f>SUMIF($A$10:$A$333,$A634,N$10:N$333)</f>
        <v>0</v>
      </c>
      <c r="O634" s="503">
        <f>SUMIF($A$10:$A$333,$A634,O$10:O$333)</f>
        <v>0</v>
      </c>
      <c r="P634" s="504">
        <f>SUMIF($A$10:$A$328,$A634,P$10:P$328)</f>
        <v>0</v>
      </c>
      <c r="Q634" s="505">
        <f>SUMIF($A$10:$A$328,$A634,Q$10:Q$328)</f>
        <v>0</v>
      </c>
      <c r="R634" s="506">
        <f>SUMIF($A$10:$A$328,$A634,R$10:R$328)</f>
        <v>0</v>
      </c>
      <c r="S634" s="507"/>
      <c r="T634" s="508"/>
      <c r="U634" s="509">
        <f>SUMIF($A$10:$A$328,$A634,U$10:U$328)</f>
        <v>0</v>
      </c>
      <c r="V634" s="510"/>
      <c r="W634" s="510"/>
    </row>
    <row r="635" spans="1:23" ht="12" customHeight="1">
      <c r="A635" s="498">
        <v>13861808</v>
      </c>
      <c r="B635" s="499"/>
      <c r="C635" s="500"/>
      <c r="D635" s="501"/>
      <c r="E635" s="501"/>
      <c r="F635" s="501"/>
      <c r="G635" s="501"/>
      <c r="H635" s="501"/>
      <c r="I635" s="502"/>
      <c r="J635" s="503">
        <f>SUMIF($A$10:$A$333,$A635,J$10:J$333)</f>
        <v>0</v>
      </c>
      <c r="K635" s="503">
        <f>SUMIF($A$10:$A$333,$A635,K$10:K$333)</f>
        <v>0</v>
      </c>
      <c r="L635" s="503">
        <f>SUMIF($A$10:$A$333,$A635,L$10:L$333)</f>
        <v>0</v>
      </c>
      <c r="M635" s="511">
        <f>SUMIF($A$10:$A$328,$A635,M$10:M$328)</f>
        <v>0</v>
      </c>
      <c r="N635" s="503">
        <f>SUMIF($A$10:$A$333,$A635,N$10:N$333)</f>
        <v>0</v>
      </c>
      <c r="O635" s="503">
        <f>SUMIF($A$10:$A$333,$A635,O$10:O$333)</f>
        <v>0</v>
      </c>
      <c r="P635" s="504">
        <f>SUMIF($A$10:$A$328,$A635,P$10:P$328)</f>
        <v>0</v>
      </c>
      <c r="Q635" s="505">
        <f>SUMIF($A$10:$A$328,$A635,Q$10:Q$328)</f>
        <v>0</v>
      </c>
      <c r="R635" s="506">
        <f>SUMIF($A$10:$A$328,$A635,R$10:R$328)</f>
        <v>0</v>
      </c>
      <c r="S635" s="507"/>
      <c r="T635" s="508"/>
      <c r="U635" s="509">
        <f>SUMIF($A$10:$A$328,$A635,U$10:U$328)</f>
        <v>0</v>
      </c>
      <c r="V635" s="510"/>
      <c r="W635" s="510"/>
    </row>
    <row r="636" spans="1:23" ht="12" customHeight="1">
      <c r="A636" s="498">
        <v>13861815</v>
      </c>
      <c r="B636" s="499"/>
      <c r="C636" s="500"/>
      <c r="D636" s="501"/>
      <c r="E636" s="501"/>
      <c r="F636" s="501"/>
      <c r="G636" s="501"/>
      <c r="H636" s="501"/>
      <c r="I636" s="502"/>
      <c r="J636" s="503">
        <f>SUMIF($A$10:$A$333,$A636,J$10:J$333)</f>
        <v>0</v>
      </c>
      <c r="K636" s="503">
        <f>SUMIF($A$10:$A$333,$A636,K$10:K$333)</f>
        <v>0</v>
      </c>
      <c r="L636" s="503">
        <f>SUMIF($A$10:$A$333,$A636,L$10:L$333)</f>
        <v>0</v>
      </c>
      <c r="M636" s="511">
        <f>SUMIF($A$10:$A$328,$A636,M$10:M$328)</f>
        <v>0</v>
      </c>
      <c r="N636" s="503">
        <f>SUMIF($A$10:$A$333,$A636,N$10:N$333)</f>
        <v>0</v>
      </c>
      <c r="O636" s="503">
        <f>SUMIF($A$10:$A$333,$A636,O$10:O$333)</f>
        <v>0</v>
      </c>
      <c r="P636" s="504">
        <f>SUMIF($A$10:$A$328,$A636,P$10:P$328)</f>
        <v>0</v>
      </c>
      <c r="Q636" s="505">
        <f>SUMIF($A$10:$A$328,$A636,Q$10:Q$328)</f>
        <v>0</v>
      </c>
      <c r="R636" s="506">
        <f>SUMIF($A$10:$A$328,$A636,R$10:R$328)</f>
        <v>0</v>
      </c>
      <c r="S636" s="507"/>
      <c r="T636" s="508"/>
      <c r="U636" s="509">
        <f>SUMIF($A$10:$A$328,$A636,U$10:U$328)</f>
        <v>0</v>
      </c>
      <c r="V636" s="510"/>
      <c r="W636" s="510"/>
    </row>
    <row r="637" spans="1:23" ht="12" customHeight="1">
      <c r="A637" s="498">
        <v>13861844</v>
      </c>
      <c r="B637" s="499"/>
      <c r="C637" s="500"/>
      <c r="D637" s="501"/>
      <c r="E637" s="501"/>
      <c r="F637" s="501"/>
      <c r="G637" s="501"/>
      <c r="H637" s="501"/>
      <c r="I637" s="502"/>
      <c r="J637" s="503">
        <f>SUMIF($A$10:$A$333,$A637,J$10:J$333)</f>
        <v>0</v>
      </c>
      <c r="K637" s="503">
        <f>SUMIF($A$10:$A$333,$A637,K$10:K$333)</f>
        <v>0</v>
      </c>
      <c r="L637" s="503">
        <f>SUMIF($A$10:$A$333,$A637,L$10:L$333)</f>
        <v>0</v>
      </c>
      <c r="M637" s="511">
        <f>SUMIF($A$10:$A$328,$A637,M$10:M$328)</f>
        <v>0</v>
      </c>
      <c r="N637" s="503">
        <f>SUMIF($A$10:$A$333,$A637,N$10:N$333)</f>
        <v>0</v>
      </c>
      <c r="O637" s="503">
        <f>SUMIF($A$10:$A$333,$A637,O$10:O$333)</f>
        <v>0</v>
      </c>
      <c r="P637" s="504">
        <f>SUMIF($A$10:$A$328,$A637,P$10:P$328)</f>
        <v>0</v>
      </c>
      <c r="Q637" s="505">
        <f>SUMIF($A$10:$A$328,$A637,Q$10:Q$328)</f>
        <v>0</v>
      </c>
      <c r="R637" s="506">
        <f>SUMIF($A$10:$A$328,$A637,R$10:R$328)</f>
        <v>0</v>
      </c>
      <c r="S637" s="507"/>
      <c r="T637" s="508"/>
      <c r="U637" s="509">
        <f>SUMIF($A$10:$A$328,$A637,U$10:U$328)</f>
        <v>0</v>
      </c>
      <c r="V637" s="510"/>
      <c r="W637" s="510"/>
    </row>
    <row r="638" spans="1:23" ht="12" customHeight="1">
      <c r="A638" s="498">
        <v>13901109</v>
      </c>
      <c r="B638" s="499"/>
      <c r="C638" s="500"/>
      <c r="D638" s="501"/>
      <c r="E638" s="501"/>
      <c r="F638" s="501"/>
      <c r="G638" s="501"/>
      <c r="H638" s="501"/>
      <c r="I638" s="502"/>
      <c r="J638" s="503">
        <f>SUMIF($A$10:$A$333,$A638,J$10:J$333)</f>
        <v>0</v>
      </c>
      <c r="K638" s="503">
        <f>SUMIF($A$10:$A$333,$A638,K$10:K$333)</f>
        <v>0</v>
      </c>
      <c r="L638" s="503">
        <f>SUMIF($A$10:$A$333,$A638,L$10:L$333)</f>
        <v>0</v>
      </c>
      <c r="M638" s="511">
        <f>SUMIF($A$10:$A$328,$A638,M$10:M$328)</f>
        <v>0</v>
      </c>
      <c r="N638" s="503">
        <f>SUMIF($A$10:$A$333,$A638,N$10:N$333)</f>
        <v>0</v>
      </c>
      <c r="O638" s="503">
        <f>SUMIF($A$10:$A$333,$A638,O$10:O$333)</f>
        <v>0</v>
      </c>
      <c r="P638" s="504">
        <f>SUMIF($A$10:$A$328,$A638,P$10:P$328)</f>
        <v>0</v>
      </c>
      <c r="Q638" s="505">
        <f>SUMIF($A$10:$A$328,$A638,Q$10:Q$328)</f>
        <v>0</v>
      </c>
      <c r="R638" s="506">
        <f>SUMIF($A$10:$A$328,$A638,R$10:R$328)</f>
        <v>0</v>
      </c>
      <c r="S638" s="507"/>
      <c r="T638" s="508"/>
      <c r="U638" s="509">
        <f>SUMIF($A$10:$A$328,$A638,U$10:U$328)</f>
        <v>0</v>
      </c>
      <c r="V638" s="510"/>
      <c r="W638" s="510"/>
    </row>
    <row r="639" spans="1:23" ht="12" customHeight="1">
      <c r="A639" s="498">
        <v>13901145</v>
      </c>
      <c r="B639" s="499"/>
      <c r="C639" s="500"/>
      <c r="D639" s="501"/>
      <c r="E639" s="501"/>
      <c r="F639" s="501"/>
      <c r="G639" s="501"/>
      <c r="H639" s="501"/>
      <c r="I639" s="502"/>
      <c r="J639" s="503">
        <f>SUMIF($A$10:$A$333,$A639,J$10:J$333)</f>
        <v>0</v>
      </c>
      <c r="K639" s="503">
        <f>SUMIF($A$10:$A$333,$A639,K$10:K$333)</f>
        <v>0</v>
      </c>
      <c r="L639" s="503">
        <f>SUMIF($A$10:$A$333,$A639,L$10:L$333)</f>
        <v>0</v>
      </c>
      <c r="M639" s="511">
        <f>SUMIF($A$10:$A$328,$A639,M$10:M$328)</f>
        <v>0</v>
      </c>
      <c r="N639" s="503">
        <f>SUMIF($A$10:$A$333,$A639,N$10:N$333)</f>
        <v>0</v>
      </c>
      <c r="O639" s="503">
        <f>SUMIF($A$10:$A$333,$A639,O$10:O$333)</f>
        <v>0</v>
      </c>
      <c r="P639" s="504">
        <f>SUMIF($A$10:$A$328,$A639,P$10:P$328)</f>
        <v>0</v>
      </c>
      <c r="Q639" s="505">
        <f>SUMIF($A$10:$A$328,$A639,Q$10:Q$328)</f>
        <v>0</v>
      </c>
      <c r="R639" s="506">
        <f>SUMIF($A$10:$A$328,$A639,R$10:R$328)</f>
        <v>0</v>
      </c>
      <c r="S639" s="507"/>
      <c r="T639" s="508"/>
      <c r="U639" s="509">
        <f>SUMIF($A$10:$A$328,$A639,U$10:U$328)</f>
        <v>0</v>
      </c>
      <c r="V639" s="510"/>
      <c r="W639" s="510"/>
    </row>
    <row r="640" spans="1:23" ht="12" customHeight="1">
      <c r="A640" s="498">
        <v>20150835</v>
      </c>
      <c r="B640" s="499"/>
      <c r="C640" s="500"/>
      <c r="D640" s="501"/>
      <c r="E640" s="501"/>
      <c r="F640" s="501"/>
      <c r="G640" s="501"/>
      <c r="H640" s="501"/>
      <c r="I640" s="502"/>
      <c r="J640" s="503">
        <f>SUMIF($A$10:$A$333,$A640,J$10:J$333)</f>
        <v>0</v>
      </c>
      <c r="K640" s="503">
        <f>SUMIF($A$10:$A$333,$A640,K$10:K$333)</f>
        <v>0</v>
      </c>
      <c r="L640" s="503">
        <f>SUMIF($A$10:$A$333,$A640,L$10:L$333)</f>
        <v>0</v>
      </c>
      <c r="M640" s="511">
        <f>SUMIF($A$10:$A$328,$A640,M$10:M$328)</f>
        <v>0</v>
      </c>
      <c r="N640" s="503">
        <f>SUMIF($A$10:$A$333,$A640,N$10:N$333)</f>
        <v>0</v>
      </c>
      <c r="O640" s="503">
        <f>SUMIF($A$10:$A$333,$A640,O$10:O$333)</f>
        <v>0</v>
      </c>
      <c r="P640" s="504">
        <f>SUMIF($A$10:$A$328,$A640,P$10:P$328)</f>
        <v>0</v>
      </c>
      <c r="Q640" s="505">
        <f>SUMIF($A$10:$A$328,$A640,Q$10:Q$328)</f>
        <v>0</v>
      </c>
      <c r="R640" s="506">
        <f>SUMIF($A$10:$A$328,$A640,R$10:R$328)</f>
        <v>0</v>
      </c>
      <c r="S640" s="507"/>
      <c r="T640" s="508"/>
      <c r="U640" s="509">
        <f>SUMIF($A$10:$A$328,$A640,U$10:U$328)</f>
        <v>0</v>
      </c>
      <c r="V640" s="510"/>
      <c r="W640" s="510"/>
    </row>
    <row r="641" spans="1:23" ht="12" customHeight="1">
      <c r="A641" s="498">
        <v>31210808</v>
      </c>
      <c r="B641" s="499"/>
      <c r="C641" s="500"/>
      <c r="D641" s="501"/>
      <c r="E641" s="501"/>
      <c r="F641" s="501"/>
      <c r="G641" s="501"/>
      <c r="H641" s="501"/>
      <c r="I641" s="502"/>
      <c r="J641" s="503">
        <f>SUMIF($A$10:$A$333,$A641,J$10:J$333)</f>
        <v>0</v>
      </c>
      <c r="K641" s="503">
        <f>SUMIF($A$10:$A$333,$A641,K$10:K$333)</f>
        <v>0</v>
      </c>
      <c r="L641" s="503">
        <f>SUMIF($A$10:$A$333,$A641,L$10:L$333)</f>
        <v>0</v>
      </c>
      <c r="M641" s="511">
        <f>SUMIF($A$10:$A$328,$A641,M$10:M$328)</f>
        <v>0</v>
      </c>
      <c r="N641" s="503">
        <f>SUMIF($A$10:$A$333,$A641,N$10:N$333)</f>
        <v>0</v>
      </c>
      <c r="O641" s="503">
        <f>SUMIF($A$10:$A$333,$A641,O$10:O$333)</f>
        <v>0</v>
      </c>
      <c r="P641" s="504">
        <f>SUMIF($A$10:$A$328,$A641,P$10:P$328)</f>
        <v>0</v>
      </c>
      <c r="Q641" s="505">
        <f>SUMIF($A$10:$A$328,$A641,Q$10:Q$328)</f>
        <v>0</v>
      </c>
      <c r="R641" s="506">
        <f>SUMIF($A$10:$A$328,$A641,R$10:R$328)</f>
        <v>0</v>
      </c>
      <c r="S641" s="507"/>
      <c r="T641" s="508"/>
      <c r="U641" s="509">
        <f>SUMIF($A$10:$A$328,$A641,U$10:U$328)</f>
        <v>0</v>
      </c>
      <c r="V641" s="510"/>
      <c r="W641" s="510"/>
    </row>
    <row r="642" spans="1:23" ht="12" customHeight="1">
      <c r="A642" s="498">
        <v>31210820</v>
      </c>
      <c r="B642" s="499"/>
      <c r="C642" s="500"/>
      <c r="D642" s="501"/>
      <c r="E642" s="501"/>
      <c r="F642" s="501"/>
      <c r="G642" s="501"/>
      <c r="H642" s="501"/>
      <c r="I642" s="502"/>
      <c r="J642" s="503">
        <f>SUMIF($A$10:$A$333,$A642,J$10:J$333)</f>
        <v>0</v>
      </c>
      <c r="K642" s="503">
        <f>SUMIF($A$10:$A$333,$A642,K$10:K$333)</f>
        <v>0</v>
      </c>
      <c r="L642" s="503">
        <f>SUMIF($A$10:$A$333,$A642,L$10:L$333)</f>
        <v>0</v>
      </c>
      <c r="M642" s="511">
        <f>SUMIF($A$10:$A$328,$A642,M$10:M$328)</f>
        <v>0</v>
      </c>
      <c r="N642" s="503">
        <f>SUMIF($A$10:$A$333,$A642,N$10:N$333)</f>
        <v>0</v>
      </c>
      <c r="O642" s="503">
        <f>SUMIF($A$10:$A$333,$A642,O$10:O$333)</f>
        <v>0</v>
      </c>
      <c r="P642" s="504">
        <f>SUMIF($A$10:$A$328,$A642,P$10:P$328)</f>
        <v>0</v>
      </c>
      <c r="Q642" s="505">
        <f>SUMIF($A$10:$A$328,$A642,Q$10:Q$328)</f>
        <v>0</v>
      </c>
      <c r="R642" s="506">
        <f>SUMIF($A$10:$A$328,$A642,R$10:R$328)</f>
        <v>0</v>
      </c>
      <c r="S642" s="507"/>
      <c r="T642" s="508"/>
      <c r="U642" s="509">
        <f>SUMIF($A$10:$A$328,$A642,U$10:U$328)</f>
        <v>0</v>
      </c>
      <c r="V642" s="510"/>
      <c r="W642" s="510"/>
    </row>
    <row r="643" spans="1:23" ht="12" customHeight="1">
      <c r="A643" s="498">
        <v>31210825</v>
      </c>
      <c r="B643" s="499"/>
      <c r="C643" s="500"/>
      <c r="D643" s="501"/>
      <c r="E643" s="501"/>
      <c r="F643" s="501"/>
      <c r="G643" s="501"/>
      <c r="H643" s="501"/>
      <c r="I643" s="502"/>
      <c r="J643" s="503">
        <f>SUMIF($A$10:$A$333,$A643,J$10:J$333)</f>
        <v>0</v>
      </c>
      <c r="K643" s="503">
        <f>SUMIF($A$10:$A$333,$A643,K$10:K$333)</f>
        <v>0</v>
      </c>
      <c r="L643" s="503">
        <f>SUMIF($A$10:$A$333,$A643,L$10:L$333)</f>
        <v>0</v>
      </c>
      <c r="M643" s="511">
        <f>SUMIF($A$10:$A$328,$A643,M$10:M$328)</f>
        <v>0</v>
      </c>
      <c r="N643" s="503">
        <f>SUMIF($A$10:$A$333,$A643,N$10:N$333)</f>
        <v>0</v>
      </c>
      <c r="O643" s="503">
        <f>SUMIF($A$10:$A$333,$A643,O$10:O$333)</f>
        <v>0</v>
      </c>
      <c r="P643" s="504">
        <f>SUMIF($A$10:$A$328,$A643,P$10:P$328)</f>
        <v>100</v>
      </c>
      <c r="Q643" s="505">
        <f>SUMIF($A$10:$A$328,$A643,Q$10:Q$328)</f>
        <v>0</v>
      </c>
      <c r="R643" s="506">
        <f>SUMIF($A$10:$A$328,$A643,R$10:R$328)</f>
        <v>100</v>
      </c>
      <c r="S643" s="507"/>
      <c r="T643" s="508"/>
      <c r="U643" s="509">
        <f>SUMIF($A$10:$A$328,$A643,U$10:U$328)</f>
        <v>100</v>
      </c>
      <c r="V643" s="510"/>
      <c r="W643" s="510"/>
    </row>
    <row r="644" spans="1:23" ht="12" customHeight="1">
      <c r="A644" s="498">
        <v>31210831</v>
      </c>
      <c r="B644" s="499"/>
      <c r="C644" s="500"/>
      <c r="D644" s="501"/>
      <c r="E644" s="501"/>
      <c r="F644" s="501"/>
      <c r="G644" s="501"/>
      <c r="H644" s="501"/>
      <c r="I644" s="502"/>
      <c r="J644" s="503">
        <f>SUMIF($A$10:$A$333,$A644,J$10:J$333)</f>
        <v>0</v>
      </c>
      <c r="K644" s="503">
        <f>SUMIF($A$10:$A$333,$A644,K$10:K$333)</f>
        <v>0</v>
      </c>
      <c r="L644" s="503">
        <f>SUMIF($A$10:$A$333,$A644,L$10:L$333)</f>
        <v>0</v>
      </c>
      <c r="M644" s="511">
        <f>SUMIF($A$10:$A$328,$A644,M$10:M$328)</f>
        <v>0</v>
      </c>
      <c r="N644" s="503">
        <f>SUMIF($A$10:$A$333,$A644,N$10:N$333)</f>
        <v>0</v>
      </c>
      <c r="O644" s="503">
        <f>SUMIF($A$10:$A$333,$A644,O$10:O$333)</f>
        <v>0</v>
      </c>
      <c r="P644" s="504">
        <f>SUMIF($A$10:$A$328,$A644,P$10:P$328)</f>
        <v>380</v>
      </c>
      <c r="Q644" s="505">
        <f>SUMIF($A$10:$A$328,$A644,Q$10:Q$328)</f>
        <v>0</v>
      </c>
      <c r="R644" s="506">
        <f>SUMIF($A$10:$A$328,$A644,R$10:R$328)</f>
        <v>380</v>
      </c>
      <c r="S644" s="507"/>
      <c r="T644" s="508"/>
      <c r="U644" s="509">
        <f>SUMIF($A$10:$A$328,$A644,U$10:U$328)</f>
        <v>380</v>
      </c>
      <c r="V644" s="510"/>
      <c r="W644" s="510"/>
    </row>
    <row r="645" spans="1:23" ht="12" customHeight="1">
      <c r="A645" s="498">
        <v>31210888</v>
      </c>
      <c r="B645" s="499"/>
      <c r="C645" s="500"/>
      <c r="D645" s="501"/>
      <c r="E645" s="501"/>
      <c r="F645" s="501"/>
      <c r="G645" s="501"/>
      <c r="H645" s="501"/>
      <c r="I645" s="502"/>
      <c r="J645" s="503">
        <f>SUMIF($A$10:$A$333,$A645,J$10:J$333)</f>
        <v>0</v>
      </c>
      <c r="K645" s="503">
        <f>SUMIF($A$10:$A$333,$A645,K$10:K$333)</f>
        <v>0</v>
      </c>
      <c r="L645" s="503">
        <f>SUMIF($A$10:$A$333,$A645,L$10:L$333)</f>
        <v>0</v>
      </c>
      <c r="M645" s="511">
        <f>SUMIF($A$10:$A$328,$A645,M$10:M$328)</f>
        <v>0</v>
      </c>
      <c r="N645" s="503">
        <f>SUMIF($A$10:$A$333,$A645,N$10:N$333)</f>
        <v>0</v>
      </c>
      <c r="O645" s="503">
        <f>SUMIF($A$10:$A$333,$A645,O$10:O$333)</f>
        <v>0</v>
      </c>
      <c r="P645" s="504">
        <f>SUMIF($A$10:$A$328,$A645,P$10:P$328)</f>
        <v>0</v>
      </c>
      <c r="Q645" s="505">
        <f>SUMIF($A$10:$A$328,$A645,Q$10:Q$328)</f>
        <v>0</v>
      </c>
      <c r="R645" s="506">
        <f>SUMIF($A$10:$A$328,$A645,R$10:R$328)</f>
        <v>0</v>
      </c>
      <c r="S645" s="507"/>
      <c r="T645" s="508"/>
      <c r="U645" s="509">
        <f>SUMIF($A$10:$A$328,$A645,U$10:U$328)</f>
        <v>0</v>
      </c>
      <c r="V645" s="510"/>
      <c r="W645" s="510"/>
    </row>
    <row r="646" spans="1:23" ht="12" customHeight="1">
      <c r="A646" s="498">
        <v>31210823</v>
      </c>
      <c r="B646" s="499"/>
      <c r="C646" s="500"/>
      <c r="D646" s="501"/>
      <c r="E646" s="501"/>
      <c r="F646" s="501"/>
      <c r="G646" s="501"/>
      <c r="H646" s="501"/>
      <c r="I646" s="502"/>
      <c r="J646" s="503">
        <f>SUMIF($A$10:$A$333,$A646,J$10:J$333)</f>
        <v>0</v>
      </c>
      <c r="K646" s="503">
        <f>SUMIF($A$10:$A$333,$A646,K$10:K$333)</f>
        <v>0</v>
      </c>
      <c r="L646" s="503">
        <f>SUMIF($A$10:$A$333,$A646,L$10:L$333)</f>
        <v>0</v>
      </c>
      <c r="M646" s="511">
        <f>SUMIF($A$10:$A$328,$A646,M$10:M$328)</f>
        <v>0</v>
      </c>
      <c r="N646" s="503">
        <f>SUMIF($A$10:$A$333,$A646,N$10:N$333)</f>
        <v>0</v>
      </c>
      <c r="O646" s="503">
        <f>SUMIF($A$10:$A$333,$A646,O$10:O$333)</f>
        <v>0</v>
      </c>
      <c r="P646" s="504">
        <f>SUMIF($A$10:$A$328,$A646,P$10:P$328)</f>
        <v>0</v>
      </c>
      <c r="Q646" s="505">
        <f>SUMIF($A$10:$A$328,$A646,Q$10:Q$328)</f>
        <v>0</v>
      </c>
      <c r="R646" s="506">
        <f>SUMIF($A$10:$A$328,$A646,R$10:R$328)</f>
        <v>0</v>
      </c>
      <c r="S646" s="507"/>
      <c r="T646" s="508"/>
      <c r="U646" s="509">
        <f>SUMIF($A$10:$A$328,$A646,U$10:U$328)</f>
        <v>0</v>
      </c>
      <c r="V646" s="510"/>
      <c r="W646" s="510"/>
    </row>
    <row r="647" spans="1:23" ht="12" customHeight="1">
      <c r="A647" s="498">
        <v>31400126</v>
      </c>
      <c r="B647" s="499"/>
      <c r="C647" s="500"/>
      <c r="D647" s="501"/>
      <c r="E647" s="501"/>
      <c r="F647" s="501"/>
      <c r="G647" s="501"/>
      <c r="H647" s="501"/>
      <c r="I647" s="502"/>
      <c r="J647" s="503">
        <f>SUMIF($A$10:$A$333,$A647,J$10:J$333)</f>
        <v>0</v>
      </c>
      <c r="K647" s="503">
        <f>SUMIF($A$10:$A$333,$A647,K$10:K$333)</f>
        <v>0</v>
      </c>
      <c r="L647" s="503">
        <f>SUMIF($A$10:$A$333,$A647,L$10:L$333)</f>
        <v>0</v>
      </c>
      <c r="M647" s="511">
        <f>SUMIF($A$10:$A$328,$A647,M$10:M$328)</f>
        <v>0</v>
      </c>
      <c r="N647" s="503">
        <f>SUMIF($A$10:$A$333,$A647,N$10:N$333)</f>
        <v>0</v>
      </c>
      <c r="O647" s="503">
        <f>SUMIF($A$10:$A$333,$A647,O$10:O$333)</f>
        <v>0</v>
      </c>
      <c r="P647" s="504">
        <f>SUMIF($A$10:$A$328,$A647,P$10:P$328)</f>
        <v>0</v>
      </c>
      <c r="Q647" s="505">
        <f>SUMIF($A$10:$A$328,$A647,Q$10:Q$328)</f>
        <v>0</v>
      </c>
      <c r="R647" s="506">
        <f>SUMIF($A$10:$A$328,$A647,R$10:R$328)</f>
        <v>0</v>
      </c>
      <c r="S647" s="507"/>
      <c r="T647" s="508"/>
      <c r="U647" s="509">
        <f>SUMIF($A$10:$A$328,$A647,U$10:U$328)</f>
        <v>0</v>
      </c>
      <c r="V647" s="510"/>
      <c r="W647" s="510"/>
    </row>
    <row r="648" spans="1:23" ht="12" customHeight="1">
      <c r="A648" s="498">
        <v>31400872</v>
      </c>
      <c r="B648" s="499"/>
      <c r="C648" s="500"/>
      <c r="D648" s="501"/>
      <c r="E648" s="501"/>
      <c r="F648" s="501"/>
      <c r="G648" s="501"/>
      <c r="H648" s="501"/>
      <c r="I648" s="502"/>
      <c r="J648" s="503">
        <f>SUMIF($A$10:$A$333,$A648,J$10:J$333)</f>
        <v>0</v>
      </c>
      <c r="K648" s="503">
        <f>SUMIF($A$10:$A$333,$A648,K$10:K$333)</f>
        <v>0</v>
      </c>
      <c r="L648" s="503">
        <f>SUMIF($A$10:$A$333,$A648,L$10:L$333)</f>
        <v>0</v>
      </c>
      <c r="M648" s="511">
        <f>SUMIF($A$10:$A$328,$A648,M$10:M$328)</f>
        <v>0</v>
      </c>
      <c r="N648" s="503">
        <f>SUMIF($A$10:$A$333,$A648,N$10:N$333)</f>
        <v>0</v>
      </c>
      <c r="O648" s="503">
        <f>SUMIF($A$10:$A$333,$A648,O$10:O$333)</f>
        <v>0</v>
      </c>
      <c r="P648" s="504">
        <f>SUMIF($A$10:$A$328,$A648,P$10:P$328)</f>
        <v>0</v>
      </c>
      <c r="Q648" s="505">
        <f>SUMIF($A$10:$A$328,$A648,Q$10:Q$328)</f>
        <v>0</v>
      </c>
      <c r="R648" s="506">
        <f>SUMIF($A$10:$A$328,$A648,R$10:R$328)</f>
        <v>0</v>
      </c>
      <c r="S648" s="507"/>
      <c r="T648" s="508"/>
      <c r="U648" s="509">
        <f>SUMIF($A$10:$A$328,$A648,U$10:U$328)</f>
        <v>0</v>
      </c>
      <c r="V648" s="510"/>
      <c r="W648" s="510"/>
    </row>
    <row r="649" spans="1:23" ht="12" customHeight="1">
      <c r="A649" s="498">
        <v>31410825</v>
      </c>
      <c r="B649" s="499"/>
      <c r="C649" s="500"/>
      <c r="D649" s="501"/>
      <c r="E649" s="501"/>
      <c r="F649" s="501"/>
      <c r="G649" s="501"/>
      <c r="H649" s="501"/>
      <c r="I649" s="502"/>
      <c r="J649" s="503">
        <f>SUMIF($A$10:$A$333,$A649,J$10:J$333)</f>
        <v>0</v>
      </c>
      <c r="K649" s="503">
        <f>SUMIF($A$10:$A$333,$A649,K$10:K$333)</f>
        <v>0</v>
      </c>
      <c r="L649" s="503">
        <f>SUMIF($A$10:$A$333,$A649,L$10:L$333)</f>
        <v>0</v>
      </c>
      <c r="M649" s="511">
        <f>SUMIF($A$10:$A$328,$A649,M$10:M$328)</f>
        <v>0</v>
      </c>
      <c r="N649" s="503">
        <f>SUMIF($A$10:$A$333,$A649,N$10:N$333)</f>
        <v>0</v>
      </c>
      <c r="O649" s="503">
        <f>SUMIF($A$10:$A$333,$A649,O$10:O$333)</f>
        <v>0</v>
      </c>
      <c r="P649" s="504">
        <f>SUMIF($A$10:$A$328,$A649,P$10:P$328)</f>
        <v>16</v>
      </c>
      <c r="Q649" s="505">
        <f>SUMIF($A$10:$A$328,$A649,Q$10:Q$328)</f>
        <v>0</v>
      </c>
      <c r="R649" s="506">
        <f>SUMIF($A$10:$A$328,$A649,R$10:R$328)</f>
        <v>16</v>
      </c>
      <c r="S649" s="507"/>
      <c r="T649" s="508"/>
      <c r="U649" s="509">
        <f>SUMIF($A$10:$A$328,$A649,U$10:U$328)</f>
        <v>16</v>
      </c>
      <c r="V649" s="510"/>
      <c r="W649" s="510"/>
    </row>
    <row r="650" spans="1:23" ht="12" customHeight="1">
      <c r="A650" s="498">
        <v>31410854</v>
      </c>
      <c r="B650" s="499"/>
      <c r="C650" s="500"/>
      <c r="D650" s="501"/>
      <c r="E650" s="501"/>
      <c r="F650" s="501"/>
      <c r="G650" s="501"/>
      <c r="H650" s="501"/>
      <c r="I650" s="502"/>
      <c r="J650" s="503">
        <f>SUMIF($A$10:$A$333,$A650,J$10:J$333)</f>
        <v>0</v>
      </c>
      <c r="K650" s="503">
        <f>SUMIF($A$10:$A$333,$A650,K$10:K$333)</f>
        <v>0</v>
      </c>
      <c r="L650" s="503">
        <f>SUMIF($A$10:$A$333,$A650,L$10:L$333)</f>
        <v>0</v>
      </c>
      <c r="M650" s="511">
        <f>SUMIF($A$10:$A$328,$A650,M$10:M$328)</f>
        <v>0</v>
      </c>
      <c r="N650" s="503">
        <f>SUMIF($A$10:$A$333,$A650,N$10:N$333)</f>
        <v>0</v>
      </c>
      <c r="O650" s="503">
        <f>SUMIF($A$10:$A$333,$A650,O$10:O$333)</f>
        <v>0</v>
      </c>
      <c r="P650" s="504">
        <f>SUMIF($A$10:$A$328,$A650,P$10:P$328)</f>
        <v>0</v>
      </c>
      <c r="Q650" s="505">
        <f>SUMIF($A$10:$A$328,$A650,Q$10:Q$328)</f>
        <v>280</v>
      </c>
      <c r="R650" s="506">
        <f>SUMIF($A$10:$A$328,$A650,R$10:R$328)</f>
        <v>280</v>
      </c>
      <c r="S650" s="507"/>
      <c r="T650" s="508"/>
      <c r="U650" s="509">
        <f>SUMIF($A$10:$A$328,$A650,U$10:U$328)</f>
        <v>280</v>
      </c>
      <c r="V650" s="510"/>
      <c r="W650" s="510"/>
    </row>
    <row r="651" spans="1:23" ht="12" customHeight="1">
      <c r="A651" s="498">
        <v>31411813</v>
      </c>
      <c r="B651" s="499"/>
      <c r="C651" s="500"/>
      <c r="D651" s="501"/>
      <c r="E651" s="501"/>
      <c r="F651" s="501"/>
      <c r="G651" s="501"/>
      <c r="H651" s="501"/>
      <c r="I651" s="502"/>
      <c r="J651" s="503">
        <f>SUMIF($A$10:$A$333,$A651,J$10:J$333)</f>
        <v>0</v>
      </c>
      <c r="K651" s="503">
        <f>SUMIF($A$10:$A$333,$A651,K$10:K$333)</f>
        <v>0</v>
      </c>
      <c r="L651" s="503">
        <f>SUMIF($A$10:$A$333,$A651,L$10:L$333)</f>
        <v>0</v>
      </c>
      <c r="M651" s="511">
        <f>SUMIF($A$10:$A$328,$A651,M$10:M$328)</f>
        <v>0</v>
      </c>
      <c r="N651" s="503">
        <f>SUMIF($A$10:$A$333,$A651,N$10:N$333)</f>
        <v>0</v>
      </c>
      <c r="O651" s="503">
        <f>SUMIF($A$10:$A$333,$A651,O$10:O$333)</f>
        <v>0</v>
      </c>
      <c r="P651" s="504">
        <f>SUMIF($A$10:$A$328,$A651,P$10:P$328)</f>
        <v>40</v>
      </c>
      <c r="Q651" s="505">
        <f>SUMIF($A$10:$A$328,$A651,Q$10:Q$328)</f>
        <v>240</v>
      </c>
      <c r="R651" s="506">
        <f>SUMIF($A$10:$A$328,$A651,R$10:R$328)</f>
        <v>280</v>
      </c>
      <c r="S651" s="507"/>
      <c r="T651" s="508"/>
      <c r="U651" s="509">
        <f>SUMIF($A$10:$A$328,$A651,U$10:U$328)</f>
        <v>280</v>
      </c>
      <c r="V651" s="510"/>
      <c r="W651" s="510"/>
    </row>
    <row r="652" spans="1:23" ht="12" customHeight="1">
      <c r="A652" s="498">
        <v>31411825</v>
      </c>
      <c r="B652" s="499"/>
      <c r="C652" s="500"/>
      <c r="D652" s="501"/>
      <c r="E652" s="501"/>
      <c r="F652" s="501"/>
      <c r="G652" s="501"/>
      <c r="H652" s="501"/>
      <c r="I652" s="502"/>
      <c r="J652" s="503">
        <f>SUMIF($A$10:$A$333,$A652,J$10:J$333)</f>
        <v>0</v>
      </c>
      <c r="K652" s="503">
        <f>SUMIF($A$10:$A$333,$A652,K$10:K$333)</f>
        <v>0</v>
      </c>
      <c r="L652" s="503">
        <f>SUMIF($A$10:$A$333,$A652,L$10:L$333)</f>
        <v>0</v>
      </c>
      <c r="M652" s="511">
        <f>SUMIF($A$10:$A$328,$A652,M$10:M$328)</f>
        <v>0</v>
      </c>
      <c r="N652" s="503">
        <f>SUMIF($A$10:$A$333,$A652,N$10:N$333)</f>
        <v>0</v>
      </c>
      <c r="O652" s="503">
        <f>SUMIF($A$10:$A$333,$A652,O$10:O$333)</f>
        <v>0</v>
      </c>
      <c r="P652" s="504">
        <f>SUMIF($A$10:$A$328,$A652,P$10:P$328)</f>
        <v>0</v>
      </c>
      <c r="Q652" s="505">
        <f>SUMIF($A$10:$A$328,$A652,Q$10:Q$328)</f>
        <v>0</v>
      </c>
      <c r="R652" s="506">
        <f>SUMIF($A$10:$A$328,$A652,R$10:R$328)</f>
        <v>0</v>
      </c>
      <c r="S652" s="507"/>
      <c r="T652" s="508"/>
      <c r="U652" s="509">
        <f>SUMIF($A$10:$A$328,$A652,U$10:U$328)</f>
        <v>0</v>
      </c>
      <c r="V652" s="510"/>
      <c r="W652" s="510"/>
    </row>
    <row r="653" spans="1:23" ht="12" customHeight="1">
      <c r="A653" s="498">
        <v>31410831</v>
      </c>
      <c r="B653" s="499"/>
      <c r="C653" s="500"/>
      <c r="D653" s="501"/>
      <c r="E653" s="501"/>
      <c r="F653" s="501"/>
      <c r="G653" s="501"/>
      <c r="H653" s="501"/>
      <c r="I653" s="502"/>
      <c r="J653" s="503">
        <f>SUMIF($A$10:$A$333,$A653,J$10:J$333)</f>
        <v>0</v>
      </c>
      <c r="K653" s="503">
        <f>SUMIF($A$10:$A$333,$A653,K$10:K$333)</f>
        <v>0</v>
      </c>
      <c r="L653" s="503">
        <f>SUMIF($A$10:$A$333,$A653,L$10:L$333)</f>
        <v>0</v>
      </c>
      <c r="M653" s="511">
        <f>SUMIF($A$10:$A$328,$A653,M$10:M$328)</f>
        <v>0</v>
      </c>
      <c r="N653" s="503">
        <f>SUMIF($A$10:$A$333,$A653,N$10:N$333)</f>
        <v>0</v>
      </c>
      <c r="O653" s="503">
        <f>SUMIF($A$10:$A$333,$A653,O$10:O$333)</f>
        <v>0</v>
      </c>
      <c r="P653" s="504">
        <f>SUMIF($A$10:$A$328,$A653,P$10:P$328)</f>
        <v>120</v>
      </c>
      <c r="Q653" s="505">
        <f>SUMIF($A$10:$A$328,$A653,Q$10:Q$328)</f>
        <v>0</v>
      </c>
      <c r="R653" s="506">
        <f>SUMIF($A$10:$A$328,$A653,R$10:R$328)</f>
        <v>120</v>
      </c>
      <c r="S653" s="507"/>
      <c r="T653" s="508"/>
      <c r="U653" s="509">
        <f>SUMIF($A$10:$A$328,$A653,U$10:U$328)</f>
        <v>120</v>
      </c>
      <c r="V653" s="510"/>
      <c r="W653" s="510"/>
    </row>
    <row r="654" spans="1:23" ht="12" customHeight="1">
      <c r="A654" s="498">
        <v>31411831</v>
      </c>
      <c r="B654" s="499"/>
      <c r="C654" s="500"/>
      <c r="D654" s="501"/>
      <c r="E654" s="501"/>
      <c r="F654" s="501"/>
      <c r="G654" s="501"/>
      <c r="H654" s="501"/>
      <c r="I654" s="502"/>
      <c r="J654" s="503">
        <f>SUMIF($A$10:$A$333,$A654,J$10:J$333)</f>
        <v>0</v>
      </c>
      <c r="K654" s="503">
        <f>SUMIF($A$10:$A$333,$A654,K$10:K$333)</f>
        <v>0</v>
      </c>
      <c r="L654" s="503">
        <f>SUMIF($A$10:$A$333,$A654,L$10:L$333)</f>
        <v>0</v>
      </c>
      <c r="M654" s="511">
        <f>SUMIF($A$10:$A$328,$A654,M$10:M$328)</f>
        <v>0</v>
      </c>
      <c r="N654" s="503">
        <f>SUMIF($A$10:$A$333,$A654,N$10:N$333)</f>
        <v>0</v>
      </c>
      <c r="O654" s="503">
        <f>SUMIF($A$10:$A$333,$A654,O$10:O$333)</f>
        <v>0</v>
      </c>
      <c r="P654" s="504">
        <f>SUMIF($A$10:$A$328,$A654,P$10:P$328)</f>
        <v>142</v>
      </c>
      <c r="Q654" s="505">
        <f>SUMIF($A$10:$A$328,$A654,Q$10:Q$328)</f>
        <v>0</v>
      </c>
      <c r="R654" s="506">
        <f>SUMIF($A$10:$A$328,$A654,R$10:R$328)</f>
        <v>142</v>
      </c>
      <c r="S654" s="507"/>
      <c r="T654" s="508"/>
      <c r="U654" s="509">
        <f>SUMIF($A$10:$A$328,$A654,U$10:U$328)</f>
        <v>142</v>
      </c>
      <c r="V654" s="510"/>
      <c r="W654" s="510"/>
    </row>
    <row r="655" spans="1:23" ht="12" customHeight="1">
      <c r="A655" s="498">
        <v>31411854</v>
      </c>
      <c r="B655" s="499"/>
      <c r="C655" s="500"/>
      <c r="D655" s="501"/>
      <c r="E655" s="501"/>
      <c r="F655" s="501"/>
      <c r="G655" s="501"/>
      <c r="H655" s="501"/>
      <c r="I655" s="502"/>
      <c r="J655" s="503">
        <f>SUMIF($A$10:$A$333,$A655,J$10:J$333)</f>
        <v>0</v>
      </c>
      <c r="K655" s="503">
        <f>SUMIF($A$10:$A$333,$A655,K$10:K$333)</f>
        <v>0</v>
      </c>
      <c r="L655" s="503">
        <f>SUMIF($A$10:$A$333,$A655,L$10:L$333)</f>
        <v>0</v>
      </c>
      <c r="M655" s="511">
        <f>SUMIF($A$10:$A$328,$A655,M$10:M$328)</f>
        <v>0</v>
      </c>
      <c r="N655" s="503">
        <f>SUMIF($A$10:$A$333,$A655,N$10:N$333)</f>
        <v>0</v>
      </c>
      <c r="O655" s="503">
        <f>SUMIF($A$10:$A$333,$A655,O$10:O$333)</f>
        <v>0</v>
      </c>
      <c r="P655" s="504">
        <f>SUMIF($A$10:$A$328,$A655,P$10:P$328)</f>
        <v>0</v>
      </c>
      <c r="Q655" s="505">
        <f>SUMIF($A$10:$A$328,$A655,Q$10:Q$328)</f>
        <v>48</v>
      </c>
      <c r="R655" s="506">
        <f>SUMIF($A$10:$A$328,$A655,R$10:R$328)</f>
        <v>48</v>
      </c>
      <c r="S655" s="507"/>
      <c r="T655" s="508"/>
      <c r="U655" s="509">
        <f>SUMIF($A$10:$A$328,$A655,U$10:U$328)</f>
        <v>48</v>
      </c>
      <c r="V655" s="510"/>
      <c r="W655" s="510"/>
    </row>
    <row r="656" spans="1:23" ht="12" customHeight="1">
      <c r="A656" s="498">
        <v>32000890</v>
      </c>
      <c r="B656" s="499"/>
      <c r="C656" s="500"/>
      <c r="D656" s="501"/>
      <c r="E656" s="501"/>
      <c r="F656" s="501"/>
      <c r="G656" s="501"/>
      <c r="H656" s="501"/>
      <c r="I656" s="502"/>
      <c r="J656" s="503">
        <f>SUMIF($A$10:$A$333,$A656,J$10:J$333)</f>
        <v>0</v>
      </c>
      <c r="K656" s="503">
        <f>SUMIF($A$10:$A$333,$A656,K$10:K$333)</f>
        <v>0</v>
      </c>
      <c r="L656" s="503">
        <f>SUMIF($A$10:$A$333,$A656,L$10:L$333)</f>
        <v>0</v>
      </c>
      <c r="M656" s="511">
        <f>SUMIF($A$10:$A$328,$A656,M$10:M$328)</f>
        <v>0</v>
      </c>
      <c r="N656" s="503">
        <f>SUMIF($A$10:$A$333,$A656,N$10:N$333)</f>
        <v>0</v>
      </c>
      <c r="O656" s="503">
        <f>SUMIF($A$10:$A$333,$A656,O$10:O$333)</f>
        <v>0</v>
      </c>
      <c r="P656" s="504">
        <f>SUMIF($A$10:$A$328,$A656,P$10:P$328)</f>
        <v>0</v>
      </c>
      <c r="Q656" s="505">
        <f>SUMIF($A$10:$A$328,$A656,Q$10:Q$328)</f>
        <v>0</v>
      </c>
      <c r="R656" s="506">
        <f>SUMIF($A$10:$A$328,$A656,R$10:R$328)</f>
        <v>0</v>
      </c>
      <c r="S656" s="507"/>
      <c r="T656" s="508"/>
      <c r="U656" s="509">
        <f>SUMIF($A$10:$A$328,$A656,U$10:U$328)</f>
        <v>0</v>
      </c>
      <c r="V656" s="510"/>
      <c r="W656" s="510"/>
    </row>
    <row r="657" spans="1:23" ht="12" customHeight="1">
      <c r="A657" s="498">
        <v>32010104</v>
      </c>
      <c r="B657" s="499"/>
      <c r="C657" s="500"/>
      <c r="D657" s="501"/>
      <c r="E657" s="501"/>
      <c r="F657" s="501"/>
      <c r="G657" s="501"/>
      <c r="H657" s="501"/>
      <c r="I657" s="502"/>
      <c r="J657" s="503">
        <f>SUMIF($A$10:$A$333,$A657,J$10:J$333)</f>
        <v>0</v>
      </c>
      <c r="K657" s="503">
        <f>SUMIF($A$10:$A$333,$A657,K$10:K$333)</f>
        <v>0</v>
      </c>
      <c r="L657" s="503">
        <f>SUMIF($A$10:$A$333,$A657,L$10:L$333)</f>
        <v>0</v>
      </c>
      <c r="M657" s="511">
        <f>SUMIF($A$10:$A$328,$A657,M$10:M$328)</f>
        <v>0</v>
      </c>
      <c r="N657" s="503">
        <f>SUMIF($A$10:$A$333,$A657,N$10:N$333)</f>
        <v>0</v>
      </c>
      <c r="O657" s="503">
        <f>SUMIF($A$10:$A$333,$A657,O$10:O$333)</f>
        <v>0</v>
      </c>
      <c r="P657" s="504">
        <f>SUMIF($A$10:$A$328,$A657,P$10:P$328)</f>
        <v>0</v>
      </c>
      <c r="Q657" s="505">
        <f>SUMIF($A$10:$A$328,$A657,Q$10:Q$328)</f>
        <v>0</v>
      </c>
      <c r="R657" s="506">
        <f>SUMIF($A$10:$A$328,$A657,R$10:R$328)</f>
        <v>0</v>
      </c>
      <c r="S657" s="507"/>
      <c r="T657" s="508"/>
      <c r="U657" s="509">
        <f>SUMIF($A$10:$A$328,$A657,U$10:U$328)</f>
        <v>0</v>
      </c>
      <c r="V657" s="510"/>
      <c r="W657" s="510"/>
    </row>
    <row r="658" spans="1:23" ht="12" customHeight="1">
      <c r="A658" s="498">
        <v>32010108</v>
      </c>
      <c r="B658" s="499"/>
      <c r="C658" s="500"/>
      <c r="D658" s="501"/>
      <c r="E658" s="501"/>
      <c r="F658" s="501"/>
      <c r="G658" s="501"/>
      <c r="H658" s="501"/>
      <c r="I658" s="502"/>
      <c r="J658" s="503">
        <f>SUMIF($A$10:$A$333,$A658,J$10:J$333)</f>
        <v>0</v>
      </c>
      <c r="K658" s="503">
        <f>SUMIF($A$10:$A$333,$A658,K$10:K$333)</f>
        <v>0</v>
      </c>
      <c r="L658" s="503">
        <f>SUMIF($A$10:$A$333,$A658,L$10:L$333)</f>
        <v>0</v>
      </c>
      <c r="M658" s="511">
        <f>SUMIF($A$10:$A$328,$A658,M$10:M$328)</f>
        <v>0</v>
      </c>
      <c r="N658" s="503">
        <f>SUMIF($A$10:$A$333,$A658,N$10:N$333)</f>
        <v>0</v>
      </c>
      <c r="O658" s="503">
        <f>SUMIF($A$10:$A$333,$A658,O$10:O$333)</f>
        <v>0</v>
      </c>
      <c r="P658" s="504">
        <f>SUMIF($A$10:$A$328,$A658,P$10:P$328)</f>
        <v>0</v>
      </c>
      <c r="Q658" s="505">
        <f>SUMIF($A$10:$A$328,$A658,Q$10:Q$328)</f>
        <v>0</v>
      </c>
      <c r="R658" s="506">
        <f>SUMIF($A$10:$A$328,$A658,R$10:R$328)</f>
        <v>0</v>
      </c>
      <c r="S658" s="507"/>
      <c r="T658" s="508"/>
      <c r="U658" s="509">
        <f>SUMIF($A$10:$A$328,$A658,U$10:U$328)</f>
        <v>0</v>
      </c>
      <c r="V658" s="510"/>
      <c r="W658" s="510"/>
    </row>
    <row r="659" spans="1:23" ht="12" customHeight="1">
      <c r="A659" s="498">
        <v>32010131</v>
      </c>
      <c r="B659" s="499"/>
      <c r="C659" s="500"/>
      <c r="D659" s="501"/>
      <c r="E659" s="501"/>
      <c r="F659" s="501"/>
      <c r="G659" s="501"/>
      <c r="H659" s="501"/>
      <c r="I659" s="502"/>
      <c r="J659" s="503">
        <f>SUMIF($A$10:$A$333,$A659,J$10:J$333)</f>
        <v>0</v>
      </c>
      <c r="K659" s="503">
        <f>SUMIF($A$10:$A$333,$A659,K$10:K$333)</f>
        <v>0</v>
      </c>
      <c r="L659" s="503">
        <f>SUMIF($A$10:$A$333,$A659,L$10:L$333)</f>
        <v>0</v>
      </c>
      <c r="M659" s="511">
        <f>SUMIF($A$10:$A$328,$A659,M$10:M$328)</f>
        <v>0</v>
      </c>
      <c r="N659" s="503">
        <f>SUMIF($A$10:$A$333,$A659,N$10:N$333)</f>
        <v>0</v>
      </c>
      <c r="O659" s="503">
        <f>SUMIF($A$10:$A$333,$A659,O$10:O$333)</f>
        <v>0</v>
      </c>
      <c r="P659" s="504">
        <f>SUMIF($A$10:$A$328,$A659,P$10:P$328)</f>
        <v>0</v>
      </c>
      <c r="Q659" s="505">
        <f>SUMIF($A$10:$A$328,$A659,Q$10:Q$328)</f>
        <v>0</v>
      </c>
      <c r="R659" s="506">
        <f>SUMIF($A$10:$A$328,$A659,R$10:R$328)</f>
        <v>0</v>
      </c>
      <c r="S659" s="507"/>
      <c r="T659" s="508"/>
      <c r="U659" s="509">
        <f>SUMIF($A$10:$A$328,$A659,U$10:U$328)</f>
        <v>0</v>
      </c>
      <c r="V659" s="510"/>
      <c r="W659" s="510"/>
    </row>
    <row r="660" spans="1:23" ht="12" customHeight="1">
      <c r="A660" s="498">
        <v>32010834</v>
      </c>
      <c r="B660" s="499"/>
      <c r="C660" s="500"/>
      <c r="D660" s="501"/>
      <c r="E660" s="501"/>
      <c r="F660" s="501"/>
      <c r="G660" s="501"/>
      <c r="H660" s="501"/>
      <c r="I660" s="502"/>
      <c r="J660" s="503">
        <f>SUMIF($A$10:$A$333,$A660,J$10:J$333)</f>
        <v>0</v>
      </c>
      <c r="K660" s="503">
        <f>SUMIF($A$10:$A$333,$A660,K$10:K$333)</f>
        <v>0</v>
      </c>
      <c r="L660" s="503">
        <f>SUMIF($A$10:$A$333,$A660,L$10:L$333)</f>
        <v>0</v>
      </c>
      <c r="M660" s="511">
        <f>SUMIF($A$10:$A$328,$A660,M$10:M$328)</f>
        <v>0</v>
      </c>
      <c r="N660" s="503">
        <f>SUMIF($A$10:$A$333,$A660,N$10:N$333)</f>
        <v>0</v>
      </c>
      <c r="O660" s="503">
        <f>SUMIF($A$10:$A$333,$A660,O$10:O$333)</f>
        <v>0</v>
      </c>
      <c r="P660" s="504">
        <f>SUMIF($A$10:$A$328,$A660,P$10:P$328)</f>
        <v>0</v>
      </c>
      <c r="Q660" s="505">
        <f>SUMIF($A$10:$A$328,$A660,Q$10:Q$328)</f>
        <v>0</v>
      </c>
      <c r="R660" s="506">
        <f>SUMIF($A$10:$A$328,$A660,R$10:R$328)</f>
        <v>0</v>
      </c>
      <c r="S660" s="507"/>
      <c r="T660" s="508"/>
      <c r="U660" s="509">
        <f>SUMIF($A$10:$A$328,$A660,U$10:U$328)</f>
        <v>0</v>
      </c>
      <c r="V660" s="510"/>
      <c r="W660" s="510"/>
    </row>
    <row r="661" spans="1:23" ht="12" customHeight="1">
      <c r="A661" s="498">
        <v>32010837</v>
      </c>
      <c r="B661" s="499"/>
      <c r="C661" s="500"/>
      <c r="D661" s="501"/>
      <c r="E661" s="501"/>
      <c r="F661" s="501"/>
      <c r="H661" s="501"/>
      <c r="I661" s="502"/>
      <c r="J661" s="503">
        <f>SUMIF($A$10:$A$333,$A661,J$10:J$333)</f>
        <v>0</v>
      </c>
      <c r="K661" s="503">
        <f>SUMIF($A$10:$A$333,$A661,K$10:K$333)</f>
        <v>0</v>
      </c>
      <c r="L661" s="503">
        <f>SUMIF($A$10:$A$333,$A661,L$10:L$333)</f>
        <v>0</v>
      </c>
      <c r="M661" s="511">
        <f>SUMIF($A$10:$A$328,$A661,M$10:M$328)</f>
        <v>0</v>
      </c>
      <c r="N661" s="503">
        <f>SUMIF($A$10:$A$333,$A661,N$10:N$333)</f>
        <v>0</v>
      </c>
      <c r="O661" s="503">
        <f>SUMIF($A$10:$A$333,$A661,O$10:O$333)</f>
        <v>0</v>
      </c>
      <c r="P661" s="504">
        <f>SUMIF($A$10:$A$328,$A661,P$10:P$328)</f>
        <v>0</v>
      </c>
      <c r="Q661" s="505">
        <f>SUMIF($A$10:$A$328,$A661,Q$10:Q$328)</f>
        <v>0</v>
      </c>
      <c r="R661" s="506">
        <f>SUMIF($A$10:$A$328,$A661,R$10:R$328)</f>
        <v>0</v>
      </c>
      <c r="S661" s="507"/>
      <c r="T661" s="508"/>
      <c r="U661" s="509">
        <f>SUMIF($A$10:$A$328,$A661,U$10:U$328)</f>
        <v>0</v>
      </c>
      <c r="V661" s="510"/>
      <c r="W661" s="510"/>
    </row>
    <row r="662" spans="1:23" ht="12" customHeight="1">
      <c r="A662" s="498">
        <v>32010890</v>
      </c>
      <c r="B662" s="499"/>
      <c r="C662" s="500"/>
      <c r="D662" s="501"/>
      <c r="E662" s="501"/>
      <c r="F662" s="501"/>
      <c r="G662" s="501"/>
      <c r="H662" s="501"/>
      <c r="I662" s="502"/>
      <c r="J662" s="503">
        <f>SUMIF($A$10:$A$333,$A662,J$10:J$333)</f>
        <v>0</v>
      </c>
      <c r="K662" s="503">
        <f>SUMIF($A$10:$A$333,$A662,K$10:K$333)</f>
        <v>0</v>
      </c>
      <c r="L662" s="503">
        <f>SUMIF($A$10:$A$333,$A662,L$10:L$333)</f>
        <v>0</v>
      </c>
      <c r="M662" s="511">
        <f>SUMIF($A$10:$A$328,$A662,M$10:M$328)</f>
        <v>0</v>
      </c>
      <c r="N662" s="503">
        <f>SUMIF($A$10:$A$333,$A662,N$10:N$333)</f>
        <v>0</v>
      </c>
      <c r="O662" s="503">
        <f>SUMIF($A$10:$A$333,$A662,O$10:O$333)</f>
        <v>0</v>
      </c>
      <c r="P662" s="504">
        <f>SUMIF($A$10:$A$328,$A662,P$10:P$328)</f>
        <v>0</v>
      </c>
      <c r="Q662" s="505">
        <f>SUMIF($A$10:$A$328,$A662,Q$10:Q$328)</f>
        <v>0</v>
      </c>
      <c r="R662" s="506">
        <f>SUMIF($A$10:$A$328,$A662,R$10:R$328)</f>
        <v>0</v>
      </c>
      <c r="S662" s="507"/>
      <c r="T662" s="508"/>
      <c r="U662" s="509">
        <f>SUMIF($A$10:$A$328,$A662,U$10:U$328)</f>
        <v>0</v>
      </c>
      <c r="V662" s="510"/>
      <c r="W662" s="510"/>
    </row>
    <row r="663" spans="1:23" ht="12" customHeight="1">
      <c r="A663" s="498">
        <v>32101870</v>
      </c>
      <c r="B663" s="499"/>
      <c r="C663" s="500"/>
      <c r="D663" s="501"/>
      <c r="E663" s="501"/>
      <c r="F663" s="501"/>
      <c r="G663" s="501"/>
      <c r="H663" s="501"/>
      <c r="I663" s="502"/>
      <c r="J663" s="503">
        <f>SUMIF($A$10:$A$333,$A663,J$10:J$333)</f>
        <v>0</v>
      </c>
      <c r="K663" s="503">
        <f>SUMIF($A$10:$A$333,$A663,K$10:K$333)</f>
        <v>0</v>
      </c>
      <c r="L663" s="503">
        <f>SUMIF($A$10:$A$333,$A663,L$10:L$333)</f>
        <v>0</v>
      </c>
      <c r="M663" s="511">
        <f>SUMIF($A$10:$A$328,$A663,M$10:M$328)</f>
        <v>0</v>
      </c>
      <c r="N663" s="503">
        <f>SUMIF($A$10:$A$333,$A663,N$10:N$333)</f>
        <v>0</v>
      </c>
      <c r="O663" s="503">
        <f>SUMIF($A$10:$A$333,$A663,O$10:O$333)</f>
        <v>0</v>
      </c>
      <c r="P663" s="504">
        <f>SUMIF($A$10:$A$328,$A663,P$10:P$328)</f>
        <v>0</v>
      </c>
      <c r="Q663" s="505">
        <f>SUMIF($A$10:$A$328,$A663,Q$10:Q$328)</f>
        <v>0</v>
      </c>
      <c r="R663" s="506">
        <f>SUMIF($A$10:$A$328,$A663,R$10:R$328)</f>
        <v>0</v>
      </c>
      <c r="S663" s="507"/>
      <c r="T663" s="508"/>
      <c r="U663" s="509">
        <f>SUMIF($A$10:$A$328,$A663,U$10:U$328)</f>
        <v>0</v>
      </c>
      <c r="V663" s="510"/>
      <c r="W663" s="510"/>
    </row>
    <row r="664" spans="1:23" ht="12" customHeight="1">
      <c r="A664" s="498">
        <v>32110108</v>
      </c>
      <c r="B664" s="499"/>
      <c r="C664" s="500"/>
      <c r="D664" s="501"/>
      <c r="E664" s="501"/>
      <c r="F664" s="501"/>
      <c r="G664" s="501"/>
      <c r="H664" s="501"/>
      <c r="I664" s="502"/>
      <c r="J664" s="503">
        <f>SUMIF($A$10:$A$333,$A664,J$10:J$333)</f>
        <v>0</v>
      </c>
      <c r="K664" s="503">
        <f>SUMIF($A$10:$A$333,$A664,K$10:K$333)</f>
        <v>0</v>
      </c>
      <c r="L664" s="503">
        <f>SUMIF($A$10:$A$333,$A664,L$10:L$333)</f>
        <v>0</v>
      </c>
      <c r="M664" s="511">
        <f>SUMIF($A$10:$A$328,$A664,M$10:M$328)</f>
        <v>0</v>
      </c>
      <c r="N664" s="503">
        <f>SUMIF($A$10:$A$333,$A664,N$10:N$333)</f>
        <v>0</v>
      </c>
      <c r="O664" s="503">
        <f>SUMIF($A$10:$A$333,$A664,O$10:O$333)</f>
        <v>0</v>
      </c>
      <c r="P664" s="504">
        <f>SUMIF($A$10:$A$328,$A664,P$10:P$328)</f>
        <v>0</v>
      </c>
      <c r="Q664" s="505">
        <f>SUMIF($A$10:$A$328,$A664,Q$10:Q$328)</f>
        <v>0</v>
      </c>
      <c r="R664" s="506">
        <f>SUMIF($A$10:$A$328,$A664,R$10:R$328)</f>
        <v>0</v>
      </c>
      <c r="S664" s="507"/>
      <c r="T664" s="508"/>
      <c r="U664" s="509">
        <f>SUMIF($A$10:$A$328,$A664,U$10:U$328)</f>
        <v>0</v>
      </c>
      <c r="V664" s="510"/>
      <c r="W664" s="510"/>
    </row>
    <row r="665" spans="1:23" ht="12" customHeight="1">
      <c r="A665" s="498">
        <v>32110811</v>
      </c>
      <c r="B665" s="499"/>
      <c r="C665" s="500"/>
      <c r="D665" s="501"/>
      <c r="E665" s="501"/>
      <c r="F665" s="501"/>
      <c r="G665" s="501"/>
      <c r="H665" s="501"/>
      <c r="I665" s="502"/>
      <c r="J665" s="503">
        <f>SUMIF($A$10:$A$333,$A665,J$10:J$333)</f>
        <v>0</v>
      </c>
      <c r="K665" s="503">
        <f>SUMIF($A$10:$A$333,$A665,K$10:K$333)</f>
        <v>0</v>
      </c>
      <c r="L665" s="503">
        <f>SUMIF($A$10:$A$333,$A665,L$10:L$333)</f>
        <v>0</v>
      </c>
      <c r="M665" s="511">
        <f>SUMIF($A$10:$A$328,$A665,M$10:M$328)</f>
        <v>0</v>
      </c>
      <c r="N665" s="503">
        <f>SUMIF($A$10:$A$333,$A665,N$10:N$333)</f>
        <v>0</v>
      </c>
      <c r="O665" s="503">
        <f>SUMIF($A$10:$A$333,$A665,O$10:O$333)</f>
        <v>0</v>
      </c>
      <c r="P665" s="504">
        <f>SUMIF($A$10:$A$328,$A665,P$10:P$328)</f>
        <v>0</v>
      </c>
      <c r="Q665" s="505">
        <f>SUMIF($A$10:$A$328,$A665,Q$10:Q$328)</f>
        <v>0</v>
      </c>
      <c r="R665" s="506">
        <f>SUMIF($A$10:$A$328,$A665,R$10:R$328)</f>
        <v>0</v>
      </c>
      <c r="S665" s="507"/>
      <c r="T665" s="508"/>
      <c r="U665" s="509">
        <f>SUMIF($A$10:$A$328,$A665,U$10:U$328)</f>
        <v>0</v>
      </c>
      <c r="V665" s="510"/>
      <c r="W665" s="510"/>
    </row>
    <row r="666" spans="1:23" ht="12" customHeight="1">
      <c r="A666" s="498">
        <v>32110834</v>
      </c>
      <c r="B666" s="499"/>
      <c r="C666" s="500"/>
      <c r="D666" s="501"/>
      <c r="E666" s="501"/>
      <c r="F666" s="501"/>
      <c r="G666" s="501"/>
      <c r="H666" s="501"/>
      <c r="I666" s="502"/>
      <c r="J666" s="503">
        <f>SUMIF($A$10:$A$333,$A666,J$10:J$333)</f>
        <v>0</v>
      </c>
      <c r="K666" s="503">
        <f>SUMIF($A$10:$A$333,$A666,K$10:K$333)</f>
        <v>0</v>
      </c>
      <c r="L666" s="503">
        <f>SUMIF($A$10:$A$333,$A666,L$10:L$333)</f>
        <v>0</v>
      </c>
      <c r="M666" s="511">
        <f>SUMIF($A$10:$A$328,$A666,M$10:M$328)</f>
        <v>0</v>
      </c>
      <c r="N666" s="503">
        <f>SUMIF($A$10:$A$333,$A666,N$10:N$333)</f>
        <v>0</v>
      </c>
      <c r="O666" s="503">
        <f>SUMIF($A$10:$A$333,$A666,O$10:O$333)</f>
        <v>0</v>
      </c>
      <c r="P666" s="504">
        <f>SUMIF($A$10:$A$328,$A666,P$10:P$328)</f>
        <v>0</v>
      </c>
      <c r="Q666" s="505">
        <f>SUMIF($A$10:$A$328,$A666,Q$10:Q$328)</f>
        <v>0</v>
      </c>
      <c r="R666" s="506">
        <f>SUMIF($A$10:$A$328,$A666,R$10:R$328)</f>
        <v>0</v>
      </c>
      <c r="S666" s="507"/>
      <c r="T666" s="508"/>
      <c r="U666" s="509">
        <f>SUMIF($A$10:$A$328,$A666,U$10:U$328)</f>
        <v>0</v>
      </c>
      <c r="V666" s="510"/>
      <c r="W666" s="510"/>
    </row>
    <row r="667" spans="1:23" ht="12" customHeight="1">
      <c r="A667" s="498">
        <v>32110837</v>
      </c>
      <c r="B667" s="499"/>
      <c r="C667" s="500"/>
      <c r="D667" s="501"/>
      <c r="E667" s="501"/>
      <c r="F667" s="501"/>
      <c r="G667" s="501"/>
      <c r="H667" s="501"/>
      <c r="I667" s="502"/>
      <c r="J667" s="503">
        <f>SUMIF($A$10:$A$333,$A667,J$10:J$333)</f>
        <v>0</v>
      </c>
      <c r="K667" s="503">
        <f>SUMIF($A$10:$A$333,$A667,K$10:K$333)</f>
        <v>0</v>
      </c>
      <c r="L667" s="503">
        <f>SUMIF($A$10:$A$333,$A667,L$10:L$333)</f>
        <v>0</v>
      </c>
      <c r="M667" s="511">
        <f>SUMIF($A$10:$A$328,$A667,M$10:M$328)</f>
        <v>0</v>
      </c>
      <c r="N667" s="503">
        <f>SUMIF($A$10:$A$333,$A667,N$10:N$333)</f>
        <v>0</v>
      </c>
      <c r="O667" s="503">
        <f>SUMIF($A$10:$A$333,$A667,O$10:O$333)</f>
        <v>0</v>
      </c>
      <c r="P667" s="504">
        <f>SUMIF($A$10:$A$328,$A667,P$10:P$328)</f>
        <v>0</v>
      </c>
      <c r="Q667" s="505">
        <f>SUMIF($A$10:$A$328,$A667,Q$10:Q$328)</f>
        <v>0</v>
      </c>
      <c r="R667" s="506">
        <f>SUMIF($A$10:$A$328,$A667,R$10:R$328)</f>
        <v>0</v>
      </c>
      <c r="S667" s="507"/>
      <c r="T667" s="508"/>
      <c r="U667" s="509">
        <f>SUMIF($A$10:$A$328,$A667,U$10:U$328)</f>
        <v>0</v>
      </c>
      <c r="V667" s="510"/>
      <c r="W667" s="510"/>
    </row>
    <row r="668" spans="1:23" ht="12" customHeight="1">
      <c r="A668" s="498">
        <v>32110890</v>
      </c>
      <c r="B668" s="499"/>
      <c r="C668" s="500"/>
      <c r="D668" s="501"/>
      <c r="E668" s="501"/>
      <c r="F668" s="501"/>
      <c r="G668" s="501"/>
      <c r="H668" s="501"/>
      <c r="I668" s="502"/>
      <c r="J668" s="503">
        <f>SUMIF($A$10:$A$333,$A668,J$10:J$333)</f>
        <v>0</v>
      </c>
      <c r="K668" s="503">
        <f>SUMIF($A$10:$A$333,$A668,K$10:K$333)</f>
        <v>0</v>
      </c>
      <c r="L668" s="503">
        <f>SUMIF($A$10:$A$333,$A668,L$10:L$333)</f>
        <v>0</v>
      </c>
      <c r="M668" s="511">
        <f>SUMIF($A$10:$A$328,$A668,M$10:M$328)</f>
        <v>0</v>
      </c>
      <c r="N668" s="503">
        <f>SUMIF($A$10:$A$333,$A668,N$10:N$333)</f>
        <v>0</v>
      </c>
      <c r="O668" s="503">
        <f>SUMIF($A$10:$A$333,$A668,O$10:O$333)</f>
        <v>0</v>
      </c>
      <c r="P668" s="504">
        <f>SUMIF($A$10:$A$328,$A668,P$10:P$328)</f>
        <v>0</v>
      </c>
      <c r="Q668" s="505">
        <f>SUMIF($A$10:$A$328,$A668,Q$10:Q$328)</f>
        <v>0</v>
      </c>
      <c r="R668" s="506">
        <f>SUMIF($A$10:$A$328,$A668,R$10:R$328)</f>
        <v>0</v>
      </c>
      <c r="S668" s="507"/>
      <c r="T668" s="508"/>
      <c r="U668" s="509">
        <f>SUMIF($A$10:$A$328,$A668,U$10:U$328)</f>
        <v>0</v>
      </c>
      <c r="V668" s="510"/>
      <c r="W668" s="510"/>
    </row>
    <row r="669" spans="1:23" ht="12" customHeight="1">
      <c r="A669" s="498">
        <v>33221834</v>
      </c>
      <c r="B669" s="499"/>
      <c r="C669" s="500"/>
      <c r="D669" s="501"/>
      <c r="E669" s="501"/>
      <c r="F669" s="501"/>
      <c r="G669" s="501"/>
      <c r="H669" s="501"/>
      <c r="I669" s="502"/>
      <c r="J669" s="503">
        <f>SUMIF($A$10:$A$333,$A669,J$10:J$333)</f>
        <v>0</v>
      </c>
      <c r="K669" s="503">
        <f>SUMIF($A$10:$A$333,$A669,K$10:K$333)</f>
        <v>0</v>
      </c>
      <c r="L669" s="503">
        <f>SUMIF($A$10:$A$333,$A669,L$10:L$333)</f>
        <v>0</v>
      </c>
      <c r="M669" s="511">
        <f>SUMIF($A$10:$A$328,$A669,M$10:M$328)</f>
        <v>0</v>
      </c>
      <c r="N669" s="503">
        <f>SUMIF($A$10:$A$333,$A669,N$10:N$333)</f>
        <v>0</v>
      </c>
      <c r="O669" s="503">
        <f>SUMIF($A$10:$A$333,$A669,O$10:O$333)</f>
        <v>0</v>
      </c>
      <c r="P669" s="504">
        <f>SUMIF($A$10:$A$328,$A669,P$10:P$328)</f>
        <v>0</v>
      </c>
      <c r="Q669" s="505">
        <f>SUMIF($A$10:$A$328,$A669,Q$10:Q$328)</f>
        <v>0</v>
      </c>
      <c r="R669" s="506">
        <f>SUMIF($A$10:$A$328,$A669,R$10:R$328)</f>
        <v>0</v>
      </c>
      <c r="S669" s="507"/>
      <c r="T669" s="508"/>
      <c r="U669" s="509">
        <f>SUMIF($A$10:$A$328,$A669,U$10:U$328)</f>
        <v>0</v>
      </c>
      <c r="V669" s="510"/>
      <c r="W669" s="510"/>
    </row>
    <row r="670" spans="1:23" ht="12" customHeight="1">
      <c r="A670" s="498">
        <v>33221873</v>
      </c>
      <c r="B670" s="499"/>
      <c r="C670" s="500"/>
      <c r="D670" s="501"/>
      <c r="E670" s="501"/>
      <c r="F670" s="501"/>
      <c r="G670" s="501"/>
      <c r="H670" s="501"/>
      <c r="I670" s="502"/>
      <c r="J670" s="503">
        <f>SUMIF($A$10:$A$333,$A670,J$10:J$333)</f>
        <v>0</v>
      </c>
      <c r="K670" s="503">
        <f>SUMIF($A$10:$A$333,$A670,K$10:K$333)</f>
        <v>0</v>
      </c>
      <c r="L670" s="503">
        <f>SUMIF($A$10:$A$333,$A670,L$10:L$333)</f>
        <v>0</v>
      </c>
      <c r="M670" s="511">
        <f>SUMIF($A$10:$A$328,$A670,M$10:M$328)</f>
        <v>0</v>
      </c>
      <c r="N670" s="503">
        <f>SUMIF($A$10:$A$333,$A670,N$10:N$333)</f>
        <v>0</v>
      </c>
      <c r="O670" s="503">
        <f>SUMIF($A$10:$A$333,$A670,O$10:O$333)</f>
        <v>0</v>
      </c>
      <c r="P670" s="504">
        <f>SUMIF($A$10:$A$328,$A670,P$10:P$328)</f>
        <v>0</v>
      </c>
      <c r="Q670" s="505">
        <f>SUMIF($A$10:$A$328,$A670,Q$10:Q$328)</f>
        <v>0</v>
      </c>
      <c r="R670" s="506">
        <f>SUMIF($A$10:$A$328,$A670,R$10:R$328)</f>
        <v>0</v>
      </c>
      <c r="S670" s="507"/>
      <c r="T670" s="508"/>
      <c r="U670" s="509">
        <f>SUMIF($A$10:$A$328,$A670,U$10:U$328)</f>
        <v>0</v>
      </c>
      <c r="V670" s="510"/>
      <c r="W670" s="510"/>
    </row>
    <row r="671" spans="1:23" ht="12" customHeight="1">
      <c r="A671" s="498">
        <v>33245837</v>
      </c>
      <c r="B671" s="499"/>
      <c r="C671" s="500"/>
      <c r="D671" s="501"/>
      <c r="E671" s="501"/>
      <c r="F671" s="501"/>
      <c r="G671" s="501"/>
      <c r="H671" s="501"/>
      <c r="I671" s="502"/>
      <c r="J671" s="503">
        <f>SUMIF($A$10:$A$333,$A671,J$10:J$333)</f>
        <v>0</v>
      </c>
      <c r="K671" s="503">
        <f>SUMIF($A$10:$A$333,$A671,K$10:K$333)</f>
        <v>0</v>
      </c>
      <c r="L671" s="503">
        <f>SUMIF($A$10:$A$333,$A671,L$10:L$333)</f>
        <v>0</v>
      </c>
      <c r="M671" s="511">
        <f>SUMIF($A$10:$A$328,$A671,M$10:M$328)</f>
        <v>0</v>
      </c>
      <c r="N671" s="503">
        <f>SUMIF($A$10:$A$333,$A671,N$10:N$333)</f>
        <v>0</v>
      </c>
      <c r="O671" s="503">
        <f>SUMIF($A$10:$A$333,$A671,O$10:O$333)</f>
        <v>0</v>
      </c>
      <c r="P671" s="504">
        <f>SUMIF($A$10:$A$328,$A671,P$10:P$328)</f>
        <v>0</v>
      </c>
      <c r="Q671" s="505">
        <f>SUMIF($A$10:$A$328,$A671,Q$10:Q$328)</f>
        <v>0</v>
      </c>
      <c r="R671" s="506">
        <f>SUMIF($A$10:$A$328,$A671,R$10:R$328)</f>
        <v>0</v>
      </c>
      <c r="S671" s="507"/>
      <c r="T671" s="508"/>
      <c r="U671" s="509">
        <f>SUMIF($A$10:$A$328,$A671,U$10:U$328)</f>
        <v>0</v>
      </c>
      <c r="V671" s="510"/>
      <c r="W671" s="510"/>
    </row>
    <row r="672" spans="1:23" ht="12" customHeight="1">
      <c r="A672" s="498">
        <v>36210108</v>
      </c>
      <c r="B672" s="499"/>
      <c r="C672" s="500"/>
      <c r="D672" s="501"/>
      <c r="E672" s="501"/>
      <c r="F672" s="501"/>
      <c r="G672" s="501"/>
      <c r="H672" s="501"/>
      <c r="I672" s="502"/>
      <c r="J672" s="503">
        <f>SUMIF($A$10:$A$333,$A672,J$10:J$333)</f>
        <v>0</v>
      </c>
      <c r="K672" s="503">
        <f>SUMIF($A$10:$A$333,$A672,K$10:K$333)</f>
        <v>0</v>
      </c>
      <c r="L672" s="503">
        <f>SUMIF($A$10:$A$333,$A672,L$10:L$333)</f>
        <v>0</v>
      </c>
      <c r="M672" s="511">
        <f>SUMIF($A$10:$A$328,$A672,M$10:M$328)</f>
        <v>0</v>
      </c>
      <c r="N672" s="503">
        <f>SUMIF($A$10:$A$333,$A672,N$10:N$333)</f>
        <v>0</v>
      </c>
      <c r="O672" s="503">
        <f>SUMIF($A$10:$A$333,$A672,O$10:O$333)</f>
        <v>0</v>
      </c>
      <c r="P672" s="504">
        <f>SUMIF($A$10:$A$328,$A672,P$10:P$328)</f>
        <v>0</v>
      </c>
      <c r="Q672" s="505">
        <f>SUMIF($A$10:$A$328,$A672,Q$10:Q$328)</f>
        <v>0</v>
      </c>
      <c r="R672" s="506">
        <f>SUMIF($A$10:$A$328,$A672,R$10:R$328)</f>
        <v>0</v>
      </c>
      <c r="S672" s="507"/>
      <c r="T672" s="508"/>
      <c r="U672" s="509">
        <f>SUMIF($A$10:$A$328,$A672,U$10:U$328)</f>
        <v>0</v>
      </c>
      <c r="V672" s="510"/>
      <c r="W672" s="510"/>
    </row>
    <row r="673" spans="1:23" ht="12" customHeight="1">
      <c r="A673" s="498">
        <v>36210831</v>
      </c>
      <c r="B673" s="499"/>
      <c r="C673" s="500"/>
      <c r="D673" s="501"/>
      <c r="E673" s="501"/>
      <c r="F673" s="501"/>
      <c r="G673" s="501"/>
      <c r="H673" s="501"/>
      <c r="I673" s="502"/>
      <c r="J673" s="503">
        <f>SUMIF($A$10:$A$333,$A673,J$10:J$333)</f>
        <v>0</v>
      </c>
      <c r="K673" s="503">
        <f>SUMIF($A$10:$A$333,$A673,K$10:K$333)</f>
        <v>0</v>
      </c>
      <c r="L673" s="503">
        <f>SUMIF($A$10:$A$333,$A673,L$10:L$333)</f>
        <v>0</v>
      </c>
      <c r="M673" s="511">
        <f>SUMIF($A$10:$A$328,$A673,M$10:M$328)</f>
        <v>0</v>
      </c>
      <c r="N673" s="503">
        <f>SUMIF($A$10:$A$333,$A673,N$10:N$333)</f>
        <v>0</v>
      </c>
      <c r="O673" s="503">
        <f>SUMIF($A$10:$A$333,$A673,O$10:O$333)</f>
        <v>0</v>
      </c>
      <c r="P673" s="504">
        <f>SUMIF($A$10:$A$328,$A673,P$10:P$328)</f>
        <v>0</v>
      </c>
      <c r="Q673" s="505">
        <f>SUMIF($A$10:$A$328,$A673,Q$10:Q$328)</f>
        <v>0</v>
      </c>
      <c r="R673" s="506">
        <f>SUMIF($A$10:$A$328,$A673,R$10:R$328)</f>
        <v>0</v>
      </c>
      <c r="S673" s="507"/>
      <c r="T673" s="508"/>
      <c r="U673" s="509">
        <f>SUMIF($A$10:$A$328,$A673,U$10:U$328)</f>
        <v>0</v>
      </c>
      <c r="V673" s="510"/>
      <c r="W673" s="510"/>
    </row>
    <row r="674" spans="1:23" ht="12" customHeight="1">
      <c r="A674" s="498">
        <v>36420834</v>
      </c>
      <c r="B674" s="499"/>
      <c r="C674" s="500"/>
      <c r="D674" s="501"/>
      <c r="E674" s="501"/>
      <c r="F674" s="501"/>
      <c r="G674" s="501"/>
      <c r="H674" s="501"/>
      <c r="I674" s="502"/>
      <c r="J674" s="503">
        <f>SUMIF($A$10:$A$333,$A674,J$10:J$333)</f>
        <v>0</v>
      </c>
      <c r="K674" s="503">
        <f>SUMIF($A$10:$A$333,$A674,K$10:K$333)</f>
        <v>0</v>
      </c>
      <c r="L674" s="503">
        <f>SUMIF($A$10:$A$333,$A674,L$10:L$333)</f>
        <v>0</v>
      </c>
      <c r="M674" s="511">
        <f>SUMIF($A$10:$A$328,$A674,M$10:M$328)</f>
        <v>0</v>
      </c>
      <c r="N674" s="503">
        <f>SUMIF($A$10:$A$333,$A674,N$10:N$333)</f>
        <v>0</v>
      </c>
      <c r="O674" s="503">
        <f>SUMIF($A$10:$A$333,$A674,O$10:O$333)</f>
        <v>0</v>
      </c>
      <c r="P674" s="504">
        <f>SUMIF($A$10:$A$328,$A674,P$10:P$328)</f>
        <v>0</v>
      </c>
      <c r="Q674" s="505">
        <f>SUMIF($A$10:$A$328,$A674,Q$10:Q$328)</f>
        <v>0</v>
      </c>
      <c r="R674" s="506">
        <f>SUMIF($A$10:$A$328,$A674,R$10:R$328)</f>
        <v>0</v>
      </c>
      <c r="S674" s="507"/>
      <c r="T674" s="508"/>
      <c r="U674" s="509">
        <f>SUMIF($A$10:$A$328,$A674,U$10:U$328)</f>
        <v>0</v>
      </c>
      <c r="V674" s="510"/>
      <c r="W674" s="510"/>
    </row>
    <row r="675" spans="1:23" ht="12" customHeight="1">
      <c r="A675" s="498">
        <v>36420890</v>
      </c>
      <c r="B675" s="499"/>
      <c r="C675" s="500"/>
      <c r="D675" s="501"/>
      <c r="E675" s="501"/>
      <c r="F675" s="501"/>
      <c r="G675" s="501"/>
      <c r="H675" s="501"/>
      <c r="I675" s="502"/>
      <c r="J675" s="503">
        <f>SUMIF($A$10:$A$333,$A675,J$10:J$333)</f>
        <v>0</v>
      </c>
      <c r="K675" s="503">
        <f>SUMIF($A$10:$A$333,$A675,K$10:K$333)</f>
        <v>0</v>
      </c>
      <c r="L675" s="503">
        <f>SUMIF($A$10:$A$333,$A675,L$10:L$333)</f>
        <v>0</v>
      </c>
      <c r="M675" s="511">
        <f>SUMIF($A$10:$A$328,$A675,M$10:M$328)</f>
        <v>0</v>
      </c>
      <c r="N675" s="503">
        <f>SUMIF($A$10:$A$333,$A675,N$10:N$333)</f>
        <v>0</v>
      </c>
      <c r="O675" s="503">
        <f>SUMIF($A$10:$A$333,$A675,O$10:O$333)</f>
        <v>0</v>
      </c>
      <c r="P675" s="504">
        <f>SUMIF($A$10:$A$328,$A675,P$10:P$328)</f>
        <v>0</v>
      </c>
      <c r="Q675" s="505">
        <f>SUMIF($A$10:$A$328,$A675,Q$10:Q$328)</f>
        <v>0</v>
      </c>
      <c r="R675" s="506">
        <f>SUMIF($A$10:$A$328,$A675,R$10:R$328)</f>
        <v>0</v>
      </c>
      <c r="S675" s="507"/>
      <c r="T675" s="508"/>
      <c r="U675" s="509">
        <f>SUMIF($A$10:$A$328,$A675,U$10:U$328)</f>
        <v>0</v>
      </c>
      <c r="V675" s="510"/>
      <c r="W675" s="510"/>
    </row>
    <row r="676" spans="1:23" ht="12" customHeight="1">
      <c r="A676" s="498">
        <v>36430104</v>
      </c>
      <c r="B676" s="499"/>
      <c r="C676" s="500"/>
      <c r="D676" s="501"/>
      <c r="E676" s="501"/>
      <c r="F676" s="501"/>
      <c r="G676" s="501"/>
      <c r="H676" s="501"/>
      <c r="I676" s="502"/>
      <c r="J676" s="503">
        <f>SUMIF($A$10:$A$333,$A676,J$10:J$333)</f>
        <v>0</v>
      </c>
      <c r="K676" s="503">
        <f>SUMIF($A$10:$A$333,$A676,K$10:K$333)</f>
        <v>0</v>
      </c>
      <c r="L676" s="503">
        <f>SUMIF($A$10:$A$333,$A676,L$10:L$333)</f>
        <v>0</v>
      </c>
      <c r="M676" s="511">
        <f>SUMIF($A$10:$A$328,$A676,M$10:M$328)</f>
        <v>0</v>
      </c>
      <c r="N676" s="503">
        <f>SUMIF($A$10:$A$333,$A676,N$10:N$333)</f>
        <v>0</v>
      </c>
      <c r="O676" s="503">
        <f>SUMIF($A$10:$A$333,$A676,O$10:O$333)</f>
        <v>0</v>
      </c>
      <c r="P676" s="504">
        <f>SUMIF($A$10:$A$328,$A676,P$10:P$328)</f>
        <v>0</v>
      </c>
      <c r="Q676" s="505">
        <f>SUMIF($A$10:$A$328,$A676,Q$10:Q$328)</f>
        <v>0</v>
      </c>
      <c r="R676" s="506">
        <f>SUMIF($A$10:$A$328,$A676,R$10:R$328)</f>
        <v>0</v>
      </c>
      <c r="S676" s="507"/>
      <c r="T676" s="508"/>
      <c r="U676" s="509">
        <f>SUMIF($A$10:$A$328,$A676,U$10:U$328)</f>
        <v>0</v>
      </c>
      <c r="V676" s="510"/>
      <c r="W676" s="510"/>
    </row>
    <row r="677" spans="1:23" ht="12" customHeight="1">
      <c r="A677" s="498">
        <v>36430837</v>
      </c>
      <c r="B677" s="499"/>
      <c r="C677" s="500"/>
      <c r="D677" s="501"/>
      <c r="E677" s="501"/>
      <c r="F677" s="501"/>
      <c r="G677" s="501"/>
      <c r="H677" s="501"/>
      <c r="I677" s="502"/>
      <c r="J677" s="503">
        <f>SUMIF($A$10:$A$333,$A677,J$10:J$333)</f>
        <v>0</v>
      </c>
      <c r="K677" s="503">
        <f>SUMIF($A$10:$A$333,$A677,K$10:K$333)</f>
        <v>0</v>
      </c>
      <c r="L677" s="503">
        <f>SUMIF($A$10:$A$333,$A677,L$10:L$333)</f>
        <v>0</v>
      </c>
      <c r="M677" s="511">
        <f>SUMIF($A$10:$A$328,$A677,M$10:M$328)</f>
        <v>0</v>
      </c>
      <c r="N677" s="503">
        <f>SUMIF($A$10:$A$333,$A677,N$10:N$333)</f>
        <v>0</v>
      </c>
      <c r="O677" s="503">
        <f>SUMIF($A$10:$A$333,$A677,O$10:O$333)</f>
        <v>0</v>
      </c>
      <c r="P677" s="504">
        <f>SUMIF($A$10:$A$328,$A677,P$10:P$328)</f>
        <v>0</v>
      </c>
      <c r="Q677" s="505">
        <f>SUMIF($A$10:$A$328,$A677,Q$10:Q$328)</f>
        <v>0</v>
      </c>
      <c r="R677" s="506">
        <f>SUMIF($A$10:$A$328,$A677,R$10:R$328)</f>
        <v>0</v>
      </c>
      <c r="S677" s="507"/>
      <c r="T677" s="508"/>
      <c r="U677" s="509">
        <f>SUMIF($A$10:$A$328,$A677,U$10:U$328)</f>
        <v>0</v>
      </c>
      <c r="V677" s="510"/>
      <c r="W677" s="510"/>
    </row>
    <row r="678" spans="1:23" ht="12" customHeight="1">
      <c r="A678" s="498">
        <v>36430876</v>
      </c>
      <c r="B678" s="499"/>
      <c r="C678" s="500"/>
      <c r="D678" s="501"/>
      <c r="E678" s="501"/>
      <c r="F678" s="501"/>
      <c r="G678" s="501"/>
      <c r="H678" s="501"/>
      <c r="I678" s="502"/>
      <c r="J678" s="503">
        <f>SUMIF($A$10:$A$333,$A678,J$10:J$333)</f>
        <v>0</v>
      </c>
      <c r="K678" s="503">
        <f>SUMIF($A$10:$A$333,$A678,K$10:K$333)</f>
        <v>0</v>
      </c>
      <c r="L678" s="503">
        <f>SUMIF($A$10:$A$333,$A678,L$10:L$333)</f>
        <v>0</v>
      </c>
      <c r="M678" s="511">
        <f>SUMIF($A$10:$A$328,$A678,M$10:M$328)</f>
        <v>0</v>
      </c>
      <c r="N678" s="503">
        <f>SUMIF($A$10:$A$333,$A678,N$10:N$333)</f>
        <v>0</v>
      </c>
      <c r="O678" s="503">
        <f>SUMIF($A$10:$A$333,$A678,O$10:O$333)</f>
        <v>0</v>
      </c>
      <c r="P678" s="504">
        <f>SUMIF($A$10:$A$328,$A678,P$10:P$328)</f>
        <v>0</v>
      </c>
      <c r="Q678" s="505">
        <f>SUMIF($A$10:$A$328,$A678,Q$10:Q$328)</f>
        <v>0</v>
      </c>
      <c r="R678" s="506">
        <f>SUMIF($A$10:$A$328,$A678,R$10:R$328)</f>
        <v>0</v>
      </c>
      <c r="S678" s="507"/>
      <c r="T678" s="508"/>
      <c r="U678" s="509">
        <f>SUMIF($A$10:$A$328,$A678,U$10:U$328)</f>
        <v>0</v>
      </c>
      <c r="V678" s="510"/>
      <c r="W678" s="510"/>
    </row>
    <row r="679" spans="1:23" ht="12" customHeight="1">
      <c r="A679" s="498">
        <v>36620834</v>
      </c>
      <c r="B679" s="499"/>
      <c r="C679" s="500"/>
      <c r="D679" s="501"/>
      <c r="E679" s="501"/>
      <c r="F679" s="501"/>
      <c r="G679" s="501"/>
      <c r="H679" s="501"/>
      <c r="I679" s="502"/>
      <c r="J679" s="503">
        <f>SUMIF($A$10:$A$333,$A679,J$10:J$333)</f>
        <v>0</v>
      </c>
      <c r="K679" s="503">
        <f>SUMIF($A$10:$A$333,$A679,K$10:K$333)</f>
        <v>0</v>
      </c>
      <c r="L679" s="503">
        <f>SUMIF($A$10:$A$333,$A679,L$10:L$333)</f>
        <v>0</v>
      </c>
      <c r="M679" s="511">
        <f>SUMIF($A$10:$A$328,$A679,M$10:M$328)</f>
        <v>0</v>
      </c>
      <c r="N679" s="503">
        <f>SUMIF($A$10:$A$333,$A679,N$10:N$333)</f>
        <v>0</v>
      </c>
      <c r="O679" s="503">
        <f>SUMIF($A$10:$A$333,$A679,O$10:O$333)</f>
        <v>0</v>
      </c>
      <c r="P679" s="504">
        <f>SUMIF($A$10:$A$328,$A679,P$10:P$328)</f>
        <v>0</v>
      </c>
      <c r="Q679" s="505">
        <f>SUMIF($A$10:$A$328,$A679,Q$10:Q$328)</f>
        <v>0</v>
      </c>
      <c r="R679" s="506">
        <f>SUMIF($A$10:$A$328,$A679,R$10:R$328)</f>
        <v>0</v>
      </c>
      <c r="S679" s="507"/>
      <c r="T679" s="508"/>
      <c r="U679" s="509">
        <f>SUMIF($A$10:$A$328,$A679,U$10:U$328)</f>
        <v>0</v>
      </c>
      <c r="V679" s="510"/>
      <c r="W679" s="510"/>
    </row>
    <row r="680" spans="1:23" ht="12" customHeight="1">
      <c r="A680" s="498">
        <v>36630104</v>
      </c>
      <c r="B680" s="499"/>
      <c r="C680" s="500"/>
      <c r="D680" s="501"/>
      <c r="E680" s="501"/>
      <c r="F680" s="501"/>
      <c r="G680" s="501"/>
      <c r="H680" s="501"/>
      <c r="I680" s="502"/>
      <c r="J680" s="503">
        <f>SUMIF($A$10:$A$333,$A680,J$10:J$333)</f>
        <v>0</v>
      </c>
      <c r="K680" s="503">
        <f>SUMIF($A$10:$A$333,$A680,K$10:K$333)</f>
        <v>0</v>
      </c>
      <c r="L680" s="503">
        <f>SUMIF($A$10:$A$333,$A680,L$10:L$333)</f>
        <v>0</v>
      </c>
      <c r="M680" s="511">
        <f>SUMIF($A$10:$A$328,$A680,M$10:M$328)</f>
        <v>0</v>
      </c>
      <c r="N680" s="503">
        <f>SUMIF($A$10:$A$333,$A680,N$10:N$333)</f>
        <v>0</v>
      </c>
      <c r="O680" s="503">
        <f>SUMIF($A$10:$A$333,$A680,O$10:O$333)</f>
        <v>0</v>
      </c>
      <c r="P680" s="504">
        <f>SUMIF($A$10:$A$328,$A680,P$10:P$328)</f>
        <v>0</v>
      </c>
      <c r="Q680" s="505">
        <f>SUMIF($A$10:$A$328,$A680,Q$10:Q$328)</f>
        <v>0</v>
      </c>
      <c r="R680" s="506">
        <f>SUMIF($A$10:$A$328,$A680,R$10:R$328)</f>
        <v>0</v>
      </c>
      <c r="S680" s="507"/>
      <c r="T680" s="508"/>
      <c r="U680" s="509">
        <f>SUMIF($A$10:$A$328,$A680,U$10:U$328)</f>
        <v>0</v>
      </c>
      <c r="V680" s="510"/>
      <c r="W680" s="510"/>
    </row>
    <row r="681" spans="1:23" ht="12" customHeight="1">
      <c r="A681" s="498">
        <v>36630107</v>
      </c>
      <c r="B681" s="499"/>
      <c r="C681" s="500"/>
      <c r="D681" s="501"/>
      <c r="E681" s="501"/>
      <c r="F681" s="501"/>
      <c r="G681" s="501"/>
      <c r="H681" s="501"/>
      <c r="I681" s="502"/>
      <c r="J681" s="503">
        <f>SUMIF($A$10:$A$333,$A681,J$10:J$333)</f>
        <v>0</v>
      </c>
      <c r="K681" s="503">
        <f>SUMIF($A$10:$A$333,$A681,K$10:K$333)</f>
        <v>0</v>
      </c>
      <c r="L681" s="503">
        <f>SUMIF($A$10:$A$333,$A681,L$10:L$333)</f>
        <v>0</v>
      </c>
      <c r="M681" s="511">
        <f>SUMIF($A$10:$A$328,$A681,M$10:M$328)</f>
        <v>0</v>
      </c>
      <c r="N681" s="503">
        <f>SUMIF($A$10:$A$333,$A681,N$10:N$333)</f>
        <v>0</v>
      </c>
      <c r="O681" s="503">
        <f>SUMIF($A$10:$A$333,$A681,O$10:O$333)</f>
        <v>0</v>
      </c>
      <c r="P681" s="504">
        <f>SUMIF($A$10:$A$328,$A681,P$10:P$328)</f>
        <v>0</v>
      </c>
      <c r="Q681" s="505">
        <f>SUMIF($A$10:$A$328,$A681,Q$10:Q$328)</f>
        <v>0</v>
      </c>
      <c r="R681" s="506">
        <f>SUMIF($A$10:$A$328,$A681,R$10:R$328)</f>
        <v>0</v>
      </c>
      <c r="S681" s="507"/>
      <c r="T681" s="508"/>
      <c r="U681" s="509">
        <f>SUMIF($A$10:$A$328,$A681,U$10:U$328)</f>
        <v>0</v>
      </c>
      <c r="V681" s="510"/>
      <c r="W681" s="510"/>
    </row>
    <row r="682" spans="1:23" ht="12" customHeight="1">
      <c r="A682" s="498">
        <v>36630890</v>
      </c>
      <c r="B682" s="499"/>
      <c r="C682" s="500"/>
      <c r="D682" s="501"/>
      <c r="E682" s="501"/>
      <c r="F682" s="501"/>
      <c r="G682" s="501"/>
      <c r="H682" s="501"/>
      <c r="I682" s="502"/>
      <c r="J682" s="503">
        <f>SUMIF($A$10:$A$333,$A682,J$10:J$333)</f>
        <v>0</v>
      </c>
      <c r="K682" s="503">
        <f>SUMIF($A$10:$A$333,$A682,K$10:K$333)</f>
        <v>0</v>
      </c>
      <c r="L682" s="503">
        <f>SUMIF($A$10:$A$333,$A682,L$10:L$333)</f>
        <v>0</v>
      </c>
      <c r="M682" s="511">
        <f>SUMIF($A$10:$A$328,$A682,M$10:M$328)</f>
        <v>0</v>
      </c>
      <c r="N682" s="503">
        <f>SUMIF($A$10:$A$333,$A682,N$10:N$333)</f>
        <v>0</v>
      </c>
      <c r="O682" s="503">
        <f>SUMIF($A$10:$A$333,$A682,O$10:O$333)</f>
        <v>0</v>
      </c>
      <c r="P682" s="504">
        <f>SUMIF($A$10:$A$328,$A682,P$10:P$328)</f>
        <v>0</v>
      </c>
      <c r="Q682" s="505">
        <f>SUMIF($A$10:$A$328,$A682,Q$10:Q$328)</f>
        <v>0</v>
      </c>
      <c r="R682" s="506">
        <f>SUMIF($A$10:$A$328,$A682,R$10:R$328)</f>
        <v>0</v>
      </c>
      <c r="S682" s="507"/>
      <c r="T682" s="508"/>
      <c r="U682" s="509">
        <f>SUMIF($A$10:$A$328,$A682,U$10:U$328)</f>
        <v>0</v>
      </c>
      <c r="V682" s="510"/>
      <c r="W682" s="510"/>
    </row>
    <row r="683" spans="1:23" ht="12" customHeight="1">
      <c r="A683" s="498">
        <v>36710834</v>
      </c>
      <c r="B683" s="499"/>
      <c r="C683" s="500"/>
      <c r="D683" s="501"/>
      <c r="E683" s="501"/>
      <c r="F683" s="501"/>
      <c r="G683" s="501"/>
      <c r="H683" s="501"/>
      <c r="I683" s="502"/>
      <c r="J683" s="503">
        <f>SUMIF($A$10:$A$333,$A683,J$10:J$333)</f>
        <v>0</v>
      </c>
      <c r="K683" s="503">
        <f>SUMIF($A$10:$A$333,$A683,K$10:K$333)</f>
        <v>0</v>
      </c>
      <c r="L683" s="503">
        <f>SUMIF($A$10:$A$333,$A683,L$10:L$333)</f>
        <v>0</v>
      </c>
      <c r="M683" s="511">
        <f>SUMIF($A$10:$A$328,$A683,M$10:M$328)</f>
        <v>0</v>
      </c>
      <c r="N683" s="503">
        <f>SUMIF($A$10:$A$333,$A683,N$10:N$333)</f>
        <v>0</v>
      </c>
      <c r="O683" s="503">
        <f>SUMIF($A$10:$A$333,$A683,O$10:O$333)</f>
        <v>0</v>
      </c>
      <c r="P683" s="504">
        <f>SUMIF($A$10:$A$328,$A683,P$10:P$328)</f>
        <v>0</v>
      </c>
      <c r="Q683" s="505">
        <f>SUMIF($A$10:$A$328,$A683,Q$10:Q$328)</f>
        <v>0</v>
      </c>
      <c r="R683" s="506">
        <f>SUMIF($A$10:$A$328,$A683,R$10:R$328)</f>
        <v>0</v>
      </c>
      <c r="S683" s="507"/>
      <c r="T683" s="508"/>
      <c r="U683" s="509">
        <f>SUMIF($A$10:$A$328,$A683,U$10:U$328)</f>
        <v>0</v>
      </c>
      <c r="V683" s="510"/>
      <c r="W683" s="510"/>
    </row>
    <row r="684" spans="1:23" ht="12" customHeight="1">
      <c r="A684" s="498">
        <v>36730104</v>
      </c>
      <c r="B684" s="499"/>
      <c r="C684" s="500"/>
      <c r="D684" s="501"/>
      <c r="E684" s="501"/>
      <c r="F684" s="501"/>
      <c r="G684" s="501"/>
      <c r="H684" s="501"/>
      <c r="I684" s="502"/>
      <c r="J684" s="503">
        <f>SUMIF($A$10:$A$333,$A684,J$10:J$333)</f>
        <v>0</v>
      </c>
      <c r="K684" s="503">
        <f>SUMIF($A$10:$A$333,$A684,K$10:K$333)</f>
        <v>0</v>
      </c>
      <c r="L684" s="503">
        <f>SUMIF($A$10:$A$333,$A684,L$10:L$333)</f>
        <v>0</v>
      </c>
      <c r="M684" s="511">
        <f>SUMIF($A$10:$A$328,$A684,M$10:M$328)</f>
        <v>0</v>
      </c>
      <c r="N684" s="503">
        <f>SUMIF($A$10:$A$333,$A684,N$10:N$333)</f>
        <v>0</v>
      </c>
      <c r="O684" s="503">
        <f>SUMIF($A$10:$A$333,$A684,O$10:O$333)</f>
        <v>0</v>
      </c>
      <c r="P684" s="504">
        <f>SUMIF($A$10:$A$328,$A684,P$10:P$328)</f>
        <v>0</v>
      </c>
      <c r="Q684" s="505">
        <f>SUMIF($A$10:$A$328,$A684,Q$10:Q$328)</f>
        <v>0</v>
      </c>
      <c r="R684" s="506">
        <f>SUMIF($A$10:$A$328,$A684,R$10:R$328)</f>
        <v>0</v>
      </c>
      <c r="S684" s="507"/>
      <c r="T684" s="508"/>
      <c r="U684" s="509">
        <f>SUMIF($A$10:$A$328,$A684,U$10:U$328)</f>
        <v>0</v>
      </c>
      <c r="V684" s="510"/>
      <c r="W684" s="510"/>
    </row>
    <row r="685" spans="1:23" ht="10.9" customHeight="1">
      <c r="A685" s="498">
        <v>36730107</v>
      </c>
      <c r="B685" s="499"/>
      <c r="C685" s="500"/>
      <c r="D685" s="501"/>
      <c r="E685" s="501"/>
      <c r="F685" s="501"/>
      <c r="G685" s="501"/>
      <c r="H685" s="501"/>
      <c r="I685" s="502"/>
      <c r="J685" s="503">
        <f>SUMIF($A$10:$A$333,$A685,J$10:J$333)</f>
        <v>0</v>
      </c>
      <c r="K685" s="503">
        <f>SUMIF($A$10:$A$333,$A685,K$10:K$333)</f>
        <v>0</v>
      </c>
      <c r="L685" s="503">
        <f>SUMIF($A$10:$A$333,$A685,L$10:L$333)</f>
        <v>0</v>
      </c>
      <c r="M685" s="511">
        <f>SUMIF($A$10:$A$328,$A685,M$10:M$328)</f>
        <v>0</v>
      </c>
      <c r="N685" s="503">
        <f>SUMIF($A$10:$A$333,$A685,N$10:N$333)</f>
        <v>0</v>
      </c>
      <c r="O685" s="503">
        <f>SUMIF($A$10:$A$333,$A685,O$10:O$333)</f>
        <v>0</v>
      </c>
      <c r="P685" s="504">
        <f>SUMIF($A$10:$A$328,$A685,P$10:P$328)</f>
        <v>0</v>
      </c>
      <c r="Q685" s="505">
        <f>SUMIF($A$10:$A$328,$A685,Q$10:Q$328)</f>
        <v>0</v>
      </c>
      <c r="R685" s="506">
        <f>SUMIF($A$10:$A$328,$A685,R$10:R$328)</f>
        <v>0</v>
      </c>
      <c r="S685" s="507"/>
      <c r="T685" s="508"/>
      <c r="U685" s="509">
        <f>SUMIF($A$10:$A$328,$A685,U$10:U$328)</f>
        <v>0</v>
      </c>
      <c r="V685" s="510"/>
      <c r="W685" s="510"/>
    </row>
    <row r="686" spans="1:23" ht="12" customHeight="1">
      <c r="A686" s="498">
        <v>36730853</v>
      </c>
      <c r="B686" s="499"/>
      <c r="C686" s="500"/>
      <c r="D686" s="501"/>
      <c r="E686" s="501"/>
      <c r="F686" s="501"/>
      <c r="G686" s="501"/>
      <c r="H686" s="501"/>
      <c r="I686" s="502"/>
      <c r="J686" s="503">
        <f>SUMIF($A$10:$A$333,$A686,J$10:J$333)</f>
        <v>0</v>
      </c>
      <c r="K686" s="503">
        <f>SUMIF($A$10:$A$333,$A686,K$10:K$333)</f>
        <v>0</v>
      </c>
      <c r="L686" s="503">
        <f>SUMIF($A$10:$A$333,$A686,L$10:L$333)</f>
        <v>0</v>
      </c>
      <c r="M686" s="511">
        <f>SUMIF($A$10:$A$328,$A686,M$10:M$328)</f>
        <v>0</v>
      </c>
      <c r="N686" s="503">
        <f>SUMIF($A$10:$A$333,$A686,N$10:N$333)</f>
        <v>0</v>
      </c>
      <c r="O686" s="503">
        <f>SUMIF($A$10:$A$333,$A686,O$10:O$333)</f>
        <v>0</v>
      </c>
      <c r="P686" s="504">
        <f>SUMIF($A$10:$A$328,$A686,P$10:P$328)</f>
        <v>0</v>
      </c>
      <c r="Q686" s="505">
        <f>SUMIF($A$10:$A$328,$A686,Q$10:Q$328)</f>
        <v>0</v>
      </c>
      <c r="R686" s="506">
        <f>SUMIF($A$10:$A$328,$A686,R$10:R$328)</f>
        <v>0</v>
      </c>
      <c r="S686" s="507"/>
      <c r="T686" s="508"/>
      <c r="U686" s="509">
        <f>SUMIF($A$10:$A$328,$A686,U$10:U$328)</f>
        <v>0</v>
      </c>
      <c r="V686" s="510"/>
      <c r="W686" s="510"/>
    </row>
    <row r="687" spans="1:23" ht="12" customHeight="1">
      <c r="A687" s="498">
        <v>36730876</v>
      </c>
      <c r="B687" s="499"/>
      <c r="C687" s="500"/>
      <c r="D687" s="501"/>
      <c r="E687" s="501"/>
      <c r="F687" s="501"/>
      <c r="G687" s="501"/>
      <c r="H687" s="501"/>
      <c r="I687" s="502"/>
      <c r="J687" s="503">
        <f>SUMIF($A$10:$A$333,$A687,J$10:J$333)</f>
        <v>0</v>
      </c>
      <c r="K687" s="503">
        <f>SUMIF($A$10:$A$333,$A687,K$10:K$333)</f>
        <v>0</v>
      </c>
      <c r="L687" s="503">
        <f>SUMIF($A$10:$A$333,$A687,L$10:L$333)</f>
        <v>0</v>
      </c>
      <c r="M687" s="511">
        <f>SUMIF($A$10:$A$328,$A687,M$10:M$328)</f>
        <v>0</v>
      </c>
      <c r="N687" s="503">
        <f>SUMIF($A$10:$A$333,$A687,N$10:N$333)</f>
        <v>0</v>
      </c>
      <c r="O687" s="503">
        <f>SUMIF($A$10:$A$333,$A687,O$10:O$333)</f>
        <v>0</v>
      </c>
      <c r="P687" s="504">
        <f>SUMIF($A$10:$A$328,$A687,P$10:P$328)</f>
        <v>0</v>
      </c>
      <c r="Q687" s="505">
        <f>SUMIF($A$10:$A$328,$A687,Q$10:Q$328)</f>
        <v>0</v>
      </c>
      <c r="R687" s="506">
        <f>SUMIF($A$10:$A$328,$A687,R$10:R$328)</f>
        <v>0</v>
      </c>
      <c r="S687" s="507"/>
      <c r="T687" s="508"/>
      <c r="U687" s="509">
        <f>SUMIF($A$10:$A$328,$A687,U$10:U$328)</f>
        <v>0</v>
      </c>
      <c r="V687" s="510"/>
      <c r="W687" s="510"/>
    </row>
    <row r="688" spans="1:23" ht="12" customHeight="1">
      <c r="A688" s="498">
        <v>63330107</v>
      </c>
      <c r="B688" s="499"/>
      <c r="C688" s="500"/>
      <c r="D688" s="501"/>
      <c r="E688" s="501"/>
      <c r="F688" s="501"/>
      <c r="G688" s="501"/>
      <c r="H688" s="501"/>
      <c r="I688" s="502"/>
      <c r="J688" s="503">
        <f>SUMIF($A$10:$A$333,$A688,J$10:J$333)</f>
        <v>0</v>
      </c>
      <c r="K688" s="503">
        <f>SUMIF($A$10:$A$333,$A688,K$10:K$333)</f>
        <v>0</v>
      </c>
      <c r="L688" s="503">
        <f>SUMIF($A$10:$A$333,$A688,L$10:L$333)</f>
        <v>0</v>
      </c>
      <c r="M688" s="511">
        <f>SUMIF($A$10:$A$328,$A688,M$10:M$328)</f>
        <v>0</v>
      </c>
      <c r="N688" s="503">
        <f>SUMIF($A$10:$A$333,$A688,N$10:N$333)</f>
        <v>0</v>
      </c>
      <c r="O688" s="503">
        <f>SUMIF($A$10:$A$333,$A688,O$10:O$333)</f>
        <v>0</v>
      </c>
      <c r="P688" s="504">
        <f>SUMIF($A$10:$A$328,$A688,P$10:P$328)</f>
        <v>0</v>
      </c>
      <c r="Q688" s="505">
        <f>SUMIF($A$10:$A$328,$A688,Q$10:Q$328)</f>
        <v>0</v>
      </c>
      <c r="R688" s="506">
        <f>SUMIF($A$10:$A$328,$A688,R$10:R$328)</f>
        <v>0</v>
      </c>
      <c r="S688" s="507"/>
      <c r="T688" s="508"/>
      <c r="U688" s="509">
        <f>SUMIF($A$10:$A$328,$A688,U$10:U$328)</f>
        <v>0</v>
      </c>
      <c r="V688" s="510"/>
      <c r="W688" s="510"/>
    </row>
    <row r="689" spans="1:31" ht="12" customHeight="1">
      <c r="A689" s="498"/>
      <c r="B689" s="499"/>
      <c r="C689" s="500"/>
      <c r="D689" s="501"/>
      <c r="E689" s="501"/>
      <c r="F689" s="501"/>
      <c r="G689" s="501"/>
      <c r="H689" s="501"/>
      <c r="I689" s="502"/>
      <c r="J689" s="503">
        <f>SUMIF($A$10:$A$333,$A689,J$10:J$333)</f>
        <v>0</v>
      </c>
      <c r="K689" s="503">
        <f>SUMIF($A$10:$A$333,$A689,K$10:K$333)</f>
        <v>0</v>
      </c>
      <c r="L689" s="503">
        <f>SUMIF($A$10:$A$333,$A689,L$10:L$333)</f>
        <v>0</v>
      </c>
      <c r="M689" s="511">
        <f>SUMIF($A$10:$A$328,$A689,M$10:M$328)</f>
        <v>0</v>
      </c>
      <c r="N689" s="503">
        <f>SUMIF($A$10:$A$333,$A689,N$10:N$333)</f>
        <v>0</v>
      </c>
      <c r="O689" s="503">
        <f>SUMIF($A$10:$A$333,$A689,O$10:O$333)</f>
        <v>0</v>
      </c>
      <c r="P689" s="504">
        <f>SUMIF($A$10:$A$328,$A689,P$10:P$328)</f>
        <v>0</v>
      </c>
      <c r="Q689" s="505">
        <f>SUMIF($A$10:$A$328,$A689,Q$10:Q$328)</f>
        <v>0</v>
      </c>
      <c r="R689" s="506">
        <f>SUMIF($A$10:$A$328,$A689,R$10:R$328)</f>
        <v>0</v>
      </c>
      <c r="S689" s="507"/>
      <c r="T689" s="508"/>
      <c r="U689" s="509">
        <f>SUMIF($A$10:$A$328,$A689,U$10:U$328)</f>
        <v>0</v>
      </c>
      <c r="V689" s="510"/>
      <c r="W689" s="510"/>
    </row>
    <row r="690" spans="1:31" ht="12" customHeight="1">
      <c r="A690" s="498"/>
      <c r="B690" s="499"/>
      <c r="C690" s="500"/>
      <c r="D690" s="501"/>
      <c r="E690" s="501"/>
      <c r="F690" s="501"/>
      <c r="G690" s="501"/>
      <c r="H690" s="501"/>
      <c r="I690" s="502"/>
      <c r="J690" s="503">
        <f>SUMIF($A$10:$A$333,$A690,J$10:J$333)</f>
        <v>0</v>
      </c>
      <c r="K690" s="503">
        <f>SUMIF($A$10:$A$333,$A690,K$10:K$333)</f>
        <v>0</v>
      </c>
      <c r="L690" s="503">
        <f>SUMIF($A$10:$A$333,$A690,L$10:L$333)</f>
        <v>0</v>
      </c>
      <c r="M690" s="511">
        <f>SUMIF($A$10:$A$328,$A690,M$10:M$328)</f>
        <v>0</v>
      </c>
      <c r="N690" s="503">
        <f>SUMIF($A$10:$A$333,$A690,N$10:N$333)</f>
        <v>0</v>
      </c>
      <c r="O690" s="503">
        <f>SUMIF($A$10:$A$333,$A690,O$10:O$333)</f>
        <v>0</v>
      </c>
      <c r="P690" s="504">
        <f>SUMIF($A$10:$A$328,$A690,P$10:P$328)</f>
        <v>0</v>
      </c>
      <c r="Q690" s="505">
        <f>SUMIF($A$10:$A$328,$A690,Q$10:Q$328)</f>
        <v>0</v>
      </c>
      <c r="R690" s="506">
        <f>SUMIF($A$10:$A$328,$A690,R$10:R$328)</f>
        <v>0</v>
      </c>
      <c r="S690" s="507"/>
      <c r="T690" s="508"/>
      <c r="U690" s="509">
        <f>SUMIF($A$10:$A$328,$A690,U$10:U$328)</f>
        <v>0</v>
      </c>
      <c r="V690" s="510"/>
      <c r="W690" s="510"/>
    </row>
    <row r="691" spans="1:31" ht="12" customHeight="1">
      <c r="A691" s="498"/>
      <c r="B691" s="499"/>
      <c r="C691" s="500"/>
      <c r="D691" s="501"/>
      <c r="E691" s="501"/>
      <c r="F691" s="501"/>
      <c r="G691" s="501"/>
      <c r="H691" s="501"/>
      <c r="I691" s="502"/>
      <c r="J691" s="503">
        <f>SUMIF($A$10:$A$333,$A691,J$10:J$333)</f>
        <v>0</v>
      </c>
      <c r="K691" s="503">
        <f>SUMIF($A$10:$A$333,$A691,K$10:K$333)</f>
        <v>0</v>
      </c>
      <c r="L691" s="503">
        <f>SUMIF($A$10:$A$333,$A691,L$10:L$333)</f>
        <v>0</v>
      </c>
      <c r="M691" s="511">
        <f>SUMIF($A$10:$A$328,$A691,M$10:M$328)</f>
        <v>0</v>
      </c>
      <c r="N691" s="503">
        <f>SUMIF($A$10:$A$333,$A691,N$10:N$333)</f>
        <v>0</v>
      </c>
      <c r="O691" s="503">
        <f>SUMIF($A$10:$A$333,$A691,O$10:O$333)</f>
        <v>0</v>
      </c>
      <c r="P691" s="504">
        <f>SUMIF($A$10:$A$328,$A691,P$10:P$328)</f>
        <v>0</v>
      </c>
      <c r="Q691" s="505">
        <f>SUMIF($A$10:$A$328,$A691,Q$10:Q$328)</f>
        <v>0</v>
      </c>
      <c r="R691" s="506">
        <f>SUMIF($A$10:$A$328,$A691,R$10:R$328)</f>
        <v>0</v>
      </c>
      <c r="S691" s="507"/>
      <c r="T691" s="508"/>
      <c r="U691" s="509">
        <f>SUMIF($A$10:$A$328,$A691,U$10:U$328)</f>
        <v>0</v>
      </c>
      <c r="V691" s="510"/>
      <c r="W691" s="510"/>
    </row>
    <row r="692" spans="1:31" ht="12" customHeight="1">
      <c r="A692" s="498"/>
      <c r="B692" s="499"/>
      <c r="C692" s="500"/>
      <c r="D692" s="501"/>
      <c r="E692" s="501"/>
      <c r="F692" s="501"/>
      <c r="G692" s="501"/>
      <c r="H692" s="501"/>
      <c r="I692" s="502"/>
      <c r="J692" s="503">
        <f>SUMIF($A$10:$A$333,$A692,J$10:J$333)</f>
        <v>0</v>
      </c>
      <c r="K692" s="503">
        <f>SUMIF($A$10:$A$333,$A692,K$10:K$333)</f>
        <v>0</v>
      </c>
      <c r="L692" s="503">
        <f>SUMIF($A$10:$A$333,$A692,L$10:L$333)</f>
        <v>0</v>
      </c>
      <c r="M692" s="511">
        <f>SUMIF($A$10:$A$328,$A692,M$10:M$328)</f>
        <v>0</v>
      </c>
      <c r="N692" s="503">
        <f>SUMIF($A$10:$A$333,$A692,N$10:N$333)</f>
        <v>0</v>
      </c>
      <c r="O692" s="503">
        <f>SUMIF($A$10:$A$333,$A692,O$10:O$333)</f>
        <v>0</v>
      </c>
      <c r="P692" s="504">
        <f>SUMIF($A$10:$A$328,$A692,P$10:P$328)</f>
        <v>0</v>
      </c>
      <c r="Q692" s="505">
        <f>SUMIF($A$10:$A$328,$A692,Q$10:Q$328)</f>
        <v>0</v>
      </c>
      <c r="R692" s="506">
        <f>SUMIF($A$10:$A$328,$A692,R$10:R$328)</f>
        <v>0</v>
      </c>
      <c r="S692" s="507"/>
      <c r="T692" s="508"/>
      <c r="U692" s="509">
        <f>SUMIF($A$10:$A$328,$A692,U$10:U$328)</f>
        <v>0</v>
      </c>
      <c r="V692" s="510"/>
      <c r="W692" s="510"/>
    </row>
    <row r="693" spans="1:31" ht="12" customHeight="1">
      <c r="A693" s="498"/>
      <c r="B693" s="499"/>
      <c r="C693" s="500"/>
      <c r="D693" s="501"/>
      <c r="E693" s="501"/>
      <c r="F693" s="501"/>
      <c r="G693" s="501"/>
      <c r="H693" s="501"/>
      <c r="I693" s="502"/>
      <c r="J693" s="503">
        <f>SUMIF($A$10:$A$333,$A693,J$10:J$333)</f>
        <v>0</v>
      </c>
      <c r="K693" s="503">
        <f>SUMIF($A$10:$A$333,$A693,K$10:K$333)</f>
        <v>0</v>
      </c>
      <c r="L693" s="503">
        <f>SUMIF($A$10:$A$333,$A693,L$10:L$333)</f>
        <v>0</v>
      </c>
      <c r="M693" s="511">
        <f>SUMIF($A$10:$A$328,$A693,M$10:M$328)</f>
        <v>0</v>
      </c>
      <c r="N693" s="503">
        <f>SUMIF($A$10:$A$333,$A693,N$10:N$333)</f>
        <v>0</v>
      </c>
      <c r="O693" s="503">
        <f>SUMIF($A$10:$A$333,$A693,O$10:O$333)</f>
        <v>0</v>
      </c>
      <c r="P693" s="504">
        <f>SUMIF($A$10:$A$328,$A693,P$10:P$328)</f>
        <v>0</v>
      </c>
      <c r="Q693" s="505">
        <f>SUMIF($A$10:$A$328,$A693,Q$10:Q$328)</f>
        <v>0</v>
      </c>
      <c r="R693" s="506">
        <f>SUMIF($A$10:$A$328,$A693,R$10:R$328)</f>
        <v>0</v>
      </c>
      <c r="S693" s="507"/>
      <c r="T693" s="508"/>
      <c r="U693" s="509">
        <f>SUMIF($A$10:$A$328,$A693,U$10:U$328)</f>
        <v>0</v>
      </c>
      <c r="V693" s="510"/>
      <c r="W693" s="510"/>
    </row>
    <row r="694" spans="1:31" ht="12" customHeight="1" thickBot="1">
      <c r="A694" s="520"/>
      <c r="B694" s="521"/>
      <c r="C694" s="522"/>
      <c r="D694" s="523"/>
      <c r="E694" s="523"/>
      <c r="F694" s="523"/>
      <c r="G694" s="523"/>
      <c r="H694" s="523"/>
      <c r="I694" s="524"/>
      <c r="J694" s="503">
        <f>SUMIF($A$10:$A$333,$A694,J$10:J$333)</f>
        <v>0</v>
      </c>
      <c r="K694" s="503">
        <f>SUMIF($A$10:$A$333,$A694,K$10:K$333)</f>
        <v>0</v>
      </c>
      <c r="L694" s="503">
        <f>SUMIF($A$10:$A$333,$A694,L$10:L$333)</f>
        <v>0</v>
      </c>
      <c r="M694" s="525">
        <f>SUMIF($A$10:$A$328,$A694,M$10:M$328)</f>
        <v>0</v>
      </c>
      <c r="N694" s="503">
        <f>SUMIF($A$10:$A$333,$A694,N$10:N$333)</f>
        <v>0</v>
      </c>
      <c r="O694" s="503">
        <f>SUMIF($A$10:$A$333,$A694,O$10:O$333)</f>
        <v>0</v>
      </c>
      <c r="P694" s="526">
        <f>SUMIF($A$10:$A$328,$A694,P$10:P$328)</f>
        <v>0</v>
      </c>
      <c r="Q694" s="527">
        <f>SUMIF($A$10:$A$328,$A694,Q$10:Q$328)</f>
        <v>0</v>
      </c>
      <c r="R694" s="528">
        <f>SUMIF($A$10:$A$328,$A694,R$10:R$328)</f>
        <v>0</v>
      </c>
      <c r="S694" s="529"/>
      <c r="T694" s="530"/>
      <c r="U694" s="531">
        <f>SUMIF($A$10:$A$328,$A694,U$10:U$328)</f>
        <v>0</v>
      </c>
      <c r="V694" s="532"/>
      <c r="W694" s="532"/>
    </row>
    <row r="695" spans="1:31" ht="12" customHeight="1" thickBot="1">
      <c r="A695" s="533" t="s">
        <v>23</v>
      </c>
      <c r="B695" s="534"/>
      <c r="C695" s="535"/>
      <c r="D695" s="536"/>
      <c r="E695" s="536"/>
      <c r="F695" s="536"/>
      <c r="G695" s="536"/>
      <c r="H695" s="536"/>
      <c r="I695" s="537"/>
      <c r="J695" s="538">
        <f t="shared" ref="J695:R695" si="173">SUM(J337:J694)</f>
        <v>2064</v>
      </c>
      <c r="K695" s="539">
        <f t="shared" si="173"/>
        <v>108</v>
      </c>
      <c r="L695" s="539">
        <f t="shared" si="173"/>
        <v>402</v>
      </c>
      <c r="M695" s="539">
        <f t="shared" si="173"/>
        <v>0</v>
      </c>
      <c r="N695" s="539">
        <f t="shared" si="173"/>
        <v>104</v>
      </c>
      <c r="O695" s="540">
        <f t="shared" si="173"/>
        <v>2678</v>
      </c>
      <c r="P695" s="538">
        <f t="shared" si="173"/>
        <v>5066</v>
      </c>
      <c r="Q695" s="539">
        <f t="shared" si="173"/>
        <v>4198</v>
      </c>
      <c r="R695" s="528">
        <f t="shared" si="173"/>
        <v>9264</v>
      </c>
      <c r="S695" s="541"/>
      <c r="T695" s="542"/>
      <c r="U695" s="543">
        <f>SUM(U337:U694)</f>
        <v>11942</v>
      </c>
      <c r="V695" s="544"/>
      <c r="W695" s="544"/>
    </row>
    <row r="696" spans="1:31" ht="12" customHeight="1">
      <c r="U696" s="547">
        <f>U695-U335</f>
        <v>0</v>
      </c>
      <c r="V696" s="547"/>
    </row>
    <row r="697" spans="1:31" ht="12" customHeight="1">
      <c r="A697" s="965" t="s">
        <v>365</v>
      </c>
      <c r="B697" s="965"/>
    </row>
    <row r="698" spans="1:31" ht="12" customHeight="1">
      <c r="A698" s="965" t="s">
        <v>366</v>
      </c>
      <c r="B698" s="965"/>
    </row>
    <row r="699" spans="1:31" s="519" customFormat="1" ht="18" customHeight="1">
      <c r="A699" s="546" t="s">
        <v>367</v>
      </c>
      <c r="B699" s="546"/>
      <c r="C699" s="548"/>
      <c r="J699" s="345"/>
      <c r="K699" s="345"/>
      <c r="L699" s="345"/>
      <c r="M699" s="345"/>
      <c r="N699" s="345"/>
      <c r="O699" s="345"/>
      <c r="P699" s="176"/>
      <c r="Q699" s="176"/>
      <c r="R699" s="176"/>
      <c r="S699" s="546"/>
      <c r="T699" s="546"/>
      <c r="U699" s="55"/>
      <c r="V699" s="55"/>
      <c r="W699" s="55"/>
      <c r="X699" s="55"/>
      <c r="Y699" s="55"/>
      <c r="Z699" s="55"/>
      <c r="AA699" s="55"/>
      <c r="AB699" s="55"/>
      <c r="AC699" s="55"/>
      <c r="AD699" s="55"/>
      <c r="AE699" s="55"/>
    </row>
  </sheetData>
  <mergeCells count="19">
    <mergeCell ref="A334:C334"/>
    <mergeCell ref="A697:B697"/>
    <mergeCell ref="A698:B698"/>
    <mergeCell ref="P8:R8"/>
    <mergeCell ref="S8:U8"/>
    <mergeCell ref="W8:W9"/>
    <mergeCell ref="X8:AC8"/>
    <mergeCell ref="AD8:AD9"/>
    <mergeCell ref="AE8:AE9"/>
    <mergeCell ref="A3:W3"/>
    <mergeCell ref="A4:W4"/>
    <mergeCell ref="A7:I7"/>
    <mergeCell ref="J7:W7"/>
    <mergeCell ref="X7:AE7"/>
    <mergeCell ref="A8:A9"/>
    <mergeCell ref="B8:B9"/>
    <mergeCell ref="C8:C9"/>
    <mergeCell ref="D8:I8"/>
    <mergeCell ref="J8:O8"/>
  </mergeCells>
  <phoneticPr fontId="4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722b212-d16b-4e6f-ba84-752ae31d199c}" enabled="0" method="" siteId="{0722b212-d16b-4e6f-ba84-752ae31d19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W1.29-03-01-2026</vt:lpstr>
      <vt:lpstr>W2. 05-10-01-2025</vt:lpstr>
      <vt:lpstr>W3.12-17-01-2026 </vt:lpstr>
      <vt:lpstr>W4. 19-24-01-2025</vt:lpstr>
      <vt:lpstr>W5.25-31-01-2026</vt:lpstr>
      <vt:lpstr>W6. 01-07-02-2025</vt:lpstr>
      <vt:lpstr>W7.08-15-01-2026 </vt:lpstr>
      <vt:lpstr>W8. 20-21-02-2025 </vt:lpstr>
      <vt:lpstr>W9.23-28-02-2026 </vt:lpstr>
      <vt:lpstr>W10. 02-07-03-2025</vt:lpstr>
      <vt:lpstr>W11.09-14-03-2026</vt:lpstr>
      <vt:lpstr>W12. 16-21-03-2025</vt:lpstr>
      <vt:lpstr>W13.23-28-03-2026</vt:lpstr>
      <vt:lpstr>W14. 30-04-04-2025 </vt:lpstr>
      <vt:lpstr>W15.06-11-04-2026</vt:lpstr>
      <vt:lpstr>W16. 13-18-04-2025 </vt:lpstr>
      <vt:lpstr>W17.20-25-04-2026 </vt:lpstr>
      <vt:lpstr>W18. 27-03-05-2025</vt:lpstr>
      <vt:lpstr>W19.04-09-05-2026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Anh Tuan</dc:creator>
  <cp:lastModifiedBy>Le Anh Tuan</cp:lastModifiedBy>
  <dcterms:created xsi:type="dcterms:W3CDTF">2025-12-26T02:26:59Z</dcterms:created>
  <dcterms:modified xsi:type="dcterms:W3CDTF">2026-05-02T04:33:22Z</dcterms:modified>
</cp:coreProperties>
</file>